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ustomProperty3.bin" ContentType="application/vnd.openxmlformats-officedocument.spreadsheetml.customProperty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jfmee\Desktop\Testimony Stats\"/>
    </mc:Choice>
  </mc:AlternateContent>
  <xr:revisionPtr revIDLastSave="0" documentId="13_ncr:1_{109135DC-7ECE-410D-9544-CA3FEAF04540}" xr6:coauthVersionLast="47" xr6:coauthVersionMax="47" xr10:uidLastSave="{00000000-0000-0000-0000-000000000000}"/>
  <bookViews>
    <workbookView xWindow="-120" yWindow="-120" windowWidth="38640" windowHeight="15840" xr2:uid="{A08505C1-706A-48B4-A0F1-5D2D0F5F577F}"/>
  </bookViews>
  <sheets>
    <sheet name="Exhibit" sheetId="6" r:id="rId1"/>
    <sheet name="CIS &amp; GHP" sheetId="7" r:id="rId2"/>
    <sheet name="Pivot" sheetId="5" r:id="rId3"/>
    <sheet name="Summaries" sheetId="4" r:id="rId4"/>
    <sheet name="Bills" sheetId="1" r:id="rId5"/>
    <sheet name="Therms" sheetId="2" r:id="rId6"/>
    <sheet name="Revenue" sheetId="3" r:id="rId7"/>
    <sheet name="2022 Unbilled" sheetId="8" r:id="rId8"/>
    <sheet name="2021 Unbilled" sheetId="9" r:id="rId9"/>
    <sheet name="2020 Unbilled" sheetId="10" r:id="rId10"/>
    <sheet name="2019 Unbilled" sheetId="11" r:id="rId11"/>
    <sheet name="2018 Unbilled" sheetId="12" r:id="rId12"/>
  </sheets>
  <definedNames>
    <definedName name="_xlnm._FilterDatabase" localSheetId="4" hidden="1">Bills!$A$2:$AQ$839</definedName>
    <definedName name="_xlnm._FilterDatabase" localSheetId="5" hidden="1">Therms!$A$2:$AQ$842</definedName>
    <definedName name="_xlnm.Print_Area" localSheetId="0">Exhibit!$A$1:$L$46</definedName>
  </definedNames>
  <calcPr calcId="191028"/>
  <pivotCaches>
    <pivotCache cacheId="1" r:id="rId13"/>
    <pivotCache cacheId="2" r:id="rId14"/>
    <pivotCache cacheId="3" r:id="rId15"/>
    <pivotCache cacheId="14" r:id="rId16"/>
    <pivotCache cacheId="18" r:id="rId1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Y17" i="6" l="1"/>
  <c r="Y16" i="6"/>
  <c r="B45" i="6" l="1"/>
  <c r="C45" i="6"/>
  <c r="D45" i="6"/>
  <c r="E45" i="6"/>
  <c r="F45" i="6"/>
  <c r="F62" i="12"/>
  <c r="F61" i="12"/>
  <c r="F63" i="12" s="1"/>
  <c r="G61" i="11"/>
  <c r="G60" i="11"/>
  <c r="G62" i="11" s="1"/>
  <c r="F63" i="10"/>
  <c r="F62" i="10"/>
  <c r="F64" i="10" s="1"/>
  <c r="F62" i="9"/>
  <c r="F61" i="9"/>
  <c r="F63" i="9" s="1"/>
  <c r="G61" i="8"/>
  <c r="G60" i="8"/>
  <c r="G62" i="8" s="1"/>
  <c r="C9" i="6" l="1"/>
  <c r="C23" i="6" s="1"/>
  <c r="D9" i="6"/>
  <c r="D23" i="6" s="1"/>
  <c r="E9" i="6"/>
  <c r="E23" i="6" s="1"/>
  <c r="E46" i="6"/>
  <c r="D46" i="6"/>
  <c r="C46" i="6"/>
  <c r="B46" i="6"/>
  <c r="B23" i="6"/>
  <c r="F22" i="6"/>
  <c r="E31" i="6"/>
  <c r="D31" i="6"/>
  <c r="C31" i="6"/>
  <c r="E33" i="6"/>
  <c r="D36" i="6"/>
  <c r="C36" i="6"/>
  <c r="E35" i="6"/>
  <c r="D35" i="6"/>
  <c r="C35" i="6"/>
  <c r="B35" i="6"/>
  <c r="E44" i="6"/>
  <c r="D44" i="6"/>
  <c r="C44" i="6"/>
  <c r="B44" i="6" l="1"/>
  <c r="M6" i="7"/>
  <c r="B21" i="7"/>
  <c r="C21" i="7"/>
  <c r="D21" i="7"/>
  <c r="F21" i="7"/>
  <c r="E21" i="7"/>
  <c r="N6" i="7" l="1"/>
  <c r="F46" i="6" l="1"/>
  <c r="F40" i="6" l="1"/>
  <c r="F35" i="6"/>
  <c r="L35" i="6" s="1"/>
  <c r="F33" i="6"/>
  <c r="F31" i="6"/>
  <c r="F9" i="6"/>
  <c r="F23" i="6" s="1"/>
  <c r="O6" i="7"/>
  <c r="Y13" i="6"/>
  <c r="Y14" i="6"/>
  <c r="Y12" i="6"/>
  <c r="Y15" i="6" s="1"/>
  <c r="L43" i="6"/>
  <c r="K43" i="6"/>
  <c r="J43" i="6"/>
  <c r="I43" i="6"/>
  <c r="H43" i="6"/>
  <c r="L42" i="6"/>
  <c r="K42" i="6"/>
  <c r="J42" i="6"/>
  <c r="I42" i="6"/>
  <c r="H42" i="6"/>
  <c r="L41" i="6"/>
  <c r="K41" i="6"/>
  <c r="J41" i="6"/>
  <c r="I41" i="6"/>
  <c r="H41" i="6"/>
  <c r="L40" i="6"/>
  <c r="K40" i="6"/>
  <c r="J40" i="6"/>
  <c r="I40" i="6"/>
  <c r="H40" i="6"/>
  <c r="L39" i="6"/>
  <c r="K39" i="6"/>
  <c r="J39" i="6"/>
  <c r="I39" i="6"/>
  <c r="H39" i="6"/>
  <c r="L38" i="6"/>
  <c r="K38" i="6"/>
  <c r="J38" i="6"/>
  <c r="I38" i="6"/>
  <c r="H38" i="6"/>
  <c r="L37" i="6"/>
  <c r="K37" i="6"/>
  <c r="J37" i="6"/>
  <c r="I37" i="6"/>
  <c r="H37" i="6"/>
  <c r="L36" i="6"/>
  <c r="K36" i="6"/>
  <c r="J36" i="6"/>
  <c r="I36" i="6"/>
  <c r="H36" i="6"/>
  <c r="J35" i="6"/>
  <c r="I35" i="6"/>
  <c r="H35" i="6"/>
  <c r="L34" i="6"/>
  <c r="K34" i="6"/>
  <c r="J34" i="6"/>
  <c r="I34" i="6"/>
  <c r="H34" i="6"/>
  <c r="L33" i="6"/>
  <c r="K33" i="6"/>
  <c r="J33" i="6"/>
  <c r="I33" i="6"/>
  <c r="H33" i="6"/>
  <c r="L32" i="6"/>
  <c r="K32" i="6"/>
  <c r="J32" i="6"/>
  <c r="I32" i="6"/>
  <c r="H32" i="6"/>
  <c r="L31" i="6"/>
  <c r="K31" i="6"/>
  <c r="J31" i="6"/>
  <c r="I31" i="6"/>
  <c r="H31" i="6"/>
  <c r="L30" i="6"/>
  <c r="K30" i="6"/>
  <c r="J30" i="6"/>
  <c r="I30" i="6"/>
  <c r="H30" i="6"/>
  <c r="L46" i="6" l="1"/>
  <c r="K35" i="6"/>
  <c r="I46" i="6"/>
  <c r="H46" i="6"/>
  <c r="J46" i="6"/>
  <c r="H9" i="6"/>
  <c r="I9" i="6"/>
  <c r="J9" i="6"/>
  <c r="K9" i="6"/>
  <c r="L9" i="6"/>
  <c r="H10" i="6"/>
  <c r="I10" i="6"/>
  <c r="J10" i="6"/>
  <c r="K10" i="6"/>
  <c r="L10" i="6"/>
  <c r="H11" i="6"/>
  <c r="I11" i="6"/>
  <c r="J11" i="6"/>
  <c r="K11" i="6"/>
  <c r="L11" i="6"/>
  <c r="H12" i="6"/>
  <c r="I12" i="6"/>
  <c r="J12" i="6"/>
  <c r="K12" i="6"/>
  <c r="L12" i="6"/>
  <c r="H13" i="6"/>
  <c r="I13" i="6"/>
  <c r="J13" i="6"/>
  <c r="K13" i="6"/>
  <c r="L13" i="6"/>
  <c r="H14" i="6"/>
  <c r="I14" i="6"/>
  <c r="J14" i="6"/>
  <c r="K14" i="6"/>
  <c r="L14" i="6"/>
  <c r="H15" i="6"/>
  <c r="I15" i="6"/>
  <c r="J15" i="6"/>
  <c r="K15" i="6"/>
  <c r="L15" i="6"/>
  <c r="H16" i="6"/>
  <c r="I16" i="6"/>
  <c r="J16" i="6"/>
  <c r="K16" i="6"/>
  <c r="L16" i="6"/>
  <c r="H17" i="6"/>
  <c r="I17" i="6"/>
  <c r="J17" i="6"/>
  <c r="K17" i="6"/>
  <c r="L17" i="6"/>
  <c r="H18" i="6"/>
  <c r="I18" i="6"/>
  <c r="J18" i="6"/>
  <c r="K18" i="6"/>
  <c r="L18" i="6"/>
  <c r="H19" i="6"/>
  <c r="I19" i="6"/>
  <c r="J19" i="6"/>
  <c r="K19" i="6"/>
  <c r="L19" i="6"/>
  <c r="H20" i="6"/>
  <c r="I20" i="6"/>
  <c r="J20" i="6"/>
  <c r="K20" i="6"/>
  <c r="L20" i="6"/>
  <c r="H21" i="6"/>
  <c r="I21" i="6"/>
  <c r="J21" i="6"/>
  <c r="K21" i="6"/>
  <c r="L21" i="6"/>
  <c r="L8" i="6"/>
  <c r="I8" i="6"/>
  <c r="J8" i="6"/>
  <c r="K8" i="6"/>
  <c r="H8" i="6"/>
  <c r="AQ839" i="3"/>
  <c r="AQ838" i="3"/>
  <c r="AQ837" i="3"/>
  <c r="AQ836" i="3"/>
  <c r="AQ835" i="3"/>
  <c r="AQ834" i="3"/>
  <c r="AQ833" i="3"/>
  <c r="AQ832" i="3"/>
  <c r="AQ831" i="3"/>
  <c r="AQ830" i="3"/>
  <c r="AQ829" i="3"/>
  <c r="AQ828" i="3"/>
  <c r="AQ827" i="3"/>
  <c r="AQ826" i="3"/>
  <c r="AQ825" i="3"/>
  <c r="AQ824" i="3"/>
  <c r="AQ823" i="3"/>
  <c r="AQ822" i="3"/>
  <c r="AQ821" i="3"/>
  <c r="AQ820" i="3"/>
  <c r="AQ819" i="3"/>
  <c r="AQ818" i="3"/>
  <c r="AQ817" i="3"/>
  <c r="AQ816" i="3"/>
  <c r="AQ815" i="3"/>
  <c r="AQ814" i="3"/>
  <c r="AQ813" i="3"/>
  <c r="AQ812" i="3"/>
  <c r="AQ811" i="3"/>
  <c r="AQ810" i="3"/>
  <c r="AQ809" i="3"/>
  <c r="AQ808" i="3"/>
  <c r="AQ807" i="3"/>
  <c r="AQ806" i="3"/>
  <c r="AQ805" i="3"/>
  <c r="AQ804" i="3"/>
  <c r="AQ803" i="3"/>
  <c r="AQ802" i="3"/>
  <c r="AQ801" i="3"/>
  <c r="AQ800" i="3"/>
  <c r="AQ799" i="3"/>
  <c r="AQ798" i="3"/>
  <c r="AQ797" i="3"/>
  <c r="AQ796" i="3"/>
  <c r="AQ795" i="3"/>
  <c r="AQ794" i="3"/>
  <c r="AQ793" i="3"/>
  <c r="AQ792" i="3"/>
  <c r="AQ791" i="3"/>
  <c r="AQ790" i="3"/>
  <c r="AQ789" i="3"/>
  <c r="AQ788" i="3"/>
  <c r="AQ787" i="3"/>
  <c r="AQ786" i="3"/>
  <c r="AQ785" i="3"/>
  <c r="AQ784" i="3"/>
  <c r="AQ783" i="3"/>
  <c r="AQ782" i="3"/>
  <c r="AQ781" i="3"/>
  <c r="AQ780" i="3"/>
  <c r="AQ779" i="3"/>
  <c r="AQ778" i="3"/>
  <c r="AQ777" i="3"/>
  <c r="AQ776" i="3"/>
  <c r="AQ775" i="3"/>
  <c r="AQ774" i="3"/>
  <c r="AQ773" i="3"/>
  <c r="AQ772" i="3"/>
  <c r="AQ771" i="3"/>
  <c r="AQ770" i="3"/>
  <c r="AQ769" i="3"/>
  <c r="AQ768" i="3"/>
  <c r="AQ767" i="3"/>
  <c r="AQ766" i="3"/>
  <c r="AQ765" i="3"/>
  <c r="AQ764" i="3"/>
  <c r="AQ763" i="3"/>
  <c r="AQ762" i="3"/>
  <c r="AQ761" i="3"/>
  <c r="AQ760" i="3"/>
  <c r="AQ759" i="3"/>
  <c r="AQ758" i="3"/>
  <c r="AQ757" i="3"/>
  <c r="AQ756" i="3"/>
  <c r="AQ755" i="3"/>
  <c r="AQ754" i="3"/>
  <c r="AQ753" i="3"/>
  <c r="AQ752" i="3"/>
  <c r="AQ751" i="3"/>
  <c r="AQ750" i="3"/>
  <c r="AQ749" i="3"/>
  <c r="AQ748" i="3"/>
  <c r="AQ747" i="3"/>
  <c r="AQ746" i="3"/>
  <c r="AQ745" i="3"/>
  <c r="AQ744" i="3"/>
  <c r="AQ743" i="3"/>
  <c r="AQ742" i="3"/>
  <c r="AQ741" i="3"/>
  <c r="AQ740" i="3"/>
  <c r="AQ739" i="3"/>
  <c r="AQ738" i="3"/>
  <c r="AQ737" i="3"/>
  <c r="AQ736" i="3"/>
  <c r="AQ735" i="3"/>
  <c r="AQ734" i="3"/>
  <c r="AQ733" i="3"/>
  <c r="AQ732" i="3"/>
  <c r="AQ731" i="3"/>
  <c r="AQ730" i="3"/>
  <c r="AQ729" i="3"/>
  <c r="AQ728" i="3"/>
  <c r="AQ727" i="3"/>
  <c r="AQ726" i="3"/>
  <c r="AQ725" i="3"/>
  <c r="AQ724" i="3"/>
  <c r="AQ723" i="3"/>
  <c r="AQ722" i="3"/>
  <c r="AQ721" i="3"/>
  <c r="AQ720" i="3"/>
  <c r="AQ719" i="3"/>
  <c r="AQ718" i="3"/>
  <c r="AQ717" i="3"/>
  <c r="AQ716" i="3"/>
  <c r="AQ715" i="3"/>
  <c r="AQ714" i="3"/>
  <c r="AQ713" i="3"/>
  <c r="AQ712" i="3"/>
  <c r="AQ711" i="3"/>
  <c r="AQ710" i="3"/>
  <c r="AQ709" i="3"/>
  <c r="AQ708" i="3"/>
  <c r="AQ707" i="3"/>
  <c r="AQ706" i="3"/>
  <c r="AQ705" i="3"/>
  <c r="AQ704" i="3"/>
  <c r="AQ703" i="3"/>
  <c r="AQ702" i="3"/>
  <c r="AQ701" i="3"/>
  <c r="AQ700" i="3"/>
  <c r="AQ699" i="3"/>
  <c r="AQ698" i="3"/>
  <c r="AQ697" i="3"/>
  <c r="AQ696" i="3"/>
  <c r="AQ695" i="3"/>
  <c r="AQ694" i="3"/>
  <c r="AQ693" i="3"/>
  <c r="AQ692" i="3"/>
  <c r="AQ691" i="3"/>
  <c r="AQ690" i="3"/>
  <c r="AQ689" i="3"/>
  <c r="AQ688" i="3"/>
  <c r="AQ687" i="3"/>
  <c r="AQ686" i="3"/>
  <c r="AQ685" i="3"/>
  <c r="AQ684" i="3"/>
  <c r="AQ683" i="3"/>
  <c r="AQ682" i="3"/>
  <c r="AQ681" i="3"/>
  <c r="AQ680" i="3"/>
  <c r="AQ679" i="3"/>
  <c r="AQ678" i="3"/>
  <c r="AQ677" i="3"/>
  <c r="AQ676" i="3"/>
  <c r="AQ675" i="3"/>
  <c r="AQ674" i="3"/>
  <c r="AQ673" i="3"/>
  <c r="AQ672" i="3"/>
  <c r="AQ671" i="3"/>
  <c r="AQ670" i="3"/>
  <c r="AQ669" i="3"/>
  <c r="AQ668" i="3"/>
  <c r="AQ667" i="3"/>
  <c r="AQ666" i="3"/>
  <c r="AQ665" i="3"/>
  <c r="AQ664" i="3"/>
  <c r="AQ663" i="3"/>
  <c r="AQ662" i="3"/>
  <c r="AQ661" i="3"/>
  <c r="AQ660" i="3"/>
  <c r="AQ659" i="3"/>
  <c r="AQ658" i="3"/>
  <c r="AQ657" i="3"/>
  <c r="AQ656" i="3"/>
  <c r="AQ655" i="3"/>
  <c r="AQ654" i="3"/>
  <c r="AQ653" i="3"/>
  <c r="AQ652" i="3"/>
  <c r="AQ651" i="3"/>
  <c r="AQ650" i="3"/>
  <c r="AQ649" i="3"/>
  <c r="AQ648" i="3"/>
  <c r="AQ647" i="3"/>
  <c r="AQ646" i="3"/>
  <c r="AQ645" i="3"/>
  <c r="AQ644" i="3"/>
  <c r="AQ643" i="3"/>
  <c r="AQ642" i="3"/>
  <c r="AQ641" i="3"/>
  <c r="AQ640" i="3"/>
  <c r="AQ639" i="3"/>
  <c r="AQ638" i="3"/>
  <c r="AQ637" i="3"/>
  <c r="AQ636" i="3"/>
  <c r="AQ635" i="3"/>
  <c r="AQ634" i="3"/>
  <c r="AQ633" i="3"/>
  <c r="AQ632" i="3"/>
  <c r="AQ631" i="3"/>
  <c r="AQ630" i="3"/>
  <c r="AQ629" i="3"/>
  <c r="AQ628" i="3"/>
  <c r="AQ627" i="3"/>
  <c r="AQ626" i="3"/>
  <c r="AQ625" i="3"/>
  <c r="AQ624" i="3"/>
  <c r="AQ623" i="3"/>
  <c r="AQ622" i="3"/>
  <c r="AQ621" i="3"/>
  <c r="AQ620" i="3"/>
  <c r="AQ619" i="3"/>
  <c r="AQ618" i="3"/>
  <c r="AQ617" i="3"/>
  <c r="AQ616" i="3"/>
  <c r="AQ615" i="3"/>
  <c r="AQ614" i="3"/>
  <c r="AQ613" i="3"/>
  <c r="AQ612" i="3"/>
  <c r="AQ611" i="3"/>
  <c r="AQ610" i="3"/>
  <c r="AQ609" i="3"/>
  <c r="AQ608" i="3"/>
  <c r="AQ607" i="3"/>
  <c r="AQ606" i="3"/>
  <c r="AQ605" i="3"/>
  <c r="AQ604" i="3"/>
  <c r="AQ603" i="3"/>
  <c r="AQ602" i="3"/>
  <c r="AQ601" i="3"/>
  <c r="AQ600" i="3"/>
  <c r="AQ599" i="3"/>
  <c r="AQ598" i="3"/>
  <c r="AQ597" i="3"/>
  <c r="AQ596" i="3"/>
  <c r="AQ595" i="3"/>
  <c r="AQ594" i="3"/>
  <c r="AQ593" i="3"/>
  <c r="AQ592" i="3"/>
  <c r="AQ591" i="3"/>
  <c r="AQ590" i="3"/>
  <c r="AQ589" i="3"/>
  <c r="AQ588" i="3"/>
  <c r="AQ587" i="3"/>
  <c r="AQ586" i="3"/>
  <c r="AQ585" i="3"/>
  <c r="AQ584" i="3"/>
  <c r="AQ583" i="3"/>
  <c r="AQ582" i="3"/>
  <c r="AQ581" i="3"/>
  <c r="AQ580" i="3"/>
  <c r="AQ579" i="3"/>
  <c r="AQ578" i="3"/>
  <c r="AQ577" i="3"/>
  <c r="AQ576" i="3"/>
  <c r="AQ575" i="3"/>
  <c r="AQ574" i="3"/>
  <c r="AQ573" i="3"/>
  <c r="AQ572" i="3"/>
  <c r="AQ571" i="3"/>
  <c r="AQ570" i="3"/>
  <c r="AQ569" i="3"/>
  <c r="AQ568" i="3"/>
  <c r="AQ567" i="3"/>
  <c r="AQ566" i="3"/>
  <c r="AQ565" i="3"/>
  <c r="AQ564" i="3"/>
  <c r="AQ563" i="3"/>
  <c r="AQ562" i="3"/>
  <c r="AQ561" i="3"/>
  <c r="AQ560" i="3"/>
  <c r="AQ559" i="3"/>
  <c r="AQ558" i="3"/>
  <c r="AQ557" i="3"/>
  <c r="AQ556" i="3"/>
  <c r="AQ555" i="3"/>
  <c r="AQ554" i="3"/>
  <c r="AQ553" i="3"/>
  <c r="AQ552" i="3"/>
  <c r="AQ551" i="3"/>
  <c r="AQ550" i="3"/>
  <c r="AQ549" i="3"/>
  <c r="AQ548" i="3"/>
  <c r="AQ547" i="3"/>
  <c r="AQ546" i="3"/>
  <c r="AQ545" i="3"/>
  <c r="AQ544" i="3"/>
  <c r="AQ543" i="3"/>
  <c r="AQ542" i="3"/>
  <c r="AQ541" i="3"/>
  <c r="AQ540" i="3"/>
  <c r="AQ539" i="3"/>
  <c r="AQ538" i="3"/>
  <c r="AQ537" i="3"/>
  <c r="AQ536" i="3"/>
  <c r="AQ535" i="3"/>
  <c r="AQ534" i="3"/>
  <c r="AQ533" i="3"/>
  <c r="AQ532" i="3"/>
  <c r="AQ531" i="3"/>
  <c r="AQ530" i="3"/>
  <c r="AQ529" i="3"/>
  <c r="AQ528" i="3"/>
  <c r="AQ527" i="3"/>
  <c r="AQ526" i="3"/>
  <c r="AQ525" i="3"/>
  <c r="AQ524" i="3"/>
  <c r="AQ523" i="3"/>
  <c r="AQ522" i="3"/>
  <c r="AQ521" i="3"/>
  <c r="AQ520" i="3"/>
  <c r="AQ519" i="3"/>
  <c r="AQ518" i="3"/>
  <c r="AQ517" i="3"/>
  <c r="AQ516" i="3"/>
  <c r="AQ515" i="3"/>
  <c r="AQ514" i="3"/>
  <c r="AQ513" i="3"/>
  <c r="AQ512" i="3"/>
  <c r="AQ511" i="3"/>
  <c r="AQ510" i="3"/>
  <c r="AQ509" i="3"/>
  <c r="AQ508" i="3"/>
  <c r="AQ507" i="3"/>
  <c r="AQ506" i="3"/>
  <c r="AQ505" i="3"/>
  <c r="AQ504" i="3"/>
  <c r="AQ503" i="3"/>
  <c r="AQ502" i="3"/>
  <c r="AQ501" i="3"/>
  <c r="AQ500" i="3"/>
  <c r="AQ499" i="3"/>
  <c r="AQ498" i="3"/>
  <c r="AQ497" i="3"/>
  <c r="AQ496" i="3"/>
  <c r="AQ495" i="3"/>
  <c r="AQ494" i="3"/>
  <c r="AQ493" i="3"/>
  <c r="AQ492" i="3"/>
  <c r="AQ491" i="3"/>
  <c r="AQ490" i="3"/>
  <c r="AQ489" i="3"/>
  <c r="AQ488" i="3"/>
  <c r="AQ487" i="3"/>
  <c r="AQ486" i="3"/>
  <c r="AQ485" i="3"/>
  <c r="AQ484" i="3"/>
  <c r="AQ483" i="3"/>
  <c r="AQ482" i="3"/>
  <c r="AQ481" i="3"/>
  <c r="AQ480" i="3"/>
  <c r="AQ479" i="3"/>
  <c r="AQ478" i="3"/>
  <c r="AQ477" i="3"/>
  <c r="AQ476" i="3"/>
  <c r="AQ475" i="3"/>
  <c r="AQ474" i="3"/>
  <c r="AQ473" i="3"/>
  <c r="AQ472" i="3"/>
  <c r="AQ471" i="3"/>
  <c r="AQ470" i="3"/>
  <c r="AQ469" i="3"/>
  <c r="AQ468" i="3"/>
  <c r="AQ467" i="3"/>
  <c r="AQ466" i="3"/>
  <c r="AQ465" i="3"/>
  <c r="AQ464" i="3"/>
  <c r="AQ463" i="3"/>
  <c r="AQ462" i="3"/>
  <c r="AQ461" i="3"/>
  <c r="AQ460" i="3"/>
  <c r="AQ459" i="3"/>
  <c r="AQ458" i="3"/>
  <c r="AQ457" i="3"/>
  <c r="AQ456" i="3"/>
  <c r="AQ455" i="3"/>
  <c r="AQ454" i="3"/>
  <c r="AQ453" i="3"/>
  <c r="AQ452" i="3"/>
  <c r="AQ451" i="3"/>
  <c r="AQ450" i="3"/>
  <c r="AQ449" i="3"/>
  <c r="AQ448" i="3"/>
  <c r="AQ447" i="3"/>
  <c r="AQ446" i="3"/>
  <c r="AQ445" i="3"/>
  <c r="AQ444" i="3"/>
  <c r="AQ443" i="3"/>
  <c r="AQ442" i="3"/>
  <c r="AQ441" i="3"/>
  <c r="AQ440" i="3"/>
  <c r="AQ439" i="3"/>
  <c r="AQ438" i="3"/>
  <c r="AQ437" i="3"/>
  <c r="AQ436" i="3"/>
  <c r="AQ435" i="3"/>
  <c r="AQ434" i="3"/>
  <c r="AQ433" i="3"/>
  <c r="AQ432" i="3"/>
  <c r="AQ431" i="3"/>
  <c r="AQ430" i="3"/>
  <c r="AQ429" i="3"/>
  <c r="AQ428" i="3"/>
  <c r="AQ427" i="3"/>
  <c r="AQ426" i="3"/>
  <c r="AQ425" i="3"/>
  <c r="AQ424" i="3"/>
  <c r="AQ423" i="3"/>
  <c r="AQ422" i="3"/>
  <c r="AQ421" i="3"/>
  <c r="AQ420" i="3"/>
  <c r="AQ419" i="3"/>
  <c r="AQ418" i="3"/>
  <c r="AQ417" i="3"/>
  <c r="AQ416" i="3"/>
  <c r="AQ415" i="3"/>
  <c r="AQ414" i="3"/>
  <c r="AQ413" i="3"/>
  <c r="AQ412" i="3"/>
  <c r="AQ411" i="3"/>
  <c r="AQ410" i="3"/>
  <c r="AQ409" i="3"/>
  <c r="AQ408" i="3"/>
  <c r="AQ407" i="3"/>
  <c r="AQ406" i="3"/>
  <c r="AQ405" i="3"/>
  <c r="AQ404" i="3"/>
  <c r="AQ403" i="3"/>
  <c r="AQ402" i="3"/>
  <c r="AQ401" i="3"/>
  <c r="AQ400" i="3"/>
  <c r="AQ399" i="3"/>
  <c r="AQ398" i="3"/>
  <c r="AQ397" i="3"/>
  <c r="AQ396" i="3"/>
  <c r="AQ395" i="3"/>
  <c r="AQ394" i="3"/>
  <c r="AQ393" i="3"/>
  <c r="AQ392" i="3"/>
  <c r="AQ391" i="3"/>
  <c r="AQ390" i="3"/>
  <c r="AQ389" i="3"/>
  <c r="AQ388" i="3"/>
  <c r="AQ387" i="3"/>
  <c r="AQ386" i="3"/>
  <c r="AQ385" i="3"/>
  <c r="AQ384" i="3"/>
  <c r="AQ383" i="3"/>
  <c r="AQ382" i="3"/>
  <c r="AQ381" i="3"/>
  <c r="AQ380" i="3"/>
  <c r="AQ379" i="3"/>
  <c r="AQ378" i="3"/>
  <c r="AQ377" i="3"/>
  <c r="AQ376" i="3"/>
  <c r="AQ375" i="3"/>
  <c r="AQ374" i="3"/>
  <c r="AQ373" i="3"/>
  <c r="AQ372" i="3"/>
  <c r="AQ371" i="3"/>
  <c r="AQ370" i="3"/>
  <c r="AQ369" i="3"/>
  <c r="AQ368" i="3"/>
  <c r="AQ367" i="3"/>
  <c r="AQ366" i="3"/>
  <c r="AQ365" i="3"/>
  <c r="AQ364" i="3"/>
  <c r="AQ363" i="3"/>
  <c r="AQ362" i="3"/>
  <c r="AQ361" i="3"/>
  <c r="AQ360" i="3"/>
  <c r="AQ359" i="3"/>
  <c r="AQ358" i="3"/>
  <c r="AQ357" i="3"/>
  <c r="AQ356" i="3"/>
  <c r="AQ355" i="3"/>
  <c r="AQ354" i="3"/>
  <c r="AQ353" i="3"/>
  <c r="AQ352" i="3"/>
  <c r="AQ351" i="3"/>
  <c r="AQ350" i="3"/>
  <c r="AQ349" i="3"/>
  <c r="AQ348" i="3"/>
  <c r="AQ347" i="3"/>
  <c r="AQ346" i="3"/>
  <c r="AQ345" i="3"/>
  <c r="AQ344" i="3"/>
  <c r="AQ343" i="3"/>
  <c r="AQ342" i="3"/>
  <c r="AQ341" i="3"/>
  <c r="AQ340" i="3"/>
  <c r="AQ339" i="3"/>
  <c r="AQ338" i="3"/>
  <c r="AQ337" i="3"/>
  <c r="AQ336" i="3"/>
  <c r="AQ335" i="3"/>
  <c r="AQ334" i="3"/>
  <c r="AQ333" i="3"/>
  <c r="AQ332" i="3"/>
  <c r="AQ331" i="3"/>
  <c r="AQ330" i="3"/>
  <c r="AQ329" i="3"/>
  <c r="AQ328" i="3"/>
  <c r="AQ327" i="3"/>
  <c r="AQ326" i="3"/>
  <c r="AQ325" i="3"/>
  <c r="AQ324" i="3"/>
  <c r="AQ323" i="3"/>
  <c r="AQ322" i="3"/>
  <c r="AQ321" i="3"/>
  <c r="AQ320" i="3"/>
  <c r="AQ319" i="3"/>
  <c r="AQ318" i="3"/>
  <c r="AQ317" i="3"/>
  <c r="AQ316" i="3"/>
  <c r="AQ315" i="3"/>
  <c r="AQ314" i="3"/>
  <c r="AQ313" i="3"/>
  <c r="AQ312" i="3"/>
  <c r="AQ311" i="3"/>
  <c r="AQ310" i="3"/>
  <c r="AQ309" i="3"/>
  <c r="AQ308" i="3"/>
  <c r="AQ307" i="3"/>
  <c r="AQ306" i="3"/>
  <c r="AQ305" i="3"/>
  <c r="AQ304" i="3"/>
  <c r="AQ303" i="3"/>
  <c r="AQ302" i="3"/>
  <c r="AQ301" i="3"/>
  <c r="AQ300" i="3"/>
  <c r="AQ299" i="3"/>
  <c r="AQ298" i="3"/>
  <c r="AQ297" i="3"/>
  <c r="AQ296" i="3"/>
  <c r="AQ295" i="3"/>
  <c r="AQ294" i="3"/>
  <c r="AQ293" i="3"/>
  <c r="AQ292" i="3"/>
  <c r="AQ291" i="3"/>
  <c r="AQ290" i="3"/>
  <c r="AQ289" i="3"/>
  <c r="AQ288" i="3"/>
  <c r="AQ287" i="3"/>
  <c r="AQ286" i="3"/>
  <c r="AQ285" i="3"/>
  <c r="AQ284" i="3"/>
  <c r="AQ283" i="3"/>
  <c r="AQ282" i="3"/>
  <c r="AQ281" i="3"/>
  <c r="AQ280" i="3"/>
  <c r="AQ279" i="3"/>
  <c r="AQ278" i="3"/>
  <c r="AQ277" i="3"/>
  <c r="AQ276" i="3"/>
  <c r="AQ275" i="3"/>
  <c r="AQ274" i="3"/>
  <c r="AQ273" i="3"/>
  <c r="AQ272" i="3"/>
  <c r="AQ271" i="3"/>
  <c r="AQ270" i="3"/>
  <c r="AQ269" i="3"/>
  <c r="AQ268" i="3"/>
  <c r="AQ267" i="3"/>
  <c r="AQ266" i="3"/>
  <c r="AQ265" i="3"/>
  <c r="AQ264" i="3"/>
  <c r="AQ263" i="3"/>
  <c r="AQ262" i="3"/>
  <c r="AQ261" i="3"/>
  <c r="AQ260" i="3"/>
  <c r="AQ259" i="3"/>
  <c r="AQ258" i="3"/>
  <c r="AQ257" i="3"/>
  <c r="AQ256" i="3"/>
  <c r="AQ255" i="3"/>
  <c r="AQ254" i="3"/>
  <c r="AQ253" i="3"/>
  <c r="AQ252" i="3"/>
  <c r="AQ251" i="3"/>
  <c r="AQ250" i="3"/>
  <c r="AQ249" i="3"/>
  <c r="AQ248" i="3"/>
  <c r="AQ247" i="3"/>
  <c r="AQ246" i="3"/>
  <c r="AQ245" i="3"/>
  <c r="AQ244" i="3"/>
  <c r="AQ243" i="3"/>
  <c r="AQ242" i="3"/>
  <c r="AQ241" i="3"/>
  <c r="AQ240" i="3"/>
  <c r="AQ239" i="3"/>
  <c r="AQ238" i="3"/>
  <c r="AQ237" i="3"/>
  <c r="AQ236" i="3"/>
  <c r="AQ235" i="3"/>
  <c r="AQ234" i="3"/>
  <c r="AQ233" i="3"/>
  <c r="AQ232" i="3"/>
  <c r="AQ231" i="3"/>
  <c r="AQ230" i="3"/>
  <c r="AQ229" i="3"/>
  <c r="AQ228" i="3"/>
  <c r="AQ227" i="3"/>
  <c r="AQ226" i="3"/>
  <c r="AQ225" i="3"/>
  <c r="AQ224" i="3"/>
  <c r="AQ223" i="3"/>
  <c r="AQ222" i="3"/>
  <c r="AQ221" i="3"/>
  <c r="AQ220" i="3"/>
  <c r="AQ219" i="3"/>
  <c r="AQ218" i="3"/>
  <c r="AQ217" i="3"/>
  <c r="AQ216" i="3"/>
  <c r="AQ215" i="3"/>
  <c r="AQ214" i="3"/>
  <c r="AQ213" i="3"/>
  <c r="AQ212" i="3"/>
  <c r="AQ211" i="3"/>
  <c r="AQ210" i="3"/>
  <c r="AQ209" i="3"/>
  <c r="AQ208" i="3"/>
  <c r="AQ207" i="3"/>
  <c r="AQ206" i="3"/>
  <c r="AQ205" i="3"/>
  <c r="AQ204" i="3"/>
  <c r="AQ203" i="3"/>
  <c r="AQ202" i="3"/>
  <c r="AQ201" i="3"/>
  <c r="AQ200" i="3"/>
  <c r="AQ199" i="3"/>
  <c r="AQ198" i="3"/>
  <c r="AQ197" i="3"/>
  <c r="AQ196" i="3"/>
  <c r="AQ195" i="3"/>
  <c r="AQ194" i="3"/>
  <c r="AQ193" i="3"/>
  <c r="AQ192" i="3"/>
  <c r="AQ191" i="3"/>
  <c r="AQ190" i="3"/>
  <c r="AQ189" i="3"/>
  <c r="AQ188" i="3"/>
  <c r="AQ187" i="3"/>
  <c r="AQ186" i="3"/>
  <c r="AQ185" i="3"/>
  <c r="AQ184" i="3"/>
  <c r="AQ183" i="3"/>
  <c r="AQ182" i="3"/>
  <c r="AQ181" i="3"/>
  <c r="AQ180" i="3"/>
  <c r="AQ179" i="3"/>
  <c r="AQ178" i="3"/>
  <c r="AQ177" i="3"/>
  <c r="AQ176" i="3"/>
  <c r="AQ175" i="3"/>
  <c r="AQ174" i="3"/>
  <c r="AQ173" i="3"/>
  <c r="AQ172" i="3"/>
  <c r="AQ171" i="3"/>
  <c r="AQ170" i="3"/>
  <c r="AQ169" i="3"/>
  <c r="AQ168" i="3"/>
  <c r="AQ167" i="3"/>
  <c r="AQ166" i="3"/>
  <c r="AQ165" i="3"/>
  <c r="AQ164" i="3"/>
  <c r="AQ163" i="3"/>
  <c r="AQ162" i="3"/>
  <c r="AQ161" i="3"/>
  <c r="AQ160" i="3"/>
  <c r="AQ159" i="3"/>
  <c r="AQ158" i="3"/>
  <c r="AQ157" i="3"/>
  <c r="AQ156" i="3"/>
  <c r="AQ155" i="3"/>
  <c r="AQ154" i="3"/>
  <c r="AQ153" i="3"/>
  <c r="AQ152" i="3"/>
  <c r="AQ151" i="3"/>
  <c r="AQ150" i="3"/>
  <c r="AQ149" i="3"/>
  <c r="AQ148" i="3"/>
  <c r="AQ147" i="3"/>
  <c r="AQ146" i="3"/>
  <c r="AQ145" i="3"/>
  <c r="AQ144" i="3"/>
  <c r="AQ143" i="3"/>
  <c r="AQ142" i="3"/>
  <c r="AQ141" i="3"/>
  <c r="AQ140" i="3"/>
  <c r="AQ139" i="3"/>
  <c r="AQ138" i="3"/>
  <c r="AQ137" i="3"/>
  <c r="AQ136" i="3"/>
  <c r="AQ135" i="3"/>
  <c r="AQ134" i="3"/>
  <c r="AQ133" i="3"/>
  <c r="AQ132" i="3"/>
  <c r="AQ131" i="3"/>
  <c r="AQ130" i="3"/>
  <c r="AQ129" i="3"/>
  <c r="AQ128" i="3"/>
  <c r="AQ127" i="3"/>
  <c r="AQ126" i="3"/>
  <c r="AQ125" i="3"/>
  <c r="AQ124" i="3"/>
  <c r="AQ123" i="3"/>
  <c r="AQ122" i="3"/>
  <c r="AQ121" i="3"/>
  <c r="AQ120" i="3"/>
  <c r="AQ119" i="3"/>
  <c r="AQ118" i="3"/>
  <c r="AQ117" i="3"/>
  <c r="AQ116" i="3"/>
  <c r="AQ115" i="3"/>
  <c r="AQ114" i="3"/>
  <c r="AQ113" i="3"/>
  <c r="AQ112" i="3"/>
  <c r="AQ111" i="3"/>
  <c r="AQ110" i="3"/>
  <c r="AQ109" i="3"/>
  <c r="AQ108" i="3"/>
  <c r="AQ107" i="3"/>
  <c r="AQ106" i="3"/>
  <c r="AQ105" i="3"/>
  <c r="AQ104" i="3"/>
  <c r="AQ103" i="3"/>
  <c r="AQ102" i="3"/>
  <c r="AQ101" i="3"/>
  <c r="AQ100" i="3"/>
  <c r="AQ99" i="3"/>
  <c r="AQ98" i="3"/>
  <c r="AQ97" i="3"/>
  <c r="AQ96" i="3"/>
  <c r="AQ95" i="3"/>
  <c r="AQ94" i="3"/>
  <c r="AQ93" i="3"/>
  <c r="AQ92" i="3"/>
  <c r="AQ91" i="3"/>
  <c r="AQ90" i="3"/>
  <c r="AQ89" i="3"/>
  <c r="AQ88" i="3"/>
  <c r="AQ87" i="3"/>
  <c r="AQ86" i="3"/>
  <c r="AQ85" i="3"/>
  <c r="AQ84" i="3"/>
  <c r="AQ83" i="3"/>
  <c r="AQ82" i="3"/>
  <c r="AQ81" i="3"/>
  <c r="AQ80" i="3"/>
  <c r="AQ79" i="3"/>
  <c r="AQ78" i="3"/>
  <c r="AQ77" i="3"/>
  <c r="AQ76" i="3"/>
  <c r="AQ75" i="3"/>
  <c r="AQ74" i="3"/>
  <c r="AQ73" i="3"/>
  <c r="AQ72" i="3"/>
  <c r="AQ71" i="3"/>
  <c r="AQ70" i="3"/>
  <c r="AQ69" i="3"/>
  <c r="AQ68" i="3"/>
  <c r="AQ67" i="3"/>
  <c r="AQ66" i="3"/>
  <c r="AQ65" i="3"/>
  <c r="AQ64" i="3"/>
  <c r="AQ63" i="3"/>
  <c r="AQ62" i="3"/>
  <c r="AQ61" i="3"/>
  <c r="AQ60" i="3"/>
  <c r="AQ59" i="3"/>
  <c r="AQ58" i="3"/>
  <c r="AQ57" i="3"/>
  <c r="AQ56" i="3"/>
  <c r="AQ55" i="3"/>
  <c r="AQ54" i="3"/>
  <c r="AQ53" i="3"/>
  <c r="AQ52" i="3"/>
  <c r="AQ51" i="3"/>
  <c r="AQ50" i="3"/>
  <c r="AQ49" i="3"/>
  <c r="AQ48" i="3"/>
  <c r="AQ47" i="3"/>
  <c r="AQ46" i="3"/>
  <c r="AQ45" i="3"/>
  <c r="AQ44" i="3"/>
  <c r="AQ43" i="3"/>
  <c r="AQ42" i="3"/>
  <c r="AQ41" i="3"/>
  <c r="AQ40" i="3"/>
  <c r="AQ39" i="3"/>
  <c r="AQ38" i="3"/>
  <c r="AQ37" i="3"/>
  <c r="AQ36" i="3"/>
  <c r="AQ35" i="3"/>
  <c r="AQ34" i="3"/>
  <c r="AQ33" i="3"/>
  <c r="AQ32" i="3"/>
  <c r="AQ31" i="3"/>
  <c r="AQ30" i="3"/>
  <c r="AQ29" i="3"/>
  <c r="AQ28" i="3"/>
  <c r="AQ27" i="3"/>
  <c r="AQ26" i="3"/>
  <c r="AQ25" i="3"/>
  <c r="AQ24" i="3"/>
  <c r="AQ23" i="3"/>
  <c r="AQ22" i="3"/>
  <c r="AQ21" i="3"/>
  <c r="AQ20" i="3"/>
  <c r="AQ19" i="3"/>
  <c r="AQ18" i="3"/>
  <c r="AQ17" i="3"/>
  <c r="AQ16" i="3"/>
  <c r="AQ15" i="3"/>
  <c r="AQ14" i="3"/>
  <c r="AQ13" i="3"/>
  <c r="AQ12" i="3"/>
  <c r="AQ11" i="3"/>
  <c r="AQ10" i="3"/>
  <c r="AQ9" i="3"/>
  <c r="AQ8" i="3"/>
  <c r="AQ7" i="3"/>
  <c r="AQ6" i="3"/>
  <c r="AQ5" i="3"/>
  <c r="AQ4" i="3"/>
  <c r="AQ3" i="3"/>
  <c r="AP839" i="1"/>
  <c r="AO839" i="1"/>
  <c r="AN839" i="1"/>
  <c r="AQ839" i="1" s="1"/>
  <c r="AP838" i="1"/>
  <c r="AO838" i="1"/>
  <c r="AN838" i="1"/>
  <c r="AQ838" i="1" s="1"/>
  <c r="AP837" i="1"/>
  <c r="AO837" i="1"/>
  <c r="AN837" i="1"/>
  <c r="AP836" i="1"/>
  <c r="AO836" i="1"/>
  <c r="AN836" i="1"/>
  <c r="AP835" i="1"/>
  <c r="AO835" i="1"/>
  <c r="AN835" i="1"/>
  <c r="AP834" i="1"/>
  <c r="AO834" i="1"/>
  <c r="AN834" i="1"/>
  <c r="AP833" i="1"/>
  <c r="AO833" i="1"/>
  <c r="AN833" i="1"/>
  <c r="AP832" i="1"/>
  <c r="AO832" i="1"/>
  <c r="AN832" i="1"/>
  <c r="AP831" i="1"/>
  <c r="AO831" i="1"/>
  <c r="AN831" i="1"/>
  <c r="AP830" i="1"/>
  <c r="AO830" i="1"/>
  <c r="AN830" i="1"/>
  <c r="AP829" i="1"/>
  <c r="AO829" i="1"/>
  <c r="AN829" i="1"/>
  <c r="AP828" i="1"/>
  <c r="AO828" i="1"/>
  <c r="AN828" i="1"/>
  <c r="AP827" i="1"/>
  <c r="AO827" i="1"/>
  <c r="AN827" i="1"/>
  <c r="AP826" i="1"/>
  <c r="AO826" i="1"/>
  <c r="AN826" i="1"/>
  <c r="AP825" i="1"/>
  <c r="AO825" i="1"/>
  <c r="AN825" i="1"/>
  <c r="AP824" i="1"/>
  <c r="AO824" i="1"/>
  <c r="AN824" i="1"/>
  <c r="AP823" i="1"/>
  <c r="AO823" i="1"/>
  <c r="AN823" i="1"/>
  <c r="AP822" i="1"/>
  <c r="AO822" i="1"/>
  <c r="AN822" i="1"/>
  <c r="AP821" i="1"/>
  <c r="AO821" i="1"/>
  <c r="AN821" i="1"/>
  <c r="AP820" i="1"/>
  <c r="AO820" i="1"/>
  <c r="AN820" i="1"/>
  <c r="AP819" i="1"/>
  <c r="AO819" i="1"/>
  <c r="AN819" i="1"/>
  <c r="AP818" i="1"/>
  <c r="AO818" i="1"/>
  <c r="AN818" i="1"/>
  <c r="AP817" i="1"/>
  <c r="AO817" i="1"/>
  <c r="AN817" i="1"/>
  <c r="AP816" i="1"/>
  <c r="AO816" i="1"/>
  <c r="AN816" i="1"/>
  <c r="AP815" i="1"/>
  <c r="AO815" i="1"/>
  <c r="AN815" i="1"/>
  <c r="AQ815" i="1" s="1"/>
  <c r="AP814" i="1"/>
  <c r="AO814" i="1"/>
  <c r="AN814" i="1"/>
  <c r="AP813" i="1"/>
  <c r="AO813" i="1"/>
  <c r="AN813" i="1"/>
  <c r="AP812" i="1"/>
  <c r="AO812" i="1"/>
  <c r="AN812" i="1"/>
  <c r="AP811" i="1"/>
  <c r="AO811" i="1"/>
  <c r="AN811" i="1"/>
  <c r="AP810" i="1"/>
  <c r="AO810" i="1"/>
  <c r="AN810" i="1"/>
  <c r="AP809" i="1"/>
  <c r="AO809" i="1"/>
  <c r="AN809" i="1"/>
  <c r="AP808" i="1"/>
  <c r="AO808" i="1"/>
  <c r="AN808" i="1"/>
  <c r="AP807" i="1"/>
  <c r="AO807" i="1"/>
  <c r="AN807" i="1"/>
  <c r="AP806" i="1"/>
  <c r="AO806" i="1"/>
  <c r="AN806" i="1"/>
  <c r="AQ806" i="1" s="1"/>
  <c r="AP805" i="1"/>
  <c r="AO805" i="1"/>
  <c r="AN805" i="1"/>
  <c r="AP804" i="1"/>
  <c r="AO804" i="1"/>
  <c r="AN804" i="1"/>
  <c r="AP803" i="1"/>
  <c r="AO803" i="1"/>
  <c r="AN803" i="1"/>
  <c r="AP802" i="1"/>
  <c r="AO802" i="1"/>
  <c r="AN802" i="1"/>
  <c r="AP801" i="1"/>
  <c r="AO801" i="1"/>
  <c r="AN801" i="1"/>
  <c r="AP800" i="1"/>
  <c r="AO800" i="1"/>
  <c r="AN800" i="1"/>
  <c r="AP799" i="1"/>
  <c r="AO799" i="1"/>
  <c r="AN799" i="1"/>
  <c r="AP798" i="1"/>
  <c r="AO798" i="1"/>
  <c r="AN798" i="1"/>
  <c r="AP797" i="1"/>
  <c r="AO797" i="1"/>
  <c r="AN797" i="1"/>
  <c r="AP796" i="1"/>
  <c r="AO796" i="1"/>
  <c r="AN796" i="1"/>
  <c r="AP795" i="1"/>
  <c r="AO795" i="1"/>
  <c r="AN795" i="1"/>
  <c r="AP794" i="1"/>
  <c r="AO794" i="1"/>
  <c r="AN794" i="1"/>
  <c r="AP793" i="1"/>
  <c r="AO793" i="1"/>
  <c r="AN793" i="1"/>
  <c r="AP792" i="1"/>
  <c r="AO792" i="1"/>
  <c r="AN792" i="1"/>
  <c r="AP791" i="1"/>
  <c r="AO791" i="1"/>
  <c r="AN791" i="1"/>
  <c r="AP790" i="1"/>
  <c r="AO790" i="1"/>
  <c r="AN790" i="1"/>
  <c r="AP789" i="1"/>
  <c r="AO789" i="1"/>
  <c r="AN789" i="1"/>
  <c r="AP788" i="1"/>
  <c r="AO788" i="1"/>
  <c r="AN788" i="1"/>
  <c r="AP787" i="1"/>
  <c r="AO787" i="1"/>
  <c r="AN787" i="1"/>
  <c r="AP786" i="1"/>
  <c r="AO786" i="1"/>
  <c r="AN786" i="1"/>
  <c r="AP785" i="1"/>
  <c r="AO785" i="1"/>
  <c r="AN785" i="1"/>
  <c r="AP784" i="1"/>
  <c r="AO784" i="1"/>
  <c r="AN784" i="1"/>
  <c r="AP783" i="1"/>
  <c r="AO783" i="1"/>
  <c r="AN783" i="1"/>
  <c r="AP782" i="1"/>
  <c r="AO782" i="1"/>
  <c r="AN782" i="1"/>
  <c r="AP781" i="1"/>
  <c r="AO781" i="1"/>
  <c r="AQ781" i="1" s="1"/>
  <c r="AN781" i="1"/>
  <c r="AP780" i="1"/>
  <c r="AO780" i="1"/>
  <c r="AN780" i="1"/>
  <c r="AP779" i="1"/>
  <c r="AO779" i="1"/>
  <c r="AN779" i="1"/>
  <c r="AP778" i="1"/>
  <c r="AO778" i="1"/>
  <c r="AN778" i="1"/>
  <c r="AP777" i="1"/>
  <c r="AO777" i="1"/>
  <c r="AN777" i="1"/>
  <c r="AP776" i="1"/>
  <c r="AO776" i="1"/>
  <c r="AN776" i="1"/>
  <c r="AP775" i="1"/>
  <c r="AO775" i="1"/>
  <c r="AQ775" i="1" s="1"/>
  <c r="AN775" i="1"/>
  <c r="AP774" i="1"/>
  <c r="AO774" i="1"/>
  <c r="AN774" i="1"/>
  <c r="AP773" i="1"/>
  <c r="AO773" i="1"/>
  <c r="AQ773" i="1" s="1"/>
  <c r="AN773" i="1"/>
  <c r="AP772" i="1"/>
  <c r="AO772" i="1"/>
  <c r="AN772" i="1"/>
  <c r="AP771" i="1"/>
  <c r="AO771" i="1"/>
  <c r="AN771" i="1"/>
  <c r="AP770" i="1"/>
  <c r="AO770" i="1"/>
  <c r="AN770" i="1"/>
  <c r="AP769" i="1"/>
  <c r="AO769" i="1"/>
  <c r="AN769" i="1"/>
  <c r="AP768" i="1"/>
  <c r="AO768" i="1"/>
  <c r="AN768" i="1"/>
  <c r="AP767" i="1"/>
  <c r="AO767" i="1"/>
  <c r="AQ767" i="1" s="1"/>
  <c r="AN767" i="1"/>
  <c r="AP766" i="1"/>
  <c r="AO766" i="1"/>
  <c r="AN766" i="1"/>
  <c r="AP765" i="1"/>
  <c r="AO765" i="1"/>
  <c r="AQ765" i="1" s="1"/>
  <c r="AN765" i="1"/>
  <c r="AP764" i="1"/>
  <c r="AO764" i="1"/>
  <c r="AN764" i="1"/>
  <c r="AP763" i="1"/>
  <c r="AO763" i="1"/>
  <c r="AN763" i="1"/>
  <c r="AP762" i="1"/>
  <c r="AO762" i="1"/>
  <c r="AN762" i="1"/>
  <c r="AP761" i="1"/>
  <c r="AO761" i="1"/>
  <c r="AN761" i="1"/>
  <c r="AP760" i="1"/>
  <c r="AO760" i="1"/>
  <c r="AN760" i="1"/>
  <c r="AP759" i="1"/>
  <c r="AO759" i="1"/>
  <c r="AQ759" i="1" s="1"/>
  <c r="AN759" i="1"/>
  <c r="AP758" i="1"/>
  <c r="AO758" i="1"/>
  <c r="AN758" i="1"/>
  <c r="AP757" i="1"/>
  <c r="AO757" i="1"/>
  <c r="AQ757" i="1" s="1"/>
  <c r="AN757" i="1"/>
  <c r="AP756" i="1"/>
  <c r="AO756" i="1"/>
  <c r="AN756" i="1"/>
  <c r="AP755" i="1"/>
  <c r="AO755" i="1"/>
  <c r="AN755" i="1"/>
  <c r="AP754" i="1"/>
  <c r="AO754" i="1"/>
  <c r="AN754" i="1"/>
  <c r="AP753" i="1"/>
  <c r="AO753" i="1"/>
  <c r="AN753" i="1"/>
  <c r="AP752" i="1"/>
  <c r="AO752" i="1"/>
  <c r="AN752" i="1"/>
  <c r="AP751" i="1"/>
  <c r="AO751" i="1"/>
  <c r="AQ751" i="1" s="1"/>
  <c r="AN751" i="1"/>
  <c r="AP750" i="1"/>
  <c r="AO750" i="1"/>
  <c r="AN750" i="1"/>
  <c r="AP749" i="1"/>
  <c r="AO749" i="1"/>
  <c r="AQ749" i="1" s="1"/>
  <c r="AN749" i="1"/>
  <c r="AP748" i="1"/>
  <c r="AO748" i="1"/>
  <c r="AN748" i="1"/>
  <c r="AP747" i="1"/>
  <c r="AO747" i="1"/>
  <c r="AN747" i="1"/>
  <c r="AP746" i="1"/>
  <c r="AO746" i="1"/>
  <c r="AN746" i="1"/>
  <c r="AP745" i="1"/>
  <c r="AO745" i="1"/>
  <c r="AN745" i="1"/>
  <c r="AP744" i="1"/>
  <c r="AO744" i="1"/>
  <c r="AN744" i="1"/>
  <c r="AP743" i="1"/>
  <c r="AO743" i="1"/>
  <c r="AQ743" i="1" s="1"/>
  <c r="AN743" i="1"/>
  <c r="AP742" i="1"/>
  <c r="AO742" i="1"/>
  <c r="AN742" i="1"/>
  <c r="AP741" i="1"/>
  <c r="AO741" i="1"/>
  <c r="AQ741" i="1" s="1"/>
  <c r="AN741" i="1"/>
  <c r="AP740" i="1"/>
  <c r="AO740" i="1"/>
  <c r="AN740" i="1"/>
  <c r="AP739" i="1"/>
  <c r="AO739" i="1"/>
  <c r="AN739" i="1"/>
  <c r="AP738" i="1"/>
  <c r="AO738" i="1"/>
  <c r="AN738" i="1"/>
  <c r="AP737" i="1"/>
  <c r="AO737" i="1"/>
  <c r="AN737" i="1"/>
  <c r="AP736" i="1"/>
  <c r="AO736" i="1"/>
  <c r="AN736" i="1"/>
  <c r="AP735" i="1"/>
  <c r="AO735" i="1"/>
  <c r="AQ735" i="1" s="1"/>
  <c r="AN735" i="1"/>
  <c r="AP734" i="1"/>
  <c r="AO734" i="1"/>
  <c r="AN734" i="1"/>
  <c r="AP733" i="1"/>
  <c r="AO733" i="1"/>
  <c r="AQ733" i="1" s="1"/>
  <c r="AN733" i="1"/>
  <c r="AP732" i="1"/>
  <c r="AO732" i="1"/>
  <c r="AN732" i="1"/>
  <c r="AP731" i="1"/>
  <c r="AO731" i="1"/>
  <c r="AN731" i="1"/>
  <c r="AP730" i="1"/>
  <c r="AO730" i="1"/>
  <c r="AN730" i="1"/>
  <c r="AP729" i="1"/>
  <c r="AO729" i="1"/>
  <c r="AN729" i="1"/>
  <c r="AP728" i="1"/>
  <c r="AO728" i="1"/>
  <c r="AN728" i="1"/>
  <c r="AP727" i="1"/>
  <c r="AO727" i="1"/>
  <c r="AQ727" i="1" s="1"/>
  <c r="AN727" i="1"/>
  <c r="AP726" i="1"/>
  <c r="AO726" i="1"/>
  <c r="AN726" i="1"/>
  <c r="AP725" i="1"/>
  <c r="AO725" i="1"/>
  <c r="AN725" i="1"/>
  <c r="AP724" i="1"/>
  <c r="AO724" i="1"/>
  <c r="AN724" i="1"/>
  <c r="AP723" i="1"/>
  <c r="AO723" i="1"/>
  <c r="AN723" i="1"/>
  <c r="AP722" i="1"/>
  <c r="AO722" i="1"/>
  <c r="AN722" i="1"/>
  <c r="AP721" i="1"/>
  <c r="AO721" i="1"/>
  <c r="AN721" i="1"/>
  <c r="AP720" i="1"/>
  <c r="AO720" i="1"/>
  <c r="AN720" i="1"/>
  <c r="AP719" i="1"/>
  <c r="AO719" i="1"/>
  <c r="AN719" i="1"/>
  <c r="AP718" i="1"/>
  <c r="AO718" i="1"/>
  <c r="AN718" i="1"/>
  <c r="AP717" i="1"/>
  <c r="AO717" i="1"/>
  <c r="AN717" i="1"/>
  <c r="AP716" i="1"/>
  <c r="AO716" i="1"/>
  <c r="AN716" i="1"/>
  <c r="AP715" i="1"/>
  <c r="AO715" i="1"/>
  <c r="AN715" i="1"/>
  <c r="AP714" i="1"/>
  <c r="AO714" i="1"/>
  <c r="AN714" i="1"/>
  <c r="AP713" i="1"/>
  <c r="AO713" i="1"/>
  <c r="AN713" i="1"/>
  <c r="AP712" i="1"/>
  <c r="AO712" i="1"/>
  <c r="AN712" i="1"/>
  <c r="AP711" i="1"/>
  <c r="AO711" i="1"/>
  <c r="AN711" i="1"/>
  <c r="AP710" i="1"/>
  <c r="AO710" i="1"/>
  <c r="AN710" i="1"/>
  <c r="AP709" i="1"/>
  <c r="AO709" i="1"/>
  <c r="AN709" i="1"/>
  <c r="AP708" i="1"/>
  <c r="AO708" i="1"/>
  <c r="AN708" i="1"/>
  <c r="AP707" i="1"/>
  <c r="AO707" i="1"/>
  <c r="AN707" i="1"/>
  <c r="AP706" i="1"/>
  <c r="AO706" i="1"/>
  <c r="AN706" i="1"/>
  <c r="AP705" i="1"/>
  <c r="AO705" i="1"/>
  <c r="AN705" i="1"/>
  <c r="AP704" i="1"/>
  <c r="AO704" i="1"/>
  <c r="AN704" i="1"/>
  <c r="AP703" i="1"/>
  <c r="AO703" i="1"/>
  <c r="AN703" i="1"/>
  <c r="AP702" i="1"/>
  <c r="AO702" i="1"/>
  <c r="AN702" i="1"/>
  <c r="AP701" i="1"/>
  <c r="AO701" i="1"/>
  <c r="AN701" i="1"/>
  <c r="AP700" i="1"/>
  <c r="AO700" i="1"/>
  <c r="AN700" i="1"/>
  <c r="AP699" i="1"/>
  <c r="AO699" i="1"/>
  <c r="AN699" i="1"/>
  <c r="AP698" i="1"/>
  <c r="AO698" i="1"/>
  <c r="AN698" i="1"/>
  <c r="AP697" i="1"/>
  <c r="AO697" i="1"/>
  <c r="AN697" i="1"/>
  <c r="AP696" i="1"/>
  <c r="AO696" i="1"/>
  <c r="AN696" i="1"/>
  <c r="AP695" i="1"/>
  <c r="AO695" i="1"/>
  <c r="AN695" i="1"/>
  <c r="AP694" i="1"/>
  <c r="AO694" i="1"/>
  <c r="AN694" i="1"/>
  <c r="AP693" i="1"/>
  <c r="AO693" i="1"/>
  <c r="AN693" i="1"/>
  <c r="AP692" i="1"/>
  <c r="AO692" i="1"/>
  <c r="AN692" i="1"/>
  <c r="AP691" i="1"/>
  <c r="AO691" i="1"/>
  <c r="AN691" i="1"/>
  <c r="AP690" i="1"/>
  <c r="AO690" i="1"/>
  <c r="AN690" i="1"/>
  <c r="AP689" i="1"/>
  <c r="AO689" i="1"/>
  <c r="AN689" i="1"/>
  <c r="AP688" i="1"/>
  <c r="AO688" i="1"/>
  <c r="AN688" i="1"/>
  <c r="AP687" i="1"/>
  <c r="AO687" i="1"/>
  <c r="AN687" i="1"/>
  <c r="AP686" i="1"/>
  <c r="AO686" i="1"/>
  <c r="AN686" i="1"/>
  <c r="AP685" i="1"/>
  <c r="AO685" i="1"/>
  <c r="AN685" i="1"/>
  <c r="AP684" i="1"/>
  <c r="AO684" i="1"/>
  <c r="AN684" i="1"/>
  <c r="AP683" i="1"/>
  <c r="AO683" i="1"/>
  <c r="AN683" i="1"/>
  <c r="AP682" i="1"/>
  <c r="AO682" i="1"/>
  <c r="AN682" i="1"/>
  <c r="AP681" i="1"/>
  <c r="AO681" i="1"/>
  <c r="AN681" i="1"/>
  <c r="AQ681" i="1" s="1"/>
  <c r="AP680" i="1"/>
  <c r="AO680" i="1"/>
  <c r="AN680" i="1"/>
  <c r="AP679" i="1"/>
  <c r="AO679" i="1"/>
  <c r="AN679" i="1"/>
  <c r="AP678" i="1"/>
  <c r="AO678" i="1"/>
  <c r="AN678" i="1"/>
  <c r="AP677" i="1"/>
  <c r="AO677" i="1"/>
  <c r="AN677" i="1"/>
  <c r="AP676" i="1"/>
  <c r="AO676" i="1"/>
  <c r="AN676" i="1"/>
  <c r="AP675" i="1"/>
  <c r="AO675" i="1"/>
  <c r="AN675" i="1"/>
  <c r="AP674" i="1"/>
  <c r="AO674" i="1"/>
  <c r="AN674" i="1"/>
  <c r="AP673" i="1"/>
  <c r="AO673" i="1"/>
  <c r="AN673" i="1"/>
  <c r="AQ673" i="1" s="1"/>
  <c r="AP672" i="1"/>
  <c r="AO672" i="1"/>
  <c r="AN672" i="1"/>
  <c r="AP842" i="2"/>
  <c r="AO842" i="2"/>
  <c r="AN842" i="2"/>
  <c r="AQ842" i="2" s="1"/>
  <c r="AP841" i="2"/>
  <c r="AO841" i="2"/>
  <c r="AN841" i="2"/>
  <c r="AP840" i="2"/>
  <c r="AO840" i="2"/>
  <c r="AN840" i="2"/>
  <c r="AQ840" i="2" s="1"/>
  <c r="AP839" i="2"/>
  <c r="AO839" i="2"/>
  <c r="AN839" i="2"/>
  <c r="AP838" i="2"/>
  <c r="AO838" i="2"/>
  <c r="AN838" i="2"/>
  <c r="AP837" i="2"/>
  <c r="AO837" i="2"/>
  <c r="AN837" i="2"/>
  <c r="AP836" i="2"/>
  <c r="AO836" i="2"/>
  <c r="AN836" i="2"/>
  <c r="AP835" i="2"/>
  <c r="AO835" i="2"/>
  <c r="AN835" i="2"/>
  <c r="AP834" i="2"/>
  <c r="AO834" i="2"/>
  <c r="AN834" i="2"/>
  <c r="AP833" i="2"/>
  <c r="AO833" i="2"/>
  <c r="AN833" i="2"/>
  <c r="AP832" i="2"/>
  <c r="AO832" i="2"/>
  <c r="AN832" i="2"/>
  <c r="AP831" i="2"/>
  <c r="AO831" i="2"/>
  <c r="AN831" i="2"/>
  <c r="AP830" i="2"/>
  <c r="AO830" i="2"/>
  <c r="AN830" i="2"/>
  <c r="AP829" i="2"/>
  <c r="AO829" i="2"/>
  <c r="AN829" i="2"/>
  <c r="AP828" i="2"/>
  <c r="AO828" i="2"/>
  <c r="AN828" i="2"/>
  <c r="AP827" i="2"/>
  <c r="AO827" i="2"/>
  <c r="AN827" i="2"/>
  <c r="AP826" i="2"/>
  <c r="AO826" i="2"/>
  <c r="AN826" i="2"/>
  <c r="AP825" i="2"/>
  <c r="AO825" i="2"/>
  <c r="AN825" i="2"/>
  <c r="AP824" i="2"/>
  <c r="AO824" i="2"/>
  <c r="AN824" i="2"/>
  <c r="AP823" i="2"/>
  <c r="AO823" i="2"/>
  <c r="AN823" i="2"/>
  <c r="AP822" i="2"/>
  <c r="AO822" i="2"/>
  <c r="AN822" i="2"/>
  <c r="AP821" i="2"/>
  <c r="AO821" i="2"/>
  <c r="AN821" i="2"/>
  <c r="AP820" i="2"/>
  <c r="AO820" i="2"/>
  <c r="AN820" i="2"/>
  <c r="AP819" i="2"/>
  <c r="AO819" i="2"/>
  <c r="AN819" i="2"/>
  <c r="AP818" i="2"/>
  <c r="AO818" i="2"/>
  <c r="AN818" i="2"/>
  <c r="AP817" i="2"/>
  <c r="AO817" i="2"/>
  <c r="AN817" i="2"/>
  <c r="AP816" i="2"/>
  <c r="AO816" i="2"/>
  <c r="AN816" i="2"/>
  <c r="AP815" i="2"/>
  <c r="AO815" i="2"/>
  <c r="AN815" i="2"/>
  <c r="AP814" i="2"/>
  <c r="AO814" i="2"/>
  <c r="AN814" i="2"/>
  <c r="AP813" i="2"/>
  <c r="AO813" i="2"/>
  <c r="AN813" i="2"/>
  <c r="AP812" i="2"/>
  <c r="AO812" i="2"/>
  <c r="AN812" i="2"/>
  <c r="AP811" i="2"/>
  <c r="AO811" i="2"/>
  <c r="AN811" i="2"/>
  <c r="AP810" i="2"/>
  <c r="AO810" i="2"/>
  <c r="AN810" i="2"/>
  <c r="AP809" i="2"/>
  <c r="AO809" i="2"/>
  <c r="AN809" i="2"/>
  <c r="AP808" i="2"/>
  <c r="AO808" i="2"/>
  <c r="AN808" i="2"/>
  <c r="AP807" i="2"/>
  <c r="AO807" i="2"/>
  <c r="AN807" i="2"/>
  <c r="AP806" i="2"/>
  <c r="AO806" i="2"/>
  <c r="AN806" i="2"/>
  <c r="AP805" i="2"/>
  <c r="AO805" i="2"/>
  <c r="AN805" i="2"/>
  <c r="AP804" i="2"/>
  <c r="AO804" i="2"/>
  <c r="AN804" i="2"/>
  <c r="AP803" i="2"/>
  <c r="AO803" i="2"/>
  <c r="AN803" i="2"/>
  <c r="AP802" i="2"/>
  <c r="AO802" i="2"/>
  <c r="AN802" i="2"/>
  <c r="AP801" i="2"/>
  <c r="AO801" i="2"/>
  <c r="AN801" i="2"/>
  <c r="AP800" i="2"/>
  <c r="AO800" i="2"/>
  <c r="AN800" i="2"/>
  <c r="AP799" i="2"/>
  <c r="AO799" i="2"/>
  <c r="AN799" i="2"/>
  <c r="AP798" i="2"/>
  <c r="AO798" i="2"/>
  <c r="AN798" i="2"/>
  <c r="AP797" i="2"/>
  <c r="AO797" i="2"/>
  <c r="AN797" i="2"/>
  <c r="AP796" i="2"/>
  <c r="AO796" i="2"/>
  <c r="AN796" i="2"/>
  <c r="AP795" i="2"/>
  <c r="AO795" i="2"/>
  <c r="AN795" i="2"/>
  <c r="AP794" i="2"/>
  <c r="AO794" i="2"/>
  <c r="AN794" i="2"/>
  <c r="AP793" i="2"/>
  <c r="AO793" i="2"/>
  <c r="AN793" i="2"/>
  <c r="AP792" i="2"/>
  <c r="AO792" i="2"/>
  <c r="AN792" i="2"/>
  <c r="AP791" i="2"/>
  <c r="AO791" i="2"/>
  <c r="AN791" i="2"/>
  <c r="AP790" i="2"/>
  <c r="AO790" i="2"/>
  <c r="AN790" i="2"/>
  <c r="AP789" i="2"/>
  <c r="AO789" i="2"/>
  <c r="AN789" i="2"/>
  <c r="AP788" i="2"/>
  <c r="AO788" i="2"/>
  <c r="AN788" i="2"/>
  <c r="AP787" i="2"/>
  <c r="AO787" i="2"/>
  <c r="AN787" i="2"/>
  <c r="AP786" i="2"/>
  <c r="AO786" i="2"/>
  <c r="AN786" i="2"/>
  <c r="AP785" i="2"/>
  <c r="AO785" i="2"/>
  <c r="AN785" i="2"/>
  <c r="AP784" i="2"/>
  <c r="AO784" i="2"/>
  <c r="AN784" i="2"/>
  <c r="AP783" i="2"/>
  <c r="AO783" i="2"/>
  <c r="AN783" i="2"/>
  <c r="AP782" i="2"/>
  <c r="AO782" i="2"/>
  <c r="AN782" i="2"/>
  <c r="AP781" i="2"/>
  <c r="AO781" i="2"/>
  <c r="AN781" i="2"/>
  <c r="AP780" i="2"/>
  <c r="AO780" i="2"/>
  <c r="AN780" i="2"/>
  <c r="AP779" i="2"/>
  <c r="AO779" i="2"/>
  <c r="AN779" i="2"/>
  <c r="AP778" i="2"/>
  <c r="AO778" i="2"/>
  <c r="AN778" i="2"/>
  <c r="AP777" i="2"/>
  <c r="AO777" i="2"/>
  <c r="AN777" i="2"/>
  <c r="AP776" i="2"/>
  <c r="AO776" i="2"/>
  <c r="AN776" i="2"/>
  <c r="AP775" i="2"/>
  <c r="AO775" i="2"/>
  <c r="AN775" i="2"/>
  <c r="AP774" i="2"/>
  <c r="AO774" i="2"/>
  <c r="AN774" i="2"/>
  <c r="AP773" i="2"/>
  <c r="AO773" i="2"/>
  <c r="AN773" i="2"/>
  <c r="AP772" i="2"/>
  <c r="AO772" i="2"/>
  <c r="AN772" i="2"/>
  <c r="AP771" i="2"/>
  <c r="AO771" i="2"/>
  <c r="AN771" i="2"/>
  <c r="AP770" i="2"/>
  <c r="AO770" i="2"/>
  <c r="AN770" i="2"/>
  <c r="AP769" i="2"/>
  <c r="AO769" i="2"/>
  <c r="AN769" i="2"/>
  <c r="AP768" i="2"/>
  <c r="AO768" i="2"/>
  <c r="AN768" i="2"/>
  <c r="AP767" i="2"/>
  <c r="AO767" i="2"/>
  <c r="AN767" i="2"/>
  <c r="AP766" i="2"/>
  <c r="AO766" i="2"/>
  <c r="AN766" i="2"/>
  <c r="AP765" i="2"/>
  <c r="AO765" i="2"/>
  <c r="AN765" i="2"/>
  <c r="AP764" i="2"/>
  <c r="AO764" i="2"/>
  <c r="AN764" i="2"/>
  <c r="AP763" i="2"/>
  <c r="AO763" i="2"/>
  <c r="AN763" i="2"/>
  <c r="AP762" i="2"/>
  <c r="AO762" i="2"/>
  <c r="AN762" i="2"/>
  <c r="AP761" i="2"/>
  <c r="AO761" i="2"/>
  <c r="AN761" i="2"/>
  <c r="AP760" i="2"/>
  <c r="AO760" i="2"/>
  <c r="AN760" i="2"/>
  <c r="AQ760" i="2" s="1"/>
  <c r="AP759" i="2"/>
  <c r="AO759" i="2"/>
  <c r="AN759" i="2"/>
  <c r="AP758" i="2"/>
  <c r="AO758" i="2"/>
  <c r="AN758" i="2"/>
  <c r="AP757" i="2"/>
  <c r="AO757" i="2"/>
  <c r="AN757" i="2"/>
  <c r="AP756" i="2"/>
  <c r="AO756" i="2"/>
  <c r="AN756" i="2"/>
  <c r="AP755" i="2"/>
  <c r="AO755" i="2"/>
  <c r="AN755" i="2"/>
  <c r="AP754" i="2"/>
  <c r="AO754" i="2"/>
  <c r="AN754" i="2"/>
  <c r="AP753" i="2"/>
  <c r="AO753" i="2"/>
  <c r="AN753" i="2"/>
  <c r="AP752" i="2"/>
  <c r="AO752" i="2"/>
  <c r="AN752" i="2"/>
  <c r="AQ752" i="2" s="1"/>
  <c r="AP751" i="2"/>
  <c r="AO751" i="2"/>
  <c r="AN751" i="2"/>
  <c r="AP750" i="2"/>
  <c r="AO750" i="2"/>
  <c r="AN750" i="2"/>
  <c r="AP749" i="2"/>
  <c r="AO749" i="2"/>
  <c r="AN749" i="2"/>
  <c r="AP748" i="2"/>
  <c r="AO748" i="2"/>
  <c r="AN748" i="2"/>
  <c r="AP747" i="2"/>
  <c r="AO747" i="2"/>
  <c r="AN747" i="2"/>
  <c r="AP746" i="2"/>
  <c r="AO746" i="2"/>
  <c r="AN746" i="2"/>
  <c r="AP745" i="2"/>
  <c r="AO745" i="2"/>
  <c r="AN745" i="2"/>
  <c r="AP744" i="2"/>
  <c r="AO744" i="2"/>
  <c r="AN744" i="2"/>
  <c r="AP743" i="2"/>
  <c r="AO743" i="2"/>
  <c r="AN743" i="2"/>
  <c r="AP742" i="2"/>
  <c r="AO742" i="2"/>
  <c r="AN742" i="2"/>
  <c r="AP741" i="2"/>
  <c r="AO741" i="2"/>
  <c r="AN741" i="2"/>
  <c r="AP740" i="2"/>
  <c r="AO740" i="2"/>
  <c r="AN740" i="2"/>
  <c r="AP739" i="2"/>
  <c r="AO739" i="2"/>
  <c r="AN739" i="2"/>
  <c r="AP738" i="2"/>
  <c r="AO738" i="2"/>
  <c r="AN738" i="2"/>
  <c r="AP737" i="2"/>
  <c r="AO737" i="2"/>
  <c r="AN737" i="2"/>
  <c r="AP736" i="2"/>
  <c r="AO736" i="2"/>
  <c r="AN736" i="2"/>
  <c r="AP735" i="2"/>
  <c r="AO735" i="2"/>
  <c r="AN735" i="2"/>
  <c r="AP734" i="2"/>
  <c r="AO734" i="2"/>
  <c r="AN734" i="2"/>
  <c r="AP733" i="2"/>
  <c r="AO733" i="2"/>
  <c r="AN733" i="2"/>
  <c r="AQ733" i="2" s="1"/>
  <c r="AP732" i="2"/>
  <c r="AO732" i="2"/>
  <c r="AN732" i="2"/>
  <c r="AP731" i="2"/>
  <c r="AO731" i="2"/>
  <c r="AN731" i="2"/>
  <c r="AP730" i="2"/>
  <c r="AO730" i="2"/>
  <c r="AN730" i="2"/>
  <c r="AP729" i="2"/>
  <c r="AO729" i="2"/>
  <c r="AN729" i="2"/>
  <c r="AP728" i="2"/>
  <c r="AO728" i="2"/>
  <c r="AN728" i="2"/>
  <c r="AP727" i="2"/>
  <c r="AO727" i="2"/>
  <c r="AN727" i="2"/>
  <c r="AP726" i="2"/>
  <c r="AO726" i="2"/>
  <c r="AN726" i="2"/>
  <c r="AP725" i="2"/>
  <c r="AO725" i="2"/>
  <c r="AN725" i="2"/>
  <c r="AQ725" i="2" s="1"/>
  <c r="AP724" i="2"/>
  <c r="AO724" i="2"/>
  <c r="AN724" i="2"/>
  <c r="AP723" i="2"/>
  <c r="AO723" i="2"/>
  <c r="AN723" i="2"/>
  <c r="AP722" i="2"/>
  <c r="AO722" i="2"/>
  <c r="AN722" i="2"/>
  <c r="AP721" i="2"/>
  <c r="AO721" i="2"/>
  <c r="AN721" i="2"/>
  <c r="AP720" i="2"/>
  <c r="AO720" i="2"/>
  <c r="AN720" i="2"/>
  <c r="AP719" i="2"/>
  <c r="AO719" i="2"/>
  <c r="AN719" i="2"/>
  <c r="AP718" i="2"/>
  <c r="AO718" i="2"/>
  <c r="AN718" i="2"/>
  <c r="AP717" i="2"/>
  <c r="AO717" i="2"/>
  <c r="AN717" i="2"/>
  <c r="AQ717" i="2" s="1"/>
  <c r="AP716" i="2"/>
  <c r="AO716" i="2"/>
  <c r="AN716" i="2"/>
  <c r="AP715" i="2"/>
  <c r="AO715" i="2"/>
  <c r="AN715" i="2"/>
  <c r="AQ715" i="2" s="1"/>
  <c r="AP714" i="2"/>
  <c r="AO714" i="2"/>
  <c r="AN714" i="2"/>
  <c r="AP713" i="2"/>
  <c r="AO713" i="2"/>
  <c r="AN713" i="2"/>
  <c r="AP712" i="2"/>
  <c r="AO712" i="2"/>
  <c r="AN712" i="2"/>
  <c r="AP711" i="2"/>
  <c r="AO711" i="2"/>
  <c r="AN711" i="2"/>
  <c r="AP710" i="2"/>
  <c r="AO710" i="2"/>
  <c r="AN710" i="2"/>
  <c r="AP709" i="2"/>
  <c r="AO709" i="2"/>
  <c r="AN709" i="2"/>
  <c r="AQ709" i="2" s="1"/>
  <c r="AP708" i="2"/>
  <c r="AO708" i="2"/>
  <c r="AN708" i="2"/>
  <c r="AP707" i="2"/>
  <c r="AO707" i="2"/>
  <c r="AN707" i="2"/>
  <c r="AQ707" i="2" s="1"/>
  <c r="AP706" i="2"/>
  <c r="AO706" i="2"/>
  <c r="AN706" i="2"/>
  <c r="AP705" i="2"/>
  <c r="AO705" i="2"/>
  <c r="AN705" i="2"/>
  <c r="AP704" i="2"/>
  <c r="AO704" i="2"/>
  <c r="AN704" i="2"/>
  <c r="AP703" i="2"/>
  <c r="AO703" i="2"/>
  <c r="AN703" i="2"/>
  <c r="AP702" i="2"/>
  <c r="AO702" i="2"/>
  <c r="AN702" i="2"/>
  <c r="AP701" i="2"/>
  <c r="AO701" i="2"/>
  <c r="AN701" i="2"/>
  <c r="AQ701" i="2" s="1"/>
  <c r="AP700" i="2"/>
  <c r="AO700" i="2"/>
  <c r="AN700" i="2"/>
  <c r="AP699" i="2"/>
  <c r="AO699" i="2"/>
  <c r="AN699" i="2"/>
  <c r="AQ699" i="2" s="1"/>
  <c r="AP698" i="2"/>
  <c r="AO698" i="2"/>
  <c r="AN698" i="2"/>
  <c r="AP697" i="2"/>
  <c r="AO697" i="2"/>
  <c r="AN697" i="2"/>
  <c r="AP696" i="2"/>
  <c r="AO696" i="2"/>
  <c r="AN696" i="2"/>
  <c r="AP695" i="2"/>
  <c r="AO695" i="2"/>
  <c r="AN695" i="2"/>
  <c r="AP694" i="2"/>
  <c r="AO694" i="2"/>
  <c r="AN694" i="2"/>
  <c r="AP693" i="2"/>
  <c r="AO693" i="2"/>
  <c r="AN693" i="2"/>
  <c r="AP692" i="2"/>
  <c r="AO692" i="2"/>
  <c r="AN692" i="2"/>
  <c r="AP691" i="2"/>
  <c r="AO691" i="2"/>
  <c r="AN691" i="2"/>
  <c r="AQ691" i="2" s="1"/>
  <c r="AP690" i="2"/>
  <c r="AO690" i="2"/>
  <c r="AN690" i="2"/>
  <c r="AP689" i="2"/>
  <c r="AO689" i="2"/>
  <c r="AN689" i="2"/>
  <c r="AP688" i="2"/>
  <c r="AO688" i="2"/>
  <c r="AN688" i="2"/>
  <c r="AP687" i="2"/>
  <c r="AO687" i="2"/>
  <c r="AN687" i="2"/>
  <c r="AP686" i="2"/>
  <c r="AO686" i="2"/>
  <c r="AN686" i="2"/>
  <c r="AP685" i="2"/>
  <c r="AO685" i="2"/>
  <c r="AN685" i="2"/>
  <c r="AP684" i="2"/>
  <c r="AO684" i="2"/>
  <c r="AN684" i="2"/>
  <c r="AP683" i="2"/>
  <c r="AO683" i="2"/>
  <c r="AN683" i="2"/>
  <c r="AQ683" i="2" s="1"/>
  <c r="AP682" i="2"/>
  <c r="AO682" i="2"/>
  <c r="AN682" i="2"/>
  <c r="AP681" i="2"/>
  <c r="AO681" i="2"/>
  <c r="AN681" i="2"/>
  <c r="AP680" i="2"/>
  <c r="AO680" i="2"/>
  <c r="AN680" i="2"/>
  <c r="AP679" i="2"/>
  <c r="AO679" i="2"/>
  <c r="AN679" i="2"/>
  <c r="AP678" i="2"/>
  <c r="AO678" i="2"/>
  <c r="AN678" i="2"/>
  <c r="AP677" i="2"/>
  <c r="AO677" i="2"/>
  <c r="AN677" i="2"/>
  <c r="AP676" i="2"/>
  <c r="AO676" i="2"/>
  <c r="AN676" i="2"/>
  <c r="AP675" i="2"/>
  <c r="AO675" i="2"/>
  <c r="AN675" i="2"/>
  <c r="AQ675" i="2" s="1"/>
  <c r="AP674" i="2"/>
  <c r="AO674" i="2"/>
  <c r="AN674" i="2"/>
  <c r="AP673" i="2"/>
  <c r="AO673" i="2"/>
  <c r="AN673" i="2"/>
  <c r="AP672" i="2"/>
  <c r="AO672" i="2"/>
  <c r="AN672" i="2"/>
  <c r="AP842" i="3"/>
  <c r="AO842" i="3"/>
  <c r="AN842" i="3"/>
  <c r="AP841" i="3"/>
  <c r="AO841" i="3"/>
  <c r="AN841" i="3"/>
  <c r="AP840" i="3"/>
  <c r="AO840" i="3"/>
  <c r="AN840" i="3"/>
  <c r="AP839" i="3"/>
  <c r="AO839" i="3"/>
  <c r="AN839" i="3"/>
  <c r="AP838" i="3"/>
  <c r="AO838" i="3"/>
  <c r="AN838" i="3"/>
  <c r="AP837" i="3"/>
  <c r="AO837" i="3"/>
  <c r="AN837" i="3"/>
  <c r="AP836" i="3"/>
  <c r="AO836" i="3"/>
  <c r="AN836" i="3"/>
  <c r="AP835" i="3"/>
  <c r="AO835" i="3"/>
  <c r="AN835" i="3"/>
  <c r="AP834" i="3"/>
  <c r="AO834" i="3"/>
  <c r="AN834" i="3"/>
  <c r="AP833" i="3"/>
  <c r="AO833" i="3"/>
  <c r="AN833" i="3"/>
  <c r="AP832" i="3"/>
  <c r="AO832" i="3"/>
  <c r="AN832" i="3"/>
  <c r="AP831" i="3"/>
  <c r="AO831" i="3"/>
  <c r="AN831" i="3"/>
  <c r="AP830" i="3"/>
  <c r="AO830" i="3"/>
  <c r="AN830" i="3"/>
  <c r="AP829" i="3"/>
  <c r="AO829" i="3"/>
  <c r="AN829" i="3"/>
  <c r="AP828" i="3"/>
  <c r="AO828" i="3"/>
  <c r="AN828" i="3"/>
  <c r="AP827" i="3"/>
  <c r="AO827" i="3"/>
  <c r="AN827" i="3"/>
  <c r="AP826" i="3"/>
  <c r="AO826" i="3"/>
  <c r="AN826" i="3"/>
  <c r="AP825" i="3"/>
  <c r="AO825" i="3"/>
  <c r="AN825" i="3"/>
  <c r="AP824" i="3"/>
  <c r="AO824" i="3"/>
  <c r="AN824" i="3"/>
  <c r="AP823" i="3"/>
  <c r="AO823" i="3"/>
  <c r="AN823" i="3"/>
  <c r="AP822" i="3"/>
  <c r="AO822" i="3"/>
  <c r="AN822" i="3"/>
  <c r="AP821" i="3"/>
  <c r="AO821" i="3"/>
  <c r="AN821" i="3"/>
  <c r="AP820" i="3"/>
  <c r="AO820" i="3"/>
  <c r="AN820" i="3"/>
  <c r="AP819" i="3"/>
  <c r="AO819" i="3"/>
  <c r="AN819" i="3"/>
  <c r="AP818" i="3"/>
  <c r="AO818" i="3"/>
  <c r="AN818" i="3"/>
  <c r="AP817" i="3"/>
  <c r="AO817" i="3"/>
  <c r="AN817" i="3"/>
  <c r="AP816" i="3"/>
  <c r="AO816" i="3"/>
  <c r="AN816" i="3"/>
  <c r="AP815" i="3"/>
  <c r="AO815" i="3"/>
  <c r="AN815" i="3"/>
  <c r="AP814" i="3"/>
  <c r="AO814" i="3"/>
  <c r="AN814" i="3"/>
  <c r="AP813" i="3"/>
  <c r="AO813" i="3"/>
  <c r="AN813" i="3"/>
  <c r="AP812" i="3"/>
  <c r="AO812" i="3"/>
  <c r="AN812" i="3"/>
  <c r="AP811" i="3"/>
  <c r="AO811" i="3"/>
  <c r="AN811" i="3"/>
  <c r="AP810" i="3"/>
  <c r="AO810" i="3"/>
  <c r="AN810" i="3"/>
  <c r="AP809" i="3"/>
  <c r="AO809" i="3"/>
  <c r="AN809" i="3"/>
  <c r="AP808" i="3"/>
  <c r="AO808" i="3"/>
  <c r="AN808" i="3"/>
  <c r="AP807" i="3"/>
  <c r="AO807" i="3"/>
  <c r="AN807" i="3"/>
  <c r="AP806" i="3"/>
  <c r="AO806" i="3"/>
  <c r="AN806" i="3"/>
  <c r="AP805" i="3"/>
  <c r="AO805" i="3"/>
  <c r="AN805" i="3"/>
  <c r="AP804" i="3"/>
  <c r="AO804" i="3"/>
  <c r="AN804" i="3"/>
  <c r="AP803" i="3"/>
  <c r="AO803" i="3"/>
  <c r="AN803" i="3"/>
  <c r="AP802" i="3"/>
  <c r="AO802" i="3"/>
  <c r="AN802" i="3"/>
  <c r="AP801" i="3"/>
  <c r="AO801" i="3"/>
  <c r="AN801" i="3"/>
  <c r="AP800" i="3"/>
  <c r="AO800" i="3"/>
  <c r="AN800" i="3"/>
  <c r="AP799" i="3"/>
  <c r="AO799" i="3"/>
  <c r="AN799" i="3"/>
  <c r="AP798" i="3"/>
  <c r="AO798" i="3"/>
  <c r="AN798" i="3"/>
  <c r="AP797" i="3"/>
  <c r="AO797" i="3"/>
  <c r="AN797" i="3"/>
  <c r="AP796" i="3"/>
  <c r="AO796" i="3"/>
  <c r="AN796" i="3"/>
  <c r="AP795" i="3"/>
  <c r="AO795" i="3"/>
  <c r="AN795" i="3"/>
  <c r="AP794" i="3"/>
  <c r="AO794" i="3"/>
  <c r="AN794" i="3"/>
  <c r="AP793" i="3"/>
  <c r="AO793" i="3"/>
  <c r="AN793" i="3"/>
  <c r="AP792" i="3"/>
  <c r="AO792" i="3"/>
  <c r="AN792" i="3"/>
  <c r="AP791" i="3"/>
  <c r="AO791" i="3"/>
  <c r="AN791" i="3"/>
  <c r="AP790" i="3"/>
  <c r="AO790" i="3"/>
  <c r="AN790" i="3"/>
  <c r="AP789" i="3"/>
  <c r="AO789" i="3"/>
  <c r="AN789" i="3"/>
  <c r="AP788" i="3"/>
  <c r="AO788" i="3"/>
  <c r="AN788" i="3"/>
  <c r="AP787" i="3"/>
  <c r="AO787" i="3"/>
  <c r="AN787" i="3"/>
  <c r="AP786" i="3"/>
  <c r="AO786" i="3"/>
  <c r="AN786" i="3"/>
  <c r="AP785" i="3"/>
  <c r="AO785" i="3"/>
  <c r="AN785" i="3"/>
  <c r="AP784" i="3"/>
  <c r="AO784" i="3"/>
  <c r="AN784" i="3"/>
  <c r="AP783" i="3"/>
  <c r="AO783" i="3"/>
  <c r="AN783" i="3"/>
  <c r="AP782" i="3"/>
  <c r="AO782" i="3"/>
  <c r="AN782" i="3"/>
  <c r="AP781" i="3"/>
  <c r="AO781" i="3"/>
  <c r="AN781" i="3"/>
  <c r="AP780" i="3"/>
  <c r="AO780" i="3"/>
  <c r="AN780" i="3"/>
  <c r="AP779" i="3"/>
  <c r="AO779" i="3"/>
  <c r="AN779" i="3"/>
  <c r="AP778" i="3"/>
  <c r="AO778" i="3"/>
  <c r="AN778" i="3"/>
  <c r="AP777" i="3"/>
  <c r="AO777" i="3"/>
  <c r="AN777" i="3"/>
  <c r="AP776" i="3"/>
  <c r="AO776" i="3"/>
  <c r="AN776" i="3"/>
  <c r="AP775" i="3"/>
  <c r="AO775" i="3"/>
  <c r="AN775" i="3"/>
  <c r="AP774" i="3"/>
  <c r="AO774" i="3"/>
  <c r="AN774" i="3"/>
  <c r="AP773" i="3"/>
  <c r="AO773" i="3"/>
  <c r="AN773" i="3"/>
  <c r="AP772" i="3"/>
  <c r="AO772" i="3"/>
  <c r="AN772" i="3"/>
  <c r="AP771" i="3"/>
  <c r="AO771" i="3"/>
  <c r="AN771" i="3"/>
  <c r="AP770" i="3"/>
  <c r="AO770" i="3"/>
  <c r="AN770" i="3"/>
  <c r="AP769" i="3"/>
  <c r="AO769" i="3"/>
  <c r="AN769" i="3"/>
  <c r="AP768" i="3"/>
  <c r="AO768" i="3"/>
  <c r="AN768" i="3"/>
  <c r="AP767" i="3"/>
  <c r="AO767" i="3"/>
  <c r="AN767" i="3"/>
  <c r="AP766" i="3"/>
  <c r="AO766" i="3"/>
  <c r="AN766" i="3"/>
  <c r="AP765" i="3"/>
  <c r="AO765" i="3"/>
  <c r="AN765" i="3"/>
  <c r="AP764" i="3"/>
  <c r="AO764" i="3"/>
  <c r="AN764" i="3"/>
  <c r="AP763" i="3"/>
  <c r="AO763" i="3"/>
  <c r="AN763" i="3"/>
  <c r="AP762" i="3"/>
  <c r="AO762" i="3"/>
  <c r="AN762" i="3"/>
  <c r="AP761" i="3"/>
  <c r="AO761" i="3"/>
  <c r="AN761" i="3"/>
  <c r="AP760" i="3"/>
  <c r="AO760" i="3"/>
  <c r="AN760" i="3"/>
  <c r="AP759" i="3"/>
  <c r="AO759" i="3"/>
  <c r="AN759" i="3"/>
  <c r="AP758" i="3"/>
  <c r="AO758" i="3"/>
  <c r="AN758" i="3"/>
  <c r="AP757" i="3"/>
  <c r="AO757" i="3"/>
  <c r="AN757" i="3"/>
  <c r="AP756" i="3"/>
  <c r="AO756" i="3"/>
  <c r="AN756" i="3"/>
  <c r="AP755" i="3"/>
  <c r="AO755" i="3"/>
  <c r="AN755" i="3"/>
  <c r="AP754" i="3"/>
  <c r="AO754" i="3"/>
  <c r="AN754" i="3"/>
  <c r="AP753" i="3"/>
  <c r="AO753" i="3"/>
  <c r="AN753" i="3"/>
  <c r="AP752" i="3"/>
  <c r="AO752" i="3"/>
  <c r="AN752" i="3"/>
  <c r="AP751" i="3"/>
  <c r="AO751" i="3"/>
  <c r="AN751" i="3"/>
  <c r="AP750" i="3"/>
  <c r="AO750" i="3"/>
  <c r="AN750" i="3"/>
  <c r="AP749" i="3"/>
  <c r="AO749" i="3"/>
  <c r="AN749" i="3"/>
  <c r="AP748" i="3"/>
  <c r="AO748" i="3"/>
  <c r="AN748" i="3"/>
  <c r="AP747" i="3"/>
  <c r="AO747" i="3"/>
  <c r="AN747" i="3"/>
  <c r="AP746" i="3"/>
  <c r="AO746" i="3"/>
  <c r="AN746" i="3"/>
  <c r="AP745" i="3"/>
  <c r="AO745" i="3"/>
  <c r="AN745" i="3"/>
  <c r="AP744" i="3"/>
  <c r="AO744" i="3"/>
  <c r="AN744" i="3"/>
  <c r="AP743" i="3"/>
  <c r="AO743" i="3"/>
  <c r="AN743" i="3"/>
  <c r="AP742" i="3"/>
  <c r="AO742" i="3"/>
  <c r="AN742" i="3"/>
  <c r="AP741" i="3"/>
  <c r="AO741" i="3"/>
  <c r="AN741" i="3"/>
  <c r="AP740" i="3"/>
  <c r="AO740" i="3"/>
  <c r="AN740" i="3"/>
  <c r="AP739" i="3"/>
  <c r="AO739" i="3"/>
  <c r="AN739" i="3"/>
  <c r="AP738" i="3"/>
  <c r="AO738" i="3"/>
  <c r="AN738" i="3"/>
  <c r="AP737" i="3"/>
  <c r="AO737" i="3"/>
  <c r="AN737" i="3"/>
  <c r="AP736" i="3"/>
  <c r="AO736" i="3"/>
  <c r="AN736" i="3"/>
  <c r="AP735" i="3"/>
  <c r="AO735" i="3"/>
  <c r="AN735" i="3"/>
  <c r="AP734" i="3"/>
  <c r="AO734" i="3"/>
  <c r="AN734" i="3"/>
  <c r="AP733" i="3"/>
  <c r="AO733" i="3"/>
  <c r="AN733" i="3"/>
  <c r="AP732" i="3"/>
  <c r="AO732" i="3"/>
  <c r="AN732" i="3"/>
  <c r="AP731" i="3"/>
  <c r="AO731" i="3"/>
  <c r="AN731" i="3"/>
  <c r="AP730" i="3"/>
  <c r="AO730" i="3"/>
  <c r="AN730" i="3"/>
  <c r="AP729" i="3"/>
  <c r="AO729" i="3"/>
  <c r="AN729" i="3"/>
  <c r="AP728" i="3"/>
  <c r="AO728" i="3"/>
  <c r="AN728" i="3"/>
  <c r="AP727" i="3"/>
  <c r="AO727" i="3"/>
  <c r="AN727" i="3"/>
  <c r="AP726" i="3"/>
  <c r="AO726" i="3"/>
  <c r="AN726" i="3"/>
  <c r="AP725" i="3"/>
  <c r="AO725" i="3"/>
  <c r="AN725" i="3"/>
  <c r="AP724" i="3"/>
  <c r="AO724" i="3"/>
  <c r="AN724" i="3"/>
  <c r="AP723" i="3"/>
  <c r="AO723" i="3"/>
  <c r="AN723" i="3"/>
  <c r="AP722" i="3"/>
  <c r="AO722" i="3"/>
  <c r="AN722" i="3"/>
  <c r="AP721" i="3"/>
  <c r="AO721" i="3"/>
  <c r="AN721" i="3"/>
  <c r="AP720" i="3"/>
  <c r="AO720" i="3"/>
  <c r="AN720" i="3"/>
  <c r="AP719" i="3"/>
  <c r="AO719" i="3"/>
  <c r="AN719" i="3"/>
  <c r="AP718" i="3"/>
  <c r="AO718" i="3"/>
  <c r="AN718" i="3"/>
  <c r="AP717" i="3"/>
  <c r="AO717" i="3"/>
  <c r="AN717" i="3"/>
  <c r="AP716" i="3"/>
  <c r="AO716" i="3"/>
  <c r="AN716" i="3"/>
  <c r="AP715" i="3"/>
  <c r="AO715" i="3"/>
  <c r="AN715" i="3"/>
  <c r="AP714" i="3"/>
  <c r="AO714" i="3"/>
  <c r="AN714" i="3"/>
  <c r="AP713" i="3"/>
  <c r="AO713" i="3"/>
  <c r="AN713" i="3"/>
  <c r="AP712" i="3"/>
  <c r="AO712" i="3"/>
  <c r="AN712" i="3"/>
  <c r="AP711" i="3"/>
  <c r="AO711" i="3"/>
  <c r="AN711" i="3"/>
  <c r="AP710" i="3"/>
  <c r="AO710" i="3"/>
  <c r="AN710" i="3"/>
  <c r="AP709" i="3"/>
  <c r="AO709" i="3"/>
  <c r="AN709" i="3"/>
  <c r="AP708" i="3"/>
  <c r="AO708" i="3"/>
  <c r="AN708" i="3"/>
  <c r="AP707" i="3"/>
  <c r="AO707" i="3"/>
  <c r="AN707" i="3"/>
  <c r="AP706" i="3"/>
  <c r="AO706" i="3"/>
  <c r="AN706" i="3"/>
  <c r="AP705" i="3"/>
  <c r="AO705" i="3"/>
  <c r="AN705" i="3"/>
  <c r="AP704" i="3"/>
  <c r="AO704" i="3"/>
  <c r="AN704" i="3"/>
  <c r="AP703" i="3"/>
  <c r="AO703" i="3"/>
  <c r="AN703" i="3"/>
  <c r="AP702" i="3"/>
  <c r="AO702" i="3"/>
  <c r="AN702" i="3"/>
  <c r="AP701" i="3"/>
  <c r="AO701" i="3"/>
  <c r="AN701" i="3"/>
  <c r="AP700" i="3"/>
  <c r="AO700" i="3"/>
  <c r="AN700" i="3"/>
  <c r="AP699" i="3"/>
  <c r="AO699" i="3"/>
  <c r="AN699" i="3"/>
  <c r="AP698" i="3"/>
  <c r="AO698" i="3"/>
  <c r="AN698" i="3"/>
  <c r="AP697" i="3"/>
  <c r="AO697" i="3"/>
  <c r="AN697" i="3"/>
  <c r="AP696" i="3"/>
  <c r="AO696" i="3"/>
  <c r="AN696" i="3"/>
  <c r="AP695" i="3"/>
  <c r="AO695" i="3"/>
  <c r="AN695" i="3"/>
  <c r="AP694" i="3"/>
  <c r="AO694" i="3"/>
  <c r="AN694" i="3"/>
  <c r="AP693" i="3"/>
  <c r="AO693" i="3"/>
  <c r="AN693" i="3"/>
  <c r="AP692" i="3"/>
  <c r="AO692" i="3"/>
  <c r="AN692" i="3"/>
  <c r="AP691" i="3"/>
  <c r="AO691" i="3"/>
  <c r="AN691" i="3"/>
  <c r="AP690" i="3"/>
  <c r="AO690" i="3"/>
  <c r="AN690" i="3"/>
  <c r="AP689" i="3"/>
  <c r="AO689" i="3"/>
  <c r="AN689" i="3"/>
  <c r="AP688" i="3"/>
  <c r="AO688" i="3"/>
  <c r="AN688" i="3"/>
  <c r="AP687" i="3"/>
  <c r="AO687" i="3"/>
  <c r="AN687" i="3"/>
  <c r="AP686" i="3"/>
  <c r="AO686" i="3"/>
  <c r="AN686" i="3"/>
  <c r="AP685" i="3"/>
  <c r="AO685" i="3"/>
  <c r="AN685" i="3"/>
  <c r="AP684" i="3"/>
  <c r="AO684" i="3"/>
  <c r="AN684" i="3"/>
  <c r="AP683" i="3"/>
  <c r="AO683" i="3"/>
  <c r="AN683" i="3"/>
  <c r="AP682" i="3"/>
  <c r="AO682" i="3"/>
  <c r="AN682" i="3"/>
  <c r="AP681" i="3"/>
  <c r="AO681" i="3"/>
  <c r="AN681" i="3"/>
  <c r="AP680" i="3"/>
  <c r="AO680" i="3"/>
  <c r="AN680" i="3"/>
  <c r="AP679" i="3"/>
  <c r="AO679" i="3"/>
  <c r="AN679" i="3"/>
  <c r="AP678" i="3"/>
  <c r="AO678" i="3"/>
  <c r="AN678" i="3"/>
  <c r="AP677" i="3"/>
  <c r="AO677" i="3"/>
  <c r="AN677" i="3"/>
  <c r="AP676" i="3"/>
  <c r="AO676" i="3"/>
  <c r="AN676" i="3"/>
  <c r="AP675" i="3"/>
  <c r="AO675" i="3"/>
  <c r="AN675" i="3"/>
  <c r="AP674" i="3"/>
  <c r="AO674" i="3"/>
  <c r="AN674" i="3"/>
  <c r="AP673" i="3"/>
  <c r="AO673" i="3"/>
  <c r="AN673" i="3"/>
  <c r="AP672" i="3"/>
  <c r="AO672" i="3"/>
  <c r="AN672" i="3"/>
  <c r="AP671" i="3"/>
  <c r="AO671" i="3"/>
  <c r="AN671" i="3"/>
  <c r="AP670" i="3"/>
  <c r="AO670" i="3"/>
  <c r="AN670" i="3"/>
  <c r="AP669" i="3"/>
  <c r="AO669" i="3"/>
  <c r="AN669" i="3"/>
  <c r="AP668" i="3"/>
  <c r="AO668" i="3"/>
  <c r="AN668" i="3"/>
  <c r="AP667" i="3"/>
  <c r="AO667" i="3"/>
  <c r="AN667" i="3"/>
  <c r="AP666" i="3"/>
  <c r="AO666" i="3"/>
  <c r="AN666" i="3"/>
  <c r="AP665" i="3"/>
  <c r="AO665" i="3"/>
  <c r="AN665" i="3"/>
  <c r="AP664" i="3"/>
  <c r="AO664" i="3"/>
  <c r="AN664" i="3"/>
  <c r="AP663" i="3"/>
  <c r="AO663" i="3"/>
  <c r="AN663" i="3"/>
  <c r="AP662" i="3"/>
  <c r="AO662" i="3"/>
  <c r="AN662" i="3"/>
  <c r="AP661" i="3"/>
  <c r="AO661" i="3"/>
  <c r="AN661" i="3"/>
  <c r="AP660" i="3"/>
  <c r="AO660" i="3"/>
  <c r="AN660" i="3"/>
  <c r="AP659" i="3"/>
  <c r="AO659" i="3"/>
  <c r="AN659" i="3"/>
  <c r="AP658" i="3"/>
  <c r="AO658" i="3"/>
  <c r="AN658" i="3"/>
  <c r="AP657" i="3"/>
  <c r="AO657" i="3"/>
  <c r="AN657" i="3"/>
  <c r="AP656" i="3"/>
  <c r="AO656" i="3"/>
  <c r="AN656" i="3"/>
  <c r="AP655" i="3"/>
  <c r="AO655" i="3"/>
  <c r="AN655" i="3"/>
  <c r="AP654" i="3"/>
  <c r="AO654" i="3"/>
  <c r="AN654" i="3"/>
  <c r="AP653" i="3"/>
  <c r="AO653" i="3"/>
  <c r="AN653" i="3"/>
  <c r="AP652" i="3"/>
  <c r="AO652" i="3"/>
  <c r="AN652" i="3"/>
  <c r="AP651" i="3"/>
  <c r="AO651" i="3"/>
  <c r="AN651" i="3"/>
  <c r="AP650" i="3"/>
  <c r="AO650" i="3"/>
  <c r="AN650" i="3"/>
  <c r="AP649" i="3"/>
  <c r="AO649" i="3"/>
  <c r="AN649" i="3"/>
  <c r="AP648" i="3"/>
  <c r="AO648" i="3"/>
  <c r="AN648" i="3"/>
  <c r="AP647" i="3"/>
  <c r="AO647" i="3"/>
  <c r="AN647" i="3"/>
  <c r="AP646" i="3"/>
  <c r="AO646" i="3"/>
  <c r="AN646" i="3"/>
  <c r="AP645" i="3"/>
  <c r="AO645" i="3"/>
  <c r="AN645" i="3"/>
  <c r="AP644" i="3"/>
  <c r="AO644" i="3"/>
  <c r="AN644" i="3"/>
  <c r="AP643" i="3"/>
  <c r="AO643" i="3"/>
  <c r="AN643" i="3"/>
  <c r="AP642" i="3"/>
  <c r="AO642" i="3"/>
  <c r="AN642" i="3"/>
  <c r="AP641" i="3"/>
  <c r="AO641" i="3"/>
  <c r="AN641" i="3"/>
  <c r="AP640" i="3"/>
  <c r="AO640" i="3"/>
  <c r="AN640" i="3"/>
  <c r="AP639" i="3"/>
  <c r="AO639" i="3"/>
  <c r="AN639" i="3"/>
  <c r="AP638" i="3"/>
  <c r="AO638" i="3"/>
  <c r="AN638" i="3"/>
  <c r="AP637" i="3"/>
  <c r="AO637" i="3"/>
  <c r="AN637" i="3"/>
  <c r="AP636" i="3"/>
  <c r="AO636" i="3"/>
  <c r="AN636" i="3"/>
  <c r="AP635" i="3"/>
  <c r="AO635" i="3"/>
  <c r="AN635" i="3"/>
  <c r="AP634" i="3"/>
  <c r="AO634" i="3"/>
  <c r="AN634" i="3"/>
  <c r="AP633" i="3"/>
  <c r="AO633" i="3"/>
  <c r="AN633" i="3"/>
  <c r="AP632" i="3"/>
  <c r="AO632" i="3"/>
  <c r="AN632" i="3"/>
  <c r="AP631" i="3"/>
  <c r="AO631" i="3"/>
  <c r="AN631" i="3"/>
  <c r="AP630" i="3"/>
  <c r="AO630" i="3"/>
  <c r="AN630" i="3"/>
  <c r="AP629" i="3"/>
  <c r="AO629" i="3"/>
  <c r="AN629" i="3"/>
  <c r="AP628" i="3"/>
  <c r="AO628" i="3"/>
  <c r="AN628" i="3"/>
  <c r="AP627" i="3"/>
  <c r="AO627" i="3"/>
  <c r="AN627" i="3"/>
  <c r="AP626" i="3"/>
  <c r="AO626" i="3"/>
  <c r="AN626" i="3"/>
  <c r="AP625" i="3"/>
  <c r="AO625" i="3"/>
  <c r="AN625" i="3"/>
  <c r="AP624" i="3"/>
  <c r="AO624" i="3"/>
  <c r="AN624" i="3"/>
  <c r="AP623" i="3"/>
  <c r="AO623" i="3"/>
  <c r="AN623" i="3"/>
  <c r="AP622" i="3"/>
  <c r="AO622" i="3"/>
  <c r="AN622" i="3"/>
  <c r="AP621" i="3"/>
  <c r="AO621" i="3"/>
  <c r="AN621" i="3"/>
  <c r="AP620" i="3"/>
  <c r="AO620" i="3"/>
  <c r="AN620" i="3"/>
  <c r="AP619" i="3"/>
  <c r="AO619" i="3"/>
  <c r="AN619" i="3"/>
  <c r="AP618" i="3"/>
  <c r="AO618" i="3"/>
  <c r="AN618" i="3"/>
  <c r="AP617" i="3"/>
  <c r="AO617" i="3"/>
  <c r="AN617" i="3"/>
  <c r="AP616" i="3"/>
  <c r="AO616" i="3"/>
  <c r="AN616" i="3"/>
  <c r="AP615" i="3"/>
  <c r="AO615" i="3"/>
  <c r="AN615" i="3"/>
  <c r="AP614" i="3"/>
  <c r="AO614" i="3"/>
  <c r="AN614" i="3"/>
  <c r="AP613" i="3"/>
  <c r="AO613" i="3"/>
  <c r="AN613" i="3"/>
  <c r="AP612" i="3"/>
  <c r="AO612" i="3"/>
  <c r="AN612" i="3"/>
  <c r="AP611" i="3"/>
  <c r="AO611" i="3"/>
  <c r="AN611" i="3"/>
  <c r="AP610" i="3"/>
  <c r="AO610" i="3"/>
  <c r="AN610" i="3"/>
  <c r="AP609" i="3"/>
  <c r="AO609" i="3"/>
  <c r="AN609" i="3"/>
  <c r="AP608" i="3"/>
  <c r="AO608" i="3"/>
  <c r="AN608" i="3"/>
  <c r="AP607" i="3"/>
  <c r="AO607" i="3"/>
  <c r="AN607" i="3"/>
  <c r="AP606" i="3"/>
  <c r="AO606" i="3"/>
  <c r="AN606" i="3"/>
  <c r="AP605" i="3"/>
  <c r="AO605" i="3"/>
  <c r="AN605" i="3"/>
  <c r="AP604" i="3"/>
  <c r="AO604" i="3"/>
  <c r="AN604" i="3"/>
  <c r="AP603" i="3"/>
  <c r="AO603" i="3"/>
  <c r="AN603" i="3"/>
  <c r="AP602" i="3"/>
  <c r="AO602" i="3"/>
  <c r="AN602" i="3"/>
  <c r="AP601" i="3"/>
  <c r="AO601" i="3"/>
  <c r="AN601" i="3"/>
  <c r="AP600" i="3"/>
  <c r="AO600" i="3"/>
  <c r="AN600" i="3"/>
  <c r="AP599" i="3"/>
  <c r="AO599" i="3"/>
  <c r="AN599" i="3"/>
  <c r="AP598" i="3"/>
  <c r="AO598" i="3"/>
  <c r="AN598" i="3"/>
  <c r="AP597" i="3"/>
  <c r="AO597" i="3"/>
  <c r="AN597" i="3"/>
  <c r="AP596" i="3"/>
  <c r="AO596" i="3"/>
  <c r="AN596" i="3"/>
  <c r="AP595" i="3"/>
  <c r="AO595" i="3"/>
  <c r="AN595" i="3"/>
  <c r="AP594" i="3"/>
  <c r="AO594" i="3"/>
  <c r="AN594" i="3"/>
  <c r="AP593" i="3"/>
  <c r="AO593" i="3"/>
  <c r="AN593" i="3"/>
  <c r="AP592" i="3"/>
  <c r="AO592" i="3"/>
  <c r="AN592" i="3"/>
  <c r="AP591" i="3"/>
  <c r="AO591" i="3"/>
  <c r="AN591" i="3"/>
  <c r="AP590" i="3"/>
  <c r="AO590" i="3"/>
  <c r="AN590" i="3"/>
  <c r="AP589" i="3"/>
  <c r="AO589" i="3"/>
  <c r="AN589" i="3"/>
  <c r="AP588" i="3"/>
  <c r="AO588" i="3"/>
  <c r="AN588" i="3"/>
  <c r="AP587" i="3"/>
  <c r="AO587" i="3"/>
  <c r="AN587" i="3"/>
  <c r="AP586" i="3"/>
  <c r="AO586" i="3"/>
  <c r="AN586" i="3"/>
  <c r="AP585" i="3"/>
  <c r="AO585" i="3"/>
  <c r="AN585" i="3"/>
  <c r="AP584" i="3"/>
  <c r="AO584" i="3"/>
  <c r="AN584" i="3"/>
  <c r="AP583" i="3"/>
  <c r="AO583" i="3"/>
  <c r="AN583" i="3"/>
  <c r="AP582" i="3"/>
  <c r="AO582" i="3"/>
  <c r="AN582" i="3"/>
  <c r="AP581" i="3"/>
  <c r="AO581" i="3"/>
  <c r="AN581" i="3"/>
  <c r="AP580" i="3"/>
  <c r="AO580" i="3"/>
  <c r="AN580" i="3"/>
  <c r="AP579" i="3"/>
  <c r="AO579" i="3"/>
  <c r="AN579" i="3"/>
  <c r="AP578" i="3"/>
  <c r="AO578" i="3"/>
  <c r="AN578" i="3"/>
  <c r="AP577" i="3"/>
  <c r="AO577" i="3"/>
  <c r="AN577" i="3"/>
  <c r="AP576" i="3"/>
  <c r="AO576" i="3"/>
  <c r="AN576" i="3"/>
  <c r="AP575" i="3"/>
  <c r="AO575" i="3"/>
  <c r="AN575" i="3"/>
  <c r="AP574" i="3"/>
  <c r="AO574" i="3"/>
  <c r="AN574" i="3"/>
  <c r="AP573" i="3"/>
  <c r="AO573" i="3"/>
  <c r="AN573" i="3"/>
  <c r="AP572" i="3"/>
  <c r="AO572" i="3"/>
  <c r="AN572" i="3"/>
  <c r="AP571" i="3"/>
  <c r="AO571" i="3"/>
  <c r="AN571" i="3"/>
  <c r="AP570" i="3"/>
  <c r="AO570" i="3"/>
  <c r="AN570" i="3"/>
  <c r="AP569" i="3"/>
  <c r="AO569" i="3"/>
  <c r="AN569" i="3"/>
  <c r="AP568" i="3"/>
  <c r="AO568" i="3"/>
  <c r="AN568" i="3"/>
  <c r="AP567" i="3"/>
  <c r="AO567" i="3"/>
  <c r="AN567" i="3"/>
  <c r="AP566" i="3"/>
  <c r="AO566" i="3"/>
  <c r="AN566" i="3"/>
  <c r="AP565" i="3"/>
  <c r="AO565" i="3"/>
  <c r="AN565" i="3"/>
  <c r="AP564" i="3"/>
  <c r="AO564" i="3"/>
  <c r="AN564" i="3"/>
  <c r="AP563" i="3"/>
  <c r="AO563" i="3"/>
  <c r="AN563" i="3"/>
  <c r="AP562" i="3"/>
  <c r="AO562" i="3"/>
  <c r="AN562" i="3"/>
  <c r="AP561" i="3"/>
  <c r="AO561" i="3"/>
  <c r="AN561" i="3"/>
  <c r="AP560" i="3"/>
  <c r="AO560" i="3"/>
  <c r="AN560" i="3"/>
  <c r="AP559" i="3"/>
  <c r="AO559" i="3"/>
  <c r="AN559" i="3"/>
  <c r="AP558" i="3"/>
  <c r="AO558" i="3"/>
  <c r="AN558" i="3"/>
  <c r="AP557" i="3"/>
  <c r="AO557" i="3"/>
  <c r="AN557" i="3"/>
  <c r="AP556" i="3"/>
  <c r="AO556" i="3"/>
  <c r="AN556" i="3"/>
  <c r="AP555" i="3"/>
  <c r="AO555" i="3"/>
  <c r="AN555" i="3"/>
  <c r="AP554" i="3"/>
  <c r="AO554" i="3"/>
  <c r="AN554" i="3"/>
  <c r="AP553" i="3"/>
  <c r="AO553" i="3"/>
  <c r="AN553" i="3"/>
  <c r="AP552" i="3"/>
  <c r="AO552" i="3"/>
  <c r="AN552" i="3"/>
  <c r="AP551" i="3"/>
  <c r="AO551" i="3"/>
  <c r="AN551" i="3"/>
  <c r="AP550" i="3"/>
  <c r="AO550" i="3"/>
  <c r="AN550" i="3"/>
  <c r="AP549" i="3"/>
  <c r="AO549" i="3"/>
  <c r="AN549" i="3"/>
  <c r="AP548" i="3"/>
  <c r="AO548" i="3"/>
  <c r="AN548" i="3"/>
  <c r="AP547" i="3"/>
  <c r="AO547" i="3"/>
  <c r="AN547" i="3"/>
  <c r="AP546" i="3"/>
  <c r="AO546" i="3"/>
  <c r="AN546" i="3"/>
  <c r="AP545" i="3"/>
  <c r="AO545" i="3"/>
  <c r="AN545" i="3"/>
  <c r="AP544" i="3"/>
  <c r="AO544" i="3"/>
  <c r="AN544" i="3"/>
  <c r="AP543" i="3"/>
  <c r="AO543" i="3"/>
  <c r="AN543" i="3"/>
  <c r="AP542" i="3"/>
  <c r="AO542" i="3"/>
  <c r="AN542" i="3"/>
  <c r="AP541" i="3"/>
  <c r="AO541" i="3"/>
  <c r="AN541" i="3"/>
  <c r="AP540" i="3"/>
  <c r="AO540" i="3"/>
  <c r="AN540" i="3"/>
  <c r="AP539" i="3"/>
  <c r="AO539" i="3"/>
  <c r="AN539" i="3"/>
  <c r="AP538" i="3"/>
  <c r="AO538" i="3"/>
  <c r="AN538" i="3"/>
  <c r="AP537" i="3"/>
  <c r="AO537" i="3"/>
  <c r="AN537" i="3"/>
  <c r="AP536" i="3"/>
  <c r="AO536" i="3"/>
  <c r="AN536" i="3"/>
  <c r="AP535" i="3"/>
  <c r="AO535" i="3"/>
  <c r="AN535" i="3"/>
  <c r="AP534" i="3"/>
  <c r="AO534" i="3"/>
  <c r="AN534" i="3"/>
  <c r="AP533" i="3"/>
  <c r="AO533" i="3"/>
  <c r="AN533" i="3"/>
  <c r="AP532" i="3"/>
  <c r="AO532" i="3"/>
  <c r="AN532" i="3"/>
  <c r="AP531" i="3"/>
  <c r="AO531" i="3"/>
  <c r="AN531" i="3"/>
  <c r="AP530" i="3"/>
  <c r="AO530" i="3"/>
  <c r="AN530" i="3"/>
  <c r="AP529" i="3"/>
  <c r="AO529" i="3"/>
  <c r="AN529" i="3"/>
  <c r="AP528" i="3"/>
  <c r="AO528" i="3"/>
  <c r="AN528" i="3"/>
  <c r="AP527" i="3"/>
  <c r="AO527" i="3"/>
  <c r="AN527" i="3"/>
  <c r="AP526" i="3"/>
  <c r="AO526" i="3"/>
  <c r="AN526" i="3"/>
  <c r="AP525" i="3"/>
  <c r="AO525" i="3"/>
  <c r="AN525" i="3"/>
  <c r="AP524" i="3"/>
  <c r="AO524" i="3"/>
  <c r="AN524" i="3"/>
  <c r="AP523" i="3"/>
  <c r="AO523" i="3"/>
  <c r="AN523" i="3"/>
  <c r="AP522" i="3"/>
  <c r="AO522" i="3"/>
  <c r="AN522" i="3"/>
  <c r="AP521" i="3"/>
  <c r="AO521" i="3"/>
  <c r="AN521" i="3"/>
  <c r="AP520" i="3"/>
  <c r="AO520" i="3"/>
  <c r="AN520" i="3"/>
  <c r="AP519" i="3"/>
  <c r="AO519" i="3"/>
  <c r="AN519" i="3"/>
  <c r="AP518" i="3"/>
  <c r="AO518" i="3"/>
  <c r="AN518" i="3"/>
  <c r="AP517" i="3"/>
  <c r="AO517" i="3"/>
  <c r="AN517" i="3"/>
  <c r="AP516" i="3"/>
  <c r="AO516" i="3"/>
  <c r="AN516" i="3"/>
  <c r="AP515" i="3"/>
  <c r="AO515" i="3"/>
  <c r="AN515" i="3"/>
  <c r="AP514" i="3"/>
  <c r="AO514" i="3"/>
  <c r="AN514" i="3"/>
  <c r="AP513" i="3"/>
  <c r="AO513" i="3"/>
  <c r="AN513" i="3"/>
  <c r="AP512" i="3"/>
  <c r="AO512" i="3"/>
  <c r="AN512" i="3"/>
  <c r="AP511" i="3"/>
  <c r="AO511" i="3"/>
  <c r="AN511" i="3"/>
  <c r="AP510" i="3"/>
  <c r="AO510" i="3"/>
  <c r="AN510" i="3"/>
  <c r="AP509" i="3"/>
  <c r="AO509" i="3"/>
  <c r="AN509" i="3"/>
  <c r="AP508" i="3"/>
  <c r="AO508" i="3"/>
  <c r="AN508" i="3"/>
  <c r="AP507" i="3"/>
  <c r="AO507" i="3"/>
  <c r="AN507" i="3"/>
  <c r="AP506" i="3"/>
  <c r="AO506" i="3"/>
  <c r="AN506" i="3"/>
  <c r="AP505" i="3"/>
  <c r="AO505" i="3"/>
  <c r="AN505" i="3"/>
  <c r="AP504" i="3"/>
  <c r="AO504" i="3"/>
  <c r="AN504" i="3"/>
  <c r="AP503" i="3"/>
  <c r="AO503" i="3"/>
  <c r="AN503" i="3"/>
  <c r="AP502" i="3"/>
  <c r="AO502" i="3"/>
  <c r="AN502" i="3"/>
  <c r="AP501" i="3"/>
  <c r="AO501" i="3"/>
  <c r="AN501" i="3"/>
  <c r="AP500" i="3"/>
  <c r="AO500" i="3"/>
  <c r="AN500" i="3"/>
  <c r="AP499" i="3"/>
  <c r="AO499" i="3"/>
  <c r="AN499" i="3"/>
  <c r="AP498" i="3"/>
  <c r="AO498" i="3"/>
  <c r="AN498" i="3"/>
  <c r="AP497" i="3"/>
  <c r="AO497" i="3"/>
  <c r="AN497" i="3"/>
  <c r="AP496" i="3"/>
  <c r="AO496" i="3"/>
  <c r="AN496" i="3"/>
  <c r="AP495" i="3"/>
  <c r="AO495" i="3"/>
  <c r="AN495" i="3"/>
  <c r="AP494" i="3"/>
  <c r="AO494" i="3"/>
  <c r="AN494" i="3"/>
  <c r="AP493" i="3"/>
  <c r="AO493" i="3"/>
  <c r="AN493" i="3"/>
  <c r="AP492" i="3"/>
  <c r="AO492" i="3"/>
  <c r="AN492" i="3"/>
  <c r="AP491" i="3"/>
  <c r="AO491" i="3"/>
  <c r="AN491" i="3"/>
  <c r="AP490" i="3"/>
  <c r="AO490" i="3"/>
  <c r="AN490" i="3"/>
  <c r="AP489" i="3"/>
  <c r="AO489" i="3"/>
  <c r="AN489" i="3"/>
  <c r="AP488" i="3"/>
  <c r="AO488" i="3"/>
  <c r="AN488" i="3"/>
  <c r="AP487" i="3"/>
  <c r="AO487" i="3"/>
  <c r="AN487" i="3"/>
  <c r="AP486" i="3"/>
  <c r="AO486" i="3"/>
  <c r="AN486" i="3"/>
  <c r="AP485" i="3"/>
  <c r="AO485" i="3"/>
  <c r="AN485" i="3"/>
  <c r="AP484" i="3"/>
  <c r="AO484" i="3"/>
  <c r="AN484" i="3"/>
  <c r="AP483" i="3"/>
  <c r="AO483" i="3"/>
  <c r="AN483" i="3"/>
  <c r="AP482" i="3"/>
  <c r="AO482" i="3"/>
  <c r="AN482" i="3"/>
  <c r="AP481" i="3"/>
  <c r="AO481" i="3"/>
  <c r="AN481" i="3"/>
  <c r="AP480" i="3"/>
  <c r="AO480" i="3"/>
  <c r="AN480" i="3"/>
  <c r="AP479" i="3"/>
  <c r="AO479" i="3"/>
  <c r="AN479" i="3"/>
  <c r="AP478" i="3"/>
  <c r="AO478" i="3"/>
  <c r="AN478" i="3"/>
  <c r="AP477" i="3"/>
  <c r="AO477" i="3"/>
  <c r="AN477" i="3"/>
  <c r="AP476" i="3"/>
  <c r="AO476" i="3"/>
  <c r="AN476" i="3"/>
  <c r="AP475" i="3"/>
  <c r="AO475" i="3"/>
  <c r="AN475" i="3"/>
  <c r="AP474" i="3"/>
  <c r="AO474" i="3"/>
  <c r="AN474" i="3"/>
  <c r="AP473" i="3"/>
  <c r="AO473" i="3"/>
  <c r="AN473" i="3"/>
  <c r="AP472" i="3"/>
  <c r="AO472" i="3"/>
  <c r="AN472" i="3"/>
  <c r="AP471" i="3"/>
  <c r="AO471" i="3"/>
  <c r="AN471" i="3"/>
  <c r="AP470" i="3"/>
  <c r="AO470" i="3"/>
  <c r="AN470" i="3"/>
  <c r="AP469" i="3"/>
  <c r="AO469" i="3"/>
  <c r="AN469" i="3"/>
  <c r="AP468" i="3"/>
  <c r="AO468" i="3"/>
  <c r="AN468" i="3"/>
  <c r="AP467" i="3"/>
  <c r="AO467" i="3"/>
  <c r="AN467" i="3"/>
  <c r="AP466" i="3"/>
  <c r="AO466" i="3"/>
  <c r="AN466" i="3"/>
  <c r="AP465" i="3"/>
  <c r="AO465" i="3"/>
  <c r="AN465" i="3"/>
  <c r="AP464" i="3"/>
  <c r="AO464" i="3"/>
  <c r="AN464" i="3"/>
  <c r="AP463" i="3"/>
  <c r="AO463" i="3"/>
  <c r="AN463" i="3"/>
  <c r="AP462" i="3"/>
  <c r="AO462" i="3"/>
  <c r="AN462" i="3"/>
  <c r="AP461" i="3"/>
  <c r="AO461" i="3"/>
  <c r="AN461" i="3"/>
  <c r="AP460" i="3"/>
  <c r="AO460" i="3"/>
  <c r="AN460" i="3"/>
  <c r="AP459" i="3"/>
  <c r="AO459" i="3"/>
  <c r="AN459" i="3"/>
  <c r="AP458" i="3"/>
  <c r="AO458" i="3"/>
  <c r="AN458" i="3"/>
  <c r="AP457" i="3"/>
  <c r="AO457" i="3"/>
  <c r="AN457" i="3"/>
  <c r="AP456" i="3"/>
  <c r="AO456" i="3"/>
  <c r="AN456" i="3"/>
  <c r="AP455" i="3"/>
  <c r="AO455" i="3"/>
  <c r="AN455" i="3"/>
  <c r="AP454" i="3"/>
  <c r="AO454" i="3"/>
  <c r="AN454" i="3"/>
  <c r="AP453" i="3"/>
  <c r="AO453" i="3"/>
  <c r="AN453" i="3"/>
  <c r="AP452" i="3"/>
  <c r="AO452" i="3"/>
  <c r="AN452" i="3"/>
  <c r="AP451" i="3"/>
  <c r="AO451" i="3"/>
  <c r="AN451" i="3"/>
  <c r="AP450" i="3"/>
  <c r="AO450" i="3"/>
  <c r="AN450" i="3"/>
  <c r="AP449" i="3"/>
  <c r="AO449" i="3"/>
  <c r="AN449" i="3"/>
  <c r="AP448" i="3"/>
  <c r="AO448" i="3"/>
  <c r="AN448" i="3"/>
  <c r="AP447" i="3"/>
  <c r="AO447" i="3"/>
  <c r="AN447" i="3"/>
  <c r="AP446" i="3"/>
  <c r="AO446" i="3"/>
  <c r="AN446" i="3"/>
  <c r="AP445" i="3"/>
  <c r="AO445" i="3"/>
  <c r="AN445" i="3"/>
  <c r="AP444" i="3"/>
  <c r="AO444" i="3"/>
  <c r="AN444" i="3"/>
  <c r="AP443" i="3"/>
  <c r="AO443" i="3"/>
  <c r="AN443" i="3"/>
  <c r="AP442" i="3"/>
  <c r="AO442" i="3"/>
  <c r="AN442" i="3"/>
  <c r="AP441" i="3"/>
  <c r="AO441" i="3"/>
  <c r="AN441" i="3"/>
  <c r="AP440" i="3"/>
  <c r="AO440" i="3"/>
  <c r="AN440" i="3"/>
  <c r="AP439" i="3"/>
  <c r="AO439" i="3"/>
  <c r="AN439" i="3"/>
  <c r="AP438" i="3"/>
  <c r="AO438" i="3"/>
  <c r="AN438" i="3"/>
  <c r="AP437" i="3"/>
  <c r="AO437" i="3"/>
  <c r="AN437" i="3"/>
  <c r="AP436" i="3"/>
  <c r="AO436" i="3"/>
  <c r="AN436" i="3"/>
  <c r="AP435" i="3"/>
  <c r="AO435" i="3"/>
  <c r="AN435" i="3"/>
  <c r="AP434" i="3"/>
  <c r="AO434" i="3"/>
  <c r="AN434" i="3"/>
  <c r="AP433" i="3"/>
  <c r="AO433" i="3"/>
  <c r="AN433" i="3"/>
  <c r="AP432" i="3"/>
  <c r="AO432" i="3"/>
  <c r="AN432" i="3"/>
  <c r="AP431" i="3"/>
  <c r="AO431" i="3"/>
  <c r="AN431" i="3"/>
  <c r="AP430" i="3"/>
  <c r="AO430" i="3"/>
  <c r="AN430" i="3"/>
  <c r="AP429" i="3"/>
  <c r="AO429" i="3"/>
  <c r="AN429" i="3"/>
  <c r="AP428" i="3"/>
  <c r="AO428" i="3"/>
  <c r="AN428" i="3"/>
  <c r="AP427" i="3"/>
  <c r="AO427" i="3"/>
  <c r="AN427" i="3"/>
  <c r="AP426" i="3"/>
  <c r="AO426" i="3"/>
  <c r="AN426" i="3"/>
  <c r="AP425" i="3"/>
  <c r="AO425" i="3"/>
  <c r="AN425" i="3"/>
  <c r="AP424" i="3"/>
  <c r="AO424" i="3"/>
  <c r="AN424" i="3"/>
  <c r="AP423" i="3"/>
  <c r="AO423" i="3"/>
  <c r="AN423" i="3"/>
  <c r="AP422" i="3"/>
  <c r="AO422" i="3"/>
  <c r="AN422" i="3"/>
  <c r="AP421" i="3"/>
  <c r="AO421" i="3"/>
  <c r="AN421" i="3"/>
  <c r="AP420" i="3"/>
  <c r="AO420" i="3"/>
  <c r="AN420" i="3"/>
  <c r="AP419" i="3"/>
  <c r="AO419" i="3"/>
  <c r="AN419" i="3"/>
  <c r="AP418" i="3"/>
  <c r="AO418" i="3"/>
  <c r="AN418" i="3"/>
  <c r="AP417" i="3"/>
  <c r="AO417" i="3"/>
  <c r="AN417" i="3"/>
  <c r="AP416" i="3"/>
  <c r="AO416" i="3"/>
  <c r="AN416" i="3"/>
  <c r="AP415" i="3"/>
  <c r="AO415" i="3"/>
  <c r="AN415" i="3"/>
  <c r="AP414" i="3"/>
  <c r="AO414" i="3"/>
  <c r="AN414" i="3"/>
  <c r="AP413" i="3"/>
  <c r="AO413" i="3"/>
  <c r="AN413" i="3"/>
  <c r="AP412" i="3"/>
  <c r="AO412" i="3"/>
  <c r="AN412" i="3"/>
  <c r="AP411" i="3"/>
  <c r="AO411" i="3"/>
  <c r="AN411" i="3"/>
  <c r="AP410" i="3"/>
  <c r="AO410" i="3"/>
  <c r="AN410" i="3"/>
  <c r="AP409" i="3"/>
  <c r="AO409" i="3"/>
  <c r="AN409" i="3"/>
  <c r="AP408" i="3"/>
  <c r="AO408" i="3"/>
  <c r="AN408" i="3"/>
  <c r="AP407" i="3"/>
  <c r="AO407" i="3"/>
  <c r="AN407" i="3"/>
  <c r="AP406" i="3"/>
  <c r="AO406" i="3"/>
  <c r="AN406" i="3"/>
  <c r="AP405" i="3"/>
  <c r="AO405" i="3"/>
  <c r="AN405" i="3"/>
  <c r="AP404" i="3"/>
  <c r="AO404" i="3"/>
  <c r="AN404" i="3"/>
  <c r="AP403" i="3"/>
  <c r="AO403" i="3"/>
  <c r="AN403" i="3"/>
  <c r="AP402" i="3"/>
  <c r="AO402" i="3"/>
  <c r="AN402" i="3"/>
  <c r="AP401" i="3"/>
  <c r="AO401" i="3"/>
  <c r="AN401" i="3"/>
  <c r="AP400" i="3"/>
  <c r="AO400" i="3"/>
  <c r="AN400" i="3"/>
  <c r="AP399" i="3"/>
  <c r="AO399" i="3"/>
  <c r="AN399" i="3"/>
  <c r="AP398" i="3"/>
  <c r="AO398" i="3"/>
  <c r="AN398" i="3"/>
  <c r="AP397" i="3"/>
  <c r="AO397" i="3"/>
  <c r="AN397" i="3"/>
  <c r="AP396" i="3"/>
  <c r="AO396" i="3"/>
  <c r="AN396" i="3"/>
  <c r="AP395" i="3"/>
  <c r="AO395" i="3"/>
  <c r="AN395" i="3"/>
  <c r="AP394" i="3"/>
  <c r="AO394" i="3"/>
  <c r="AN394" i="3"/>
  <c r="AP393" i="3"/>
  <c r="AO393" i="3"/>
  <c r="AN393" i="3"/>
  <c r="AP392" i="3"/>
  <c r="AO392" i="3"/>
  <c r="AN392" i="3"/>
  <c r="AP391" i="3"/>
  <c r="AO391" i="3"/>
  <c r="AN391" i="3"/>
  <c r="AP390" i="3"/>
  <c r="AO390" i="3"/>
  <c r="AN390" i="3"/>
  <c r="AP389" i="3"/>
  <c r="AO389" i="3"/>
  <c r="AN389" i="3"/>
  <c r="AP388" i="3"/>
  <c r="AO388" i="3"/>
  <c r="AN388" i="3"/>
  <c r="AP387" i="3"/>
  <c r="AO387" i="3"/>
  <c r="AN387" i="3"/>
  <c r="AP386" i="3"/>
  <c r="AO386" i="3"/>
  <c r="AN386" i="3"/>
  <c r="AP385" i="3"/>
  <c r="AO385" i="3"/>
  <c r="AN385" i="3"/>
  <c r="AP384" i="3"/>
  <c r="AO384" i="3"/>
  <c r="AN384" i="3"/>
  <c r="AP383" i="3"/>
  <c r="AO383" i="3"/>
  <c r="AN383" i="3"/>
  <c r="AP382" i="3"/>
  <c r="AO382" i="3"/>
  <c r="AN382" i="3"/>
  <c r="AP381" i="3"/>
  <c r="AO381" i="3"/>
  <c r="AN381" i="3"/>
  <c r="AP380" i="3"/>
  <c r="AO380" i="3"/>
  <c r="AN380" i="3"/>
  <c r="AP379" i="3"/>
  <c r="AO379" i="3"/>
  <c r="AN379" i="3"/>
  <c r="AP378" i="3"/>
  <c r="AO378" i="3"/>
  <c r="AN378" i="3"/>
  <c r="AP377" i="3"/>
  <c r="AO377" i="3"/>
  <c r="AN377" i="3"/>
  <c r="AP376" i="3"/>
  <c r="AO376" i="3"/>
  <c r="AN376" i="3"/>
  <c r="AP375" i="3"/>
  <c r="AO375" i="3"/>
  <c r="AN375" i="3"/>
  <c r="AP374" i="3"/>
  <c r="AO374" i="3"/>
  <c r="AN374" i="3"/>
  <c r="AP373" i="3"/>
  <c r="AO373" i="3"/>
  <c r="AN373" i="3"/>
  <c r="AP372" i="3"/>
  <c r="AO372" i="3"/>
  <c r="AN372" i="3"/>
  <c r="AP371" i="3"/>
  <c r="AO371" i="3"/>
  <c r="AN371" i="3"/>
  <c r="AP370" i="3"/>
  <c r="AO370" i="3"/>
  <c r="AN370" i="3"/>
  <c r="AP369" i="3"/>
  <c r="AO369" i="3"/>
  <c r="AN369" i="3"/>
  <c r="AP368" i="3"/>
  <c r="AO368" i="3"/>
  <c r="AN368" i="3"/>
  <c r="AP367" i="3"/>
  <c r="AO367" i="3"/>
  <c r="AN367" i="3"/>
  <c r="AP366" i="3"/>
  <c r="AO366" i="3"/>
  <c r="AN366" i="3"/>
  <c r="AP365" i="3"/>
  <c r="AO365" i="3"/>
  <c r="AN365" i="3"/>
  <c r="AP364" i="3"/>
  <c r="AO364" i="3"/>
  <c r="AN364" i="3"/>
  <c r="AP363" i="3"/>
  <c r="AO363" i="3"/>
  <c r="AN363" i="3"/>
  <c r="AP362" i="3"/>
  <c r="AO362" i="3"/>
  <c r="AN362" i="3"/>
  <c r="AP361" i="3"/>
  <c r="AO361" i="3"/>
  <c r="AN361" i="3"/>
  <c r="AP360" i="3"/>
  <c r="AO360" i="3"/>
  <c r="AN360" i="3"/>
  <c r="AP359" i="3"/>
  <c r="AO359" i="3"/>
  <c r="AN359" i="3"/>
  <c r="AP358" i="3"/>
  <c r="AO358" i="3"/>
  <c r="AN358" i="3"/>
  <c r="AP357" i="3"/>
  <c r="AO357" i="3"/>
  <c r="AN357" i="3"/>
  <c r="AP356" i="3"/>
  <c r="AO356" i="3"/>
  <c r="AN356" i="3"/>
  <c r="AP355" i="3"/>
  <c r="AO355" i="3"/>
  <c r="AN355" i="3"/>
  <c r="AP354" i="3"/>
  <c r="AO354" i="3"/>
  <c r="AN354" i="3"/>
  <c r="AP353" i="3"/>
  <c r="AO353" i="3"/>
  <c r="AN353" i="3"/>
  <c r="AP352" i="3"/>
  <c r="AO352" i="3"/>
  <c r="AN352" i="3"/>
  <c r="AP351" i="3"/>
  <c r="AO351" i="3"/>
  <c r="AN351" i="3"/>
  <c r="AP350" i="3"/>
  <c r="AO350" i="3"/>
  <c r="AN350" i="3"/>
  <c r="AP349" i="3"/>
  <c r="AO349" i="3"/>
  <c r="AN349" i="3"/>
  <c r="AP348" i="3"/>
  <c r="AO348" i="3"/>
  <c r="AN348" i="3"/>
  <c r="AP347" i="3"/>
  <c r="AO347" i="3"/>
  <c r="AN347" i="3"/>
  <c r="AP346" i="3"/>
  <c r="AO346" i="3"/>
  <c r="AN346" i="3"/>
  <c r="AP345" i="3"/>
  <c r="AO345" i="3"/>
  <c r="AN345" i="3"/>
  <c r="AP344" i="3"/>
  <c r="AO344" i="3"/>
  <c r="AN344" i="3"/>
  <c r="AP343" i="3"/>
  <c r="AO343" i="3"/>
  <c r="AN343" i="3"/>
  <c r="AP342" i="3"/>
  <c r="AO342" i="3"/>
  <c r="AN342" i="3"/>
  <c r="AP341" i="3"/>
  <c r="AO341" i="3"/>
  <c r="AN341" i="3"/>
  <c r="AP340" i="3"/>
  <c r="AO340" i="3"/>
  <c r="AN340" i="3"/>
  <c r="AP339" i="3"/>
  <c r="AO339" i="3"/>
  <c r="AN339" i="3"/>
  <c r="AP338" i="3"/>
  <c r="AO338" i="3"/>
  <c r="AN338" i="3"/>
  <c r="AP337" i="3"/>
  <c r="AO337" i="3"/>
  <c r="AN337" i="3"/>
  <c r="AP336" i="3"/>
  <c r="AO336" i="3"/>
  <c r="AN336" i="3"/>
  <c r="AP335" i="3"/>
  <c r="AO335" i="3"/>
  <c r="AN335" i="3"/>
  <c r="AP334" i="3"/>
  <c r="AO334" i="3"/>
  <c r="AN334" i="3"/>
  <c r="AP333" i="3"/>
  <c r="AO333" i="3"/>
  <c r="AN333" i="3"/>
  <c r="AP332" i="3"/>
  <c r="AO332" i="3"/>
  <c r="AN332" i="3"/>
  <c r="AP331" i="3"/>
  <c r="AO331" i="3"/>
  <c r="AN331" i="3"/>
  <c r="AP330" i="3"/>
  <c r="AO330" i="3"/>
  <c r="AN330" i="3"/>
  <c r="AP329" i="3"/>
  <c r="AO329" i="3"/>
  <c r="AN329" i="3"/>
  <c r="AP328" i="3"/>
  <c r="AO328" i="3"/>
  <c r="AN328" i="3"/>
  <c r="AP327" i="3"/>
  <c r="AO327" i="3"/>
  <c r="AN327" i="3"/>
  <c r="AP326" i="3"/>
  <c r="AO326" i="3"/>
  <c r="AN326" i="3"/>
  <c r="AP325" i="3"/>
  <c r="AO325" i="3"/>
  <c r="AN325" i="3"/>
  <c r="AP324" i="3"/>
  <c r="AO324" i="3"/>
  <c r="AN324" i="3"/>
  <c r="AP323" i="3"/>
  <c r="AO323" i="3"/>
  <c r="AN323" i="3"/>
  <c r="AP322" i="3"/>
  <c r="AO322" i="3"/>
  <c r="AN322" i="3"/>
  <c r="AP321" i="3"/>
  <c r="AO321" i="3"/>
  <c r="AN321" i="3"/>
  <c r="AP320" i="3"/>
  <c r="AO320" i="3"/>
  <c r="AN320" i="3"/>
  <c r="AP319" i="3"/>
  <c r="AO319" i="3"/>
  <c r="AN319" i="3"/>
  <c r="AP318" i="3"/>
  <c r="AO318" i="3"/>
  <c r="AN318" i="3"/>
  <c r="AP317" i="3"/>
  <c r="AO317" i="3"/>
  <c r="AN317" i="3"/>
  <c r="AP316" i="3"/>
  <c r="AO316" i="3"/>
  <c r="AN316" i="3"/>
  <c r="AP315" i="3"/>
  <c r="AO315" i="3"/>
  <c r="AN315" i="3"/>
  <c r="AP314" i="3"/>
  <c r="AO314" i="3"/>
  <c r="AN314" i="3"/>
  <c r="AP313" i="3"/>
  <c r="AO313" i="3"/>
  <c r="AN313" i="3"/>
  <c r="AP312" i="3"/>
  <c r="AO312" i="3"/>
  <c r="AN312" i="3"/>
  <c r="AP311" i="3"/>
  <c r="AO311" i="3"/>
  <c r="AN311" i="3"/>
  <c r="AP310" i="3"/>
  <c r="AO310" i="3"/>
  <c r="AN310" i="3"/>
  <c r="AP309" i="3"/>
  <c r="AO309" i="3"/>
  <c r="AN309" i="3"/>
  <c r="AP308" i="3"/>
  <c r="AO308" i="3"/>
  <c r="AN308" i="3"/>
  <c r="AP307" i="3"/>
  <c r="AO307" i="3"/>
  <c r="AN307" i="3"/>
  <c r="AP306" i="3"/>
  <c r="AO306" i="3"/>
  <c r="AN306" i="3"/>
  <c r="AP305" i="3"/>
  <c r="AO305" i="3"/>
  <c r="AN305" i="3"/>
  <c r="AP304" i="3"/>
  <c r="AO304" i="3"/>
  <c r="AN304" i="3"/>
  <c r="AP303" i="3"/>
  <c r="AO303" i="3"/>
  <c r="AN303" i="3"/>
  <c r="AP302" i="3"/>
  <c r="AO302" i="3"/>
  <c r="AN302" i="3"/>
  <c r="AP301" i="3"/>
  <c r="AO301" i="3"/>
  <c r="AN301" i="3"/>
  <c r="AP300" i="3"/>
  <c r="AO300" i="3"/>
  <c r="AN300" i="3"/>
  <c r="AP299" i="3"/>
  <c r="AO299" i="3"/>
  <c r="AN299" i="3"/>
  <c r="AP298" i="3"/>
  <c r="AO298" i="3"/>
  <c r="AN298" i="3"/>
  <c r="AP297" i="3"/>
  <c r="AO297" i="3"/>
  <c r="AN297" i="3"/>
  <c r="AP296" i="3"/>
  <c r="AO296" i="3"/>
  <c r="AN296" i="3"/>
  <c r="AP295" i="3"/>
  <c r="AO295" i="3"/>
  <c r="AN295" i="3"/>
  <c r="AP294" i="3"/>
  <c r="AO294" i="3"/>
  <c r="AN294" i="3"/>
  <c r="AP293" i="3"/>
  <c r="AO293" i="3"/>
  <c r="AN293" i="3"/>
  <c r="AP292" i="3"/>
  <c r="AO292" i="3"/>
  <c r="AN292" i="3"/>
  <c r="AP291" i="3"/>
  <c r="AO291" i="3"/>
  <c r="AN291" i="3"/>
  <c r="AP290" i="3"/>
  <c r="AO290" i="3"/>
  <c r="AN290" i="3"/>
  <c r="AP289" i="3"/>
  <c r="AO289" i="3"/>
  <c r="AN289" i="3"/>
  <c r="AP288" i="3"/>
  <c r="AO288" i="3"/>
  <c r="AN288" i="3"/>
  <c r="AP287" i="3"/>
  <c r="AO287" i="3"/>
  <c r="AN287" i="3"/>
  <c r="AP286" i="3"/>
  <c r="AO286" i="3"/>
  <c r="AN286" i="3"/>
  <c r="AP285" i="3"/>
  <c r="AO285" i="3"/>
  <c r="AN285" i="3"/>
  <c r="AP284" i="3"/>
  <c r="AO284" i="3"/>
  <c r="AN284" i="3"/>
  <c r="AP283" i="3"/>
  <c r="AO283" i="3"/>
  <c r="AN283" i="3"/>
  <c r="AP282" i="3"/>
  <c r="AO282" i="3"/>
  <c r="AN282" i="3"/>
  <c r="AP281" i="3"/>
  <c r="AO281" i="3"/>
  <c r="AN281" i="3"/>
  <c r="AP280" i="3"/>
  <c r="AO280" i="3"/>
  <c r="AN280" i="3"/>
  <c r="AP279" i="3"/>
  <c r="AO279" i="3"/>
  <c r="AN279" i="3"/>
  <c r="AP278" i="3"/>
  <c r="AO278" i="3"/>
  <c r="AN278" i="3"/>
  <c r="AP277" i="3"/>
  <c r="AO277" i="3"/>
  <c r="AN277" i="3"/>
  <c r="AP276" i="3"/>
  <c r="AO276" i="3"/>
  <c r="AN276" i="3"/>
  <c r="AP275" i="3"/>
  <c r="AO275" i="3"/>
  <c r="AN275" i="3"/>
  <c r="AP274" i="3"/>
  <c r="AO274" i="3"/>
  <c r="AN274" i="3"/>
  <c r="AP273" i="3"/>
  <c r="AO273" i="3"/>
  <c r="AN273" i="3"/>
  <c r="AP272" i="3"/>
  <c r="AO272" i="3"/>
  <c r="AN272" i="3"/>
  <c r="AP271" i="3"/>
  <c r="AO271" i="3"/>
  <c r="AN271" i="3"/>
  <c r="AP270" i="3"/>
  <c r="AO270" i="3"/>
  <c r="AN270" i="3"/>
  <c r="AP269" i="3"/>
  <c r="AO269" i="3"/>
  <c r="AN269" i="3"/>
  <c r="AP268" i="3"/>
  <c r="AO268" i="3"/>
  <c r="AN268" i="3"/>
  <c r="AP267" i="3"/>
  <c r="AO267" i="3"/>
  <c r="AN267" i="3"/>
  <c r="AP266" i="3"/>
  <c r="AO266" i="3"/>
  <c r="AN266" i="3"/>
  <c r="AP265" i="3"/>
  <c r="AO265" i="3"/>
  <c r="AN265" i="3"/>
  <c r="AP264" i="3"/>
  <c r="AO264" i="3"/>
  <c r="AN264" i="3"/>
  <c r="AP263" i="3"/>
  <c r="AO263" i="3"/>
  <c r="AN263" i="3"/>
  <c r="AP262" i="3"/>
  <c r="AO262" i="3"/>
  <c r="AN262" i="3"/>
  <c r="AP261" i="3"/>
  <c r="AO261" i="3"/>
  <c r="AN261" i="3"/>
  <c r="AP260" i="3"/>
  <c r="AO260" i="3"/>
  <c r="AN260" i="3"/>
  <c r="AP259" i="3"/>
  <c r="AO259" i="3"/>
  <c r="AN259" i="3"/>
  <c r="AP258" i="3"/>
  <c r="AO258" i="3"/>
  <c r="AN258" i="3"/>
  <c r="AP257" i="3"/>
  <c r="AO257" i="3"/>
  <c r="AN257" i="3"/>
  <c r="AP256" i="3"/>
  <c r="AO256" i="3"/>
  <c r="AN256" i="3"/>
  <c r="AP255" i="3"/>
  <c r="AO255" i="3"/>
  <c r="AN255" i="3"/>
  <c r="AP254" i="3"/>
  <c r="AO254" i="3"/>
  <c r="AN254" i="3"/>
  <c r="AP253" i="3"/>
  <c r="AO253" i="3"/>
  <c r="AN253" i="3"/>
  <c r="AP252" i="3"/>
  <c r="AO252" i="3"/>
  <c r="AN252" i="3"/>
  <c r="AP251" i="3"/>
  <c r="AO251" i="3"/>
  <c r="AN251" i="3"/>
  <c r="AP250" i="3"/>
  <c r="AO250" i="3"/>
  <c r="AN250" i="3"/>
  <c r="AP249" i="3"/>
  <c r="AO249" i="3"/>
  <c r="AN249" i="3"/>
  <c r="AP248" i="3"/>
  <c r="AO248" i="3"/>
  <c r="AN248" i="3"/>
  <c r="AP247" i="3"/>
  <c r="AO247" i="3"/>
  <c r="AN247" i="3"/>
  <c r="AP246" i="3"/>
  <c r="AO246" i="3"/>
  <c r="AN246" i="3"/>
  <c r="AP245" i="3"/>
  <c r="AO245" i="3"/>
  <c r="AN245" i="3"/>
  <c r="AP244" i="3"/>
  <c r="AO244" i="3"/>
  <c r="AN244" i="3"/>
  <c r="AP243" i="3"/>
  <c r="AO243" i="3"/>
  <c r="AN243" i="3"/>
  <c r="AP242" i="3"/>
  <c r="AO242" i="3"/>
  <c r="AN242" i="3"/>
  <c r="AP241" i="3"/>
  <c r="AO241" i="3"/>
  <c r="AN241" i="3"/>
  <c r="AP240" i="3"/>
  <c r="AO240" i="3"/>
  <c r="AN240" i="3"/>
  <c r="AP239" i="3"/>
  <c r="AO239" i="3"/>
  <c r="AN239" i="3"/>
  <c r="AP238" i="3"/>
  <c r="AO238" i="3"/>
  <c r="AN238" i="3"/>
  <c r="AP237" i="3"/>
  <c r="AO237" i="3"/>
  <c r="AN237" i="3"/>
  <c r="AP236" i="3"/>
  <c r="AO236" i="3"/>
  <c r="AN236" i="3"/>
  <c r="AP235" i="3"/>
  <c r="AO235" i="3"/>
  <c r="AN235" i="3"/>
  <c r="AP234" i="3"/>
  <c r="AO234" i="3"/>
  <c r="AN234" i="3"/>
  <c r="AP233" i="3"/>
  <c r="AO233" i="3"/>
  <c r="AN233" i="3"/>
  <c r="AP232" i="3"/>
  <c r="AO232" i="3"/>
  <c r="AN232" i="3"/>
  <c r="AP231" i="3"/>
  <c r="AO231" i="3"/>
  <c r="AN231" i="3"/>
  <c r="AP230" i="3"/>
  <c r="AO230" i="3"/>
  <c r="AN230" i="3"/>
  <c r="AP229" i="3"/>
  <c r="AO229" i="3"/>
  <c r="AN229" i="3"/>
  <c r="AP228" i="3"/>
  <c r="AO228" i="3"/>
  <c r="AN228" i="3"/>
  <c r="AP227" i="3"/>
  <c r="AO227" i="3"/>
  <c r="AN227" i="3"/>
  <c r="AP226" i="3"/>
  <c r="AO226" i="3"/>
  <c r="AN226" i="3"/>
  <c r="AP225" i="3"/>
  <c r="AO225" i="3"/>
  <c r="AN225" i="3"/>
  <c r="AP224" i="3"/>
  <c r="AO224" i="3"/>
  <c r="AN224" i="3"/>
  <c r="AP223" i="3"/>
  <c r="AO223" i="3"/>
  <c r="AN223" i="3"/>
  <c r="AP222" i="3"/>
  <c r="AO222" i="3"/>
  <c r="AN222" i="3"/>
  <c r="AP221" i="3"/>
  <c r="AO221" i="3"/>
  <c r="AN221" i="3"/>
  <c r="AP220" i="3"/>
  <c r="AO220" i="3"/>
  <c r="AN220" i="3"/>
  <c r="AP219" i="3"/>
  <c r="AO219" i="3"/>
  <c r="AN219" i="3"/>
  <c r="AP218" i="3"/>
  <c r="AO218" i="3"/>
  <c r="AN218" i="3"/>
  <c r="AP217" i="3"/>
  <c r="AO217" i="3"/>
  <c r="AN217" i="3"/>
  <c r="AP216" i="3"/>
  <c r="AO216" i="3"/>
  <c r="AN216" i="3"/>
  <c r="AP215" i="3"/>
  <c r="AO215" i="3"/>
  <c r="AN215" i="3"/>
  <c r="AP214" i="3"/>
  <c r="AO214" i="3"/>
  <c r="AN214" i="3"/>
  <c r="AP213" i="3"/>
  <c r="AO213" i="3"/>
  <c r="AN213" i="3"/>
  <c r="AP212" i="3"/>
  <c r="AO212" i="3"/>
  <c r="AN212" i="3"/>
  <c r="AP211" i="3"/>
  <c r="AO211" i="3"/>
  <c r="AN211" i="3"/>
  <c r="AP210" i="3"/>
  <c r="AO210" i="3"/>
  <c r="AN210" i="3"/>
  <c r="AP209" i="3"/>
  <c r="AO209" i="3"/>
  <c r="AN209" i="3"/>
  <c r="AP208" i="3"/>
  <c r="AO208" i="3"/>
  <c r="AN208" i="3"/>
  <c r="AP207" i="3"/>
  <c r="AO207" i="3"/>
  <c r="AN207" i="3"/>
  <c r="AP206" i="3"/>
  <c r="AO206" i="3"/>
  <c r="AN206" i="3"/>
  <c r="AP205" i="3"/>
  <c r="AO205" i="3"/>
  <c r="AN205" i="3"/>
  <c r="AP204" i="3"/>
  <c r="AO204" i="3"/>
  <c r="AN204" i="3"/>
  <c r="AP203" i="3"/>
  <c r="AO203" i="3"/>
  <c r="AN203" i="3"/>
  <c r="AP202" i="3"/>
  <c r="AO202" i="3"/>
  <c r="AN202" i="3"/>
  <c r="AP201" i="3"/>
  <c r="AO201" i="3"/>
  <c r="AN201" i="3"/>
  <c r="AP200" i="3"/>
  <c r="AO200" i="3"/>
  <c r="AN200" i="3"/>
  <c r="AP199" i="3"/>
  <c r="AO199" i="3"/>
  <c r="AN199" i="3"/>
  <c r="AP198" i="3"/>
  <c r="AO198" i="3"/>
  <c r="AN198" i="3"/>
  <c r="AP197" i="3"/>
  <c r="AO197" i="3"/>
  <c r="AN197" i="3"/>
  <c r="AP196" i="3"/>
  <c r="AO196" i="3"/>
  <c r="AN196" i="3"/>
  <c r="AP195" i="3"/>
  <c r="AO195" i="3"/>
  <c r="AN195" i="3"/>
  <c r="AP194" i="3"/>
  <c r="AO194" i="3"/>
  <c r="AN194" i="3"/>
  <c r="AP193" i="3"/>
  <c r="AO193" i="3"/>
  <c r="AN193" i="3"/>
  <c r="AP192" i="3"/>
  <c r="AO192" i="3"/>
  <c r="AN192" i="3"/>
  <c r="AP191" i="3"/>
  <c r="AO191" i="3"/>
  <c r="AN191" i="3"/>
  <c r="AP190" i="3"/>
  <c r="AO190" i="3"/>
  <c r="AN190" i="3"/>
  <c r="AP189" i="3"/>
  <c r="AO189" i="3"/>
  <c r="AN189" i="3"/>
  <c r="AP188" i="3"/>
  <c r="AO188" i="3"/>
  <c r="AN188" i="3"/>
  <c r="AP187" i="3"/>
  <c r="AO187" i="3"/>
  <c r="AN187" i="3"/>
  <c r="AP186" i="3"/>
  <c r="AO186" i="3"/>
  <c r="AN186" i="3"/>
  <c r="AP185" i="3"/>
  <c r="AO185" i="3"/>
  <c r="AN185" i="3"/>
  <c r="AP184" i="3"/>
  <c r="AO184" i="3"/>
  <c r="AN184" i="3"/>
  <c r="AP183" i="3"/>
  <c r="AO183" i="3"/>
  <c r="AN183" i="3"/>
  <c r="AP182" i="3"/>
  <c r="AO182" i="3"/>
  <c r="AN182" i="3"/>
  <c r="AP181" i="3"/>
  <c r="AO181" i="3"/>
  <c r="AN181" i="3"/>
  <c r="AP180" i="3"/>
  <c r="AO180" i="3"/>
  <c r="AN180" i="3"/>
  <c r="AP179" i="3"/>
  <c r="AO179" i="3"/>
  <c r="AN179" i="3"/>
  <c r="AP178" i="3"/>
  <c r="AO178" i="3"/>
  <c r="AN178" i="3"/>
  <c r="AP177" i="3"/>
  <c r="AO177" i="3"/>
  <c r="AN177" i="3"/>
  <c r="AP176" i="3"/>
  <c r="AO176" i="3"/>
  <c r="AN176" i="3"/>
  <c r="AP175" i="3"/>
  <c r="AO175" i="3"/>
  <c r="AN175" i="3"/>
  <c r="AP174" i="3"/>
  <c r="AO174" i="3"/>
  <c r="AN174" i="3"/>
  <c r="AP173" i="3"/>
  <c r="AO173" i="3"/>
  <c r="AN173" i="3"/>
  <c r="AP172" i="3"/>
  <c r="AO172" i="3"/>
  <c r="AN172" i="3"/>
  <c r="AP171" i="3"/>
  <c r="AO171" i="3"/>
  <c r="AN171" i="3"/>
  <c r="AP170" i="3"/>
  <c r="AO170" i="3"/>
  <c r="AN170" i="3"/>
  <c r="AP169" i="3"/>
  <c r="AO169" i="3"/>
  <c r="AN169" i="3"/>
  <c r="AP168" i="3"/>
  <c r="AO168" i="3"/>
  <c r="AN168" i="3"/>
  <c r="AP167" i="3"/>
  <c r="AO167" i="3"/>
  <c r="AN167" i="3"/>
  <c r="AP166" i="3"/>
  <c r="AO166" i="3"/>
  <c r="AN166" i="3"/>
  <c r="AP165" i="3"/>
  <c r="AO165" i="3"/>
  <c r="AN165" i="3"/>
  <c r="AP164" i="3"/>
  <c r="AO164" i="3"/>
  <c r="AN164" i="3"/>
  <c r="AP163" i="3"/>
  <c r="AO163" i="3"/>
  <c r="AN163" i="3"/>
  <c r="AP162" i="3"/>
  <c r="AO162" i="3"/>
  <c r="AN162" i="3"/>
  <c r="AP161" i="3"/>
  <c r="AO161" i="3"/>
  <c r="AN161" i="3"/>
  <c r="AP160" i="3"/>
  <c r="AO160" i="3"/>
  <c r="AN160" i="3"/>
  <c r="AP159" i="3"/>
  <c r="AO159" i="3"/>
  <c r="AN159" i="3"/>
  <c r="AP158" i="3"/>
  <c r="AO158" i="3"/>
  <c r="AN158" i="3"/>
  <c r="AP157" i="3"/>
  <c r="AO157" i="3"/>
  <c r="AN157" i="3"/>
  <c r="AP156" i="3"/>
  <c r="AO156" i="3"/>
  <c r="AN156" i="3"/>
  <c r="AP155" i="3"/>
  <c r="AO155" i="3"/>
  <c r="AN155" i="3"/>
  <c r="AP154" i="3"/>
  <c r="AO154" i="3"/>
  <c r="AN154" i="3"/>
  <c r="AP153" i="3"/>
  <c r="AO153" i="3"/>
  <c r="AN153" i="3"/>
  <c r="AP152" i="3"/>
  <c r="AO152" i="3"/>
  <c r="AN152" i="3"/>
  <c r="AP151" i="3"/>
  <c r="AO151" i="3"/>
  <c r="AN151" i="3"/>
  <c r="AP150" i="3"/>
  <c r="AO150" i="3"/>
  <c r="AN150" i="3"/>
  <c r="AP149" i="3"/>
  <c r="AO149" i="3"/>
  <c r="AN149" i="3"/>
  <c r="AP148" i="3"/>
  <c r="AO148" i="3"/>
  <c r="AN148" i="3"/>
  <c r="AP147" i="3"/>
  <c r="AO147" i="3"/>
  <c r="AN147" i="3"/>
  <c r="AP146" i="3"/>
  <c r="AO146" i="3"/>
  <c r="AN146" i="3"/>
  <c r="AP145" i="3"/>
  <c r="AO145" i="3"/>
  <c r="AN145" i="3"/>
  <c r="AP144" i="3"/>
  <c r="AO144" i="3"/>
  <c r="AN144" i="3"/>
  <c r="AP143" i="3"/>
  <c r="AO143" i="3"/>
  <c r="AN143" i="3"/>
  <c r="AP142" i="3"/>
  <c r="AO142" i="3"/>
  <c r="AN142" i="3"/>
  <c r="AP141" i="3"/>
  <c r="AO141" i="3"/>
  <c r="AN141" i="3"/>
  <c r="AP140" i="3"/>
  <c r="AO140" i="3"/>
  <c r="AN140" i="3"/>
  <c r="AP139" i="3"/>
  <c r="AO139" i="3"/>
  <c r="AN139" i="3"/>
  <c r="AP138" i="3"/>
  <c r="AO138" i="3"/>
  <c r="AN138" i="3"/>
  <c r="AP137" i="3"/>
  <c r="AO137" i="3"/>
  <c r="AN137" i="3"/>
  <c r="AP136" i="3"/>
  <c r="AO136" i="3"/>
  <c r="AN136" i="3"/>
  <c r="AP135" i="3"/>
  <c r="AO135" i="3"/>
  <c r="AN135" i="3"/>
  <c r="AP134" i="3"/>
  <c r="AO134" i="3"/>
  <c r="AN134" i="3"/>
  <c r="AP133" i="3"/>
  <c r="AO133" i="3"/>
  <c r="AN133" i="3"/>
  <c r="AP132" i="3"/>
  <c r="AO132" i="3"/>
  <c r="AN132" i="3"/>
  <c r="AP131" i="3"/>
  <c r="AO131" i="3"/>
  <c r="AN131" i="3"/>
  <c r="AP130" i="3"/>
  <c r="AO130" i="3"/>
  <c r="AN130" i="3"/>
  <c r="AP129" i="3"/>
  <c r="AO129" i="3"/>
  <c r="AN129" i="3"/>
  <c r="AP128" i="3"/>
  <c r="AO128" i="3"/>
  <c r="AN128" i="3"/>
  <c r="AP127" i="3"/>
  <c r="AO127" i="3"/>
  <c r="AN127" i="3"/>
  <c r="AP126" i="3"/>
  <c r="AO126" i="3"/>
  <c r="AN126" i="3"/>
  <c r="AP125" i="3"/>
  <c r="AO125" i="3"/>
  <c r="AN125" i="3"/>
  <c r="AP124" i="3"/>
  <c r="AO124" i="3"/>
  <c r="AN124" i="3"/>
  <c r="AP123" i="3"/>
  <c r="AO123" i="3"/>
  <c r="AN123" i="3"/>
  <c r="AP122" i="3"/>
  <c r="AO122" i="3"/>
  <c r="AN122" i="3"/>
  <c r="AP121" i="3"/>
  <c r="AO121" i="3"/>
  <c r="AN121" i="3"/>
  <c r="AP120" i="3"/>
  <c r="AO120" i="3"/>
  <c r="AN120" i="3"/>
  <c r="AP119" i="3"/>
  <c r="AO119" i="3"/>
  <c r="AN119" i="3"/>
  <c r="AP118" i="3"/>
  <c r="AO118" i="3"/>
  <c r="AN118" i="3"/>
  <c r="AP117" i="3"/>
  <c r="AO117" i="3"/>
  <c r="AN117" i="3"/>
  <c r="AP116" i="3"/>
  <c r="AO116" i="3"/>
  <c r="AN116" i="3"/>
  <c r="AP115" i="3"/>
  <c r="AO115" i="3"/>
  <c r="AN115" i="3"/>
  <c r="AP114" i="3"/>
  <c r="AO114" i="3"/>
  <c r="AN114" i="3"/>
  <c r="AP113" i="3"/>
  <c r="AO113" i="3"/>
  <c r="AN113" i="3"/>
  <c r="AP112" i="3"/>
  <c r="AO112" i="3"/>
  <c r="AN112" i="3"/>
  <c r="AP111" i="3"/>
  <c r="AO111" i="3"/>
  <c r="AN111" i="3"/>
  <c r="AP110" i="3"/>
  <c r="AO110" i="3"/>
  <c r="AN110" i="3"/>
  <c r="AP109" i="3"/>
  <c r="AO109" i="3"/>
  <c r="AN109" i="3"/>
  <c r="AP108" i="3"/>
  <c r="AO108" i="3"/>
  <c r="AN108" i="3"/>
  <c r="AP107" i="3"/>
  <c r="AO107" i="3"/>
  <c r="AN107" i="3"/>
  <c r="AP106" i="3"/>
  <c r="AO106" i="3"/>
  <c r="AN106" i="3"/>
  <c r="AP105" i="3"/>
  <c r="AO105" i="3"/>
  <c r="AN105" i="3"/>
  <c r="AP104" i="3"/>
  <c r="AO104" i="3"/>
  <c r="AN104" i="3"/>
  <c r="AP103" i="3"/>
  <c r="AO103" i="3"/>
  <c r="AN103" i="3"/>
  <c r="AP102" i="3"/>
  <c r="AO102" i="3"/>
  <c r="AN102" i="3"/>
  <c r="AP101" i="3"/>
  <c r="AO101" i="3"/>
  <c r="AN101" i="3"/>
  <c r="AP100" i="3"/>
  <c r="AO100" i="3"/>
  <c r="AN100" i="3"/>
  <c r="AP99" i="3"/>
  <c r="AO99" i="3"/>
  <c r="AN99" i="3"/>
  <c r="AP98" i="3"/>
  <c r="AO98" i="3"/>
  <c r="AN98" i="3"/>
  <c r="AP97" i="3"/>
  <c r="AO97" i="3"/>
  <c r="AN97" i="3"/>
  <c r="AP96" i="3"/>
  <c r="AO96" i="3"/>
  <c r="AN96" i="3"/>
  <c r="AP95" i="3"/>
  <c r="AO95" i="3"/>
  <c r="AN95" i="3"/>
  <c r="AP94" i="3"/>
  <c r="AO94" i="3"/>
  <c r="AN94" i="3"/>
  <c r="AP93" i="3"/>
  <c r="AO93" i="3"/>
  <c r="AN93" i="3"/>
  <c r="AP92" i="3"/>
  <c r="AO92" i="3"/>
  <c r="AN92" i="3"/>
  <c r="AP91" i="3"/>
  <c r="AO91" i="3"/>
  <c r="AN91" i="3"/>
  <c r="AP90" i="3"/>
  <c r="AO90" i="3"/>
  <c r="AN90" i="3"/>
  <c r="AP89" i="3"/>
  <c r="AO89" i="3"/>
  <c r="AN89" i="3"/>
  <c r="AP88" i="3"/>
  <c r="AO88" i="3"/>
  <c r="AN88" i="3"/>
  <c r="AP87" i="3"/>
  <c r="AO87" i="3"/>
  <c r="AN87" i="3"/>
  <c r="AP86" i="3"/>
  <c r="AO86" i="3"/>
  <c r="AN86" i="3"/>
  <c r="AP85" i="3"/>
  <c r="AO85" i="3"/>
  <c r="AN85" i="3"/>
  <c r="AP84" i="3"/>
  <c r="AO84" i="3"/>
  <c r="AN84" i="3"/>
  <c r="AP83" i="3"/>
  <c r="AO83" i="3"/>
  <c r="AN83" i="3"/>
  <c r="AP82" i="3"/>
  <c r="AO82" i="3"/>
  <c r="AN82" i="3"/>
  <c r="AP81" i="3"/>
  <c r="AO81" i="3"/>
  <c r="AN81" i="3"/>
  <c r="AP80" i="3"/>
  <c r="AO80" i="3"/>
  <c r="AN80" i="3"/>
  <c r="AP79" i="3"/>
  <c r="AO79" i="3"/>
  <c r="AN79" i="3"/>
  <c r="AP78" i="3"/>
  <c r="AO78" i="3"/>
  <c r="AN78" i="3"/>
  <c r="AP77" i="3"/>
  <c r="AO77" i="3"/>
  <c r="AN77" i="3"/>
  <c r="AP76" i="3"/>
  <c r="AO76" i="3"/>
  <c r="AN76" i="3"/>
  <c r="AP75" i="3"/>
  <c r="AO75" i="3"/>
  <c r="AN75" i="3"/>
  <c r="AP74" i="3"/>
  <c r="AO74" i="3"/>
  <c r="AN74" i="3"/>
  <c r="AP73" i="3"/>
  <c r="AO73" i="3"/>
  <c r="AN73" i="3"/>
  <c r="AP72" i="3"/>
  <c r="AO72" i="3"/>
  <c r="AN72" i="3"/>
  <c r="AP71" i="3"/>
  <c r="AO71" i="3"/>
  <c r="AN71" i="3"/>
  <c r="AP70" i="3"/>
  <c r="AO70" i="3"/>
  <c r="AN70" i="3"/>
  <c r="AP69" i="3"/>
  <c r="AO69" i="3"/>
  <c r="AN69" i="3"/>
  <c r="AP68" i="3"/>
  <c r="AO68" i="3"/>
  <c r="AN68" i="3"/>
  <c r="AP67" i="3"/>
  <c r="AO67" i="3"/>
  <c r="AN67" i="3"/>
  <c r="AP66" i="3"/>
  <c r="AO66" i="3"/>
  <c r="AN66" i="3"/>
  <c r="AP65" i="3"/>
  <c r="AO65" i="3"/>
  <c r="AN65" i="3"/>
  <c r="AP64" i="3"/>
  <c r="AO64" i="3"/>
  <c r="AN64" i="3"/>
  <c r="AP63" i="3"/>
  <c r="AO63" i="3"/>
  <c r="AN63" i="3"/>
  <c r="AP62" i="3"/>
  <c r="AO62" i="3"/>
  <c r="AN62" i="3"/>
  <c r="AP61" i="3"/>
  <c r="AO61" i="3"/>
  <c r="AN61" i="3"/>
  <c r="AP60" i="3"/>
  <c r="AO60" i="3"/>
  <c r="AN60" i="3"/>
  <c r="AP59" i="3"/>
  <c r="AO59" i="3"/>
  <c r="AN59" i="3"/>
  <c r="AP58" i="3"/>
  <c r="AO58" i="3"/>
  <c r="AN58" i="3"/>
  <c r="AP57" i="3"/>
  <c r="AO57" i="3"/>
  <c r="AN57" i="3"/>
  <c r="AP56" i="3"/>
  <c r="AO56" i="3"/>
  <c r="AN56" i="3"/>
  <c r="AP55" i="3"/>
  <c r="AO55" i="3"/>
  <c r="AN55" i="3"/>
  <c r="AP54" i="3"/>
  <c r="AO54" i="3"/>
  <c r="AN54" i="3"/>
  <c r="AP53" i="3"/>
  <c r="AO53" i="3"/>
  <c r="AN53" i="3"/>
  <c r="AP52" i="3"/>
  <c r="AO52" i="3"/>
  <c r="AN52" i="3"/>
  <c r="AP51" i="3"/>
  <c r="AO51" i="3"/>
  <c r="AN51" i="3"/>
  <c r="AP50" i="3"/>
  <c r="AO50" i="3"/>
  <c r="AN50" i="3"/>
  <c r="AP49" i="3"/>
  <c r="AO49" i="3"/>
  <c r="AN49" i="3"/>
  <c r="AP48" i="3"/>
  <c r="AO48" i="3"/>
  <c r="AN48" i="3"/>
  <c r="AP47" i="3"/>
  <c r="AO47" i="3"/>
  <c r="AN47" i="3"/>
  <c r="AP46" i="3"/>
  <c r="AO46" i="3"/>
  <c r="AN46" i="3"/>
  <c r="AP45" i="3"/>
  <c r="AO45" i="3"/>
  <c r="AN45" i="3"/>
  <c r="AP44" i="3"/>
  <c r="AO44" i="3"/>
  <c r="AN44" i="3"/>
  <c r="AP43" i="3"/>
  <c r="AO43" i="3"/>
  <c r="AN43" i="3"/>
  <c r="AP42" i="3"/>
  <c r="AO42" i="3"/>
  <c r="AN42" i="3"/>
  <c r="AP41" i="3"/>
  <c r="AO41" i="3"/>
  <c r="AN41" i="3"/>
  <c r="AP40" i="3"/>
  <c r="AO40" i="3"/>
  <c r="AN40" i="3"/>
  <c r="AP39" i="3"/>
  <c r="AO39" i="3"/>
  <c r="AN39" i="3"/>
  <c r="AP38" i="3"/>
  <c r="AO38" i="3"/>
  <c r="AN38" i="3"/>
  <c r="AP37" i="3"/>
  <c r="AO37" i="3"/>
  <c r="AN37" i="3"/>
  <c r="AP36" i="3"/>
  <c r="AO36" i="3"/>
  <c r="AN36" i="3"/>
  <c r="AP35" i="3"/>
  <c r="AO35" i="3"/>
  <c r="AN35" i="3"/>
  <c r="AP34" i="3"/>
  <c r="AO34" i="3"/>
  <c r="AN34" i="3"/>
  <c r="AP33" i="3"/>
  <c r="AO33" i="3"/>
  <c r="AN33" i="3"/>
  <c r="AP32" i="3"/>
  <c r="AO32" i="3"/>
  <c r="AN32" i="3"/>
  <c r="AP31" i="3"/>
  <c r="AO31" i="3"/>
  <c r="AN31" i="3"/>
  <c r="AP30" i="3"/>
  <c r="AO30" i="3"/>
  <c r="AN30" i="3"/>
  <c r="AP29" i="3"/>
  <c r="AO29" i="3"/>
  <c r="AN29" i="3"/>
  <c r="AP28" i="3"/>
  <c r="AO28" i="3"/>
  <c r="AN28" i="3"/>
  <c r="AP27" i="3"/>
  <c r="AO27" i="3"/>
  <c r="AN27" i="3"/>
  <c r="AP26" i="3"/>
  <c r="AO26" i="3"/>
  <c r="AN26" i="3"/>
  <c r="AP25" i="3"/>
  <c r="AO25" i="3"/>
  <c r="AN25" i="3"/>
  <c r="AP24" i="3"/>
  <c r="AO24" i="3"/>
  <c r="AN24" i="3"/>
  <c r="AP23" i="3"/>
  <c r="AO23" i="3"/>
  <c r="AN23" i="3"/>
  <c r="AP22" i="3"/>
  <c r="AO22" i="3"/>
  <c r="AN22" i="3"/>
  <c r="AP21" i="3"/>
  <c r="AO21" i="3"/>
  <c r="AN21" i="3"/>
  <c r="AP20" i="3"/>
  <c r="AO20" i="3"/>
  <c r="AN20" i="3"/>
  <c r="AP19" i="3"/>
  <c r="AO19" i="3"/>
  <c r="AN19" i="3"/>
  <c r="AP18" i="3"/>
  <c r="AO18" i="3"/>
  <c r="AN18" i="3"/>
  <c r="AP17" i="3"/>
  <c r="AO17" i="3"/>
  <c r="AN17" i="3"/>
  <c r="AP16" i="3"/>
  <c r="AO16" i="3"/>
  <c r="AN16" i="3"/>
  <c r="AP15" i="3"/>
  <c r="AO15" i="3"/>
  <c r="AN15" i="3"/>
  <c r="AP14" i="3"/>
  <c r="AO14" i="3"/>
  <c r="AN14" i="3"/>
  <c r="AP13" i="3"/>
  <c r="AO13" i="3"/>
  <c r="AN13" i="3"/>
  <c r="AP12" i="3"/>
  <c r="AO12" i="3"/>
  <c r="AN12" i="3"/>
  <c r="AP11" i="3"/>
  <c r="AO11" i="3"/>
  <c r="AN11" i="3"/>
  <c r="AP10" i="3"/>
  <c r="AO10" i="3"/>
  <c r="AN10" i="3"/>
  <c r="AP9" i="3"/>
  <c r="AO9" i="3"/>
  <c r="AN9" i="3"/>
  <c r="AP8" i="3"/>
  <c r="AO8" i="3"/>
  <c r="AN8" i="3"/>
  <c r="AP7" i="3"/>
  <c r="AO7" i="3"/>
  <c r="AN7" i="3"/>
  <c r="AP6" i="3"/>
  <c r="AO6" i="3"/>
  <c r="AN6" i="3"/>
  <c r="AP5" i="3"/>
  <c r="AO5" i="3"/>
  <c r="AN5" i="3"/>
  <c r="AP4" i="3"/>
  <c r="AO4" i="3"/>
  <c r="AN4" i="3"/>
  <c r="AP3" i="3"/>
  <c r="AO3" i="3"/>
  <c r="AN3" i="3"/>
  <c r="AP671" i="2"/>
  <c r="AO671" i="2"/>
  <c r="AN671" i="2"/>
  <c r="AP670" i="2"/>
  <c r="AO670" i="2"/>
  <c r="AN670" i="2"/>
  <c r="AP669" i="2"/>
  <c r="AO669" i="2"/>
  <c r="AN669" i="2"/>
  <c r="AP668" i="2"/>
  <c r="AO668" i="2"/>
  <c r="AN668" i="2"/>
  <c r="AP667" i="2"/>
  <c r="AO667" i="2"/>
  <c r="AN667" i="2"/>
  <c r="AP666" i="2"/>
  <c r="AO666" i="2"/>
  <c r="AN666" i="2"/>
  <c r="AP665" i="2"/>
  <c r="AO665" i="2"/>
  <c r="AN665" i="2"/>
  <c r="AP664" i="2"/>
  <c r="AO664" i="2"/>
  <c r="AN664" i="2"/>
  <c r="AP663" i="2"/>
  <c r="AO663" i="2"/>
  <c r="AN663" i="2"/>
  <c r="AQ663" i="2" s="1"/>
  <c r="AP662" i="2"/>
  <c r="AO662" i="2"/>
  <c r="AN662" i="2"/>
  <c r="AP661" i="2"/>
  <c r="AO661" i="2"/>
  <c r="AN661" i="2"/>
  <c r="AP660" i="2"/>
  <c r="AO660" i="2"/>
  <c r="AN660" i="2"/>
  <c r="AP659" i="2"/>
  <c r="AO659" i="2"/>
  <c r="AN659" i="2"/>
  <c r="AP658" i="2"/>
  <c r="AO658" i="2"/>
  <c r="AN658" i="2"/>
  <c r="AP657" i="2"/>
  <c r="AO657" i="2"/>
  <c r="AN657" i="2"/>
  <c r="AP656" i="2"/>
  <c r="AO656" i="2"/>
  <c r="AN656" i="2"/>
  <c r="AP655" i="2"/>
  <c r="AO655" i="2"/>
  <c r="AN655" i="2"/>
  <c r="AQ655" i="2" s="1"/>
  <c r="AP654" i="2"/>
  <c r="AO654" i="2"/>
  <c r="AN654" i="2"/>
  <c r="AP653" i="2"/>
  <c r="AO653" i="2"/>
  <c r="AN653" i="2"/>
  <c r="AP652" i="2"/>
  <c r="AO652" i="2"/>
  <c r="AN652" i="2"/>
  <c r="AP651" i="2"/>
  <c r="AO651" i="2"/>
  <c r="AN651" i="2"/>
  <c r="AP650" i="2"/>
  <c r="AO650" i="2"/>
  <c r="AN650" i="2"/>
  <c r="AP649" i="2"/>
  <c r="AO649" i="2"/>
  <c r="AN649" i="2"/>
  <c r="AP648" i="2"/>
  <c r="AO648" i="2"/>
  <c r="AN648" i="2"/>
  <c r="AP647" i="2"/>
  <c r="AO647" i="2"/>
  <c r="AN647" i="2"/>
  <c r="AQ647" i="2" s="1"/>
  <c r="AP646" i="2"/>
  <c r="AO646" i="2"/>
  <c r="AN646" i="2"/>
  <c r="AP645" i="2"/>
  <c r="AO645" i="2"/>
  <c r="AN645" i="2"/>
  <c r="AP644" i="2"/>
  <c r="AO644" i="2"/>
  <c r="AN644" i="2"/>
  <c r="AP643" i="2"/>
  <c r="AO643" i="2"/>
  <c r="AN643" i="2"/>
  <c r="AQ643" i="2" s="1"/>
  <c r="AP642" i="2"/>
  <c r="AO642" i="2"/>
  <c r="AN642" i="2"/>
  <c r="AP641" i="2"/>
  <c r="AO641" i="2"/>
  <c r="AN641" i="2"/>
  <c r="AP640" i="2"/>
  <c r="AO640" i="2"/>
  <c r="AN640" i="2"/>
  <c r="AP639" i="2"/>
  <c r="AO639" i="2"/>
  <c r="AN639" i="2"/>
  <c r="AQ639" i="2" s="1"/>
  <c r="AP638" i="2"/>
  <c r="AO638" i="2"/>
  <c r="AN638" i="2"/>
  <c r="AP637" i="2"/>
  <c r="AO637" i="2"/>
  <c r="AN637" i="2"/>
  <c r="AP636" i="2"/>
  <c r="AO636" i="2"/>
  <c r="AN636" i="2"/>
  <c r="AP635" i="2"/>
  <c r="AO635" i="2"/>
  <c r="AN635" i="2"/>
  <c r="AQ635" i="2" s="1"/>
  <c r="AP634" i="2"/>
  <c r="AO634" i="2"/>
  <c r="AN634" i="2"/>
  <c r="AP633" i="2"/>
  <c r="AO633" i="2"/>
  <c r="AN633" i="2"/>
  <c r="AP632" i="2"/>
  <c r="AO632" i="2"/>
  <c r="AN632" i="2"/>
  <c r="AP631" i="2"/>
  <c r="AO631" i="2"/>
  <c r="AN631" i="2"/>
  <c r="AQ631" i="2" s="1"/>
  <c r="AP630" i="2"/>
  <c r="AO630" i="2"/>
  <c r="AN630" i="2"/>
  <c r="AP629" i="2"/>
  <c r="AO629" i="2"/>
  <c r="AN629" i="2"/>
  <c r="AP628" i="2"/>
  <c r="AO628" i="2"/>
  <c r="AN628" i="2"/>
  <c r="AP627" i="2"/>
  <c r="AO627" i="2"/>
  <c r="AN627" i="2"/>
  <c r="AQ627" i="2" s="1"/>
  <c r="AP626" i="2"/>
  <c r="AO626" i="2"/>
  <c r="AN626" i="2"/>
  <c r="AP625" i="2"/>
  <c r="AO625" i="2"/>
  <c r="AN625" i="2"/>
  <c r="AP624" i="2"/>
  <c r="AO624" i="2"/>
  <c r="AN624" i="2"/>
  <c r="AP623" i="2"/>
  <c r="AO623" i="2"/>
  <c r="AN623" i="2"/>
  <c r="AP622" i="2"/>
  <c r="AO622" i="2"/>
  <c r="AN622" i="2"/>
  <c r="AP621" i="2"/>
  <c r="AO621" i="2"/>
  <c r="AN621" i="2"/>
  <c r="AP620" i="2"/>
  <c r="AO620" i="2"/>
  <c r="AN620" i="2"/>
  <c r="AP619" i="2"/>
  <c r="AO619" i="2"/>
  <c r="AN619" i="2"/>
  <c r="AP618" i="2"/>
  <c r="AO618" i="2"/>
  <c r="AN618" i="2"/>
  <c r="AP617" i="2"/>
  <c r="AO617" i="2"/>
  <c r="AN617" i="2"/>
  <c r="AP616" i="2"/>
  <c r="AO616" i="2"/>
  <c r="AN616" i="2"/>
  <c r="AP615" i="2"/>
  <c r="AO615" i="2"/>
  <c r="AN615" i="2"/>
  <c r="AP614" i="2"/>
  <c r="AO614" i="2"/>
  <c r="AN614" i="2"/>
  <c r="AP613" i="2"/>
  <c r="AO613" i="2"/>
  <c r="AN613" i="2"/>
  <c r="AP612" i="2"/>
  <c r="AO612" i="2"/>
  <c r="AN612" i="2"/>
  <c r="AQ612" i="2" s="1"/>
  <c r="AP611" i="2"/>
  <c r="AO611" i="2"/>
  <c r="AN611" i="2"/>
  <c r="AP610" i="2"/>
  <c r="AO610" i="2"/>
  <c r="AN610" i="2"/>
  <c r="AP609" i="2"/>
  <c r="AO609" i="2"/>
  <c r="AN609" i="2"/>
  <c r="AP608" i="2"/>
  <c r="AO608" i="2"/>
  <c r="AN608" i="2"/>
  <c r="AP607" i="2"/>
  <c r="AO607" i="2"/>
  <c r="AN607" i="2"/>
  <c r="AP606" i="2"/>
  <c r="AO606" i="2"/>
  <c r="AN606" i="2"/>
  <c r="AP605" i="2"/>
  <c r="AO605" i="2"/>
  <c r="AN605" i="2"/>
  <c r="AP604" i="2"/>
  <c r="AO604" i="2"/>
  <c r="AN604" i="2"/>
  <c r="AQ604" i="2" s="1"/>
  <c r="AP603" i="2"/>
  <c r="AO603" i="2"/>
  <c r="AN603" i="2"/>
  <c r="AP602" i="2"/>
  <c r="AO602" i="2"/>
  <c r="AN602" i="2"/>
  <c r="AP601" i="2"/>
  <c r="AO601" i="2"/>
  <c r="AN601" i="2"/>
  <c r="AP600" i="2"/>
  <c r="AO600" i="2"/>
  <c r="AN600" i="2"/>
  <c r="AP599" i="2"/>
  <c r="AO599" i="2"/>
  <c r="AN599" i="2"/>
  <c r="AP598" i="2"/>
  <c r="AO598" i="2"/>
  <c r="AN598" i="2"/>
  <c r="AP597" i="2"/>
  <c r="AO597" i="2"/>
  <c r="AN597" i="2"/>
  <c r="AP596" i="2"/>
  <c r="AO596" i="2"/>
  <c r="AN596" i="2"/>
  <c r="AQ596" i="2" s="1"/>
  <c r="AP595" i="2"/>
  <c r="AO595" i="2"/>
  <c r="AN595" i="2"/>
  <c r="AP594" i="2"/>
  <c r="AO594" i="2"/>
  <c r="AN594" i="2"/>
  <c r="AP593" i="2"/>
  <c r="AO593" i="2"/>
  <c r="AN593" i="2"/>
  <c r="AP592" i="2"/>
  <c r="AO592" i="2"/>
  <c r="AN592" i="2"/>
  <c r="AP591" i="2"/>
  <c r="AO591" i="2"/>
  <c r="AN591" i="2"/>
  <c r="AQ591" i="2" s="1"/>
  <c r="AP590" i="2"/>
  <c r="AO590" i="2"/>
  <c r="AN590" i="2"/>
  <c r="AP589" i="2"/>
  <c r="AO589" i="2"/>
  <c r="AN589" i="2"/>
  <c r="AP588" i="2"/>
  <c r="AO588" i="2"/>
  <c r="AN588" i="2"/>
  <c r="AQ588" i="2" s="1"/>
  <c r="AP587" i="2"/>
  <c r="AO587" i="2"/>
  <c r="AN587" i="2"/>
  <c r="AP586" i="2"/>
  <c r="AO586" i="2"/>
  <c r="AN586" i="2"/>
  <c r="AP585" i="2"/>
  <c r="AO585" i="2"/>
  <c r="AN585" i="2"/>
  <c r="AP584" i="2"/>
  <c r="AO584" i="2"/>
  <c r="AN584" i="2"/>
  <c r="AP583" i="2"/>
  <c r="AO583" i="2"/>
  <c r="AN583" i="2"/>
  <c r="AQ583" i="2" s="1"/>
  <c r="AP582" i="2"/>
  <c r="AO582" i="2"/>
  <c r="AN582" i="2"/>
  <c r="AP581" i="2"/>
  <c r="AO581" i="2"/>
  <c r="AN581" i="2"/>
  <c r="AP580" i="2"/>
  <c r="AO580" i="2"/>
  <c r="AN580" i="2"/>
  <c r="AQ580" i="2" s="1"/>
  <c r="AP579" i="2"/>
  <c r="AO579" i="2"/>
  <c r="AN579" i="2"/>
  <c r="AP578" i="2"/>
  <c r="AO578" i="2"/>
  <c r="AN578" i="2"/>
  <c r="AP577" i="2"/>
  <c r="AO577" i="2"/>
  <c r="AN577" i="2"/>
  <c r="AP576" i="2"/>
  <c r="AO576" i="2"/>
  <c r="AN576" i="2"/>
  <c r="AP575" i="2"/>
  <c r="AO575" i="2"/>
  <c r="AN575" i="2"/>
  <c r="AQ575" i="2" s="1"/>
  <c r="AP574" i="2"/>
  <c r="AO574" i="2"/>
  <c r="AN574" i="2"/>
  <c r="AP573" i="2"/>
  <c r="AO573" i="2"/>
  <c r="AN573" i="2"/>
  <c r="AP572" i="2"/>
  <c r="AO572" i="2"/>
  <c r="AN572" i="2"/>
  <c r="AP571" i="2"/>
  <c r="AO571" i="2"/>
  <c r="AN571" i="2"/>
  <c r="AP570" i="2"/>
  <c r="AO570" i="2"/>
  <c r="AN570" i="2"/>
  <c r="AP569" i="2"/>
  <c r="AO569" i="2"/>
  <c r="AN569" i="2"/>
  <c r="AP568" i="2"/>
  <c r="AO568" i="2"/>
  <c r="AN568" i="2"/>
  <c r="AP567" i="2"/>
  <c r="AO567" i="2"/>
  <c r="AN567" i="2"/>
  <c r="AP566" i="2"/>
  <c r="AO566" i="2"/>
  <c r="AN566" i="2"/>
  <c r="AP565" i="2"/>
  <c r="AO565" i="2"/>
  <c r="AN565" i="2"/>
  <c r="AP564" i="2"/>
  <c r="AO564" i="2"/>
  <c r="AN564" i="2"/>
  <c r="AQ564" i="2" s="1"/>
  <c r="AP563" i="2"/>
  <c r="AO563" i="2"/>
  <c r="AN563" i="2"/>
  <c r="AP562" i="2"/>
  <c r="AO562" i="2"/>
  <c r="AN562" i="2"/>
  <c r="AP561" i="2"/>
  <c r="AO561" i="2"/>
  <c r="AN561" i="2"/>
  <c r="AP560" i="2"/>
  <c r="AO560" i="2"/>
  <c r="AN560" i="2"/>
  <c r="AP559" i="2"/>
  <c r="AO559" i="2"/>
  <c r="AN559" i="2"/>
  <c r="AP558" i="2"/>
  <c r="AO558" i="2"/>
  <c r="AN558" i="2"/>
  <c r="AP557" i="2"/>
  <c r="AO557" i="2"/>
  <c r="AN557" i="2"/>
  <c r="AP556" i="2"/>
  <c r="AO556" i="2"/>
  <c r="AN556" i="2"/>
  <c r="AQ556" i="2" s="1"/>
  <c r="AP555" i="2"/>
  <c r="AO555" i="2"/>
  <c r="AN555" i="2"/>
  <c r="AP554" i="2"/>
  <c r="AO554" i="2"/>
  <c r="AN554" i="2"/>
  <c r="AP553" i="2"/>
  <c r="AO553" i="2"/>
  <c r="AN553" i="2"/>
  <c r="AP552" i="2"/>
  <c r="AO552" i="2"/>
  <c r="AN552" i="2"/>
  <c r="AP551" i="2"/>
  <c r="AO551" i="2"/>
  <c r="AN551" i="2"/>
  <c r="AP550" i="2"/>
  <c r="AO550" i="2"/>
  <c r="AN550" i="2"/>
  <c r="AP549" i="2"/>
  <c r="AO549" i="2"/>
  <c r="AN549" i="2"/>
  <c r="AP548" i="2"/>
  <c r="AO548" i="2"/>
  <c r="AN548" i="2"/>
  <c r="AQ548" i="2" s="1"/>
  <c r="AP547" i="2"/>
  <c r="AO547" i="2"/>
  <c r="AN547" i="2"/>
  <c r="AP546" i="2"/>
  <c r="AO546" i="2"/>
  <c r="AN546" i="2"/>
  <c r="AP545" i="2"/>
  <c r="AO545" i="2"/>
  <c r="AN545" i="2"/>
  <c r="AP544" i="2"/>
  <c r="AO544" i="2"/>
  <c r="AN544" i="2"/>
  <c r="AP543" i="2"/>
  <c r="AO543" i="2"/>
  <c r="AN543" i="2"/>
  <c r="AP542" i="2"/>
  <c r="AO542" i="2"/>
  <c r="AN542" i="2"/>
  <c r="AP541" i="2"/>
  <c r="AO541" i="2"/>
  <c r="AN541" i="2"/>
  <c r="AP540" i="2"/>
  <c r="AO540" i="2"/>
  <c r="AN540" i="2"/>
  <c r="AQ540" i="2" s="1"/>
  <c r="AP539" i="2"/>
  <c r="AO539" i="2"/>
  <c r="AN539" i="2"/>
  <c r="AP538" i="2"/>
  <c r="AO538" i="2"/>
  <c r="AN538" i="2"/>
  <c r="AP537" i="2"/>
  <c r="AO537" i="2"/>
  <c r="AN537" i="2"/>
  <c r="AP536" i="2"/>
  <c r="AO536" i="2"/>
  <c r="AN536" i="2"/>
  <c r="AP535" i="2"/>
  <c r="AO535" i="2"/>
  <c r="AN535" i="2"/>
  <c r="AP534" i="2"/>
  <c r="AO534" i="2"/>
  <c r="AN534" i="2"/>
  <c r="AP533" i="2"/>
  <c r="AO533" i="2"/>
  <c r="AN533" i="2"/>
  <c r="AP532" i="2"/>
  <c r="AO532" i="2"/>
  <c r="AN532" i="2"/>
  <c r="AQ532" i="2" s="1"/>
  <c r="AP531" i="2"/>
  <c r="AO531" i="2"/>
  <c r="AN531" i="2"/>
  <c r="AP530" i="2"/>
  <c r="AO530" i="2"/>
  <c r="AN530" i="2"/>
  <c r="AP529" i="2"/>
  <c r="AO529" i="2"/>
  <c r="AN529" i="2"/>
  <c r="AP528" i="2"/>
  <c r="AO528" i="2"/>
  <c r="AN528" i="2"/>
  <c r="AP527" i="2"/>
  <c r="AO527" i="2"/>
  <c r="AN527" i="2"/>
  <c r="AP526" i="2"/>
  <c r="AO526" i="2"/>
  <c r="AN526" i="2"/>
  <c r="AP525" i="2"/>
  <c r="AO525" i="2"/>
  <c r="AN525" i="2"/>
  <c r="AP524" i="2"/>
  <c r="AO524" i="2"/>
  <c r="AN524" i="2"/>
  <c r="AQ524" i="2" s="1"/>
  <c r="AP523" i="2"/>
  <c r="AO523" i="2"/>
  <c r="AN523" i="2"/>
  <c r="AP522" i="2"/>
  <c r="AO522" i="2"/>
  <c r="AN522" i="2"/>
  <c r="AP521" i="2"/>
  <c r="AO521" i="2"/>
  <c r="AN521" i="2"/>
  <c r="AP520" i="2"/>
  <c r="AO520" i="2"/>
  <c r="AN520" i="2"/>
  <c r="AP519" i="2"/>
  <c r="AO519" i="2"/>
  <c r="AN519" i="2"/>
  <c r="AP518" i="2"/>
  <c r="AO518" i="2"/>
  <c r="AN518" i="2"/>
  <c r="AP517" i="2"/>
  <c r="AO517" i="2"/>
  <c r="AN517" i="2"/>
  <c r="AP516" i="2"/>
  <c r="AO516" i="2"/>
  <c r="AN516" i="2"/>
  <c r="AQ516" i="2" s="1"/>
  <c r="AP515" i="2"/>
  <c r="AO515" i="2"/>
  <c r="AN515" i="2"/>
  <c r="AP514" i="2"/>
  <c r="AO514" i="2"/>
  <c r="AN514" i="2"/>
  <c r="AP513" i="2"/>
  <c r="AO513" i="2"/>
  <c r="AN513" i="2"/>
  <c r="AP512" i="2"/>
  <c r="AO512" i="2"/>
  <c r="AN512" i="2"/>
  <c r="AP511" i="2"/>
  <c r="AO511" i="2"/>
  <c r="AN511" i="2"/>
  <c r="AP510" i="2"/>
  <c r="AO510" i="2"/>
  <c r="AN510" i="2"/>
  <c r="AP509" i="2"/>
  <c r="AO509" i="2"/>
  <c r="AN509" i="2"/>
  <c r="AP508" i="2"/>
  <c r="AO508" i="2"/>
  <c r="AN508" i="2"/>
  <c r="AQ508" i="2" s="1"/>
  <c r="AP507" i="2"/>
  <c r="AO507" i="2"/>
  <c r="AN507" i="2"/>
  <c r="AP506" i="2"/>
  <c r="AO506" i="2"/>
  <c r="AN506" i="2"/>
  <c r="AP505" i="2"/>
  <c r="AO505" i="2"/>
  <c r="AN505" i="2"/>
  <c r="AP504" i="2"/>
  <c r="AO504" i="2"/>
  <c r="AN504" i="2"/>
  <c r="AP503" i="2"/>
  <c r="AO503" i="2"/>
  <c r="AN503" i="2"/>
  <c r="AP502" i="2"/>
  <c r="AO502" i="2"/>
  <c r="AN502" i="2"/>
  <c r="AP501" i="2"/>
  <c r="AO501" i="2"/>
  <c r="AN501" i="2"/>
  <c r="AP500" i="2"/>
  <c r="AO500" i="2"/>
  <c r="AN500" i="2"/>
  <c r="AQ500" i="2" s="1"/>
  <c r="AP499" i="2"/>
  <c r="AO499" i="2"/>
  <c r="AN499" i="2"/>
  <c r="AP498" i="2"/>
  <c r="AO498" i="2"/>
  <c r="AN498" i="2"/>
  <c r="AP497" i="2"/>
  <c r="AO497" i="2"/>
  <c r="AN497" i="2"/>
  <c r="AP496" i="2"/>
  <c r="AO496" i="2"/>
  <c r="AN496" i="2"/>
  <c r="AP495" i="2"/>
  <c r="AO495" i="2"/>
  <c r="AN495" i="2"/>
  <c r="AP494" i="2"/>
  <c r="AO494" i="2"/>
  <c r="AN494" i="2"/>
  <c r="AP493" i="2"/>
  <c r="AO493" i="2"/>
  <c r="AN493" i="2"/>
  <c r="AP492" i="2"/>
  <c r="AO492" i="2"/>
  <c r="AN492" i="2"/>
  <c r="AQ492" i="2" s="1"/>
  <c r="AP491" i="2"/>
  <c r="AO491" i="2"/>
  <c r="AN491" i="2"/>
  <c r="AP490" i="2"/>
  <c r="AO490" i="2"/>
  <c r="AN490" i="2"/>
  <c r="AP489" i="2"/>
  <c r="AO489" i="2"/>
  <c r="AN489" i="2"/>
  <c r="AP488" i="2"/>
  <c r="AO488" i="2"/>
  <c r="AN488" i="2"/>
  <c r="AP487" i="2"/>
  <c r="AO487" i="2"/>
  <c r="AN487" i="2"/>
  <c r="AP486" i="2"/>
  <c r="AO486" i="2"/>
  <c r="AN486" i="2"/>
  <c r="AP485" i="2"/>
  <c r="AO485" i="2"/>
  <c r="AN485" i="2"/>
  <c r="AP484" i="2"/>
  <c r="AO484" i="2"/>
  <c r="AN484" i="2"/>
  <c r="AQ484" i="2" s="1"/>
  <c r="AP483" i="2"/>
  <c r="AO483" i="2"/>
  <c r="AN483" i="2"/>
  <c r="AP482" i="2"/>
  <c r="AO482" i="2"/>
  <c r="AN482" i="2"/>
  <c r="AP481" i="2"/>
  <c r="AO481" i="2"/>
  <c r="AN481" i="2"/>
  <c r="AP480" i="2"/>
  <c r="AO480" i="2"/>
  <c r="AN480" i="2"/>
  <c r="AP479" i="2"/>
  <c r="AO479" i="2"/>
  <c r="AN479" i="2"/>
  <c r="AP478" i="2"/>
  <c r="AO478" i="2"/>
  <c r="AN478" i="2"/>
  <c r="AP477" i="2"/>
  <c r="AO477" i="2"/>
  <c r="AN477" i="2"/>
  <c r="AP476" i="2"/>
  <c r="AO476" i="2"/>
  <c r="AN476" i="2"/>
  <c r="AQ476" i="2" s="1"/>
  <c r="AP475" i="2"/>
  <c r="AO475" i="2"/>
  <c r="AN475" i="2"/>
  <c r="AP474" i="2"/>
  <c r="AO474" i="2"/>
  <c r="AN474" i="2"/>
  <c r="AP473" i="2"/>
  <c r="AO473" i="2"/>
  <c r="AN473" i="2"/>
  <c r="AP472" i="2"/>
  <c r="AO472" i="2"/>
  <c r="AN472" i="2"/>
  <c r="AP471" i="2"/>
  <c r="AO471" i="2"/>
  <c r="AN471" i="2"/>
  <c r="AP470" i="2"/>
  <c r="AO470" i="2"/>
  <c r="AN470" i="2"/>
  <c r="AP469" i="2"/>
  <c r="AO469" i="2"/>
  <c r="AN469" i="2"/>
  <c r="AP468" i="2"/>
  <c r="AO468" i="2"/>
  <c r="AN468" i="2"/>
  <c r="AQ468" i="2" s="1"/>
  <c r="AP467" i="2"/>
  <c r="AO467" i="2"/>
  <c r="AN467" i="2"/>
  <c r="AP466" i="2"/>
  <c r="AO466" i="2"/>
  <c r="AN466" i="2"/>
  <c r="AP465" i="2"/>
  <c r="AO465" i="2"/>
  <c r="AN465" i="2"/>
  <c r="AP464" i="2"/>
  <c r="AO464" i="2"/>
  <c r="AN464" i="2"/>
  <c r="AP463" i="2"/>
  <c r="AO463" i="2"/>
  <c r="AN463" i="2"/>
  <c r="AP462" i="2"/>
  <c r="AO462" i="2"/>
  <c r="AN462" i="2"/>
  <c r="AP461" i="2"/>
  <c r="AO461" i="2"/>
  <c r="AN461" i="2"/>
  <c r="AP460" i="2"/>
  <c r="AO460" i="2"/>
  <c r="AN460" i="2"/>
  <c r="AQ460" i="2" s="1"/>
  <c r="AP459" i="2"/>
  <c r="AO459" i="2"/>
  <c r="AN459" i="2"/>
  <c r="AP458" i="2"/>
  <c r="AO458" i="2"/>
  <c r="AN458" i="2"/>
  <c r="AP457" i="2"/>
  <c r="AO457" i="2"/>
  <c r="AN457" i="2"/>
  <c r="AP456" i="2"/>
  <c r="AO456" i="2"/>
  <c r="AN456" i="2"/>
  <c r="AP455" i="2"/>
  <c r="AO455" i="2"/>
  <c r="AN455" i="2"/>
  <c r="AP454" i="2"/>
  <c r="AO454" i="2"/>
  <c r="AN454" i="2"/>
  <c r="AP453" i="2"/>
  <c r="AO453" i="2"/>
  <c r="AN453" i="2"/>
  <c r="AP452" i="2"/>
  <c r="AO452" i="2"/>
  <c r="AN452" i="2"/>
  <c r="AQ452" i="2" s="1"/>
  <c r="AP451" i="2"/>
  <c r="AO451" i="2"/>
  <c r="AN451" i="2"/>
  <c r="AP450" i="2"/>
  <c r="AO450" i="2"/>
  <c r="AN450" i="2"/>
  <c r="AP449" i="2"/>
  <c r="AO449" i="2"/>
  <c r="AN449" i="2"/>
  <c r="AP448" i="2"/>
  <c r="AO448" i="2"/>
  <c r="AN448" i="2"/>
  <c r="AP447" i="2"/>
  <c r="AO447" i="2"/>
  <c r="AN447" i="2"/>
  <c r="AP446" i="2"/>
  <c r="AO446" i="2"/>
  <c r="AN446" i="2"/>
  <c r="AP445" i="2"/>
  <c r="AO445" i="2"/>
  <c r="AN445" i="2"/>
  <c r="AP444" i="2"/>
  <c r="AO444" i="2"/>
  <c r="AN444" i="2"/>
  <c r="AQ444" i="2" s="1"/>
  <c r="AP443" i="2"/>
  <c r="AO443" i="2"/>
  <c r="AN443" i="2"/>
  <c r="AP442" i="2"/>
  <c r="AO442" i="2"/>
  <c r="AN442" i="2"/>
  <c r="AP441" i="2"/>
  <c r="AO441" i="2"/>
  <c r="AN441" i="2"/>
  <c r="AP440" i="2"/>
  <c r="AO440" i="2"/>
  <c r="AN440" i="2"/>
  <c r="AP439" i="2"/>
  <c r="AO439" i="2"/>
  <c r="AN439" i="2"/>
  <c r="AP438" i="2"/>
  <c r="AO438" i="2"/>
  <c r="AN438" i="2"/>
  <c r="AP437" i="2"/>
  <c r="AO437" i="2"/>
  <c r="AN437" i="2"/>
  <c r="AP436" i="2"/>
  <c r="AO436" i="2"/>
  <c r="AN436" i="2"/>
  <c r="AQ436" i="2" s="1"/>
  <c r="AP435" i="2"/>
  <c r="AO435" i="2"/>
  <c r="AN435" i="2"/>
  <c r="AP434" i="2"/>
  <c r="AO434" i="2"/>
  <c r="AN434" i="2"/>
  <c r="AP433" i="2"/>
  <c r="AO433" i="2"/>
  <c r="AN433" i="2"/>
  <c r="AP432" i="2"/>
  <c r="AO432" i="2"/>
  <c r="AN432" i="2"/>
  <c r="AP431" i="2"/>
  <c r="AO431" i="2"/>
  <c r="AN431" i="2"/>
  <c r="AP430" i="2"/>
  <c r="AO430" i="2"/>
  <c r="AN430" i="2"/>
  <c r="AP429" i="2"/>
  <c r="AO429" i="2"/>
  <c r="AN429" i="2"/>
  <c r="AP428" i="2"/>
  <c r="AO428" i="2"/>
  <c r="AN428" i="2"/>
  <c r="AQ428" i="2" s="1"/>
  <c r="AP427" i="2"/>
  <c r="AO427" i="2"/>
  <c r="AN427" i="2"/>
  <c r="AP426" i="2"/>
  <c r="AO426" i="2"/>
  <c r="AN426" i="2"/>
  <c r="AP425" i="2"/>
  <c r="AO425" i="2"/>
  <c r="AN425" i="2"/>
  <c r="AP424" i="2"/>
  <c r="AO424" i="2"/>
  <c r="AN424" i="2"/>
  <c r="AP423" i="2"/>
  <c r="AO423" i="2"/>
  <c r="AN423" i="2"/>
  <c r="AP422" i="2"/>
  <c r="AO422" i="2"/>
  <c r="AN422" i="2"/>
  <c r="AP421" i="2"/>
  <c r="AO421" i="2"/>
  <c r="AN421" i="2"/>
  <c r="AP420" i="2"/>
  <c r="AO420" i="2"/>
  <c r="AN420" i="2"/>
  <c r="AQ420" i="2" s="1"/>
  <c r="AP419" i="2"/>
  <c r="AO419" i="2"/>
  <c r="AN419" i="2"/>
  <c r="AP418" i="2"/>
  <c r="AO418" i="2"/>
  <c r="AN418" i="2"/>
  <c r="AP417" i="2"/>
  <c r="AO417" i="2"/>
  <c r="AN417" i="2"/>
  <c r="AP416" i="2"/>
  <c r="AO416" i="2"/>
  <c r="AN416" i="2"/>
  <c r="AP415" i="2"/>
  <c r="AO415" i="2"/>
  <c r="AN415" i="2"/>
  <c r="AP414" i="2"/>
  <c r="AO414" i="2"/>
  <c r="AN414" i="2"/>
  <c r="AP413" i="2"/>
  <c r="AO413" i="2"/>
  <c r="AN413" i="2"/>
  <c r="AP412" i="2"/>
  <c r="AO412" i="2"/>
  <c r="AN412" i="2"/>
  <c r="AQ412" i="2" s="1"/>
  <c r="AP411" i="2"/>
  <c r="AO411" i="2"/>
  <c r="AN411" i="2"/>
  <c r="AP410" i="2"/>
  <c r="AO410" i="2"/>
  <c r="AN410" i="2"/>
  <c r="AP409" i="2"/>
  <c r="AO409" i="2"/>
  <c r="AN409" i="2"/>
  <c r="AP408" i="2"/>
  <c r="AO408" i="2"/>
  <c r="AN408" i="2"/>
  <c r="AP407" i="2"/>
  <c r="AO407" i="2"/>
  <c r="AN407" i="2"/>
  <c r="AP406" i="2"/>
  <c r="AO406" i="2"/>
  <c r="AN406" i="2"/>
  <c r="AP405" i="2"/>
  <c r="AO405" i="2"/>
  <c r="AN405" i="2"/>
  <c r="AP404" i="2"/>
  <c r="AO404" i="2"/>
  <c r="AN404" i="2"/>
  <c r="AQ404" i="2" s="1"/>
  <c r="AP403" i="2"/>
  <c r="AO403" i="2"/>
  <c r="AN403" i="2"/>
  <c r="AP402" i="2"/>
  <c r="AO402" i="2"/>
  <c r="AN402" i="2"/>
  <c r="AP401" i="2"/>
  <c r="AO401" i="2"/>
  <c r="AN401" i="2"/>
  <c r="AP400" i="2"/>
  <c r="AO400" i="2"/>
  <c r="AN400" i="2"/>
  <c r="AP399" i="2"/>
  <c r="AO399" i="2"/>
  <c r="AN399" i="2"/>
  <c r="AP398" i="2"/>
  <c r="AO398" i="2"/>
  <c r="AN398" i="2"/>
  <c r="AP397" i="2"/>
  <c r="AO397" i="2"/>
  <c r="AN397" i="2"/>
  <c r="AP396" i="2"/>
  <c r="AO396" i="2"/>
  <c r="AN396" i="2"/>
  <c r="AQ396" i="2" s="1"/>
  <c r="AP395" i="2"/>
  <c r="AO395" i="2"/>
  <c r="AN395" i="2"/>
  <c r="AP394" i="2"/>
  <c r="AO394" i="2"/>
  <c r="AN394" i="2"/>
  <c r="AP393" i="2"/>
  <c r="AO393" i="2"/>
  <c r="AN393" i="2"/>
  <c r="AP392" i="2"/>
  <c r="AO392" i="2"/>
  <c r="AN392" i="2"/>
  <c r="AP391" i="2"/>
  <c r="AO391" i="2"/>
  <c r="AN391" i="2"/>
  <c r="AP390" i="2"/>
  <c r="AO390" i="2"/>
  <c r="AN390" i="2"/>
  <c r="AP389" i="2"/>
  <c r="AO389" i="2"/>
  <c r="AN389" i="2"/>
  <c r="AP388" i="2"/>
  <c r="AO388" i="2"/>
  <c r="AN388" i="2"/>
  <c r="AQ388" i="2" s="1"/>
  <c r="AP387" i="2"/>
  <c r="AO387" i="2"/>
  <c r="AN387" i="2"/>
  <c r="AP386" i="2"/>
  <c r="AO386" i="2"/>
  <c r="AN386" i="2"/>
  <c r="AP385" i="2"/>
  <c r="AO385" i="2"/>
  <c r="AN385" i="2"/>
  <c r="AP384" i="2"/>
  <c r="AO384" i="2"/>
  <c r="AN384" i="2"/>
  <c r="AP383" i="2"/>
  <c r="AO383" i="2"/>
  <c r="AN383" i="2"/>
  <c r="AP382" i="2"/>
  <c r="AO382" i="2"/>
  <c r="AN382" i="2"/>
  <c r="AP381" i="2"/>
  <c r="AO381" i="2"/>
  <c r="AN381" i="2"/>
  <c r="AP380" i="2"/>
  <c r="AO380" i="2"/>
  <c r="AN380" i="2"/>
  <c r="AQ380" i="2" s="1"/>
  <c r="AP379" i="2"/>
  <c r="AO379" i="2"/>
  <c r="AN379" i="2"/>
  <c r="AP378" i="2"/>
  <c r="AO378" i="2"/>
  <c r="AN378" i="2"/>
  <c r="AP377" i="2"/>
  <c r="AO377" i="2"/>
  <c r="AN377" i="2"/>
  <c r="AP376" i="2"/>
  <c r="AO376" i="2"/>
  <c r="AN376" i="2"/>
  <c r="AP375" i="2"/>
  <c r="AO375" i="2"/>
  <c r="AN375" i="2"/>
  <c r="AP374" i="2"/>
  <c r="AO374" i="2"/>
  <c r="AN374" i="2"/>
  <c r="AP373" i="2"/>
  <c r="AO373" i="2"/>
  <c r="AN373" i="2"/>
  <c r="AP372" i="2"/>
  <c r="AO372" i="2"/>
  <c r="AN372" i="2"/>
  <c r="AQ372" i="2" s="1"/>
  <c r="AP371" i="2"/>
  <c r="AO371" i="2"/>
  <c r="AN371" i="2"/>
  <c r="AP370" i="2"/>
  <c r="AO370" i="2"/>
  <c r="AN370" i="2"/>
  <c r="AP369" i="2"/>
  <c r="AO369" i="2"/>
  <c r="AN369" i="2"/>
  <c r="AP368" i="2"/>
  <c r="AO368" i="2"/>
  <c r="AN368" i="2"/>
  <c r="AP367" i="2"/>
  <c r="AO367" i="2"/>
  <c r="AN367" i="2"/>
  <c r="AP366" i="2"/>
  <c r="AO366" i="2"/>
  <c r="AN366" i="2"/>
  <c r="AP365" i="2"/>
  <c r="AO365" i="2"/>
  <c r="AN365" i="2"/>
  <c r="AP364" i="2"/>
  <c r="AO364" i="2"/>
  <c r="AN364" i="2"/>
  <c r="AQ364" i="2" s="1"/>
  <c r="AP363" i="2"/>
  <c r="AO363" i="2"/>
  <c r="AN363" i="2"/>
  <c r="AP362" i="2"/>
  <c r="AO362" i="2"/>
  <c r="AN362" i="2"/>
  <c r="AP361" i="2"/>
  <c r="AO361" i="2"/>
  <c r="AN361" i="2"/>
  <c r="AP360" i="2"/>
  <c r="AO360" i="2"/>
  <c r="AN360" i="2"/>
  <c r="AP359" i="2"/>
  <c r="AO359" i="2"/>
  <c r="AN359" i="2"/>
  <c r="AP358" i="2"/>
  <c r="AO358" i="2"/>
  <c r="AN358" i="2"/>
  <c r="AP357" i="2"/>
  <c r="AO357" i="2"/>
  <c r="AN357" i="2"/>
  <c r="AP356" i="2"/>
  <c r="AO356" i="2"/>
  <c r="AN356" i="2"/>
  <c r="AQ356" i="2" s="1"/>
  <c r="AP355" i="2"/>
  <c r="AO355" i="2"/>
  <c r="AN355" i="2"/>
  <c r="AP354" i="2"/>
  <c r="AO354" i="2"/>
  <c r="AN354" i="2"/>
  <c r="AP353" i="2"/>
  <c r="AO353" i="2"/>
  <c r="AN353" i="2"/>
  <c r="AP352" i="2"/>
  <c r="AO352" i="2"/>
  <c r="AN352" i="2"/>
  <c r="AP351" i="2"/>
  <c r="AO351" i="2"/>
  <c r="AN351" i="2"/>
  <c r="AP350" i="2"/>
  <c r="AO350" i="2"/>
  <c r="AN350" i="2"/>
  <c r="AP349" i="2"/>
  <c r="AO349" i="2"/>
  <c r="AN349" i="2"/>
  <c r="AP348" i="2"/>
  <c r="AO348" i="2"/>
  <c r="AN348" i="2"/>
  <c r="AQ348" i="2" s="1"/>
  <c r="AP347" i="2"/>
  <c r="AO347" i="2"/>
  <c r="AN347" i="2"/>
  <c r="AP346" i="2"/>
  <c r="AO346" i="2"/>
  <c r="AN346" i="2"/>
  <c r="AP345" i="2"/>
  <c r="AO345" i="2"/>
  <c r="AN345" i="2"/>
  <c r="AP344" i="2"/>
  <c r="AO344" i="2"/>
  <c r="AN344" i="2"/>
  <c r="AP343" i="2"/>
  <c r="AO343" i="2"/>
  <c r="AN343" i="2"/>
  <c r="AP342" i="2"/>
  <c r="AO342" i="2"/>
  <c r="AN342" i="2"/>
  <c r="AP341" i="2"/>
  <c r="AO341" i="2"/>
  <c r="AN341" i="2"/>
  <c r="AP340" i="2"/>
  <c r="AO340" i="2"/>
  <c r="AN340" i="2"/>
  <c r="AQ340" i="2" s="1"/>
  <c r="AP339" i="2"/>
  <c r="AO339" i="2"/>
  <c r="AN339" i="2"/>
  <c r="AP338" i="2"/>
  <c r="AO338" i="2"/>
  <c r="AN338" i="2"/>
  <c r="AP337" i="2"/>
  <c r="AO337" i="2"/>
  <c r="AN337" i="2"/>
  <c r="AP336" i="2"/>
  <c r="AO336" i="2"/>
  <c r="AN336" i="2"/>
  <c r="AP335" i="2"/>
  <c r="AO335" i="2"/>
  <c r="AN335" i="2"/>
  <c r="AP334" i="2"/>
  <c r="AO334" i="2"/>
  <c r="AN334" i="2"/>
  <c r="AP333" i="2"/>
  <c r="AO333" i="2"/>
  <c r="AN333" i="2"/>
  <c r="AP332" i="2"/>
  <c r="AO332" i="2"/>
  <c r="AN332" i="2"/>
  <c r="AQ332" i="2" s="1"/>
  <c r="AP331" i="2"/>
  <c r="AO331" i="2"/>
  <c r="AN331" i="2"/>
  <c r="AP330" i="2"/>
  <c r="AO330" i="2"/>
  <c r="AN330" i="2"/>
  <c r="AP329" i="2"/>
  <c r="AO329" i="2"/>
  <c r="AN329" i="2"/>
  <c r="AP328" i="2"/>
  <c r="AO328" i="2"/>
  <c r="AN328" i="2"/>
  <c r="AP327" i="2"/>
  <c r="AO327" i="2"/>
  <c r="AN327" i="2"/>
  <c r="AP326" i="2"/>
  <c r="AO326" i="2"/>
  <c r="AN326" i="2"/>
  <c r="AP325" i="2"/>
  <c r="AO325" i="2"/>
  <c r="AN325" i="2"/>
  <c r="AP324" i="2"/>
  <c r="AO324" i="2"/>
  <c r="AN324" i="2"/>
  <c r="AQ324" i="2" s="1"/>
  <c r="AP323" i="2"/>
  <c r="AO323" i="2"/>
  <c r="AN323" i="2"/>
  <c r="AP322" i="2"/>
  <c r="AO322" i="2"/>
  <c r="AN322" i="2"/>
  <c r="AP321" i="2"/>
  <c r="AO321" i="2"/>
  <c r="AN321" i="2"/>
  <c r="AP320" i="2"/>
  <c r="AO320" i="2"/>
  <c r="AN320" i="2"/>
  <c r="AP319" i="2"/>
  <c r="AO319" i="2"/>
  <c r="AN319" i="2"/>
  <c r="AP318" i="2"/>
  <c r="AO318" i="2"/>
  <c r="AN318" i="2"/>
  <c r="AP317" i="2"/>
  <c r="AO317" i="2"/>
  <c r="AN317" i="2"/>
  <c r="AP316" i="2"/>
  <c r="AO316" i="2"/>
  <c r="AN316" i="2"/>
  <c r="AQ316" i="2" s="1"/>
  <c r="AP315" i="2"/>
  <c r="AO315" i="2"/>
  <c r="AN315" i="2"/>
  <c r="AQ315" i="2" s="1"/>
  <c r="AP314" i="2"/>
  <c r="AO314" i="2"/>
  <c r="AN314" i="2"/>
  <c r="AP313" i="2"/>
  <c r="AO313" i="2"/>
  <c r="AN313" i="2"/>
  <c r="AP312" i="2"/>
  <c r="AO312" i="2"/>
  <c r="AN312" i="2"/>
  <c r="AP311" i="2"/>
  <c r="AO311" i="2"/>
  <c r="AN311" i="2"/>
  <c r="AP310" i="2"/>
  <c r="AO310" i="2"/>
  <c r="AN310" i="2"/>
  <c r="AP309" i="2"/>
  <c r="AO309" i="2"/>
  <c r="AN309" i="2"/>
  <c r="AP308" i="2"/>
  <c r="AO308" i="2"/>
  <c r="AN308" i="2"/>
  <c r="AQ308" i="2" s="1"/>
  <c r="AP307" i="2"/>
  <c r="AO307" i="2"/>
  <c r="AN307" i="2"/>
  <c r="AQ307" i="2" s="1"/>
  <c r="AP306" i="2"/>
  <c r="AO306" i="2"/>
  <c r="AN306" i="2"/>
  <c r="AP305" i="2"/>
  <c r="AO305" i="2"/>
  <c r="AN305" i="2"/>
  <c r="AP304" i="2"/>
  <c r="AO304" i="2"/>
  <c r="AN304" i="2"/>
  <c r="AP303" i="2"/>
  <c r="AO303" i="2"/>
  <c r="AN303" i="2"/>
  <c r="AP302" i="2"/>
  <c r="AO302" i="2"/>
  <c r="AN302" i="2"/>
  <c r="AP301" i="2"/>
  <c r="AO301" i="2"/>
  <c r="AN301" i="2"/>
  <c r="AP300" i="2"/>
  <c r="AO300" i="2"/>
  <c r="AN300" i="2"/>
  <c r="AQ300" i="2" s="1"/>
  <c r="AP299" i="2"/>
  <c r="AO299" i="2"/>
  <c r="AN299" i="2"/>
  <c r="AQ299" i="2" s="1"/>
  <c r="AP298" i="2"/>
  <c r="AO298" i="2"/>
  <c r="AN298" i="2"/>
  <c r="AP297" i="2"/>
  <c r="AO297" i="2"/>
  <c r="AN297" i="2"/>
  <c r="AP296" i="2"/>
  <c r="AO296" i="2"/>
  <c r="AN296" i="2"/>
  <c r="AP295" i="2"/>
  <c r="AO295" i="2"/>
  <c r="AN295" i="2"/>
  <c r="AQ295" i="2" s="1"/>
  <c r="AP294" i="2"/>
  <c r="AO294" i="2"/>
  <c r="AN294" i="2"/>
  <c r="AP293" i="2"/>
  <c r="AO293" i="2"/>
  <c r="AN293" i="2"/>
  <c r="AP292" i="2"/>
  <c r="AO292" i="2"/>
  <c r="AN292" i="2"/>
  <c r="AQ292" i="2" s="1"/>
  <c r="AP291" i="2"/>
  <c r="AO291" i="2"/>
  <c r="AN291" i="2"/>
  <c r="AQ291" i="2" s="1"/>
  <c r="AP290" i="2"/>
  <c r="AO290" i="2"/>
  <c r="AN290" i="2"/>
  <c r="AP289" i="2"/>
  <c r="AO289" i="2"/>
  <c r="AN289" i="2"/>
  <c r="AP288" i="2"/>
  <c r="AO288" i="2"/>
  <c r="AN288" i="2"/>
  <c r="AP287" i="2"/>
  <c r="AO287" i="2"/>
  <c r="AN287" i="2"/>
  <c r="AP286" i="2"/>
  <c r="AO286" i="2"/>
  <c r="AN286" i="2"/>
  <c r="AP285" i="2"/>
  <c r="AO285" i="2"/>
  <c r="AN285" i="2"/>
  <c r="AP284" i="2"/>
  <c r="AO284" i="2"/>
  <c r="AN284" i="2"/>
  <c r="AQ284" i="2" s="1"/>
  <c r="AP283" i="2"/>
  <c r="AO283" i="2"/>
  <c r="AN283" i="2"/>
  <c r="AQ283" i="2" s="1"/>
  <c r="AP282" i="2"/>
  <c r="AO282" i="2"/>
  <c r="AN282" i="2"/>
  <c r="AP281" i="2"/>
  <c r="AO281" i="2"/>
  <c r="AN281" i="2"/>
  <c r="AP280" i="2"/>
  <c r="AO280" i="2"/>
  <c r="AN280" i="2"/>
  <c r="AP279" i="2"/>
  <c r="AO279" i="2"/>
  <c r="AN279" i="2"/>
  <c r="AP278" i="2"/>
  <c r="AO278" i="2"/>
  <c r="AN278" i="2"/>
  <c r="AP277" i="2"/>
  <c r="AO277" i="2"/>
  <c r="AN277" i="2"/>
  <c r="AP276" i="2"/>
  <c r="AO276" i="2"/>
  <c r="AN276" i="2"/>
  <c r="AQ276" i="2" s="1"/>
  <c r="AP275" i="2"/>
  <c r="AO275" i="2"/>
  <c r="AN275" i="2"/>
  <c r="AQ275" i="2" s="1"/>
  <c r="AP274" i="2"/>
  <c r="AO274" i="2"/>
  <c r="AN274" i="2"/>
  <c r="AP273" i="2"/>
  <c r="AO273" i="2"/>
  <c r="AN273" i="2"/>
  <c r="AP272" i="2"/>
  <c r="AO272" i="2"/>
  <c r="AN272" i="2"/>
  <c r="AP271" i="2"/>
  <c r="AO271" i="2"/>
  <c r="AN271" i="2"/>
  <c r="AP270" i="2"/>
  <c r="AO270" i="2"/>
  <c r="AN270" i="2"/>
  <c r="AP269" i="2"/>
  <c r="AO269" i="2"/>
  <c r="AN269" i="2"/>
  <c r="AP268" i="2"/>
  <c r="AO268" i="2"/>
  <c r="AN268" i="2"/>
  <c r="AQ268" i="2" s="1"/>
  <c r="AP267" i="2"/>
  <c r="AO267" i="2"/>
  <c r="AN267" i="2"/>
  <c r="AQ267" i="2" s="1"/>
  <c r="AP266" i="2"/>
  <c r="AO266" i="2"/>
  <c r="AN266" i="2"/>
  <c r="AP265" i="2"/>
  <c r="AO265" i="2"/>
  <c r="AN265" i="2"/>
  <c r="AP264" i="2"/>
  <c r="AO264" i="2"/>
  <c r="AN264" i="2"/>
  <c r="AP263" i="2"/>
  <c r="AO263" i="2"/>
  <c r="AN263" i="2"/>
  <c r="AP262" i="2"/>
  <c r="AO262" i="2"/>
  <c r="AN262" i="2"/>
  <c r="AP261" i="2"/>
  <c r="AO261" i="2"/>
  <c r="AN261" i="2"/>
  <c r="AP260" i="2"/>
  <c r="AO260" i="2"/>
  <c r="AN260" i="2"/>
  <c r="AQ260" i="2" s="1"/>
  <c r="AP259" i="2"/>
  <c r="AO259" i="2"/>
  <c r="AN259" i="2"/>
  <c r="AQ259" i="2" s="1"/>
  <c r="AP258" i="2"/>
  <c r="AO258" i="2"/>
  <c r="AN258" i="2"/>
  <c r="AP257" i="2"/>
  <c r="AO257" i="2"/>
  <c r="AN257" i="2"/>
  <c r="AP256" i="2"/>
  <c r="AO256" i="2"/>
  <c r="AN256" i="2"/>
  <c r="AP255" i="2"/>
  <c r="AO255" i="2"/>
  <c r="AN255" i="2"/>
  <c r="AQ255" i="2" s="1"/>
  <c r="AP254" i="2"/>
  <c r="AO254" i="2"/>
  <c r="AN254" i="2"/>
  <c r="AP253" i="2"/>
  <c r="AO253" i="2"/>
  <c r="AN253" i="2"/>
  <c r="AP252" i="2"/>
  <c r="AO252" i="2"/>
  <c r="AN252" i="2"/>
  <c r="AQ252" i="2" s="1"/>
  <c r="AP251" i="2"/>
  <c r="AO251" i="2"/>
  <c r="AN251" i="2"/>
  <c r="AQ251" i="2" s="1"/>
  <c r="AP250" i="2"/>
  <c r="AO250" i="2"/>
  <c r="AN250" i="2"/>
  <c r="AP249" i="2"/>
  <c r="AO249" i="2"/>
  <c r="AN249" i="2"/>
  <c r="AP248" i="2"/>
  <c r="AO248" i="2"/>
  <c r="AN248" i="2"/>
  <c r="AP247" i="2"/>
  <c r="AO247" i="2"/>
  <c r="AN247" i="2"/>
  <c r="AQ247" i="2" s="1"/>
  <c r="AP246" i="2"/>
  <c r="AO246" i="2"/>
  <c r="AN246" i="2"/>
  <c r="AP245" i="2"/>
  <c r="AO245" i="2"/>
  <c r="AN245" i="2"/>
  <c r="AP244" i="2"/>
  <c r="AO244" i="2"/>
  <c r="AN244" i="2"/>
  <c r="AQ244" i="2" s="1"/>
  <c r="AP243" i="2"/>
  <c r="AO243" i="2"/>
  <c r="AN243" i="2"/>
  <c r="AQ243" i="2" s="1"/>
  <c r="AP242" i="2"/>
  <c r="AO242" i="2"/>
  <c r="AN242" i="2"/>
  <c r="AP241" i="2"/>
  <c r="AO241" i="2"/>
  <c r="AN241" i="2"/>
  <c r="AP240" i="2"/>
  <c r="AO240" i="2"/>
  <c r="AN240" i="2"/>
  <c r="AP239" i="2"/>
  <c r="AO239" i="2"/>
  <c r="AN239" i="2"/>
  <c r="AQ239" i="2" s="1"/>
  <c r="AP238" i="2"/>
  <c r="AO238" i="2"/>
  <c r="AN238" i="2"/>
  <c r="AP237" i="2"/>
  <c r="AO237" i="2"/>
  <c r="AN237" i="2"/>
  <c r="AP236" i="2"/>
  <c r="AO236" i="2"/>
  <c r="AN236" i="2"/>
  <c r="AQ236" i="2" s="1"/>
  <c r="AP235" i="2"/>
  <c r="AO235" i="2"/>
  <c r="AN235" i="2"/>
  <c r="AQ235" i="2" s="1"/>
  <c r="AP234" i="2"/>
  <c r="AO234" i="2"/>
  <c r="AN234" i="2"/>
  <c r="AP233" i="2"/>
  <c r="AO233" i="2"/>
  <c r="AN233" i="2"/>
  <c r="AP232" i="2"/>
  <c r="AO232" i="2"/>
  <c r="AN232" i="2"/>
  <c r="AP231" i="2"/>
  <c r="AO231" i="2"/>
  <c r="AN231" i="2"/>
  <c r="AQ231" i="2" s="1"/>
  <c r="AP230" i="2"/>
  <c r="AO230" i="2"/>
  <c r="AN230" i="2"/>
  <c r="AP229" i="2"/>
  <c r="AO229" i="2"/>
  <c r="AN229" i="2"/>
  <c r="AP228" i="2"/>
  <c r="AO228" i="2"/>
  <c r="AN228" i="2"/>
  <c r="AQ228" i="2" s="1"/>
  <c r="AP227" i="2"/>
  <c r="AO227" i="2"/>
  <c r="AN227" i="2"/>
  <c r="AQ227" i="2" s="1"/>
  <c r="AP226" i="2"/>
  <c r="AO226" i="2"/>
  <c r="AN226" i="2"/>
  <c r="AP225" i="2"/>
  <c r="AO225" i="2"/>
  <c r="AN225" i="2"/>
  <c r="AP224" i="2"/>
  <c r="AO224" i="2"/>
  <c r="AN224" i="2"/>
  <c r="AP223" i="2"/>
  <c r="AO223" i="2"/>
  <c r="AN223" i="2"/>
  <c r="AQ223" i="2" s="1"/>
  <c r="AP222" i="2"/>
  <c r="AO222" i="2"/>
  <c r="AN222" i="2"/>
  <c r="AP221" i="2"/>
  <c r="AO221" i="2"/>
  <c r="AN221" i="2"/>
  <c r="AP220" i="2"/>
  <c r="AO220" i="2"/>
  <c r="AN220" i="2"/>
  <c r="AQ220" i="2" s="1"/>
  <c r="AP219" i="2"/>
  <c r="AO219" i="2"/>
  <c r="AN219" i="2"/>
  <c r="AQ219" i="2" s="1"/>
  <c r="AP218" i="2"/>
  <c r="AO218" i="2"/>
  <c r="AN218" i="2"/>
  <c r="AP217" i="2"/>
  <c r="AO217" i="2"/>
  <c r="AN217" i="2"/>
  <c r="AP216" i="2"/>
  <c r="AO216" i="2"/>
  <c r="AN216" i="2"/>
  <c r="AP215" i="2"/>
  <c r="AO215" i="2"/>
  <c r="AN215" i="2"/>
  <c r="AQ215" i="2" s="1"/>
  <c r="AP214" i="2"/>
  <c r="AO214" i="2"/>
  <c r="AN214" i="2"/>
  <c r="AP213" i="2"/>
  <c r="AO213" i="2"/>
  <c r="AN213" i="2"/>
  <c r="AP212" i="2"/>
  <c r="AO212" i="2"/>
  <c r="AN212" i="2"/>
  <c r="AQ212" i="2" s="1"/>
  <c r="AP211" i="2"/>
  <c r="AO211" i="2"/>
  <c r="AN211" i="2"/>
  <c r="AQ211" i="2" s="1"/>
  <c r="AP210" i="2"/>
  <c r="AO210" i="2"/>
  <c r="AN210" i="2"/>
  <c r="AP209" i="2"/>
  <c r="AO209" i="2"/>
  <c r="AN209" i="2"/>
  <c r="AP208" i="2"/>
  <c r="AO208" i="2"/>
  <c r="AN208" i="2"/>
  <c r="AP207" i="2"/>
  <c r="AO207" i="2"/>
  <c r="AN207" i="2"/>
  <c r="AQ207" i="2" s="1"/>
  <c r="AP206" i="2"/>
  <c r="AO206" i="2"/>
  <c r="AN206" i="2"/>
  <c r="AP205" i="2"/>
  <c r="AO205" i="2"/>
  <c r="AN205" i="2"/>
  <c r="AP204" i="2"/>
  <c r="AO204" i="2"/>
  <c r="AN204" i="2"/>
  <c r="AQ204" i="2" s="1"/>
  <c r="AP203" i="2"/>
  <c r="AO203" i="2"/>
  <c r="AN203" i="2"/>
  <c r="AQ203" i="2" s="1"/>
  <c r="AP202" i="2"/>
  <c r="AO202" i="2"/>
  <c r="AN202" i="2"/>
  <c r="AP201" i="2"/>
  <c r="AO201" i="2"/>
  <c r="AN201" i="2"/>
  <c r="AP200" i="2"/>
  <c r="AO200" i="2"/>
  <c r="AN200" i="2"/>
  <c r="AP199" i="2"/>
  <c r="AO199" i="2"/>
  <c r="AN199" i="2"/>
  <c r="AQ199" i="2" s="1"/>
  <c r="AP198" i="2"/>
  <c r="AO198" i="2"/>
  <c r="AN198" i="2"/>
  <c r="AP197" i="2"/>
  <c r="AO197" i="2"/>
  <c r="AN197" i="2"/>
  <c r="AP196" i="2"/>
  <c r="AO196" i="2"/>
  <c r="AN196" i="2"/>
  <c r="AQ196" i="2" s="1"/>
  <c r="AP195" i="2"/>
  <c r="AO195" i="2"/>
  <c r="AN195" i="2"/>
  <c r="AQ195" i="2" s="1"/>
  <c r="AP194" i="2"/>
  <c r="AO194" i="2"/>
  <c r="AN194" i="2"/>
  <c r="AP193" i="2"/>
  <c r="AO193" i="2"/>
  <c r="AN193" i="2"/>
  <c r="AP192" i="2"/>
  <c r="AO192" i="2"/>
  <c r="AN192" i="2"/>
  <c r="AP191" i="2"/>
  <c r="AO191" i="2"/>
  <c r="AN191" i="2"/>
  <c r="AQ191" i="2" s="1"/>
  <c r="AP190" i="2"/>
  <c r="AO190" i="2"/>
  <c r="AN190" i="2"/>
  <c r="AP189" i="2"/>
  <c r="AO189" i="2"/>
  <c r="AN189" i="2"/>
  <c r="AP188" i="2"/>
  <c r="AO188" i="2"/>
  <c r="AN188" i="2"/>
  <c r="AQ188" i="2" s="1"/>
  <c r="AP187" i="2"/>
  <c r="AO187" i="2"/>
  <c r="AN187" i="2"/>
  <c r="AQ187" i="2" s="1"/>
  <c r="AP186" i="2"/>
  <c r="AO186" i="2"/>
  <c r="AN186" i="2"/>
  <c r="AP185" i="2"/>
  <c r="AO185" i="2"/>
  <c r="AN185" i="2"/>
  <c r="AP184" i="2"/>
  <c r="AO184" i="2"/>
  <c r="AN184" i="2"/>
  <c r="AP183" i="2"/>
  <c r="AO183" i="2"/>
  <c r="AN183" i="2"/>
  <c r="AQ183" i="2" s="1"/>
  <c r="AP182" i="2"/>
  <c r="AO182" i="2"/>
  <c r="AN182" i="2"/>
  <c r="AP181" i="2"/>
  <c r="AO181" i="2"/>
  <c r="AN181" i="2"/>
  <c r="AP180" i="2"/>
  <c r="AO180" i="2"/>
  <c r="AN180" i="2"/>
  <c r="AQ180" i="2" s="1"/>
  <c r="AP179" i="2"/>
  <c r="AO179" i="2"/>
  <c r="AN179" i="2"/>
  <c r="AQ179" i="2" s="1"/>
  <c r="AP178" i="2"/>
  <c r="AO178" i="2"/>
  <c r="AN178" i="2"/>
  <c r="AP177" i="2"/>
  <c r="AO177" i="2"/>
  <c r="AN177" i="2"/>
  <c r="AP176" i="2"/>
  <c r="AO176" i="2"/>
  <c r="AN176" i="2"/>
  <c r="AP175" i="2"/>
  <c r="AO175" i="2"/>
  <c r="AN175" i="2"/>
  <c r="AQ175" i="2" s="1"/>
  <c r="AP174" i="2"/>
  <c r="AO174" i="2"/>
  <c r="AN174" i="2"/>
  <c r="AP173" i="2"/>
  <c r="AO173" i="2"/>
  <c r="AN173" i="2"/>
  <c r="AP172" i="2"/>
  <c r="AO172" i="2"/>
  <c r="AN172" i="2"/>
  <c r="AQ172" i="2" s="1"/>
  <c r="AP171" i="2"/>
  <c r="AO171" i="2"/>
  <c r="AN171" i="2"/>
  <c r="AQ171" i="2" s="1"/>
  <c r="AP170" i="2"/>
  <c r="AO170" i="2"/>
  <c r="AN170" i="2"/>
  <c r="AP169" i="2"/>
  <c r="AO169" i="2"/>
  <c r="AN169" i="2"/>
  <c r="AP168" i="2"/>
  <c r="AO168" i="2"/>
  <c r="AN168" i="2"/>
  <c r="AP167" i="2"/>
  <c r="AO167" i="2"/>
  <c r="AN167" i="2"/>
  <c r="AQ167" i="2" s="1"/>
  <c r="AP166" i="2"/>
  <c r="AO166" i="2"/>
  <c r="AN166" i="2"/>
  <c r="AP165" i="2"/>
  <c r="AO165" i="2"/>
  <c r="AN165" i="2"/>
  <c r="AP164" i="2"/>
  <c r="AO164" i="2"/>
  <c r="AN164" i="2"/>
  <c r="AQ164" i="2" s="1"/>
  <c r="AP163" i="2"/>
  <c r="AO163" i="2"/>
  <c r="AN163" i="2"/>
  <c r="AQ163" i="2" s="1"/>
  <c r="AP162" i="2"/>
  <c r="AO162" i="2"/>
  <c r="AN162" i="2"/>
  <c r="AP161" i="2"/>
  <c r="AO161" i="2"/>
  <c r="AN161" i="2"/>
  <c r="AP160" i="2"/>
  <c r="AO160" i="2"/>
  <c r="AN160" i="2"/>
  <c r="AP159" i="2"/>
  <c r="AO159" i="2"/>
  <c r="AN159" i="2"/>
  <c r="AQ159" i="2" s="1"/>
  <c r="AP158" i="2"/>
  <c r="AO158" i="2"/>
  <c r="AN158" i="2"/>
  <c r="AP157" i="2"/>
  <c r="AO157" i="2"/>
  <c r="AN157" i="2"/>
  <c r="AP156" i="2"/>
  <c r="AO156" i="2"/>
  <c r="AN156" i="2"/>
  <c r="AQ156" i="2" s="1"/>
  <c r="AP155" i="2"/>
  <c r="AO155" i="2"/>
  <c r="AN155" i="2"/>
  <c r="AQ155" i="2" s="1"/>
  <c r="AP154" i="2"/>
  <c r="AO154" i="2"/>
  <c r="AN154" i="2"/>
  <c r="AP153" i="2"/>
  <c r="AO153" i="2"/>
  <c r="AN153" i="2"/>
  <c r="AP152" i="2"/>
  <c r="AO152" i="2"/>
  <c r="AN152" i="2"/>
  <c r="AP151" i="2"/>
  <c r="AO151" i="2"/>
  <c r="AN151" i="2"/>
  <c r="AP150" i="2"/>
  <c r="AO150" i="2"/>
  <c r="AN150" i="2"/>
  <c r="AP149" i="2"/>
  <c r="AO149" i="2"/>
  <c r="AN149" i="2"/>
  <c r="AP148" i="2"/>
  <c r="AO148" i="2"/>
  <c r="AN148" i="2"/>
  <c r="AP147" i="2"/>
  <c r="AO147" i="2"/>
  <c r="AN147" i="2"/>
  <c r="AQ147" i="2" s="1"/>
  <c r="AP146" i="2"/>
  <c r="AO146" i="2"/>
  <c r="AN146" i="2"/>
  <c r="AP145" i="2"/>
  <c r="AO145" i="2"/>
  <c r="AN145" i="2"/>
  <c r="AP144" i="2"/>
  <c r="AO144" i="2"/>
  <c r="AN144" i="2"/>
  <c r="AP143" i="2"/>
  <c r="AO143" i="2"/>
  <c r="AN143" i="2"/>
  <c r="AP142" i="2"/>
  <c r="AO142" i="2"/>
  <c r="AN142" i="2"/>
  <c r="AP141" i="2"/>
  <c r="AO141" i="2"/>
  <c r="AN141" i="2"/>
  <c r="AP140" i="2"/>
  <c r="AO140" i="2"/>
  <c r="AN140" i="2"/>
  <c r="AP139" i="2"/>
  <c r="AO139" i="2"/>
  <c r="AN139" i="2"/>
  <c r="AQ139" i="2" s="1"/>
  <c r="AP138" i="2"/>
  <c r="AO138" i="2"/>
  <c r="AN138" i="2"/>
  <c r="AQ138" i="2" s="1"/>
  <c r="AP137" i="2"/>
  <c r="AO137" i="2"/>
  <c r="AN137" i="2"/>
  <c r="AP136" i="2"/>
  <c r="AO136" i="2"/>
  <c r="AN136" i="2"/>
  <c r="AP135" i="2"/>
  <c r="AO135" i="2"/>
  <c r="AN135" i="2"/>
  <c r="AP134" i="2"/>
  <c r="AO134" i="2"/>
  <c r="AN134" i="2"/>
  <c r="AP133" i="2"/>
  <c r="AO133" i="2"/>
  <c r="AN133" i="2"/>
  <c r="AP132" i="2"/>
  <c r="AO132" i="2"/>
  <c r="AN132" i="2"/>
  <c r="AP131" i="2"/>
  <c r="AO131" i="2"/>
  <c r="AN131" i="2"/>
  <c r="AQ131" i="2" s="1"/>
  <c r="AP130" i="2"/>
  <c r="AO130" i="2"/>
  <c r="AN130" i="2"/>
  <c r="AQ130" i="2" s="1"/>
  <c r="AP129" i="2"/>
  <c r="AO129" i="2"/>
  <c r="AN129" i="2"/>
  <c r="AP128" i="2"/>
  <c r="AO128" i="2"/>
  <c r="AN128" i="2"/>
  <c r="AP127" i="2"/>
  <c r="AO127" i="2"/>
  <c r="AN127" i="2"/>
  <c r="AP126" i="2"/>
  <c r="AO126" i="2"/>
  <c r="AN126" i="2"/>
  <c r="AP125" i="2"/>
  <c r="AO125" i="2"/>
  <c r="AN125" i="2"/>
  <c r="AP124" i="2"/>
  <c r="AO124" i="2"/>
  <c r="AN124" i="2"/>
  <c r="AP123" i="2"/>
  <c r="AO123" i="2"/>
  <c r="AN123" i="2"/>
  <c r="AQ123" i="2" s="1"/>
  <c r="AP122" i="2"/>
  <c r="AO122" i="2"/>
  <c r="AN122" i="2"/>
  <c r="AP121" i="2"/>
  <c r="AO121" i="2"/>
  <c r="AN121" i="2"/>
  <c r="AP120" i="2"/>
  <c r="AO120" i="2"/>
  <c r="AN120" i="2"/>
  <c r="AP119" i="2"/>
  <c r="AO119" i="2"/>
  <c r="AN119" i="2"/>
  <c r="AP118" i="2"/>
  <c r="AO118" i="2"/>
  <c r="AN118" i="2"/>
  <c r="AP117" i="2"/>
  <c r="AO117" i="2"/>
  <c r="AN117" i="2"/>
  <c r="AP116" i="2"/>
  <c r="AO116" i="2"/>
  <c r="AN116" i="2"/>
  <c r="AP115" i="2"/>
  <c r="AO115" i="2"/>
  <c r="AN115" i="2"/>
  <c r="AQ115" i="2" s="1"/>
  <c r="AP114" i="2"/>
  <c r="AO114" i="2"/>
  <c r="AN114" i="2"/>
  <c r="AP113" i="2"/>
  <c r="AO113" i="2"/>
  <c r="AN113" i="2"/>
  <c r="AP112" i="2"/>
  <c r="AO112" i="2"/>
  <c r="AN112" i="2"/>
  <c r="AP111" i="2"/>
  <c r="AO111" i="2"/>
  <c r="AN111" i="2"/>
  <c r="AP110" i="2"/>
  <c r="AO110" i="2"/>
  <c r="AN110" i="2"/>
  <c r="AP109" i="2"/>
  <c r="AO109" i="2"/>
  <c r="AN109" i="2"/>
  <c r="AP108" i="2"/>
  <c r="AO108" i="2"/>
  <c r="AN108" i="2"/>
  <c r="AP107" i="2"/>
  <c r="AO107" i="2"/>
  <c r="AN107" i="2"/>
  <c r="AQ107" i="2" s="1"/>
  <c r="AP106" i="2"/>
  <c r="AO106" i="2"/>
  <c r="AN106" i="2"/>
  <c r="AQ106" i="2" s="1"/>
  <c r="AP105" i="2"/>
  <c r="AO105" i="2"/>
  <c r="AN105" i="2"/>
  <c r="AP104" i="2"/>
  <c r="AO104" i="2"/>
  <c r="AN104" i="2"/>
  <c r="AP103" i="2"/>
  <c r="AO103" i="2"/>
  <c r="AN103" i="2"/>
  <c r="AP102" i="2"/>
  <c r="AO102" i="2"/>
  <c r="AN102" i="2"/>
  <c r="AP101" i="2"/>
  <c r="AO101" i="2"/>
  <c r="AN101" i="2"/>
  <c r="AP100" i="2"/>
  <c r="AO100" i="2"/>
  <c r="AN100" i="2"/>
  <c r="AP99" i="2"/>
  <c r="AO99" i="2"/>
  <c r="AN99" i="2"/>
  <c r="AQ99" i="2" s="1"/>
  <c r="AP98" i="2"/>
  <c r="AO98" i="2"/>
  <c r="AN98" i="2"/>
  <c r="AQ98" i="2" s="1"/>
  <c r="AP97" i="2"/>
  <c r="AO97" i="2"/>
  <c r="AN97" i="2"/>
  <c r="AP96" i="2"/>
  <c r="AO96" i="2"/>
  <c r="AN96" i="2"/>
  <c r="AP95" i="2"/>
  <c r="AO95" i="2"/>
  <c r="AN95" i="2"/>
  <c r="AP94" i="2"/>
  <c r="AO94" i="2"/>
  <c r="AN94" i="2"/>
  <c r="AP93" i="2"/>
  <c r="AO93" i="2"/>
  <c r="AN93" i="2"/>
  <c r="AP92" i="2"/>
  <c r="AO92" i="2"/>
  <c r="AN92" i="2"/>
  <c r="AP91" i="2"/>
  <c r="AO91" i="2"/>
  <c r="AN91" i="2"/>
  <c r="AQ91" i="2" s="1"/>
  <c r="AP90" i="2"/>
  <c r="AO90" i="2"/>
  <c r="AN90" i="2"/>
  <c r="AQ90" i="2" s="1"/>
  <c r="AP89" i="2"/>
  <c r="AO89" i="2"/>
  <c r="AN89" i="2"/>
  <c r="AP88" i="2"/>
  <c r="AO88" i="2"/>
  <c r="AN88" i="2"/>
  <c r="AP87" i="2"/>
  <c r="AO87" i="2"/>
  <c r="AN87" i="2"/>
  <c r="AP86" i="2"/>
  <c r="AO86" i="2"/>
  <c r="AN86" i="2"/>
  <c r="AP85" i="2"/>
  <c r="AO85" i="2"/>
  <c r="AN85" i="2"/>
  <c r="AP84" i="2"/>
  <c r="AO84" i="2"/>
  <c r="AN84" i="2"/>
  <c r="AP83" i="2"/>
  <c r="AO83" i="2"/>
  <c r="AN83" i="2"/>
  <c r="AQ83" i="2" s="1"/>
  <c r="AP82" i="2"/>
  <c r="AO82" i="2"/>
  <c r="AN82" i="2"/>
  <c r="AQ82" i="2" s="1"/>
  <c r="AP81" i="2"/>
  <c r="AO81" i="2"/>
  <c r="AN81" i="2"/>
  <c r="AP80" i="2"/>
  <c r="AO80" i="2"/>
  <c r="AN80" i="2"/>
  <c r="AP79" i="2"/>
  <c r="AO79" i="2"/>
  <c r="AN79" i="2"/>
  <c r="AP78" i="2"/>
  <c r="AO78" i="2"/>
  <c r="AN78" i="2"/>
  <c r="AP77" i="2"/>
  <c r="AO77" i="2"/>
  <c r="AN77" i="2"/>
  <c r="AP76" i="2"/>
  <c r="AO76" i="2"/>
  <c r="AN76" i="2"/>
  <c r="AP75" i="2"/>
  <c r="AO75" i="2"/>
  <c r="AN75" i="2"/>
  <c r="AQ75" i="2" s="1"/>
  <c r="AP74" i="2"/>
  <c r="AO74" i="2"/>
  <c r="AN74" i="2"/>
  <c r="AQ74" i="2" s="1"/>
  <c r="AP73" i="2"/>
  <c r="AO73" i="2"/>
  <c r="AN73" i="2"/>
  <c r="AP72" i="2"/>
  <c r="AO72" i="2"/>
  <c r="AN72" i="2"/>
  <c r="AP71" i="2"/>
  <c r="AO71" i="2"/>
  <c r="AN71" i="2"/>
  <c r="AP70" i="2"/>
  <c r="AO70" i="2"/>
  <c r="AN70" i="2"/>
  <c r="AP69" i="2"/>
  <c r="AO69" i="2"/>
  <c r="AN69" i="2"/>
  <c r="AP68" i="2"/>
  <c r="AO68" i="2"/>
  <c r="AN68" i="2"/>
  <c r="AP67" i="2"/>
  <c r="AO67" i="2"/>
  <c r="AN67" i="2"/>
  <c r="AQ67" i="2" s="1"/>
  <c r="AP66" i="2"/>
  <c r="AO66" i="2"/>
  <c r="AN66" i="2"/>
  <c r="AQ66" i="2" s="1"/>
  <c r="AP65" i="2"/>
  <c r="AO65" i="2"/>
  <c r="AN65" i="2"/>
  <c r="AP64" i="2"/>
  <c r="AO64" i="2"/>
  <c r="AN64" i="2"/>
  <c r="AP63" i="2"/>
  <c r="AO63" i="2"/>
  <c r="AN63" i="2"/>
  <c r="AP62" i="2"/>
  <c r="AO62" i="2"/>
  <c r="AN62" i="2"/>
  <c r="AP61" i="2"/>
  <c r="AO61" i="2"/>
  <c r="AN61" i="2"/>
  <c r="AP60" i="2"/>
  <c r="AO60" i="2"/>
  <c r="AN60" i="2"/>
  <c r="AP59" i="2"/>
  <c r="AO59" i="2"/>
  <c r="AN59" i="2"/>
  <c r="AQ59" i="2" s="1"/>
  <c r="AP58" i="2"/>
  <c r="AO58" i="2"/>
  <c r="AN58" i="2"/>
  <c r="AQ58" i="2" s="1"/>
  <c r="AP57" i="2"/>
  <c r="AO57" i="2"/>
  <c r="AN57" i="2"/>
  <c r="AP56" i="2"/>
  <c r="AO56" i="2"/>
  <c r="AN56" i="2"/>
  <c r="AP55" i="2"/>
  <c r="AO55" i="2"/>
  <c r="AN55" i="2"/>
  <c r="AP54" i="2"/>
  <c r="AO54" i="2"/>
  <c r="AN54" i="2"/>
  <c r="AP53" i="2"/>
  <c r="AO53" i="2"/>
  <c r="AN53" i="2"/>
  <c r="AP52" i="2"/>
  <c r="AO52" i="2"/>
  <c r="AN52" i="2"/>
  <c r="AP51" i="2"/>
  <c r="AO51" i="2"/>
  <c r="AN51" i="2"/>
  <c r="AQ51" i="2" s="1"/>
  <c r="AP50" i="2"/>
  <c r="AO50" i="2"/>
  <c r="AN50" i="2"/>
  <c r="AQ50" i="2" s="1"/>
  <c r="AP49" i="2"/>
  <c r="AO49" i="2"/>
  <c r="AN49" i="2"/>
  <c r="AP48" i="2"/>
  <c r="AO48" i="2"/>
  <c r="AN48" i="2"/>
  <c r="AP47" i="2"/>
  <c r="AO47" i="2"/>
  <c r="AN47" i="2"/>
  <c r="AP46" i="2"/>
  <c r="AO46" i="2"/>
  <c r="AN46" i="2"/>
  <c r="AP45" i="2"/>
  <c r="AO45" i="2"/>
  <c r="AN45" i="2"/>
  <c r="AP44" i="2"/>
  <c r="AO44" i="2"/>
  <c r="AN44" i="2"/>
  <c r="AP43" i="2"/>
  <c r="AO43" i="2"/>
  <c r="AN43" i="2"/>
  <c r="AQ43" i="2" s="1"/>
  <c r="AP42" i="2"/>
  <c r="AO42" i="2"/>
  <c r="AN42" i="2"/>
  <c r="AQ42" i="2" s="1"/>
  <c r="AP41" i="2"/>
  <c r="AO41" i="2"/>
  <c r="AN41" i="2"/>
  <c r="AP40" i="2"/>
  <c r="AO40" i="2"/>
  <c r="AN40" i="2"/>
  <c r="AP39" i="2"/>
  <c r="AO39" i="2"/>
  <c r="AN39" i="2"/>
  <c r="AP38" i="2"/>
  <c r="AO38" i="2"/>
  <c r="AN38" i="2"/>
  <c r="AP37" i="2"/>
  <c r="AO37" i="2"/>
  <c r="AN37" i="2"/>
  <c r="AP36" i="2"/>
  <c r="AO36" i="2"/>
  <c r="AN36" i="2"/>
  <c r="AP35" i="2"/>
  <c r="AO35" i="2"/>
  <c r="AN35" i="2"/>
  <c r="AQ35" i="2" s="1"/>
  <c r="AP34" i="2"/>
  <c r="AO34" i="2"/>
  <c r="AN34" i="2"/>
  <c r="AQ34" i="2" s="1"/>
  <c r="AP33" i="2"/>
  <c r="AO33" i="2"/>
  <c r="AN33" i="2"/>
  <c r="AP32" i="2"/>
  <c r="AO32" i="2"/>
  <c r="AN32" i="2"/>
  <c r="AP31" i="2"/>
  <c r="AO31" i="2"/>
  <c r="AN31" i="2"/>
  <c r="AP30" i="2"/>
  <c r="AO30" i="2"/>
  <c r="AN30" i="2"/>
  <c r="AP29" i="2"/>
  <c r="AO29" i="2"/>
  <c r="AN29" i="2"/>
  <c r="AP28" i="2"/>
  <c r="AO28" i="2"/>
  <c r="AN28" i="2"/>
  <c r="AP27" i="2"/>
  <c r="AO27" i="2"/>
  <c r="AN27" i="2"/>
  <c r="AQ27" i="2" s="1"/>
  <c r="AP26" i="2"/>
  <c r="AO26" i="2"/>
  <c r="AN26" i="2"/>
  <c r="AQ26" i="2" s="1"/>
  <c r="AP25" i="2"/>
  <c r="AO25" i="2"/>
  <c r="AN25" i="2"/>
  <c r="AP24" i="2"/>
  <c r="AO24" i="2"/>
  <c r="AN24" i="2"/>
  <c r="AP23" i="2"/>
  <c r="AO23" i="2"/>
  <c r="AN23" i="2"/>
  <c r="AP22" i="2"/>
  <c r="AO22" i="2"/>
  <c r="AN22" i="2"/>
  <c r="AP21" i="2"/>
  <c r="AO21" i="2"/>
  <c r="AN21" i="2"/>
  <c r="AP20" i="2"/>
  <c r="AO20" i="2"/>
  <c r="AN20" i="2"/>
  <c r="AP19" i="2"/>
  <c r="AO19" i="2"/>
  <c r="AN19" i="2"/>
  <c r="AQ19" i="2" s="1"/>
  <c r="AP18" i="2"/>
  <c r="AO18" i="2"/>
  <c r="AN18" i="2"/>
  <c r="AP17" i="2"/>
  <c r="AO17" i="2"/>
  <c r="AN17" i="2"/>
  <c r="AP16" i="2"/>
  <c r="AO16" i="2"/>
  <c r="AN16" i="2"/>
  <c r="AP15" i="2"/>
  <c r="AO15" i="2"/>
  <c r="AN15" i="2"/>
  <c r="AP14" i="2"/>
  <c r="AO14" i="2"/>
  <c r="AN14" i="2"/>
  <c r="AP13" i="2"/>
  <c r="AO13" i="2"/>
  <c r="AN13" i="2"/>
  <c r="AP12" i="2"/>
  <c r="AO12" i="2"/>
  <c r="AN12" i="2"/>
  <c r="AP11" i="2"/>
  <c r="AO11" i="2"/>
  <c r="AN11" i="2"/>
  <c r="AQ11" i="2" s="1"/>
  <c r="AP10" i="2"/>
  <c r="AO10" i="2"/>
  <c r="AN10" i="2"/>
  <c r="AP9" i="2"/>
  <c r="AO9" i="2"/>
  <c r="AN9" i="2"/>
  <c r="AP8" i="2"/>
  <c r="AO8" i="2"/>
  <c r="AN8" i="2"/>
  <c r="AP7" i="2"/>
  <c r="AO7" i="2"/>
  <c r="AN7" i="2"/>
  <c r="AP6" i="2"/>
  <c r="AO6" i="2"/>
  <c r="AN6" i="2"/>
  <c r="AP5" i="2"/>
  <c r="AO5" i="2"/>
  <c r="AN5" i="2"/>
  <c r="AP4" i="2"/>
  <c r="AO4" i="2"/>
  <c r="AN4" i="2"/>
  <c r="AP3" i="2"/>
  <c r="AO3" i="2"/>
  <c r="AN3" i="2"/>
  <c r="AQ3" i="2" s="1"/>
  <c r="AP671" i="1"/>
  <c r="AO671" i="1"/>
  <c r="AN671" i="1"/>
  <c r="AP670" i="1"/>
  <c r="AO670" i="1"/>
  <c r="AN670" i="1"/>
  <c r="AQ670" i="1" s="1"/>
  <c r="AP669" i="1"/>
  <c r="AO669" i="1"/>
  <c r="AN669" i="1"/>
  <c r="AP668" i="1"/>
  <c r="AO668" i="1"/>
  <c r="AN668" i="1"/>
  <c r="AP667" i="1"/>
  <c r="AO667" i="1"/>
  <c r="AN667" i="1"/>
  <c r="AP666" i="1"/>
  <c r="AO666" i="1"/>
  <c r="AN666" i="1"/>
  <c r="AP665" i="1"/>
  <c r="AO665" i="1"/>
  <c r="AN665" i="1"/>
  <c r="AP664" i="1"/>
  <c r="AO664" i="1"/>
  <c r="AN664" i="1"/>
  <c r="AP663" i="1"/>
  <c r="AO663" i="1"/>
  <c r="AN663" i="1"/>
  <c r="AP662" i="1"/>
  <c r="AO662" i="1"/>
  <c r="AN662" i="1"/>
  <c r="AQ662" i="1" s="1"/>
  <c r="AP661" i="1"/>
  <c r="AO661" i="1"/>
  <c r="AN661" i="1"/>
  <c r="AP660" i="1"/>
  <c r="AO660" i="1"/>
  <c r="AN660" i="1"/>
  <c r="AP659" i="1"/>
  <c r="AO659" i="1"/>
  <c r="AN659" i="1"/>
  <c r="AP658" i="1"/>
  <c r="AO658" i="1"/>
  <c r="AN658" i="1"/>
  <c r="AP657" i="1"/>
  <c r="AO657" i="1"/>
  <c r="AN657" i="1"/>
  <c r="AP656" i="1"/>
  <c r="AO656" i="1"/>
  <c r="AN656" i="1"/>
  <c r="AP655" i="1"/>
  <c r="AO655" i="1"/>
  <c r="AN655" i="1"/>
  <c r="AP654" i="1"/>
  <c r="AO654" i="1"/>
  <c r="AN654" i="1"/>
  <c r="AQ654" i="1" s="1"/>
  <c r="AP653" i="1"/>
  <c r="AO653" i="1"/>
  <c r="AQ653" i="1" s="1"/>
  <c r="AN653" i="1"/>
  <c r="AP652" i="1"/>
  <c r="AO652" i="1"/>
  <c r="AN652" i="1"/>
  <c r="AP651" i="1"/>
  <c r="AO651" i="1"/>
  <c r="AN651" i="1"/>
  <c r="AP650" i="1"/>
  <c r="AO650" i="1"/>
  <c r="AN650" i="1"/>
  <c r="AP649" i="1"/>
  <c r="AO649" i="1"/>
  <c r="AN649" i="1"/>
  <c r="AP648" i="1"/>
  <c r="AO648" i="1"/>
  <c r="AN648" i="1"/>
  <c r="AP647" i="1"/>
  <c r="AO647" i="1"/>
  <c r="AN647" i="1"/>
  <c r="AP646" i="1"/>
  <c r="AO646" i="1"/>
  <c r="AN646" i="1"/>
  <c r="AP645" i="1"/>
  <c r="AO645" i="1"/>
  <c r="AN645" i="1"/>
  <c r="AP644" i="1"/>
  <c r="AO644" i="1"/>
  <c r="AN644" i="1"/>
  <c r="AP643" i="1"/>
  <c r="AO643" i="1"/>
  <c r="AN643" i="1"/>
  <c r="AP642" i="1"/>
  <c r="AO642" i="1"/>
  <c r="AN642" i="1"/>
  <c r="AP641" i="1"/>
  <c r="AO641" i="1"/>
  <c r="AN641" i="1"/>
  <c r="AP640" i="1"/>
  <c r="AO640" i="1"/>
  <c r="AN640" i="1"/>
  <c r="AP639" i="1"/>
  <c r="AO639" i="1"/>
  <c r="AN639" i="1"/>
  <c r="AP638" i="1"/>
  <c r="AO638" i="1"/>
  <c r="AN638" i="1"/>
  <c r="AP637" i="1"/>
  <c r="AO637" i="1"/>
  <c r="AN637" i="1"/>
  <c r="AP636" i="1"/>
  <c r="AO636" i="1"/>
  <c r="AN636" i="1"/>
  <c r="AP635" i="1"/>
  <c r="AO635" i="1"/>
  <c r="AN635" i="1"/>
  <c r="AP634" i="1"/>
  <c r="AO634" i="1"/>
  <c r="AN634" i="1"/>
  <c r="AP633" i="1"/>
  <c r="AO633" i="1"/>
  <c r="AN633" i="1"/>
  <c r="AP632" i="1"/>
  <c r="AO632" i="1"/>
  <c r="AN632" i="1"/>
  <c r="AP631" i="1"/>
  <c r="AO631" i="1"/>
  <c r="AN631" i="1"/>
  <c r="AP630" i="1"/>
  <c r="AO630" i="1"/>
  <c r="AN630" i="1"/>
  <c r="AP629" i="1"/>
  <c r="AO629" i="1"/>
  <c r="AN629" i="1"/>
  <c r="AP628" i="1"/>
  <c r="AO628" i="1"/>
  <c r="AN628" i="1"/>
  <c r="AP627" i="1"/>
  <c r="AO627" i="1"/>
  <c r="AN627" i="1"/>
  <c r="AP626" i="1"/>
  <c r="AO626" i="1"/>
  <c r="AN626" i="1"/>
  <c r="AP625" i="1"/>
  <c r="AO625" i="1"/>
  <c r="AN625" i="1"/>
  <c r="AP624" i="1"/>
  <c r="AO624" i="1"/>
  <c r="AN624" i="1"/>
  <c r="AP623" i="1"/>
  <c r="AO623" i="1"/>
  <c r="AN623" i="1"/>
  <c r="AP622" i="1"/>
  <c r="AO622" i="1"/>
  <c r="AN622" i="1"/>
  <c r="AP621" i="1"/>
  <c r="AO621" i="1"/>
  <c r="AN621" i="1"/>
  <c r="AP620" i="1"/>
  <c r="AO620" i="1"/>
  <c r="AN620" i="1"/>
  <c r="AP619" i="1"/>
  <c r="AO619" i="1"/>
  <c r="AN619" i="1"/>
  <c r="AP618" i="1"/>
  <c r="AO618" i="1"/>
  <c r="AN618" i="1"/>
  <c r="AP617" i="1"/>
  <c r="AO617" i="1"/>
  <c r="AN617" i="1"/>
  <c r="AP616" i="1"/>
  <c r="AO616" i="1"/>
  <c r="AN616" i="1"/>
  <c r="AP615" i="1"/>
  <c r="AO615" i="1"/>
  <c r="AN615" i="1"/>
  <c r="AP614" i="1"/>
  <c r="AO614" i="1"/>
  <c r="AN614" i="1"/>
  <c r="AP613" i="1"/>
  <c r="AO613" i="1"/>
  <c r="AN613" i="1"/>
  <c r="AP612" i="1"/>
  <c r="AO612" i="1"/>
  <c r="AN612" i="1"/>
  <c r="AP611" i="1"/>
  <c r="AO611" i="1"/>
  <c r="AN611" i="1"/>
  <c r="AP610" i="1"/>
  <c r="AO610" i="1"/>
  <c r="AN610" i="1"/>
  <c r="AP609" i="1"/>
  <c r="AO609" i="1"/>
  <c r="AN609" i="1"/>
  <c r="AP608" i="1"/>
  <c r="AO608" i="1"/>
  <c r="AN608" i="1"/>
  <c r="AP607" i="1"/>
  <c r="AO607" i="1"/>
  <c r="AN607" i="1"/>
  <c r="AP606" i="1"/>
  <c r="AO606" i="1"/>
  <c r="AN606" i="1"/>
  <c r="AQ606" i="1" s="1"/>
  <c r="AP605" i="1"/>
  <c r="AO605" i="1"/>
  <c r="AN605" i="1"/>
  <c r="AP604" i="1"/>
  <c r="AO604" i="1"/>
  <c r="AN604" i="1"/>
  <c r="AP603" i="1"/>
  <c r="AO603" i="1"/>
  <c r="AN603" i="1"/>
  <c r="AP602" i="1"/>
  <c r="AO602" i="1"/>
  <c r="AN602" i="1"/>
  <c r="AP601" i="1"/>
  <c r="AO601" i="1"/>
  <c r="AN601" i="1"/>
  <c r="AP600" i="1"/>
  <c r="AO600" i="1"/>
  <c r="AN600" i="1"/>
  <c r="AP599" i="1"/>
  <c r="AO599" i="1"/>
  <c r="AN599" i="1"/>
  <c r="AP598" i="1"/>
  <c r="AO598" i="1"/>
  <c r="AN598" i="1"/>
  <c r="AP597" i="1"/>
  <c r="AO597" i="1"/>
  <c r="AN597" i="1"/>
  <c r="AP596" i="1"/>
  <c r="AO596" i="1"/>
  <c r="AN596" i="1"/>
  <c r="AP595" i="1"/>
  <c r="AO595" i="1"/>
  <c r="AN595" i="1"/>
  <c r="AP594" i="1"/>
  <c r="AO594" i="1"/>
  <c r="AN594" i="1"/>
  <c r="AP593" i="1"/>
  <c r="AO593" i="1"/>
  <c r="AN593" i="1"/>
  <c r="AP592" i="1"/>
  <c r="AO592" i="1"/>
  <c r="AN592" i="1"/>
  <c r="AP591" i="1"/>
  <c r="AO591" i="1"/>
  <c r="AN591" i="1"/>
  <c r="AP590" i="1"/>
  <c r="AO590" i="1"/>
  <c r="AN590" i="1"/>
  <c r="AQ590" i="1" s="1"/>
  <c r="AP589" i="1"/>
  <c r="AO589" i="1"/>
  <c r="AN589" i="1"/>
  <c r="AP588" i="1"/>
  <c r="AO588" i="1"/>
  <c r="AN588" i="1"/>
  <c r="AP587" i="1"/>
  <c r="AO587" i="1"/>
  <c r="AN587" i="1"/>
  <c r="AP586" i="1"/>
  <c r="AO586" i="1"/>
  <c r="AN586" i="1"/>
  <c r="AP585" i="1"/>
  <c r="AO585" i="1"/>
  <c r="AN585" i="1"/>
  <c r="AP584" i="1"/>
  <c r="AO584" i="1"/>
  <c r="AN584" i="1"/>
  <c r="AP583" i="1"/>
  <c r="AO583" i="1"/>
  <c r="AN583" i="1"/>
  <c r="AP582" i="1"/>
  <c r="AO582" i="1"/>
  <c r="AN582" i="1"/>
  <c r="AP581" i="1"/>
  <c r="AO581" i="1"/>
  <c r="AN581" i="1"/>
  <c r="AP580" i="1"/>
  <c r="AO580" i="1"/>
  <c r="AN580" i="1"/>
  <c r="AP579" i="1"/>
  <c r="AO579" i="1"/>
  <c r="AN579" i="1"/>
  <c r="AP578" i="1"/>
  <c r="AO578" i="1"/>
  <c r="AN578" i="1"/>
  <c r="AP577" i="1"/>
  <c r="AO577" i="1"/>
  <c r="AN577" i="1"/>
  <c r="AP576" i="1"/>
  <c r="AO576" i="1"/>
  <c r="AN576" i="1"/>
  <c r="AP575" i="1"/>
  <c r="AO575" i="1"/>
  <c r="AN575" i="1"/>
  <c r="AP574" i="1"/>
  <c r="AO574" i="1"/>
  <c r="AN574" i="1"/>
  <c r="AP573" i="1"/>
  <c r="AO573" i="1"/>
  <c r="AN573" i="1"/>
  <c r="AP572" i="1"/>
  <c r="AO572" i="1"/>
  <c r="AN572" i="1"/>
  <c r="AP571" i="1"/>
  <c r="AO571" i="1"/>
  <c r="AN571" i="1"/>
  <c r="AP570" i="1"/>
  <c r="AO570" i="1"/>
  <c r="AN570" i="1"/>
  <c r="AP569" i="1"/>
  <c r="AO569" i="1"/>
  <c r="AN569" i="1"/>
  <c r="AP568" i="1"/>
  <c r="AO568" i="1"/>
  <c r="AN568" i="1"/>
  <c r="AP567" i="1"/>
  <c r="AO567" i="1"/>
  <c r="AN567" i="1"/>
  <c r="AP566" i="1"/>
  <c r="AO566" i="1"/>
  <c r="AN566" i="1"/>
  <c r="AP565" i="1"/>
  <c r="AO565" i="1"/>
  <c r="AN565" i="1"/>
  <c r="AP564" i="1"/>
  <c r="AO564" i="1"/>
  <c r="AN564" i="1"/>
  <c r="AP563" i="1"/>
  <c r="AO563" i="1"/>
  <c r="AN563" i="1"/>
  <c r="AP562" i="1"/>
  <c r="AO562" i="1"/>
  <c r="AN562" i="1"/>
  <c r="AP561" i="1"/>
  <c r="AO561" i="1"/>
  <c r="AN561" i="1"/>
  <c r="AP560" i="1"/>
  <c r="AO560" i="1"/>
  <c r="AN560" i="1"/>
  <c r="AP559" i="1"/>
  <c r="AO559" i="1"/>
  <c r="AN559" i="1"/>
  <c r="AP558" i="1"/>
  <c r="AO558" i="1"/>
  <c r="AN558" i="1"/>
  <c r="AP557" i="1"/>
  <c r="AO557" i="1"/>
  <c r="AN557" i="1"/>
  <c r="AP556" i="1"/>
  <c r="AO556" i="1"/>
  <c r="AN556" i="1"/>
  <c r="AP555" i="1"/>
  <c r="AO555" i="1"/>
  <c r="AN555" i="1"/>
  <c r="AP554" i="1"/>
  <c r="AO554" i="1"/>
  <c r="AN554" i="1"/>
  <c r="AP553" i="1"/>
  <c r="AO553" i="1"/>
  <c r="AN553" i="1"/>
  <c r="AP552" i="1"/>
  <c r="AO552" i="1"/>
  <c r="AN552" i="1"/>
  <c r="AP551" i="1"/>
  <c r="AO551" i="1"/>
  <c r="AN551" i="1"/>
  <c r="AP550" i="1"/>
  <c r="AO550" i="1"/>
  <c r="AN550" i="1"/>
  <c r="AP549" i="1"/>
  <c r="AO549" i="1"/>
  <c r="AN549" i="1"/>
  <c r="AP548" i="1"/>
  <c r="AO548" i="1"/>
  <c r="AN548" i="1"/>
  <c r="AP547" i="1"/>
  <c r="AO547" i="1"/>
  <c r="AN547" i="1"/>
  <c r="AP546" i="1"/>
  <c r="AO546" i="1"/>
  <c r="AN546" i="1"/>
  <c r="AP545" i="1"/>
  <c r="AO545" i="1"/>
  <c r="AN545" i="1"/>
  <c r="AP544" i="1"/>
  <c r="AO544" i="1"/>
  <c r="AN544" i="1"/>
  <c r="AP543" i="1"/>
  <c r="AO543" i="1"/>
  <c r="AN543" i="1"/>
  <c r="AP542" i="1"/>
  <c r="AO542" i="1"/>
  <c r="AN542" i="1"/>
  <c r="AP541" i="1"/>
  <c r="AO541" i="1"/>
  <c r="AN541" i="1"/>
  <c r="AP540" i="1"/>
  <c r="AO540" i="1"/>
  <c r="AN540" i="1"/>
  <c r="AP539" i="1"/>
  <c r="AO539" i="1"/>
  <c r="AN539" i="1"/>
  <c r="AP538" i="1"/>
  <c r="AO538" i="1"/>
  <c r="AN538" i="1"/>
  <c r="AP537" i="1"/>
  <c r="AO537" i="1"/>
  <c r="AN537" i="1"/>
  <c r="AP536" i="1"/>
  <c r="AO536" i="1"/>
  <c r="AN536" i="1"/>
  <c r="AP535" i="1"/>
  <c r="AO535" i="1"/>
  <c r="AN535" i="1"/>
  <c r="AP534" i="1"/>
  <c r="AO534" i="1"/>
  <c r="AN534" i="1"/>
  <c r="AP533" i="1"/>
  <c r="AO533" i="1"/>
  <c r="AN533" i="1"/>
  <c r="AP532" i="1"/>
  <c r="AO532" i="1"/>
  <c r="AN532" i="1"/>
  <c r="AP531" i="1"/>
  <c r="AO531" i="1"/>
  <c r="AN531" i="1"/>
  <c r="AP530" i="1"/>
  <c r="AO530" i="1"/>
  <c r="AN530" i="1"/>
  <c r="AP529" i="1"/>
  <c r="AO529" i="1"/>
  <c r="AN529" i="1"/>
  <c r="AP528" i="1"/>
  <c r="AO528" i="1"/>
  <c r="AN528" i="1"/>
  <c r="AP527" i="1"/>
  <c r="AO527" i="1"/>
  <c r="AN527" i="1"/>
  <c r="AP526" i="1"/>
  <c r="AO526" i="1"/>
  <c r="AN526" i="1"/>
  <c r="AP525" i="1"/>
  <c r="AO525" i="1"/>
  <c r="AN525" i="1"/>
  <c r="AP524" i="1"/>
  <c r="AO524" i="1"/>
  <c r="AN524" i="1"/>
  <c r="AP523" i="1"/>
  <c r="AO523" i="1"/>
  <c r="AN523" i="1"/>
  <c r="AP522" i="1"/>
  <c r="AO522" i="1"/>
  <c r="AN522" i="1"/>
  <c r="AP521" i="1"/>
  <c r="AO521" i="1"/>
  <c r="AN521" i="1"/>
  <c r="AP520" i="1"/>
  <c r="AO520" i="1"/>
  <c r="AN520" i="1"/>
  <c r="AP519" i="1"/>
  <c r="AO519" i="1"/>
  <c r="AN519" i="1"/>
  <c r="AP518" i="1"/>
  <c r="AO518" i="1"/>
  <c r="AN518" i="1"/>
  <c r="AP517" i="1"/>
  <c r="AO517" i="1"/>
  <c r="AN517" i="1"/>
  <c r="AP516" i="1"/>
  <c r="AO516" i="1"/>
  <c r="AN516" i="1"/>
  <c r="AP515" i="1"/>
  <c r="AO515" i="1"/>
  <c r="AN515" i="1"/>
  <c r="AP514" i="1"/>
  <c r="AO514" i="1"/>
  <c r="AN514" i="1"/>
  <c r="AP513" i="1"/>
  <c r="AO513" i="1"/>
  <c r="AN513" i="1"/>
  <c r="AP512" i="1"/>
  <c r="AO512" i="1"/>
  <c r="AN512" i="1"/>
  <c r="AP511" i="1"/>
  <c r="AO511" i="1"/>
  <c r="AN511" i="1"/>
  <c r="AP510" i="1"/>
  <c r="AO510" i="1"/>
  <c r="AN510" i="1"/>
  <c r="AP509" i="1"/>
  <c r="AO509" i="1"/>
  <c r="AN509" i="1"/>
  <c r="AP508" i="1"/>
  <c r="AO508" i="1"/>
  <c r="AN508" i="1"/>
  <c r="AP507" i="1"/>
  <c r="AO507" i="1"/>
  <c r="AN507" i="1"/>
  <c r="AP506" i="1"/>
  <c r="AO506" i="1"/>
  <c r="AN506" i="1"/>
  <c r="AP505" i="1"/>
  <c r="AO505" i="1"/>
  <c r="AN505" i="1"/>
  <c r="AP504" i="1"/>
  <c r="AO504" i="1"/>
  <c r="AN504" i="1"/>
  <c r="AP503" i="1"/>
  <c r="AO503" i="1"/>
  <c r="AN503" i="1"/>
  <c r="AP502" i="1"/>
  <c r="AO502" i="1"/>
  <c r="AN502" i="1"/>
  <c r="AP501" i="1"/>
  <c r="AO501" i="1"/>
  <c r="AN501" i="1"/>
  <c r="AP500" i="1"/>
  <c r="AO500" i="1"/>
  <c r="AN500" i="1"/>
  <c r="AP499" i="1"/>
  <c r="AO499" i="1"/>
  <c r="AN499" i="1"/>
  <c r="AP498" i="1"/>
  <c r="AO498" i="1"/>
  <c r="AN498" i="1"/>
  <c r="AP497" i="1"/>
  <c r="AO497" i="1"/>
  <c r="AN497" i="1"/>
  <c r="AP496" i="1"/>
  <c r="AO496" i="1"/>
  <c r="AN496" i="1"/>
  <c r="AP495" i="1"/>
  <c r="AO495" i="1"/>
  <c r="AN495" i="1"/>
  <c r="AP494" i="1"/>
  <c r="AO494" i="1"/>
  <c r="AN494" i="1"/>
  <c r="AP493" i="1"/>
  <c r="AO493" i="1"/>
  <c r="AN493" i="1"/>
  <c r="AP492" i="1"/>
  <c r="AO492" i="1"/>
  <c r="AN492" i="1"/>
  <c r="AP491" i="1"/>
  <c r="AO491" i="1"/>
  <c r="AN491" i="1"/>
  <c r="AP490" i="1"/>
  <c r="AO490" i="1"/>
  <c r="AN490" i="1"/>
  <c r="AP489" i="1"/>
  <c r="AO489" i="1"/>
  <c r="AN489" i="1"/>
  <c r="AP488" i="1"/>
  <c r="AO488" i="1"/>
  <c r="AN488" i="1"/>
  <c r="AP487" i="1"/>
  <c r="AO487" i="1"/>
  <c r="AN487" i="1"/>
  <c r="AP486" i="1"/>
  <c r="AO486" i="1"/>
  <c r="AN486" i="1"/>
  <c r="AP485" i="1"/>
  <c r="AO485" i="1"/>
  <c r="AN485" i="1"/>
  <c r="AP484" i="1"/>
  <c r="AO484" i="1"/>
  <c r="AN484" i="1"/>
  <c r="AP483" i="1"/>
  <c r="AO483" i="1"/>
  <c r="AN483" i="1"/>
  <c r="AP482" i="1"/>
  <c r="AO482" i="1"/>
  <c r="AN482" i="1"/>
  <c r="AP481" i="1"/>
  <c r="AO481" i="1"/>
  <c r="AN481" i="1"/>
  <c r="AP480" i="1"/>
  <c r="AO480" i="1"/>
  <c r="AN480" i="1"/>
  <c r="AP479" i="1"/>
  <c r="AO479" i="1"/>
  <c r="AN479" i="1"/>
  <c r="AP478" i="1"/>
  <c r="AO478" i="1"/>
  <c r="AN478" i="1"/>
  <c r="AP477" i="1"/>
  <c r="AO477" i="1"/>
  <c r="AN477" i="1"/>
  <c r="AP476" i="1"/>
  <c r="AO476" i="1"/>
  <c r="AN476" i="1"/>
  <c r="AP475" i="1"/>
  <c r="AO475" i="1"/>
  <c r="AN475" i="1"/>
  <c r="AP474" i="1"/>
  <c r="AO474" i="1"/>
  <c r="AN474" i="1"/>
  <c r="AP473" i="1"/>
  <c r="AO473" i="1"/>
  <c r="AN473" i="1"/>
  <c r="AP472" i="1"/>
  <c r="AO472" i="1"/>
  <c r="AN472" i="1"/>
  <c r="AP471" i="1"/>
  <c r="AO471" i="1"/>
  <c r="AN471" i="1"/>
  <c r="AP470" i="1"/>
  <c r="AO470" i="1"/>
  <c r="AN470" i="1"/>
  <c r="AP469" i="1"/>
  <c r="AO469" i="1"/>
  <c r="AN469" i="1"/>
  <c r="AP468" i="1"/>
  <c r="AO468" i="1"/>
  <c r="AN468" i="1"/>
  <c r="AP467" i="1"/>
  <c r="AO467" i="1"/>
  <c r="AN467" i="1"/>
  <c r="AP466" i="1"/>
  <c r="AO466" i="1"/>
  <c r="AN466" i="1"/>
  <c r="AP465" i="1"/>
  <c r="AO465" i="1"/>
  <c r="AN465" i="1"/>
  <c r="AP464" i="1"/>
  <c r="AO464" i="1"/>
  <c r="AN464" i="1"/>
  <c r="AP463" i="1"/>
  <c r="AO463" i="1"/>
  <c r="AN463" i="1"/>
  <c r="AP462" i="1"/>
  <c r="AO462" i="1"/>
  <c r="AN462" i="1"/>
  <c r="AP461" i="1"/>
  <c r="AO461" i="1"/>
  <c r="AN461" i="1"/>
  <c r="AP460" i="1"/>
  <c r="AO460" i="1"/>
  <c r="AN460" i="1"/>
  <c r="AP459" i="1"/>
  <c r="AO459" i="1"/>
  <c r="AN459" i="1"/>
  <c r="AP458" i="1"/>
  <c r="AO458" i="1"/>
  <c r="AN458" i="1"/>
  <c r="AP457" i="1"/>
  <c r="AO457" i="1"/>
  <c r="AN457" i="1"/>
  <c r="AP456" i="1"/>
  <c r="AO456" i="1"/>
  <c r="AN456" i="1"/>
  <c r="AP455" i="1"/>
  <c r="AO455" i="1"/>
  <c r="AN455" i="1"/>
  <c r="AP454" i="1"/>
  <c r="AO454" i="1"/>
  <c r="AN454" i="1"/>
  <c r="AP453" i="1"/>
  <c r="AO453" i="1"/>
  <c r="AN453" i="1"/>
  <c r="AP452" i="1"/>
  <c r="AO452" i="1"/>
  <c r="AN452" i="1"/>
  <c r="AP451" i="1"/>
  <c r="AO451" i="1"/>
  <c r="AN451" i="1"/>
  <c r="AP450" i="1"/>
  <c r="AO450" i="1"/>
  <c r="AN450" i="1"/>
  <c r="AP449" i="1"/>
  <c r="AO449" i="1"/>
  <c r="AN449" i="1"/>
  <c r="AP448" i="1"/>
  <c r="AO448" i="1"/>
  <c r="AN448" i="1"/>
  <c r="AP447" i="1"/>
  <c r="AO447" i="1"/>
  <c r="AN447" i="1"/>
  <c r="AP446" i="1"/>
  <c r="AO446" i="1"/>
  <c r="AN446" i="1"/>
  <c r="AP445" i="1"/>
  <c r="AO445" i="1"/>
  <c r="AN445" i="1"/>
  <c r="AP444" i="1"/>
  <c r="AO444" i="1"/>
  <c r="AN444" i="1"/>
  <c r="AP443" i="1"/>
  <c r="AO443" i="1"/>
  <c r="AN443" i="1"/>
  <c r="AP442" i="1"/>
  <c r="AO442" i="1"/>
  <c r="AN442" i="1"/>
  <c r="AP441" i="1"/>
  <c r="AO441" i="1"/>
  <c r="AN441" i="1"/>
  <c r="AP440" i="1"/>
  <c r="AO440" i="1"/>
  <c r="AN440" i="1"/>
  <c r="AP439" i="1"/>
  <c r="AO439" i="1"/>
  <c r="AN439" i="1"/>
  <c r="AP438" i="1"/>
  <c r="AO438" i="1"/>
  <c r="AN438" i="1"/>
  <c r="AP437" i="1"/>
  <c r="AO437" i="1"/>
  <c r="AN437" i="1"/>
  <c r="AP436" i="1"/>
  <c r="AO436" i="1"/>
  <c r="AN436" i="1"/>
  <c r="AP435" i="1"/>
  <c r="AO435" i="1"/>
  <c r="AN435" i="1"/>
  <c r="AP434" i="1"/>
  <c r="AO434" i="1"/>
  <c r="AN434" i="1"/>
  <c r="AP433" i="1"/>
  <c r="AO433" i="1"/>
  <c r="AN433" i="1"/>
  <c r="AP432" i="1"/>
  <c r="AO432" i="1"/>
  <c r="AN432" i="1"/>
  <c r="AP431" i="1"/>
  <c r="AO431" i="1"/>
  <c r="AN431" i="1"/>
  <c r="AP430" i="1"/>
  <c r="AO430" i="1"/>
  <c r="AN430" i="1"/>
  <c r="AP429" i="1"/>
  <c r="AO429" i="1"/>
  <c r="AN429" i="1"/>
  <c r="AP428" i="1"/>
  <c r="AO428" i="1"/>
  <c r="AN428" i="1"/>
  <c r="AP427" i="1"/>
  <c r="AO427" i="1"/>
  <c r="AN427" i="1"/>
  <c r="AP426" i="1"/>
  <c r="AO426" i="1"/>
  <c r="AN426" i="1"/>
  <c r="AP425" i="1"/>
  <c r="AO425" i="1"/>
  <c r="AN425" i="1"/>
  <c r="AP424" i="1"/>
  <c r="AO424" i="1"/>
  <c r="AN424" i="1"/>
  <c r="AP423" i="1"/>
  <c r="AO423" i="1"/>
  <c r="AN423" i="1"/>
  <c r="AP422" i="1"/>
  <c r="AO422" i="1"/>
  <c r="AN422" i="1"/>
  <c r="AP421" i="1"/>
  <c r="AO421" i="1"/>
  <c r="AN421" i="1"/>
  <c r="AP420" i="1"/>
  <c r="AO420" i="1"/>
  <c r="AN420" i="1"/>
  <c r="AP419" i="1"/>
  <c r="AO419" i="1"/>
  <c r="AN419" i="1"/>
  <c r="AP418" i="1"/>
  <c r="AO418" i="1"/>
  <c r="AN418" i="1"/>
  <c r="AP417" i="1"/>
  <c r="AO417" i="1"/>
  <c r="AN417" i="1"/>
  <c r="AP416" i="1"/>
  <c r="AO416" i="1"/>
  <c r="AN416" i="1"/>
  <c r="AP415" i="1"/>
  <c r="AO415" i="1"/>
  <c r="AN415" i="1"/>
  <c r="AP414" i="1"/>
  <c r="AO414" i="1"/>
  <c r="AN414" i="1"/>
  <c r="AP413" i="1"/>
  <c r="AO413" i="1"/>
  <c r="AN413" i="1"/>
  <c r="AP412" i="1"/>
  <c r="AO412" i="1"/>
  <c r="AN412" i="1"/>
  <c r="AP411" i="1"/>
  <c r="AO411" i="1"/>
  <c r="AN411" i="1"/>
  <c r="AP410" i="1"/>
  <c r="AO410" i="1"/>
  <c r="AN410" i="1"/>
  <c r="AP409" i="1"/>
  <c r="AO409" i="1"/>
  <c r="AN409" i="1"/>
  <c r="AP408" i="1"/>
  <c r="AO408" i="1"/>
  <c r="AN408" i="1"/>
  <c r="AP407" i="1"/>
  <c r="AO407" i="1"/>
  <c r="AN407" i="1"/>
  <c r="AP406" i="1"/>
  <c r="AO406" i="1"/>
  <c r="AN406" i="1"/>
  <c r="AP405" i="1"/>
  <c r="AO405" i="1"/>
  <c r="AN405" i="1"/>
  <c r="AP404" i="1"/>
  <c r="AO404" i="1"/>
  <c r="AN404" i="1"/>
  <c r="AP403" i="1"/>
  <c r="AO403" i="1"/>
  <c r="AN403" i="1"/>
  <c r="AP402" i="1"/>
  <c r="AO402" i="1"/>
  <c r="AN402" i="1"/>
  <c r="AP401" i="1"/>
  <c r="AO401" i="1"/>
  <c r="AN401" i="1"/>
  <c r="AP400" i="1"/>
  <c r="AO400" i="1"/>
  <c r="AN400" i="1"/>
  <c r="AP399" i="1"/>
  <c r="AO399" i="1"/>
  <c r="AN399" i="1"/>
  <c r="AP398" i="1"/>
  <c r="AO398" i="1"/>
  <c r="AN398" i="1"/>
  <c r="AP397" i="1"/>
  <c r="AO397" i="1"/>
  <c r="AQ397" i="1" s="1"/>
  <c r="AN397" i="1"/>
  <c r="AP396" i="1"/>
  <c r="AO396" i="1"/>
  <c r="AN396" i="1"/>
  <c r="AP395" i="1"/>
  <c r="AO395" i="1"/>
  <c r="AN395" i="1"/>
  <c r="AP394" i="1"/>
  <c r="AO394" i="1"/>
  <c r="AN394" i="1"/>
  <c r="AP393" i="1"/>
  <c r="AO393" i="1"/>
  <c r="AN393" i="1"/>
  <c r="AP392" i="1"/>
  <c r="AO392" i="1"/>
  <c r="AN392" i="1"/>
  <c r="AP391" i="1"/>
  <c r="AO391" i="1"/>
  <c r="AN391" i="1"/>
  <c r="AP390" i="1"/>
  <c r="AO390" i="1"/>
  <c r="AN390" i="1"/>
  <c r="AP389" i="1"/>
  <c r="AO389" i="1"/>
  <c r="AN389" i="1"/>
  <c r="AP388" i="1"/>
  <c r="AO388" i="1"/>
  <c r="AN388" i="1"/>
  <c r="AP387" i="1"/>
  <c r="AO387" i="1"/>
  <c r="AN387" i="1"/>
  <c r="AP386" i="1"/>
  <c r="AO386" i="1"/>
  <c r="AN386" i="1"/>
  <c r="AP385" i="1"/>
  <c r="AO385" i="1"/>
  <c r="AN385" i="1"/>
  <c r="AP384" i="1"/>
  <c r="AO384" i="1"/>
  <c r="AN384" i="1"/>
  <c r="AP383" i="1"/>
  <c r="AO383" i="1"/>
  <c r="AN383" i="1"/>
  <c r="AP382" i="1"/>
  <c r="AO382" i="1"/>
  <c r="AN382" i="1"/>
  <c r="AP381" i="1"/>
  <c r="AO381" i="1"/>
  <c r="AN381" i="1"/>
  <c r="AP380" i="1"/>
  <c r="AO380" i="1"/>
  <c r="AN380" i="1"/>
  <c r="AP379" i="1"/>
  <c r="AO379" i="1"/>
  <c r="AN379" i="1"/>
  <c r="AP378" i="1"/>
  <c r="AO378" i="1"/>
  <c r="AN378" i="1"/>
  <c r="AP377" i="1"/>
  <c r="AO377" i="1"/>
  <c r="AN377" i="1"/>
  <c r="AP376" i="1"/>
  <c r="AO376" i="1"/>
  <c r="AN376" i="1"/>
  <c r="AP375" i="1"/>
  <c r="AO375" i="1"/>
  <c r="AN375" i="1"/>
  <c r="AP374" i="1"/>
  <c r="AO374" i="1"/>
  <c r="AN374" i="1"/>
  <c r="AP373" i="1"/>
  <c r="AO373" i="1"/>
  <c r="AN373" i="1"/>
  <c r="AP372" i="1"/>
  <c r="AO372" i="1"/>
  <c r="AN372" i="1"/>
  <c r="AP371" i="1"/>
  <c r="AO371" i="1"/>
  <c r="AN371" i="1"/>
  <c r="AP370" i="1"/>
  <c r="AO370" i="1"/>
  <c r="AN370" i="1"/>
  <c r="AP369" i="1"/>
  <c r="AO369" i="1"/>
  <c r="AN369" i="1"/>
  <c r="AP368" i="1"/>
  <c r="AO368" i="1"/>
  <c r="AN368" i="1"/>
  <c r="AP367" i="1"/>
  <c r="AO367" i="1"/>
  <c r="AN367" i="1"/>
  <c r="AP366" i="1"/>
  <c r="AO366" i="1"/>
  <c r="AN366" i="1"/>
  <c r="AP365" i="1"/>
  <c r="AO365" i="1"/>
  <c r="AN365" i="1"/>
  <c r="AP364" i="1"/>
  <c r="AO364" i="1"/>
  <c r="AN364" i="1"/>
  <c r="AP363" i="1"/>
  <c r="AO363" i="1"/>
  <c r="AN363" i="1"/>
  <c r="AP362" i="1"/>
  <c r="AO362" i="1"/>
  <c r="AN362" i="1"/>
  <c r="AP361" i="1"/>
  <c r="AO361" i="1"/>
  <c r="AN361" i="1"/>
  <c r="AP360" i="1"/>
  <c r="AO360" i="1"/>
  <c r="AN360" i="1"/>
  <c r="AP359" i="1"/>
  <c r="AO359" i="1"/>
  <c r="AN359" i="1"/>
  <c r="AP358" i="1"/>
  <c r="AO358" i="1"/>
  <c r="AN358" i="1"/>
  <c r="AP357" i="1"/>
  <c r="AO357" i="1"/>
  <c r="AN357" i="1"/>
  <c r="AP356" i="1"/>
  <c r="AO356" i="1"/>
  <c r="AN356" i="1"/>
  <c r="AP355" i="1"/>
  <c r="AO355" i="1"/>
  <c r="AN355" i="1"/>
  <c r="AP354" i="1"/>
  <c r="AO354" i="1"/>
  <c r="AN354" i="1"/>
  <c r="AP353" i="1"/>
  <c r="AO353" i="1"/>
  <c r="AN353" i="1"/>
  <c r="AP352" i="1"/>
  <c r="AO352" i="1"/>
  <c r="AN352" i="1"/>
  <c r="AP351" i="1"/>
  <c r="AO351" i="1"/>
  <c r="AN351" i="1"/>
  <c r="AP350" i="1"/>
  <c r="AO350" i="1"/>
  <c r="AN350" i="1"/>
  <c r="AP349" i="1"/>
  <c r="AO349" i="1"/>
  <c r="AN349" i="1"/>
  <c r="AP348" i="1"/>
  <c r="AO348" i="1"/>
  <c r="AN348" i="1"/>
  <c r="AP347" i="1"/>
  <c r="AO347" i="1"/>
  <c r="AN347" i="1"/>
  <c r="AP346" i="1"/>
  <c r="AO346" i="1"/>
  <c r="AN346" i="1"/>
  <c r="AP345" i="1"/>
  <c r="AO345" i="1"/>
  <c r="AN345" i="1"/>
  <c r="AP344" i="1"/>
  <c r="AO344" i="1"/>
  <c r="AN344" i="1"/>
  <c r="AP343" i="1"/>
  <c r="AO343" i="1"/>
  <c r="AN343" i="1"/>
  <c r="AP342" i="1"/>
  <c r="AO342" i="1"/>
  <c r="AN342" i="1"/>
  <c r="AP341" i="1"/>
  <c r="AO341" i="1"/>
  <c r="AN341" i="1"/>
  <c r="AP340" i="1"/>
  <c r="AO340" i="1"/>
  <c r="AN340" i="1"/>
  <c r="AP339" i="1"/>
  <c r="AO339" i="1"/>
  <c r="AN339" i="1"/>
  <c r="AP338" i="1"/>
  <c r="AO338" i="1"/>
  <c r="AN338" i="1"/>
  <c r="AP337" i="1"/>
  <c r="AO337" i="1"/>
  <c r="AN337" i="1"/>
  <c r="AP336" i="1"/>
  <c r="AO336" i="1"/>
  <c r="AN336" i="1"/>
  <c r="AP335" i="1"/>
  <c r="AO335" i="1"/>
  <c r="AN335" i="1"/>
  <c r="AP334" i="1"/>
  <c r="AO334" i="1"/>
  <c r="AN334" i="1"/>
  <c r="AP333" i="1"/>
  <c r="AO333" i="1"/>
  <c r="AQ333" i="1" s="1"/>
  <c r="AN333" i="1"/>
  <c r="AP332" i="1"/>
  <c r="AO332" i="1"/>
  <c r="AN332" i="1"/>
  <c r="AP331" i="1"/>
  <c r="AO331" i="1"/>
  <c r="AN331" i="1"/>
  <c r="AP330" i="1"/>
  <c r="AO330" i="1"/>
  <c r="AN330" i="1"/>
  <c r="AP329" i="1"/>
  <c r="AO329" i="1"/>
  <c r="AN329" i="1"/>
  <c r="AP328" i="1"/>
  <c r="AO328" i="1"/>
  <c r="AN328" i="1"/>
  <c r="AP327" i="1"/>
  <c r="AO327" i="1"/>
  <c r="AN327" i="1"/>
  <c r="AP326" i="1"/>
  <c r="AO326" i="1"/>
  <c r="AN326" i="1"/>
  <c r="AP325" i="1"/>
  <c r="AO325" i="1"/>
  <c r="AN325" i="1"/>
  <c r="AP324" i="1"/>
  <c r="AO324" i="1"/>
  <c r="AN324" i="1"/>
  <c r="AP323" i="1"/>
  <c r="AO323" i="1"/>
  <c r="AN323" i="1"/>
  <c r="AP322" i="1"/>
  <c r="AO322" i="1"/>
  <c r="AN322" i="1"/>
  <c r="AP321" i="1"/>
  <c r="AO321" i="1"/>
  <c r="AN321" i="1"/>
  <c r="AP320" i="1"/>
  <c r="AO320" i="1"/>
  <c r="AN320" i="1"/>
  <c r="AP319" i="1"/>
  <c r="AO319" i="1"/>
  <c r="AN319" i="1"/>
  <c r="AP318" i="1"/>
  <c r="AO318" i="1"/>
  <c r="AN318" i="1"/>
  <c r="AP317" i="1"/>
  <c r="AO317" i="1"/>
  <c r="AN317" i="1"/>
  <c r="AP316" i="1"/>
  <c r="AO316" i="1"/>
  <c r="AN316" i="1"/>
  <c r="AP315" i="1"/>
  <c r="AO315" i="1"/>
  <c r="AN315" i="1"/>
  <c r="AP314" i="1"/>
  <c r="AO314" i="1"/>
  <c r="AN314" i="1"/>
  <c r="AP313" i="1"/>
  <c r="AO313" i="1"/>
  <c r="AN313" i="1"/>
  <c r="AP312" i="1"/>
  <c r="AO312" i="1"/>
  <c r="AN312" i="1"/>
  <c r="AP311" i="1"/>
  <c r="AO311" i="1"/>
  <c r="AN311" i="1"/>
  <c r="AP310" i="1"/>
  <c r="AO310" i="1"/>
  <c r="AN310" i="1"/>
  <c r="AP309" i="1"/>
  <c r="AO309" i="1"/>
  <c r="AN309" i="1"/>
  <c r="AP308" i="1"/>
  <c r="AO308" i="1"/>
  <c r="AN308" i="1"/>
  <c r="AP307" i="1"/>
  <c r="AO307" i="1"/>
  <c r="AN307" i="1"/>
  <c r="AP306" i="1"/>
  <c r="AO306" i="1"/>
  <c r="AN306" i="1"/>
  <c r="AP305" i="1"/>
  <c r="AO305" i="1"/>
  <c r="AN305" i="1"/>
  <c r="AP304" i="1"/>
  <c r="AO304" i="1"/>
  <c r="AN304" i="1"/>
  <c r="AP303" i="1"/>
  <c r="AO303" i="1"/>
  <c r="AN303" i="1"/>
  <c r="AP302" i="1"/>
  <c r="AO302" i="1"/>
  <c r="AN302" i="1"/>
  <c r="AP301" i="1"/>
  <c r="AO301" i="1"/>
  <c r="AN301" i="1"/>
  <c r="AP300" i="1"/>
  <c r="AO300" i="1"/>
  <c r="AN300" i="1"/>
  <c r="AP299" i="1"/>
  <c r="AO299" i="1"/>
  <c r="AN299" i="1"/>
  <c r="AP298" i="1"/>
  <c r="AO298" i="1"/>
  <c r="AN298" i="1"/>
  <c r="AP297" i="1"/>
  <c r="AO297" i="1"/>
  <c r="AN297" i="1"/>
  <c r="AP296" i="1"/>
  <c r="AO296" i="1"/>
  <c r="AN296" i="1"/>
  <c r="AP295" i="1"/>
  <c r="AO295" i="1"/>
  <c r="AN295" i="1"/>
  <c r="AP294" i="1"/>
  <c r="AO294" i="1"/>
  <c r="AN294" i="1"/>
  <c r="AP293" i="1"/>
  <c r="AO293" i="1"/>
  <c r="AN293" i="1"/>
  <c r="AP292" i="1"/>
  <c r="AO292" i="1"/>
  <c r="AN292" i="1"/>
  <c r="AP291" i="1"/>
  <c r="AO291" i="1"/>
  <c r="AN291" i="1"/>
  <c r="AP290" i="1"/>
  <c r="AO290" i="1"/>
  <c r="AN290" i="1"/>
  <c r="AP289" i="1"/>
  <c r="AO289" i="1"/>
  <c r="AN289" i="1"/>
  <c r="AP288" i="1"/>
  <c r="AO288" i="1"/>
  <c r="AN288" i="1"/>
  <c r="AP287" i="1"/>
  <c r="AO287" i="1"/>
  <c r="AN287" i="1"/>
  <c r="AP286" i="1"/>
  <c r="AO286" i="1"/>
  <c r="AN286" i="1"/>
  <c r="AP285" i="1"/>
  <c r="AO285" i="1"/>
  <c r="AN285" i="1"/>
  <c r="AP284" i="1"/>
  <c r="AO284" i="1"/>
  <c r="AN284" i="1"/>
  <c r="AP283" i="1"/>
  <c r="AO283" i="1"/>
  <c r="AN283" i="1"/>
  <c r="AP282" i="1"/>
  <c r="AO282" i="1"/>
  <c r="AN282" i="1"/>
  <c r="AP281" i="1"/>
  <c r="AO281" i="1"/>
  <c r="AN281" i="1"/>
  <c r="AP280" i="1"/>
  <c r="AO280" i="1"/>
  <c r="AN280" i="1"/>
  <c r="AP279" i="1"/>
  <c r="AO279" i="1"/>
  <c r="AN279" i="1"/>
  <c r="AP278" i="1"/>
  <c r="AO278" i="1"/>
  <c r="AN278" i="1"/>
  <c r="AP277" i="1"/>
  <c r="AO277" i="1"/>
  <c r="AN277" i="1"/>
  <c r="AP276" i="1"/>
  <c r="AO276" i="1"/>
  <c r="AN276" i="1"/>
  <c r="AP275" i="1"/>
  <c r="AO275" i="1"/>
  <c r="AN275" i="1"/>
  <c r="AP274" i="1"/>
  <c r="AO274" i="1"/>
  <c r="AN274" i="1"/>
  <c r="AP273" i="1"/>
  <c r="AO273" i="1"/>
  <c r="AN273" i="1"/>
  <c r="AP272" i="1"/>
  <c r="AO272" i="1"/>
  <c r="AN272" i="1"/>
  <c r="AP271" i="1"/>
  <c r="AO271" i="1"/>
  <c r="AN271" i="1"/>
  <c r="AP270" i="1"/>
  <c r="AO270" i="1"/>
  <c r="AN270" i="1"/>
  <c r="AP269" i="1"/>
  <c r="AO269" i="1"/>
  <c r="AQ269" i="1" s="1"/>
  <c r="AN269" i="1"/>
  <c r="AP268" i="1"/>
  <c r="AO268" i="1"/>
  <c r="AN268" i="1"/>
  <c r="AP267" i="1"/>
  <c r="AO267" i="1"/>
  <c r="AN267" i="1"/>
  <c r="AP266" i="1"/>
  <c r="AO266" i="1"/>
  <c r="AN266" i="1"/>
  <c r="AP265" i="1"/>
  <c r="AO265" i="1"/>
  <c r="AN265" i="1"/>
  <c r="AP264" i="1"/>
  <c r="AO264" i="1"/>
  <c r="AN264" i="1"/>
  <c r="AP263" i="1"/>
  <c r="AO263" i="1"/>
  <c r="AN263" i="1"/>
  <c r="AP262" i="1"/>
  <c r="AO262" i="1"/>
  <c r="AN262" i="1"/>
  <c r="AP261" i="1"/>
  <c r="AO261" i="1"/>
  <c r="AN261" i="1"/>
  <c r="AP260" i="1"/>
  <c r="AO260" i="1"/>
  <c r="AN260" i="1"/>
  <c r="AP259" i="1"/>
  <c r="AO259" i="1"/>
  <c r="AN259" i="1"/>
  <c r="AP258" i="1"/>
  <c r="AO258" i="1"/>
  <c r="AN258" i="1"/>
  <c r="AP257" i="1"/>
  <c r="AO257" i="1"/>
  <c r="AN257" i="1"/>
  <c r="AP256" i="1"/>
  <c r="AO256" i="1"/>
  <c r="AN256" i="1"/>
  <c r="AP255" i="1"/>
  <c r="AO255" i="1"/>
  <c r="AN255" i="1"/>
  <c r="AP254" i="1"/>
  <c r="AO254" i="1"/>
  <c r="AN254" i="1"/>
  <c r="AP253" i="1"/>
  <c r="AO253" i="1"/>
  <c r="AN253" i="1"/>
  <c r="AP252" i="1"/>
  <c r="AO252" i="1"/>
  <c r="AN252" i="1"/>
  <c r="AP251" i="1"/>
  <c r="AO251" i="1"/>
  <c r="AN251" i="1"/>
  <c r="AP250" i="1"/>
  <c r="AO250" i="1"/>
  <c r="AN250" i="1"/>
  <c r="AP249" i="1"/>
  <c r="AO249" i="1"/>
  <c r="AN249" i="1"/>
  <c r="AP248" i="1"/>
  <c r="AO248" i="1"/>
  <c r="AN248" i="1"/>
  <c r="AP247" i="1"/>
  <c r="AO247" i="1"/>
  <c r="AN247" i="1"/>
  <c r="AP246" i="1"/>
  <c r="AO246" i="1"/>
  <c r="AN246" i="1"/>
  <c r="AP245" i="1"/>
  <c r="AO245" i="1"/>
  <c r="AN245" i="1"/>
  <c r="AP244" i="1"/>
  <c r="AO244" i="1"/>
  <c r="AN244" i="1"/>
  <c r="AP243" i="1"/>
  <c r="AO243" i="1"/>
  <c r="AN243" i="1"/>
  <c r="AP242" i="1"/>
  <c r="AO242" i="1"/>
  <c r="AN242" i="1"/>
  <c r="AP241" i="1"/>
  <c r="AO241" i="1"/>
  <c r="AN241" i="1"/>
  <c r="AP240" i="1"/>
  <c r="AO240" i="1"/>
  <c r="AN240" i="1"/>
  <c r="AP239" i="1"/>
  <c r="AO239" i="1"/>
  <c r="AN239" i="1"/>
  <c r="AP238" i="1"/>
  <c r="AO238" i="1"/>
  <c r="AN238" i="1"/>
  <c r="AP237" i="1"/>
  <c r="AO237" i="1"/>
  <c r="AN237" i="1"/>
  <c r="AP236" i="1"/>
  <c r="AO236" i="1"/>
  <c r="AN236" i="1"/>
  <c r="AP235" i="1"/>
  <c r="AO235" i="1"/>
  <c r="AN235" i="1"/>
  <c r="AP234" i="1"/>
  <c r="AO234" i="1"/>
  <c r="AN234" i="1"/>
  <c r="AP233" i="1"/>
  <c r="AO233" i="1"/>
  <c r="AN233" i="1"/>
  <c r="AP232" i="1"/>
  <c r="AO232" i="1"/>
  <c r="AN232" i="1"/>
  <c r="AP231" i="1"/>
  <c r="AO231" i="1"/>
  <c r="AN231" i="1"/>
  <c r="AP230" i="1"/>
  <c r="AO230" i="1"/>
  <c r="AN230" i="1"/>
  <c r="AP229" i="1"/>
  <c r="AO229" i="1"/>
  <c r="AN229" i="1"/>
  <c r="AP228" i="1"/>
  <c r="AO228" i="1"/>
  <c r="AN228" i="1"/>
  <c r="AP227" i="1"/>
  <c r="AO227" i="1"/>
  <c r="AN227" i="1"/>
  <c r="AP226" i="1"/>
  <c r="AO226" i="1"/>
  <c r="AN226" i="1"/>
  <c r="AP225" i="1"/>
  <c r="AO225" i="1"/>
  <c r="AN225" i="1"/>
  <c r="AP224" i="1"/>
  <c r="AO224" i="1"/>
  <c r="AN224" i="1"/>
  <c r="AP223" i="1"/>
  <c r="AO223" i="1"/>
  <c r="AN223" i="1"/>
  <c r="AP222" i="1"/>
  <c r="AO222" i="1"/>
  <c r="AN222" i="1"/>
  <c r="AP221" i="1"/>
  <c r="AO221" i="1"/>
  <c r="AN221" i="1"/>
  <c r="AP220" i="1"/>
  <c r="AO220" i="1"/>
  <c r="AN220" i="1"/>
  <c r="AP219" i="1"/>
  <c r="AO219" i="1"/>
  <c r="AN219" i="1"/>
  <c r="AP218" i="1"/>
  <c r="AO218" i="1"/>
  <c r="AN218" i="1"/>
  <c r="AP217" i="1"/>
  <c r="AO217" i="1"/>
  <c r="AN217" i="1"/>
  <c r="AP216" i="1"/>
  <c r="AO216" i="1"/>
  <c r="AN216" i="1"/>
  <c r="AP215" i="1"/>
  <c r="AO215" i="1"/>
  <c r="AN215" i="1"/>
  <c r="AP214" i="1"/>
  <c r="AO214" i="1"/>
  <c r="AN214" i="1"/>
  <c r="AP213" i="1"/>
  <c r="AO213" i="1"/>
  <c r="AN213" i="1"/>
  <c r="AP212" i="1"/>
  <c r="AO212" i="1"/>
  <c r="AN212" i="1"/>
  <c r="AP211" i="1"/>
  <c r="AO211" i="1"/>
  <c r="AN211" i="1"/>
  <c r="AP210" i="1"/>
  <c r="AO210" i="1"/>
  <c r="AN210" i="1"/>
  <c r="AP209" i="1"/>
  <c r="AO209" i="1"/>
  <c r="AN209" i="1"/>
  <c r="AP208" i="1"/>
  <c r="AO208" i="1"/>
  <c r="AN208" i="1"/>
  <c r="AP207" i="1"/>
  <c r="AO207" i="1"/>
  <c r="AN207" i="1"/>
  <c r="AP206" i="1"/>
  <c r="AO206" i="1"/>
  <c r="AN206" i="1"/>
  <c r="AP205" i="1"/>
  <c r="AO205" i="1"/>
  <c r="AQ205" i="1" s="1"/>
  <c r="AN205" i="1"/>
  <c r="AP204" i="1"/>
  <c r="AO204" i="1"/>
  <c r="AN204" i="1"/>
  <c r="AP203" i="1"/>
  <c r="AO203" i="1"/>
  <c r="AN203" i="1"/>
  <c r="AP202" i="1"/>
  <c r="AO202" i="1"/>
  <c r="AN202" i="1"/>
  <c r="AP201" i="1"/>
  <c r="AO201" i="1"/>
  <c r="AN201" i="1"/>
  <c r="AP200" i="1"/>
  <c r="AO200" i="1"/>
  <c r="AN200" i="1"/>
  <c r="AP199" i="1"/>
  <c r="AO199" i="1"/>
  <c r="AN199" i="1"/>
  <c r="AP198" i="1"/>
  <c r="AO198" i="1"/>
  <c r="AN198" i="1"/>
  <c r="AP197" i="1"/>
  <c r="AO197" i="1"/>
  <c r="AN197" i="1"/>
  <c r="AP196" i="1"/>
  <c r="AO196" i="1"/>
  <c r="AN196" i="1"/>
  <c r="AP195" i="1"/>
  <c r="AO195" i="1"/>
  <c r="AN195" i="1"/>
  <c r="AP194" i="1"/>
  <c r="AO194" i="1"/>
  <c r="AN194" i="1"/>
  <c r="AP193" i="1"/>
  <c r="AO193" i="1"/>
  <c r="AN193" i="1"/>
  <c r="AP192" i="1"/>
  <c r="AO192" i="1"/>
  <c r="AN192" i="1"/>
  <c r="AP191" i="1"/>
  <c r="AO191" i="1"/>
  <c r="AN191" i="1"/>
  <c r="AP190" i="1"/>
  <c r="AO190" i="1"/>
  <c r="AN190" i="1"/>
  <c r="AP189" i="1"/>
  <c r="AO189" i="1"/>
  <c r="AN189" i="1"/>
  <c r="AP188" i="1"/>
  <c r="AO188" i="1"/>
  <c r="AN188" i="1"/>
  <c r="AP187" i="1"/>
  <c r="AO187" i="1"/>
  <c r="AN187" i="1"/>
  <c r="AP186" i="1"/>
  <c r="AO186" i="1"/>
  <c r="AN186" i="1"/>
  <c r="AP185" i="1"/>
  <c r="AO185" i="1"/>
  <c r="AN185" i="1"/>
  <c r="AP184" i="1"/>
  <c r="AO184" i="1"/>
  <c r="AN184" i="1"/>
  <c r="AP183" i="1"/>
  <c r="AO183" i="1"/>
  <c r="AN183" i="1"/>
  <c r="AP182" i="1"/>
  <c r="AO182" i="1"/>
  <c r="AN182" i="1"/>
  <c r="AP181" i="1"/>
  <c r="AO181" i="1"/>
  <c r="AN181" i="1"/>
  <c r="AP180" i="1"/>
  <c r="AO180" i="1"/>
  <c r="AN180" i="1"/>
  <c r="AP179" i="1"/>
  <c r="AO179" i="1"/>
  <c r="AN179" i="1"/>
  <c r="AP178" i="1"/>
  <c r="AO178" i="1"/>
  <c r="AN178" i="1"/>
  <c r="AP177" i="1"/>
  <c r="AO177" i="1"/>
  <c r="AN177" i="1"/>
  <c r="AP176" i="1"/>
  <c r="AO176" i="1"/>
  <c r="AN176" i="1"/>
  <c r="AP175" i="1"/>
  <c r="AO175" i="1"/>
  <c r="AN175" i="1"/>
  <c r="AP174" i="1"/>
  <c r="AO174" i="1"/>
  <c r="AN174" i="1"/>
  <c r="AP173" i="1"/>
  <c r="AO173" i="1"/>
  <c r="AN173" i="1"/>
  <c r="AP172" i="1"/>
  <c r="AO172" i="1"/>
  <c r="AN172" i="1"/>
  <c r="AP171" i="1"/>
  <c r="AO171" i="1"/>
  <c r="AN171" i="1"/>
  <c r="AP170" i="1"/>
  <c r="AO170" i="1"/>
  <c r="AN170" i="1"/>
  <c r="AP169" i="1"/>
  <c r="AO169" i="1"/>
  <c r="AN169" i="1"/>
  <c r="AP168" i="1"/>
  <c r="AO168" i="1"/>
  <c r="AN168" i="1"/>
  <c r="AP167" i="1"/>
  <c r="AO167" i="1"/>
  <c r="AN167" i="1"/>
  <c r="AP166" i="1"/>
  <c r="AO166" i="1"/>
  <c r="AN166" i="1"/>
  <c r="AP165" i="1"/>
  <c r="AO165" i="1"/>
  <c r="AN165" i="1"/>
  <c r="AP164" i="1"/>
  <c r="AO164" i="1"/>
  <c r="AN164" i="1"/>
  <c r="AP163" i="1"/>
  <c r="AO163" i="1"/>
  <c r="AN163" i="1"/>
  <c r="AP162" i="1"/>
  <c r="AO162" i="1"/>
  <c r="AN162" i="1"/>
  <c r="AP161" i="1"/>
  <c r="AO161" i="1"/>
  <c r="AN161" i="1"/>
  <c r="AP160" i="1"/>
  <c r="AO160" i="1"/>
  <c r="AN160" i="1"/>
  <c r="AP159" i="1"/>
  <c r="AO159" i="1"/>
  <c r="AN159" i="1"/>
  <c r="AP158" i="1"/>
  <c r="AO158" i="1"/>
  <c r="AN158" i="1"/>
  <c r="AP157" i="1"/>
  <c r="AO157" i="1"/>
  <c r="AN157" i="1"/>
  <c r="AP156" i="1"/>
  <c r="AO156" i="1"/>
  <c r="AN156" i="1"/>
  <c r="AP155" i="1"/>
  <c r="AO155" i="1"/>
  <c r="AN155" i="1"/>
  <c r="AP154" i="1"/>
  <c r="AO154" i="1"/>
  <c r="AN154" i="1"/>
  <c r="AP153" i="1"/>
  <c r="AO153" i="1"/>
  <c r="AN153" i="1"/>
  <c r="AP152" i="1"/>
  <c r="AO152" i="1"/>
  <c r="AN152" i="1"/>
  <c r="AP151" i="1"/>
  <c r="AO151" i="1"/>
  <c r="AN151" i="1"/>
  <c r="AP150" i="1"/>
  <c r="AO150" i="1"/>
  <c r="AN150" i="1"/>
  <c r="AP149" i="1"/>
  <c r="AO149" i="1"/>
  <c r="AN149" i="1"/>
  <c r="AP148" i="1"/>
  <c r="AO148" i="1"/>
  <c r="AN148" i="1"/>
  <c r="AP147" i="1"/>
  <c r="AO147" i="1"/>
  <c r="AN147" i="1"/>
  <c r="AP146" i="1"/>
  <c r="AO146" i="1"/>
  <c r="AN146" i="1"/>
  <c r="AP145" i="1"/>
  <c r="AO145" i="1"/>
  <c r="AN145" i="1"/>
  <c r="AP144" i="1"/>
  <c r="AO144" i="1"/>
  <c r="AN144" i="1"/>
  <c r="AP143" i="1"/>
  <c r="AO143" i="1"/>
  <c r="AN143" i="1"/>
  <c r="AP142" i="1"/>
  <c r="AO142" i="1"/>
  <c r="AN142" i="1"/>
  <c r="AP141" i="1"/>
  <c r="AO141" i="1"/>
  <c r="AN141" i="1"/>
  <c r="AP140" i="1"/>
  <c r="AO140" i="1"/>
  <c r="AN140" i="1"/>
  <c r="AP139" i="1"/>
  <c r="AO139" i="1"/>
  <c r="AN139" i="1"/>
  <c r="AP138" i="1"/>
  <c r="AO138" i="1"/>
  <c r="AN138" i="1"/>
  <c r="AP137" i="1"/>
  <c r="AO137" i="1"/>
  <c r="AN137" i="1"/>
  <c r="AP136" i="1"/>
  <c r="AO136" i="1"/>
  <c r="AN136" i="1"/>
  <c r="AP135" i="1"/>
  <c r="AO135" i="1"/>
  <c r="AN135" i="1"/>
  <c r="AP134" i="1"/>
  <c r="AO134" i="1"/>
  <c r="AN134" i="1"/>
  <c r="AP133" i="1"/>
  <c r="AO133" i="1"/>
  <c r="AN133" i="1"/>
  <c r="AP132" i="1"/>
  <c r="AO132" i="1"/>
  <c r="AN132" i="1"/>
  <c r="AP131" i="1"/>
  <c r="AO131" i="1"/>
  <c r="AN131" i="1"/>
  <c r="AP130" i="1"/>
  <c r="AO130" i="1"/>
  <c r="AN130" i="1"/>
  <c r="AP129" i="1"/>
  <c r="AO129" i="1"/>
  <c r="AN129" i="1"/>
  <c r="AP128" i="1"/>
  <c r="AO128" i="1"/>
  <c r="AN128" i="1"/>
  <c r="AP127" i="1"/>
  <c r="AO127" i="1"/>
  <c r="AN127" i="1"/>
  <c r="AP126" i="1"/>
  <c r="AO126" i="1"/>
  <c r="AN126" i="1"/>
  <c r="AP125" i="1"/>
  <c r="AO125" i="1"/>
  <c r="AN125" i="1"/>
  <c r="AP124" i="1"/>
  <c r="AO124" i="1"/>
  <c r="AN124" i="1"/>
  <c r="AP123" i="1"/>
  <c r="AO123" i="1"/>
  <c r="AN123" i="1"/>
  <c r="AP122" i="1"/>
  <c r="AO122" i="1"/>
  <c r="AN122" i="1"/>
  <c r="AP121" i="1"/>
  <c r="AO121" i="1"/>
  <c r="AN121" i="1"/>
  <c r="AP120" i="1"/>
  <c r="AO120" i="1"/>
  <c r="AN120" i="1"/>
  <c r="AP119" i="1"/>
  <c r="AO119" i="1"/>
  <c r="AN119" i="1"/>
  <c r="AP118" i="1"/>
  <c r="AO118" i="1"/>
  <c r="AN118" i="1"/>
  <c r="AP117" i="1"/>
  <c r="AO117" i="1"/>
  <c r="AN117" i="1"/>
  <c r="AP116" i="1"/>
  <c r="AO116" i="1"/>
  <c r="AN116" i="1"/>
  <c r="AP115" i="1"/>
  <c r="AO115" i="1"/>
  <c r="AN115" i="1"/>
  <c r="AP114" i="1"/>
  <c r="AO114" i="1"/>
  <c r="AN114" i="1"/>
  <c r="AP113" i="1"/>
  <c r="AO113" i="1"/>
  <c r="AN113" i="1"/>
  <c r="AP112" i="1"/>
  <c r="AO112" i="1"/>
  <c r="AN112" i="1"/>
  <c r="AP111" i="1"/>
  <c r="AO111" i="1"/>
  <c r="AN111" i="1"/>
  <c r="AP110" i="1"/>
  <c r="AO110" i="1"/>
  <c r="AN110" i="1"/>
  <c r="AP109" i="1"/>
  <c r="AO109" i="1"/>
  <c r="AN109" i="1"/>
  <c r="AP108" i="1"/>
  <c r="AO108" i="1"/>
  <c r="AN108" i="1"/>
  <c r="AP107" i="1"/>
  <c r="AO107" i="1"/>
  <c r="AN107" i="1"/>
  <c r="AP106" i="1"/>
  <c r="AO106" i="1"/>
  <c r="AN106" i="1"/>
  <c r="AP105" i="1"/>
  <c r="AO105" i="1"/>
  <c r="AN105" i="1"/>
  <c r="AP104" i="1"/>
  <c r="AO104" i="1"/>
  <c r="AN104" i="1"/>
  <c r="AP103" i="1"/>
  <c r="AO103" i="1"/>
  <c r="AN103" i="1"/>
  <c r="AP102" i="1"/>
  <c r="AO102" i="1"/>
  <c r="AN102" i="1"/>
  <c r="AP101" i="1"/>
  <c r="AO101" i="1"/>
  <c r="AN101" i="1"/>
  <c r="AP100" i="1"/>
  <c r="AO100" i="1"/>
  <c r="AN100" i="1"/>
  <c r="AP99" i="1"/>
  <c r="AO99" i="1"/>
  <c r="AN99" i="1"/>
  <c r="AP98" i="1"/>
  <c r="AO98" i="1"/>
  <c r="AN98" i="1"/>
  <c r="AP97" i="1"/>
  <c r="AO97" i="1"/>
  <c r="AN97" i="1"/>
  <c r="AP96" i="1"/>
  <c r="AO96" i="1"/>
  <c r="AN96" i="1"/>
  <c r="AP95" i="1"/>
  <c r="AO95" i="1"/>
  <c r="AN95" i="1"/>
  <c r="AP94" i="1"/>
  <c r="AO94" i="1"/>
  <c r="AN94" i="1"/>
  <c r="AP93" i="1"/>
  <c r="AO93" i="1"/>
  <c r="AN93" i="1"/>
  <c r="AP92" i="1"/>
  <c r="AO92" i="1"/>
  <c r="AN92" i="1"/>
  <c r="AP91" i="1"/>
  <c r="AO91" i="1"/>
  <c r="AN91" i="1"/>
  <c r="AP90" i="1"/>
  <c r="AO90" i="1"/>
  <c r="AN90" i="1"/>
  <c r="AP89" i="1"/>
  <c r="AO89" i="1"/>
  <c r="AN89" i="1"/>
  <c r="AP88" i="1"/>
  <c r="AO88" i="1"/>
  <c r="AN88" i="1"/>
  <c r="AP87" i="1"/>
  <c r="AO87" i="1"/>
  <c r="AN87" i="1"/>
  <c r="AP86" i="1"/>
  <c r="AO86" i="1"/>
  <c r="AN86" i="1"/>
  <c r="AP85" i="1"/>
  <c r="AO85" i="1"/>
  <c r="AN85" i="1"/>
  <c r="AP84" i="1"/>
  <c r="AO84" i="1"/>
  <c r="AN84" i="1"/>
  <c r="AP83" i="1"/>
  <c r="AO83" i="1"/>
  <c r="AN83" i="1"/>
  <c r="AP82" i="1"/>
  <c r="AO82" i="1"/>
  <c r="AN82" i="1"/>
  <c r="AP81" i="1"/>
  <c r="AO81" i="1"/>
  <c r="AN81" i="1"/>
  <c r="AP80" i="1"/>
  <c r="AO80" i="1"/>
  <c r="AN80" i="1"/>
  <c r="AP79" i="1"/>
  <c r="AO79" i="1"/>
  <c r="AN79" i="1"/>
  <c r="AP78" i="1"/>
  <c r="AO78" i="1"/>
  <c r="AN78" i="1"/>
  <c r="AP77" i="1"/>
  <c r="AO77" i="1"/>
  <c r="AN77" i="1"/>
  <c r="AP76" i="1"/>
  <c r="AO76" i="1"/>
  <c r="AN76" i="1"/>
  <c r="AP75" i="1"/>
  <c r="AO75" i="1"/>
  <c r="AN75" i="1"/>
  <c r="AP74" i="1"/>
  <c r="AO74" i="1"/>
  <c r="AN74" i="1"/>
  <c r="AP73" i="1"/>
  <c r="AO73" i="1"/>
  <c r="AN73" i="1"/>
  <c r="AP72" i="1"/>
  <c r="AO72" i="1"/>
  <c r="AN72" i="1"/>
  <c r="AP71" i="1"/>
  <c r="AO71" i="1"/>
  <c r="AN71" i="1"/>
  <c r="AP70" i="1"/>
  <c r="AO70" i="1"/>
  <c r="AN70" i="1"/>
  <c r="AP69" i="1"/>
  <c r="AO69" i="1"/>
  <c r="AN69" i="1"/>
  <c r="AP68" i="1"/>
  <c r="AO68" i="1"/>
  <c r="AN68" i="1"/>
  <c r="AP67" i="1"/>
  <c r="AO67" i="1"/>
  <c r="AN67" i="1"/>
  <c r="AP66" i="1"/>
  <c r="AO66" i="1"/>
  <c r="AN66" i="1"/>
  <c r="AP65" i="1"/>
  <c r="AO65" i="1"/>
  <c r="AN65" i="1"/>
  <c r="AP64" i="1"/>
  <c r="AO64" i="1"/>
  <c r="AN64" i="1"/>
  <c r="AP63" i="1"/>
  <c r="AO63" i="1"/>
  <c r="AN63" i="1"/>
  <c r="AP62" i="1"/>
  <c r="AO62" i="1"/>
  <c r="AN62" i="1"/>
  <c r="AP61" i="1"/>
  <c r="AO61" i="1"/>
  <c r="AN61" i="1"/>
  <c r="AP60" i="1"/>
  <c r="AO60" i="1"/>
  <c r="AN60" i="1"/>
  <c r="AP59" i="1"/>
  <c r="AO59" i="1"/>
  <c r="AN59" i="1"/>
  <c r="AP58" i="1"/>
  <c r="AO58" i="1"/>
  <c r="AN58" i="1"/>
  <c r="AP57" i="1"/>
  <c r="AO57" i="1"/>
  <c r="AN57" i="1"/>
  <c r="AP56" i="1"/>
  <c r="AO56" i="1"/>
  <c r="AN56" i="1"/>
  <c r="AP55" i="1"/>
  <c r="AO55" i="1"/>
  <c r="AN55" i="1"/>
  <c r="AP54" i="1"/>
  <c r="AO54" i="1"/>
  <c r="AN54" i="1"/>
  <c r="AP53" i="1"/>
  <c r="AO53" i="1"/>
  <c r="AN53" i="1"/>
  <c r="AP52" i="1"/>
  <c r="AO52" i="1"/>
  <c r="AN52" i="1"/>
  <c r="AP51" i="1"/>
  <c r="AO51" i="1"/>
  <c r="AN51" i="1"/>
  <c r="AP50" i="1"/>
  <c r="AO50" i="1"/>
  <c r="AN50" i="1"/>
  <c r="AP49" i="1"/>
  <c r="AO49" i="1"/>
  <c r="AN49" i="1"/>
  <c r="AP48" i="1"/>
  <c r="AO48" i="1"/>
  <c r="AN48" i="1"/>
  <c r="AP47" i="1"/>
  <c r="AO47" i="1"/>
  <c r="AN47" i="1"/>
  <c r="AP46" i="1"/>
  <c r="AO46" i="1"/>
  <c r="AN46" i="1"/>
  <c r="AP45" i="1"/>
  <c r="AO45" i="1"/>
  <c r="AN45" i="1"/>
  <c r="AP44" i="1"/>
  <c r="AO44" i="1"/>
  <c r="AN44" i="1"/>
  <c r="AP43" i="1"/>
  <c r="AO43" i="1"/>
  <c r="AN43" i="1"/>
  <c r="AP42" i="1"/>
  <c r="AO42" i="1"/>
  <c r="AN42" i="1"/>
  <c r="AP41" i="1"/>
  <c r="AO41" i="1"/>
  <c r="AN41" i="1"/>
  <c r="AP40" i="1"/>
  <c r="AO40" i="1"/>
  <c r="AN40" i="1"/>
  <c r="AP39" i="1"/>
  <c r="AO39" i="1"/>
  <c r="AN39" i="1"/>
  <c r="AP38" i="1"/>
  <c r="AO38" i="1"/>
  <c r="AN38" i="1"/>
  <c r="AP37" i="1"/>
  <c r="AO37" i="1"/>
  <c r="AN37" i="1"/>
  <c r="AP36" i="1"/>
  <c r="AO36" i="1"/>
  <c r="AN36" i="1"/>
  <c r="AP35" i="1"/>
  <c r="AO35" i="1"/>
  <c r="AN35" i="1"/>
  <c r="AP34" i="1"/>
  <c r="AO34" i="1"/>
  <c r="AN34" i="1"/>
  <c r="AP33" i="1"/>
  <c r="AO33" i="1"/>
  <c r="AN33" i="1"/>
  <c r="AP32" i="1"/>
  <c r="AO32" i="1"/>
  <c r="AN32" i="1"/>
  <c r="AP31" i="1"/>
  <c r="AO31" i="1"/>
  <c r="AN31" i="1"/>
  <c r="AP30" i="1"/>
  <c r="AO30" i="1"/>
  <c r="AN30" i="1"/>
  <c r="AP29" i="1"/>
  <c r="AO29" i="1"/>
  <c r="AN29" i="1"/>
  <c r="AP28" i="1"/>
  <c r="AO28" i="1"/>
  <c r="AN28" i="1"/>
  <c r="AP27" i="1"/>
  <c r="AO27" i="1"/>
  <c r="AN27" i="1"/>
  <c r="AP26" i="1"/>
  <c r="AO26" i="1"/>
  <c r="AN26" i="1"/>
  <c r="AP25" i="1"/>
  <c r="AO25" i="1"/>
  <c r="AN25" i="1"/>
  <c r="AP24" i="1"/>
  <c r="AO24" i="1"/>
  <c r="AN24" i="1"/>
  <c r="AP23" i="1"/>
  <c r="AO23" i="1"/>
  <c r="AN23" i="1"/>
  <c r="AP22" i="1"/>
  <c r="AO22" i="1"/>
  <c r="AN22" i="1"/>
  <c r="AP21" i="1"/>
  <c r="AO21" i="1"/>
  <c r="AN21" i="1"/>
  <c r="AP20" i="1"/>
  <c r="AO20" i="1"/>
  <c r="AN20" i="1"/>
  <c r="AP19" i="1"/>
  <c r="AO19" i="1"/>
  <c r="AN19" i="1"/>
  <c r="AP18" i="1"/>
  <c r="AO18" i="1"/>
  <c r="AN18" i="1"/>
  <c r="AP17" i="1"/>
  <c r="AO17" i="1"/>
  <c r="AN17" i="1"/>
  <c r="AP16" i="1"/>
  <c r="AO16" i="1"/>
  <c r="AN16" i="1"/>
  <c r="AP15" i="1"/>
  <c r="AO15" i="1"/>
  <c r="AN15" i="1"/>
  <c r="AP14" i="1"/>
  <c r="AO14" i="1"/>
  <c r="AN14" i="1"/>
  <c r="AP13" i="1"/>
  <c r="AO13" i="1"/>
  <c r="AN13" i="1"/>
  <c r="AP12" i="1"/>
  <c r="AO12" i="1"/>
  <c r="AN12" i="1"/>
  <c r="AP11" i="1"/>
  <c r="AO11" i="1"/>
  <c r="AN11" i="1"/>
  <c r="AP10" i="1"/>
  <c r="AO10" i="1"/>
  <c r="AN10" i="1"/>
  <c r="AP9" i="1"/>
  <c r="AO9" i="1"/>
  <c r="AN9" i="1"/>
  <c r="AP8" i="1"/>
  <c r="AO8" i="1"/>
  <c r="AN8" i="1"/>
  <c r="AP7" i="1"/>
  <c r="AO7" i="1"/>
  <c r="AN7" i="1"/>
  <c r="AP6" i="1"/>
  <c r="AO6" i="1"/>
  <c r="AN6" i="1"/>
  <c r="AP5" i="1"/>
  <c r="AO5" i="1"/>
  <c r="AN5" i="1"/>
  <c r="AP4" i="1"/>
  <c r="AO4" i="1"/>
  <c r="AN4" i="1"/>
  <c r="AP3" i="1"/>
  <c r="AO3" i="1"/>
  <c r="AN3" i="1"/>
  <c r="AQ8" i="1" l="1"/>
  <c r="AQ24" i="1"/>
  <c r="AQ40" i="1"/>
  <c r="AQ56" i="1"/>
  <c r="AQ64" i="1"/>
  <c r="AQ80" i="1"/>
  <c r="AQ96" i="1"/>
  <c r="AQ112" i="1"/>
  <c r="AQ128" i="1"/>
  <c r="AQ144" i="1"/>
  <c r="AQ152" i="1"/>
  <c r="AQ168" i="1"/>
  <c r="AQ184" i="1"/>
  <c r="AQ224" i="1"/>
  <c r="AQ248" i="1"/>
  <c r="AQ264" i="1"/>
  <c r="AQ272" i="1"/>
  <c r="AQ280" i="1"/>
  <c r="AQ288" i="1"/>
  <c r="AQ296" i="1"/>
  <c r="AQ304" i="1"/>
  <c r="AQ312" i="1"/>
  <c r="AQ320" i="1"/>
  <c r="AQ328" i="1"/>
  <c r="AQ336" i="1"/>
  <c r="AQ344" i="1"/>
  <c r="AQ352" i="1"/>
  <c r="AQ360" i="1"/>
  <c r="AQ368" i="1"/>
  <c r="AQ376" i="1"/>
  <c r="AQ384" i="1"/>
  <c r="AQ392" i="1"/>
  <c r="AQ400" i="1"/>
  <c r="AQ408" i="1"/>
  <c r="AQ416" i="1"/>
  <c r="AQ424" i="1"/>
  <c r="AQ432" i="1"/>
  <c r="AQ440" i="1"/>
  <c r="AQ448" i="1"/>
  <c r="AQ456" i="1"/>
  <c r="AQ464" i="1"/>
  <c r="AQ472" i="1"/>
  <c r="AQ480" i="1"/>
  <c r="AQ488" i="1"/>
  <c r="AQ496" i="1"/>
  <c r="AQ504" i="1"/>
  <c r="AQ512" i="1"/>
  <c r="AQ520" i="1"/>
  <c r="AQ528" i="1"/>
  <c r="AQ536" i="1"/>
  <c r="AQ544" i="1"/>
  <c r="AQ552" i="1"/>
  <c r="AQ560" i="1"/>
  <c r="AQ568" i="1"/>
  <c r="AQ576" i="1"/>
  <c r="AQ584" i="1"/>
  <c r="AQ592" i="1"/>
  <c r="AQ600" i="1"/>
  <c r="AQ608" i="1"/>
  <c r="AQ616" i="1"/>
  <c r="AQ624" i="1"/>
  <c r="AQ632" i="1"/>
  <c r="AQ640" i="1"/>
  <c r="AQ648" i="1"/>
  <c r="AQ776" i="1"/>
  <c r="AQ792" i="1"/>
  <c r="AQ16" i="1"/>
  <c r="AQ32" i="1"/>
  <c r="AQ48" i="1"/>
  <c r="AQ72" i="1"/>
  <c r="AQ88" i="1"/>
  <c r="AQ104" i="1"/>
  <c r="AQ120" i="1"/>
  <c r="AQ136" i="1"/>
  <c r="AQ160" i="1"/>
  <c r="AQ176" i="1"/>
  <c r="AQ192" i="1"/>
  <c r="AQ200" i="1"/>
  <c r="AQ208" i="1"/>
  <c r="AQ216" i="1"/>
  <c r="AQ232" i="1"/>
  <c r="AQ240" i="1"/>
  <c r="AQ256" i="1"/>
  <c r="AQ689" i="1"/>
  <c r="AQ656" i="1"/>
  <c r="AQ697" i="1"/>
  <c r="AQ787" i="1"/>
  <c r="AQ827" i="1"/>
  <c r="AQ822" i="1"/>
  <c r="AQ785" i="1"/>
  <c r="AQ793" i="1"/>
  <c r="AQ801" i="1"/>
  <c r="AQ4" i="1"/>
  <c r="AQ12" i="1"/>
  <c r="AQ36" i="1"/>
  <c r="AQ44" i="1"/>
  <c r="AQ52" i="1"/>
  <c r="AQ60" i="1"/>
  <c r="AQ68" i="1"/>
  <c r="AQ76" i="1"/>
  <c r="AQ84" i="1"/>
  <c r="AQ92" i="1"/>
  <c r="AQ100" i="1"/>
  <c r="AQ108" i="1"/>
  <c r="AQ116" i="1"/>
  <c r="AQ124" i="1"/>
  <c r="AQ132" i="1"/>
  <c r="AQ140" i="1"/>
  <c r="AQ148" i="1"/>
  <c r="AQ156" i="1"/>
  <c r="AQ164" i="1"/>
  <c r="AQ172" i="1"/>
  <c r="AQ180" i="1"/>
  <c r="AQ188" i="1"/>
  <c r="AQ196" i="1"/>
  <c r="AQ204" i="1"/>
  <c r="AQ212" i="1"/>
  <c r="AQ220" i="1"/>
  <c r="AQ228" i="1"/>
  <c r="AQ236" i="1"/>
  <c r="AQ244" i="1"/>
  <c r="AQ252" i="1"/>
  <c r="AQ260" i="1"/>
  <c r="AQ268" i="1"/>
  <c r="AQ276" i="1"/>
  <c r="AQ284" i="1"/>
  <c r="AQ292" i="1"/>
  <c r="AQ300" i="1"/>
  <c r="AQ308" i="1"/>
  <c r="AQ316" i="1"/>
  <c r="AQ324" i="1"/>
  <c r="AQ332" i="1"/>
  <c r="AQ340" i="1"/>
  <c r="AQ348" i="1"/>
  <c r="AQ356" i="1"/>
  <c r="AQ364" i="1"/>
  <c r="AQ372" i="1"/>
  <c r="AQ380" i="1"/>
  <c r="AQ388" i="1"/>
  <c r="AQ396" i="1"/>
  <c r="AQ772" i="1"/>
  <c r="AQ780" i="1"/>
  <c r="AQ825" i="1"/>
  <c r="AQ20" i="1"/>
  <c r="AQ28" i="1"/>
  <c r="AQ207" i="1"/>
  <c r="AQ215" i="1"/>
  <c r="AQ223" i="1"/>
  <c r="AQ231" i="1"/>
  <c r="AQ239" i="1"/>
  <c r="AQ247" i="1"/>
  <c r="AQ255" i="1"/>
  <c r="AQ263" i="1"/>
  <c r="AQ271" i="1"/>
  <c r="AQ295" i="1"/>
  <c r="AQ303" i="1"/>
  <c r="AQ311" i="1"/>
  <c r="AQ607" i="1"/>
  <c r="AQ615" i="1"/>
  <c r="AQ623" i="1"/>
  <c r="AQ631" i="1"/>
  <c r="AQ639" i="1"/>
  <c r="AQ647" i="1"/>
  <c r="AQ655" i="1"/>
  <c r="AQ663" i="1"/>
  <c r="AQ671" i="1"/>
  <c r="AQ823" i="1"/>
  <c r="AQ831" i="1"/>
  <c r="AQ674" i="1"/>
  <c r="AQ682" i="1"/>
  <c r="AQ690" i="1"/>
  <c r="AQ698" i="1"/>
  <c r="AQ706" i="1"/>
  <c r="AQ714" i="1"/>
  <c r="AQ722" i="1"/>
  <c r="AQ730" i="1"/>
  <c r="AQ738" i="1"/>
  <c r="AQ746" i="1"/>
  <c r="AQ754" i="1"/>
  <c r="AQ762" i="1"/>
  <c r="AQ794" i="1"/>
  <c r="AQ802" i="1"/>
  <c r="AQ807" i="1"/>
  <c r="AQ834" i="1"/>
  <c r="AQ5" i="1"/>
  <c r="AQ13" i="1"/>
  <c r="AQ21" i="1"/>
  <c r="AQ29" i="1"/>
  <c r="AQ37" i="1"/>
  <c r="AQ45" i="1"/>
  <c r="AQ53" i="1"/>
  <c r="AQ61" i="1"/>
  <c r="AQ69" i="1"/>
  <c r="AQ77" i="1"/>
  <c r="AQ85" i="1"/>
  <c r="AQ117" i="1"/>
  <c r="AQ181" i="1"/>
  <c r="AQ525" i="1"/>
  <c r="AQ661" i="1"/>
  <c r="AQ669" i="1"/>
  <c r="AQ789" i="1"/>
  <c r="AQ791" i="1"/>
  <c r="AQ797" i="1"/>
  <c r="AQ805" i="1"/>
  <c r="AQ93" i="1"/>
  <c r="AQ101" i="1"/>
  <c r="AQ109" i="1"/>
  <c r="AQ125" i="1"/>
  <c r="AQ133" i="1"/>
  <c r="AQ141" i="1"/>
  <c r="AQ149" i="1"/>
  <c r="AQ157" i="1"/>
  <c r="AQ165" i="1"/>
  <c r="AQ173" i="1"/>
  <c r="AQ189" i="1"/>
  <c r="AQ197" i="1"/>
  <c r="AQ629" i="1"/>
  <c r="AQ637" i="1"/>
  <c r="AQ645" i="1"/>
  <c r="AQ705" i="1"/>
  <c r="AQ713" i="1"/>
  <c r="AQ721" i="1"/>
  <c r="AQ811" i="1"/>
  <c r="AQ819" i="1"/>
  <c r="AQ824" i="1"/>
  <c r="AQ832" i="1"/>
  <c r="AQ461" i="1"/>
  <c r="AQ589" i="1"/>
  <c r="AQ664" i="1"/>
  <c r="AQ676" i="1"/>
  <c r="AQ684" i="1"/>
  <c r="AQ692" i="1"/>
  <c r="AQ700" i="1"/>
  <c r="AQ708" i="1"/>
  <c r="AQ716" i="1"/>
  <c r="AQ724" i="1"/>
  <c r="AQ732" i="1"/>
  <c r="AQ740" i="1"/>
  <c r="AQ748" i="1"/>
  <c r="AQ756" i="1"/>
  <c r="AQ764" i="1"/>
  <c r="AQ835" i="1"/>
  <c r="AQ809" i="1"/>
  <c r="AQ817" i="1"/>
  <c r="AQ278" i="1"/>
  <c r="AQ286" i="1"/>
  <c r="AQ294" i="1"/>
  <c r="AQ302" i="1"/>
  <c r="AQ566" i="1"/>
  <c r="AQ598" i="1"/>
  <c r="AQ614" i="1"/>
  <c r="AQ770" i="1"/>
  <c r="AQ778" i="1"/>
  <c r="AQ783" i="1"/>
  <c r="AQ786" i="1"/>
  <c r="AQ799" i="1"/>
  <c r="AQ820" i="1"/>
  <c r="AQ833" i="1"/>
  <c r="AQ625" i="1"/>
  <c r="AQ633" i="1"/>
  <c r="AQ641" i="1"/>
  <c r="AQ657" i="1"/>
  <c r="AQ665" i="1"/>
  <c r="AQ836" i="1"/>
  <c r="AQ404" i="1"/>
  <c r="AQ412" i="1"/>
  <c r="AQ420" i="1"/>
  <c r="AQ428" i="1"/>
  <c r="AQ436" i="1"/>
  <c r="AQ444" i="1"/>
  <c r="AQ452" i="1"/>
  <c r="AQ460" i="1"/>
  <c r="AQ468" i="1"/>
  <c r="AQ476" i="1"/>
  <c r="AQ484" i="1"/>
  <c r="AQ492" i="1"/>
  <c r="AQ500" i="1"/>
  <c r="AQ508" i="1"/>
  <c r="AQ516" i="1"/>
  <c r="AQ524" i="1"/>
  <c r="AQ532" i="1"/>
  <c r="AQ540" i="1"/>
  <c r="AQ548" i="1"/>
  <c r="AQ556" i="1"/>
  <c r="AQ564" i="1"/>
  <c r="AQ572" i="1"/>
  <c r="AQ580" i="1"/>
  <c r="AQ588" i="1"/>
  <c r="AQ596" i="1"/>
  <c r="AQ636" i="1"/>
  <c r="AQ644" i="1"/>
  <c r="AQ652" i="1"/>
  <c r="AQ784" i="1"/>
  <c r="AQ810" i="1"/>
  <c r="AQ818" i="1"/>
  <c r="AQ7" i="1"/>
  <c r="AQ15" i="1"/>
  <c r="AQ31" i="1"/>
  <c r="AQ39" i="1"/>
  <c r="AQ95" i="1"/>
  <c r="AQ319" i="1"/>
  <c r="AQ327" i="1"/>
  <c r="AQ423" i="1"/>
  <c r="AQ431" i="1"/>
  <c r="AQ439" i="1"/>
  <c r="AQ447" i="1"/>
  <c r="AQ455" i="1"/>
  <c r="AQ463" i="1"/>
  <c r="AQ471" i="1"/>
  <c r="AQ479" i="1"/>
  <c r="AQ487" i="1"/>
  <c r="AQ511" i="1"/>
  <c r="AQ519" i="1"/>
  <c r="AQ527" i="1"/>
  <c r="AQ535" i="1"/>
  <c r="AQ543" i="1"/>
  <c r="AQ551" i="1"/>
  <c r="AQ559" i="1"/>
  <c r="AQ567" i="1"/>
  <c r="AQ575" i="1"/>
  <c r="AQ583" i="1"/>
  <c r="AQ591" i="1"/>
  <c r="AQ599" i="1"/>
  <c r="AQ800" i="1"/>
  <c r="AQ813" i="1"/>
  <c r="AQ826" i="1"/>
  <c r="AQ790" i="1"/>
  <c r="AQ795" i="1"/>
  <c r="AQ808" i="1"/>
  <c r="AQ816" i="1"/>
  <c r="AQ829" i="1"/>
  <c r="AQ23" i="1"/>
  <c r="AQ47" i="1"/>
  <c r="AQ55" i="1"/>
  <c r="AQ63" i="1"/>
  <c r="AQ71" i="1"/>
  <c r="AQ79" i="1"/>
  <c r="AQ87" i="1"/>
  <c r="AQ103" i="1"/>
  <c r="AQ111" i="1"/>
  <c r="AQ119" i="1"/>
  <c r="AQ127" i="1"/>
  <c r="AQ135" i="1"/>
  <c r="AQ143" i="1"/>
  <c r="AQ151" i="1"/>
  <c r="AQ159" i="1"/>
  <c r="AQ167" i="1"/>
  <c r="AQ175" i="1"/>
  <c r="AQ183" i="1"/>
  <c r="AQ191" i="1"/>
  <c r="AQ199" i="1"/>
  <c r="AQ18" i="1"/>
  <c r="AQ26" i="1"/>
  <c r="AQ34" i="1"/>
  <c r="AQ42" i="1"/>
  <c r="AQ50" i="1"/>
  <c r="AQ58" i="1"/>
  <c r="AQ66" i="1"/>
  <c r="AQ74" i="1"/>
  <c r="AQ82" i="1"/>
  <c r="AQ90" i="1"/>
  <c r="AQ98" i="1"/>
  <c r="AQ106" i="1"/>
  <c r="AQ114" i="1"/>
  <c r="AQ122" i="1"/>
  <c r="AQ130" i="1"/>
  <c r="AQ138" i="1"/>
  <c r="AQ146" i="1"/>
  <c r="AQ154" i="1"/>
  <c r="AQ162" i="1"/>
  <c r="AQ170" i="1"/>
  <c r="AQ178" i="1"/>
  <c r="AQ186" i="1"/>
  <c r="AQ194" i="1"/>
  <c r="AQ202" i="1"/>
  <c r="AQ210" i="1"/>
  <c r="AQ218" i="1"/>
  <c r="AQ226" i="1"/>
  <c r="AQ234" i="1"/>
  <c r="AQ242" i="1"/>
  <c r="AQ250" i="1"/>
  <c r="AQ258" i="1"/>
  <c r="AQ10" i="1"/>
  <c r="AQ213" i="1"/>
  <c r="AQ221" i="1"/>
  <c r="AQ229" i="1"/>
  <c r="AQ237" i="1"/>
  <c r="AQ245" i="1"/>
  <c r="AQ253" i="1"/>
  <c r="AQ261" i="1"/>
  <c r="AQ277" i="1"/>
  <c r="AQ285" i="1"/>
  <c r="AQ293" i="1"/>
  <c r="AQ301" i="1"/>
  <c r="AQ309" i="1"/>
  <c r="AQ317" i="1"/>
  <c r="AQ325" i="1"/>
  <c r="AQ341" i="1"/>
  <c r="AQ349" i="1"/>
  <c r="AQ357" i="1"/>
  <c r="AQ365" i="1"/>
  <c r="AQ373" i="1"/>
  <c r="AQ381" i="1"/>
  <c r="AQ389" i="1"/>
  <c r="AQ405" i="1"/>
  <c r="AQ413" i="1"/>
  <c r="AQ421" i="1"/>
  <c r="AQ429" i="1"/>
  <c r="AQ437" i="1"/>
  <c r="AQ445" i="1"/>
  <c r="AQ453" i="1"/>
  <c r="AQ469" i="1"/>
  <c r="AQ477" i="1"/>
  <c r="AQ485" i="1"/>
  <c r="AQ493" i="1"/>
  <c r="AQ501" i="1"/>
  <c r="AQ509" i="1"/>
  <c r="AQ517" i="1"/>
  <c r="AQ533" i="1"/>
  <c r="AQ541" i="1"/>
  <c r="AQ549" i="1"/>
  <c r="AQ557" i="1"/>
  <c r="AQ565" i="1"/>
  <c r="AQ573" i="1"/>
  <c r="AQ581" i="1"/>
  <c r="AQ597" i="1"/>
  <c r="AQ605" i="1"/>
  <c r="AQ613" i="1"/>
  <c r="AQ621" i="1"/>
  <c r="AQ3" i="1"/>
  <c r="AQ11" i="1"/>
  <c r="AQ19" i="1"/>
  <c r="AQ27" i="1"/>
  <c r="AQ35" i="1"/>
  <c r="AQ43" i="1"/>
  <c r="AQ51" i="1"/>
  <c r="AQ59" i="1"/>
  <c r="AQ67" i="1"/>
  <c r="AQ75" i="1"/>
  <c r="AQ83" i="1"/>
  <c r="AQ91" i="1"/>
  <c r="AQ99" i="1"/>
  <c r="AQ107" i="1"/>
  <c r="AQ115" i="1"/>
  <c r="AQ123" i="1"/>
  <c r="AQ131" i="1"/>
  <c r="AQ139" i="1"/>
  <c r="AQ147" i="1"/>
  <c r="AQ155" i="1"/>
  <c r="AQ163" i="1"/>
  <c r="AQ171" i="1"/>
  <c r="AQ179" i="1"/>
  <c r="AQ187" i="1"/>
  <c r="AQ195" i="1"/>
  <c r="AQ203" i="1"/>
  <c r="AQ211" i="1"/>
  <c r="AQ219" i="1"/>
  <c r="AQ227" i="1"/>
  <c r="AQ235" i="1"/>
  <c r="AQ243" i="1"/>
  <c r="AQ251" i="1"/>
  <c r="AQ259" i="1"/>
  <c r="AQ267" i="1"/>
  <c r="AQ6" i="1"/>
  <c r="AQ22" i="1"/>
  <c r="AQ30" i="1"/>
  <c r="AQ38" i="1"/>
  <c r="AQ46" i="1"/>
  <c r="AQ54" i="1"/>
  <c r="AQ62" i="1"/>
  <c r="AQ70" i="1"/>
  <c r="AQ78" i="1"/>
  <c r="AQ86" i="1"/>
  <c r="AQ94" i="1"/>
  <c r="AQ102" i="1"/>
  <c r="AQ110" i="1"/>
  <c r="AQ118" i="1"/>
  <c r="AQ126" i="1"/>
  <c r="AQ134" i="1"/>
  <c r="AQ142" i="1"/>
  <c r="AQ150" i="1"/>
  <c r="AQ158" i="1"/>
  <c r="AQ166" i="1"/>
  <c r="AQ174" i="1"/>
  <c r="AQ182" i="1"/>
  <c r="AQ190" i="1"/>
  <c r="AQ198" i="1"/>
  <c r="AQ206" i="1"/>
  <c r="AQ214" i="1"/>
  <c r="AQ222" i="1"/>
  <c r="AQ230" i="1"/>
  <c r="AQ238" i="1"/>
  <c r="AQ246" i="1"/>
  <c r="AQ254" i="1"/>
  <c r="AQ262" i="1"/>
  <c r="AQ270" i="1"/>
  <c r="AQ14" i="1"/>
  <c r="AQ9" i="1"/>
  <c r="AQ17" i="1"/>
  <c r="AQ25" i="1"/>
  <c r="AQ33" i="1"/>
  <c r="AQ41" i="1"/>
  <c r="AQ49" i="1"/>
  <c r="AQ57" i="1"/>
  <c r="AQ65" i="1"/>
  <c r="AQ73" i="1"/>
  <c r="AQ81" i="1"/>
  <c r="AQ89" i="1"/>
  <c r="AQ97" i="1"/>
  <c r="AQ105" i="1"/>
  <c r="AQ113" i="1"/>
  <c r="AQ121" i="1"/>
  <c r="AQ129" i="1"/>
  <c r="AQ137" i="1"/>
  <c r="AQ145" i="1"/>
  <c r="AQ153" i="1"/>
  <c r="AQ161" i="1"/>
  <c r="AQ169" i="1"/>
  <c r="AQ177" i="1"/>
  <c r="AQ185" i="1"/>
  <c r="AQ193" i="1"/>
  <c r="AQ201" i="1"/>
  <c r="AQ209" i="1"/>
  <c r="AQ217" i="1"/>
  <c r="AQ225" i="1"/>
  <c r="AQ233" i="1"/>
  <c r="AQ241" i="1"/>
  <c r="AQ249" i="1"/>
  <c r="AQ257" i="1"/>
  <c r="AQ265" i="1"/>
  <c r="AQ275" i="1"/>
  <c r="AQ283" i="1"/>
  <c r="AQ291" i="1"/>
  <c r="AQ299" i="1"/>
  <c r="AQ307" i="1"/>
  <c r="AQ315" i="1"/>
  <c r="AQ323" i="1"/>
  <c r="AQ331" i="1"/>
  <c r="AQ339" i="1"/>
  <c r="AQ347" i="1"/>
  <c r="AQ355" i="1"/>
  <c r="AQ363" i="1"/>
  <c r="AQ371" i="1"/>
  <c r="AQ379" i="1"/>
  <c r="AQ387" i="1"/>
  <c r="AQ395" i="1"/>
  <c r="AQ403" i="1"/>
  <c r="AQ411" i="1"/>
  <c r="AQ419" i="1"/>
  <c r="AQ427" i="1"/>
  <c r="AQ435" i="1"/>
  <c r="AQ443" i="1"/>
  <c r="AQ451" i="1"/>
  <c r="AQ459" i="1"/>
  <c r="AQ467" i="1"/>
  <c r="AQ475" i="1"/>
  <c r="AQ483" i="1"/>
  <c r="AQ491" i="1"/>
  <c r="AQ499" i="1"/>
  <c r="AQ507" i="1"/>
  <c r="AQ515" i="1"/>
  <c r="AQ523" i="1"/>
  <c r="AQ531" i="1"/>
  <c r="AQ539" i="1"/>
  <c r="AQ547" i="1"/>
  <c r="AQ555" i="1"/>
  <c r="AQ563" i="1"/>
  <c r="AQ571" i="1"/>
  <c r="AQ579" i="1"/>
  <c r="AQ587" i="1"/>
  <c r="AQ595" i="1"/>
  <c r="AQ603" i="1"/>
  <c r="AQ611" i="1"/>
  <c r="AQ619" i="1"/>
  <c r="AQ627" i="1"/>
  <c r="AQ635" i="1"/>
  <c r="AQ643" i="1"/>
  <c r="AQ651" i="1"/>
  <c r="AQ659" i="1"/>
  <c r="AQ667" i="1"/>
  <c r="AQ310" i="1"/>
  <c r="AQ318" i="1"/>
  <c r="AQ326" i="1"/>
  <c r="AQ334" i="1"/>
  <c r="AQ342" i="1"/>
  <c r="AQ350" i="1"/>
  <c r="AQ358" i="1"/>
  <c r="AQ366" i="1"/>
  <c r="AQ374" i="1"/>
  <c r="AQ382" i="1"/>
  <c r="AQ390" i="1"/>
  <c r="AQ398" i="1"/>
  <c r="AQ406" i="1"/>
  <c r="AQ414" i="1"/>
  <c r="AQ422" i="1"/>
  <c r="AQ430" i="1"/>
  <c r="AQ438" i="1"/>
  <c r="AQ446" i="1"/>
  <c r="AQ454" i="1"/>
  <c r="AQ462" i="1"/>
  <c r="AQ470" i="1"/>
  <c r="AQ478" i="1"/>
  <c r="AQ486" i="1"/>
  <c r="AQ494" i="1"/>
  <c r="AQ502" i="1"/>
  <c r="AQ510" i="1"/>
  <c r="AQ518" i="1"/>
  <c r="AQ526" i="1"/>
  <c r="AQ534" i="1"/>
  <c r="AQ542" i="1"/>
  <c r="AQ550" i="1"/>
  <c r="AQ558" i="1"/>
  <c r="AQ574" i="1"/>
  <c r="AQ582" i="1"/>
  <c r="AQ622" i="1"/>
  <c r="AQ630" i="1"/>
  <c r="AQ638" i="1"/>
  <c r="AQ646" i="1"/>
  <c r="AQ273" i="1"/>
  <c r="AQ281" i="1"/>
  <c r="AQ289" i="1"/>
  <c r="AQ297" i="1"/>
  <c r="AQ305" i="1"/>
  <c r="AQ313" i="1"/>
  <c r="AQ321" i="1"/>
  <c r="AQ329" i="1"/>
  <c r="AQ337" i="1"/>
  <c r="AQ345" i="1"/>
  <c r="AQ353" i="1"/>
  <c r="AQ361" i="1"/>
  <c r="AQ369" i="1"/>
  <c r="AQ377" i="1"/>
  <c r="AQ385" i="1"/>
  <c r="AQ393" i="1"/>
  <c r="AQ401" i="1"/>
  <c r="AQ409" i="1"/>
  <c r="AQ417" i="1"/>
  <c r="AQ425" i="1"/>
  <c r="AQ433" i="1"/>
  <c r="AQ441" i="1"/>
  <c r="AQ449" i="1"/>
  <c r="AQ457" i="1"/>
  <c r="AQ465" i="1"/>
  <c r="AQ473" i="1"/>
  <c r="AQ481" i="1"/>
  <c r="AQ489" i="1"/>
  <c r="AQ497" i="1"/>
  <c r="AQ505" i="1"/>
  <c r="AQ513" i="1"/>
  <c r="AQ521" i="1"/>
  <c r="AQ529" i="1"/>
  <c r="AQ537" i="1"/>
  <c r="AQ545" i="1"/>
  <c r="AQ553" i="1"/>
  <c r="AQ561" i="1"/>
  <c r="AQ569" i="1"/>
  <c r="AQ577" i="1"/>
  <c r="AQ585" i="1"/>
  <c r="AQ593" i="1"/>
  <c r="AQ601" i="1"/>
  <c r="AQ609" i="1"/>
  <c r="AQ617" i="1"/>
  <c r="AQ649" i="1"/>
  <c r="AQ604" i="1"/>
  <c r="AQ612" i="1"/>
  <c r="AQ620" i="1"/>
  <c r="AQ628" i="1"/>
  <c r="AQ660" i="1"/>
  <c r="AQ668" i="1"/>
  <c r="AQ279" i="1"/>
  <c r="AQ287" i="1"/>
  <c r="AQ335" i="1"/>
  <c r="AQ343" i="1"/>
  <c r="AQ351" i="1"/>
  <c r="AQ359" i="1"/>
  <c r="AQ367" i="1"/>
  <c r="AQ375" i="1"/>
  <c r="AQ383" i="1"/>
  <c r="AQ391" i="1"/>
  <c r="AQ399" i="1"/>
  <c r="AQ407" i="1"/>
  <c r="AQ415" i="1"/>
  <c r="AQ495" i="1"/>
  <c r="AQ503" i="1"/>
  <c r="AQ266" i="1"/>
  <c r="AQ274" i="1"/>
  <c r="AQ282" i="1"/>
  <c r="AQ290" i="1"/>
  <c r="AQ298" i="1"/>
  <c r="AQ306" i="1"/>
  <c r="AQ314" i="1"/>
  <c r="AQ322" i="1"/>
  <c r="AQ330" i="1"/>
  <c r="AQ338" i="1"/>
  <c r="AQ346" i="1"/>
  <c r="AQ354" i="1"/>
  <c r="AQ362" i="1"/>
  <c r="AQ370" i="1"/>
  <c r="AQ378" i="1"/>
  <c r="AQ386" i="1"/>
  <c r="AQ394" i="1"/>
  <c r="AQ402" i="1"/>
  <c r="AQ410" i="1"/>
  <c r="AQ418" i="1"/>
  <c r="AQ426" i="1"/>
  <c r="AQ434" i="1"/>
  <c r="AQ442" i="1"/>
  <c r="AQ450" i="1"/>
  <c r="AQ458" i="1"/>
  <c r="AQ466" i="1"/>
  <c r="AQ474" i="1"/>
  <c r="AQ482" i="1"/>
  <c r="AQ490" i="1"/>
  <c r="AQ498" i="1"/>
  <c r="AQ506" i="1"/>
  <c r="AQ514" i="1"/>
  <c r="AQ522" i="1"/>
  <c r="AQ530" i="1"/>
  <c r="AQ538" i="1"/>
  <c r="AQ546" i="1"/>
  <c r="AQ554" i="1"/>
  <c r="AQ562" i="1"/>
  <c r="AQ570" i="1"/>
  <c r="AQ578" i="1"/>
  <c r="AQ586" i="1"/>
  <c r="AQ594" i="1"/>
  <c r="AQ602" i="1"/>
  <c r="AQ610" i="1"/>
  <c r="AQ618" i="1"/>
  <c r="AQ626" i="1"/>
  <c r="AQ634" i="1"/>
  <c r="AQ642" i="1"/>
  <c r="AQ650" i="1"/>
  <c r="AQ658" i="1"/>
  <c r="AQ666" i="1"/>
  <c r="AQ821" i="1"/>
  <c r="AQ803" i="1"/>
  <c r="AQ837" i="1"/>
  <c r="AQ729" i="1"/>
  <c r="AQ737" i="1"/>
  <c r="AQ745" i="1"/>
  <c r="AQ753" i="1"/>
  <c r="AQ761" i="1"/>
  <c r="AQ769" i="1"/>
  <c r="AQ777" i="1"/>
  <c r="AQ679" i="1"/>
  <c r="AQ687" i="1"/>
  <c r="AQ695" i="1"/>
  <c r="AQ703" i="1"/>
  <c r="AQ711" i="1"/>
  <c r="AQ719" i="1"/>
  <c r="AQ788" i="1"/>
  <c r="AQ804" i="1"/>
  <c r="AQ677" i="1"/>
  <c r="AQ685" i="1"/>
  <c r="AQ693" i="1"/>
  <c r="AQ701" i="1"/>
  <c r="AQ709" i="1"/>
  <c r="AQ717" i="1"/>
  <c r="AQ725" i="1"/>
  <c r="AQ672" i="1"/>
  <c r="AQ680" i="1"/>
  <c r="AQ688" i="1"/>
  <c r="AQ696" i="1"/>
  <c r="AQ704" i="1"/>
  <c r="AQ712" i="1"/>
  <c r="AQ720" i="1"/>
  <c r="AQ728" i="1"/>
  <c r="AQ736" i="1"/>
  <c r="AQ744" i="1"/>
  <c r="AQ752" i="1"/>
  <c r="AQ760" i="1"/>
  <c r="AQ768" i="1"/>
  <c r="AQ675" i="1"/>
  <c r="AQ683" i="1"/>
  <c r="AQ691" i="1"/>
  <c r="AQ699" i="1"/>
  <c r="AQ707" i="1"/>
  <c r="AQ715" i="1"/>
  <c r="AQ723" i="1"/>
  <c r="AQ798" i="1"/>
  <c r="AQ814" i="1"/>
  <c r="AQ830" i="1"/>
  <c r="AQ678" i="1"/>
  <c r="AQ686" i="1"/>
  <c r="AQ694" i="1"/>
  <c r="AQ702" i="1"/>
  <c r="AQ710" i="1"/>
  <c r="AQ718" i="1"/>
  <c r="AQ726" i="1"/>
  <c r="AQ731" i="1"/>
  <c r="AQ734" i="1"/>
  <c r="AQ739" i="1"/>
  <c r="AQ742" i="1"/>
  <c r="AQ747" i="1"/>
  <c r="AQ750" i="1"/>
  <c r="AQ755" i="1"/>
  <c r="AQ758" i="1"/>
  <c r="AQ763" i="1"/>
  <c r="AQ766" i="1"/>
  <c r="AQ771" i="1"/>
  <c r="AQ774" i="1"/>
  <c r="AQ779" i="1"/>
  <c r="AQ782" i="1"/>
  <c r="AQ796" i="1"/>
  <c r="AQ812" i="1"/>
  <c r="AQ828" i="1"/>
  <c r="AQ839" i="2"/>
  <c r="AQ572" i="2"/>
  <c r="AQ620" i="2"/>
  <c r="AQ628" i="2"/>
  <c r="AQ636" i="2"/>
  <c r="AQ644" i="2"/>
  <c r="AQ652" i="2"/>
  <c r="AQ660" i="2"/>
  <c r="AQ668" i="2"/>
  <c r="AQ677" i="2"/>
  <c r="AQ685" i="2"/>
  <c r="AQ837" i="2"/>
  <c r="AQ263" i="2"/>
  <c r="AQ271" i="2"/>
  <c r="AQ279" i="2"/>
  <c r="AQ287" i="2"/>
  <c r="AQ114" i="2"/>
  <c r="AQ122" i="2"/>
  <c r="AQ154" i="2"/>
  <c r="AQ202" i="2"/>
  <c r="AQ841" i="2"/>
  <c r="AQ4" i="2"/>
  <c r="AQ12" i="2"/>
  <c r="AQ20" i="2"/>
  <c r="AQ28" i="2"/>
  <c r="AQ36" i="2"/>
  <c r="AQ44" i="2"/>
  <c r="AQ52" i="2"/>
  <c r="AQ60" i="2"/>
  <c r="AQ68" i="2"/>
  <c r="AQ76" i="2"/>
  <c r="AQ84" i="2"/>
  <c r="AQ92" i="2"/>
  <c r="AQ100" i="2"/>
  <c r="AQ108" i="2"/>
  <c r="AQ116" i="2"/>
  <c r="AQ124" i="2"/>
  <c r="AQ132" i="2"/>
  <c r="AQ140" i="2"/>
  <c r="AQ148" i="2"/>
  <c r="AQ693" i="2"/>
  <c r="AQ741" i="2"/>
  <c r="AQ749" i="2"/>
  <c r="AQ757" i="2"/>
  <c r="AQ765" i="2"/>
  <c r="AQ773" i="2"/>
  <c r="AQ781" i="2"/>
  <c r="AQ789" i="2"/>
  <c r="AQ797" i="2"/>
  <c r="AQ805" i="2"/>
  <c r="AQ813" i="2"/>
  <c r="AQ821" i="2"/>
  <c r="AQ829" i="2"/>
  <c r="AQ95" i="2"/>
  <c r="AQ103" i="2"/>
  <c r="AQ111" i="2"/>
  <c r="AQ127" i="2"/>
  <c r="AQ135" i="2"/>
  <c r="AQ143" i="2"/>
  <c r="AQ151" i="2"/>
  <c r="AQ303" i="2"/>
  <c r="AQ311" i="2"/>
  <c r="AQ319" i="2"/>
  <c r="AQ671" i="2"/>
  <c r="AQ672" i="2"/>
  <c r="AQ680" i="2"/>
  <c r="AQ688" i="2"/>
  <c r="AQ696" i="2"/>
  <c r="AQ704" i="2"/>
  <c r="AQ712" i="2"/>
  <c r="AQ768" i="2"/>
  <c r="AQ776" i="2"/>
  <c r="AQ784" i="2"/>
  <c r="AQ792" i="2"/>
  <c r="AQ800" i="2"/>
  <c r="AQ808" i="2"/>
  <c r="AQ816" i="2"/>
  <c r="AQ824" i="2"/>
  <c r="AQ832" i="2"/>
  <c r="AQ723" i="2"/>
  <c r="AQ731" i="2"/>
  <c r="AQ739" i="2"/>
  <c r="AQ755" i="2"/>
  <c r="AQ779" i="2"/>
  <c r="AQ787" i="2"/>
  <c r="AQ325" i="2"/>
  <c r="AQ333" i="2"/>
  <c r="AQ341" i="2"/>
  <c r="AQ349" i="2"/>
  <c r="AQ357" i="2"/>
  <c r="AQ365" i="2"/>
  <c r="AQ373" i="2"/>
  <c r="AQ381" i="2"/>
  <c r="AQ389" i="2"/>
  <c r="AQ397" i="2"/>
  <c r="AQ405" i="2"/>
  <c r="AQ413" i="2"/>
  <c r="AQ421" i="2"/>
  <c r="AQ429" i="2"/>
  <c r="AQ437" i="2"/>
  <c r="AQ445" i="2"/>
  <c r="AQ453" i="2"/>
  <c r="AQ485" i="2"/>
  <c r="AQ493" i="2"/>
  <c r="AQ501" i="2"/>
  <c r="AQ509" i="2"/>
  <c r="AQ517" i="2"/>
  <c r="AQ525" i="2"/>
  <c r="AQ533" i="2"/>
  <c r="AQ541" i="2"/>
  <c r="AQ549" i="2"/>
  <c r="AQ557" i="2"/>
  <c r="AQ565" i="2"/>
  <c r="AQ573" i="2"/>
  <c r="AQ581" i="2"/>
  <c r="AQ589" i="2"/>
  <c r="AQ597" i="2"/>
  <c r="AQ605" i="2"/>
  <c r="AQ613" i="2"/>
  <c r="AQ621" i="2"/>
  <c r="AQ629" i="2"/>
  <c r="AQ678" i="2"/>
  <c r="AQ686" i="2"/>
  <c r="AQ694" i="2"/>
  <c r="AQ702" i="2"/>
  <c r="AQ710" i="2"/>
  <c r="AQ718" i="2"/>
  <c r="AQ726" i="2"/>
  <c r="AQ734" i="2"/>
  <c r="AQ742" i="2"/>
  <c r="AQ750" i="2"/>
  <c r="AQ758" i="2"/>
  <c r="AQ766" i="2"/>
  <c r="AQ774" i="2"/>
  <c r="AQ782" i="2"/>
  <c r="AQ790" i="2"/>
  <c r="AQ798" i="2"/>
  <c r="AQ806" i="2"/>
  <c r="AQ814" i="2"/>
  <c r="AQ822" i="2"/>
  <c r="AQ830" i="2"/>
  <c r="AQ838" i="2"/>
  <c r="AQ448" i="2"/>
  <c r="AQ456" i="2"/>
  <c r="AQ464" i="2"/>
  <c r="AQ472" i="2"/>
  <c r="AQ480" i="2"/>
  <c r="AQ640" i="2"/>
  <c r="AQ648" i="2"/>
  <c r="AQ656" i="2"/>
  <c r="AQ664" i="2"/>
  <c r="AQ6" i="2"/>
  <c r="AQ14" i="2"/>
  <c r="AQ22" i="2"/>
  <c r="AQ30" i="2"/>
  <c r="AQ38" i="2"/>
  <c r="AQ46" i="2"/>
  <c r="AQ54" i="2"/>
  <c r="AQ62" i="2"/>
  <c r="AQ70" i="2"/>
  <c r="AQ78" i="2"/>
  <c r="AQ86" i="2"/>
  <c r="AQ94" i="2"/>
  <c r="AQ102" i="2"/>
  <c r="AQ110" i="2"/>
  <c r="AQ118" i="2"/>
  <c r="AQ126" i="2"/>
  <c r="AQ134" i="2"/>
  <c r="AQ142" i="2"/>
  <c r="AQ150" i="2"/>
  <c r="AQ158" i="2"/>
  <c r="AQ166" i="2"/>
  <c r="AQ174" i="2"/>
  <c r="AQ182" i="2"/>
  <c r="AQ190" i="2"/>
  <c r="AQ198" i="2"/>
  <c r="AQ206" i="2"/>
  <c r="AQ214" i="2"/>
  <c r="AQ222" i="2"/>
  <c r="AQ230" i="2"/>
  <c r="AQ238" i="2"/>
  <c r="AQ246" i="2"/>
  <c r="AQ254" i="2"/>
  <c r="AQ262" i="2"/>
  <c r="AQ270" i="2"/>
  <c r="AQ278" i="2"/>
  <c r="AQ286" i="2"/>
  <c r="AQ294" i="2"/>
  <c r="AQ302" i="2"/>
  <c r="AQ310" i="2"/>
  <c r="AQ318" i="2"/>
  <c r="AQ326" i="2"/>
  <c r="AQ9" i="2"/>
  <c r="AQ17" i="2"/>
  <c r="AQ25" i="2"/>
  <c r="AQ33" i="2"/>
  <c r="AQ41" i="2"/>
  <c r="AQ49" i="2"/>
  <c r="AQ57" i="2"/>
  <c r="AQ65" i="2"/>
  <c r="AQ73" i="2"/>
  <c r="AQ81" i="2"/>
  <c r="AQ89" i="2"/>
  <c r="AQ97" i="2"/>
  <c r="AQ105" i="2"/>
  <c r="AQ113" i="2"/>
  <c r="AQ121" i="2"/>
  <c r="AQ129" i="2"/>
  <c r="AQ137" i="2"/>
  <c r="AQ145" i="2"/>
  <c r="AQ153" i="2"/>
  <c r="AQ161" i="2"/>
  <c r="AQ169" i="2"/>
  <c r="AQ177" i="2"/>
  <c r="AQ185" i="2"/>
  <c r="AQ193" i="2"/>
  <c r="AQ201" i="2"/>
  <c r="AQ209" i="2"/>
  <c r="AQ217" i="2"/>
  <c r="AQ225" i="2"/>
  <c r="AQ233" i="2"/>
  <c r="AQ241" i="2"/>
  <c r="AQ249" i="2"/>
  <c r="AQ257" i="2"/>
  <c r="AQ265" i="2"/>
  <c r="AQ273" i="2"/>
  <c r="AQ281" i="2"/>
  <c r="AQ289" i="2"/>
  <c r="AQ297" i="2"/>
  <c r="AQ305" i="2"/>
  <c r="AQ313" i="2"/>
  <c r="AQ7" i="2"/>
  <c r="AQ15" i="2"/>
  <c r="AQ23" i="2"/>
  <c r="AQ31" i="2"/>
  <c r="AQ39" i="2"/>
  <c r="AQ47" i="2"/>
  <c r="AQ55" i="2"/>
  <c r="AQ63" i="2"/>
  <c r="AQ71" i="2"/>
  <c r="AQ79" i="2"/>
  <c r="AQ87" i="2"/>
  <c r="AQ119" i="2"/>
  <c r="AQ10" i="2"/>
  <c r="AQ18" i="2"/>
  <c r="AQ146" i="2"/>
  <c r="AQ162" i="2"/>
  <c r="AQ170" i="2"/>
  <c r="AQ178" i="2"/>
  <c r="AQ186" i="2"/>
  <c r="AQ194" i="2"/>
  <c r="AQ210" i="2"/>
  <c r="AQ218" i="2"/>
  <c r="AQ226" i="2"/>
  <c r="AQ234" i="2"/>
  <c r="AQ242" i="2"/>
  <c r="AQ250" i="2"/>
  <c r="AQ258" i="2"/>
  <c r="AQ266" i="2"/>
  <c r="AQ274" i="2"/>
  <c r="AQ282" i="2"/>
  <c r="AQ290" i="2"/>
  <c r="AQ298" i="2"/>
  <c r="AQ306" i="2"/>
  <c r="AQ314" i="2"/>
  <c r="AQ322" i="2"/>
  <c r="AQ5" i="2"/>
  <c r="AQ13" i="2"/>
  <c r="AQ21" i="2"/>
  <c r="AQ29" i="2"/>
  <c r="AQ37" i="2"/>
  <c r="AQ45" i="2"/>
  <c r="AQ53" i="2"/>
  <c r="AQ61" i="2"/>
  <c r="AQ69" i="2"/>
  <c r="AQ77" i="2"/>
  <c r="AQ85" i="2"/>
  <c r="AQ93" i="2"/>
  <c r="AQ101" i="2"/>
  <c r="AQ109" i="2"/>
  <c r="AQ117" i="2"/>
  <c r="AQ125" i="2"/>
  <c r="AQ133" i="2"/>
  <c r="AQ141" i="2"/>
  <c r="AQ149" i="2"/>
  <c r="AQ157" i="2"/>
  <c r="AQ165" i="2"/>
  <c r="AQ173" i="2"/>
  <c r="AQ181" i="2"/>
  <c r="AQ189" i="2"/>
  <c r="AQ197" i="2"/>
  <c r="AQ205" i="2"/>
  <c r="AQ213" i="2"/>
  <c r="AQ221" i="2"/>
  <c r="AQ229" i="2"/>
  <c r="AQ237" i="2"/>
  <c r="AQ245" i="2"/>
  <c r="AQ253" i="2"/>
  <c r="AQ261" i="2"/>
  <c r="AQ269" i="2"/>
  <c r="AQ277" i="2"/>
  <c r="AQ285" i="2"/>
  <c r="AQ293" i="2"/>
  <c r="AQ301" i="2"/>
  <c r="AQ309" i="2"/>
  <c r="AQ317" i="2"/>
  <c r="AQ8" i="2"/>
  <c r="AQ16" i="2"/>
  <c r="AQ24" i="2"/>
  <c r="AQ32" i="2"/>
  <c r="AQ40" i="2"/>
  <c r="AQ48" i="2"/>
  <c r="AQ56" i="2"/>
  <c r="AQ64" i="2"/>
  <c r="AQ72" i="2"/>
  <c r="AQ80" i="2"/>
  <c r="AQ88" i="2"/>
  <c r="AQ96" i="2"/>
  <c r="AQ104" i="2"/>
  <c r="AQ112" i="2"/>
  <c r="AQ120" i="2"/>
  <c r="AQ128" i="2"/>
  <c r="AQ136" i="2"/>
  <c r="AQ144" i="2"/>
  <c r="AQ152" i="2"/>
  <c r="AQ160" i="2"/>
  <c r="AQ168" i="2"/>
  <c r="AQ176" i="2"/>
  <c r="AQ184" i="2"/>
  <c r="AQ192" i="2"/>
  <c r="AQ200" i="2"/>
  <c r="AQ208" i="2"/>
  <c r="AQ216" i="2"/>
  <c r="AQ224" i="2"/>
  <c r="AQ232" i="2"/>
  <c r="AQ240" i="2"/>
  <c r="AQ248" i="2"/>
  <c r="AQ256" i="2"/>
  <c r="AQ264" i="2"/>
  <c r="AQ272" i="2"/>
  <c r="AQ280" i="2"/>
  <c r="AQ288" i="2"/>
  <c r="AQ296" i="2"/>
  <c r="AQ304" i="2"/>
  <c r="AQ312" i="2"/>
  <c r="AQ461" i="2"/>
  <c r="AQ469" i="2"/>
  <c r="AQ477" i="2"/>
  <c r="AQ637" i="2"/>
  <c r="AQ645" i="2"/>
  <c r="AQ653" i="2"/>
  <c r="AQ661" i="2"/>
  <c r="AQ669" i="2"/>
  <c r="AQ320" i="2"/>
  <c r="AQ328" i="2"/>
  <c r="AQ336" i="2"/>
  <c r="AQ344" i="2"/>
  <c r="AQ352" i="2"/>
  <c r="AQ360" i="2"/>
  <c r="AQ368" i="2"/>
  <c r="AQ376" i="2"/>
  <c r="AQ384" i="2"/>
  <c r="AQ392" i="2"/>
  <c r="AQ400" i="2"/>
  <c r="AQ408" i="2"/>
  <c r="AQ416" i="2"/>
  <c r="AQ424" i="2"/>
  <c r="AQ432" i="2"/>
  <c r="AQ440" i="2"/>
  <c r="AQ488" i="2"/>
  <c r="AQ496" i="2"/>
  <c r="AQ504" i="2"/>
  <c r="AQ512" i="2"/>
  <c r="AQ520" i="2"/>
  <c r="AQ528" i="2"/>
  <c r="AQ536" i="2"/>
  <c r="AQ544" i="2"/>
  <c r="AQ552" i="2"/>
  <c r="AQ560" i="2"/>
  <c r="AQ568" i="2"/>
  <c r="AQ576" i="2"/>
  <c r="AQ584" i="2"/>
  <c r="AQ592" i="2"/>
  <c r="AQ600" i="2"/>
  <c r="AQ608" i="2"/>
  <c r="AQ616" i="2"/>
  <c r="AQ624" i="2"/>
  <c r="AQ632" i="2"/>
  <c r="AQ673" i="2"/>
  <c r="AQ681" i="2"/>
  <c r="AQ689" i="2"/>
  <c r="AQ697" i="2"/>
  <c r="AQ705" i="2"/>
  <c r="AQ713" i="2"/>
  <c r="AQ721" i="2"/>
  <c r="AQ729" i="2"/>
  <c r="AQ737" i="2"/>
  <c r="AQ745" i="2"/>
  <c r="AQ753" i="2"/>
  <c r="AQ761" i="2"/>
  <c r="AQ769" i="2"/>
  <c r="AQ777" i="2"/>
  <c r="AQ785" i="2"/>
  <c r="AQ793" i="2"/>
  <c r="AQ801" i="2"/>
  <c r="AQ809" i="2"/>
  <c r="AQ817" i="2"/>
  <c r="AQ825" i="2"/>
  <c r="AQ833" i="2"/>
  <c r="AQ323" i="2"/>
  <c r="AQ331" i="2"/>
  <c r="AQ339" i="2"/>
  <c r="AQ347" i="2"/>
  <c r="AQ355" i="2"/>
  <c r="AQ363" i="2"/>
  <c r="AQ371" i="2"/>
  <c r="AQ379" i="2"/>
  <c r="AQ387" i="2"/>
  <c r="AQ395" i="2"/>
  <c r="AQ403" i="2"/>
  <c r="AQ411" i="2"/>
  <c r="AQ419" i="2"/>
  <c r="AQ427" i="2"/>
  <c r="AQ435" i="2"/>
  <c r="AQ443" i="2"/>
  <c r="AQ451" i="2"/>
  <c r="AQ459" i="2"/>
  <c r="AQ467" i="2"/>
  <c r="AQ475" i="2"/>
  <c r="AQ483" i="2"/>
  <c r="AQ491" i="2"/>
  <c r="AQ499" i="2"/>
  <c r="AQ507" i="2"/>
  <c r="AQ515" i="2"/>
  <c r="AQ523" i="2"/>
  <c r="AQ531" i="2"/>
  <c r="AQ539" i="2"/>
  <c r="AQ547" i="2"/>
  <c r="AQ555" i="2"/>
  <c r="AQ563" i="2"/>
  <c r="AQ571" i="2"/>
  <c r="AQ579" i="2"/>
  <c r="AQ587" i="2"/>
  <c r="AQ595" i="2"/>
  <c r="AQ603" i="2"/>
  <c r="AQ611" i="2"/>
  <c r="AQ619" i="2"/>
  <c r="AQ651" i="2"/>
  <c r="AQ659" i="2"/>
  <c r="AQ667" i="2"/>
  <c r="AQ676" i="2"/>
  <c r="AQ684" i="2"/>
  <c r="AQ692" i="2"/>
  <c r="AQ700" i="2"/>
  <c r="AQ708" i="2"/>
  <c r="AQ716" i="2"/>
  <c r="AQ724" i="2"/>
  <c r="AQ732" i="2"/>
  <c r="AQ740" i="2"/>
  <c r="AQ748" i="2"/>
  <c r="AQ756" i="2"/>
  <c r="AQ764" i="2"/>
  <c r="AQ772" i="2"/>
  <c r="AQ780" i="2"/>
  <c r="AQ788" i="2"/>
  <c r="AQ796" i="2"/>
  <c r="AQ804" i="2"/>
  <c r="AQ812" i="2"/>
  <c r="AQ820" i="2"/>
  <c r="AQ828" i="2"/>
  <c r="AQ836" i="2"/>
  <c r="AQ334" i="2"/>
  <c r="AQ342" i="2"/>
  <c r="AQ350" i="2"/>
  <c r="AQ358" i="2"/>
  <c r="AQ366" i="2"/>
  <c r="AQ374" i="2"/>
  <c r="AQ382" i="2"/>
  <c r="AQ390" i="2"/>
  <c r="AQ398" i="2"/>
  <c r="AQ406" i="2"/>
  <c r="AQ414" i="2"/>
  <c r="AQ422" i="2"/>
  <c r="AQ430" i="2"/>
  <c r="AQ438" i="2"/>
  <c r="AQ446" i="2"/>
  <c r="AQ454" i="2"/>
  <c r="AQ462" i="2"/>
  <c r="AQ470" i="2"/>
  <c r="AQ478" i="2"/>
  <c r="AQ486" i="2"/>
  <c r="AQ494" i="2"/>
  <c r="AQ502" i="2"/>
  <c r="AQ510" i="2"/>
  <c r="AQ518" i="2"/>
  <c r="AQ526" i="2"/>
  <c r="AQ534" i="2"/>
  <c r="AQ542" i="2"/>
  <c r="AQ550" i="2"/>
  <c r="AQ558" i="2"/>
  <c r="AQ566" i="2"/>
  <c r="AQ574" i="2"/>
  <c r="AQ582" i="2"/>
  <c r="AQ590" i="2"/>
  <c r="AQ598" i="2"/>
  <c r="AQ606" i="2"/>
  <c r="AQ614" i="2"/>
  <c r="AQ622" i="2"/>
  <c r="AQ630" i="2"/>
  <c r="AQ638" i="2"/>
  <c r="AQ646" i="2"/>
  <c r="AQ654" i="2"/>
  <c r="AQ662" i="2"/>
  <c r="AQ670" i="2"/>
  <c r="AQ679" i="2"/>
  <c r="AQ687" i="2"/>
  <c r="AQ695" i="2"/>
  <c r="AQ703" i="2"/>
  <c r="AQ711" i="2"/>
  <c r="AQ719" i="2"/>
  <c r="AQ727" i="2"/>
  <c r="AQ735" i="2"/>
  <c r="AQ743" i="2"/>
  <c r="AQ751" i="2"/>
  <c r="AQ759" i="2"/>
  <c r="AQ767" i="2"/>
  <c r="AQ775" i="2"/>
  <c r="AQ783" i="2"/>
  <c r="AQ791" i="2"/>
  <c r="AQ799" i="2"/>
  <c r="AQ807" i="2"/>
  <c r="AQ815" i="2"/>
  <c r="AQ823" i="2"/>
  <c r="AQ831" i="2"/>
  <c r="AQ321" i="2"/>
  <c r="AQ329" i="2"/>
  <c r="AQ337" i="2"/>
  <c r="AQ345" i="2"/>
  <c r="AQ353" i="2"/>
  <c r="AQ361" i="2"/>
  <c r="AQ369" i="2"/>
  <c r="AQ377" i="2"/>
  <c r="AQ385" i="2"/>
  <c r="AQ393" i="2"/>
  <c r="AQ401" i="2"/>
  <c r="AQ409" i="2"/>
  <c r="AQ417" i="2"/>
  <c r="AQ425" i="2"/>
  <c r="AQ433" i="2"/>
  <c r="AQ441" i="2"/>
  <c r="AQ449" i="2"/>
  <c r="AQ457" i="2"/>
  <c r="AQ465" i="2"/>
  <c r="AQ473" i="2"/>
  <c r="AQ481" i="2"/>
  <c r="AQ489" i="2"/>
  <c r="AQ497" i="2"/>
  <c r="AQ505" i="2"/>
  <c r="AQ513" i="2"/>
  <c r="AQ521" i="2"/>
  <c r="AQ529" i="2"/>
  <c r="AQ537" i="2"/>
  <c r="AQ545" i="2"/>
  <c r="AQ553" i="2"/>
  <c r="AQ561" i="2"/>
  <c r="AQ569" i="2"/>
  <c r="AQ577" i="2"/>
  <c r="AQ585" i="2"/>
  <c r="AQ593" i="2"/>
  <c r="AQ601" i="2"/>
  <c r="AQ609" i="2"/>
  <c r="AQ617" i="2"/>
  <c r="AQ625" i="2"/>
  <c r="AQ633" i="2"/>
  <c r="AQ641" i="2"/>
  <c r="AQ649" i="2"/>
  <c r="AQ657" i="2"/>
  <c r="AQ665" i="2"/>
  <c r="AQ674" i="2"/>
  <c r="AQ682" i="2"/>
  <c r="AQ690" i="2"/>
  <c r="AQ698" i="2"/>
  <c r="AQ706" i="2"/>
  <c r="AQ714" i="2"/>
  <c r="AQ722" i="2"/>
  <c r="AQ730" i="2"/>
  <c r="AQ738" i="2"/>
  <c r="AQ746" i="2"/>
  <c r="AQ754" i="2"/>
  <c r="AQ762" i="2"/>
  <c r="AQ770" i="2"/>
  <c r="AQ778" i="2"/>
  <c r="AQ786" i="2"/>
  <c r="AQ794" i="2"/>
  <c r="AQ802" i="2"/>
  <c r="AQ810" i="2"/>
  <c r="AQ818" i="2"/>
  <c r="AQ826" i="2"/>
  <c r="AQ834" i="2"/>
  <c r="AQ327" i="2"/>
  <c r="AQ335" i="2"/>
  <c r="AQ343" i="2"/>
  <c r="AQ351" i="2"/>
  <c r="AQ359" i="2"/>
  <c r="AQ367" i="2"/>
  <c r="AQ375" i="2"/>
  <c r="AQ383" i="2"/>
  <c r="AQ391" i="2"/>
  <c r="AQ399" i="2"/>
  <c r="AQ407" i="2"/>
  <c r="AQ415" i="2"/>
  <c r="AQ423" i="2"/>
  <c r="AQ431" i="2"/>
  <c r="AQ439" i="2"/>
  <c r="AQ447" i="2"/>
  <c r="AQ455" i="2"/>
  <c r="AQ463" i="2"/>
  <c r="AQ471" i="2"/>
  <c r="AQ479" i="2"/>
  <c r="AQ487" i="2"/>
  <c r="AQ495" i="2"/>
  <c r="AQ503" i="2"/>
  <c r="AQ511" i="2"/>
  <c r="AQ519" i="2"/>
  <c r="AQ527" i="2"/>
  <c r="AQ535" i="2"/>
  <c r="AQ543" i="2"/>
  <c r="AQ551" i="2"/>
  <c r="AQ559" i="2"/>
  <c r="AQ567" i="2"/>
  <c r="AQ599" i="2"/>
  <c r="AQ607" i="2"/>
  <c r="AQ615" i="2"/>
  <c r="AQ623" i="2"/>
  <c r="AQ720" i="2"/>
  <c r="AQ728" i="2"/>
  <c r="AQ736" i="2"/>
  <c r="AQ744" i="2"/>
  <c r="AQ330" i="2"/>
  <c r="AQ338" i="2"/>
  <c r="AQ346" i="2"/>
  <c r="AQ354" i="2"/>
  <c r="AQ362" i="2"/>
  <c r="AQ370" i="2"/>
  <c r="AQ378" i="2"/>
  <c r="AQ386" i="2"/>
  <c r="AQ394" i="2"/>
  <c r="AQ402" i="2"/>
  <c r="AQ410" i="2"/>
  <c r="AQ418" i="2"/>
  <c r="AQ426" i="2"/>
  <c r="AQ434" i="2"/>
  <c r="AQ442" i="2"/>
  <c r="AQ450" i="2"/>
  <c r="AQ458" i="2"/>
  <c r="AQ466" i="2"/>
  <c r="AQ474" i="2"/>
  <c r="AQ482" i="2"/>
  <c r="AQ490" i="2"/>
  <c r="AQ498" i="2"/>
  <c r="AQ506" i="2"/>
  <c r="AQ514" i="2"/>
  <c r="AQ522" i="2"/>
  <c r="AQ530" i="2"/>
  <c r="AQ538" i="2"/>
  <c r="AQ546" i="2"/>
  <c r="AQ554" i="2"/>
  <c r="AQ562" i="2"/>
  <c r="AQ570" i="2"/>
  <c r="AQ578" i="2"/>
  <c r="AQ586" i="2"/>
  <c r="AQ594" i="2"/>
  <c r="AQ602" i="2"/>
  <c r="AQ610" i="2"/>
  <c r="AQ618" i="2"/>
  <c r="AQ626" i="2"/>
  <c r="AQ634" i="2"/>
  <c r="AQ642" i="2"/>
  <c r="AQ650" i="2"/>
  <c r="AQ658" i="2"/>
  <c r="AQ666" i="2"/>
  <c r="AQ747" i="2"/>
  <c r="AQ763" i="2"/>
  <c r="AQ771" i="2"/>
  <c r="AQ795" i="2"/>
  <c r="AQ803" i="2"/>
  <c r="AQ811" i="2"/>
  <c r="AQ819" i="2"/>
  <c r="AQ827" i="2"/>
  <c r="AQ835" i="2"/>
  <c r="K46" i="6"/>
  <c r="K23" i="6"/>
  <c r="I23" i="6"/>
  <c r="L23" i="6"/>
  <c r="H23" i="6"/>
  <c r="J23" i="6"/>
</calcChain>
</file>

<file path=xl/sharedStrings.xml><?xml version="1.0" encoding="utf-8"?>
<sst xmlns="http://schemas.openxmlformats.org/spreadsheetml/2006/main" count="641" uniqueCount="162">
  <si>
    <t>Total EoY Customer Counts By Division</t>
  </si>
  <si>
    <t>Total Annual Therms By Division</t>
  </si>
  <si>
    <t>Total Annual Revenue By Division</t>
  </si>
  <si>
    <t>Month</t>
  </si>
  <si>
    <t>Total Bills</t>
  </si>
  <si>
    <t>Division</t>
  </si>
  <si>
    <t>Total Therms</t>
  </si>
  <si>
    <t>Total Revenue</t>
  </si>
  <si>
    <t>Year</t>
  </si>
  <si>
    <t>Grand Total</t>
  </si>
  <si>
    <t>Residential EoY Customer Counts By Division</t>
  </si>
  <si>
    <t>Residential Annual Therms By Division</t>
  </si>
  <si>
    <t>Residential Annual Revenue By Division</t>
  </si>
  <si>
    <t>Residential Bills</t>
  </si>
  <si>
    <t>Residential Therms</t>
  </si>
  <si>
    <t>Residential Revenue</t>
  </si>
  <si>
    <t>Commercial EoY Customer Counts By Division</t>
  </si>
  <si>
    <t>Commercial Annual Therms By Division</t>
  </si>
  <si>
    <t>Commercial Annual Revenue By Division</t>
  </si>
  <si>
    <t>Commercial Bills</t>
  </si>
  <si>
    <t>Commercial Therms</t>
  </si>
  <si>
    <t>Commercial Revenue</t>
  </si>
  <si>
    <t>Industrial EoY Customer Counts By Division</t>
  </si>
  <si>
    <t>Industrial Annual Therms By Division</t>
  </si>
  <si>
    <t>Industrial Annual Revenue By Division</t>
  </si>
  <si>
    <t>Industrial Bills</t>
  </si>
  <si>
    <t>Industrial Therms</t>
  </si>
  <si>
    <t>Industrial Revenue</t>
  </si>
  <si>
    <t>RS1_NB</t>
  </si>
  <si>
    <t>RS2_NB</t>
  </si>
  <si>
    <t>RS3_NB</t>
  </si>
  <si>
    <t>RSG_NB</t>
  </si>
  <si>
    <t>RG1_NB</t>
  </si>
  <si>
    <t>RG2_NB</t>
  </si>
  <si>
    <t>RG3_NB</t>
  </si>
  <si>
    <t>RT1_NB</t>
  </si>
  <si>
    <t>RT2_NB</t>
  </si>
  <si>
    <t>RT3_NB</t>
  </si>
  <si>
    <t>CSL_NB</t>
  </si>
  <si>
    <t>CSG_NB</t>
  </si>
  <si>
    <t>SGS_NB</t>
  </si>
  <si>
    <t>GS1_NB</t>
  </si>
  <si>
    <t>GS2_NB</t>
  </si>
  <si>
    <t>GS3_NB</t>
  </si>
  <si>
    <t>GS4_NB</t>
  </si>
  <si>
    <t>GS5_NB</t>
  </si>
  <si>
    <t>CTL_NB</t>
  </si>
  <si>
    <t>NVT_NB</t>
  </si>
  <si>
    <t>CTG_NB</t>
  </si>
  <si>
    <t>SGT_NB</t>
  </si>
  <si>
    <t>GT1_NB</t>
  </si>
  <si>
    <t>GT2_NB</t>
  </si>
  <si>
    <t>GT3_NB</t>
  </si>
  <si>
    <t>GT4_NB</t>
  </si>
  <si>
    <t>GT5_NB</t>
  </si>
  <si>
    <t>SIS_NB</t>
  </si>
  <si>
    <t>SIT_NB</t>
  </si>
  <si>
    <t>IL1_NB</t>
  </si>
  <si>
    <t>ITS_NB</t>
  </si>
  <si>
    <t>IL2_NB</t>
  </si>
  <si>
    <t>ITL_NB</t>
  </si>
  <si>
    <t>CTS_NB</t>
  </si>
  <si>
    <t>WHL_NB</t>
  </si>
  <si>
    <t>WHT_NB</t>
  </si>
  <si>
    <t>Residential</t>
  </si>
  <si>
    <t>Commercial</t>
  </si>
  <si>
    <t>Industrial</t>
  </si>
  <si>
    <t>Total</t>
  </si>
  <si>
    <t>RS1_TH</t>
  </si>
  <si>
    <t>RS2_TH</t>
  </si>
  <si>
    <t>RS3_TH</t>
  </si>
  <si>
    <t>RSG_TH</t>
  </si>
  <si>
    <t>RG1_TH</t>
  </si>
  <si>
    <t>RG2_TH</t>
  </si>
  <si>
    <t>RG3_TH</t>
  </si>
  <si>
    <t>RT1_TH</t>
  </si>
  <si>
    <t>RT2_TH</t>
  </si>
  <si>
    <t>RT3_TH</t>
  </si>
  <si>
    <t>CSL_TH</t>
  </si>
  <si>
    <t>CSG_TH</t>
  </si>
  <si>
    <t>SGS_TH</t>
  </si>
  <si>
    <t>GS1_TH</t>
  </si>
  <si>
    <t>GS2_TH</t>
  </si>
  <si>
    <t>GS3_TH</t>
  </si>
  <si>
    <t>GS4_TH</t>
  </si>
  <si>
    <t>GS5_TH</t>
  </si>
  <si>
    <t>CTL_TH</t>
  </si>
  <si>
    <t>NVT_TH</t>
  </si>
  <si>
    <t>CTG_TH</t>
  </si>
  <si>
    <t>SGT_TH</t>
  </si>
  <si>
    <t>GT1_TH</t>
  </si>
  <si>
    <t>GT2_TH</t>
  </si>
  <si>
    <t>GT3_TH</t>
  </si>
  <si>
    <t>GT4_TH</t>
  </si>
  <si>
    <t>GT5_TH</t>
  </si>
  <si>
    <t>SIS_TH</t>
  </si>
  <si>
    <t>SIT_TH</t>
  </si>
  <si>
    <t>IL1_TH</t>
  </si>
  <si>
    <t>ITS_TH</t>
  </si>
  <si>
    <t>IL2_TH</t>
  </si>
  <si>
    <t>ITL_TH</t>
  </si>
  <si>
    <t>CTS_TH</t>
  </si>
  <si>
    <t>WHL_TH</t>
  </si>
  <si>
    <t>WHT_TH</t>
  </si>
  <si>
    <t>Row Labels</t>
  </si>
  <si>
    <t>Column Labels</t>
  </si>
  <si>
    <t>Sum of Total</t>
  </si>
  <si>
    <t>Dade - Broward</t>
  </si>
  <si>
    <t>Tampa</t>
  </si>
  <si>
    <t>St. Petersburg</t>
  </si>
  <si>
    <t>Orlando</t>
  </si>
  <si>
    <t>Eustis (Triangle)</t>
  </si>
  <si>
    <t>Jacksonville</t>
  </si>
  <si>
    <t>Lakeland</t>
  </si>
  <si>
    <t>Daytona</t>
  </si>
  <si>
    <t>Avon Park</t>
  </si>
  <si>
    <t>Sarasota</t>
  </si>
  <si>
    <t>Jupiter</t>
  </si>
  <si>
    <t>Panama City</t>
  </si>
  <si>
    <t>Ocala</t>
  </si>
  <si>
    <t>Ft. Myers (SW FL)</t>
  </si>
  <si>
    <t>% Growth</t>
  </si>
  <si>
    <t>2018 - 2020</t>
  </si>
  <si>
    <t>Peoples Gas System, Inc.</t>
  </si>
  <si>
    <t>Customer Count (EoY) and Annual Therm Sales</t>
  </si>
  <si>
    <t>Customer Count (EOY):</t>
  </si>
  <si>
    <t>Annual Therm Sales:</t>
  </si>
  <si>
    <t>Customers:</t>
  </si>
  <si>
    <t>Therms</t>
  </si>
  <si>
    <t>Service Area</t>
  </si>
  <si>
    <t>Southern</t>
  </si>
  <si>
    <t>Central</t>
  </si>
  <si>
    <t>Northern</t>
  </si>
  <si>
    <t>Territory</t>
  </si>
  <si>
    <t>Corporate (OSS)</t>
  </si>
  <si>
    <t>CIS - Contract Interruptible Flex (Not included in EPM report)</t>
  </si>
  <si>
    <t>RTP / CHP / CTP - Gas Heat Pum (Not included in EPM Report)</t>
  </si>
  <si>
    <t>THERMs</t>
  </si>
  <si>
    <t>CUSTOMERs</t>
  </si>
  <si>
    <t>Unbilled</t>
  </si>
  <si>
    <t>Check</t>
  </si>
  <si>
    <t xml:space="preserve">                      Peoples Gas System </t>
  </si>
  <si>
    <t>Unbilled Calculation</t>
  </si>
  <si>
    <t xml:space="preserve">                        December 2021 - December 2022</t>
  </si>
  <si>
    <t>Unbilled Summary</t>
  </si>
  <si>
    <t xml:space="preserve"> </t>
  </si>
  <si>
    <t>INCREASE/</t>
  </si>
  <si>
    <t>THERM</t>
  </si>
  <si>
    <t>MONTH</t>
  </si>
  <si>
    <t>TYPE</t>
  </si>
  <si>
    <t>ACCRUAL</t>
  </si>
  <si>
    <t>REVERSAL</t>
  </si>
  <si>
    <t>(DECREASE)</t>
  </si>
  <si>
    <t xml:space="preserve">  TOTAL</t>
  </si>
  <si>
    <t xml:space="preserve">  FUEL</t>
  </si>
  <si>
    <t xml:space="preserve">  NONFUEL</t>
  </si>
  <si>
    <t xml:space="preserve">                        December 2020 - December 2021</t>
  </si>
  <si>
    <t xml:space="preserve">                        December 2019 - December 2020</t>
  </si>
  <si>
    <t xml:space="preserve">                        December 2017 - December 2018</t>
  </si>
  <si>
    <t>N/A</t>
  </si>
  <si>
    <t>Corporate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</si>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</sst>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5" formatCode="&quot;$&quot;#,##0_);\(&quot;$&quot;#,##0\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0.0%"/>
  </numFmts>
  <fonts count="7" x14ac:knownFonts="1">
    <font>
      <sz val="11"/>
      <color theme="1"/>
      <name val="Calibri"/>
      <family val="2"/>
      <scheme val="minor"/>
    </font>
    <font>
      <b/>
      <sz val="11"/>
      <color rgb="FFFFFFFF"/>
      <name val="Calibri"/>
      <family val="2"/>
      <scheme val="minor"/>
    </font>
    <font>
      <sz val="11"/>
      <color rgb="FF000000"/>
      <name val="Calibri"/>
      <family val="2"/>
      <scheme val="minor"/>
    </font>
    <font>
      <sz val="2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A5A5A5"/>
        <bgColor rgb="FF000000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/>
      <diagonal/>
    </border>
    <border>
      <left style="double">
        <color rgb="FF3F3F3F"/>
      </left>
      <right style="double">
        <color rgb="FF3F3F3F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45">
    <xf numFmtId="0" fontId="0" fillId="0" borderId="0" xfId="0"/>
    <xf numFmtId="0" fontId="1" fillId="2" borderId="1" xfId="0" applyFont="1" applyFill="1" applyBorder="1"/>
    <xf numFmtId="0" fontId="2" fillId="0" borderId="0" xfId="0" applyFont="1"/>
    <xf numFmtId="4" fontId="0" fillId="0" borderId="0" xfId="0" applyNumberFormat="1"/>
    <xf numFmtId="4" fontId="2" fillId="0" borderId="0" xfId="0" applyNumberFormat="1" applyFont="1"/>
    <xf numFmtId="0" fontId="1" fillId="2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4" fontId="2" fillId="0" borderId="0" xfId="0" applyNumberFormat="1" applyFont="1" applyAlignment="1">
      <alignment horizontal="center" vertical="center"/>
    </xf>
    <xf numFmtId="0" fontId="1" fillId="2" borderId="2" xfId="0" applyFont="1" applyFill="1" applyBorder="1"/>
    <xf numFmtId="0" fontId="1" fillId="2" borderId="3" xfId="0" applyFont="1" applyFill="1" applyBorder="1" applyAlignment="1">
      <alignment horizontal="center" vertical="center"/>
    </xf>
    <xf numFmtId="0" fontId="0" fillId="0" borderId="0" xfId="0" pivotButton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0" fontId="0" fillId="0" borderId="0" xfId="0" pivotButton="1"/>
    <xf numFmtId="0" fontId="0" fillId="0" borderId="0" xfId="0" applyAlignment="1">
      <alignment horizontal="left"/>
    </xf>
    <xf numFmtId="164" fontId="0" fillId="0" borderId="0" xfId="0" applyNumberFormat="1"/>
    <xf numFmtId="0" fontId="5" fillId="0" borderId="0" xfId="0" applyFont="1" applyAlignment="1">
      <alignment horizontal="center"/>
    </xf>
    <xf numFmtId="0" fontId="5" fillId="0" borderId="0" xfId="0" applyFont="1"/>
    <xf numFmtId="164" fontId="5" fillId="0" borderId="12" xfId="0" applyNumberFormat="1" applyFont="1" applyBorder="1"/>
    <xf numFmtId="166" fontId="0" fillId="0" borderId="0" xfId="1" applyNumberFormat="1" applyFont="1"/>
    <xf numFmtId="166" fontId="5" fillId="0" borderId="12" xfId="1" applyNumberFormat="1" applyFont="1" applyBorder="1"/>
    <xf numFmtId="164" fontId="5" fillId="0" borderId="0" xfId="0" applyNumberFormat="1" applyFont="1"/>
    <xf numFmtId="166" fontId="5" fillId="0" borderId="0" xfId="1" applyNumberFormat="1" applyFont="1" applyBorder="1"/>
    <xf numFmtId="164" fontId="0" fillId="0" borderId="0" xfId="2" applyNumberFormat="1" applyFont="1"/>
    <xf numFmtId="164" fontId="0" fillId="0" borderId="12" xfId="0" applyNumberFormat="1" applyBorder="1"/>
    <xf numFmtId="0" fontId="5" fillId="0" borderId="0" xfId="0" applyFont="1" applyAlignment="1">
      <alignment horizontal="center"/>
    </xf>
    <xf numFmtId="0" fontId="3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164" fontId="6" fillId="0" borderId="0" xfId="2" applyNumberFormat="1" applyFont="1" applyProtection="1">
      <protection locked="0"/>
    </xf>
    <xf numFmtId="14" fontId="0" fillId="0" borderId="0" xfId="0" applyNumberFormat="1"/>
    <xf numFmtId="17" fontId="0" fillId="0" borderId="0" xfId="0" applyNumberFormat="1"/>
    <xf numFmtId="5" fontId="0" fillId="0" borderId="0" xfId="0" applyNumberFormat="1"/>
    <xf numFmtId="37" fontId="0" fillId="0" borderId="0" xfId="0" applyNumberFormat="1"/>
    <xf numFmtId="37" fontId="0" fillId="3" borderId="0" xfId="0" applyNumberFormat="1" applyFill="1"/>
    <xf numFmtId="166" fontId="0" fillId="0" borderId="0" xfId="1" applyNumberFormat="1" applyFont="1" applyAlignment="1">
      <alignment horizontal="center" vertical="center"/>
    </xf>
    <xf numFmtId="166" fontId="0" fillId="0" borderId="0" xfId="1" applyNumberFormat="1" applyFont="1" applyAlignment="1">
      <alignment horizontal="center"/>
    </xf>
    <xf numFmtId="164" fontId="0" fillId="0" borderId="13" xfId="0" applyNumberFormat="1" applyBorder="1"/>
  </cellXfs>
  <cellStyles count="3">
    <cellStyle name="Comma" xfId="2" builtinId="3"/>
    <cellStyle name="Normal" xfId="0" builtinId="0"/>
    <cellStyle name="Percent" xfId="1" builtinId="5"/>
  </cellStyles>
  <dxfs count="372">
    <dxf>
      <numFmt numFmtId="164" formatCode="_(* #,##0_);_(* \(#,##0\);_(* &quot;-&quot;??_);_(@_)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164" formatCode="_(* #,##0_);_(* \(#,##0\);_(* &quot;-&quot;??_);_(@_)"/>
    </dxf>
    <dxf>
      <numFmt numFmtId="164" formatCode="_(* #,##0_);_(* \(#,##0\);_(* &quot;-&quot;??_);_(@_)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164" formatCode="_(* #,##0_);_(* \(#,##0\);_(* &quot;-&quot;??_);_(@_)"/>
    </dxf>
    <dxf>
      <numFmt numFmtId="164" formatCode="_(* #,##0_);_(* \(#,##0\);_(* &quot;-&quot;??_);_(@_)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164" formatCode="_(* #,##0_);_(* \(#,##0\);_(* &quot;-&quot;??_);_(@_)"/>
    </dxf>
    <dxf>
      <numFmt numFmtId="164" formatCode="_(* #,##0_);_(* \(#,##0\);_(* &quot;-&quot;??_);_(@_)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164" formatCode="_(* #,##0_);_(* \(#,##0\);_(* &quot;-&quot;??_);_(@_)"/>
    </dxf>
    <dxf>
      <numFmt numFmtId="164" formatCode="_(* #,##0_);_(* \(#,##0\);_(* &quot;-&quot;??_);_(@_)"/>
    </dxf>
    <dxf>
      <font>
        <b val="0"/>
        <i val="0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164" formatCode="_(* #,##0_);_(* \(#,##0\);_(* &quot;-&quot;??_);_(@_)"/>
    </dxf>
    <dxf>
      <numFmt numFmtId="164" formatCode="_(* #,##0_);_(* \(#,##0\);_(* &quot;-&quot;??_);_(@_)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164" formatCode="_(* #,##0_);_(* \(#,##0\);_(* &quot;-&quot;??_);_(@_)"/>
    </dxf>
    <dxf>
      <numFmt numFmtId="164" formatCode="_(* #,##0_);_(* \(#,##0\);_(* &quot;-&quot;??_);_(@_)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164" formatCode="_(* #,##0_);_(* \(#,##0\);_(* &quot;-&quot;??_);_(@_)"/>
    </dxf>
    <dxf>
      <numFmt numFmtId="164" formatCode="_(* #,##0_);_(* \(#,##0\);_(* &quot;-&quot;??_);_(@_)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164" formatCode="_(* #,##0_);_(* \(#,##0\);_(* &quot;-&quot;??_);_(@_)"/>
    </dxf>
    <dxf>
      <numFmt numFmtId="164" formatCode="_(* #,##0_);_(* \(#,##0\);_(* &quot;-&quot;??_);_(@_)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165" formatCode="_(&quot;$&quot;* #,##0_);_(&quot;$&quot;* \(#,##0\);_(&quot;$&quot;* &quot;-&quot;??_);_(@_)"/>
    </dxf>
    <dxf>
      <numFmt numFmtId="164" formatCode="_(* #,##0_);_(* \(#,##0\);_(* &quot;-&quot;??_);_(@_)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165" formatCode="_(&quot;$&quot;* #,##0_);_(&quot;$&quot;* \(#,##0\);_(&quot;$&quot;* &quot;-&quot;??_);_(@_)"/>
    </dxf>
    <dxf>
      <numFmt numFmtId="164" formatCode="_(* #,##0_);_(* \(#,##0\);_(* &quot;-&quot;??_);_(@_)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164" formatCode="_(* #,##0_);_(* \(#,##0\);_(* &quot;-&quot;??_);_(@_)"/>
    </dxf>
    <dxf>
      <numFmt numFmtId="164" formatCode="_(* #,##0_);_(* \(#,##0\);_(* &quot;-&quot;??_);_(@_)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165" formatCode="_(&quot;$&quot;* #,##0_);_(&quot;$&quot;* \(#,##0\);_(&quot;$&quot;* &quot;-&quot;??_);_(@_)"/>
    </dxf>
    <dxf>
      <numFmt numFmtId="164" formatCode="_(* #,##0_);_(* \(#,##0\);_(* &quot;-&quot;??_);_(@_)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164" formatCode="_(* #,##0_);_(* \(#,##0\);_(* &quot;-&quot;??_);_(@_)"/>
    </dxf>
    <dxf>
      <numFmt numFmtId="164" formatCode="_(* #,##0_);_(* \(#,##0\);_(* &quot;-&quot;??_);_(@_)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165" formatCode="_(&quot;$&quot;* #,##0_);_(&quot;$&quot;* \(#,##0\);_(&quot;$&quot;* &quot;-&quot;??_);_(@_)"/>
    </dxf>
    <dxf>
      <numFmt numFmtId="164" formatCode="_(* #,##0_);_(* \(#,##0\);_(* &quot;-&quot;??_);_(@_)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164" formatCode="_(* #,##0_);_(* \(#,##0\);_(* &quot;-&quot;??_);_(@_)"/>
    </dxf>
    <dxf>
      <numFmt numFmtId="164" formatCode="_(* #,##0_);_(* \(#,##0\);_(* &quot;-&quot;??_);_(@_)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164" formatCode="_(* #,##0_);_(* \(#,##0\);_(* &quot;-&quot;??_);_(@_)"/>
    </dxf>
    <dxf>
      <numFmt numFmtId="164" formatCode="_(* #,##0_);_(* \(#,##0\);_(* &quot;-&quot;??_);_(@_)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164" formatCode="_(* #,##0_);_(* \(#,##0\);_(* &quot;-&quot;??_);_(@_)"/>
    </dxf>
    <dxf>
      <numFmt numFmtId="164" formatCode="_(* #,##0_);_(* \(#,##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5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Relationship Id="rId22" Type="http://schemas.openxmlformats.org/officeDocument/2006/relationships/customXml" Target="../customXml/item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ichard, Justin T." refreshedDate="44986.773239467591" createdVersion="7" refreshedVersion="7" minRefreshableVersion="3" recordCount="838" xr:uid="{F67A5B1D-37B6-4F28-8BDF-DD3B7AADF6C7}">
  <cacheSource type="worksheet">
    <worksheetSource ref="A2:AQ1048576" sheet="Bills"/>
  </cacheSource>
  <cacheFields count="43">
    <cacheField name="Division" numFmtId="0">
      <sharedItems containsString="0" containsBlank="1" containsNumber="1" containsInteger="1" minValue="1" maxValue="16" count="15">
        <n v="1"/>
        <n v="2"/>
        <n v="3"/>
        <n v="4"/>
        <n v="5"/>
        <n v="6"/>
        <n v="8"/>
        <n v="9"/>
        <n v="10"/>
        <n v="11"/>
        <n v="13"/>
        <n v="14"/>
        <n v="15"/>
        <n v="16"/>
        <m/>
      </sharedItems>
    </cacheField>
    <cacheField name="Year" numFmtId="0">
      <sharedItems containsString="0" containsBlank="1" containsNumber="1" containsInteger="1" minValue="2018" maxValue="2022" count="6">
        <n v="2018"/>
        <n v="2020"/>
        <n v="2021"/>
        <n v="2022"/>
        <n v="2019"/>
        <m/>
      </sharedItems>
    </cacheField>
    <cacheField name="Month" numFmtId="0">
      <sharedItems containsString="0" containsBlank="1" containsNumber="1" containsInteger="1" minValue="1" maxValue="12" count="13">
        <n v="1"/>
        <n v="2"/>
        <n v="3"/>
        <n v="4"/>
        <n v="5"/>
        <n v="6"/>
        <n v="7"/>
        <n v="8"/>
        <n v="9"/>
        <n v="10"/>
        <n v="11"/>
        <n v="12"/>
        <m/>
      </sharedItems>
    </cacheField>
    <cacheField name="RS1_NB" numFmtId="0">
      <sharedItems containsString="0" containsBlank="1" containsNumber="1" containsInteger="1" minValue="92" maxValue="26154"/>
    </cacheField>
    <cacheField name="RS2_NB" numFmtId="0">
      <sharedItems containsString="0" containsBlank="1" containsNumber="1" containsInteger="1" minValue="108" maxValue="39716"/>
    </cacheField>
    <cacheField name="RS3_NB" numFmtId="0">
      <sharedItems containsString="0" containsBlank="1" containsNumber="1" containsInteger="1" minValue="21" maxValue="26858"/>
    </cacheField>
    <cacheField name="RSG_NB" numFmtId="0">
      <sharedItems containsString="0" containsBlank="1" containsNumber="1" containsInteger="1" minValue="0" maxValue="518"/>
    </cacheField>
    <cacheField name="RG1_NB" numFmtId="0">
      <sharedItems containsString="0" containsBlank="1" containsNumber="1" containsInteger="1" minValue="0" maxValue="735"/>
    </cacheField>
    <cacheField name="RG2_NB" numFmtId="0">
      <sharedItems containsString="0" containsBlank="1" containsNumber="1" containsInteger="1" minValue="0" maxValue="28"/>
    </cacheField>
    <cacheField name="RG3_NB" numFmtId="0">
      <sharedItems containsString="0" containsBlank="1" containsNumber="1" containsInteger="1" minValue="0" maxValue="86"/>
    </cacheField>
    <cacheField name="RT1_NB" numFmtId="0">
      <sharedItems containsString="0" containsBlank="1" containsNumber="1" containsInteger="1" minValue="0" maxValue="145"/>
    </cacheField>
    <cacheField name="RT2_NB" numFmtId="0">
      <sharedItems containsString="0" containsBlank="1" containsNumber="1" containsInteger="1" minValue="0" maxValue="171"/>
    </cacheField>
    <cacheField name="RT3_NB" numFmtId="0">
      <sharedItems containsString="0" containsBlank="1" containsNumber="1" containsInteger="1" minValue="0" maxValue="48"/>
    </cacheField>
    <cacheField name="CSL_NB" numFmtId="0">
      <sharedItems containsString="0" containsBlank="1" containsNumber="1" containsInteger="1" minValue="0" maxValue="0"/>
    </cacheField>
    <cacheField name="CSG_NB" numFmtId="0">
      <sharedItems containsString="0" containsBlank="1" containsNumber="1" containsInteger="1" minValue="1" maxValue="368"/>
    </cacheField>
    <cacheField name="SGS_NB" numFmtId="0">
      <sharedItems containsString="0" containsBlank="1" containsNumber="1" containsInteger="1" minValue="31" maxValue="2282"/>
    </cacheField>
    <cacheField name="GS1_NB" numFmtId="0">
      <sharedItems containsString="0" containsBlank="1" containsNumber="1" containsInteger="1" minValue="7" maxValue="1146"/>
    </cacheField>
    <cacheField name="GS2_NB" numFmtId="0">
      <sharedItems containsString="0" containsBlank="1" containsNumber="1" containsInteger="1" minValue="0" maxValue="221"/>
    </cacheField>
    <cacheField name="GS3_NB" numFmtId="0">
      <sharedItems containsString="0" containsBlank="1" containsNumber="1" containsInteger="1" minValue="0" maxValue="18"/>
    </cacheField>
    <cacheField name="GS4_NB" numFmtId="0">
      <sharedItems containsString="0" containsBlank="1" containsNumber="1" containsInteger="1" minValue="0" maxValue="4"/>
    </cacheField>
    <cacheField name="GS5_NB" numFmtId="0">
      <sharedItems containsString="0" containsBlank="1" containsNumber="1" containsInteger="1" minValue="0" maxValue="10"/>
    </cacheField>
    <cacheField name="CTL_NB" numFmtId="0">
      <sharedItems containsString="0" containsBlank="1" containsNumber="1" containsInteger="1" minValue="0" maxValue="0"/>
    </cacheField>
    <cacheField name="NVT_NB" numFmtId="0">
      <sharedItems containsString="0" containsBlank="1" containsNumber="1" containsInteger="1" minValue="0" maxValue="2"/>
    </cacheField>
    <cacheField name="CTG_NB" numFmtId="0">
      <sharedItems containsString="0" containsBlank="1" containsNumber="1" containsInteger="1" minValue="0" maxValue="40"/>
    </cacheField>
    <cacheField name="SGT_NB" numFmtId="0">
      <sharedItems containsString="0" containsBlank="1" containsNumber="1" containsInteger="1" minValue="10" maxValue="990"/>
    </cacheField>
    <cacheField name="GT1_NB" numFmtId="0">
      <sharedItems containsString="0" containsBlank="1" containsNumber="1" containsInteger="1" minValue="32" maxValue="2688"/>
    </cacheField>
    <cacheField name="GT2_NB" numFmtId="0">
      <sharedItems containsString="0" containsBlank="1" containsNumber="1" containsInteger="1" minValue="12" maxValue="1675"/>
    </cacheField>
    <cacheField name="GT3_NB" numFmtId="0">
      <sharedItems containsString="0" containsBlank="1" containsNumber="1" containsInteger="1" minValue="2" maxValue="197"/>
    </cacheField>
    <cacheField name="GT4_NB" numFmtId="0">
      <sharedItems containsString="0" containsBlank="1" containsNumber="1" containsInteger="1" minValue="0" maxValue="32"/>
    </cacheField>
    <cacheField name="GT5_NB" numFmtId="0">
      <sharedItems containsString="0" containsBlank="1" containsNumber="1" containsInteger="1" minValue="0" maxValue="40"/>
    </cacheField>
    <cacheField name="SIS_NB" numFmtId="0">
      <sharedItems containsString="0" containsBlank="1" containsNumber="1" containsInteger="1" minValue="0" maxValue="1"/>
    </cacheField>
    <cacheField name="SIT_NB" numFmtId="0">
      <sharedItems containsString="0" containsBlank="1" containsNumber="1" containsInteger="1" minValue="0" maxValue="12"/>
    </cacheField>
    <cacheField name="IL1_NB" numFmtId="0">
      <sharedItems containsString="0" containsBlank="1" containsNumber="1" containsInteger="1" minValue="0" maxValue="0"/>
    </cacheField>
    <cacheField name="ITS_NB" numFmtId="0">
      <sharedItems containsString="0" containsBlank="1" containsNumber="1" containsInteger="1" minValue="0" maxValue="11"/>
    </cacheField>
    <cacheField name="IL2_NB" numFmtId="0">
      <sharedItems containsString="0" containsBlank="1" containsNumber="1" containsInteger="1" minValue="0" maxValue="0"/>
    </cacheField>
    <cacheField name="ITL_NB" numFmtId="0">
      <sharedItems containsString="0" containsBlank="1" containsNumber="1" containsInteger="1" minValue="0" maxValue="2"/>
    </cacheField>
    <cacheField name="CTS_NB" numFmtId="0">
      <sharedItems containsString="0" containsBlank="1" containsNumber="1" containsInteger="1" minValue="0" maxValue="10"/>
    </cacheField>
    <cacheField name="WHL_NB" numFmtId="0">
      <sharedItems containsString="0" containsBlank="1" containsNumber="1" containsInteger="1" minValue="0" maxValue="15"/>
    </cacheField>
    <cacheField name="WHT_NB" numFmtId="0">
      <sharedItems containsString="0" containsBlank="1" containsNumber="1" containsInteger="1" minValue="0" maxValue="3"/>
    </cacheField>
    <cacheField name="Residential" numFmtId="0">
      <sharedItems containsString="0" containsBlank="1" containsNumber="1" containsInteger="1" minValue="250" maxValue="78848"/>
    </cacheField>
    <cacheField name="Commercial" numFmtId="0">
      <sharedItems containsString="0" containsBlank="1" containsNumber="1" containsInteger="1" minValue="109" maxValue="9244"/>
    </cacheField>
    <cacheField name="Industrial" numFmtId="0">
      <sharedItems containsString="0" containsBlank="1" containsNumber="1" containsInteger="1" minValue="0" maxValue="30"/>
    </cacheField>
    <cacheField name="Total" numFmtId="0">
      <sharedItems containsString="0" containsBlank="1" containsNumber="1" containsInteger="1" minValue="361" maxValue="8358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ichard, Justin T." refreshedDate="44986.775407060188" createdVersion="7" refreshedVersion="7" minRefreshableVersion="3" recordCount="841" xr:uid="{DA4A6A63-BF12-4E92-8E1F-0D698A866F65}">
  <cacheSource type="worksheet">
    <worksheetSource ref="A2:AQ1048576" sheet="Revenue"/>
  </cacheSource>
  <cacheFields count="43">
    <cacheField name="Division" numFmtId="0">
      <sharedItems containsString="0" containsBlank="1" containsNumber="1" containsInteger="1" minValue="1" maxValue="16" count="15">
        <n v="1"/>
        <n v="2"/>
        <n v="3"/>
        <n v="4"/>
        <n v="5"/>
        <n v="6"/>
        <n v="8"/>
        <n v="9"/>
        <n v="10"/>
        <n v="11"/>
        <n v="13"/>
        <n v="14"/>
        <n v="15"/>
        <n v="16"/>
        <m/>
      </sharedItems>
    </cacheField>
    <cacheField name="Year" numFmtId="0">
      <sharedItems containsString="0" containsBlank="1" containsNumber="1" containsInteger="1" minValue="2018" maxValue="2022" count="6">
        <n v="2018"/>
        <n v="2020"/>
        <n v="2021"/>
        <n v="2022"/>
        <n v="2019"/>
        <m/>
      </sharedItems>
    </cacheField>
    <cacheField name="Month" numFmtId="0">
      <sharedItems containsString="0" containsBlank="1" containsNumber="1" containsInteger="1" minValue="1" maxValue="12"/>
    </cacheField>
    <cacheField name="RS1_TH" numFmtId="0">
      <sharedItems containsString="0" containsBlank="1" containsNumber="1" minValue="1153.01" maxValue="441339.3"/>
    </cacheField>
    <cacheField name="RS2_TH" numFmtId="0">
      <sharedItems containsString="0" containsBlank="1" containsNumber="1" minValue="1845.9" maxValue="1022816.73"/>
    </cacheField>
    <cacheField name="RS3_TH" numFmtId="0">
      <sharedItems containsString="0" containsBlank="1" containsNumber="1" minValue="459.21" maxValue="1028403.83"/>
    </cacheField>
    <cacheField name="RSG_TH" numFmtId="0">
      <sharedItems containsString="0" containsBlank="1" containsNumber="1" minValue="0" maxValue="15146.93"/>
    </cacheField>
    <cacheField name="RG1_TH" numFmtId="0">
      <sharedItems containsString="0" containsBlank="1" containsNumber="1" minValue="-7392.27" maxValue="101701.65"/>
    </cacheField>
    <cacheField name="RG2_TH" numFmtId="0">
      <sharedItems containsString="0" containsBlank="1" containsNumber="1" minValue="-772.02" maxValue="15622.62"/>
    </cacheField>
    <cacheField name="RG3_TH" numFmtId="0">
      <sharedItems containsString="0" containsBlank="1" containsNumber="1" minValue="-27261.22" maxValue="34020.720000000001"/>
    </cacheField>
    <cacheField name="RT1_TH" numFmtId="0">
      <sharedItems containsString="0" containsBlank="1" containsNumber="1" minValue="-1105.1099999999999" maxValue="47510.35"/>
    </cacheField>
    <cacheField name="RT2_TH" numFmtId="0">
      <sharedItems containsString="0" containsBlank="1" containsNumber="1" minValue="0" maxValue="155729.96"/>
    </cacheField>
    <cacheField name="RT3_TH" numFmtId="0">
      <sharedItems containsString="0" containsBlank="1" containsNumber="1" minValue="0" maxValue="104515.95"/>
    </cacheField>
    <cacheField name="CSL_TH" numFmtId="0">
      <sharedItems containsString="0" containsBlank="1" containsNumber="1" minValue="0" maxValue="381.99"/>
    </cacheField>
    <cacheField name="CSG_TH" numFmtId="0">
      <sharedItems containsString="0" containsBlank="1" containsNumber="1" minValue="33.26" maxValue="20954.98"/>
    </cacheField>
    <cacheField name="SGS_TH" numFmtId="0">
      <sharedItems containsString="0" containsBlank="1" containsNumber="1" minValue="976.95" maxValue="195804.83"/>
    </cacheField>
    <cacheField name="GS1_TH" numFmtId="0">
      <sharedItems containsString="0" containsBlank="1" containsNumber="1" minValue="901.32" maxValue="193784.14"/>
    </cacheField>
    <cacheField name="GS2_TH" numFmtId="0">
      <sharedItems containsString="0" containsBlank="1" containsNumber="1" minValue="-1727.75" maxValue="99425.63"/>
    </cacheField>
    <cacheField name="GS3_TH" numFmtId="0">
      <sharedItems containsString="0" containsBlank="1" containsNumber="1" minValue="-43439.21" maxValue="45502.53"/>
    </cacheField>
    <cacheField name="GS4_TH" numFmtId="0">
      <sharedItems containsString="0" containsBlank="1" containsNumber="1" minValue="-21311.45" maxValue="35737.83"/>
    </cacheField>
    <cacheField name="GS5_TH" numFmtId="0">
      <sharedItems containsString="0" containsBlank="1" containsNumber="1" minValue="-101661.96" maxValue="103239.1"/>
    </cacheField>
    <cacheField name="CTL_TH" numFmtId="0">
      <sharedItems containsString="0" containsBlank="1" containsNumber="1" minValue="-5490.11" maxValue="10186.32"/>
    </cacheField>
    <cacheField name="NVT_TH" numFmtId="0">
      <sharedItems containsString="0" containsBlank="1" containsNumber="1" minValue="-541.20000000000005" maxValue="773.16"/>
    </cacheField>
    <cacheField name="CTG_TH" numFmtId="0">
      <sharedItems containsString="0" containsBlank="1" containsNumber="1" minValue="-8073.93" maxValue="6572.09"/>
    </cacheField>
    <cacheField name="SGT_TH" numFmtId="0">
      <sharedItems containsString="0" containsBlank="1" containsNumber="1" minValue="-53853.9" maxValue="102184.32000000001"/>
    </cacheField>
    <cacheField name="GT1_TH" numFmtId="0">
      <sharedItems containsString="0" containsBlank="1" containsNumber="1" minValue="3458.6" maxValue="574318"/>
    </cacheField>
    <cacheField name="GT2_TH" numFmtId="0">
      <sharedItems containsString="0" containsBlank="1" containsNumber="1" minValue="2933.01" maxValue="895922.18"/>
    </cacheField>
    <cacheField name="GT3_TH" numFmtId="0">
      <sharedItems containsString="0" containsBlank="1" containsNumber="1" minValue="-216825.32" maxValue="484473.98"/>
    </cacheField>
    <cacheField name="GT4_TH" numFmtId="0">
      <sharedItems containsString="0" containsBlank="1" containsNumber="1" minValue="-63506.17" maxValue="296451.93"/>
    </cacheField>
    <cacheField name="GT5_TH" numFmtId="0">
      <sharedItems containsString="0" containsBlank="1" containsNumber="1" minValue="-6512.84" maxValue="548306.78"/>
    </cacheField>
    <cacheField name="SIS_TH" numFmtId="0">
      <sharedItems containsString="0" containsBlank="1" containsNumber="1" minValue="-317.01" maxValue="24057.22"/>
    </cacheField>
    <cacheField name="SIT_TH" numFmtId="0">
      <sharedItems containsString="0" containsBlank="1" containsNumber="1" minValue="-3011.67" maxValue="222109.39"/>
    </cacheField>
    <cacheField name="IL1_TH" numFmtId="0">
      <sharedItems containsString="0" containsBlank="1" containsNumber="1" minValue="-449.67" maxValue="11851.36"/>
    </cacheField>
    <cacheField name="ITS_TH" numFmtId="0">
      <sharedItems containsString="0" containsBlank="1" containsNumber="1" minValue="-213625.29" maxValue="422186.23999999999"/>
    </cacheField>
    <cacheField name="IL2_TH" numFmtId="0">
      <sharedItems containsString="0" containsBlank="1" containsNumber="1" minValue="0" maxValue="465.16"/>
    </cacheField>
    <cacheField name="ITL_TH" numFmtId="0">
      <sharedItems containsString="0" containsBlank="1" containsNumber="1" minValue="-10719.45" maxValue="198980.03"/>
    </cacheField>
    <cacheField name="CTS_TH" numFmtId="0">
      <sharedItems containsString="0" containsBlank="1" containsNumber="1" minValue="-312114.90000000002" maxValue="1335646.33"/>
    </cacheField>
    <cacheField name="WHL_TH" numFmtId="0">
      <sharedItems containsString="0" containsBlank="1" containsNumber="1" minValue="-3012.28" maxValue="69014.13"/>
    </cacheField>
    <cacheField name="WHT_TH" numFmtId="0">
      <sharedItems containsString="0" containsBlank="1" containsNumber="1" minValue="-2694.8" maxValue="19125.28"/>
    </cacheField>
    <cacheField name="Residential" numFmtId="0">
      <sharedItems containsString="0" containsBlank="1" containsNumber="1" minValue="3594.71" maxValue="2267405.02"/>
    </cacheField>
    <cacheField name="Commercial" numFmtId="0">
      <sharedItems containsString="0" containsBlank="1" containsNumber="1" minValue="16273.469999999987" maxValue="2752843.6100000003"/>
    </cacheField>
    <cacheField name="Industrial" numFmtId="0">
      <sharedItems containsString="0" containsBlank="1" containsNumber="1" minValue="-55098.35" maxValue="1791534.2200000002"/>
    </cacheField>
    <cacheField name="Total" numFmtId="0">
      <sharedItems containsString="0" containsBlank="1" containsNumber="1" minValue="31781.02" maxValue="4773087.5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lliott, Matthew E." refreshedDate="44987.430044097222" createdVersion="7" refreshedVersion="7" minRefreshableVersion="3" recordCount="837" xr:uid="{7116A652-BB34-4BA5-9101-0D88096B28FD}">
  <cacheSource type="worksheet">
    <worksheetSource ref="A2:AQ839" sheet="Bills"/>
  </cacheSource>
  <cacheFields count="43">
    <cacheField name="Division" numFmtId="0">
      <sharedItems containsSemiMixedTypes="0" containsString="0" containsNumber="1" containsInteger="1" minValue="1" maxValue="16" count="14">
        <n v="1"/>
        <n v="2"/>
        <n v="3"/>
        <n v="4"/>
        <n v="5"/>
        <n v="6"/>
        <n v="8"/>
        <n v="9"/>
        <n v="10"/>
        <n v="11"/>
        <n v="13"/>
        <n v="14"/>
        <n v="15"/>
        <n v="16"/>
      </sharedItems>
    </cacheField>
    <cacheField name="Year" numFmtId="0">
      <sharedItems containsSemiMixedTypes="0" containsString="0" containsNumber="1" containsInteger="1" minValue="2018" maxValue="2022" count="5">
        <n v="2018"/>
        <n v="2020"/>
        <n v="2021"/>
        <n v="2022"/>
        <n v="2019"/>
      </sharedItems>
    </cacheField>
    <cacheField name="Month" numFmtId="0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RS1_NB" numFmtId="0">
      <sharedItems containsSemiMixedTypes="0" containsString="0" containsNumber="1" containsInteger="1" minValue="92" maxValue="26154"/>
    </cacheField>
    <cacheField name="RS2_NB" numFmtId="0">
      <sharedItems containsSemiMixedTypes="0" containsString="0" containsNumber="1" containsInteger="1" minValue="108" maxValue="39716"/>
    </cacheField>
    <cacheField name="RS3_NB" numFmtId="0">
      <sharedItems containsSemiMixedTypes="0" containsString="0" containsNumber="1" containsInteger="1" minValue="21" maxValue="26858"/>
    </cacheField>
    <cacheField name="RSG_NB" numFmtId="0">
      <sharedItems containsSemiMixedTypes="0" containsString="0" containsNumber="1" containsInteger="1" minValue="0" maxValue="518"/>
    </cacheField>
    <cacheField name="RG1_NB" numFmtId="0">
      <sharedItems containsSemiMixedTypes="0" containsString="0" containsNumber="1" containsInteger="1" minValue="0" maxValue="735"/>
    </cacheField>
    <cacheField name="RG2_NB" numFmtId="0">
      <sharedItems containsSemiMixedTypes="0" containsString="0" containsNumber="1" containsInteger="1" minValue="0" maxValue="28"/>
    </cacheField>
    <cacheField name="RG3_NB" numFmtId="0">
      <sharedItems containsSemiMixedTypes="0" containsString="0" containsNumber="1" containsInteger="1" minValue="0" maxValue="86"/>
    </cacheField>
    <cacheField name="RT1_NB" numFmtId="0">
      <sharedItems containsSemiMixedTypes="0" containsString="0" containsNumber="1" containsInteger="1" minValue="0" maxValue="145"/>
    </cacheField>
    <cacheField name="RT2_NB" numFmtId="0">
      <sharedItems containsSemiMixedTypes="0" containsString="0" containsNumber="1" containsInteger="1" minValue="0" maxValue="171"/>
    </cacheField>
    <cacheField name="RT3_NB" numFmtId="0">
      <sharedItems containsSemiMixedTypes="0" containsString="0" containsNumber="1" containsInteger="1" minValue="0" maxValue="48"/>
    </cacheField>
    <cacheField name="CSL_NB" numFmtId="0">
      <sharedItems containsSemiMixedTypes="0" containsString="0" containsNumber="1" containsInteger="1" minValue="0" maxValue="0"/>
    </cacheField>
    <cacheField name="CSG_NB" numFmtId="0">
      <sharedItems containsSemiMixedTypes="0" containsString="0" containsNumber="1" containsInteger="1" minValue="1" maxValue="368"/>
    </cacheField>
    <cacheField name="SGS_NB" numFmtId="0">
      <sharedItems containsSemiMixedTypes="0" containsString="0" containsNumber="1" containsInteger="1" minValue="31" maxValue="2282"/>
    </cacheField>
    <cacheField name="GS1_NB" numFmtId="0">
      <sharedItems containsSemiMixedTypes="0" containsString="0" containsNumber="1" containsInteger="1" minValue="7" maxValue="1146"/>
    </cacheField>
    <cacheField name="GS2_NB" numFmtId="0">
      <sharedItems containsSemiMixedTypes="0" containsString="0" containsNumber="1" containsInteger="1" minValue="0" maxValue="221"/>
    </cacheField>
    <cacheField name="GS3_NB" numFmtId="0">
      <sharedItems containsSemiMixedTypes="0" containsString="0" containsNumber="1" containsInteger="1" minValue="0" maxValue="18"/>
    </cacheField>
    <cacheField name="GS4_NB" numFmtId="0">
      <sharedItems containsSemiMixedTypes="0" containsString="0" containsNumber="1" containsInteger="1" minValue="0" maxValue="4"/>
    </cacheField>
    <cacheField name="GS5_NB" numFmtId="0">
      <sharedItems containsSemiMixedTypes="0" containsString="0" containsNumber="1" containsInteger="1" minValue="0" maxValue="10"/>
    </cacheField>
    <cacheField name="CTL_NB" numFmtId="0">
      <sharedItems containsSemiMixedTypes="0" containsString="0" containsNumber="1" containsInteger="1" minValue="0" maxValue="0"/>
    </cacheField>
    <cacheField name="NVT_NB" numFmtId="0">
      <sharedItems containsSemiMixedTypes="0" containsString="0" containsNumber="1" containsInteger="1" minValue="0" maxValue="2"/>
    </cacheField>
    <cacheField name="CTG_NB" numFmtId="0">
      <sharedItems containsSemiMixedTypes="0" containsString="0" containsNumber="1" containsInteger="1" minValue="0" maxValue="40"/>
    </cacheField>
    <cacheField name="SGT_NB" numFmtId="0">
      <sharedItems containsSemiMixedTypes="0" containsString="0" containsNumber="1" containsInteger="1" minValue="10" maxValue="990"/>
    </cacheField>
    <cacheField name="GT1_NB" numFmtId="0">
      <sharedItems containsSemiMixedTypes="0" containsString="0" containsNumber="1" containsInteger="1" minValue="32" maxValue="2688"/>
    </cacheField>
    <cacheField name="GT2_NB" numFmtId="0">
      <sharedItems containsSemiMixedTypes="0" containsString="0" containsNumber="1" containsInteger="1" minValue="12" maxValue="1675"/>
    </cacheField>
    <cacheField name="GT3_NB" numFmtId="0">
      <sharedItems containsSemiMixedTypes="0" containsString="0" containsNumber="1" containsInteger="1" minValue="2" maxValue="197"/>
    </cacheField>
    <cacheField name="GT4_NB" numFmtId="0">
      <sharedItems containsSemiMixedTypes="0" containsString="0" containsNumber="1" containsInteger="1" minValue="0" maxValue="32"/>
    </cacheField>
    <cacheField name="GT5_NB" numFmtId="0">
      <sharedItems containsSemiMixedTypes="0" containsString="0" containsNumber="1" containsInteger="1" minValue="0" maxValue="40"/>
    </cacheField>
    <cacheField name="SIS_NB" numFmtId="0">
      <sharedItems containsSemiMixedTypes="0" containsString="0" containsNumber="1" containsInteger="1" minValue="0" maxValue="1"/>
    </cacheField>
    <cacheField name="SIT_NB" numFmtId="0">
      <sharedItems containsSemiMixedTypes="0" containsString="0" containsNumber="1" containsInteger="1" minValue="0" maxValue="12"/>
    </cacheField>
    <cacheField name="IL1_NB" numFmtId="0">
      <sharedItems containsSemiMixedTypes="0" containsString="0" containsNumber="1" containsInteger="1" minValue="0" maxValue="0"/>
    </cacheField>
    <cacheField name="ITS_NB" numFmtId="0">
      <sharedItems containsSemiMixedTypes="0" containsString="0" containsNumber="1" containsInteger="1" minValue="0" maxValue="11"/>
    </cacheField>
    <cacheField name="IL2_NB" numFmtId="0">
      <sharedItems containsSemiMixedTypes="0" containsString="0" containsNumber="1" containsInteger="1" minValue="0" maxValue="0"/>
    </cacheField>
    <cacheField name="ITL_NB" numFmtId="0">
      <sharedItems containsSemiMixedTypes="0" containsString="0" containsNumber="1" containsInteger="1" minValue="0" maxValue="2"/>
    </cacheField>
    <cacheField name="CTS_NB" numFmtId="0">
      <sharedItems containsSemiMixedTypes="0" containsString="0" containsNumber="1" containsInteger="1" minValue="0" maxValue="10"/>
    </cacheField>
    <cacheField name="WHL_NB" numFmtId="0">
      <sharedItems containsSemiMixedTypes="0" containsString="0" containsNumber="1" containsInteger="1" minValue="0" maxValue="15"/>
    </cacheField>
    <cacheField name="WHT_NB" numFmtId="0">
      <sharedItems containsSemiMixedTypes="0" containsString="0" containsNumber="1" containsInteger="1" minValue="0" maxValue="3"/>
    </cacheField>
    <cacheField name="Residential" numFmtId="4">
      <sharedItems containsSemiMixedTypes="0" containsString="0" containsNumber="1" containsInteger="1" minValue="250" maxValue="78848"/>
    </cacheField>
    <cacheField name="Commercial" numFmtId="0">
      <sharedItems containsSemiMixedTypes="0" containsString="0" containsNumber="1" containsInteger="1" minValue="109" maxValue="9244"/>
    </cacheField>
    <cacheField name="Industrial" numFmtId="0">
      <sharedItems containsSemiMixedTypes="0" containsString="0" containsNumber="1" containsInteger="1" minValue="0" maxValue="30"/>
    </cacheField>
    <cacheField name="Total" numFmtId="4">
      <sharedItems containsSemiMixedTypes="0" containsString="0" containsNumber="1" containsInteger="1" minValue="361" maxValue="8358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lliott, Matthew E." refreshedDate="44991.892081365739" createdVersion="7" refreshedVersion="8" minRefreshableVersion="3" recordCount="841" xr:uid="{CE333C5A-97AD-4BE8-92F0-1639B06A8768}">
  <cacheSource type="worksheet">
    <worksheetSource ref="A2:AQ1048576" sheet="Therms"/>
  </cacheSource>
  <cacheFields count="43">
    <cacheField name="Division" numFmtId="0">
      <sharedItems containsString="0" containsBlank="1" containsNumber="1" containsInteger="1" minValue="1" maxValue="16" count="15">
        <n v="1"/>
        <n v="2"/>
        <n v="3"/>
        <n v="4"/>
        <n v="5"/>
        <n v="6"/>
        <n v="8"/>
        <n v="9"/>
        <n v="10"/>
        <n v="11"/>
        <n v="13"/>
        <n v="14"/>
        <n v="15"/>
        <n v="16"/>
        <m/>
      </sharedItems>
    </cacheField>
    <cacheField name="Year" numFmtId="0">
      <sharedItems containsString="0" containsBlank="1" containsNumber="1" containsInteger="1" minValue="2018" maxValue="2022" count="6">
        <n v="2018"/>
        <n v="2020"/>
        <n v="2021"/>
        <n v="2022"/>
        <n v="2019"/>
        <m/>
      </sharedItems>
    </cacheField>
    <cacheField name="Month" numFmtId="0">
      <sharedItems containsString="0" containsBlank="1" containsNumber="1" containsInteger="1" minValue="1" maxValue="12"/>
    </cacheField>
    <cacheField name="RS1_TH" numFmtId="0">
      <sharedItems containsString="0" containsBlank="1" containsNumber="1" minValue="355.4" maxValue="294732.5"/>
    </cacheField>
    <cacheField name="RS2_TH" numFmtId="0">
      <sharedItems containsString="0" containsBlank="1" containsNumber="1" minValue="1021.4" maxValue="1461495.3"/>
    </cacheField>
    <cacheField name="RS3_TH" numFmtId="0">
      <sharedItems containsString="0" containsBlank="1" containsNumber="1" minValue="340.1" maxValue="1417764.2"/>
    </cacheField>
    <cacheField name="RSG_TH" numFmtId="0">
      <sharedItems containsString="0" containsBlank="1" containsNumber="1" minValue="-101.2" maxValue="10065.9"/>
    </cacheField>
    <cacheField name="RG1_TH" numFmtId="0">
      <sharedItems containsString="0" containsBlank="1" containsNumber="1" minValue="-65657.600000000006" maxValue="225071.4"/>
    </cacheField>
    <cacheField name="RG2_TH" numFmtId="0">
      <sharedItems containsString="0" containsBlank="1" containsNumber="1" minValue="-122.8" maxValue="51273.4"/>
    </cacheField>
    <cacheField name="RG3_TH" numFmtId="0">
      <sharedItems containsString="0" containsBlank="1" containsNumber="1" minValue="-6392.2" maxValue="8772.1"/>
    </cacheField>
    <cacheField name="RT1_TH" numFmtId="0">
      <sharedItems containsString="0" containsBlank="1" containsNumber="1" minValue="-4802.6000000000004" maxValue="131967.70000000001"/>
    </cacheField>
    <cacheField name="RT2_TH" numFmtId="0">
      <sharedItems containsString="0" containsBlank="1" containsNumber="1" minValue="0" maxValue="556437.30000000005"/>
    </cacheField>
    <cacheField name="RT3_TH" numFmtId="0">
      <sharedItems containsString="0" containsBlank="1" containsNumber="1" minValue="0" maxValue="389219.6"/>
    </cacheField>
    <cacheField name="CSL_TH" numFmtId="0">
      <sharedItems containsString="0" containsBlank="1" containsNumber="1" minValue="0" maxValue="1393.6"/>
    </cacheField>
    <cacheField name="CSG_TH" numFmtId="0">
      <sharedItems containsString="0" containsBlank="1" containsNumber="1" minValue="-313.3" maxValue="17691"/>
    </cacheField>
    <cacheField name="SGS_TH" numFmtId="0">
      <sharedItems containsString="0" containsBlank="1" containsNumber="1" minValue="-87034.7" maxValue="325845.8"/>
    </cacheField>
    <cacheField name="GS1_TH" numFmtId="0">
      <sharedItems containsString="0" containsBlank="1" containsNumber="1" minValue="2057.6999999999998" maxValue="464833.5"/>
    </cacheField>
    <cacheField name="GS2_TH" numFmtId="0">
      <sharedItems containsString="0" containsBlank="1" containsNumber="1" minValue="-12812.9" maxValue="316464.2"/>
    </cacheField>
    <cacheField name="GS3_TH" numFmtId="0">
      <sharedItems containsString="0" containsBlank="1" containsNumber="1" minValue="-241546.3" maxValue="222178.7"/>
    </cacheField>
    <cacheField name="GS4_TH" numFmtId="0">
      <sharedItems containsString="0" containsBlank="1" containsNumber="1" minValue="-141641.29999999999" maxValue="200943.7"/>
    </cacheField>
    <cacheField name="GS5_TH" numFmtId="0">
      <sharedItems containsString="0" containsBlank="1" containsNumber="1" minValue="-658265.59999999998" maxValue="741238.13"/>
    </cacheField>
    <cacheField name="CTL_TH" numFmtId="0">
      <sharedItems containsString="0" containsBlank="1" containsNumber="1" minValue="-29111" maxValue="53104.2"/>
    </cacheField>
    <cacheField name="NVT_TH" numFmtId="0">
      <sharedItems containsString="0" containsBlank="1" containsNumber="1" minValue="-2851.8" maxValue="4063.5"/>
    </cacheField>
    <cacheField name="CTG_TH" numFmtId="0">
      <sharedItems containsString="0" containsBlank="1" containsNumber="1" minValue="-24305" maxValue="16381.2"/>
    </cacheField>
    <cacheField name="SGT_TH" numFmtId="0">
      <sharedItems containsString="0" containsBlank="1" containsNumber="1" minValue="-178509.2" maxValue="282525.8"/>
    </cacheField>
    <cacheField name="GT1_TH" numFmtId="0">
      <sharedItems containsString="0" containsBlank="1" containsNumber="1" minValue="9374.9" maxValue="1453156.5"/>
    </cacheField>
    <cacheField name="GT2_TH" numFmtId="0">
      <sharedItems containsString="0" containsBlank="1" containsNumber="1" minValue="8717.9" maxValue="3252754.3"/>
    </cacheField>
    <cacheField name="GT3_TH" numFmtId="0">
      <sharedItems containsString="0" containsBlank="1" containsNumber="1" minValue="-1171429.3999999999" maxValue="1952164.1"/>
    </cacheField>
    <cacheField name="GT4_TH" numFmtId="0">
      <sharedItems containsString="0" containsBlank="1" containsNumber="1" minValue="-414105.59999999998" maxValue="2001821.2"/>
    </cacheField>
    <cacheField name="GT5_TH" numFmtId="0">
      <sharedItems containsString="0" containsBlank="1" containsNumber="1" minValue="-78054.17" maxValue="3669545.06"/>
    </cacheField>
    <cacheField name="SIS_TH" numFmtId="0">
      <sharedItems containsString="0" containsBlank="1" containsNumber="1" minValue="-4445.5" maxValue="307755.15000000002"/>
    </cacheField>
    <cacheField name="SIT_TH" numFmtId="0">
      <sharedItems containsString="0" containsBlank="1" containsNumber="1" minValue="-31819.4" maxValue="4060453.4"/>
    </cacheField>
    <cacheField name="IL1_TH" numFmtId="0">
      <sharedItems containsString="0" containsBlank="1" containsNumber="1" minValue="-7.73" maxValue="357183.9"/>
    </cacheField>
    <cacheField name="ITS_TH" numFmtId="0">
      <sharedItems containsString="0" containsBlank="1" containsNumber="1" minValue="-5196673.6900000004" maxValue="10268302.5"/>
    </cacheField>
    <cacheField name="IL2_TH" numFmtId="0">
      <sharedItems containsString="0" containsBlank="1" containsNumber="1" minValue="0" maxValue="46702.6"/>
    </cacheField>
    <cacheField name="ITL_TH" numFmtId="0">
      <sharedItems containsString="0" containsBlank="1" containsNumber="1" minValue="-7589502.7999999998" maxValue="9119960"/>
    </cacheField>
    <cacheField name="CTS_TH" numFmtId="0">
      <sharedItems containsString="0" containsBlank="1" containsNumber="1" minValue="-13070488.6" maxValue="64486303.909999996"/>
    </cacheField>
    <cacheField name="WHL_TH" numFmtId="0">
      <sharedItems containsString="0" containsBlank="1" containsNumber="1" minValue="-22179.4" maxValue="397291.8"/>
    </cacheField>
    <cacheField name="WHT_TH" numFmtId="0">
      <sharedItems containsString="0" containsBlank="1" containsNumber="1" minValue="-19992.52" maxValue="239066"/>
    </cacheField>
    <cacheField name="Residential" numFmtId="0">
      <sharedItems containsString="0" containsBlank="1" containsNumber="1" minValue="1880.5" maxValue="2801374.9"/>
    </cacheField>
    <cacheField name="Commercial" numFmtId="0">
      <sharedItems containsString="0" containsBlank="1" containsNumber="1" minValue="-71558.799999999959" maxValue="10535270.4"/>
    </cacheField>
    <cacheField name="Industrial" numFmtId="0">
      <sharedItems containsString="0" containsBlank="1" containsNumber="1" minValue="-11343226.9" maxValue="72026441.310000002"/>
    </cacheField>
    <cacheField name="Total" numFmtId="0">
      <sharedItems containsString="0" containsBlank="1" containsNumber="1" minValue="-2929505.0999999996" maxValue="79183796.71000000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lliott, Matthew E." refreshedDate="44991.892148379629" createdVersion="7" refreshedVersion="8" minRefreshableVersion="3" recordCount="840" xr:uid="{A784D9AD-D02E-4EC8-989A-DC07D9EC6A77}">
  <cacheSource type="worksheet">
    <worksheetSource ref="A2:AQ842" sheet="Therms"/>
  </cacheSource>
  <cacheFields count="43">
    <cacheField name="Division" numFmtId="0">
      <sharedItems containsSemiMixedTypes="0" containsString="0" containsNumber="1" containsInteger="1" minValue="1" maxValue="16" count="14">
        <n v="1"/>
        <n v="2"/>
        <n v="3"/>
        <n v="4"/>
        <n v="5"/>
        <n v="6"/>
        <n v="8"/>
        <n v="9"/>
        <n v="10"/>
        <n v="11"/>
        <n v="13"/>
        <n v="14"/>
        <n v="15"/>
        <n v="16"/>
      </sharedItems>
    </cacheField>
    <cacheField name="Year" numFmtId="0">
      <sharedItems containsSemiMixedTypes="0" containsString="0" containsNumber="1" containsInteger="1" minValue="2018" maxValue="2022" count="5">
        <n v="2018"/>
        <n v="2020"/>
        <n v="2021"/>
        <n v="2022"/>
        <n v="2019"/>
      </sharedItems>
    </cacheField>
    <cacheField name="Month" numFmtId="0">
      <sharedItems containsSemiMixedTypes="0" containsString="0" containsNumber="1" containsInteger="1" minValue="1" maxValue="12"/>
    </cacheField>
    <cacheField name="RS1_TH" numFmtId="0">
      <sharedItems containsSemiMixedTypes="0" containsString="0" containsNumber="1" minValue="355.4" maxValue="294732.5"/>
    </cacheField>
    <cacheField name="RS2_TH" numFmtId="4">
      <sharedItems containsSemiMixedTypes="0" containsString="0" containsNumber="1" minValue="1021.4" maxValue="1461495.3"/>
    </cacheField>
    <cacheField name="RS3_TH" numFmtId="0">
      <sharedItems containsSemiMixedTypes="0" containsString="0" containsNumber="1" minValue="340.1" maxValue="1417764.2"/>
    </cacheField>
    <cacheField name="RSG_TH" numFmtId="0">
      <sharedItems containsSemiMixedTypes="0" containsString="0" containsNumber="1" minValue="-101.2" maxValue="10065.9"/>
    </cacheField>
    <cacheField name="RG1_TH" numFmtId="0">
      <sharedItems containsSemiMixedTypes="0" containsString="0" containsNumber="1" minValue="-65657.600000000006" maxValue="225071.4"/>
    </cacheField>
    <cacheField name="RG2_TH" numFmtId="0">
      <sharedItems containsSemiMixedTypes="0" containsString="0" containsNumber="1" minValue="-122.8" maxValue="51273.4"/>
    </cacheField>
    <cacheField name="RG3_TH" numFmtId="0">
      <sharedItems containsSemiMixedTypes="0" containsString="0" containsNumber="1" minValue="-6392.2" maxValue="8772.1"/>
    </cacheField>
    <cacheField name="RT1_TH" numFmtId="0">
      <sharedItems containsSemiMixedTypes="0" containsString="0" containsNumber="1" minValue="-4802.6000000000004" maxValue="131967.70000000001"/>
    </cacheField>
    <cacheField name="RT2_TH" numFmtId="0">
      <sharedItems containsSemiMixedTypes="0" containsString="0" containsNumber="1" minValue="0" maxValue="556437.30000000005"/>
    </cacheField>
    <cacheField name="RT3_TH" numFmtId="0">
      <sharedItems containsSemiMixedTypes="0" containsString="0" containsNumber="1" minValue="0" maxValue="389219.6"/>
    </cacheField>
    <cacheField name="CSL_TH" numFmtId="0">
      <sharedItems containsSemiMixedTypes="0" containsString="0" containsNumber="1" minValue="0" maxValue="1393.6"/>
    </cacheField>
    <cacheField name="CSG_TH" numFmtId="0">
      <sharedItems containsSemiMixedTypes="0" containsString="0" containsNumber="1" minValue="-313.3" maxValue="17691"/>
    </cacheField>
    <cacheField name="SGS_TH" numFmtId="0">
      <sharedItems containsSemiMixedTypes="0" containsString="0" containsNumber="1" minValue="-87034.7" maxValue="325845.8"/>
    </cacheField>
    <cacheField name="GS1_TH" numFmtId="4">
      <sharedItems containsSemiMixedTypes="0" containsString="0" containsNumber="1" minValue="2057.6999999999998" maxValue="464833.5"/>
    </cacheField>
    <cacheField name="GS2_TH" numFmtId="0">
      <sharedItems containsSemiMixedTypes="0" containsString="0" containsNumber="1" minValue="-12812.9" maxValue="316464.2"/>
    </cacheField>
    <cacheField name="GS3_TH" numFmtId="0">
      <sharedItems containsSemiMixedTypes="0" containsString="0" containsNumber="1" minValue="-241546.3" maxValue="222178.7"/>
    </cacheField>
    <cacheField name="GS4_TH" numFmtId="0">
      <sharedItems containsSemiMixedTypes="0" containsString="0" containsNumber="1" minValue="-141641.29999999999" maxValue="200943.7"/>
    </cacheField>
    <cacheField name="GS5_TH" numFmtId="0">
      <sharedItems containsSemiMixedTypes="0" containsString="0" containsNumber="1" minValue="-658265.59999999998" maxValue="741238.13"/>
    </cacheField>
    <cacheField name="CTL_TH" numFmtId="0">
      <sharedItems containsSemiMixedTypes="0" containsString="0" containsNumber="1" minValue="-29111" maxValue="53104.2"/>
    </cacheField>
    <cacheField name="NVT_TH" numFmtId="0">
      <sharedItems containsSemiMixedTypes="0" containsString="0" containsNumber="1" minValue="-2851.8" maxValue="4063.5"/>
    </cacheField>
    <cacheField name="CTG_TH" numFmtId="0">
      <sharedItems containsSemiMixedTypes="0" containsString="0" containsNumber="1" minValue="-24305" maxValue="16381.2"/>
    </cacheField>
    <cacheField name="SGT_TH" numFmtId="0">
      <sharedItems containsSemiMixedTypes="0" containsString="0" containsNumber="1" minValue="-178509.2" maxValue="282525.8"/>
    </cacheField>
    <cacheField name="GT1_TH" numFmtId="4">
      <sharedItems containsSemiMixedTypes="0" containsString="0" containsNumber="1" minValue="9374.9" maxValue="1453156.5"/>
    </cacheField>
    <cacheField name="GT2_TH" numFmtId="4">
      <sharedItems containsSemiMixedTypes="0" containsString="0" containsNumber="1" minValue="8717.9" maxValue="3252754.3"/>
    </cacheField>
    <cacheField name="GT3_TH" numFmtId="4">
      <sharedItems containsSemiMixedTypes="0" containsString="0" containsNumber="1" minValue="-1171429.3999999999" maxValue="1952164.1"/>
    </cacheField>
    <cacheField name="GT4_TH" numFmtId="0">
      <sharedItems containsSemiMixedTypes="0" containsString="0" containsNumber="1" minValue="-414105.59999999998" maxValue="2001821.2"/>
    </cacheField>
    <cacheField name="GT5_TH" numFmtId="0">
      <sharedItems containsSemiMixedTypes="0" containsString="0" containsNumber="1" minValue="-78054.17" maxValue="3669545.06"/>
    </cacheField>
    <cacheField name="SIS_TH" numFmtId="0">
      <sharedItems containsSemiMixedTypes="0" containsString="0" containsNumber="1" minValue="-4445.5" maxValue="307755.15000000002"/>
    </cacheField>
    <cacheField name="SIT_TH" numFmtId="0">
      <sharedItems containsSemiMixedTypes="0" containsString="0" containsNumber="1" minValue="-31819.4" maxValue="4060453.4"/>
    </cacheField>
    <cacheField name="IL1_TH" numFmtId="0">
      <sharedItems containsSemiMixedTypes="0" containsString="0" containsNumber="1" minValue="-7.73" maxValue="357183.9"/>
    </cacheField>
    <cacheField name="ITS_TH" numFmtId="0">
      <sharedItems containsSemiMixedTypes="0" containsString="0" containsNumber="1" minValue="-5196673.6900000004" maxValue="10268302.5"/>
    </cacheField>
    <cacheField name="IL2_TH" numFmtId="0">
      <sharedItems containsSemiMixedTypes="0" containsString="0" containsNumber="1" minValue="0" maxValue="46702.6"/>
    </cacheField>
    <cacheField name="ITL_TH" numFmtId="0">
      <sharedItems containsSemiMixedTypes="0" containsString="0" containsNumber="1" minValue="-7589502.7999999998" maxValue="9119960"/>
    </cacheField>
    <cacheField name="CTS_TH" numFmtId="0">
      <sharedItems containsSemiMixedTypes="0" containsString="0" containsNumber="1" minValue="-13070488.6" maxValue="64486303.909999996"/>
    </cacheField>
    <cacheField name="WHL_TH" numFmtId="0">
      <sharedItems containsSemiMixedTypes="0" containsString="0" containsNumber="1" minValue="-22179.4" maxValue="397291.8"/>
    </cacheField>
    <cacheField name="WHT_TH" numFmtId="0">
      <sharedItems containsSemiMixedTypes="0" containsString="0" containsNumber="1" minValue="-19992.52" maxValue="239066"/>
    </cacheField>
    <cacheField name="Residential" numFmtId="4">
      <sharedItems containsSemiMixedTypes="0" containsString="0" containsNumber="1" minValue="1880.5" maxValue="2801374.9"/>
    </cacheField>
    <cacheField name="Commercial" numFmtId="0">
      <sharedItems containsSemiMixedTypes="0" containsString="0" containsNumber="1" minValue="-71558.799999999959" maxValue="10535270.4"/>
    </cacheField>
    <cacheField name="Industrial" numFmtId="0">
      <sharedItems containsSemiMixedTypes="0" containsString="0" containsNumber="1" minValue="-11343226.9" maxValue="72026441.310000002"/>
    </cacheField>
    <cacheField name="Total" numFmtId="4">
      <sharedItems containsSemiMixedTypes="0" containsString="0" containsNumber="1" minValue="-2929505.0999999996" maxValue="79183796.71000000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38">
  <r>
    <x v="0"/>
    <x v="0"/>
    <x v="0"/>
    <n v="25705"/>
    <n v="18087"/>
    <n v="5140"/>
    <n v="460"/>
    <n v="283"/>
    <n v="28"/>
    <n v="2"/>
    <n v="91"/>
    <n v="161"/>
    <n v="37"/>
    <n v="0"/>
    <n v="337"/>
    <n v="2268"/>
    <n v="1064"/>
    <n v="147"/>
    <n v="5"/>
    <n v="0"/>
    <n v="0"/>
    <n v="0"/>
    <n v="1"/>
    <n v="31"/>
    <n v="767"/>
    <n v="2526"/>
    <n v="1654"/>
    <n v="185"/>
    <n v="23"/>
    <n v="15"/>
    <n v="0"/>
    <n v="1"/>
    <n v="0"/>
    <n v="0"/>
    <n v="0"/>
    <n v="0"/>
    <n v="0"/>
    <n v="3"/>
    <n v="0"/>
    <n v="49994"/>
    <n v="9023"/>
    <n v="4"/>
    <n v="59021"/>
  </r>
  <r>
    <x v="0"/>
    <x v="0"/>
    <x v="1"/>
    <n v="25638"/>
    <n v="18033"/>
    <n v="5146"/>
    <n v="452"/>
    <n v="280"/>
    <n v="28"/>
    <n v="2"/>
    <n v="92"/>
    <n v="159"/>
    <n v="35"/>
    <n v="0"/>
    <n v="328"/>
    <n v="2282"/>
    <n v="1039"/>
    <n v="134"/>
    <n v="4"/>
    <n v="0"/>
    <n v="0"/>
    <n v="0"/>
    <n v="1"/>
    <n v="31"/>
    <n v="761"/>
    <n v="2477"/>
    <n v="1649"/>
    <n v="186"/>
    <n v="23"/>
    <n v="15"/>
    <n v="0"/>
    <n v="1"/>
    <n v="0"/>
    <n v="0"/>
    <n v="0"/>
    <n v="0"/>
    <n v="0"/>
    <n v="3"/>
    <n v="0"/>
    <n v="49865"/>
    <n v="8930"/>
    <n v="4"/>
    <n v="58799"/>
  </r>
  <r>
    <x v="0"/>
    <x v="0"/>
    <x v="2"/>
    <n v="25696"/>
    <n v="18107"/>
    <n v="5252"/>
    <n v="452"/>
    <n v="285"/>
    <n v="26"/>
    <n v="2"/>
    <n v="91"/>
    <n v="161"/>
    <n v="36"/>
    <n v="0"/>
    <n v="332"/>
    <n v="2271"/>
    <n v="1068"/>
    <n v="134"/>
    <n v="4"/>
    <n v="0"/>
    <n v="0"/>
    <n v="0"/>
    <n v="1"/>
    <n v="31"/>
    <n v="752"/>
    <n v="2484"/>
    <n v="1651"/>
    <n v="188"/>
    <n v="23"/>
    <n v="15"/>
    <n v="0"/>
    <n v="1"/>
    <n v="0"/>
    <n v="0"/>
    <n v="0"/>
    <n v="0"/>
    <n v="0"/>
    <n v="3"/>
    <n v="0"/>
    <n v="50108"/>
    <n v="8954"/>
    <n v="4"/>
    <n v="59066"/>
  </r>
  <r>
    <x v="0"/>
    <x v="0"/>
    <x v="3"/>
    <n v="25636"/>
    <n v="18112"/>
    <n v="5241"/>
    <n v="450"/>
    <n v="281"/>
    <n v="23"/>
    <n v="2"/>
    <n v="91"/>
    <n v="164"/>
    <n v="36"/>
    <n v="0"/>
    <n v="329"/>
    <n v="2252"/>
    <n v="1041"/>
    <n v="130"/>
    <n v="6"/>
    <n v="0"/>
    <n v="0"/>
    <n v="0"/>
    <n v="1"/>
    <n v="31"/>
    <n v="746"/>
    <n v="2493"/>
    <n v="1649"/>
    <n v="185"/>
    <n v="23"/>
    <n v="15"/>
    <n v="0"/>
    <n v="1"/>
    <n v="0"/>
    <n v="0"/>
    <n v="0"/>
    <n v="0"/>
    <n v="0"/>
    <n v="3"/>
    <n v="0"/>
    <n v="50036"/>
    <n v="8901"/>
    <n v="4"/>
    <n v="58941"/>
  </r>
  <r>
    <x v="0"/>
    <x v="0"/>
    <x v="4"/>
    <n v="25585"/>
    <n v="18116"/>
    <n v="5240"/>
    <n v="452"/>
    <n v="276"/>
    <n v="22"/>
    <n v="2"/>
    <n v="92"/>
    <n v="164"/>
    <n v="36"/>
    <n v="0"/>
    <n v="323"/>
    <n v="2261"/>
    <n v="1027"/>
    <n v="127"/>
    <n v="7"/>
    <n v="0"/>
    <n v="0"/>
    <n v="0"/>
    <n v="1"/>
    <n v="32"/>
    <n v="751"/>
    <n v="2514"/>
    <n v="1671"/>
    <n v="184"/>
    <n v="24"/>
    <n v="15"/>
    <n v="0"/>
    <n v="1"/>
    <n v="0"/>
    <n v="0"/>
    <n v="0"/>
    <n v="0"/>
    <n v="0"/>
    <n v="3"/>
    <n v="0"/>
    <n v="49985"/>
    <n v="8937"/>
    <n v="4"/>
    <n v="58926"/>
  </r>
  <r>
    <x v="0"/>
    <x v="0"/>
    <x v="5"/>
    <n v="25558"/>
    <n v="18112"/>
    <n v="5288"/>
    <n v="454"/>
    <n v="276"/>
    <n v="22"/>
    <n v="1"/>
    <n v="91"/>
    <n v="163"/>
    <n v="37"/>
    <n v="0"/>
    <n v="333"/>
    <n v="2242"/>
    <n v="1019"/>
    <n v="123"/>
    <n v="5"/>
    <n v="0"/>
    <n v="0"/>
    <n v="0"/>
    <n v="1"/>
    <n v="30"/>
    <n v="754"/>
    <n v="2522"/>
    <n v="1659"/>
    <n v="184"/>
    <n v="25"/>
    <n v="15"/>
    <n v="0"/>
    <n v="1"/>
    <n v="0"/>
    <n v="0"/>
    <n v="0"/>
    <n v="0"/>
    <n v="0"/>
    <n v="3"/>
    <n v="0"/>
    <n v="50002"/>
    <n v="8912"/>
    <n v="4"/>
    <n v="58918"/>
  </r>
  <r>
    <x v="0"/>
    <x v="0"/>
    <x v="6"/>
    <n v="25370"/>
    <n v="17798"/>
    <n v="5740"/>
    <n v="450"/>
    <n v="318"/>
    <n v="23"/>
    <n v="0"/>
    <n v="88"/>
    <n v="165"/>
    <n v="41"/>
    <n v="0"/>
    <n v="324"/>
    <n v="2269"/>
    <n v="990"/>
    <n v="138"/>
    <n v="5"/>
    <n v="0"/>
    <n v="0"/>
    <n v="0"/>
    <n v="1"/>
    <n v="30"/>
    <n v="835"/>
    <n v="2493"/>
    <n v="1620"/>
    <n v="192"/>
    <n v="22"/>
    <n v="15"/>
    <n v="0"/>
    <n v="1"/>
    <n v="0"/>
    <n v="0"/>
    <n v="0"/>
    <n v="0"/>
    <n v="0"/>
    <n v="3"/>
    <n v="0"/>
    <n v="49993"/>
    <n v="8934"/>
    <n v="4"/>
    <n v="58931"/>
  </r>
  <r>
    <x v="0"/>
    <x v="0"/>
    <x v="7"/>
    <n v="25326"/>
    <n v="17842"/>
    <n v="5844"/>
    <n v="460"/>
    <n v="318"/>
    <n v="25"/>
    <n v="0"/>
    <n v="89"/>
    <n v="165"/>
    <n v="43"/>
    <n v="0"/>
    <n v="338"/>
    <n v="2268"/>
    <n v="997"/>
    <n v="118"/>
    <n v="4"/>
    <n v="0"/>
    <n v="0"/>
    <n v="0"/>
    <n v="1"/>
    <n v="33"/>
    <n v="821"/>
    <n v="2495"/>
    <n v="1628"/>
    <n v="190"/>
    <n v="24"/>
    <n v="15"/>
    <n v="0"/>
    <n v="1"/>
    <n v="0"/>
    <n v="0"/>
    <n v="0"/>
    <n v="0"/>
    <n v="0"/>
    <n v="2"/>
    <n v="0"/>
    <n v="50112"/>
    <n v="8932"/>
    <n v="3"/>
    <n v="59047"/>
  </r>
  <r>
    <x v="0"/>
    <x v="0"/>
    <x v="8"/>
    <n v="25274"/>
    <n v="17826"/>
    <n v="5880"/>
    <n v="458"/>
    <n v="315"/>
    <n v="25"/>
    <n v="0"/>
    <n v="89"/>
    <n v="165"/>
    <n v="42"/>
    <n v="0"/>
    <n v="344"/>
    <n v="2273"/>
    <n v="1007"/>
    <n v="118"/>
    <n v="5"/>
    <n v="0"/>
    <n v="0"/>
    <n v="0"/>
    <n v="1"/>
    <n v="31"/>
    <n v="828"/>
    <n v="2520"/>
    <n v="1637"/>
    <n v="190"/>
    <n v="22"/>
    <n v="15"/>
    <n v="0"/>
    <n v="1"/>
    <n v="0"/>
    <n v="0"/>
    <n v="0"/>
    <n v="0"/>
    <n v="0"/>
    <n v="4"/>
    <n v="0"/>
    <n v="50074"/>
    <n v="8991"/>
    <n v="5"/>
    <n v="59070"/>
  </r>
  <r>
    <x v="0"/>
    <x v="0"/>
    <x v="9"/>
    <n v="25265"/>
    <n v="17956"/>
    <n v="5935"/>
    <n v="467"/>
    <n v="319"/>
    <n v="23"/>
    <n v="0"/>
    <n v="91"/>
    <n v="166"/>
    <n v="42"/>
    <n v="0"/>
    <n v="334"/>
    <n v="2261"/>
    <n v="1033"/>
    <n v="115"/>
    <n v="5"/>
    <n v="0"/>
    <n v="0"/>
    <n v="0"/>
    <n v="1"/>
    <n v="31"/>
    <n v="823"/>
    <n v="2513"/>
    <n v="1639"/>
    <n v="196"/>
    <n v="24"/>
    <n v="15"/>
    <n v="0"/>
    <n v="1"/>
    <n v="0"/>
    <n v="0"/>
    <n v="0"/>
    <n v="0"/>
    <n v="0"/>
    <n v="3"/>
    <n v="0"/>
    <n v="50264"/>
    <n v="8990"/>
    <n v="4"/>
    <n v="59258"/>
  </r>
  <r>
    <x v="0"/>
    <x v="0"/>
    <x v="10"/>
    <n v="25150"/>
    <n v="17897"/>
    <n v="5948"/>
    <n v="470"/>
    <n v="324"/>
    <n v="28"/>
    <n v="0"/>
    <n v="92"/>
    <n v="165"/>
    <n v="42"/>
    <n v="0"/>
    <n v="333"/>
    <n v="2262"/>
    <n v="1025"/>
    <n v="118"/>
    <n v="4"/>
    <n v="0"/>
    <n v="0"/>
    <n v="0"/>
    <n v="1"/>
    <n v="32"/>
    <n v="818"/>
    <n v="2509"/>
    <n v="1632"/>
    <n v="194"/>
    <n v="23"/>
    <n v="15"/>
    <n v="0"/>
    <n v="1"/>
    <n v="0"/>
    <n v="0"/>
    <n v="0"/>
    <n v="0"/>
    <n v="0"/>
    <n v="0"/>
    <n v="3"/>
    <n v="50116"/>
    <n v="8966"/>
    <n v="4"/>
    <n v="59086"/>
  </r>
  <r>
    <x v="0"/>
    <x v="0"/>
    <x v="11"/>
    <n v="25150"/>
    <n v="17913"/>
    <n v="6018"/>
    <n v="467"/>
    <n v="317"/>
    <n v="21"/>
    <n v="0"/>
    <n v="92"/>
    <n v="169"/>
    <n v="42"/>
    <n v="0"/>
    <n v="332"/>
    <n v="2251"/>
    <n v="1027"/>
    <n v="126"/>
    <n v="11"/>
    <n v="0"/>
    <n v="0"/>
    <n v="0"/>
    <n v="1"/>
    <n v="32"/>
    <n v="811"/>
    <n v="2534"/>
    <n v="1638"/>
    <n v="197"/>
    <n v="23"/>
    <n v="15"/>
    <n v="0"/>
    <n v="1"/>
    <n v="0"/>
    <n v="0"/>
    <n v="0"/>
    <n v="0"/>
    <n v="0"/>
    <n v="0"/>
    <n v="3"/>
    <n v="50189"/>
    <n v="8998"/>
    <n v="4"/>
    <n v="59191"/>
  </r>
  <r>
    <x v="1"/>
    <x v="0"/>
    <x v="0"/>
    <n v="13745"/>
    <n v="39097"/>
    <n v="15111"/>
    <n v="54"/>
    <n v="74"/>
    <n v="1"/>
    <n v="0"/>
    <n v="11"/>
    <n v="11"/>
    <n v="0"/>
    <n v="0"/>
    <n v="83"/>
    <n v="639"/>
    <n v="409"/>
    <n v="86"/>
    <n v="5"/>
    <n v="0"/>
    <n v="0"/>
    <n v="0"/>
    <n v="1"/>
    <n v="16"/>
    <n v="496"/>
    <n v="1493"/>
    <n v="780"/>
    <n v="97"/>
    <n v="23"/>
    <n v="26"/>
    <n v="0"/>
    <n v="5"/>
    <n v="0"/>
    <n v="2"/>
    <n v="0"/>
    <n v="0"/>
    <n v="1"/>
    <n v="2"/>
    <n v="1"/>
    <n v="68104"/>
    <n v="4154"/>
    <n v="11"/>
    <n v="72269"/>
  </r>
  <r>
    <x v="1"/>
    <x v="0"/>
    <x v="1"/>
    <n v="13753"/>
    <n v="39109"/>
    <n v="15146"/>
    <n v="52"/>
    <n v="79"/>
    <n v="1"/>
    <n v="0"/>
    <n v="11"/>
    <n v="11"/>
    <n v="0"/>
    <n v="0"/>
    <n v="83"/>
    <n v="639"/>
    <n v="400"/>
    <n v="80"/>
    <n v="4"/>
    <n v="0"/>
    <n v="0"/>
    <n v="0"/>
    <n v="1"/>
    <n v="16"/>
    <n v="488"/>
    <n v="1491"/>
    <n v="775"/>
    <n v="97"/>
    <n v="23"/>
    <n v="26"/>
    <n v="0"/>
    <n v="5"/>
    <n v="0"/>
    <n v="2"/>
    <n v="0"/>
    <n v="0"/>
    <n v="1"/>
    <n v="2"/>
    <n v="1"/>
    <n v="68162"/>
    <n v="4123"/>
    <n v="11"/>
    <n v="72296"/>
  </r>
  <r>
    <x v="1"/>
    <x v="0"/>
    <x v="2"/>
    <n v="13748"/>
    <n v="39157"/>
    <n v="15315"/>
    <n v="51"/>
    <n v="77"/>
    <n v="1"/>
    <n v="0"/>
    <n v="11"/>
    <n v="11"/>
    <n v="0"/>
    <n v="0"/>
    <n v="84"/>
    <n v="638"/>
    <n v="399"/>
    <n v="75"/>
    <n v="5"/>
    <n v="0"/>
    <n v="0"/>
    <n v="0"/>
    <n v="1"/>
    <n v="16"/>
    <n v="491"/>
    <n v="1492"/>
    <n v="784"/>
    <n v="97"/>
    <n v="25"/>
    <n v="26"/>
    <n v="0"/>
    <n v="5"/>
    <n v="0"/>
    <n v="2"/>
    <n v="0"/>
    <n v="0"/>
    <n v="1"/>
    <n v="2"/>
    <n v="1"/>
    <n v="68371"/>
    <n v="4133"/>
    <n v="11"/>
    <n v="72515"/>
  </r>
  <r>
    <x v="1"/>
    <x v="0"/>
    <x v="3"/>
    <n v="13714"/>
    <n v="39126"/>
    <n v="15433"/>
    <n v="53"/>
    <n v="78"/>
    <n v="1"/>
    <n v="0"/>
    <n v="11"/>
    <n v="11"/>
    <n v="0"/>
    <n v="0"/>
    <n v="82"/>
    <n v="639"/>
    <n v="415"/>
    <n v="80"/>
    <n v="3"/>
    <n v="0"/>
    <n v="0"/>
    <n v="0"/>
    <n v="1"/>
    <n v="16"/>
    <n v="486"/>
    <n v="1501"/>
    <n v="787"/>
    <n v="99"/>
    <n v="24"/>
    <n v="26"/>
    <n v="0"/>
    <n v="5"/>
    <n v="0"/>
    <n v="2"/>
    <n v="0"/>
    <n v="0"/>
    <n v="1"/>
    <n v="2"/>
    <n v="1"/>
    <n v="68427"/>
    <n v="4159"/>
    <n v="11"/>
    <n v="72597"/>
  </r>
  <r>
    <x v="1"/>
    <x v="0"/>
    <x v="4"/>
    <n v="13737"/>
    <n v="39215"/>
    <n v="15598"/>
    <n v="52"/>
    <n v="76"/>
    <n v="1"/>
    <n v="0"/>
    <n v="11"/>
    <n v="11"/>
    <n v="0"/>
    <n v="0"/>
    <n v="82"/>
    <n v="627"/>
    <n v="404"/>
    <n v="78"/>
    <n v="3"/>
    <n v="1"/>
    <n v="0"/>
    <n v="0"/>
    <n v="1"/>
    <n v="15"/>
    <n v="496"/>
    <n v="1515"/>
    <n v="786"/>
    <n v="99"/>
    <n v="24"/>
    <n v="26"/>
    <n v="0"/>
    <n v="5"/>
    <n v="0"/>
    <n v="2"/>
    <n v="0"/>
    <n v="0"/>
    <n v="1"/>
    <n v="2"/>
    <n v="1"/>
    <n v="68701"/>
    <n v="4157"/>
    <n v="11"/>
    <n v="72869"/>
  </r>
  <r>
    <x v="1"/>
    <x v="0"/>
    <x v="5"/>
    <n v="13763"/>
    <n v="39153"/>
    <n v="15773"/>
    <n v="51"/>
    <n v="75"/>
    <n v="1"/>
    <n v="0"/>
    <n v="11"/>
    <n v="11"/>
    <n v="0"/>
    <n v="0"/>
    <n v="81"/>
    <n v="623"/>
    <n v="425"/>
    <n v="80"/>
    <n v="3"/>
    <n v="1"/>
    <n v="0"/>
    <n v="0"/>
    <n v="1"/>
    <n v="17"/>
    <n v="492"/>
    <n v="1526"/>
    <n v="784"/>
    <n v="97"/>
    <n v="24"/>
    <n v="26"/>
    <n v="0"/>
    <n v="5"/>
    <n v="0"/>
    <n v="2"/>
    <n v="0"/>
    <n v="0"/>
    <n v="1"/>
    <n v="2"/>
    <n v="1"/>
    <n v="68838"/>
    <n v="4180"/>
    <n v="11"/>
    <n v="73029"/>
  </r>
  <r>
    <x v="1"/>
    <x v="0"/>
    <x v="6"/>
    <n v="11749"/>
    <n v="36388"/>
    <n v="20747"/>
    <n v="55"/>
    <n v="82"/>
    <n v="0"/>
    <n v="0"/>
    <n v="10"/>
    <n v="12"/>
    <n v="0"/>
    <n v="0"/>
    <n v="85"/>
    <n v="646"/>
    <n v="397"/>
    <n v="69"/>
    <n v="4"/>
    <n v="1"/>
    <n v="0"/>
    <n v="0"/>
    <n v="1"/>
    <n v="16"/>
    <n v="525"/>
    <n v="1528"/>
    <n v="754"/>
    <n v="97"/>
    <n v="23"/>
    <n v="26"/>
    <n v="0"/>
    <n v="5"/>
    <n v="0"/>
    <n v="2"/>
    <n v="0"/>
    <n v="0"/>
    <n v="1"/>
    <n v="2"/>
    <n v="1"/>
    <n v="69043"/>
    <n v="4172"/>
    <n v="11"/>
    <n v="73226"/>
  </r>
  <r>
    <x v="1"/>
    <x v="0"/>
    <x v="7"/>
    <n v="11692"/>
    <n v="36335"/>
    <n v="20838"/>
    <n v="54"/>
    <n v="82"/>
    <n v="0"/>
    <n v="0"/>
    <n v="10"/>
    <n v="12"/>
    <n v="0"/>
    <n v="0"/>
    <n v="81"/>
    <n v="649"/>
    <n v="409"/>
    <n v="68"/>
    <n v="2"/>
    <n v="1"/>
    <n v="0"/>
    <n v="0"/>
    <n v="1"/>
    <n v="16"/>
    <n v="529"/>
    <n v="1535"/>
    <n v="757"/>
    <n v="97"/>
    <n v="23"/>
    <n v="26"/>
    <n v="0"/>
    <n v="5"/>
    <n v="0"/>
    <n v="2"/>
    <n v="0"/>
    <n v="0"/>
    <n v="1"/>
    <n v="2"/>
    <n v="1"/>
    <n v="69023"/>
    <n v="4194"/>
    <n v="11"/>
    <n v="73228"/>
  </r>
  <r>
    <x v="1"/>
    <x v="0"/>
    <x v="8"/>
    <n v="11772"/>
    <n v="36591"/>
    <n v="20991"/>
    <n v="54"/>
    <n v="87"/>
    <n v="0"/>
    <n v="0"/>
    <n v="10"/>
    <n v="12"/>
    <n v="0"/>
    <n v="0"/>
    <n v="88"/>
    <n v="645"/>
    <n v="402"/>
    <n v="63"/>
    <n v="1"/>
    <n v="0"/>
    <n v="0"/>
    <n v="0"/>
    <n v="1"/>
    <n v="16"/>
    <n v="525"/>
    <n v="1543"/>
    <n v="763"/>
    <n v="99"/>
    <n v="24"/>
    <n v="26"/>
    <n v="0"/>
    <n v="4"/>
    <n v="0"/>
    <n v="2"/>
    <n v="0"/>
    <n v="0"/>
    <n v="2"/>
    <n v="2"/>
    <n v="1"/>
    <n v="69517"/>
    <n v="4196"/>
    <n v="11"/>
    <n v="73724"/>
  </r>
  <r>
    <x v="1"/>
    <x v="0"/>
    <x v="9"/>
    <n v="11685"/>
    <n v="36428"/>
    <n v="21148"/>
    <n v="57"/>
    <n v="83"/>
    <n v="0"/>
    <n v="0"/>
    <n v="10"/>
    <n v="12"/>
    <n v="0"/>
    <n v="0"/>
    <n v="85"/>
    <n v="644"/>
    <n v="411"/>
    <n v="71"/>
    <n v="4"/>
    <n v="1"/>
    <n v="0"/>
    <n v="0"/>
    <n v="1"/>
    <n v="16"/>
    <n v="526"/>
    <n v="1553"/>
    <n v="756"/>
    <n v="97"/>
    <n v="24"/>
    <n v="26"/>
    <n v="0"/>
    <n v="4"/>
    <n v="0"/>
    <n v="2"/>
    <n v="0"/>
    <n v="0"/>
    <n v="2"/>
    <n v="2"/>
    <n v="1"/>
    <n v="69423"/>
    <n v="4215"/>
    <n v="11"/>
    <n v="73649"/>
  </r>
  <r>
    <x v="1"/>
    <x v="0"/>
    <x v="10"/>
    <n v="11687"/>
    <n v="36406"/>
    <n v="21253"/>
    <n v="58"/>
    <n v="83"/>
    <n v="0"/>
    <n v="0"/>
    <n v="10"/>
    <n v="12"/>
    <n v="0"/>
    <n v="0"/>
    <n v="86"/>
    <n v="647"/>
    <n v="415"/>
    <n v="69"/>
    <n v="3"/>
    <n v="1"/>
    <n v="0"/>
    <n v="0"/>
    <n v="1"/>
    <n v="16"/>
    <n v="517"/>
    <n v="1555"/>
    <n v="764"/>
    <n v="96"/>
    <n v="24"/>
    <n v="26"/>
    <n v="0"/>
    <n v="4"/>
    <n v="0"/>
    <n v="2"/>
    <n v="0"/>
    <n v="0"/>
    <n v="2"/>
    <n v="2"/>
    <n v="1"/>
    <n v="69509"/>
    <n v="4220"/>
    <n v="11"/>
    <n v="73740"/>
  </r>
  <r>
    <x v="1"/>
    <x v="0"/>
    <x v="11"/>
    <n v="11702"/>
    <n v="36451"/>
    <n v="21444"/>
    <n v="58"/>
    <n v="83"/>
    <n v="0"/>
    <n v="0"/>
    <n v="10"/>
    <n v="12"/>
    <n v="0"/>
    <n v="0"/>
    <n v="86"/>
    <n v="644"/>
    <n v="426"/>
    <n v="72"/>
    <n v="4"/>
    <n v="1"/>
    <n v="0"/>
    <n v="0"/>
    <n v="1"/>
    <n v="16"/>
    <n v="516"/>
    <n v="1563"/>
    <n v="767"/>
    <n v="96"/>
    <n v="24"/>
    <n v="26"/>
    <n v="0"/>
    <n v="4"/>
    <n v="0"/>
    <n v="2"/>
    <n v="0"/>
    <n v="0"/>
    <n v="2"/>
    <n v="2"/>
    <n v="0"/>
    <n v="69760"/>
    <n v="4242"/>
    <n v="10"/>
    <n v="74012"/>
  </r>
  <r>
    <x v="2"/>
    <x v="0"/>
    <x v="0"/>
    <n v="8804"/>
    <n v="9861"/>
    <n v="1972"/>
    <n v="27"/>
    <n v="33"/>
    <n v="0"/>
    <n v="0"/>
    <n v="29"/>
    <n v="3"/>
    <n v="0"/>
    <n v="0"/>
    <n v="47"/>
    <n v="664"/>
    <n v="195"/>
    <n v="38"/>
    <n v="3"/>
    <n v="0"/>
    <n v="0"/>
    <n v="0"/>
    <n v="1"/>
    <n v="8"/>
    <n v="270"/>
    <n v="746"/>
    <n v="337"/>
    <n v="41"/>
    <n v="11"/>
    <n v="6"/>
    <n v="0"/>
    <n v="1"/>
    <n v="0"/>
    <n v="0"/>
    <n v="0"/>
    <n v="0"/>
    <n v="0"/>
    <n v="0"/>
    <n v="0"/>
    <n v="20729"/>
    <n v="2367"/>
    <n v="1"/>
    <n v="23097"/>
  </r>
  <r>
    <x v="2"/>
    <x v="0"/>
    <x v="1"/>
    <n v="8794"/>
    <n v="9852"/>
    <n v="1969"/>
    <n v="27"/>
    <n v="33"/>
    <n v="0"/>
    <n v="0"/>
    <n v="29"/>
    <n v="3"/>
    <n v="0"/>
    <n v="0"/>
    <n v="47"/>
    <n v="652"/>
    <n v="194"/>
    <n v="37"/>
    <n v="3"/>
    <n v="0"/>
    <n v="2"/>
    <n v="0"/>
    <n v="1"/>
    <n v="8"/>
    <n v="263"/>
    <n v="738"/>
    <n v="339"/>
    <n v="41"/>
    <n v="11"/>
    <n v="6"/>
    <n v="0"/>
    <n v="1"/>
    <n v="0"/>
    <n v="0"/>
    <n v="0"/>
    <n v="0"/>
    <n v="0"/>
    <n v="0"/>
    <n v="0"/>
    <n v="20707"/>
    <n v="2342"/>
    <n v="1"/>
    <n v="23050"/>
  </r>
  <r>
    <x v="2"/>
    <x v="0"/>
    <x v="2"/>
    <n v="8782"/>
    <n v="9851"/>
    <n v="1994"/>
    <n v="27"/>
    <n v="33"/>
    <n v="0"/>
    <n v="0"/>
    <n v="29"/>
    <n v="3"/>
    <n v="0"/>
    <n v="0"/>
    <n v="47"/>
    <n v="652"/>
    <n v="196"/>
    <n v="38"/>
    <n v="2"/>
    <n v="0"/>
    <n v="1"/>
    <n v="0"/>
    <n v="1"/>
    <n v="8"/>
    <n v="265"/>
    <n v="740"/>
    <n v="334"/>
    <n v="42"/>
    <n v="11"/>
    <n v="6"/>
    <n v="0"/>
    <n v="1"/>
    <n v="0"/>
    <n v="0"/>
    <n v="0"/>
    <n v="0"/>
    <n v="0"/>
    <n v="0"/>
    <n v="0"/>
    <n v="20719"/>
    <n v="2343"/>
    <n v="1"/>
    <n v="23063"/>
  </r>
  <r>
    <x v="2"/>
    <x v="0"/>
    <x v="3"/>
    <n v="8780"/>
    <n v="9862"/>
    <n v="2004"/>
    <n v="27"/>
    <n v="33"/>
    <n v="0"/>
    <n v="0"/>
    <n v="29"/>
    <n v="3"/>
    <n v="0"/>
    <n v="0"/>
    <n v="47"/>
    <n v="650"/>
    <n v="198"/>
    <n v="35"/>
    <n v="2"/>
    <n v="0"/>
    <n v="0"/>
    <n v="0"/>
    <n v="1"/>
    <n v="7"/>
    <n v="262"/>
    <n v="745"/>
    <n v="338"/>
    <n v="42"/>
    <n v="11"/>
    <n v="7"/>
    <n v="0"/>
    <n v="1"/>
    <n v="0"/>
    <n v="0"/>
    <n v="0"/>
    <n v="0"/>
    <n v="0"/>
    <n v="0"/>
    <n v="0"/>
    <n v="20738"/>
    <n v="2345"/>
    <n v="1"/>
    <n v="23084"/>
  </r>
  <r>
    <x v="2"/>
    <x v="0"/>
    <x v="4"/>
    <n v="8731"/>
    <n v="9833"/>
    <n v="2009"/>
    <n v="27"/>
    <n v="33"/>
    <n v="0"/>
    <n v="0"/>
    <n v="29"/>
    <n v="3"/>
    <n v="0"/>
    <n v="0"/>
    <n v="47"/>
    <n v="640"/>
    <n v="195"/>
    <n v="31"/>
    <n v="2"/>
    <n v="0"/>
    <n v="0"/>
    <n v="0"/>
    <n v="1"/>
    <n v="9"/>
    <n v="269"/>
    <n v="751"/>
    <n v="343"/>
    <n v="42"/>
    <n v="11"/>
    <n v="7"/>
    <n v="0"/>
    <n v="1"/>
    <n v="0"/>
    <n v="0"/>
    <n v="0"/>
    <n v="0"/>
    <n v="0"/>
    <n v="0"/>
    <n v="0"/>
    <n v="20665"/>
    <n v="2348"/>
    <n v="1"/>
    <n v="23014"/>
  </r>
  <r>
    <x v="2"/>
    <x v="0"/>
    <x v="5"/>
    <n v="8717"/>
    <n v="9819"/>
    <n v="2014"/>
    <n v="28"/>
    <n v="33"/>
    <n v="0"/>
    <n v="0"/>
    <n v="29"/>
    <n v="3"/>
    <n v="0"/>
    <n v="0"/>
    <n v="46"/>
    <n v="653"/>
    <n v="197"/>
    <n v="31"/>
    <n v="2"/>
    <n v="0"/>
    <n v="0"/>
    <n v="0"/>
    <n v="1"/>
    <n v="8"/>
    <n v="270"/>
    <n v="752"/>
    <n v="346"/>
    <n v="42"/>
    <n v="11"/>
    <n v="7"/>
    <n v="0"/>
    <n v="1"/>
    <n v="0"/>
    <n v="0"/>
    <n v="0"/>
    <n v="0"/>
    <n v="0"/>
    <n v="0"/>
    <n v="0"/>
    <n v="20643"/>
    <n v="2366"/>
    <n v="1"/>
    <n v="23010"/>
  </r>
  <r>
    <x v="2"/>
    <x v="0"/>
    <x v="6"/>
    <n v="8163"/>
    <n v="9685"/>
    <n v="2656"/>
    <n v="28"/>
    <n v="29"/>
    <n v="0"/>
    <n v="0"/>
    <n v="29"/>
    <n v="3"/>
    <n v="0"/>
    <n v="0"/>
    <n v="48"/>
    <n v="645"/>
    <n v="186"/>
    <n v="36"/>
    <n v="1"/>
    <n v="0"/>
    <n v="0"/>
    <n v="0"/>
    <n v="1"/>
    <n v="8"/>
    <n v="279"/>
    <n v="739"/>
    <n v="358"/>
    <n v="47"/>
    <n v="10"/>
    <n v="7"/>
    <n v="0"/>
    <n v="1"/>
    <n v="0"/>
    <n v="0"/>
    <n v="0"/>
    <n v="0"/>
    <n v="0"/>
    <n v="0"/>
    <n v="0"/>
    <n v="20593"/>
    <n v="2365"/>
    <n v="1"/>
    <n v="22959"/>
  </r>
  <r>
    <x v="2"/>
    <x v="0"/>
    <x v="7"/>
    <n v="8157"/>
    <n v="9686"/>
    <n v="2660"/>
    <n v="28"/>
    <n v="29"/>
    <n v="0"/>
    <n v="0"/>
    <n v="29"/>
    <n v="3"/>
    <n v="0"/>
    <n v="0"/>
    <n v="42"/>
    <n v="638"/>
    <n v="185"/>
    <n v="34"/>
    <n v="1"/>
    <n v="0"/>
    <n v="0"/>
    <n v="0"/>
    <n v="1"/>
    <n v="8"/>
    <n v="275"/>
    <n v="737"/>
    <n v="359"/>
    <n v="47"/>
    <n v="10"/>
    <n v="7"/>
    <n v="0"/>
    <n v="1"/>
    <n v="0"/>
    <n v="0"/>
    <n v="0"/>
    <n v="0"/>
    <n v="0"/>
    <n v="0"/>
    <n v="0"/>
    <n v="20592"/>
    <n v="2344"/>
    <n v="1"/>
    <n v="22937"/>
  </r>
  <r>
    <x v="2"/>
    <x v="0"/>
    <x v="8"/>
    <n v="8170"/>
    <n v="9740"/>
    <n v="2686"/>
    <n v="28"/>
    <n v="29"/>
    <n v="0"/>
    <n v="0"/>
    <n v="29"/>
    <n v="3"/>
    <n v="0"/>
    <n v="0"/>
    <n v="53"/>
    <n v="652"/>
    <n v="185"/>
    <n v="38"/>
    <n v="1"/>
    <n v="0"/>
    <n v="0"/>
    <n v="0"/>
    <n v="1"/>
    <n v="8"/>
    <n v="280"/>
    <n v="746"/>
    <n v="360"/>
    <n v="47"/>
    <n v="10"/>
    <n v="7"/>
    <n v="0"/>
    <n v="1"/>
    <n v="0"/>
    <n v="0"/>
    <n v="0"/>
    <n v="0"/>
    <n v="0"/>
    <n v="0"/>
    <n v="0"/>
    <n v="20685"/>
    <n v="2388"/>
    <n v="1"/>
    <n v="23074"/>
  </r>
  <r>
    <x v="2"/>
    <x v="0"/>
    <x v="9"/>
    <n v="8166"/>
    <n v="9725"/>
    <n v="2713"/>
    <n v="28"/>
    <n v="28"/>
    <n v="0"/>
    <n v="0"/>
    <n v="30"/>
    <n v="3"/>
    <n v="0"/>
    <n v="0"/>
    <n v="50"/>
    <n v="638"/>
    <n v="191"/>
    <n v="45"/>
    <n v="1"/>
    <n v="0"/>
    <n v="0"/>
    <n v="0"/>
    <n v="1"/>
    <n v="8"/>
    <n v="277"/>
    <n v="734"/>
    <n v="359"/>
    <n v="48"/>
    <n v="10"/>
    <n v="7"/>
    <n v="0"/>
    <n v="1"/>
    <n v="0"/>
    <n v="0"/>
    <n v="0"/>
    <n v="0"/>
    <n v="0"/>
    <n v="0"/>
    <n v="0"/>
    <n v="20693"/>
    <n v="2369"/>
    <n v="1"/>
    <n v="23063"/>
  </r>
  <r>
    <x v="2"/>
    <x v="0"/>
    <x v="10"/>
    <n v="8186"/>
    <n v="9736"/>
    <n v="2716"/>
    <n v="28"/>
    <n v="28"/>
    <n v="0"/>
    <n v="0"/>
    <n v="30"/>
    <n v="3"/>
    <n v="0"/>
    <n v="0"/>
    <n v="49"/>
    <n v="637"/>
    <n v="182"/>
    <n v="39"/>
    <n v="1"/>
    <n v="0"/>
    <n v="0"/>
    <n v="0"/>
    <n v="1"/>
    <n v="8"/>
    <n v="279"/>
    <n v="743"/>
    <n v="360"/>
    <n v="48"/>
    <n v="10"/>
    <n v="7"/>
    <n v="0"/>
    <n v="1"/>
    <n v="0"/>
    <n v="0"/>
    <n v="0"/>
    <n v="0"/>
    <n v="0"/>
    <n v="0"/>
    <n v="0"/>
    <n v="20727"/>
    <n v="2364"/>
    <n v="1"/>
    <n v="23092"/>
  </r>
  <r>
    <x v="2"/>
    <x v="0"/>
    <x v="11"/>
    <n v="8219"/>
    <n v="9754"/>
    <n v="2748"/>
    <n v="28"/>
    <n v="28"/>
    <n v="0"/>
    <n v="0"/>
    <n v="30"/>
    <n v="3"/>
    <n v="0"/>
    <n v="0"/>
    <n v="49"/>
    <n v="635"/>
    <n v="187"/>
    <n v="41"/>
    <n v="2"/>
    <n v="0"/>
    <n v="0"/>
    <n v="0"/>
    <n v="1"/>
    <n v="8"/>
    <n v="275"/>
    <n v="746"/>
    <n v="359"/>
    <n v="48"/>
    <n v="10"/>
    <n v="8"/>
    <n v="0"/>
    <n v="1"/>
    <n v="0"/>
    <n v="0"/>
    <n v="0"/>
    <n v="0"/>
    <n v="0"/>
    <n v="0"/>
    <n v="0"/>
    <n v="20810"/>
    <n v="2369"/>
    <n v="1"/>
    <n v="23180"/>
  </r>
  <r>
    <x v="3"/>
    <x v="0"/>
    <x v="0"/>
    <n v="10072"/>
    <n v="27769"/>
    <n v="9304"/>
    <n v="13"/>
    <n v="228"/>
    <n v="12"/>
    <n v="26"/>
    <n v="11"/>
    <n v="2"/>
    <n v="1"/>
    <n v="0"/>
    <n v="19"/>
    <n v="719"/>
    <n v="374"/>
    <n v="99"/>
    <n v="14"/>
    <n v="0"/>
    <n v="1"/>
    <n v="0"/>
    <n v="0"/>
    <n v="6"/>
    <n v="491"/>
    <n v="1772"/>
    <n v="1152"/>
    <n v="158"/>
    <n v="26"/>
    <n v="27"/>
    <n v="0"/>
    <n v="4"/>
    <n v="0"/>
    <n v="2"/>
    <n v="0"/>
    <n v="0"/>
    <n v="1"/>
    <n v="0"/>
    <n v="1"/>
    <n v="47438"/>
    <n v="4858"/>
    <n v="8"/>
    <n v="52304"/>
  </r>
  <r>
    <x v="3"/>
    <x v="0"/>
    <x v="1"/>
    <n v="10037"/>
    <n v="27710"/>
    <n v="9359"/>
    <n v="13"/>
    <n v="226"/>
    <n v="12"/>
    <n v="6"/>
    <n v="11"/>
    <n v="2"/>
    <n v="1"/>
    <n v="0"/>
    <n v="22"/>
    <n v="719"/>
    <n v="390"/>
    <n v="101"/>
    <n v="13"/>
    <n v="0"/>
    <n v="1"/>
    <n v="0"/>
    <n v="0"/>
    <n v="6"/>
    <n v="482"/>
    <n v="1751"/>
    <n v="1140"/>
    <n v="158"/>
    <n v="26"/>
    <n v="26"/>
    <n v="0"/>
    <n v="4"/>
    <n v="0"/>
    <n v="2"/>
    <n v="0"/>
    <n v="0"/>
    <n v="1"/>
    <n v="0"/>
    <n v="1"/>
    <n v="47377"/>
    <n v="4835"/>
    <n v="8"/>
    <n v="52220"/>
  </r>
  <r>
    <x v="3"/>
    <x v="0"/>
    <x v="2"/>
    <n v="10050"/>
    <n v="27714"/>
    <n v="9373"/>
    <n v="14"/>
    <n v="226"/>
    <n v="12"/>
    <n v="4"/>
    <n v="11"/>
    <n v="2"/>
    <n v="1"/>
    <n v="0"/>
    <n v="20"/>
    <n v="711"/>
    <n v="383"/>
    <n v="94"/>
    <n v="13"/>
    <n v="0"/>
    <n v="1"/>
    <n v="0"/>
    <n v="0"/>
    <n v="7"/>
    <n v="486"/>
    <n v="1763"/>
    <n v="1147"/>
    <n v="160"/>
    <n v="26"/>
    <n v="28"/>
    <n v="0"/>
    <n v="4"/>
    <n v="0"/>
    <n v="2"/>
    <n v="0"/>
    <n v="0"/>
    <n v="1"/>
    <n v="0"/>
    <n v="1"/>
    <n v="47407"/>
    <n v="4839"/>
    <n v="8"/>
    <n v="52254"/>
  </r>
  <r>
    <x v="3"/>
    <x v="0"/>
    <x v="3"/>
    <n v="10007"/>
    <n v="27687"/>
    <n v="9449"/>
    <n v="14"/>
    <n v="226"/>
    <n v="12"/>
    <n v="4"/>
    <n v="11"/>
    <n v="2"/>
    <n v="1"/>
    <n v="0"/>
    <n v="21"/>
    <n v="704"/>
    <n v="374"/>
    <n v="94"/>
    <n v="15"/>
    <n v="0"/>
    <n v="1"/>
    <n v="0"/>
    <n v="0"/>
    <n v="7"/>
    <n v="479"/>
    <n v="1771"/>
    <n v="1148"/>
    <n v="160"/>
    <n v="26"/>
    <n v="27"/>
    <n v="0"/>
    <n v="4"/>
    <n v="0"/>
    <n v="2"/>
    <n v="0"/>
    <n v="0"/>
    <n v="1"/>
    <n v="0"/>
    <n v="1"/>
    <n v="47413"/>
    <n v="4827"/>
    <n v="8"/>
    <n v="52248"/>
  </r>
  <r>
    <x v="3"/>
    <x v="0"/>
    <x v="4"/>
    <n v="10001"/>
    <n v="27691"/>
    <n v="9508"/>
    <n v="14"/>
    <n v="226"/>
    <n v="12"/>
    <n v="6"/>
    <n v="11"/>
    <n v="2"/>
    <n v="1"/>
    <n v="0"/>
    <n v="20"/>
    <n v="697"/>
    <n v="365"/>
    <n v="98"/>
    <n v="11"/>
    <n v="0"/>
    <n v="1"/>
    <n v="0"/>
    <n v="0"/>
    <n v="7"/>
    <n v="481"/>
    <n v="1784"/>
    <n v="1150"/>
    <n v="163"/>
    <n v="26"/>
    <n v="27"/>
    <n v="0"/>
    <n v="4"/>
    <n v="0"/>
    <n v="2"/>
    <n v="0"/>
    <n v="0"/>
    <n v="1"/>
    <n v="0"/>
    <n v="1"/>
    <n v="47472"/>
    <n v="4830"/>
    <n v="8"/>
    <n v="52310"/>
  </r>
  <r>
    <x v="3"/>
    <x v="0"/>
    <x v="5"/>
    <n v="9993"/>
    <n v="27633"/>
    <n v="9584"/>
    <n v="13"/>
    <n v="225"/>
    <n v="11"/>
    <n v="6"/>
    <n v="11"/>
    <n v="2"/>
    <n v="1"/>
    <n v="0"/>
    <n v="20"/>
    <n v="701"/>
    <n v="387"/>
    <n v="108"/>
    <n v="12"/>
    <n v="0"/>
    <n v="0"/>
    <n v="0"/>
    <n v="0"/>
    <n v="7"/>
    <n v="486"/>
    <n v="1805"/>
    <n v="1149"/>
    <n v="165"/>
    <n v="26"/>
    <n v="28"/>
    <n v="0"/>
    <n v="4"/>
    <n v="0"/>
    <n v="2"/>
    <n v="0"/>
    <n v="0"/>
    <n v="1"/>
    <n v="0"/>
    <n v="1"/>
    <n v="47479"/>
    <n v="4894"/>
    <n v="8"/>
    <n v="52381"/>
  </r>
  <r>
    <x v="3"/>
    <x v="0"/>
    <x v="6"/>
    <n v="8546"/>
    <n v="27312"/>
    <n v="11378"/>
    <n v="15"/>
    <n v="288"/>
    <n v="2"/>
    <n v="1"/>
    <n v="10"/>
    <n v="3"/>
    <n v="0"/>
    <n v="0"/>
    <n v="21"/>
    <n v="733"/>
    <n v="372"/>
    <n v="98"/>
    <n v="7"/>
    <n v="1"/>
    <n v="0"/>
    <n v="0"/>
    <n v="0"/>
    <n v="7"/>
    <n v="521"/>
    <n v="1761"/>
    <n v="1164"/>
    <n v="154"/>
    <n v="27"/>
    <n v="28"/>
    <n v="0"/>
    <n v="4"/>
    <n v="0"/>
    <n v="2"/>
    <n v="0"/>
    <n v="0"/>
    <n v="1"/>
    <n v="0"/>
    <n v="1"/>
    <n v="47555"/>
    <n v="4894"/>
    <n v="8"/>
    <n v="52457"/>
  </r>
  <r>
    <x v="3"/>
    <x v="0"/>
    <x v="7"/>
    <n v="8530"/>
    <n v="27273"/>
    <n v="11431"/>
    <n v="16"/>
    <n v="288"/>
    <n v="3"/>
    <n v="1"/>
    <n v="10"/>
    <n v="3"/>
    <n v="0"/>
    <n v="0"/>
    <n v="19"/>
    <n v="720"/>
    <n v="391"/>
    <n v="86"/>
    <n v="7"/>
    <n v="0"/>
    <n v="0"/>
    <n v="0"/>
    <n v="0"/>
    <n v="8"/>
    <n v="516"/>
    <n v="1771"/>
    <n v="1172"/>
    <n v="154"/>
    <n v="28"/>
    <n v="28"/>
    <n v="0"/>
    <n v="4"/>
    <n v="0"/>
    <n v="2"/>
    <n v="0"/>
    <n v="0"/>
    <n v="1"/>
    <n v="0"/>
    <n v="1"/>
    <n v="47555"/>
    <n v="4900"/>
    <n v="8"/>
    <n v="52463"/>
  </r>
  <r>
    <x v="3"/>
    <x v="0"/>
    <x v="8"/>
    <n v="8517"/>
    <n v="27307"/>
    <n v="11492"/>
    <n v="17"/>
    <n v="292"/>
    <n v="3"/>
    <n v="1"/>
    <n v="13"/>
    <n v="3"/>
    <n v="0"/>
    <n v="0"/>
    <n v="21"/>
    <n v="718"/>
    <n v="393"/>
    <n v="94"/>
    <n v="7"/>
    <n v="0"/>
    <n v="1"/>
    <n v="0"/>
    <n v="0"/>
    <n v="8"/>
    <n v="519"/>
    <n v="1799"/>
    <n v="1172"/>
    <n v="153"/>
    <n v="28"/>
    <n v="27"/>
    <n v="0"/>
    <n v="4"/>
    <n v="0"/>
    <n v="2"/>
    <n v="0"/>
    <n v="0"/>
    <n v="1"/>
    <n v="0"/>
    <n v="1"/>
    <n v="47645"/>
    <n v="4940"/>
    <n v="8"/>
    <n v="52593"/>
  </r>
  <r>
    <x v="3"/>
    <x v="0"/>
    <x v="9"/>
    <n v="8542"/>
    <n v="27440"/>
    <n v="11549"/>
    <n v="17"/>
    <n v="296"/>
    <n v="3"/>
    <n v="1"/>
    <n v="11"/>
    <n v="3"/>
    <n v="0"/>
    <n v="0"/>
    <n v="20"/>
    <n v="720"/>
    <n v="379"/>
    <n v="93"/>
    <n v="6"/>
    <n v="0"/>
    <n v="1"/>
    <n v="0"/>
    <n v="0"/>
    <n v="8"/>
    <n v="513"/>
    <n v="1800"/>
    <n v="1179"/>
    <n v="153"/>
    <n v="28"/>
    <n v="29"/>
    <n v="0"/>
    <n v="4"/>
    <n v="0"/>
    <n v="1"/>
    <n v="0"/>
    <n v="0"/>
    <n v="1"/>
    <n v="0"/>
    <n v="1"/>
    <n v="47862"/>
    <n v="4929"/>
    <n v="7"/>
    <n v="52798"/>
  </r>
  <r>
    <x v="3"/>
    <x v="0"/>
    <x v="10"/>
    <n v="8529"/>
    <n v="27391"/>
    <n v="11641"/>
    <n v="17"/>
    <n v="292"/>
    <n v="3"/>
    <n v="10"/>
    <n v="11"/>
    <n v="3"/>
    <n v="0"/>
    <n v="0"/>
    <n v="20"/>
    <n v="716"/>
    <n v="395"/>
    <n v="90"/>
    <n v="6"/>
    <n v="0"/>
    <n v="1"/>
    <n v="0"/>
    <n v="0"/>
    <n v="8"/>
    <n v="512"/>
    <n v="1798"/>
    <n v="1193"/>
    <n v="154"/>
    <n v="27"/>
    <n v="28"/>
    <n v="0"/>
    <n v="4"/>
    <n v="0"/>
    <n v="3"/>
    <n v="0"/>
    <n v="0"/>
    <n v="1"/>
    <n v="0"/>
    <n v="1"/>
    <n v="47897"/>
    <n v="4948"/>
    <n v="9"/>
    <n v="52854"/>
  </r>
  <r>
    <x v="3"/>
    <x v="0"/>
    <x v="11"/>
    <n v="8587"/>
    <n v="27502"/>
    <n v="11739"/>
    <n v="17"/>
    <n v="293"/>
    <n v="3"/>
    <n v="1"/>
    <n v="11"/>
    <n v="3"/>
    <n v="0"/>
    <n v="0"/>
    <n v="20"/>
    <n v="721"/>
    <n v="410"/>
    <n v="92"/>
    <n v="6"/>
    <n v="0"/>
    <n v="1"/>
    <n v="0"/>
    <n v="0"/>
    <n v="9"/>
    <n v="514"/>
    <n v="1796"/>
    <n v="1192"/>
    <n v="153"/>
    <n v="29"/>
    <n v="28"/>
    <n v="0"/>
    <n v="4"/>
    <n v="0"/>
    <n v="2"/>
    <n v="0"/>
    <n v="0"/>
    <n v="1"/>
    <n v="0"/>
    <n v="1"/>
    <n v="48156"/>
    <n v="4971"/>
    <n v="8"/>
    <n v="53135"/>
  </r>
  <r>
    <x v="4"/>
    <x v="0"/>
    <x v="0"/>
    <n v="2004"/>
    <n v="2813"/>
    <n v="668"/>
    <n v="1"/>
    <n v="2"/>
    <n v="7"/>
    <n v="0"/>
    <n v="0"/>
    <n v="0"/>
    <n v="0"/>
    <n v="0"/>
    <n v="12"/>
    <n v="169"/>
    <n v="55"/>
    <n v="3"/>
    <n v="0"/>
    <n v="0"/>
    <n v="0"/>
    <n v="0"/>
    <n v="0"/>
    <n v="0"/>
    <n v="38"/>
    <n v="140"/>
    <n v="41"/>
    <n v="6"/>
    <n v="2"/>
    <n v="1"/>
    <n v="0"/>
    <n v="1"/>
    <n v="0"/>
    <n v="1"/>
    <n v="0"/>
    <n v="0"/>
    <n v="0"/>
    <n v="0"/>
    <n v="0"/>
    <n v="5495"/>
    <n v="467"/>
    <n v="2"/>
    <n v="5964"/>
  </r>
  <r>
    <x v="4"/>
    <x v="0"/>
    <x v="1"/>
    <n v="2005"/>
    <n v="2813"/>
    <n v="679"/>
    <n v="1"/>
    <n v="2"/>
    <n v="7"/>
    <n v="0"/>
    <n v="0"/>
    <n v="0"/>
    <n v="0"/>
    <n v="0"/>
    <n v="12"/>
    <n v="167"/>
    <n v="55"/>
    <n v="4"/>
    <n v="0"/>
    <n v="0"/>
    <n v="0"/>
    <n v="0"/>
    <n v="0"/>
    <n v="0"/>
    <n v="39"/>
    <n v="137"/>
    <n v="39"/>
    <n v="6"/>
    <n v="3"/>
    <n v="1"/>
    <n v="0"/>
    <n v="1"/>
    <n v="0"/>
    <n v="1"/>
    <n v="0"/>
    <n v="0"/>
    <n v="0"/>
    <n v="0"/>
    <n v="0"/>
    <n v="5507"/>
    <n v="463"/>
    <n v="2"/>
    <n v="5972"/>
  </r>
  <r>
    <x v="4"/>
    <x v="0"/>
    <x v="2"/>
    <n v="2002"/>
    <n v="2815"/>
    <n v="696"/>
    <n v="1"/>
    <n v="2"/>
    <n v="7"/>
    <n v="0"/>
    <n v="0"/>
    <n v="0"/>
    <n v="0"/>
    <n v="0"/>
    <n v="13"/>
    <n v="168"/>
    <n v="55"/>
    <n v="3"/>
    <n v="0"/>
    <n v="0"/>
    <n v="0"/>
    <n v="0"/>
    <n v="0"/>
    <n v="0"/>
    <n v="38"/>
    <n v="138"/>
    <n v="41"/>
    <n v="6"/>
    <n v="4"/>
    <n v="1"/>
    <n v="0"/>
    <n v="1"/>
    <n v="0"/>
    <n v="1"/>
    <n v="0"/>
    <n v="0"/>
    <n v="0"/>
    <n v="0"/>
    <n v="0"/>
    <n v="5523"/>
    <n v="467"/>
    <n v="2"/>
    <n v="5992"/>
  </r>
  <r>
    <x v="4"/>
    <x v="0"/>
    <x v="3"/>
    <n v="1993"/>
    <n v="2809"/>
    <n v="694"/>
    <n v="1"/>
    <n v="2"/>
    <n v="7"/>
    <n v="0"/>
    <n v="0"/>
    <n v="0"/>
    <n v="0"/>
    <n v="0"/>
    <n v="13"/>
    <n v="166"/>
    <n v="53"/>
    <n v="3"/>
    <n v="0"/>
    <n v="0"/>
    <n v="0"/>
    <n v="0"/>
    <n v="0"/>
    <n v="0"/>
    <n v="39"/>
    <n v="144"/>
    <n v="41"/>
    <n v="6"/>
    <n v="3"/>
    <n v="1"/>
    <n v="0"/>
    <n v="1"/>
    <n v="0"/>
    <n v="1"/>
    <n v="0"/>
    <n v="0"/>
    <n v="0"/>
    <n v="0"/>
    <n v="0"/>
    <n v="5506"/>
    <n v="469"/>
    <n v="2"/>
    <n v="5977"/>
  </r>
  <r>
    <x v="4"/>
    <x v="0"/>
    <x v="4"/>
    <n v="1979"/>
    <n v="2783"/>
    <n v="694"/>
    <n v="1"/>
    <n v="2"/>
    <n v="7"/>
    <n v="0"/>
    <n v="0"/>
    <n v="0"/>
    <n v="0"/>
    <n v="0"/>
    <n v="13"/>
    <n v="165"/>
    <n v="56"/>
    <n v="4"/>
    <n v="0"/>
    <n v="0"/>
    <n v="0"/>
    <n v="0"/>
    <n v="0"/>
    <n v="0"/>
    <n v="40"/>
    <n v="139"/>
    <n v="41"/>
    <n v="6"/>
    <n v="3"/>
    <n v="1"/>
    <n v="0"/>
    <n v="1"/>
    <n v="0"/>
    <n v="1"/>
    <n v="0"/>
    <n v="0"/>
    <n v="0"/>
    <n v="0"/>
    <n v="0"/>
    <n v="5466"/>
    <n v="468"/>
    <n v="2"/>
    <n v="5936"/>
  </r>
  <r>
    <x v="4"/>
    <x v="0"/>
    <x v="5"/>
    <n v="1973"/>
    <n v="2771"/>
    <n v="711"/>
    <n v="1"/>
    <n v="2"/>
    <n v="6"/>
    <n v="0"/>
    <n v="0"/>
    <n v="0"/>
    <n v="0"/>
    <n v="0"/>
    <n v="12"/>
    <n v="166"/>
    <n v="54"/>
    <n v="3"/>
    <n v="0"/>
    <n v="0"/>
    <n v="0"/>
    <n v="0"/>
    <n v="0"/>
    <n v="0"/>
    <n v="40"/>
    <n v="141"/>
    <n v="41"/>
    <n v="6"/>
    <n v="3"/>
    <n v="1"/>
    <n v="0"/>
    <n v="1"/>
    <n v="0"/>
    <n v="1"/>
    <n v="0"/>
    <n v="0"/>
    <n v="0"/>
    <n v="0"/>
    <n v="0"/>
    <n v="5464"/>
    <n v="467"/>
    <n v="2"/>
    <n v="5933"/>
  </r>
  <r>
    <x v="4"/>
    <x v="0"/>
    <x v="6"/>
    <n v="1582"/>
    <n v="2749"/>
    <n v="1130"/>
    <n v="1"/>
    <n v="0"/>
    <n v="2"/>
    <n v="0"/>
    <n v="0"/>
    <n v="0"/>
    <n v="0"/>
    <n v="0"/>
    <n v="14"/>
    <n v="170"/>
    <n v="49"/>
    <n v="2"/>
    <n v="0"/>
    <n v="0"/>
    <n v="0"/>
    <n v="0"/>
    <n v="0"/>
    <n v="0"/>
    <n v="46"/>
    <n v="144"/>
    <n v="45"/>
    <n v="6"/>
    <n v="4"/>
    <n v="1"/>
    <n v="0"/>
    <n v="1"/>
    <n v="0"/>
    <n v="1"/>
    <n v="0"/>
    <n v="0"/>
    <n v="0"/>
    <n v="0"/>
    <n v="0"/>
    <n v="5464"/>
    <n v="481"/>
    <n v="2"/>
    <n v="5947"/>
  </r>
  <r>
    <x v="4"/>
    <x v="0"/>
    <x v="7"/>
    <n v="1571"/>
    <n v="2742"/>
    <n v="1138"/>
    <n v="1"/>
    <n v="0"/>
    <n v="1"/>
    <n v="0"/>
    <n v="0"/>
    <n v="0"/>
    <n v="0"/>
    <n v="0"/>
    <n v="12"/>
    <n v="174"/>
    <n v="51"/>
    <n v="2"/>
    <n v="0"/>
    <n v="0"/>
    <n v="0"/>
    <n v="0"/>
    <n v="0"/>
    <n v="0"/>
    <n v="45"/>
    <n v="134"/>
    <n v="45"/>
    <n v="6"/>
    <n v="4"/>
    <n v="1"/>
    <n v="0"/>
    <n v="1"/>
    <n v="0"/>
    <n v="1"/>
    <n v="0"/>
    <n v="0"/>
    <n v="0"/>
    <n v="0"/>
    <n v="0"/>
    <n v="5453"/>
    <n v="474"/>
    <n v="2"/>
    <n v="5929"/>
  </r>
  <r>
    <x v="4"/>
    <x v="0"/>
    <x v="8"/>
    <n v="1577"/>
    <n v="2752"/>
    <n v="1137"/>
    <n v="2"/>
    <n v="0"/>
    <n v="1"/>
    <n v="0"/>
    <n v="0"/>
    <n v="0"/>
    <n v="0"/>
    <n v="0"/>
    <n v="13"/>
    <n v="171"/>
    <n v="49"/>
    <n v="2"/>
    <n v="0"/>
    <n v="0"/>
    <n v="0"/>
    <n v="0"/>
    <n v="0"/>
    <n v="0"/>
    <n v="46"/>
    <n v="134"/>
    <n v="44"/>
    <n v="6"/>
    <n v="4"/>
    <n v="1"/>
    <n v="0"/>
    <n v="1"/>
    <n v="0"/>
    <n v="1"/>
    <n v="0"/>
    <n v="0"/>
    <n v="0"/>
    <n v="0"/>
    <n v="0"/>
    <n v="5469"/>
    <n v="470"/>
    <n v="2"/>
    <n v="5941"/>
  </r>
  <r>
    <x v="4"/>
    <x v="0"/>
    <x v="9"/>
    <n v="1576"/>
    <n v="2756"/>
    <n v="1150"/>
    <n v="2"/>
    <n v="0"/>
    <n v="1"/>
    <n v="0"/>
    <n v="0"/>
    <n v="0"/>
    <n v="0"/>
    <n v="0"/>
    <n v="14"/>
    <n v="169"/>
    <n v="66"/>
    <n v="3"/>
    <n v="0"/>
    <n v="0"/>
    <n v="0"/>
    <n v="0"/>
    <n v="0"/>
    <n v="0"/>
    <n v="44"/>
    <n v="131"/>
    <n v="44"/>
    <n v="6"/>
    <n v="4"/>
    <n v="1"/>
    <n v="0"/>
    <n v="1"/>
    <n v="0"/>
    <n v="1"/>
    <n v="0"/>
    <n v="0"/>
    <n v="0"/>
    <n v="0"/>
    <n v="0"/>
    <n v="5485"/>
    <n v="482"/>
    <n v="2"/>
    <n v="5969"/>
  </r>
  <r>
    <x v="4"/>
    <x v="0"/>
    <x v="10"/>
    <n v="1580"/>
    <n v="2761"/>
    <n v="1151"/>
    <n v="2"/>
    <n v="0"/>
    <n v="1"/>
    <n v="0"/>
    <n v="0"/>
    <n v="0"/>
    <n v="0"/>
    <n v="0"/>
    <n v="13"/>
    <n v="169"/>
    <n v="51"/>
    <n v="4"/>
    <n v="0"/>
    <n v="0"/>
    <n v="0"/>
    <n v="0"/>
    <n v="0"/>
    <n v="0"/>
    <n v="44"/>
    <n v="133"/>
    <n v="44"/>
    <n v="6"/>
    <n v="4"/>
    <n v="1"/>
    <n v="0"/>
    <n v="1"/>
    <n v="0"/>
    <n v="1"/>
    <n v="0"/>
    <n v="0"/>
    <n v="0"/>
    <n v="0"/>
    <n v="0"/>
    <n v="5495"/>
    <n v="469"/>
    <n v="2"/>
    <n v="5966"/>
  </r>
  <r>
    <x v="4"/>
    <x v="0"/>
    <x v="11"/>
    <n v="1599"/>
    <n v="2779"/>
    <n v="1157"/>
    <n v="5"/>
    <n v="0"/>
    <n v="1"/>
    <n v="0"/>
    <n v="0"/>
    <n v="0"/>
    <n v="0"/>
    <n v="0"/>
    <n v="11"/>
    <n v="170"/>
    <n v="51"/>
    <n v="2"/>
    <n v="0"/>
    <n v="0"/>
    <n v="0"/>
    <n v="0"/>
    <n v="0"/>
    <n v="0"/>
    <n v="44"/>
    <n v="133"/>
    <n v="45"/>
    <n v="6"/>
    <n v="4"/>
    <n v="1"/>
    <n v="0"/>
    <n v="1"/>
    <n v="0"/>
    <n v="1"/>
    <n v="0"/>
    <n v="0"/>
    <n v="0"/>
    <n v="0"/>
    <n v="0"/>
    <n v="5541"/>
    <n v="467"/>
    <n v="2"/>
    <n v="6010"/>
  </r>
  <r>
    <x v="5"/>
    <x v="0"/>
    <x v="0"/>
    <n v="6136"/>
    <n v="11737"/>
    <n v="7191"/>
    <n v="11"/>
    <n v="8"/>
    <n v="5"/>
    <n v="49"/>
    <n v="5"/>
    <n v="2"/>
    <n v="0"/>
    <n v="0"/>
    <n v="33"/>
    <n v="627"/>
    <n v="287"/>
    <n v="93"/>
    <n v="15"/>
    <n v="0"/>
    <n v="1"/>
    <n v="0"/>
    <n v="0"/>
    <n v="8"/>
    <n v="617"/>
    <n v="1324"/>
    <n v="572"/>
    <n v="68"/>
    <n v="17"/>
    <n v="25"/>
    <n v="1"/>
    <n v="11"/>
    <n v="0"/>
    <n v="7"/>
    <n v="0"/>
    <n v="1"/>
    <n v="6"/>
    <n v="0"/>
    <n v="1"/>
    <n v="25144"/>
    <n v="3687"/>
    <n v="27"/>
    <n v="28858"/>
  </r>
  <r>
    <x v="5"/>
    <x v="0"/>
    <x v="1"/>
    <n v="6120"/>
    <n v="11660"/>
    <n v="7222"/>
    <n v="11"/>
    <n v="8"/>
    <n v="2"/>
    <n v="35"/>
    <n v="5"/>
    <n v="2"/>
    <n v="0"/>
    <n v="0"/>
    <n v="37"/>
    <n v="637"/>
    <n v="278"/>
    <n v="80"/>
    <n v="18"/>
    <n v="0"/>
    <n v="1"/>
    <n v="0"/>
    <n v="0"/>
    <n v="8"/>
    <n v="608"/>
    <n v="1301"/>
    <n v="577"/>
    <n v="68"/>
    <n v="17"/>
    <n v="25"/>
    <n v="1"/>
    <n v="11"/>
    <n v="0"/>
    <n v="7"/>
    <n v="0"/>
    <n v="1"/>
    <n v="6"/>
    <n v="0"/>
    <n v="1"/>
    <n v="25065"/>
    <n v="3655"/>
    <n v="27"/>
    <n v="28747"/>
  </r>
  <r>
    <x v="5"/>
    <x v="0"/>
    <x v="2"/>
    <n v="6115"/>
    <n v="11710"/>
    <n v="7539"/>
    <n v="10"/>
    <n v="8"/>
    <n v="2"/>
    <n v="31"/>
    <n v="5"/>
    <n v="2"/>
    <n v="0"/>
    <n v="0"/>
    <n v="35"/>
    <n v="626"/>
    <n v="270"/>
    <n v="82"/>
    <n v="15"/>
    <n v="0"/>
    <n v="1"/>
    <n v="0"/>
    <n v="0"/>
    <n v="12"/>
    <n v="607"/>
    <n v="1322"/>
    <n v="581"/>
    <n v="68"/>
    <n v="17"/>
    <n v="25"/>
    <n v="1"/>
    <n v="11"/>
    <n v="0"/>
    <n v="7"/>
    <n v="0"/>
    <n v="1"/>
    <n v="6"/>
    <n v="0"/>
    <n v="1"/>
    <n v="25422"/>
    <n v="3661"/>
    <n v="27"/>
    <n v="29110"/>
  </r>
  <r>
    <x v="5"/>
    <x v="0"/>
    <x v="3"/>
    <n v="6120"/>
    <n v="11749"/>
    <n v="7872"/>
    <n v="10"/>
    <n v="9"/>
    <n v="2"/>
    <n v="27"/>
    <n v="5"/>
    <n v="2"/>
    <n v="0"/>
    <n v="0"/>
    <n v="33"/>
    <n v="626"/>
    <n v="263"/>
    <n v="82"/>
    <n v="15"/>
    <n v="0"/>
    <n v="1"/>
    <n v="0"/>
    <n v="0"/>
    <n v="13"/>
    <n v="605"/>
    <n v="1334"/>
    <n v="584"/>
    <n v="67"/>
    <n v="17"/>
    <n v="25"/>
    <n v="1"/>
    <n v="11"/>
    <n v="0"/>
    <n v="7"/>
    <n v="0"/>
    <n v="1"/>
    <n v="6"/>
    <n v="0"/>
    <n v="1"/>
    <n v="25796"/>
    <n v="3665"/>
    <n v="27"/>
    <n v="29488"/>
  </r>
  <r>
    <x v="5"/>
    <x v="0"/>
    <x v="4"/>
    <n v="6123"/>
    <n v="11732"/>
    <n v="8009"/>
    <n v="9"/>
    <n v="8"/>
    <n v="2"/>
    <n v="21"/>
    <n v="5"/>
    <n v="2"/>
    <n v="0"/>
    <n v="0"/>
    <n v="32"/>
    <n v="615"/>
    <n v="260"/>
    <n v="77"/>
    <n v="14"/>
    <n v="0"/>
    <n v="0"/>
    <n v="0"/>
    <n v="0"/>
    <n v="15"/>
    <n v="605"/>
    <n v="1332"/>
    <n v="591"/>
    <n v="67"/>
    <n v="16"/>
    <n v="26"/>
    <n v="1"/>
    <n v="11"/>
    <n v="0"/>
    <n v="7"/>
    <n v="0"/>
    <n v="1"/>
    <n v="6"/>
    <n v="0"/>
    <n v="1"/>
    <n v="25911"/>
    <n v="3650"/>
    <n v="27"/>
    <n v="29588"/>
  </r>
  <r>
    <x v="5"/>
    <x v="0"/>
    <x v="5"/>
    <n v="6110"/>
    <n v="11686"/>
    <n v="8141"/>
    <n v="11"/>
    <n v="8"/>
    <n v="2"/>
    <n v="14"/>
    <n v="5"/>
    <n v="2"/>
    <n v="0"/>
    <n v="0"/>
    <n v="31"/>
    <n v="608"/>
    <n v="262"/>
    <n v="79"/>
    <n v="15"/>
    <n v="0"/>
    <n v="4"/>
    <n v="0"/>
    <n v="0"/>
    <n v="13"/>
    <n v="608"/>
    <n v="1348"/>
    <n v="595"/>
    <n v="67"/>
    <n v="16"/>
    <n v="26"/>
    <n v="1"/>
    <n v="11"/>
    <n v="0"/>
    <n v="7"/>
    <n v="0"/>
    <n v="1"/>
    <n v="6"/>
    <n v="0"/>
    <n v="1"/>
    <n v="25979"/>
    <n v="3672"/>
    <n v="27"/>
    <n v="29678"/>
  </r>
  <r>
    <x v="5"/>
    <x v="0"/>
    <x v="6"/>
    <n v="6603"/>
    <n v="10982"/>
    <n v="8510"/>
    <n v="11"/>
    <n v="15"/>
    <n v="0"/>
    <n v="4"/>
    <n v="5"/>
    <n v="1"/>
    <n v="1"/>
    <n v="0"/>
    <n v="33"/>
    <n v="625"/>
    <n v="269"/>
    <n v="95"/>
    <n v="13"/>
    <n v="0"/>
    <n v="2"/>
    <n v="0"/>
    <n v="0"/>
    <n v="13"/>
    <n v="645"/>
    <n v="1294"/>
    <n v="611"/>
    <n v="67"/>
    <n v="17"/>
    <n v="26"/>
    <n v="1"/>
    <n v="11"/>
    <n v="0"/>
    <n v="7"/>
    <n v="0"/>
    <n v="0"/>
    <n v="6"/>
    <n v="0"/>
    <n v="1"/>
    <n v="26132"/>
    <n v="3710"/>
    <n v="26"/>
    <n v="29868"/>
  </r>
  <r>
    <x v="5"/>
    <x v="0"/>
    <x v="7"/>
    <n v="6599"/>
    <n v="11028"/>
    <n v="8716"/>
    <n v="13"/>
    <n v="15"/>
    <n v="0"/>
    <n v="4"/>
    <n v="5"/>
    <n v="1"/>
    <n v="1"/>
    <n v="0"/>
    <n v="33"/>
    <n v="593"/>
    <n v="258"/>
    <n v="84"/>
    <n v="12"/>
    <n v="0"/>
    <n v="1"/>
    <n v="0"/>
    <n v="0"/>
    <n v="13"/>
    <n v="661"/>
    <n v="1301"/>
    <n v="617"/>
    <n v="71"/>
    <n v="17"/>
    <n v="26"/>
    <n v="0"/>
    <n v="12"/>
    <n v="0"/>
    <n v="7"/>
    <n v="0"/>
    <n v="2"/>
    <n v="6"/>
    <n v="0"/>
    <n v="1"/>
    <n v="26382"/>
    <n v="3687"/>
    <n v="28"/>
    <n v="30097"/>
  </r>
  <r>
    <x v="5"/>
    <x v="0"/>
    <x v="8"/>
    <n v="6602"/>
    <n v="11105"/>
    <n v="9010"/>
    <n v="13"/>
    <n v="14"/>
    <n v="0"/>
    <n v="3"/>
    <n v="5"/>
    <n v="1"/>
    <n v="1"/>
    <n v="0"/>
    <n v="32"/>
    <n v="587"/>
    <n v="268"/>
    <n v="90"/>
    <n v="13"/>
    <n v="1"/>
    <n v="0"/>
    <n v="0"/>
    <n v="0"/>
    <n v="13"/>
    <n v="658"/>
    <n v="1303"/>
    <n v="616"/>
    <n v="68"/>
    <n v="17"/>
    <n v="29"/>
    <n v="0"/>
    <n v="12"/>
    <n v="0"/>
    <n v="7"/>
    <n v="0"/>
    <n v="1"/>
    <n v="6"/>
    <n v="0"/>
    <n v="1"/>
    <n v="26754"/>
    <n v="3695"/>
    <n v="27"/>
    <n v="30476"/>
  </r>
  <r>
    <x v="5"/>
    <x v="0"/>
    <x v="9"/>
    <n v="6631"/>
    <n v="11124"/>
    <n v="9498"/>
    <n v="14"/>
    <n v="14"/>
    <n v="0"/>
    <n v="3"/>
    <n v="5"/>
    <n v="1"/>
    <n v="1"/>
    <n v="0"/>
    <n v="32"/>
    <n v="584"/>
    <n v="267"/>
    <n v="92"/>
    <n v="13"/>
    <n v="1"/>
    <n v="0"/>
    <n v="0"/>
    <n v="0"/>
    <n v="13"/>
    <n v="656"/>
    <n v="1313"/>
    <n v="615"/>
    <n v="68"/>
    <n v="17"/>
    <n v="28"/>
    <n v="0"/>
    <n v="12"/>
    <n v="0"/>
    <n v="7"/>
    <n v="0"/>
    <n v="1"/>
    <n v="6"/>
    <n v="0"/>
    <n v="1"/>
    <n v="27291"/>
    <n v="3699"/>
    <n v="27"/>
    <n v="31017"/>
  </r>
  <r>
    <x v="5"/>
    <x v="0"/>
    <x v="10"/>
    <n v="6587"/>
    <n v="11147"/>
    <n v="9663"/>
    <n v="14"/>
    <n v="14"/>
    <n v="0"/>
    <n v="3"/>
    <n v="5"/>
    <n v="1"/>
    <n v="1"/>
    <n v="0"/>
    <n v="32"/>
    <n v="581"/>
    <n v="282"/>
    <n v="99"/>
    <n v="14"/>
    <n v="1"/>
    <n v="0"/>
    <n v="0"/>
    <n v="0"/>
    <n v="13"/>
    <n v="653"/>
    <n v="1303"/>
    <n v="620"/>
    <n v="69"/>
    <n v="17"/>
    <n v="28"/>
    <n v="0"/>
    <n v="12"/>
    <n v="0"/>
    <n v="7"/>
    <n v="0"/>
    <n v="1"/>
    <n v="6"/>
    <n v="0"/>
    <n v="1"/>
    <n v="27435"/>
    <n v="3712"/>
    <n v="27"/>
    <n v="31174"/>
  </r>
  <r>
    <x v="5"/>
    <x v="0"/>
    <x v="11"/>
    <n v="6620"/>
    <n v="11181"/>
    <n v="10000"/>
    <n v="15"/>
    <n v="14"/>
    <n v="0"/>
    <n v="3"/>
    <n v="4"/>
    <n v="1"/>
    <n v="1"/>
    <n v="0"/>
    <n v="32"/>
    <n v="588"/>
    <n v="274"/>
    <n v="100"/>
    <n v="14"/>
    <n v="1"/>
    <n v="0"/>
    <n v="0"/>
    <n v="0"/>
    <n v="12"/>
    <n v="649"/>
    <n v="1318"/>
    <n v="622"/>
    <n v="70"/>
    <n v="17"/>
    <n v="28"/>
    <n v="0"/>
    <n v="12"/>
    <n v="0"/>
    <n v="6"/>
    <n v="0"/>
    <n v="1"/>
    <n v="6"/>
    <n v="0"/>
    <n v="1"/>
    <n v="27839"/>
    <n v="3725"/>
    <n v="26"/>
    <n v="31590"/>
  </r>
  <r>
    <x v="6"/>
    <x v="0"/>
    <x v="0"/>
    <n v="1520"/>
    <n v="2627"/>
    <n v="566"/>
    <n v="7"/>
    <n v="2"/>
    <n v="0"/>
    <n v="0"/>
    <n v="0"/>
    <n v="2"/>
    <n v="0"/>
    <n v="0"/>
    <n v="14"/>
    <n v="142"/>
    <n v="43"/>
    <n v="7"/>
    <n v="0"/>
    <n v="0"/>
    <n v="0"/>
    <n v="0"/>
    <n v="0"/>
    <n v="1"/>
    <n v="80"/>
    <n v="230"/>
    <n v="122"/>
    <n v="15"/>
    <n v="7"/>
    <n v="12"/>
    <n v="0"/>
    <n v="5"/>
    <n v="0"/>
    <n v="0"/>
    <n v="0"/>
    <n v="1"/>
    <n v="0"/>
    <n v="0"/>
    <n v="0"/>
    <n v="4724"/>
    <n v="673"/>
    <n v="6"/>
    <n v="5403"/>
  </r>
  <r>
    <x v="6"/>
    <x v="0"/>
    <x v="1"/>
    <n v="1518"/>
    <n v="2633"/>
    <n v="563"/>
    <n v="7"/>
    <n v="2"/>
    <n v="0"/>
    <n v="0"/>
    <n v="0"/>
    <n v="2"/>
    <n v="0"/>
    <n v="0"/>
    <n v="14"/>
    <n v="138"/>
    <n v="45"/>
    <n v="7"/>
    <n v="0"/>
    <n v="0"/>
    <n v="0"/>
    <n v="0"/>
    <n v="0"/>
    <n v="1"/>
    <n v="80"/>
    <n v="226"/>
    <n v="120"/>
    <n v="15"/>
    <n v="7"/>
    <n v="12"/>
    <n v="0"/>
    <n v="5"/>
    <n v="0"/>
    <n v="0"/>
    <n v="0"/>
    <n v="1"/>
    <n v="0"/>
    <n v="0"/>
    <n v="0"/>
    <n v="4725"/>
    <n v="665"/>
    <n v="6"/>
    <n v="5396"/>
  </r>
  <r>
    <x v="6"/>
    <x v="0"/>
    <x v="2"/>
    <n v="1518"/>
    <n v="2641"/>
    <n v="563"/>
    <n v="7"/>
    <n v="2"/>
    <n v="0"/>
    <n v="0"/>
    <n v="0"/>
    <n v="2"/>
    <n v="0"/>
    <n v="0"/>
    <n v="14"/>
    <n v="138"/>
    <n v="42"/>
    <n v="7"/>
    <n v="0"/>
    <n v="0"/>
    <n v="0"/>
    <n v="0"/>
    <n v="0"/>
    <n v="1"/>
    <n v="79"/>
    <n v="228"/>
    <n v="120"/>
    <n v="15"/>
    <n v="7"/>
    <n v="12"/>
    <n v="0"/>
    <n v="5"/>
    <n v="0"/>
    <n v="0"/>
    <n v="0"/>
    <n v="1"/>
    <n v="0"/>
    <n v="0"/>
    <n v="0"/>
    <n v="4733"/>
    <n v="663"/>
    <n v="6"/>
    <n v="5402"/>
  </r>
  <r>
    <x v="6"/>
    <x v="0"/>
    <x v="3"/>
    <n v="1508"/>
    <n v="2623"/>
    <n v="565"/>
    <n v="7"/>
    <n v="2"/>
    <n v="0"/>
    <n v="0"/>
    <n v="0"/>
    <n v="2"/>
    <n v="0"/>
    <n v="0"/>
    <n v="14"/>
    <n v="137"/>
    <n v="42"/>
    <n v="5"/>
    <n v="0"/>
    <n v="0"/>
    <n v="0"/>
    <n v="0"/>
    <n v="0"/>
    <n v="0"/>
    <n v="79"/>
    <n v="230"/>
    <n v="122"/>
    <n v="15"/>
    <n v="7"/>
    <n v="12"/>
    <n v="0"/>
    <n v="5"/>
    <n v="0"/>
    <n v="0"/>
    <n v="0"/>
    <n v="1"/>
    <n v="0"/>
    <n v="0"/>
    <n v="0"/>
    <n v="4707"/>
    <n v="663"/>
    <n v="6"/>
    <n v="5376"/>
  </r>
  <r>
    <x v="6"/>
    <x v="0"/>
    <x v="4"/>
    <n v="1485"/>
    <n v="2591"/>
    <n v="561"/>
    <n v="7"/>
    <n v="2"/>
    <n v="0"/>
    <n v="0"/>
    <n v="0"/>
    <n v="2"/>
    <n v="0"/>
    <n v="0"/>
    <n v="14"/>
    <n v="136"/>
    <n v="39"/>
    <n v="7"/>
    <n v="0"/>
    <n v="0"/>
    <n v="0"/>
    <n v="0"/>
    <n v="0"/>
    <n v="2"/>
    <n v="80"/>
    <n v="232"/>
    <n v="122"/>
    <n v="15"/>
    <n v="7"/>
    <n v="11"/>
    <n v="0"/>
    <n v="5"/>
    <n v="0"/>
    <n v="0"/>
    <n v="0"/>
    <n v="1"/>
    <n v="0"/>
    <n v="0"/>
    <n v="0"/>
    <n v="4648"/>
    <n v="665"/>
    <n v="6"/>
    <n v="5319"/>
  </r>
  <r>
    <x v="6"/>
    <x v="0"/>
    <x v="5"/>
    <n v="1471"/>
    <n v="2584"/>
    <n v="564"/>
    <n v="7"/>
    <n v="2"/>
    <n v="0"/>
    <n v="0"/>
    <n v="0"/>
    <n v="2"/>
    <n v="0"/>
    <n v="0"/>
    <n v="14"/>
    <n v="134"/>
    <n v="39"/>
    <n v="8"/>
    <n v="0"/>
    <n v="0"/>
    <n v="0"/>
    <n v="0"/>
    <n v="0"/>
    <n v="1"/>
    <n v="81"/>
    <n v="236"/>
    <n v="121"/>
    <n v="15"/>
    <n v="7"/>
    <n v="13"/>
    <n v="0"/>
    <n v="5"/>
    <n v="0"/>
    <n v="0"/>
    <n v="0"/>
    <n v="1"/>
    <n v="0"/>
    <n v="0"/>
    <n v="0"/>
    <n v="4630"/>
    <n v="669"/>
    <n v="6"/>
    <n v="5305"/>
  </r>
  <r>
    <x v="6"/>
    <x v="0"/>
    <x v="6"/>
    <n v="1416"/>
    <n v="2527"/>
    <n v="661"/>
    <n v="7"/>
    <n v="1"/>
    <n v="1"/>
    <n v="0"/>
    <n v="0"/>
    <n v="2"/>
    <n v="0"/>
    <n v="0"/>
    <n v="14"/>
    <n v="135"/>
    <n v="39"/>
    <n v="10"/>
    <n v="0"/>
    <n v="0"/>
    <n v="0"/>
    <n v="0"/>
    <n v="0"/>
    <n v="1"/>
    <n v="82"/>
    <n v="234"/>
    <n v="123"/>
    <n v="15"/>
    <n v="7"/>
    <n v="12"/>
    <n v="0"/>
    <n v="5"/>
    <n v="0"/>
    <n v="0"/>
    <n v="0"/>
    <n v="1"/>
    <n v="0"/>
    <n v="0"/>
    <n v="0"/>
    <n v="4615"/>
    <n v="672"/>
    <n v="6"/>
    <n v="5293"/>
  </r>
  <r>
    <x v="6"/>
    <x v="0"/>
    <x v="7"/>
    <n v="1398"/>
    <n v="2527"/>
    <n v="661"/>
    <n v="7"/>
    <n v="1"/>
    <n v="1"/>
    <n v="0"/>
    <n v="0"/>
    <n v="2"/>
    <n v="0"/>
    <n v="0"/>
    <n v="14"/>
    <n v="138"/>
    <n v="42"/>
    <n v="9"/>
    <n v="0"/>
    <n v="0"/>
    <n v="0"/>
    <n v="0"/>
    <n v="0"/>
    <n v="1"/>
    <n v="82"/>
    <n v="232"/>
    <n v="124"/>
    <n v="14"/>
    <n v="7"/>
    <n v="12"/>
    <n v="0"/>
    <n v="5"/>
    <n v="0"/>
    <n v="0"/>
    <n v="0"/>
    <n v="1"/>
    <n v="0"/>
    <n v="0"/>
    <n v="0"/>
    <n v="4597"/>
    <n v="675"/>
    <n v="6"/>
    <n v="5278"/>
  </r>
  <r>
    <x v="6"/>
    <x v="0"/>
    <x v="8"/>
    <n v="1401"/>
    <n v="2536"/>
    <n v="664"/>
    <n v="8"/>
    <n v="1"/>
    <n v="1"/>
    <n v="0"/>
    <n v="0"/>
    <n v="2"/>
    <n v="0"/>
    <n v="0"/>
    <n v="14"/>
    <n v="133"/>
    <n v="41"/>
    <n v="9"/>
    <n v="0"/>
    <n v="0"/>
    <n v="0"/>
    <n v="0"/>
    <n v="0"/>
    <n v="1"/>
    <n v="83"/>
    <n v="237"/>
    <n v="124"/>
    <n v="16"/>
    <n v="6"/>
    <n v="11"/>
    <n v="0"/>
    <n v="5"/>
    <n v="0"/>
    <n v="0"/>
    <n v="0"/>
    <n v="1"/>
    <n v="0"/>
    <n v="0"/>
    <n v="0"/>
    <n v="4613"/>
    <n v="675"/>
    <n v="6"/>
    <n v="5294"/>
  </r>
  <r>
    <x v="6"/>
    <x v="0"/>
    <x v="9"/>
    <n v="1397"/>
    <n v="2524"/>
    <n v="663"/>
    <n v="8"/>
    <n v="1"/>
    <n v="1"/>
    <n v="0"/>
    <n v="0"/>
    <n v="2"/>
    <n v="0"/>
    <n v="0"/>
    <n v="14"/>
    <n v="135"/>
    <n v="42"/>
    <n v="9"/>
    <n v="0"/>
    <n v="0"/>
    <n v="0"/>
    <n v="0"/>
    <n v="0"/>
    <n v="1"/>
    <n v="84"/>
    <n v="239"/>
    <n v="123"/>
    <n v="15"/>
    <n v="8"/>
    <n v="13"/>
    <n v="0"/>
    <n v="5"/>
    <n v="0"/>
    <n v="0"/>
    <n v="0"/>
    <n v="1"/>
    <n v="0"/>
    <n v="0"/>
    <n v="0"/>
    <n v="4596"/>
    <n v="683"/>
    <n v="6"/>
    <n v="5285"/>
  </r>
  <r>
    <x v="6"/>
    <x v="0"/>
    <x v="10"/>
    <n v="1410"/>
    <n v="2523"/>
    <n v="664"/>
    <n v="8"/>
    <n v="1"/>
    <n v="1"/>
    <n v="0"/>
    <n v="0"/>
    <n v="2"/>
    <n v="0"/>
    <n v="0"/>
    <n v="14"/>
    <n v="135"/>
    <n v="42"/>
    <n v="8"/>
    <n v="0"/>
    <n v="0"/>
    <n v="0"/>
    <n v="0"/>
    <n v="0"/>
    <n v="1"/>
    <n v="84"/>
    <n v="241"/>
    <n v="124"/>
    <n v="15"/>
    <n v="7"/>
    <n v="12"/>
    <n v="0"/>
    <n v="5"/>
    <n v="0"/>
    <n v="0"/>
    <n v="0"/>
    <n v="1"/>
    <n v="0"/>
    <n v="0"/>
    <n v="0"/>
    <n v="4609"/>
    <n v="683"/>
    <n v="6"/>
    <n v="5298"/>
  </r>
  <r>
    <x v="6"/>
    <x v="0"/>
    <x v="11"/>
    <n v="1421"/>
    <n v="2539"/>
    <n v="670"/>
    <n v="8"/>
    <n v="1"/>
    <n v="1"/>
    <n v="0"/>
    <n v="0"/>
    <n v="2"/>
    <n v="0"/>
    <n v="0"/>
    <n v="14"/>
    <n v="135"/>
    <n v="40"/>
    <n v="7"/>
    <n v="0"/>
    <n v="0"/>
    <n v="0"/>
    <n v="0"/>
    <n v="0"/>
    <n v="1"/>
    <n v="84"/>
    <n v="243"/>
    <n v="125"/>
    <n v="15"/>
    <n v="7"/>
    <n v="12"/>
    <n v="0"/>
    <n v="5"/>
    <n v="0"/>
    <n v="0"/>
    <n v="0"/>
    <n v="1"/>
    <n v="0"/>
    <n v="0"/>
    <n v="0"/>
    <n v="4642"/>
    <n v="683"/>
    <n v="6"/>
    <n v="5331"/>
  </r>
  <r>
    <x v="7"/>
    <x v="0"/>
    <x v="0"/>
    <n v="1705"/>
    <n v="3341"/>
    <n v="949"/>
    <n v="7"/>
    <n v="3"/>
    <n v="0"/>
    <n v="1"/>
    <n v="14"/>
    <n v="4"/>
    <n v="1"/>
    <n v="0"/>
    <n v="16"/>
    <n v="355"/>
    <n v="117"/>
    <n v="23"/>
    <n v="0"/>
    <n v="0"/>
    <n v="0"/>
    <n v="0"/>
    <n v="0"/>
    <n v="5"/>
    <n v="125"/>
    <n v="462"/>
    <n v="233"/>
    <n v="19"/>
    <n v="7"/>
    <n v="4"/>
    <n v="0"/>
    <n v="0"/>
    <n v="0"/>
    <n v="0"/>
    <n v="0"/>
    <n v="0"/>
    <n v="0"/>
    <n v="0"/>
    <n v="0"/>
    <n v="6025"/>
    <n v="1366"/>
    <n v="0"/>
    <n v="7391"/>
  </r>
  <r>
    <x v="7"/>
    <x v="0"/>
    <x v="1"/>
    <n v="1696"/>
    <n v="3336"/>
    <n v="950"/>
    <n v="8"/>
    <n v="3"/>
    <n v="0"/>
    <n v="0"/>
    <n v="14"/>
    <n v="4"/>
    <n v="1"/>
    <n v="0"/>
    <n v="16"/>
    <n v="353"/>
    <n v="110"/>
    <n v="23"/>
    <n v="0"/>
    <n v="0"/>
    <n v="0"/>
    <n v="0"/>
    <n v="0"/>
    <n v="5"/>
    <n v="121"/>
    <n v="461"/>
    <n v="236"/>
    <n v="18"/>
    <n v="7"/>
    <n v="4"/>
    <n v="0"/>
    <n v="0"/>
    <n v="0"/>
    <n v="0"/>
    <n v="0"/>
    <n v="0"/>
    <n v="0"/>
    <n v="0"/>
    <n v="0"/>
    <n v="6012"/>
    <n v="1354"/>
    <n v="0"/>
    <n v="7366"/>
  </r>
  <r>
    <x v="7"/>
    <x v="0"/>
    <x v="2"/>
    <n v="1689"/>
    <n v="3349"/>
    <n v="971"/>
    <n v="8"/>
    <n v="3"/>
    <n v="0"/>
    <n v="0"/>
    <n v="14"/>
    <n v="4"/>
    <n v="1"/>
    <n v="0"/>
    <n v="16"/>
    <n v="352"/>
    <n v="112"/>
    <n v="20"/>
    <n v="0"/>
    <n v="0"/>
    <n v="0"/>
    <n v="0"/>
    <n v="0"/>
    <n v="5"/>
    <n v="119"/>
    <n v="462"/>
    <n v="240"/>
    <n v="18"/>
    <n v="7"/>
    <n v="4"/>
    <n v="0"/>
    <n v="0"/>
    <n v="0"/>
    <n v="0"/>
    <n v="0"/>
    <n v="0"/>
    <n v="0"/>
    <n v="0"/>
    <n v="0"/>
    <n v="6039"/>
    <n v="1355"/>
    <n v="0"/>
    <n v="7394"/>
  </r>
  <r>
    <x v="7"/>
    <x v="0"/>
    <x v="3"/>
    <n v="1692"/>
    <n v="3371"/>
    <n v="977"/>
    <n v="8"/>
    <n v="3"/>
    <n v="0"/>
    <n v="0"/>
    <n v="14"/>
    <n v="4"/>
    <n v="1"/>
    <n v="0"/>
    <n v="17"/>
    <n v="354"/>
    <n v="112"/>
    <n v="21"/>
    <n v="0"/>
    <n v="0"/>
    <n v="0"/>
    <n v="0"/>
    <n v="0"/>
    <n v="5"/>
    <n v="119"/>
    <n v="461"/>
    <n v="238"/>
    <n v="18"/>
    <n v="7"/>
    <n v="4"/>
    <n v="0"/>
    <n v="0"/>
    <n v="0"/>
    <n v="0"/>
    <n v="0"/>
    <n v="0"/>
    <n v="0"/>
    <n v="0"/>
    <n v="0"/>
    <n v="6070"/>
    <n v="1356"/>
    <n v="0"/>
    <n v="7426"/>
  </r>
  <r>
    <x v="7"/>
    <x v="0"/>
    <x v="4"/>
    <n v="1695"/>
    <n v="3385"/>
    <n v="966"/>
    <n v="8"/>
    <n v="3"/>
    <n v="0"/>
    <n v="0"/>
    <n v="14"/>
    <n v="4"/>
    <n v="1"/>
    <n v="0"/>
    <n v="16"/>
    <n v="350"/>
    <n v="111"/>
    <n v="20"/>
    <n v="0"/>
    <n v="0"/>
    <n v="0"/>
    <n v="0"/>
    <n v="0"/>
    <n v="5"/>
    <n v="121"/>
    <n v="464"/>
    <n v="239"/>
    <n v="18"/>
    <n v="7"/>
    <n v="4"/>
    <n v="0"/>
    <n v="0"/>
    <n v="0"/>
    <n v="0"/>
    <n v="0"/>
    <n v="0"/>
    <n v="0"/>
    <n v="0"/>
    <n v="0"/>
    <n v="6076"/>
    <n v="1355"/>
    <n v="0"/>
    <n v="7431"/>
  </r>
  <r>
    <x v="7"/>
    <x v="0"/>
    <x v="5"/>
    <n v="1687"/>
    <n v="3410"/>
    <n v="966"/>
    <n v="9"/>
    <n v="3"/>
    <n v="0"/>
    <n v="0"/>
    <n v="14"/>
    <n v="4"/>
    <n v="1"/>
    <n v="0"/>
    <n v="19"/>
    <n v="350"/>
    <n v="107"/>
    <n v="21"/>
    <n v="0"/>
    <n v="0"/>
    <n v="0"/>
    <n v="0"/>
    <n v="0"/>
    <n v="5"/>
    <n v="120"/>
    <n v="465"/>
    <n v="239"/>
    <n v="18"/>
    <n v="7"/>
    <n v="4"/>
    <n v="0"/>
    <n v="0"/>
    <n v="0"/>
    <n v="0"/>
    <n v="0"/>
    <n v="0"/>
    <n v="0"/>
    <n v="0"/>
    <n v="0"/>
    <n v="6094"/>
    <n v="1355"/>
    <n v="0"/>
    <n v="7449"/>
  </r>
  <r>
    <x v="7"/>
    <x v="0"/>
    <x v="6"/>
    <n v="1466"/>
    <n v="3257"/>
    <n v="1345"/>
    <n v="10"/>
    <n v="6"/>
    <n v="0"/>
    <n v="0"/>
    <n v="11"/>
    <n v="6"/>
    <n v="1"/>
    <n v="0"/>
    <n v="18"/>
    <n v="359"/>
    <n v="107"/>
    <n v="22"/>
    <n v="0"/>
    <n v="0"/>
    <n v="0"/>
    <n v="0"/>
    <n v="0"/>
    <n v="5"/>
    <n v="123"/>
    <n v="437"/>
    <n v="254"/>
    <n v="21"/>
    <n v="6"/>
    <n v="4"/>
    <n v="0"/>
    <n v="0"/>
    <n v="0"/>
    <n v="0"/>
    <n v="0"/>
    <n v="0"/>
    <n v="0"/>
    <n v="0"/>
    <n v="0"/>
    <n v="6102"/>
    <n v="1356"/>
    <n v="0"/>
    <n v="7458"/>
  </r>
  <r>
    <x v="7"/>
    <x v="0"/>
    <x v="7"/>
    <n v="1461"/>
    <n v="3264"/>
    <n v="1339"/>
    <n v="10"/>
    <n v="6"/>
    <n v="0"/>
    <n v="0"/>
    <n v="13"/>
    <n v="6"/>
    <n v="1"/>
    <n v="0"/>
    <n v="17"/>
    <n v="354"/>
    <n v="105"/>
    <n v="22"/>
    <n v="0"/>
    <n v="0"/>
    <n v="0"/>
    <n v="0"/>
    <n v="0"/>
    <n v="5"/>
    <n v="123"/>
    <n v="440"/>
    <n v="257"/>
    <n v="21"/>
    <n v="6"/>
    <n v="4"/>
    <n v="0"/>
    <n v="0"/>
    <n v="0"/>
    <n v="0"/>
    <n v="0"/>
    <n v="0"/>
    <n v="0"/>
    <n v="0"/>
    <n v="0"/>
    <n v="6100"/>
    <n v="1354"/>
    <n v="0"/>
    <n v="7454"/>
  </r>
  <r>
    <x v="7"/>
    <x v="0"/>
    <x v="8"/>
    <n v="1461"/>
    <n v="3315"/>
    <n v="1366"/>
    <n v="9"/>
    <n v="6"/>
    <n v="0"/>
    <n v="0"/>
    <n v="12"/>
    <n v="6"/>
    <n v="1"/>
    <n v="0"/>
    <n v="18"/>
    <n v="360"/>
    <n v="103"/>
    <n v="22"/>
    <n v="0"/>
    <n v="0"/>
    <n v="0"/>
    <n v="0"/>
    <n v="0"/>
    <n v="5"/>
    <n v="124"/>
    <n v="443"/>
    <n v="255"/>
    <n v="21"/>
    <n v="6"/>
    <n v="4"/>
    <n v="0"/>
    <n v="0"/>
    <n v="0"/>
    <n v="0"/>
    <n v="0"/>
    <n v="0"/>
    <n v="0"/>
    <n v="0"/>
    <n v="0"/>
    <n v="6176"/>
    <n v="1361"/>
    <n v="0"/>
    <n v="7537"/>
  </r>
  <r>
    <x v="7"/>
    <x v="0"/>
    <x v="9"/>
    <n v="1479"/>
    <n v="3348"/>
    <n v="1378"/>
    <n v="11"/>
    <n v="6"/>
    <n v="0"/>
    <n v="1"/>
    <n v="12"/>
    <n v="6"/>
    <n v="1"/>
    <n v="0"/>
    <n v="19"/>
    <n v="361"/>
    <n v="106"/>
    <n v="22"/>
    <n v="0"/>
    <n v="0"/>
    <n v="0"/>
    <n v="0"/>
    <n v="0"/>
    <n v="5"/>
    <n v="124"/>
    <n v="442"/>
    <n v="256"/>
    <n v="21"/>
    <n v="6"/>
    <n v="4"/>
    <n v="0"/>
    <n v="0"/>
    <n v="0"/>
    <n v="0"/>
    <n v="0"/>
    <n v="0"/>
    <n v="0"/>
    <n v="0"/>
    <n v="0"/>
    <n v="6242"/>
    <n v="1366"/>
    <n v="0"/>
    <n v="7608"/>
  </r>
  <r>
    <x v="7"/>
    <x v="0"/>
    <x v="10"/>
    <n v="1474"/>
    <n v="3362"/>
    <n v="1395"/>
    <n v="10"/>
    <n v="6"/>
    <n v="0"/>
    <n v="1"/>
    <n v="12"/>
    <n v="6"/>
    <n v="1"/>
    <n v="0"/>
    <n v="18"/>
    <n v="354"/>
    <n v="112"/>
    <n v="20"/>
    <n v="0"/>
    <n v="0"/>
    <n v="0"/>
    <n v="0"/>
    <n v="0"/>
    <n v="5"/>
    <n v="126"/>
    <n v="444"/>
    <n v="259"/>
    <n v="21"/>
    <n v="6"/>
    <n v="4"/>
    <n v="0"/>
    <n v="0"/>
    <n v="0"/>
    <n v="0"/>
    <n v="0"/>
    <n v="0"/>
    <n v="0"/>
    <n v="0"/>
    <n v="0"/>
    <n v="6267"/>
    <n v="1369"/>
    <n v="0"/>
    <n v="7636"/>
  </r>
  <r>
    <x v="7"/>
    <x v="0"/>
    <x v="11"/>
    <n v="1478"/>
    <n v="3422"/>
    <n v="1404"/>
    <n v="10"/>
    <n v="6"/>
    <n v="0"/>
    <n v="1"/>
    <n v="12"/>
    <n v="6"/>
    <n v="1"/>
    <n v="0"/>
    <n v="18"/>
    <n v="354"/>
    <n v="116"/>
    <n v="20"/>
    <n v="0"/>
    <n v="0"/>
    <n v="0"/>
    <n v="0"/>
    <n v="0"/>
    <n v="5"/>
    <n v="126"/>
    <n v="443"/>
    <n v="258"/>
    <n v="20"/>
    <n v="6"/>
    <n v="4"/>
    <n v="0"/>
    <n v="0"/>
    <n v="0"/>
    <n v="0"/>
    <n v="0"/>
    <n v="0"/>
    <n v="0"/>
    <n v="0"/>
    <n v="0"/>
    <n v="6340"/>
    <n v="1370"/>
    <n v="0"/>
    <n v="7710"/>
  </r>
  <r>
    <x v="8"/>
    <x v="0"/>
    <x v="0"/>
    <n v="122"/>
    <n v="144"/>
    <n v="28"/>
    <n v="0"/>
    <n v="0"/>
    <n v="0"/>
    <n v="0"/>
    <n v="0"/>
    <n v="0"/>
    <n v="0"/>
    <n v="0"/>
    <n v="1"/>
    <n v="37"/>
    <n v="13"/>
    <n v="1"/>
    <n v="0"/>
    <n v="0"/>
    <n v="0"/>
    <n v="0"/>
    <n v="0"/>
    <n v="0"/>
    <n v="10"/>
    <n v="32"/>
    <n v="12"/>
    <n v="3"/>
    <n v="0"/>
    <n v="2"/>
    <n v="0"/>
    <n v="0"/>
    <n v="0"/>
    <n v="0"/>
    <n v="0"/>
    <n v="0"/>
    <n v="0"/>
    <n v="0"/>
    <n v="0"/>
    <n v="294"/>
    <n v="111"/>
    <n v="0"/>
    <n v="405"/>
  </r>
  <r>
    <x v="8"/>
    <x v="0"/>
    <x v="1"/>
    <n v="120"/>
    <n v="138"/>
    <n v="25"/>
    <n v="0"/>
    <n v="0"/>
    <n v="0"/>
    <n v="0"/>
    <n v="0"/>
    <n v="0"/>
    <n v="0"/>
    <n v="0"/>
    <n v="1"/>
    <n v="37"/>
    <n v="11"/>
    <n v="1"/>
    <n v="0"/>
    <n v="0"/>
    <n v="0"/>
    <n v="0"/>
    <n v="0"/>
    <n v="0"/>
    <n v="10"/>
    <n v="34"/>
    <n v="12"/>
    <n v="3"/>
    <n v="0"/>
    <n v="2"/>
    <n v="0"/>
    <n v="0"/>
    <n v="0"/>
    <n v="0"/>
    <n v="0"/>
    <n v="0"/>
    <n v="0"/>
    <n v="0"/>
    <n v="0"/>
    <n v="283"/>
    <n v="111"/>
    <n v="0"/>
    <n v="394"/>
  </r>
  <r>
    <x v="8"/>
    <x v="0"/>
    <x v="2"/>
    <n v="119"/>
    <n v="137"/>
    <n v="25"/>
    <n v="0"/>
    <n v="0"/>
    <n v="0"/>
    <n v="0"/>
    <n v="0"/>
    <n v="0"/>
    <n v="0"/>
    <n v="0"/>
    <n v="1"/>
    <n v="35"/>
    <n v="11"/>
    <n v="1"/>
    <n v="0"/>
    <n v="0"/>
    <n v="0"/>
    <n v="0"/>
    <n v="0"/>
    <n v="0"/>
    <n v="12"/>
    <n v="34"/>
    <n v="12"/>
    <n v="3"/>
    <n v="0"/>
    <n v="2"/>
    <n v="0"/>
    <n v="0"/>
    <n v="0"/>
    <n v="0"/>
    <n v="0"/>
    <n v="0"/>
    <n v="0"/>
    <n v="0"/>
    <n v="0"/>
    <n v="281"/>
    <n v="111"/>
    <n v="0"/>
    <n v="392"/>
  </r>
  <r>
    <x v="8"/>
    <x v="0"/>
    <x v="3"/>
    <n v="115"/>
    <n v="129"/>
    <n v="25"/>
    <n v="0"/>
    <n v="0"/>
    <n v="0"/>
    <n v="0"/>
    <n v="0"/>
    <n v="0"/>
    <n v="0"/>
    <n v="0"/>
    <n v="1"/>
    <n v="35"/>
    <n v="13"/>
    <n v="1"/>
    <n v="0"/>
    <n v="0"/>
    <n v="0"/>
    <n v="0"/>
    <n v="0"/>
    <n v="0"/>
    <n v="12"/>
    <n v="34"/>
    <n v="12"/>
    <n v="3"/>
    <n v="0"/>
    <n v="2"/>
    <n v="0"/>
    <n v="0"/>
    <n v="0"/>
    <n v="0"/>
    <n v="0"/>
    <n v="0"/>
    <n v="0"/>
    <n v="0"/>
    <n v="0"/>
    <n v="269"/>
    <n v="113"/>
    <n v="0"/>
    <n v="382"/>
  </r>
  <r>
    <x v="8"/>
    <x v="0"/>
    <x v="4"/>
    <n v="117"/>
    <n v="128"/>
    <n v="25"/>
    <n v="0"/>
    <n v="0"/>
    <n v="0"/>
    <n v="0"/>
    <n v="0"/>
    <n v="0"/>
    <n v="0"/>
    <n v="0"/>
    <n v="1"/>
    <n v="34"/>
    <n v="12"/>
    <n v="2"/>
    <n v="0"/>
    <n v="0"/>
    <n v="0"/>
    <n v="0"/>
    <n v="0"/>
    <n v="0"/>
    <n v="12"/>
    <n v="35"/>
    <n v="12"/>
    <n v="3"/>
    <n v="0"/>
    <n v="2"/>
    <n v="0"/>
    <n v="0"/>
    <n v="0"/>
    <n v="0"/>
    <n v="0"/>
    <n v="0"/>
    <n v="0"/>
    <n v="0"/>
    <n v="0"/>
    <n v="270"/>
    <n v="113"/>
    <n v="0"/>
    <n v="383"/>
  </r>
  <r>
    <x v="8"/>
    <x v="0"/>
    <x v="5"/>
    <n v="116"/>
    <n v="125"/>
    <n v="25"/>
    <n v="0"/>
    <n v="0"/>
    <n v="0"/>
    <n v="0"/>
    <n v="0"/>
    <n v="0"/>
    <n v="0"/>
    <n v="0"/>
    <n v="1"/>
    <n v="35"/>
    <n v="12"/>
    <n v="2"/>
    <n v="0"/>
    <n v="0"/>
    <n v="0"/>
    <n v="0"/>
    <n v="0"/>
    <n v="0"/>
    <n v="13"/>
    <n v="35"/>
    <n v="12"/>
    <n v="3"/>
    <n v="0"/>
    <n v="2"/>
    <n v="0"/>
    <n v="0"/>
    <n v="0"/>
    <n v="0"/>
    <n v="0"/>
    <n v="0"/>
    <n v="0"/>
    <n v="0"/>
    <n v="0"/>
    <n v="266"/>
    <n v="115"/>
    <n v="0"/>
    <n v="381"/>
  </r>
  <r>
    <x v="8"/>
    <x v="0"/>
    <x v="6"/>
    <n v="95"/>
    <n v="139"/>
    <n v="32"/>
    <n v="0"/>
    <n v="0"/>
    <n v="0"/>
    <n v="0"/>
    <n v="0"/>
    <n v="0"/>
    <n v="0"/>
    <n v="0"/>
    <n v="1"/>
    <n v="36"/>
    <n v="10"/>
    <n v="1"/>
    <n v="0"/>
    <n v="0"/>
    <n v="0"/>
    <n v="0"/>
    <n v="0"/>
    <n v="0"/>
    <n v="15"/>
    <n v="32"/>
    <n v="13"/>
    <n v="3"/>
    <n v="0"/>
    <n v="2"/>
    <n v="0"/>
    <n v="0"/>
    <n v="0"/>
    <n v="0"/>
    <n v="0"/>
    <n v="0"/>
    <n v="0"/>
    <n v="0"/>
    <n v="0"/>
    <n v="266"/>
    <n v="113"/>
    <n v="0"/>
    <n v="379"/>
  </r>
  <r>
    <x v="8"/>
    <x v="0"/>
    <x v="7"/>
    <n v="95"/>
    <n v="139"/>
    <n v="32"/>
    <n v="0"/>
    <n v="0"/>
    <n v="0"/>
    <n v="0"/>
    <n v="0"/>
    <n v="0"/>
    <n v="0"/>
    <n v="0"/>
    <n v="1"/>
    <n v="36"/>
    <n v="10"/>
    <n v="1"/>
    <n v="0"/>
    <n v="0"/>
    <n v="0"/>
    <n v="0"/>
    <n v="0"/>
    <n v="0"/>
    <n v="14"/>
    <n v="32"/>
    <n v="13"/>
    <n v="3"/>
    <n v="0"/>
    <n v="2"/>
    <n v="0"/>
    <n v="0"/>
    <n v="0"/>
    <n v="0"/>
    <n v="0"/>
    <n v="0"/>
    <n v="0"/>
    <n v="0"/>
    <n v="0"/>
    <n v="266"/>
    <n v="112"/>
    <n v="0"/>
    <n v="378"/>
  </r>
  <r>
    <x v="8"/>
    <x v="0"/>
    <x v="8"/>
    <n v="95"/>
    <n v="139"/>
    <n v="32"/>
    <n v="0"/>
    <n v="0"/>
    <n v="0"/>
    <n v="0"/>
    <n v="0"/>
    <n v="0"/>
    <n v="0"/>
    <n v="0"/>
    <n v="1"/>
    <n v="38"/>
    <n v="10"/>
    <n v="1"/>
    <n v="0"/>
    <n v="0"/>
    <n v="0"/>
    <n v="0"/>
    <n v="0"/>
    <n v="0"/>
    <n v="14"/>
    <n v="32"/>
    <n v="13"/>
    <n v="3"/>
    <n v="0"/>
    <n v="2"/>
    <n v="0"/>
    <n v="0"/>
    <n v="0"/>
    <n v="0"/>
    <n v="0"/>
    <n v="0"/>
    <n v="0"/>
    <n v="0"/>
    <n v="0"/>
    <n v="266"/>
    <n v="114"/>
    <n v="0"/>
    <n v="380"/>
  </r>
  <r>
    <x v="8"/>
    <x v="0"/>
    <x v="9"/>
    <n v="95"/>
    <n v="139"/>
    <n v="30"/>
    <n v="0"/>
    <n v="0"/>
    <n v="0"/>
    <n v="0"/>
    <n v="0"/>
    <n v="0"/>
    <n v="0"/>
    <n v="0"/>
    <n v="1"/>
    <n v="37"/>
    <n v="9"/>
    <n v="1"/>
    <n v="0"/>
    <n v="0"/>
    <n v="0"/>
    <n v="0"/>
    <n v="0"/>
    <n v="0"/>
    <n v="14"/>
    <n v="33"/>
    <n v="13"/>
    <n v="3"/>
    <n v="0"/>
    <n v="2"/>
    <n v="0"/>
    <n v="0"/>
    <n v="0"/>
    <n v="0"/>
    <n v="0"/>
    <n v="0"/>
    <n v="0"/>
    <n v="0"/>
    <n v="0"/>
    <n v="264"/>
    <n v="113"/>
    <n v="0"/>
    <n v="377"/>
  </r>
  <r>
    <x v="8"/>
    <x v="0"/>
    <x v="10"/>
    <n v="95"/>
    <n v="140"/>
    <n v="30"/>
    <n v="0"/>
    <n v="0"/>
    <n v="0"/>
    <n v="0"/>
    <n v="0"/>
    <n v="0"/>
    <n v="0"/>
    <n v="0"/>
    <n v="1"/>
    <n v="37"/>
    <n v="10"/>
    <n v="1"/>
    <n v="0"/>
    <n v="0"/>
    <n v="0"/>
    <n v="0"/>
    <n v="0"/>
    <n v="0"/>
    <n v="14"/>
    <n v="33"/>
    <n v="13"/>
    <n v="3"/>
    <n v="0"/>
    <n v="2"/>
    <n v="0"/>
    <n v="0"/>
    <n v="0"/>
    <n v="0"/>
    <n v="0"/>
    <n v="0"/>
    <n v="0"/>
    <n v="0"/>
    <n v="0"/>
    <n v="265"/>
    <n v="114"/>
    <n v="0"/>
    <n v="379"/>
  </r>
  <r>
    <x v="8"/>
    <x v="0"/>
    <x v="11"/>
    <n v="95"/>
    <n v="142"/>
    <n v="30"/>
    <n v="0"/>
    <n v="0"/>
    <n v="0"/>
    <n v="0"/>
    <n v="0"/>
    <n v="0"/>
    <n v="0"/>
    <n v="0"/>
    <n v="1"/>
    <n v="37"/>
    <n v="9"/>
    <n v="1"/>
    <n v="0"/>
    <n v="0"/>
    <n v="0"/>
    <n v="0"/>
    <n v="0"/>
    <n v="0"/>
    <n v="14"/>
    <n v="34"/>
    <n v="13"/>
    <n v="3"/>
    <n v="0"/>
    <n v="2"/>
    <n v="0"/>
    <n v="0"/>
    <n v="0"/>
    <n v="0"/>
    <n v="0"/>
    <n v="0"/>
    <n v="0"/>
    <n v="0"/>
    <n v="0"/>
    <n v="267"/>
    <n v="114"/>
    <n v="0"/>
    <n v="381"/>
  </r>
  <r>
    <x v="9"/>
    <x v="0"/>
    <x v="0"/>
    <n v="9861"/>
    <n v="15507"/>
    <n v="10755"/>
    <n v="44"/>
    <n v="284"/>
    <n v="5"/>
    <n v="0"/>
    <n v="128"/>
    <n v="33"/>
    <n v="0"/>
    <n v="0"/>
    <n v="49"/>
    <n v="395"/>
    <n v="195"/>
    <n v="24"/>
    <n v="1"/>
    <n v="0"/>
    <n v="0"/>
    <n v="0"/>
    <n v="0"/>
    <n v="18"/>
    <n v="386"/>
    <n v="1104"/>
    <n v="476"/>
    <n v="33"/>
    <n v="13"/>
    <n v="5"/>
    <n v="0"/>
    <n v="0"/>
    <n v="0"/>
    <n v="1"/>
    <n v="0"/>
    <n v="0"/>
    <n v="0"/>
    <n v="0"/>
    <n v="0"/>
    <n v="36617"/>
    <n v="2699"/>
    <n v="1"/>
    <n v="39317"/>
  </r>
  <r>
    <x v="9"/>
    <x v="0"/>
    <x v="1"/>
    <n v="9860"/>
    <n v="15507"/>
    <n v="10704"/>
    <n v="44"/>
    <n v="288"/>
    <n v="4"/>
    <n v="0"/>
    <n v="127"/>
    <n v="33"/>
    <n v="0"/>
    <n v="0"/>
    <n v="50"/>
    <n v="396"/>
    <n v="191"/>
    <n v="28"/>
    <n v="1"/>
    <n v="0"/>
    <n v="0"/>
    <n v="0"/>
    <n v="0"/>
    <n v="18"/>
    <n v="381"/>
    <n v="1096"/>
    <n v="470"/>
    <n v="31"/>
    <n v="13"/>
    <n v="5"/>
    <n v="0"/>
    <n v="0"/>
    <n v="0"/>
    <n v="1"/>
    <n v="0"/>
    <n v="0"/>
    <n v="0"/>
    <n v="0"/>
    <n v="0"/>
    <n v="36567"/>
    <n v="2680"/>
    <n v="1"/>
    <n v="39248"/>
  </r>
  <r>
    <x v="9"/>
    <x v="0"/>
    <x v="2"/>
    <n v="9863"/>
    <n v="15546"/>
    <n v="10858"/>
    <n v="46"/>
    <n v="283"/>
    <n v="4"/>
    <n v="0"/>
    <n v="130"/>
    <n v="33"/>
    <n v="0"/>
    <n v="0"/>
    <n v="49"/>
    <n v="397"/>
    <n v="189"/>
    <n v="25"/>
    <n v="1"/>
    <n v="0"/>
    <n v="0"/>
    <n v="0"/>
    <n v="0"/>
    <n v="18"/>
    <n v="376"/>
    <n v="1106"/>
    <n v="474"/>
    <n v="31"/>
    <n v="13"/>
    <n v="5"/>
    <n v="0"/>
    <n v="0"/>
    <n v="0"/>
    <n v="1"/>
    <n v="0"/>
    <n v="0"/>
    <n v="0"/>
    <n v="0"/>
    <n v="0"/>
    <n v="36763"/>
    <n v="2684"/>
    <n v="1"/>
    <n v="39448"/>
  </r>
  <r>
    <x v="9"/>
    <x v="0"/>
    <x v="3"/>
    <n v="9864"/>
    <n v="15553"/>
    <n v="11055"/>
    <n v="46"/>
    <n v="283"/>
    <n v="4"/>
    <n v="1"/>
    <n v="130"/>
    <n v="33"/>
    <n v="0"/>
    <n v="0"/>
    <n v="48"/>
    <n v="393"/>
    <n v="191"/>
    <n v="26"/>
    <n v="1"/>
    <n v="0"/>
    <n v="0"/>
    <n v="0"/>
    <n v="0"/>
    <n v="18"/>
    <n v="375"/>
    <n v="1108"/>
    <n v="476"/>
    <n v="31"/>
    <n v="13"/>
    <n v="5"/>
    <n v="0"/>
    <n v="0"/>
    <n v="0"/>
    <n v="1"/>
    <n v="0"/>
    <n v="0"/>
    <n v="0"/>
    <n v="0"/>
    <n v="0"/>
    <n v="36969"/>
    <n v="2685"/>
    <n v="1"/>
    <n v="39655"/>
  </r>
  <r>
    <x v="9"/>
    <x v="0"/>
    <x v="4"/>
    <n v="9813"/>
    <n v="15551"/>
    <n v="11200"/>
    <n v="47"/>
    <n v="280"/>
    <n v="4"/>
    <n v="3"/>
    <n v="131"/>
    <n v="33"/>
    <n v="0"/>
    <n v="0"/>
    <n v="48"/>
    <n v="392"/>
    <n v="200"/>
    <n v="24"/>
    <n v="0"/>
    <n v="0"/>
    <n v="0"/>
    <n v="0"/>
    <n v="0"/>
    <n v="18"/>
    <n v="380"/>
    <n v="1115"/>
    <n v="477"/>
    <n v="32"/>
    <n v="13"/>
    <n v="5"/>
    <n v="0"/>
    <n v="0"/>
    <n v="0"/>
    <n v="1"/>
    <n v="0"/>
    <n v="0"/>
    <n v="0"/>
    <n v="0"/>
    <n v="0"/>
    <n v="37062"/>
    <n v="2704"/>
    <n v="1"/>
    <n v="39767"/>
  </r>
  <r>
    <x v="9"/>
    <x v="0"/>
    <x v="5"/>
    <n v="9846"/>
    <n v="15573"/>
    <n v="11442"/>
    <n v="47"/>
    <n v="281"/>
    <n v="4"/>
    <n v="12"/>
    <n v="131"/>
    <n v="33"/>
    <n v="0"/>
    <n v="0"/>
    <n v="53"/>
    <n v="399"/>
    <n v="184"/>
    <n v="22"/>
    <n v="0"/>
    <n v="0"/>
    <n v="0"/>
    <n v="0"/>
    <n v="0"/>
    <n v="18"/>
    <n v="375"/>
    <n v="1119"/>
    <n v="478"/>
    <n v="32"/>
    <n v="13"/>
    <n v="5"/>
    <n v="0"/>
    <n v="0"/>
    <n v="0"/>
    <n v="1"/>
    <n v="0"/>
    <n v="0"/>
    <n v="0"/>
    <n v="0"/>
    <n v="0"/>
    <n v="37369"/>
    <n v="2698"/>
    <n v="1"/>
    <n v="40068"/>
  </r>
  <r>
    <x v="9"/>
    <x v="0"/>
    <x v="6"/>
    <n v="9792"/>
    <n v="16115"/>
    <n v="11090"/>
    <n v="48"/>
    <n v="279"/>
    <n v="4"/>
    <n v="22"/>
    <n v="126"/>
    <n v="38"/>
    <n v="0"/>
    <n v="0"/>
    <n v="54"/>
    <n v="414"/>
    <n v="184"/>
    <n v="24"/>
    <n v="0"/>
    <n v="0"/>
    <n v="0"/>
    <n v="0"/>
    <n v="0"/>
    <n v="18"/>
    <n v="402"/>
    <n v="1077"/>
    <n v="467"/>
    <n v="35"/>
    <n v="13"/>
    <n v="5"/>
    <n v="0"/>
    <n v="0"/>
    <n v="0"/>
    <n v="1"/>
    <n v="0"/>
    <n v="0"/>
    <n v="0"/>
    <n v="0"/>
    <n v="0"/>
    <n v="37514"/>
    <n v="2693"/>
    <n v="1"/>
    <n v="40208"/>
  </r>
  <r>
    <x v="9"/>
    <x v="0"/>
    <x v="7"/>
    <n v="9774"/>
    <n v="16095"/>
    <n v="11286"/>
    <n v="51"/>
    <n v="284"/>
    <n v="5"/>
    <n v="28"/>
    <n v="126"/>
    <n v="39"/>
    <n v="0"/>
    <n v="0"/>
    <n v="52"/>
    <n v="404"/>
    <n v="186"/>
    <n v="23"/>
    <n v="0"/>
    <n v="0"/>
    <n v="0"/>
    <n v="0"/>
    <n v="0"/>
    <n v="18"/>
    <n v="401"/>
    <n v="1085"/>
    <n v="477"/>
    <n v="39"/>
    <n v="13"/>
    <n v="5"/>
    <n v="0"/>
    <n v="0"/>
    <n v="0"/>
    <n v="1"/>
    <n v="0"/>
    <n v="0"/>
    <n v="0"/>
    <n v="0"/>
    <n v="0"/>
    <n v="37688"/>
    <n v="2703"/>
    <n v="1"/>
    <n v="40392"/>
  </r>
  <r>
    <x v="9"/>
    <x v="0"/>
    <x v="8"/>
    <n v="9794"/>
    <n v="16129"/>
    <n v="11490"/>
    <n v="52"/>
    <n v="281"/>
    <n v="5"/>
    <n v="27"/>
    <n v="126"/>
    <n v="39"/>
    <n v="0"/>
    <n v="0"/>
    <n v="57"/>
    <n v="406"/>
    <n v="196"/>
    <n v="21"/>
    <n v="2"/>
    <n v="0"/>
    <n v="0"/>
    <n v="0"/>
    <n v="0"/>
    <n v="18"/>
    <n v="404"/>
    <n v="1088"/>
    <n v="474"/>
    <n v="37"/>
    <n v="13"/>
    <n v="5"/>
    <n v="0"/>
    <n v="0"/>
    <n v="0"/>
    <n v="1"/>
    <n v="0"/>
    <n v="0"/>
    <n v="0"/>
    <n v="0"/>
    <n v="0"/>
    <n v="37943"/>
    <n v="2721"/>
    <n v="1"/>
    <n v="40665"/>
  </r>
  <r>
    <x v="9"/>
    <x v="0"/>
    <x v="9"/>
    <n v="9807"/>
    <n v="16146"/>
    <n v="11717"/>
    <n v="52"/>
    <n v="286"/>
    <n v="5"/>
    <n v="23"/>
    <n v="126"/>
    <n v="39"/>
    <n v="0"/>
    <n v="0"/>
    <n v="57"/>
    <n v="406"/>
    <n v="194"/>
    <n v="24"/>
    <n v="1"/>
    <n v="0"/>
    <n v="0"/>
    <n v="0"/>
    <n v="0"/>
    <n v="18"/>
    <n v="400"/>
    <n v="1105"/>
    <n v="478"/>
    <n v="37"/>
    <n v="13"/>
    <n v="5"/>
    <n v="0"/>
    <n v="0"/>
    <n v="0"/>
    <n v="1"/>
    <n v="0"/>
    <n v="0"/>
    <n v="0"/>
    <n v="0"/>
    <n v="0"/>
    <n v="38201"/>
    <n v="2738"/>
    <n v="1"/>
    <n v="40940"/>
  </r>
  <r>
    <x v="9"/>
    <x v="0"/>
    <x v="10"/>
    <n v="9817"/>
    <n v="16152"/>
    <n v="11910"/>
    <n v="52"/>
    <n v="281"/>
    <n v="5"/>
    <n v="18"/>
    <n v="126"/>
    <n v="39"/>
    <n v="1"/>
    <n v="0"/>
    <n v="57"/>
    <n v="404"/>
    <n v="200"/>
    <n v="26"/>
    <n v="1"/>
    <n v="0"/>
    <n v="0"/>
    <n v="0"/>
    <n v="0"/>
    <n v="18"/>
    <n v="400"/>
    <n v="1098"/>
    <n v="478"/>
    <n v="37"/>
    <n v="13"/>
    <n v="5"/>
    <n v="0"/>
    <n v="0"/>
    <n v="0"/>
    <n v="1"/>
    <n v="0"/>
    <n v="0"/>
    <n v="0"/>
    <n v="0"/>
    <n v="0"/>
    <n v="38401"/>
    <n v="2737"/>
    <n v="1"/>
    <n v="41139"/>
  </r>
  <r>
    <x v="9"/>
    <x v="0"/>
    <x v="11"/>
    <n v="9844"/>
    <n v="16161"/>
    <n v="12195"/>
    <n v="54"/>
    <n v="281"/>
    <n v="5"/>
    <n v="15"/>
    <n v="126"/>
    <n v="39"/>
    <n v="1"/>
    <n v="0"/>
    <n v="57"/>
    <n v="406"/>
    <n v="194"/>
    <n v="25"/>
    <n v="1"/>
    <n v="0"/>
    <n v="0"/>
    <n v="0"/>
    <n v="0"/>
    <n v="18"/>
    <n v="399"/>
    <n v="1105"/>
    <n v="480"/>
    <n v="37"/>
    <n v="13"/>
    <n v="5"/>
    <n v="0"/>
    <n v="0"/>
    <n v="0"/>
    <n v="1"/>
    <n v="0"/>
    <n v="0"/>
    <n v="0"/>
    <n v="0"/>
    <n v="0"/>
    <n v="38721"/>
    <n v="2740"/>
    <n v="1"/>
    <n v="41462"/>
  </r>
  <r>
    <x v="10"/>
    <x v="0"/>
    <x v="0"/>
    <n v="2699"/>
    <n v="4344"/>
    <n v="4455"/>
    <n v="99"/>
    <n v="243"/>
    <n v="5"/>
    <n v="0"/>
    <n v="4"/>
    <n v="6"/>
    <n v="1"/>
    <n v="0"/>
    <n v="31"/>
    <n v="118"/>
    <n v="74"/>
    <n v="16"/>
    <n v="4"/>
    <n v="0"/>
    <n v="0"/>
    <n v="0"/>
    <n v="0"/>
    <n v="2"/>
    <n v="55"/>
    <n v="328"/>
    <n v="195"/>
    <n v="9"/>
    <n v="4"/>
    <n v="0"/>
    <n v="0"/>
    <n v="0"/>
    <n v="0"/>
    <n v="0"/>
    <n v="0"/>
    <n v="0"/>
    <n v="1"/>
    <n v="1"/>
    <n v="0"/>
    <n v="11856"/>
    <n v="836"/>
    <n v="2"/>
    <n v="12694"/>
  </r>
  <r>
    <x v="10"/>
    <x v="0"/>
    <x v="1"/>
    <n v="2703"/>
    <n v="4338"/>
    <n v="4468"/>
    <n v="99"/>
    <n v="241"/>
    <n v="5"/>
    <n v="0"/>
    <n v="4"/>
    <n v="6"/>
    <n v="1"/>
    <n v="0"/>
    <n v="31"/>
    <n v="118"/>
    <n v="69"/>
    <n v="14"/>
    <n v="4"/>
    <n v="0"/>
    <n v="0"/>
    <n v="0"/>
    <n v="0"/>
    <n v="2"/>
    <n v="55"/>
    <n v="323"/>
    <n v="195"/>
    <n v="9"/>
    <n v="4"/>
    <n v="0"/>
    <n v="0"/>
    <n v="0"/>
    <n v="0"/>
    <n v="0"/>
    <n v="0"/>
    <n v="0"/>
    <n v="1"/>
    <n v="1"/>
    <n v="0"/>
    <n v="11865"/>
    <n v="824"/>
    <n v="2"/>
    <n v="12691"/>
  </r>
  <r>
    <x v="10"/>
    <x v="0"/>
    <x v="2"/>
    <n v="2705"/>
    <n v="4347"/>
    <n v="4500"/>
    <n v="100"/>
    <n v="243"/>
    <n v="5"/>
    <n v="0"/>
    <n v="4"/>
    <n v="6"/>
    <n v="1"/>
    <n v="0"/>
    <n v="31"/>
    <n v="118"/>
    <n v="70"/>
    <n v="18"/>
    <n v="4"/>
    <n v="0"/>
    <n v="0"/>
    <n v="0"/>
    <n v="0"/>
    <n v="2"/>
    <n v="55"/>
    <n v="323"/>
    <n v="199"/>
    <n v="9"/>
    <n v="4"/>
    <n v="0"/>
    <n v="0"/>
    <n v="0"/>
    <n v="0"/>
    <n v="0"/>
    <n v="0"/>
    <n v="0"/>
    <n v="1"/>
    <n v="1"/>
    <n v="0"/>
    <n v="11911"/>
    <n v="833"/>
    <n v="2"/>
    <n v="12746"/>
  </r>
  <r>
    <x v="10"/>
    <x v="0"/>
    <x v="3"/>
    <n v="2704"/>
    <n v="4340"/>
    <n v="4510"/>
    <n v="100"/>
    <n v="242"/>
    <n v="5"/>
    <n v="0"/>
    <n v="4"/>
    <n v="6"/>
    <n v="1"/>
    <n v="0"/>
    <n v="31"/>
    <n v="118"/>
    <n v="67"/>
    <n v="15"/>
    <n v="4"/>
    <n v="0"/>
    <n v="0"/>
    <n v="0"/>
    <n v="0"/>
    <n v="2"/>
    <n v="54"/>
    <n v="327"/>
    <n v="198"/>
    <n v="10"/>
    <n v="4"/>
    <n v="0"/>
    <n v="0"/>
    <n v="0"/>
    <n v="0"/>
    <n v="0"/>
    <n v="0"/>
    <n v="0"/>
    <n v="1"/>
    <n v="1"/>
    <n v="0"/>
    <n v="11912"/>
    <n v="830"/>
    <n v="2"/>
    <n v="12744"/>
  </r>
  <r>
    <x v="10"/>
    <x v="0"/>
    <x v="4"/>
    <n v="2700"/>
    <n v="4327"/>
    <n v="4503"/>
    <n v="102"/>
    <n v="238"/>
    <n v="5"/>
    <n v="0"/>
    <n v="4"/>
    <n v="6"/>
    <n v="1"/>
    <n v="0"/>
    <n v="30"/>
    <n v="117"/>
    <n v="70"/>
    <n v="13"/>
    <n v="3"/>
    <n v="0"/>
    <n v="0"/>
    <n v="0"/>
    <n v="0"/>
    <n v="2"/>
    <n v="56"/>
    <n v="328"/>
    <n v="198"/>
    <n v="11"/>
    <n v="4"/>
    <n v="0"/>
    <n v="0"/>
    <n v="0"/>
    <n v="0"/>
    <n v="0"/>
    <n v="0"/>
    <n v="0"/>
    <n v="1"/>
    <n v="1"/>
    <n v="0"/>
    <n v="11886"/>
    <n v="832"/>
    <n v="2"/>
    <n v="12720"/>
  </r>
  <r>
    <x v="10"/>
    <x v="0"/>
    <x v="5"/>
    <n v="2703"/>
    <n v="4340"/>
    <n v="4571"/>
    <n v="103"/>
    <n v="242"/>
    <n v="5"/>
    <n v="0"/>
    <n v="4"/>
    <n v="6"/>
    <n v="1"/>
    <n v="0"/>
    <n v="31"/>
    <n v="130"/>
    <n v="69"/>
    <n v="15"/>
    <n v="3"/>
    <n v="0"/>
    <n v="0"/>
    <n v="0"/>
    <n v="0"/>
    <n v="2"/>
    <n v="53"/>
    <n v="329"/>
    <n v="198"/>
    <n v="11"/>
    <n v="4"/>
    <n v="0"/>
    <n v="0"/>
    <n v="0"/>
    <n v="0"/>
    <n v="0"/>
    <n v="0"/>
    <n v="0"/>
    <n v="1"/>
    <n v="1"/>
    <n v="0"/>
    <n v="11975"/>
    <n v="845"/>
    <n v="2"/>
    <n v="12822"/>
  </r>
  <r>
    <x v="10"/>
    <x v="0"/>
    <x v="6"/>
    <n v="2703"/>
    <n v="4332"/>
    <n v="4544"/>
    <n v="103"/>
    <n v="238"/>
    <n v="4"/>
    <n v="0"/>
    <n v="4"/>
    <n v="7"/>
    <n v="0"/>
    <n v="0"/>
    <n v="29"/>
    <n v="124"/>
    <n v="70"/>
    <n v="13"/>
    <n v="3"/>
    <n v="0"/>
    <n v="0"/>
    <n v="0"/>
    <n v="0"/>
    <n v="2"/>
    <n v="60"/>
    <n v="331"/>
    <n v="192"/>
    <n v="10"/>
    <n v="3"/>
    <n v="0"/>
    <n v="0"/>
    <n v="0"/>
    <n v="0"/>
    <n v="0"/>
    <n v="0"/>
    <n v="0"/>
    <n v="1"/>
    <n v="1"/>
    <n v="0"/>
    <n v="11935"/>
    <n v="837"/>
    <n v="2"/>
    <n v="12774"/>
  </r>
  <r>
    <x v="10"/>
    <x v="0"/>
    <x v="7"/>
    <n v="2706"/>
    <n v="4333"/>
    <n v="4547"/>
    <n v="105"/>
    <n v="233"/>
    <n v="4"/>
    <n v="0"/>
    <n v="4"/>
    <n v="7"/>
    <n v="0"/>
    <n v="0"/>
    <n v="30"/>
    <n v="126"/>
    <n v="69"/>
    <n v="15"/>
    <n v="3"/>
    <n v="0"/>
    <n v="0"/>
    <n v="0"/>
    <n v="0"/>
    <n v="2"/>
    <n v="59"/>
    <n v="340"/>
    <n v="190"/>
    <n v="10"/>
    <n v="3"/>
    <n v="0"/>
    <n v="0"/>
    <n v="0"/>
    <n v="0"/>
    <n v="0"/>
    <n v="0"/>
    <n v="0"/>
    <n v="1"/>
    <n v="1"/>
    <n v="0"/>
    <n v="11939"/>
    <n v="847"/>
    <n v="2"/>
    <n v="12788"/>
  </r>
  <r>
    <x v="10"/>
    <x v="0"/>
    <x v="8"/>
    <n v="2699"/>
    <n v="4340"/>
    <n v="4572"/>
    <n v="104"/>
    <n v="260"/>
    <n v="4"/>
    <n v="0"/>
    <n v="4"/>
    <n v="7"/>
    <n v="0"/>
    <n v="0"/>
    <n v="31"/>
    <n v="125"/>
    <n v="67"/>
    <n v="18"/>
    <n v="3"/>
    <n v="0"/>
    <n v="0"/>
    <n v="0"/>
    <n v="0"/>
    <n v="2"/>
    <n v="58"/>
    <n v="340"/>
    <n v="191"/>
    <n v="10"/>
    <n v="3"/>
    <n v="0"/>
    <n v="0"/>
    <n v="0"/>
    <n v="0"/>
    <n v="0"/>
    <n v="0"/>
    <n v="0"/>
    <n v="1"/>
    <n v="1"/>
    <n v="0"/>
    <n v="11990"/>
    <n v="848"/>
    <n v="2"/>
    <n v="12840"/>
  </r>
  <r>
    <x v="10"/>
    <x v="0"/>
    <x v="9"/>
    <n v="2697"/>
    <n v="4357"/>
    <n v="4590"/>
    <n v="104"/>
    <n v="239"/>
    <n v="4"/>
    <n v="0"/>
    <n v="4"/>
    <n v="7"/>
    <n v="0"/>
    <n v="0"/>
    <n v="31"/>
    <n v="126"/>
    <n v="70"/>
    <n v="15"/>
    <n v="3"/>
    <n v="0"/>
    <n v="0"/>
    <n v="0"/>
    <n v="0"/>
    <n v="2"/>
    <n v="57"/>
    <n v="339"/>
    <n v="193"/>
    <n v="10"/>
    <n v="3"/>
    <n v="0"/>
    <n v="0"/>
    <n v="0"/>
    <n v="0"/>
    <n v="0"/>
    <n v="0"/>
    <n v="0"/>
    <n v="1"/>
    <n v="1"/>
    <n v="0"/>
    <n v="12002"/>
    <n v="849"/>
    <n v="2"/>
    <n v="12853"/>
  </r>
  <r>
    <x v="10"/>
    <x v="0"/>
    <x v="10"/>
    <n v="2700"/>
    <n v="4341"/>
    <n v="4608"/>
    <n v="103"/>
    <n v="239"/>
    <n v="4"/>
    <n v="0"/>
    <n v="4"/>
    <n v="7"/>
    <n v="0"/>
    <n v="0"/>
    <n v="31"/>
    <n v="128"/>
    <n v="70"/>
    <n v="16"/>
    <n v="3"/>
    <n v="0"/>
    <n v="0"/>
    <n v="0"/>
    <n v="0"/>
    <n v="2"/>
    <n v="54"/>
    <n v="341"/>
    <n v="194"/>
    <n v="10"/>
    <n v="3"/>
    <n v="0"/>
    <n v="0"/>
    <n v="0"/>
    <n v="0"/>
    <n v="0"/>
    <n v="0"/>
    <n v="0"/>
    <n v="1"/>
    <n v="1"/>
    <n v="0"/>
    <n v="12006"/>
    <n v="852"/>
    <n v="2"/>
    <n v="12860"/>
  </r>
  <r>
    <x v="10"/>
    <x v="0"/>
    <x v="11"/>
    <n v="2721"/>
    <n v="4358"/>
    <n v="4641"/>
    <n v="103"/>
    <n v="240"/>
    <n v="4"/>
    <n v="0"/>
    <n v="4"/>
    <n v="7"/>
    <n v="0"/>
    <n v="0"/>
    <n v="31"/>
    <n v="128"/>
    <n v="72"/>
    <n v="16"/>
    <n v="3"/>
    <n v="0"/>
    <n v="0"/>
    <n v="0"/>
    <n v="0"/>
    <n v="2"/>
    <n v="53"/>
    <n v="343"/>
    <n v="196"/>
    <n v="10"/>
    <n v="3"/>
    <n v="0"/>
    <n v="0"/>
    <n v="0"/>
    <n v="0"/>
    <n v="0"/>
    <n v="0"/>
    <n v="0"/>
    <n v="1"/>
    <n v="1"/>
    <n v="0"/>
    <n v="12078"/>
    <n v="857"/>
    <n v="2"/>
    <n v="12937"/>
  </r>
  <r>
    <x v="11"/>
    <x v="0"/>
    <x v="0"/>
    <n v="4754"/>
    <n v="7993"/>
    <n v="2664"/>
    <n v="43"/>
    <n v="9"/>
    <n v="4"/>
    <n v="1"/>
    <n v="32"/>
    <n v="15"/>
    <n v="0"/>
    <n v="0"/>
    <n v="106"/>
    <n v="628"/>
    <n v="110"/>
    <n v="13"/>
    <n v="0"/>
    <n v="0"/>
    <n v="0"/>
    <n v="0"/>
    <n v="0"/>
    <n v="9"/>
    <n v="363"/>
    <n v="428"/>
    <n v="202"/>
    <n v="15"/>
    <n v="9"/>
    <n v="1"/>
    <n v="0"/>
    <n v="0"/>
    <n v="0"/>
    <n v="0"/>
    <n v="0"/>
    <n v="0"/>
    <n v="2"/>
    <n v="0"/>
    <n v="0"/>
    <n v="15515"/>
    <n v="1884"/>
    <n v="2"/>
    <n v="17401"/>
  </r>
  <r>
    <x v="11"/>
    <x v="0"/>
    <x v="1"/>
    <n v="4744"/>
    <n v="8008"/>
    <n v="2658"/>
    <n v="43"/>
    <n v="9"/>
    <n v="3"/>
    <n v="1"/>
    <n v="31"/>
    <n v="14"/>
    <n v="0"/>
    <n v="0"/>
    <n v="106"/>
    <n v="629"/>
    <n v="114"/>
    <n v="13"/>
    <n v="0"/>
    <n v="0"/>
    <n v="0"/>
    <n v="0"/>
    <n v="0"/>
    <n v="9"/>
    <n v="365"/>
    <n v="417"/>
    <n v="204"/>
    <n v="18"/>
    <n v="9"/>
    <n v="1"/>
    <n v="0"/>
    <n v="0"/>
    <n v="0"/>
    <n v="0"/>
    <n v="0"/>
    <n v="0"/>
    <n v="2"/>
    <n v="0"/>
    <n v="0"/>
    <n v="15511"/>
    <n v="1885"/>
    <n v="2"/>
    <n v="17398"/>
  </r>
  <r>
    <x v="11"/>
    <x v="0"/>
    <x v="2"/>
    <n v="4742"/>
    <n v="8019"/>
    <n v="2671"/>
    <n v="43"/>
    <n v="9"/>
    <n v="3"/>
    <n v="0"/>
    <n v="32"/>
    <n v="14"/>
    <n v="0"/>
    <n v="0"/>
    <n v="106"/>
    <n v="626"/>
    <n v="111"/>
    <n v="13"/>
    <n v="0"/>
    <n v="0"/>
    <n v="0"/>
    <n v="0"/>
    <n v="0"/>
    <n v="9"/>
    <n v="364"/>
    <n v="426"/>
    <n v="204"/>
    <n v="16"/>
    <n v="9"/>
    <n v="1"/>
    <n v="0"/>
    <n v="0"/>
    <n v="0"/>
    <n v="0"/>
    <n v="0"/>
    <n v="0"/>
    <n v="2"/>
    <n v="0"/>
    <n v="0"/>
    <n v="15533"/>
    <n v="1885"/>
    <n v="2"/>
    <n v="17420"/>
  </r>
  <r>
    <x v="11"/>
    <x v="0"/>
    <x v="3"/>
    <n v="4741"/>
    <n v="8013"/>
    <n v="2682"/>
    <n v="43"/>
    <n v="9"/>
    <n v="3"/>
    <n v="0"/>
    <n v="32"/>
    <n v="14"/>
    <n v="0"/>
    <n v="0"/>
    <n v="107"/>
    <n v="620"/>
    <n v="118"/>
    <n v="11"/>
    <n v="1"/>
    <n v="0"/>
    <n v="0"/>
    <n v="0"/>
    <n v="0"/>
    <n v="7"/>
    <n v="362"/>
    <n v="424"/>
    <n v="206"/>
    <n v="16"/>
    <n v="9"/>
    <n v="1"/>
    <n v="0"/>
    <n v="0"/>
    <n v="0"/>
    <n v="0"/>
    <n v="0"/>
    <n v="0"/>
    <n v="2"/>
    <n v="0"/>
    <n v="0"/>
    <n v="15537"/>
    <n v="1882"/>
    <n v="2"/>
    <n v="17421"/>
  </r>
  <r>
    <x v="11"/>
    <x v="0"/>
    <x v="4"/>
    <n v="4732"/>
    <n v="8016"/>
    <n v="2683"/>
    <n v="43"/>
    <n v="9"/>
    <n v="3"/>
    <n v="0"/>
    <n v="32"/>
    <n v="14"/>
    <n v="0"/>
    <n v="0"/>
    <n v="108"/>
    <n v="613"/>
    <n v="119"/>
    <n v="9"/>
    <n v="0"/>
    <n v="0"/>
    <n v="0"/>
    <n v="0"/>
    <n v="0"/>
    <n v="11"/>
    <n v="360"/>
    <n v="427"/>
    <n v="206"/>
    <n v="16"/>
    <n v="9"/>
    <n v="1"/>
    <n v="0"/>
    <n v="0"/>
    <n v="0"/>
    <n v="0"/>
    <n v="0"/>
    <n v="0"/>
    <n v="2"/>
    <n v="0"/>
    <n v="0"/>
    <n v="15532"/>
    <n v="1879"/>
    <n v="2"/>
    <n v="17413"/>
  </r>
  <r>
    <x v="11"/>
    <x v="0"/>
    <x v="5"/>
    <n v="4711"/>
    <n v="8007"/>
    <n v="2698"/>
    <n v="43"/>
    <n v="8"/>
    <n v="2"/>
    <n v="0"/>
    <n v="32"/>
    <n v="14"/>
    <n v="0"/>
    <n v="0"/>
    <n v="106"/>
    <n v="617"/>
    <n v="111"/>
    <n v="9"/>
    <n v="2"/>
    <n v="0"/>
    <n v="0"/>
    <n v="0"/>
    <n v="0"/>
    <n v="9"/>
    <n v="361"/>
    <n v="430"/>
    <n v="205"/>
    <n v="16"/>
    <n v="9"/>
    <n v="1"/>
    <n v="0"/>
    <n v="0"/>
    <n v="0"/>
    <n v="0"/>
    <n v="0"/>
    <n v="0"/>
    <n v="2"/>
    <n v="0"/>
    <n v="0"/>
    <n v="15515"/>
    <n v="1876"/>
    <n v="2"/>
    <n v="17393"/>
  </r>
  <r>
    <x v="11"/>
    <x v="0"/>
    <x v="6"/>
    <n v="4218"/>
    <n v="7389"/>
    <n v="3825"/>
    <n v="43"/>
    <n v="18"/>
    <n v="0"/>
    <n v="0"/>
    <n v="31"/>
    <n v="15"/>
    <n v="0"/>
    <n v="0"/>
    <n v="107"/>
    <n v="598"/>
    <n v="130"/>
    <n v="8"/>
    <n v="0"/>
    <n v="0"/>
    <n v="0"/>
    <n v="0"/>
    <n v="0"/>
    <n v="9"/>
    <n v="358"/>
    <n v="429"/>
    <n v="210"/>
    <n v="20"/>
    <n v="9"/>
    <n v="1"/>
    <n v="0"/>
    <n v="0"/>
    <n v="0"/>
    <n v="0"/>
    <n v="0"/>
    <n v="0"/>
    <n v="2"/>
    <n v="0"/>
    <n v="0"/>
    <n v="15539"/>
    <n v="1879"/>
    <n v="2"/>
    <n v="17420"/>
  </r>
  <r>
    <x v="11"/>
    <x v="0"/>
    <x v="7"/>
    <n v="4216"/>
    <n v="7369"/>
    <n v="3834"/>
    <n v="43"/>
    <n v="18"/>
    <n v="0"/>
    <n v="0"/>
    <n v="31"/>
    <n v="15"/>
    <n v="0"/>
    <n v="0"/>
    <n v="111"/>
    <n v="597"/>
    <n v="129"/>
    <n v="8"/>
    <n v="0"/>
    <n v="0"/>
    <n v="0"/>
    <n v="0"/>
    <n v="0"/>
    <n v="9"/>
    <n v="360"/>
    <n v="435"/>
    <n v="209"/>
    <n v="20"/>
    <n v="9"/>
    <n v="1"/>
    <n v="0"/>
    <n v="0"/>
    <n v="0"/>
    <n v="0"/>
    <n v="0"/>
    <n v="0"/>
    <n v="2"/>
    <n v="0"/>
    <n v="0"/>
    <n v="15526"/>
    <n v="1888"/>
    <n v="2"/>
    <n v="17416"/>
  </r>
  <r>
    <x v="11"/>
    <x v="0"/>
    <x v="8"/>
    <n v="4223"/>
    <n v="7382"/>
    <n v="3835"/>
    <n v="43"/>
    <n v="18"/>
    <n v="0"/>
    <n v="0"/>
    <n v="31"/>
    <n v="15"/>
    <n v="0"/>
    <n v="0"/>
    <n v="106"/>
    <n v="595"/>
    <n v="134"/>
    <n v="11"/>
    <n v="0"/>
    <n v="0"/>
    <n v="0"/>
    <n v="0"/>
    <n v="0"/>
    <n v="9"/>
    <n v="360"/>
    <n v="434"/>
    <n v="211"/>
    <n v="20"/>
    <n v="8"/>
    <n v="1"/>
    <n v="0"/>
    <n v="0"/>
    <n v="0"/>
    <n v="0"/>
    <n v="0"/>
    <n v="0"/>
    <n v="2"/>
    <n v="0"/>
    <n v="0"/>
    <n v="15547"/>
    <n v="1889"/>
    <n v="2"/>
    <n v="17438"/>
  </r>
  <r>
    <x v="11"/>
    <x v="0"/>
    <x v="9"/>
    <n v="4224"/>
    <n v="7364"/>
    <n v="3831"/>
    <n v="43"/>
    <n v="18"/>
    <n v="0"/>
    <n v="0"/>
    <n v="31"/>
    <n v="15"/>
    <n v="0"/>
    <n v="0"/>
    <n v="107"/>
    <n v="600"/>
    <n v="131"/>
    <n v="9"/>
    <n v="0"/>
    <n v="0"/>
    <n v="0"/>
    <n v="0"/>
    <n v="0"/>
    <n v="9"/>
    <n v="360"/>
    <n v="440"/>
    <n v="210"/>
    <n v="20"/>
    <n v="10"/>
    <n v="1"/>
    <n v="0"/>
    <n v="0"/>
    <n v="0"/>
    <n v="0"/>
    <n v="0"/>
    <n v="0"/>
    <n v="2"/>
    <n v="0"/>
    <n v="0"/>
    <n v="15526"/>
    <n v="1897"/>
    <n v="2"/>
    <n v="17425"/>
  </r>
  <r>
    <x v="11"/>
    <x v="0"/>
    <x v="10"/>
    <n v="4083"/>
    <n v="6913"/>
    <n v="3655"/>
    <n v="40"/>
    <n v="18"/>
    <n v="0"/>
    <n v="0"/>
    <n v="31"/>
    <n v="14"/>
    <n v="0"/>
    <n v="0"/>
    <n v="106"/>
    <n v="577"/>
    <n v="121"/>
    <n v="9"/>
    <n v="0"/>
    <n v="0"/>
    <n v="0"/>
    <n v="0"/>
    <n v="0"/>
    <n v="9"/>
    <n v="357"/>
    <n v="430"/>
    <n v="207"/>
    <n v="19"/>
    <n v="9"/>
    <n v="1"/>
    <n v="0"/>
    <n v="0"/>
    <n v="0"/>
    <n v="0"/>
    <n v="0"/>
    <n v="0"/>
    <n v="2"/>
    <n v="0"/>
    <n v="0"/>
    <n v="14754"/>
    <n v="1845"/>
    <n v="2"/>
    <n v="16601"/>
  </r>
  <r>
    <x v="11"/>
    <x v="0"/>
    <x v="11"/>
    <n v="4029"/>
    <n v="6773"/>
    <n v="3617"/>
    <n v="40"/>
    <n v="17"/>
    <n v="0"/>
    <n v="0"/>
    <n v="31"/>
    <n v="14"/>
    <n v="0"/>
    <n v="0"/>
    <n v="106"/>
    <n v="555"/>
    <n v="122"/>
    <n v="9"/>
    <n v="0"/>
    <n v="0"/>
    <n v="0"/>
    <n v="0"/>
    <n v="0"/>
    <n v="9"/>
    <n v="322"/>
    <n v="425"/>
    <n v="205"/>
    <n v="19"/>
    <n v="9"/>
    <n v="1"/>
    <n v="0"/>
    <n v="0"/>
    <n v="0"/>
    <n v="0"/>
    <n v="0"/>
    <n v="0"/>
    <n v="2"/>
    <n v="0"/>
    <n v="0"/>
    <n v="14521"/>
    <n v="1782"/>
    <n v="2"/>
    <n v="16305"/>
  </r>
  <r>
    <x v="12"/>
    <x v="0"/>
    <x v="0"/>
    <n v="10498"/>
    <n v="23767"/>
    <n v="5854"/>
    <n v="35"/>
    <n v="21"/>
    <n v="3"/>
    <n v="6"/>
    <n v="10"/>
    <n v="5"/>
    <n v="0"/>
    <n v="0"/>
    <n v="53"/>
    <n v="450"/>
    <n v="89"/>
    <n v="22"/>
    <n v="1"/>
    <n v="0"/>
    <n v="0"/>
    <n v="0"/>
    <n v="0"/>
    <n v="13"/>
    <n v="218"/>
    <n v="451"/>
    <n v="249"/>
    <n v="24"/>
    <n v="6"/>
    <n v="6"/>
    <n v="0"/>
    <n v="1"/>
    <n v="0"/>
    <n v="0"/>
    <n v="0"/>
    <n v="0"/>
    <n v="0"/>
    <n v="1"/>
    <n v="0"/>
    <n v="40199"/>
    <n v="1582"/>
    <n v="2"/>
    <n v="41783"/>
  </r>
  <r>
    <x v="12"/>
    <x v="0"/>
    <x v="1"/>
    <n v="10502"/>
    <n v="23737"/>
    <n v="6042"/>
    <n v="34"/>
    <n v="21"/>
    <n v="3"/>
    <n v="2"/>
    <n v="10"/>
    <n v="5"/>
    <n v="0"/>
    <n v="0"/>
    <n v="53"/>
    <n v="441"/>
    <n v="93"/>
    <n v="22"/>
    <n v="1"/>
    <n v="0"/>
    <n v="0"/>
    <n v="0"/>
    <n v="0"/>
    <n v="13"/>
    <n v="214"/>
    <n v="441"/>
    <n v="246"/>
    <n v="25"/>
    <n v="6"/>
    <n v="6"/>
    <n v="0"/>
    <n v="1"/>
    <n v="0"/>
    <n v="0"/>
    <n v="0"/>
    <n v="0"/>
    <n v="0"/>
    <n v="1"/>
    <n v="0"/>
    <n v="40356"/>
    <n v="1561"/>
    <n v="2"/>
    <n v="41919"/>
  </r>
  <r>
    <x v="12"/>
    <x v="0"/>
    <x v="2"/>
    <n v="10529"/>
    <n v="23760"/>
    <n v="6208"/>
    <n v="34"/>
    <n v="21"/>
    <n v="3"/>
    <n v="2"/>
    <n v="10"/>
    <n v="5"/>
    <n v="0"/>
    <n v="0"/>
    <n v="53"/>
    <n v="439"/>
    <n v="83"/>
    <n v="22"/>
    <n v="1"/>
    <n v="0"/>
    <n v="0"/>
    <n v="0"/>
    <n v="0"/>
    <n v="13"/>
    <n v="216"/>
    <n v="447"/>
    <n v="248"/>
    <n v="24"/>
    <n v="6"/>
    <n v="6"/>
    <n v="0"/>
    <n v="1"/>
    <n v="0"/>
    <n v="0"/>
    <n v="0"/>
    <n v="0"/>
    <n v="0"/>
    <n v="1"/>
    <n v="0"/>
    <n v="40572"/>
    <n v="1558"/>
    <n v="2"/>
    <n v="42132"/>
  </r>
  <r>
    <x v="12"/>
    <x v="0"/>
    <x v="3"/>
    <n v="10535"/>
    <n v="23744"/>
    <n v="6379"/>
    <n v="34"/>
    <n v="21"/>
    <n v="3"/>
    <n v="2"/>
    <n v="10"/>
    <n v="5"/>
    <n v="0"/>
    <n v="0"/>
    <n v="53"/>
    <n v="436"/>
    <n v="87"/>
    <n v="23"/>
    <n v="1"/>
    <n v="0"/>
    <n v="0"/>
    <n v="0"/>
    <n v="0"/>
    <n v="13"/>
    <n v="214"/>
    <n v="446"/>
    <n v="247"/>
    <n v="24"/>
    <n v="6"/>
    <n v="6"/>
    <n v="0"/>
    <n v="1"/>
    <n v="0"/>
    <n v="0"/>
    <n v="0"/>
    <n v="0"/>
    <n v="0"/>
    <n v="1"/>
    <n v="0"/>
    <n v="40733"/>
    <n v="1556"/>
    <n v="2"/>
    <n v="42291"/>
  </r>
  <r>
    <x v="12"/>
    <x v="0"/>
    <x v="4"/>
    <n v="10499"/>
    <n v="23709"/>
    <n v="6507"/>
    <n v="33"/>
    <n v="21"/>
    <n v="3"/>
    <n v="16"/>
    <n v="10"/>
    <n v="5"/>
    <n v="0"/>
    <n v="0"/>
    <n v="53"/>
    <n v="432"/>
    <n v="86"/>
    <n v="22"/>
    <n v="1"/>
    <n v="0"/>
    <n v="0"/>
    <n v="0"/>
    <n v="0"/>
    <n v="13"/>
    <n v="213"/>
    <n v="451"/>
    <n v="249"/>
    <n v="24"/>
    <n v="6"/>
    <n v="6"/>
    <n v="0"/>
    <n v="1"/>
    <n v="0"/>
    <n v="0"/>
    <n v="0"/>
    <n v="0"/>
    <n v="0"/>
    <n v="1"/>
    <n v="0"/>
    <n v="40803"/>
    <n v="1556"/>
    <n v="2"/>
    <n v="42361"/>
  </r>
  <r>
    <x v="12"/>
    <x v="0"/>
    <x v="5"/>
    <n v="10492"/>
    <n v="23724"/>
    <n v="6700"/>
    <n v="35"/>
    <n v="21"/>
    <n v="3"/>
    <n v="17"/>
    <n v="10"/>
    <n v="5"/>
    <n v="0"/>
    <n v="0"/>
    <n v="54"/>
    <n v="442"/>
    <n v="85"/>
    <n v="18"/>
    <n v="2"/>
    <n v="0"/>
    <n v="0"/>
    <n v="0"/>
    <n v="0"/>
    <n v="13"/>
    <n v="211"/>
    <n v="451"/>
    <n v="255"/>
    <n v="24"/>
    <n v="6"/>
    <n v="6"/>
    <n v="0"/>
    <n v="1"/>
    <n v="0"/>
    <n v="0"/>
    <n v="0"/>
    <n v="0"/>
    <n v="0"/>
    <n v="1"/>
    <n v="0"/>
    <n v="41007"/>
    <n v="1567"/>
    <n v="2"/>
    <n v="42576"/>
  </r>
  <r>
    <x v="12"/>
    <x v="0"/>
    <x v="6"/>
    <n v="5925"/>
    <n v="24299"/>
    <n v="10774"/>
    <n v="36"/>
    <n v="21"/>
    <n v="0"/>
    <n v="1"/>
    <n v="6"/>
    <n v="9"/>
    <n v="0"/>
    <n v="0"/>
    <n v="54"/>
    <n v="440"/>
    <n v="73"/>
    <n v="19"/>
    <n v="2"/>
    <n v="0"/>
    <n v="0"/>
    <n v="0"/>
    <n v="0"/>
    <n v="14"/>
    <n v="199"/>
    <n v="497"/>
    <n v="232"/>
    <n v="21"/>
    <n v="7"/>
    <n v="6"/>
    <n v="0"/>
    <n v="1"/>
    <n v="0"/>
    <n v="0"/>
    <n v="0"/>
    <n v="0"/>
    <n v="0"/>
    <n v="1"/>
    <n v="0"/>
    <n v="41071"/>
    <n v="1564"/>
    <n v="2"/>
    <n v="42637"/>
  </r>
  <r>
    <x v="12"/>
    <x v="0"/>
    <x v="7"/>
    <n v="5925"/>
    <n v="24257"/>
    <n v="10954"/>
    <n v="36"/>
    <n v="21"/>
    <n v="0"/>
    <n v="1"/>
    <n v="6"/>
    <n v="9"/>
    <n v="0"/>
    <n v="0"/>
    <n v="54"/>
    <n v="439"/>
    <n v="73"/>
    <n v="17"/>
    <n v="3"/>
    <n v="0"/>
    <n v="0"/>
    <n v="0"/>
    <n v="0"/>
    <n v="15"/>
    <n v="201"/>
    <n v="497"/>
    <n v="233"/>
    <n v="21"/>
    <n v="7"/>
    <n v="5"/>
    <n v="0"/>
    <n v="1"/>
    <n v="0"/>
    <n v="0"/>
    <n v="0"/>
    <n v="0"/>
    <n v="0"/>
    <n v="1"/>
    <n v="0"/>
    <n v="41209"/>
    <n v="1565"/>
    <n v="2"/>
    <n v="42776"/>
  </r>
  <r>
    <x v="12"/>
    <x v="0"/>
    <x v="8"/>
    <n v="5949"/>
    <n v="24318"/>
    <n v="11030"/>
    <n v="36"/>
    <n v="21"/>
    <n v="0"/>
    <n v="1"/>
    <n v="6"/>
    <n v="9"/>
    <n v="0"/>
    <n v="0"/>
    <n v="58"/>
    <n v="434"/>
    <n v="72"/>
    <n v="17"/>
    <n v="3"/>
    <n v="0"/>
    <n v="1"/>
    <n v="0"/>
    <n v="0"/>
    <n v="15"/>
    <n v="204"/>
    <n v="500"/>
    <n v="234"/>
    <n v="21"/>
    <n v="7"/>
    <n v="5"/>
    <n v="0"/>
    <n v="1"/>
    <n v="0"/>
    <n v="0"/>
    <n v="0"/>
    <n v="0"/>
    <n v="0"/>
    <n v="1"/>
    <n v="0"/>
    <n v="41370"/>
    <n v="1571"/>
    <n v="2"/>
    <n v="42943"/>
  </r>
  <r>
    <x v="12"/>
    <x v="0"/>
    <x v="9"/>
    <n v="5947"/>
    <n v="24322"/>
    <n v="11099"/>
    <n v="38"/>
    <n v="21"/>
    <n v="0"/>
    <n v="0"/>
    <n v="6"/>
    <n v="9"/>
    <n v="0"/>
    <n v="0"/>
    <n v="57"/>
    <n v="435"/>
    <n v="76"/>
    <n v="16"/>
    <n v="2"/>
    <n v="0"/>
    <n v="2"/>
    <n v="0"/>
    <n v="0"/>
    <n v="15"/>
    <n v="203"/>
    <n v="495"/>
    <n v="235"/>
    <n v="22"/>
    <n v="7"/>
    <n v="5"/>
    <n v="0"/>
    <n v="1"/>
    <n v="0"/>
    <n v="0"/>
    <n v="0"/>
    <n v="0"/>
    <n v="0"/>
    <n v="1"/>
    <n v="0"/>
    <n v="41442"/>
    <n v="1570"/>
    <n v="2"/>
    <n v="43014"/>
  </r>
  <r>
    <x v="12"/>
    <x v="0"/>
    <x v="10"/>
    <n v="5945"/>
    <n v="24348"/>
    <n v="11237"/>
    <n v="39"/>
    <n v="21"/>
    <n v="0"/>
    <n v="1"/>
    <n v="6"/>
    <n v="9"/>
    <n v="0"/>
    <n v="0"/>
    <n v="57"/>
    <n v="431"/>
    <n v="69"/>
    <n v="17"/>
    <n v="2"/>
    <n v="0"/>
    <n v="0"/>
    <n v="0"/>
    <n v="0"/>
    <n v="15"/>
    <n v="205"/>
    <n v="502"/>
    <n v="235"/>
    <n v="22"/>
    <n v="7"/>
    <n v="6"/>
    <n v="0"/>
    <n v="1"/>
    <n v="0"/>
    <n v="0"/>
    <n v="0"/>
    <n v="0"/>
    <n v="0"/>
    <n v="1"/>
    <n v="0"/>
    <n v="41606"/>
    <n v="1568"/>
    <n v="2"/>
    <n v="43176"/>
  </r>
  <r>
    <x v="12"/>
    <x v="0"/>
    <x v="11"/>
    <n v="6002"/>
    <n v="24431"/>
    <n v="11325"/>
    <n v="39"/>
    <n v="21"/>
    <n v="0"/>
    <n v="1"/>
    <n v="6"/>
    <n v="9"/>
    <n v="0"/>
    <n v="0"/>
    <n v="58"/>
    <n v="430"/>
    <n v="71"/>
    <n v="17"/>
    <n v="2"/>
    <n v="0"/>
    <n v="0"/>
    <n v="0"/>
    <n v="0"/>
    <n v="15"/>
    <n v="205"/>
    <n v="503"/>
    <n v="235"/>
    <n v="23"/>
    <n v="7"/>
    <n v="6"/>
    <n v="0"/>
    <n v="1"/>
    <n v="0"/>
    <n v="0"/>
    <n v="0"/>
    <n v="0"/>
    <n v="0"/>
    <n v="1"/>
    <n v="0"/>
    <n v="41834"/>
    <n v="1572"/>
    <n v="2"/>
    <n v="43408"/>
  </r>
  <r>
    <x v="13"/>
    <x v="0"/>
    <x v="0"/>
    <n v="4538"/>
    <n v="3769"/>
    <n v="4909"/>
    <n v="13"/>
    <n v="211"/>
    <n v="1"/>
    <n v="0"/>
    <n v="57"/>
    <n v="13"/>
    <n v="1"/>
    <n v="0"/>
    <n v="37"/>
    <n v="218"/>
    <n v="186"/>
    <n v="39"/>
    <n v="3"/>
    <n v="0"/>
    <n v="0"/>
    <n v="0"/>
    <n v="1"/>
    <n v="4"/>
    <n v="304"/>
    <n v="1212"/>
    <n v="563"/>
    <n v="42"/>
    <n v="13"/>
    <n v="7"/>
    <n v="0"/>
    <n v="0"/>
    <n v="0"/>
    <n v="0"/>
    <n v="0"/>
    <n v="0"/>
    <n v="0"/>
    <n v="0"/>
    <n v="0"/>
    <n v="13512"/>
    <n v="2629"/>
    <n v="0"/>
    <n v="16141"/>
  </r>
  <r>
    <x v="13"/>
    <x v="0"/>
    <x v="1"/>
    <n v="4635"/>
    <n v="3771"/>
    <n v="4835"/>
    <n v="13"/>
    <n v="211"/>
    <n v="1"/>
    <n v="0"/>
    <n v="57"/>
    <n v="13"/>
    <n v="1"/>
    <n v="0"/>
    <n v="37"/>
    <n v="221"/>
    <n v="191"/>
    <n v="45"/>
    <n v="3"/>
    <n v="0"/>
    <n v="0"/>
    <n v="0"/>
    <n v="1"/>
    <n v="4"/>
    <n v="299"/>
    <n v="1192"/>
    <n v="563"/>
    <n v="42"/>
    <n v="13"/>
    <n v="7"/>
    <n v="0"/>
    <n v="0"/>
    <n v="0"/>
    <n v="0"/>
    <n v="0"/>
    <n v="0"/>
    <n v="0"/>
    <n v="0"/>
    <n v="0"/>
    <n v="13537"/>
    <n v="2618"/>
    <n v="0"/>
    <n v="16155"/>
  </r>
  <r>
    <x v="13"/>
    <x v="0"/>
    <x v="2"/>
    <n v="4730"/>
    <n v="3770"/>
    <n v="4814"/>
    <n v="13"/>
    <n v="207"/>
    <n v="1"/>
    <n v="0"/>
    <n v="57"/>
    <n v="13"/>
    <n v="1"/>
    <n v="0"/>
    <n v="39"/>
    <n v="216"/>
    <n v="182"/>
    <n v="44"/>
    <n v="4"/>
    <n v="0"/>
    <n v="0"/>
    <n v="0"/>
    <n v="1"/>
    <n v="4"/>
    <n v="303"/>
    <n v="1200"/>
    <n v="565"/>
    <n v="42"/>
    <n v="13"/>
    <n v="7"/>
    <n v="0"/>
    <n v="0"/>
    <n v="0"/>
    <n v="0"/>
    <n v="0"/>
    <n v="0"/>
    <n v="0"/>
    <n v="0"/>
    <n v="0"/>
    <n v="13606"/>
    <n v="2620"/>
    <n v="0"/>
    <n v="16226"/>
  </r>
  <r>
    <x v="13"/>
    <x v="0"/>
    <x v="3"/>
    <n v="4845"/>
    <n v="3771"/>
    <n v="4821"/>
    <n v="13"/>
    <n v="214"/>
    <n v="1"/>
    <n v="0"/>
    <n v="57"/>
    <n v="13"/>
    <n v="1"/>
    <n v="0"/>
    <n v="39"/>
    <n v="214"/>
    <n v="194"/>
    <n v="42"/>
    <n v="2"/>
    <n v="0"/>
    <n v="0"/>
    <n v="0"/>
    <n v="1"/>
    <n v="4"/>
    <n v="305"/>
    <n v="1197"/>
    <n v="570"/>
    <n v="44"/>
    <n v="13"/>
    <n v="7"/>
    <n v="0"/>
    <n v="0"/>
    <n v="0"/>
    <n v="0"/>
    <n v="0"/>
    <n v="0"/>
    <n v="0"/>
    <n v="0"/>
    <n v="0"/>
    <n v="13736"/>
    <n v="2632"/>
    <n v="0"/>
    <n v="16368"/>
  </r>
  <r>
    <x v="13"/>
    <x v="0"/>
    <x v="4"/>
    <n v="4928"/>
    <n v="3770"/>
    <n v="4813"/>
    <n v="13"/>
    <n v="209"/>
    <n v="1"/>
    <n v="0"/>
    <n v="57"/>
    <n v="13"/>
    <n v="1"/>
    <n v="0"/>
    <n v="38"/>
    <n v="214"/>
    <n v="190"/>
    <n v="57"/>
    <n v="2"/>
    <n v="0"/>
    <n v="0"/>
    <n v="0"/>
    <n v="1"/>
    <n v="4"/>
    <n v="303"/>
    <n v="1217"/>
    <n v="584"/>
    <n v="44"/>
    <n v="13"/>
    <n v="7"/>
    <n v="0"/>
    <n v="0"/>
    <n v="0"/>
    <n v="0"/>
    <n v="0"/>
    <n v="0"/>
    <n v="0"/>
    <n v="0"/>
    <n v="0"/>
    <n v="13805"/>
    <n v="2674"/>
    <n v="0"/>
    <n v="16479"/>
  </r>
  <r>
    <x v="13"/>
    <x v="0"/>
    <x v="5"/>
    <n v="5002"/>
    <n v="3774"/>
    <n v="4902"/>
    <n v="13"/>
    <n v="222"/>
    <n v="1"/>
    <n v="2"/>
    <n v="57"/>
    <n v="13"/>
    <n v="1"/>
    <n v="0"/>
    <n v="39"/>
    <n v="213"/>
    <n v="191"/>
    <n v="45"/>
    <n v="6"/>
    <n v="0"/>
    <n v="0"/>
    <n v="0"/>
    <n v="1"/>
    <n v="4"/>
    <n v="299"/>
    <n v="1222"/>
    <n v="573"/>
    <n v="45"/>
    <n v="13"/>
    <n v="7"/>
    <n v="0"/>
    <n v="0"/>
    <n v="0"/>
    <n v="0"/>
    <n v="0"/>
    <n v="0"/>
    <n v="0"/>
    <n v="0"/>
    <n v="0"/>
    <n v="13987"/>
    <n v="2658"/>
    <n v="0"/>
    <n v="16645"/>
  </r>
  <r>
    <x v="13"/>
    <x v="0"/>
    <x v="6"/>
    <n v="5137"/>
    <n v="4090"/>
    <n v="4555"/>
    <n v="13"/>
    <n v="198"/>
    <n v="1"/>
    <n v="4"/>
    <n v="58"/>
    <n v="12"/>
    <n v="1"/>
    <n v="0"/>
    <n v="41"/>
    <n v="215"/>
    <n v="181"/>
    <n v="34"/>
    <n v="4"/>
    <n v="0"/>
    <n v="0"/>
    <n v="0"/>
    <n v="1"/>
    <n v="4"/>
    <n v="339"/>
    <n v="1214"/>
    <n v="552"/>
    <n v="44"/>
    <n v="15"/>
    <n v="7"/>
    <n v="0"/>
    <n v="0"/>
    <n v="0"/>
    <n v="0"/>
    <n v="0"/>
    <n v="0"/>
    <n v="0"/>
    <n v="0"/>
    <n v="0"/>
    <n v="14069"/>
    <n v="2651"/>
    <n v="0"/>
    <n v="16720"/>
  </r>
  <r>
    <x v="13"/>
    <x v="0"/>
    <x v="7"/>
    <n v="5233"/>
    <n v="4086"/>
    <n v="4563"/>
    <n v="13"/>
    <n v="204"/>
    <n v="1"/>
    <n v="2"/>
    <n v="57"/>
    <n v="12"/>
    <n v="1"/>
    <n v="0"/>
    <n v="41"/>
    <n v="217"/>
    <n v="180"/>
    <n v="34"/>
    <n v="4"/>
    <n v="0"/>
    <n v="0"/>
    <n v="0"/>
    <n v="1"/>
    <n v="4"/>
    <n v="335"/>
    <n v="1210"/>
    <n v="555"/>
    <n v="42"/>
    <n v="15"/>
    <n v="7"/>
    <n v="0"/>
    <n v="0"/>
    <n v="0"/>
    <n v="0"/>
    <n v="0"/>
    <n v="0"/>
    <n v="0"/>
    <n v="0"/>
    <n v="0"/>
    <n v="14172"/>
    <n v="2645"/>
    <n v="0"/>
    <n v="16817"/>
  </r>
  <r>
    <x v="13"/>
    <x v="0"/>
    <x v="8"/>
    <n v="5329"/>
    <n v="4111"/>
    <n v="4604"/>
    <n v="13"/>
    <n v="213"/>
    <n v="2"/>
    <n v="3"/>
    <n v="58"/>
    <n v="11"/>
    <n v="1"/>
    <n v="0"/>
    <n v="42"/>
    <n v="217"/>
    <n v="185"/>
    <n v="38"/>
    <n v="4"/>
    <n v="0"/>
    <n v="0"/>
    <n v="0"/>
    <n v="1"/>
    <n v="5"/>
    <n v="337"/>
    <n v="1217"/>
    <n v="561"/>
    <n v="44"/>
    <n v="15"/>
    <n v="7"/>
    <n v="0"/>
    <n v="0"/>
    <n v="0"/>
    <n v="0"/>
    <n v="0"/>
    <n v="0"/>
    <n v="0"/>
    <n v="0"/>
    <n v="0"/>
    <n v="14345"/>
    <n v="2673"/>
    <n v="0"/>
    <n v="17018"/>
  </r>
  <r>
    <x v="13"/>
    <x v="0"/>
    <x v="9"/>
    <n v="5424"/>
    <n v="4086"/>
    <n v="4626"/>
    <n v="14"/>
    <n v="214"/>
    <n v="1"/>
    <n v="4"/>
    <n v="58"/>
    <n v="12"/>
    <n v="1"/>
    <n v="0"/>
    <n v="43"/>
    <n v="213"/>
    <n v="196"/>
    <n v="35"/>
    <n v="3"/>
    <n v="0"/>
    <n v="0"/>
    <n v="0"/>
    <n v="1"/>
    <n v="5"/>
    <n v="342"/>
    <n v="1217"/>
    <n v="557"/>
    <n v="46"/>
    <n v="15"/>
    <n v="7"/>
    <n v="0"/>
    <n v="0"/>
    <n v="0"/>
    <n v="0"/>
    <n v="0"/>
    <n v="0"/>
    <n v="0"/>
    <n v="0"/>
    <n v="0"/>
    <n v="14440"/>
    <n v="2680"/>
    <n v="0"/>
    <n v="17120"/>
  </r>
  <r>
    <x v="13"/>
    <x v="0"/>
    <x v="10"/>
    <n v="5562"/>
    <n v="4087"/>
    <n v="4671"/>
    <n v="15"/>
    <n v="218"/>
    <n v="1"/>
    <n v="4"/>
    <n v="58"/>
    <n v="12"/>
    <n v="1"/>
    <n v="0"/>
    <n v="44"/>
    <n v="214"/>
    <n v="195"/>
    <n v="33"/>
    <n v="3"/>
    <n v="0"/>
    <n v="0"/>
    <n v="0"/>
    <n v="1"/>
    <n v="5"/>
    <n v="337"/>
    <n v="1225"/>
    <n v="560"/>
    <n v="46"/>
    <n v="15"/>
    <n v="7"/>
    <n v="0"/>
    <n v="0"/>
    <n v="0"/>
    <n v="0"/>
    <n v="0"/>
    <n v="0"/>
    <n v="0"/>
    <n v="0"/>
    <n v="0"/>
    <n v="14629"/>
    <n v="2685"/>
    <n v="0"/>
    <n v="17314"/>
  </r>
  <r>
    <x v="13"/>
    <x v="0"/>
    <x v="11"/>
    <n v="5732"/>
    <n v="4085"/>
    <n v="4702"/>
    <n v="15"/>
    <n v="214"/>
    <n v="1"/>
    <n v="4"/>
    <n v="58"/>
    <n v="12"/>
    <n v="1"/>
    <n v="0"/>
    <n v="44"/>
    <n v="215"/>
    <n v="198"/>
    <n v="34"/>
    <n v="4"/>
    <n v="0"/>
    <n v="0"/>
    <n v="0"/>
    <n v="1"/>
    <n v="5"/>
    <n v="336"/>
    <n v="1240"/>
    <n v="561"/>
    <n v="46"/>
    <n v="15"/>
    <n v="7"/>
    <n v="0"/>
    <n v="0"/>
    <n v="0"/>
    <n v="0"/>
    <n v="0"/>
    <n v="0"/>
    <n v="0"/>
    <n v="0"/>
    <n v="0"/>
    <n v="14824"/>
    <n v="2706"/>
    <n v="0"/>
    <n v="17530"/>
  </r>
  <r>
    <x v="0"/>
    <x v="1"/>
    <x v="0"/>
    <n v="25839"/>
    <n v="17674"/>
    <n v="5864"/>
    <n v="468"/>
    <n v="284"/>
    <n v="19"/>
    <n v="2"/>
    <n v="99"/>
    <n v="156"/>
    <n v="41"/>
    <n v="0"/>
    <n v="348"/>
    <n v="2202"/>
    <n v="1013"/>
    <n v="146"/>
    <n v="12"/>
    <n v="3"/>
    <n v="1"/>
    <n v="0"/>
    <n v="1"/>
    <n v="35"/>
    <n v="814"/>
    <n v="2605"/>
    <n v="1675"/>
    <n v="174"/>
    <n v="24"/>
    <n v="17"/>
    <n v="0"/>
    <n v="1"/>
    <n v="0"/>
    <n v="0"/>
    <n v="0"/>
    <n v="0"/>
    <n v="0"/>
    <n v="0"/>
    <n v="3"/>
    <n v="50446"/>
    <n v="9070"/>
    <n v="4"/>
    <n v="59520"/>
  </r>
  <r>
    <x v="0"/>
    <x v="1"/>
    <x v="1"/>
    <n v="25822"/>
    <n v="17682"/>
    <n v="5906"/>
    <n v="468"/>
    <n v="283"/>
    <n v="19"/>
    <n v="2"/>
    <n v="99"/>
    <n v="156"/>
    <n v="41"/>
    <n v="0"/>
    <n v="351"/>
    <n v="2188"/>
    <n v="1025"/>
    <n v="144"/>
    <n v="12"/>
    <n v="2"/>
    <n v="1"/>
    <n v="0"/>
    <n v="1"/>
    <n v="35"/>
    <n v="814"/>
    <n v="2610"/>
    <n v="1675"/>
    <n v="174"/>
    <n v="24"/>
    <n v="17"/>
    <n v="0"/>
    <n v="1"/>
    <n v="0"/>
    <n v="0"/>
    <n v="0"/>
    <n v="0"/>
    <n v="0"/>
    <n v="0"/>
    <n v="3"/>
    <n v="50478"/>
    <n v="9073"/>
    <n v="4"/>
    <n v="59555"/>
  </r>
  <r>
    <x v="0"/>
    <x v="1"/>
    <x v="2"/>
    <n v="25851"/>
    <n v="17708"/>
    <n v="5981"/>
    <n v="469"/>
    <n v="284"/>
    <n v="16"/>
    <n v="2"/>
    <n v="99"/>
    <n v="159"/>
    <n v="41"/>
    <n v="0"/>
    <n v="347"/>
    <n v="2186"/>
    <n v="1031"/>
    <n v="144"/>
    <n v="10"/>
    <n v="2"/>
    <n v="2"/>
    <n v="0"/>
    <n v="1"/>
    <n v="37"/>
    <n v="811"/>
    <n v="2629"/>
    <n v="1674"/>
    <n v="176"/>
    <n v="24"/>
    <n v="16"/>
    <n v="0"/>
    <n v="1"/>
    <n v="0"/>
    <n v="0"/>
    <n v="0"/>
    <n v="0"/>
    <n v="0"/>
    <n v="0"/>
    <n v="3"/>
    <n v="50610"/>
    <n v="9090"/>
    <n v="4"/>
    <n v="59704"/>
  </r>
  <r>
    <x v="0"/>
    <x v="1"/>
    <x v="3"/>
    <n v="25847"/>
    <n v="17685"/>
    <n v="6036"/>
    <n v="471"/>
    <n v="282"/>
    <n v="16"/>
    <n v="2"/>
    <n v="100"/>
    <n v="159"/>
    <n v="41"/>
    <n v="0"/>
    <n v="350"/>
    <n v="2182"/>
    <n v="1022"/>
    <n v="142"/>
    <n v="9"/>
    <n v="3"/>
    <n v="2"/>
    <n v="0"/>
    <n v="1"/>
    <n v="37"/>
    <n v="815"/>
    <n v="2628"/>
    <n v="1667"/>
    <n v="177"/>
    <n v="23"/>
    <n v="16"/>
    <n v="0"/>
    <n v="0"/>
    <n v="0"/>
    <n v="0"/>
    <n v="0"/>
    <n v="0"/>
    <n v="0"/>
    <n v="0"/>
    <n v="3"/>
    <n v="50639"/>
    <n v="9074"/>
    <n v="3"/>
    <n v="59716"/>
  </r>
  <r>
    <x v="0"/>
    <x v="1"/>
    <x v="4"/>
    <n v="25816"/>
    <n v="17694"/>
    <n v="6070"/>
    <n v="475"/>
    <n v="282"/>
    <n v="16"/>
    <n v="2"/>
    <n v="100"/>
    <n v="157"/>
    <n v="41"/>
    <n v="0"/>
    <n v="350"/>
    <n v="2177"/>
    <n v="1031"/>
    <n v="149"/>
    <n v="9"/>
    <n v="4"/>
    <n v="2"/>
    <n v="0"/>
    <n v="1"/>
    <n v="37"/>
    <n v="811"/>
    <n v="2614"/>
    <n v="1650"/>
    <n v="177"/>
    <n v="23"/>
    <n v="16"/>
    <n v="0"/>
    <n v="2"/>
    <n v="0"/>
    <n v="0"/>
    <n v="0"/>
    <n v="0"/>
    <n v="0"/>
    <n v="0"/>
    <n v="3"/>
    <n v="50653"/>
    <n v="9051"/>
    <n v="5"/>
    <n v="59709"/>
  </r>
  <r>
    <x v="0"/>
    <x v="1"/>
    <x v="5"/>
    <n v="25830"/>
    <n v="17719"/>
    <n v="6119"/>
    <n v="481"/>
    <n v="280"/>
    <n v="16"/>
    <n v="2"/>
    <n v="101"/>
    <n v="159"/>
    <n v="41"/>
    <n v="0"/>
    <n v="353"/>
    <n v="2174"/>
    <n v="1043"/>
    <n v="159"/>
    <n v="9"/>
    <n v="1"/>
    <n v="2"/>
    <n v="0"/>
    <n v="1"/>
    <n v="37"/>
    <n v="806"/>
    <n v="2603"/>
    <n v="1645"/>
    <n v="177"/>
    <n v="26"/>
    <n v="16"/>
    <n v="0"/>
    <n v="1"/>
    <n v="0"/>
    <n v="0"/>
    <n v="0"/>
    <n v="0"/>
    <n v="0"/>
    <n v="0"/>
    <n v="3"/>
    <n v="50748"/>
    <n v="9052"/>
    <n v="4"/>
    <n v="59804"/>
  </r>
  <r>
    <x v="0"/>
    <x v="1"/>
    <x v="6"/>
    <n v="25733"/>
    <n v="17715"/>
    <n v="6170"/>
    <n v="479"/>
    <n v="279"/>
    <n v="16"/>
    <n v="2"/>
    <n v="102"/>
    <n v="160"/>
    <n v="41"/>
    <n v="0"/>
    <n v="356"/>
    <n v="2171"/>
    <n v="1062"/>
    <n v="164"/>
    <n v="8"/>
    <n v="1"/>
    <n v="1"/>
    <n v="0"/>
    <n v="1"/>
    <n v="37"/>
    <n v="803"/>
    <n v="2583"/>
    <n v="1638"/>
    <n v="175"/>
    <n v="26"/>
    <n v="17"/>
    <n v="0"/>
    <n v="1"/>
    <n v="0"/>
    <n v="0"/>
    <n v="0"/>
    <n v="0"/>
    <n v="0"/>
    <n v="0"/>
    <n v="3"/>
    <n v="50697"/>
    <n v="9043"/>
    <n v="4"/>
    <n v="59744"/>
  </r>
  <r>
    <x v="0"/>
    <x v="1"/>
    <x v="7"/>
    <n v="25695"/>
    <n v="17719"/>
    <n v="6230"/>
    <n v="481"/>
    <n v="280"/>
    <n v="16"/>
    <n v="2"/>
    <n v="102"/>
    <n v="162"/>
    <n v="42"/>
    <n v="0"/>
    <n v="359"/>
    <n v="2168"/>
    <n v="1064"/>
    <n v="169"/>
    <n v="9"/>
    <n v="1"/>
    <n v="1"/>
    <n v="0"/>
    <n v="1"/>
    <n v="37"/>
    <n v="804"/>
    <n v="2582"/>
    <n v="1623"/>
    <n v="176"/>
    <n v="26"/>
    <n v="17"/>
    <n v="0"/>
    <n v="1"/>
    <n v="0"/>
    <n v="0"/>
    <n v="0"/>
    <n v="0"/>
    <n v="0"/>
    <n v="0"/>
    <n v="3"/>
    <n v="50729"/>
    <n v="9037"/>
    <n v="4"/>
    <n v="59770"/>
  </r>
  <r>
    <x v="0"/>
    <x v="1"/>
    <x v="8"/>
    <n v="25670"/>
    <n v="17731"/>
    <n v="6272"/>
    <n v="482"/>
    <n v="279"/>
    <n v="16"/>
    <n v="2"/>
    <n v="102"/>
    <n v="161"/>
    <n v="42"/>
    <n v="0"/>
    <n v="362"/>
    <n v="2182"/>
    <n v="1093"/>
    <n v="174"/>
    <n v="11"/>
    <n v="1"/>
    <n v="1"/>
    <n v="0"/>
    <n v="1"/>
    <n v="37"/>
    <n v="791"/>
    <n v="2556"/>
    <n v="1621"/>
    <n v="173"/>
    <n v="26"/>
    <n v="17"/>
    <n v="0"/>
    <n v="1"/>
    <n v="0"/>
    <n v="0"/>
    <n v="0"/>
    <n v="0"/>
    <n v="0"/>
    <n v="0"/>
    <n v="3"/>
    <n v="50757"/>
    <n v="9046"/>
    <n v="4"/>
    <n v="59807"/>
  </r>
  <r>
    <x v="0"/>
    <x v="1"/>
    <x v="9"/>
    <n v="25592"/>
    <n v="17735"/>
    <n v="6340"/>
    <n v="484"/>
    <n v="281"/>
    <n v="17"/>
    <n v="2"/>
    <n v="102"/>
    <n v="159"/>
    <n v="42"/>
    <n v="0"/>
    <n v="362"/>
    <n v="2176"/>
    <n v="1104"/>
    <n v="174"/>
    <n v="11"/>
    <n v="1"/>
    <n v="1"/>
    <n v="0"/>
    <n v="1"/>
    <n v="37"/>
    <n v="786"/>
    <n v="2549"/>
    <n v="1615"/>
    <n v="172"/>
    <n v="26"/>
    <n v="17"/>
    <n v="0"/>
    <n v="1"/>
    <n v="0"/>
    <n v="0"/>
    <n v="0"/>
    <n v="0"/>
    <n v="0"/>
    <n v="0"/>
    <n v="3"/>
    <n v="50754"/>
    <n v="9032"/>
    <n v="4"/>
    <n v="59790"/>
  </r>
  <r>
    <x v="0"/>
    <x v="1"/>
    <x v="10"/>
    <n v="25527"/>
    <n v="17744"/>
    <n v="6380"/>
    <n v="487"/>
    <n v="279"/>
    <n v="18"/>
    <n v="2"/>
    <n v="102"/>
    <n v="157"/>
    <n v="42"/>
    <n v="0"/>
    <n v="363"/>
    <n v="2173"/>
    <n v="1106"/>
    <n v="172"/>
    <n v="11"/>
    <n v="2"/>
    <n v="1"/>
    <n v="0"/>
    <n v="1"/>
    <n v="37"/>
    <n v="783"/>
    <n v="2537"/>
    <n v="1611"/>
    <n v="172"/>
    <n v="26"/>
    <n v="17"/>
    <n v="0"/>
    <n v="1"/>
    <n v="0"/>
    <n v="0"/>
    <n v="0"/>
    <n v="0"/>
    <n v="0"/>
    <n v="0"/>
    <n v="3"/>
    <n v="50738"/>
    <n v="9012"/>
    <n v="4"/>
    <n v="59754"/>
  </r>
  <r>
    <x v="0"/>
    <x v="1"/>
    <x v="11"/>
    <n v="25528"/>
    <n v="17797"/>
    <n v="6417"/>
    <n v="486"/>
    <n v="279"/>
    <n v="17"/>
    <n v="2"/>
    <n v="102"/>
    <n v="160"/>
    <n v="42"/>
    <n v="0"/>
    <n v="362"/>
    <n v="2175"/>
    <n v="1108"/>
    <n v="178"/>
    <n v="12"/>
    <n v="2"/>
    <n v="0"/>
    <n v="0"/>
    <n v="1"/>
    <n v="37"/>
    <n v="778"/>
    <n v="2548"/>
    <n v="1603"/>
    <n v="170"/>
    <n v="25"/>
    <n v="17"/>
    <n v="0"/>
    <n v="1"/>
    <n v="0"/>
    <n v="0"/>
    <n v="0"/>
    <n v="0"/>
    <n v="0"/>
    <n v="0"/>
    <n v="3"/>
    <n v="50830"/>
    <n v="9016"/>
    <n v="4"/>
    <n v="59850"/>
  </r>
  <r>
    <x v="1"/>
    <x v="1"/>
    <x v="0"/>
    <n v="12505"/>
    <n v="37711"/>
    <n v="21422"/>
    <n v="61"/>
    <n v="77"/>
    <n v="0"/>
    <n v="11"/>
    <n v="12"/>
    <n v="11"/>
    <n v="0"/>
    <n v="0"/>
    <n v="98"/>
    <n v="624"/>
    <n v="475"/>
    <n v="88"/>
    <n v="4"/>
    <n v="0"/>
    <n v="0"/>
    <n v="0"/>
    <n v="1"/>
    <n v="19"/>
    <n v="523"/>
    <n v="1614"/>
    <n v="791"/>
    <n v="102"/>
    <n v="28"/>
    <n v="26"/>
    <n v="0"/>
    <n v="3"/>
    <n v="0"/>
    <n v="1"/>
    <n v="0"/>
    <n v="0"/>
    <n v="3"/>
    <n v="3"/>
    <n v="1"/>
    <n v="71810"/>
    <n v="4393"/>
    <n v="11"/>
    <n v="76214"/>
  </r>
  <r>
    <x v="1"/>
    <x v="1"/>
    <x v="1"/>
    <n v="12480"/>
    <n v="37716"/>
    <n v="21514"/>
    <n v="60"/>
    <n v="78"/>
    <n v="1"/>
    <n v="9"/>
    <n v="11"/>
    <n v="10"/>
    <n v="0"/>
    <n v="0"/>
    <n v="97"/>
    <n v="619"/>
    <n v="472"/>
    <n v="87"/>
    <n v="4"/>
    <n v="0"/>
    <n v="0"/>
    <n v="0"/>
    <n v="1"/>
    <n v="19"/>
    <n v="525"/>
    <n v="1619"/>
    <n v="792"/>
    <n v="103"/>
    <n v="28"/>
    <n v="26"/>
    <n v="0"/>
    <n v="2"/>
    <n v="0"/>
    <n v="1"/>
    <n v="0"/>
    <n v="0"/>
    <n v="3"/>
    <n v="3"/>
    <n v="1"/>
    <n v="71879"/>
    <n v="4392"/>
    <n v="10"/>
    <n v="76281"/>
  </r>
  <r>
    <x v="1"/>
    <x v="1"/>
    <x v="2"/>
    <n v="12496"/>
    <n v="37796"/>
    <n v="21742"/>
    <n v="60"/>
    <n v="78"/>
    <n v="1"/>
    <n v="10"/>
    <n v="11"/>
    <n v="10"/>
    <n v="0"/>
    <n v="0"/>
    <n v="97"/>
    <n v="618"/>
    <n v="481"/>
    <n v="88"/>
    <n v="6"/>
    <n v="0"/>
    <n v="1"/>
    <n v="0"/>
    <n v="1"/>
    <n v="19"/>
    <n v="521"/>
    <n v="1615"/>
    <n v="792"/>
    <n v="103"/>
    <n v="27"/>
    <n v="26"/>
    <n v="0"/>
    <n v="3"/>
    <n v="0"/>
    <n v="1"/>
    <n v="0"/>
    <n v="0"/>
    <n v="4"/>
    <n v="3"/>
    <n v="1"/>
    <n v="72204"/>
    <n v="4395"/>
    <n v="12"/>
    <n v="76611"/>
  </r>
  <r>
    <x v="1"/>
    <x v="1"/>
    <x v="3"/>
    <n v="12486"/>
    <n v="37761"/>
    <n v="21930"/>
    <n v="59"/>
    <n v="78"/>
    <n v="1"/>
    <n v="9"/>
    <n v="11"/>
    <n v="10"/>
    <n v="0"/>
    <n v="0"/>
    <n v="98"/>
    <n v="620"/>
    <n v="483"/>
    <n v="89"/>
    <n v="5"/>
    <n v="0"/>
    <n v="1"/>
    <n v="0"/>
    <n v="1"/>
    <n v="19"/>
    <n v="520"/>
    <n v="1617"/>
    <n v="793"/>
    <n v="102"/>
    <n v="29"/>
    <n v="26"/>
    <n v="0"/>
    <n v="3"/>
    <n v="0"/>
    <n v="1"/>
    <n v="0"/>
    <n v="0"/>
    <n v="4"/>
    <n v="3"/>
    <n v="1"/>
    <n v="72345"/>
    <n v="4403"/>
    <n v="12"/>
    <n v="76760"/>
  </r>
  <r>
    <x v="1"/>
    <x v="1"/>
    <x v="4"/>
    <n v="12466"/>
    <n v="37801"/>
    <n v="22171"/>
    <n v="61"/>
    <n v="79"/>
    <n v="1"/>
    <n v="8"/>
    <n v="11"/>
    <n v="10"/>
    <n v="0"/>
    <n v="0"/>
    <n v="99"/>
    <n v="630"/>
    <n v="492"/>
    <n v="87"/>
    <n v="5"/>
    <n v="0"/>
    <n v="1"/>
    <n v="0"/>
    <n v="1"/>
    <n v="19"/>
    <n v="513"/>
    <n v="1618"/>
    <n v="794"/>
    <n v="104"/>
    <n v="28"/>
    <n v="26"/>
    <n v="0"/>
    <n v="4"/>
    <n v="0"/>
    <n v="1"/>
    <n v="0"/>
    <n v="0"/>
    <n v="4"/>
    <n v="3"/>
    <n v="1"/>
    <n v="72608"/>
    <n v="4417"/>
    <n v="13"/>
    <n v="77038"/>
  </r>
  <r>
    <x v="1"/>
    <x v="1"/>
    <x v="5"/>
    <n v="12461"/>
    <n v="37852"/>
    <n v="22463"/>
    <n v="60"/>
    <n v="79"/>
    <n v="1"/>
    <n v="8"/>
    <n v="11"/>
    <n v="10"/>
    <n v="0"/>
    <n v="0"/>
    <n v="100"/>
    <n v="634"/>
    <n v="492"/>
    <n v="97"/>
    <n v="4"/>
    <n v="0"/>
    <n v="1"/>
    <n v="0"/>
    <n v="1"/>
    <n v="19"/>
    <n v="505"/>
    <n v="1621"/>
    <n v="793"/>
    <n v="102"/>
    <n v="28"/>
    <n v="26"/>
    <n v="0"/>
    <n v="3"/>
    <n v="0"/>
    <n v="1"/>
    <n v="0"/>
    <n v="0"/>
    <n v="4"/>
    <n v="3"/>
    <n v="1"/>
    <n v="72945"/>
    <n v="4423"/>
    <n v="12"/>
    <n v="77380"/>
  </r>
  <r>
    <x v="1"/>
    <x v="1"/>
    <x v="6"/>
    <n v="12468"/>
    <n v="37880"/>
    <n v="22806"/>
    <n v="60"/>
    <n v="79"/>
    <n v="2"/>
    <n v="9"/>
    <n v="10"/>
    <n v="10"/>
    <n v="0"/>
    <n v="0"/>
    <n v="100"/>
    <n v="637"/>
    <n v="503"/>
    <n v="98"/>
    <n v="5"/>
    <n v="0"/>
    <n v="1"/>
    <n v="0"/>
    <n v="1"/>
    <n v="20"/>
    <n v="501"/>
    <n v="1615"/>
    <n v="789"/>
    <n v="106"/>
    <n v="28"/>
    <n v="26"/>
    <n v="0"/>
    <n v="3"/>
    <n v="0"/>
    <n v="1"/>
    <n v="0"/>
    <n v="0"/>
    <n v="4"/>
    <n v="3"/>
    <n v="1"/>
    <n v="73324"/>
    <n v="4430"/>
    <n v="12"/>
    <n v="77766"/>
  </r>
  <r>
    <x v="1"/>
    <x v="1"/>
    <x v="7"/>
    <n v="12490"/>
    <n v="37899"/>
    <n v="23030"/>
    <n v="61"/>
    <n v="79"/>
    <n v="3"/>
    <n v="9"/>
    <n v="10"/>
    <n v="10"/>
    <n v="0"/>
    <n v="0"/>
    <n v="101"/>
    <n v="630"/>
    <n v="505"/>
    <n v="101"/>
    <n v="6"/>
    <n v="0"/>
    <n v="1"/>
    <n v="0"/>
    <n v="1"/>
    <n v="20"/>
    <n v="500"/>
    <n v="1621"/>
    <n v="786"/>
    <n v="103"/>
    <n v="29"/>
    <n v="26"/>
    <n v="0"/>
    <n v="3"/>
    <n v="0"/>
    <n v="1"/>
    <n v="0"/>
    <n v="0"/>
    <n v="4"/>
    <n v="3"/>
    <n v="1"/>
    <n v="73591"/>
    <n v="4430"/>
    <n v="12"/>
    <n v="78033"/>
  </r>
  <r>
    <x v="1"/>
    <x v="1"/>
    <x v="8"/>
    <n v="12496"/>
    <n v="37962"/>
    <n v="23261"/>
    <n v="63"/>
    <n v="79"/>
    <n v="3"/>
    <n v="9"/>
    <n v="10"/>
    <n v="10"/>
    <n v="0"/>
    <n v="0"/>
    <n v="101"/>
    <n v="632"/>
    <n v="505"/>
    <n v="103"/>
    <n v="4"/>
    <n v="0"/>
    <n v="1"/>
    <n v="0"/>
    <n v="1"/>
    <n v="20"/>
    <n v="497"/>
    <n v="1619"/>
    <n v="787"/>
    <n v="104"/>
    <n v="30"/>
    <n v="26"/>
    <n v="0"/>
    <n v="3"/>
    <n v="0"/>
    <n v="1"/>
    <n v="0"/>
    <n v="0"/>
    <n v="4"/>
    <n v="3"/>
    <n v="1"/>
    <n v="73893"/>
    <n v="4430"/>
    <n v="12"/>
    <n v="78335"/>
  </r>
  <r>
    <x v="1"/>
    <x v="1"/>
    <x v="9"/>
    <n v="12498"/>
    <n v="37948"/>
    <n v="23425"/>
    <n v="65"/>
    <n v="79"/>
    <n v="3"/>
    <n v="9"/>
    <n v="10"/>
    <n v="10"/>
    <n v="0"/>
    <n v="0"/>
    <n v="101"/>
    <n v="642"/>
    <n v="517"/>
    <n v="103"/>
    <n v="5"/>
    <n v="2"/>
    <n v="1"/>
    <n v="0"/>
    <n v="1"/>
    <n v="20"/>
    <n v="495"/>
    <n v="1608"/>
    <n v="786"/>
    <n v="103"/>
    <n v="29"/>
    <n v="25"/>
    <n v="0"/>
    <n v="3"/>
    <n v="0"/>
    <n v="1"/>
    <n v="0"/>
    <n v="0"/>
    <n v="4"/>
    <n v="3"/>
    <n v="1"/>
    <n v="74047"/>
    <n v="4438"/>
    <n v="12"/>
    <n v="78497"/>
  </r>
  <r>
    <x v="1"/>
    <x v="1"/>
    <x v="10"/>
    <n v="12495"/>
    <n v="37975"/>
    <n v="23685"/>
    <n v="66"/>
    <n v="79"/>
    <n v="3"/>
    <n v="9"/>
    <n v="10"/>
    <n v="10"/>
    <n v="0"/>
    <n v="0"/>
    <n v="101"/>
    <n v="636"/>
    <n v="509"/>
    <n v="106"/>
    <n v="6"/>
    <n v="1"/>
    <n v="1"/>
    <n v="0"/>
    <n v="1"/>
    <n v="20"/>
    <n v="492"/>
    <n v="1627"/>
    <n v="792"/>
    <n v="103"/>
    <n v="31"/>
    <n v="27"/>
    <n v="0"/>
    <n v="3"/>
    <n v="0"/>
    <n v="1"/>
    <n v="0"/>
    <n v="0"/>
    <n v="4"/>
    <n v="3"/>
    <n v="1"/>
    <n v="74332"/>
    <n v="4453"/>
    <n v="12"/>
    <n v="78797"/>
  </r>
  <r>
    <x v="1"/>
    <x v="1"/>
    <x v="11"/>
    <n v="12499"/>
    <n v="38008"/>
    <n v="23786"/>
    <n v="66"/>
    <n v="79"/>
    <n v="3"/>
    <n v="9"/>
    <n v="10"/>
    <n v="10"/>
    <n v="0"/>
    <n v="0"/>
    <n v="101"/>
    <n v="631"/>
    <n v="511"/>
    <n v="106"/>
    <n v="6"/>
    <n v="1"/>
    <n v="1"/>
    <n v="0"/>
    <n v="1"/>
    <n v="20"/>
    <n v="491"/>
    <n v="1628"/>
    <n v="793"/>
    <n v="103"/>
    <n v="29"/>
    <n v="26"/>
    <n v="0"/>
    <n v="3"/>
    <n v="0"/>
    <n v="1"/>
    <n v="0"/>
    <n v="0"/>
    <n v="4"/>
    <n v="3"/>
    <n v="1"/>
    <n v="74470"/>
    <n v="4448"/>
    <n v="12"/>
    <n v="78930"/>
  </r>
  <r>
    <x v="2"/>
    <x v="1"/>
    <x v="0"/>
    <n v="8494"/>
    <n v="9948"/>
    <n v="2687"/>
    <n v="34"/>
    <n v="30"/>
    <n v="0"/>
    <n v="0"/>
    <n v="31"/>
    <n v="3"/>
    <n v="0"/>
    <n v="0"/>
    <n v="63"/>
    <n v="622"/>
    <n v="207"/>
    <n v="31"/>
    <n v="4"/>
    <n v="0"/>
    <n v="0"/>
    <n v="0"/>
    <n v="1"/>
    <n v="10"/>
    <n v="262"/>
    <n v="783"/>
    <n v="374"/>
    <n v="45"/>
    <n v="10"/>
    <n v="8"/>
    <n v="0"/>
    <n v="1"/>
    <n v="0"/>
    <n v="0"/>
    <n v="0"/>
    <n v="0"/>
    <n v="0"/>
    <n v="0"/>
    <n v="0"/>
    <n v="21227"/>
    <n v="2420"/>
    <n v="1"/>
    <n v="23648"/>
  </r>
  <r>
    <x v="2"/>
    <x v="1"/>
    <x v="1"/>
    <n v="8496"/>
    <n v="9960"/>
    <n v="2713"/>
    <n v="34"/>
    <n v="30"/>
    <n v="0"/>
    <n v="0"/>
    <n v="31"/>
    <n v="3"/>
    <n v="0"/>
    <n v="0"/>
    <n v="64"/>
    <n v="616"/>
    <n v="207"/>
    <n v="31"/>
    <n v="4"/>
    <n v="0"/>
    <n v="0"/>
    <n v="0"/>
    <n v="1"/>
    <n v="10"/>
    <n v="260"/>
    <n v="783"/>
    <n v="376"/>
    <n v="46"/>
    <n v="10"/>
    <n v="8"/>
    <n v="0"/>
    <n v="1"/>
    <n v="0"/>
    <n v="0"/>
    <n v="0"/>
    <n v="0"/>
    <n v="0"/>
    <n v="0"/>
    <n v="0"/>
    <n v="21267"/>
    <n v="2416"/>
    <n v="1"/>
    <n v="23684"/>
  </r>
  <r>
    <x v="2"/>
    <x v="1"/>
    <x v="2"/>
    <n v="8511"/>
    <n v="9976"/>
    <n v="2732"/>
    <n v="34"/>
    <n v="30"/>
    <n v="0"/>
    <n v="0"/>
    <n v="31"/>
    <n v="3"/>
    <n v="0"/>
    <n v="0"/>
    <n v="63"/>
    <n v="628"/>
    <n v="199"/>
    <n v="28"/>
    <n v="3"/>
    <n v="0"/>
    <n v="0"/>
    <n v="0"/>
    <n v="1"/>
    <n v="10"/>
    <n v="258"/>
    <n v="793"/>
    <n v="377"/>
    <n v="46"/>
    <n v="10"/>
    <n v="8"/>
    <n v="0"/>
    <n v="1"/>
    <n v="0"/>
    <n v="0"/>
    <n v="0"/>
    <n v="0"/>
    <n v="0"/>
    <n v="0"/>
    <n v="0"/>
    <n v="21317"/>
    <n v="2424"/>
    <n v="1"/>
    <n v="23742"/>
  </r>
  <r>
    <x v="2"/>
    <x v="1"/>
    <x v="3"/>
    <n v="8495"/>
    <n v="9964"/>
    <n v="2756"/>
    <n v="33"/>
    <n v="30"/>
    <n v="0"/>
    <n v="0"/>
    <n v="31"/>
    <n v="3"/>
    <n v="0"/>
    <n v="0"/>
    <n v="61"/>
    <n v="619"/>
    <n v="205"/>
    <n v="31"/>
    <n v="3"/>
    <n v="0"/>
    <n v="0"/>
    <n v="0"/>
    <n v="1"/>
    <n v="12"/>
    <n v="258"/>
    <n v="785"/>
    <n v="378"/>
    <n v="46"/>
    <n v="10"/>
    <n v="8"/>
    <n v="0"/>
    <n v="1"/>
    <n v="0"/>
    <n v="0"/>
    <n v="0"/>
    <n v="0"/>
    <n v="0"/>
    <n v="0"/>
    <n v="0"/>
    <n v="21312"/>
    <n v="2417"/>
    <n v="1"/>
    <n v="23730"/>
  </r>
  <r>
    <x v="2"/>
    <x v="1"/>
    <x v="4"/>
    <n v="8490"/>
    <n v="9977"/>
    <n v="2769"/>
    <n v="33"/>
    <n v="30"/>
    <n v="0"/>
    <n v="0"/>
    <n v="31"/>
    <n v="3"/>
    <n v="0"/>
    <n v="0"/>
    <n v="61"/>
    <n v="615"/>
    <n v="209"/>
    <n v="31"/>
    <n v="2"/>
    <n v="0"/>
    <n v="0"/>
    <n v="0"/>
    <n v="1"/>
    <n v="12"/>
    <n v="258"/>
    <n v="779"/>
    <n v="379"/>
    <n v="47"/>
    <n v="10"/>
    <n v="8"/>
    <n v="0"/>
    <n v="1"/>
    <n v="0"/>
    <n v="0"/>
    <n v="0"/>
    <n v="0"/>
    <n v="0"/>
    <n v="0"/>
    <n v="0"/>
    <n v="21333"/>
    <n v="2412"/>
    <n v="1"/>
    <n v="23746"/>
  </r>
  <r>
    <x v="2"/>
    <x v="1"/>
    <x v="5"/>
    <n v="8475"/>
    <n v="9989"/>
    <n v="2783"/>
    <n v="33"/>
    <n v="30"/>
    <n v="1"/>
    <n v="0"/>
    <n v="31"/>
    <n v="3"/>
    <n v="0"/>
    <n v="0"/>
    <n v="62"/>
    <n v="614"/>
    <n v="212"/>
    <n v="34"/>
    <n v="2"/>
    <n v="0"/>
    <n v="0"/>
    <n v="0"/>
    <n v="1"/>
    <n v="12"/>
    <n v="257"/>
    <n v="782"/>
    <n v="383"/>
    <n v="47"/>
    <n v="10"/>
    <n v="8"/>
    <n v="0"/>
    <n v="1"/>
    <n v="0"/>
    <n v="0"/>
    <n v="0"/>
    <n v="0"/>
    <n v="0"/>
    <n v="0"/>
    <n v="0"/>
    <n v="21345"/>
    <n v="2424"/>
    <n v="1"/>
    <n v="23770"/>
  </r>
  <r>
    <x v="2"/>
    <x v="1"/>
    <x v="6"/>
    <n v="8465"/>
    <n v="9995"/>
    <n v="2810"/>
    <n v="33"/>
    <n v="30"/>
    <n v="1"/>
    <n v="0"/>
    <n v="31"/>
    <n v="3"/>
    <n v="0"/>
    <n v="0"/>
    <n v="62"/>
    <n v="609"/>
    <n v="211"/>
    <n v="34"/>
    <n v="2"/>
    <n v="0"/>
    <n v="0"/>
    <n v="0"/>
    <n v="1"/>
    <n v="12"/>
    <n v="256"/>
    <n v="785"/>
    <n v="381"/>
    <n v="46"/>
    <n v="10"/>
    <n v="8"/>
    <n v="0"/>
    <n v="1"/>
    <n v="0"/>
    <n v="0"/>
    <n v="0"/>
    <n v="0"/>
    <n v="0"/>
    <n v="0"/>
    <n v="0"/>
    <n v="21368"/>
    <n v="2417"/>
    <n v="1"/>
    <n v="23786"/>
  </r>
  <r>
    <x v="2"/>
    <x v="1"/>
    <x v="7"/>
    <n v="8449"/>
    <n v="10018"/>
    <n v="2822"/>
    <n v="33"/>
    <n v="30"/>
    <n v="1"/>
    <n v="0"/>
    <n v="31"/>
    <n v="3"/>
    <n v="0"/>
    <n v="0"/>
    <n v="62"/>
    <n v="613"/>
    <n v="215"/>
    <n v="35"/>
    <n v="1"/>
    <n v="0"/>
    <n v="0"/>
    <n v="0"/>
    <n v="1"/>
    <n v="12"/>
    <n v="250"/>
    <n v="788"/>
    <n v="381"/>
    <n v="47"/>
    <n v="10"/>
    <n v="8"/>
    <n v="0"/>
    <n v="1"/>
    <n v="0"/>
    <n v="0"/>
    <n v="0"/>
    <n v="0"/>
    <n v="0"/>
    <n v="0"/>
    <n v="0"/>
    <n v="21387"/>
    <n v="2423"/>
    <n v="1"/>
    <n v="23811"/>
  </r>
  <r>
    <x v="2"/>
    <x v="1"/>
    <x v="8"/>
    <n v="8430"/>
    <n v="10034"/>
    <n v="2842"/>
    <n v="34"/>
    <n v="30"/>
    <n v="1"/>
    <n v="0"/>
    <n v="31"/>
    <n v="3"/>
    <n v="0"/>
    <n v="0"/>
    <n v="62"/>
    <n v="614"/>
    <n v="214"/>
    <n v="37"/>
    <n v="1"/>
    <n v="0"/>
    <n v="0"/>
    <n v="0"/>
    <n v="1"/>
    <n v="12"/>
    <n v="251"/>
    <n v="788"/>
    <n v="380"/>
    <n v="47"/>
    <n v="10"/>
    <n v="8"/>
    <n v="0"/>
    <n v="1"/>
    <n v="0"/>
    <n v="0"/>
    <n v="0"/>
    <n v="0"/>
    <n v="0"/>
    <n v="0"/>
    <n v="0"/>
    <n v="21405"/>
    <n v="2425"/>
    <n v="1"/>
    <n v="23831"/>
  </r>
  <r>
    <x v="2"/>
    <x v="1"/>
    <x v="9"/>
    <n v="8419"/>
    <n v="10042"/>
    <n v="2860"/>
    <n v="34"/>
    <n v="30"/>
    <n v="1"/>
    <n v="0"/>
    <n v="31"/>
    <n v="3"/>
    <n v="0"/>
    <n v="0"/>
    <n v="62"/>
    <n v="615"/>
    <n v="219"/>
    <n v="36"/>
    <n v="1"/>
    <n v="0"/>
    <n v="0"/>
    <n v="0"/>
    <n v="1"/>
    <n v="12"/>
    <n v="250"/>
    <n v="786"/>
    <n v="379"/>
    <n v="47"/>
    <n v="10"/>
    <n v="8"/>
    <n v="0"/>
    <n v="1"/>
    <n v="0"/>
    <n v="0"/>
    <n v="0"/>
    <n v="0"/>
    <n v="0"/>
    <n v="0"/>
    <n v="0"/>
    <n v="21420"/>
    <n v="2426"/>
    <n v="1"/>
    <n v="23847"/>
  </r>
  <r>
    <x v="2"/>
    <x v="1"/>
    <x v="10"/>
    <n v="8408"/>
    <n v="10029"/>
    <n v="2866"/>
    <n v="34"/>
    <n v="30"/>
    <n v="1"/>
    <n v="0"/>
    <n v="31"/>
    <n v="3"/>
    <n v="0"/>
    <n v="0"/>
    <n v="62"/>
    <n v="608"/>
    <n v="226"/>
    <n v="37"/>
    <n v="1"/>
    <n v="0"/>
    <n v="0"/>
    <n v="0"/>
    <n v="1"/>
    <n v="12"/>
    <n v="253"/>
    <n v="784"/>
    <n v="378"/>
    <n v="47"/>
    <n v="10"/>
    <n v="8"/>
    <n v="0"/>
    <n v="1"/>
    <n v="0"/>
    <n v="0"/>
    <n v="0"/>
    <n v="0"/>
    <n v="0"/>
    <n v="0"/>
    <n v="0"/>
    <n v="21402"/>
    <n v="2427"/>
    <n v="1"/>
    <n v="23830"/>
  </r>
  <r>
    <x v="2"/>
    <x v="1"/>
    <x v="11"/>
    <n v="8413"/>
    <n v="10032"/>
    <n v="2866"/>
    <n v="34"/>
    <n v="30"/>
    <n v="1"/>
    <n v="0"/>
    <n v="31"/>
    <n v="3"/>
    <n v="0"/>
    <n v="0"/>
    <n v="62"/>
    <n v="602"/>
    <n v="224"/>
    <n v="37"/>
    <n v="1"/>
    <n v="0"/>
    <n v="0"/>
    <n v="0"/>
    <n v="1"/>
    <n v="12"/>
    <n v="255"/>
    <n v="790"/>
    <n v="379"/>
    <n v="47"/>
    <n v="10"/>
    <n v="8"/>
    <n v="0"/>
    <n v="1"/>
    <n v="0"/>
    <n v="0"/>
    <n v="0"/>
    <n v="0"/>
    <n v="0"/>
    <n v="0"/>
    <n v="0"/>
    <n v="21410"/>
    <n v="2428"/>
    <n v="1"/>
    <n v="23839"/>
  </r>
  <r>
    <x v="3"/>
    <x v="1"/>
    <x v="0"/>
    <n v="9290"/>
    <n v="27739"/>
    <n v="12119"/>
    <n v="17"/>
    <n v="289"/>
    <n v="5"/>
    <n v="3"/>
    <n v="11"/>
    <n v="3"/>
    <n v="0"/>
    <n v="0"/>
    <n v="20"/>
    <n v="703"/>
    <n v="439"/>
    <n v="125"/>
    <n v="13"/>
    <n v="2"/>
    <n v="1"/>
    <n v="0"/>
    <n v="0"/>
    <n v="10"/>
    <n v="505"/>
    <n v="1841"/>
    <n v="1250"/>
    <n v="152"/>
    <n v="29"/>
    <n v="29"/>
    <n v="0"/>
    <n v="3"/>
    <n v="0"/>
    <n v="2"/>
    <n v="0"/>
    <n v="0"/>
    <n v="2"/>
    <n v="0"/>
    <n v="1"/>
    <n v="49476"/>
    <n v="5119"/>
    <n v="8"/>
    <n v="54603"/>
  </r>
  <r>
    <x v="3"/>
    <x v="1"/>
    <x v="1"/>
    <n v="9297"/>
    <n v="27750"/>
    <n v="12194"/>
    <n v="17"/>
    <n v="287"/>
    <n v="5"/>
    <n v="3"/>
    <n v="11"/>
    <n v="3"/>
    <n v="0"/>
    <n v="0"/>
    <n v="20"/>
    <n v="701"/>
    <n v="448"/>
    <n v="129"/>
    <n v="13"/>
    <n v="1"/>
    <n v="1"/>
    <n v="0"/>
    <n v="0"/>
    <n v="10"/>
    <n v="505"/>
    <n v="1832"/>
    <n v="1249"/>
    <n v="153"/>
    <n v="29"/>
    <n v="29"/>
    <n v="0"/>
    <n v="3"/>
    <n v="0"/>
    <n v="2"/>
    <n v="0"/>
    <n v="0"/>
    <n v="2"/>
    <n v="0"/>
    <n v="1"/>
    <n v="49567"/>
    <n v="5120"/>
    <n v="8"/>
    <n v="54695"/>
  </r>
  <r>
    <x v="3"/>
    <x v="1"/>
    <x v="2"/>
    <n v="9284"/>
    <n v="27794"/>
    <n v="12310"/>
    <n v="17"/>
    <n v="286"/>
    <n v="5"/>
    <n v="3"/>
    <n v="11"/>
    <n v="3"/>
    <n v="0"/>
    <n v="0"/>
    <n v="20"/>
    <n v="698"/>
    <n v="464"/>
    <n v="133"/>
    <n v="13"/>
    <n v="1"/>
    <n v="1"/>
    <n v="0"/>
    <n v="0"/>
    <n v="10"/>
    <n v="500"/>
    <n v="1831"/>
    <n v="1250"/>
    <n v="153"/>
    <n v="29"/>
    <n v="30"/>
    <n v="0"/>
    <n v="3"/>
    <n v="0"/>
    <n v="2"/>
    <n v="0"/>
    <n v="0"/>
    <n v="2"/>
    <n v="0"/>
    <n v="1"/>
    <n v="49713"/>
    <n v="5133"/>
    <n v="8"/>
    <n v="54854"/>
  </r>
  <r>
    <x v="3"/>
    <x v="1"/>
    <x v="3"/>
    <n v="9271"/>
    <n v="27769"/>
    <n v="12412"/>
    <n v="18"/>
    <n v="286"/>
    <n v="5"/>
    <n v="3"/>
    <n v="11"/>
    <n v="3"/>
    <n v="0"/>
    <n v="0"/>
    <n v="20"/>
    <n v="702"/>
    <n v="468"/>
    <n v="142"/>
    <n v="13"/>
    <n v="1"/>
    <n v="1"/>
    <n v="0"/>
    <n v="0"/>
    <n v="10"/>
    <n v="495"/>
    <n v="1828"/>
    <n v="1247"/>
    <n v="153"/>
    <n v="29"/>
    <n v="30"/>
    <n v="0"/>
    <n v="3"/>
    <n v="0"/>
    <n v="2"/>
    <n v="0"/>
    <n v="0"/>
    <n v="2"/>
    <n v="0"/>
    <n v="1"/>
    <n v="49778"/>
    <n v="5139"/>
    <n v="8"/>
    <n v="54925"/>
  </r>
  <r>
    <x v="3"/>
    <x v="1"/>
    <x v="4"/>
    <n v="9254"/>
    <n v="27763"/>
    <n v="12494"/>
    <n v="19"/>
    <n v="286"/>
    <n v="5"/>
    <n v="3"/>
    <n v="11"/>
    <n v="3"/>
    <n v="0"/>
    <n v="0"/>
    <n v="20"/>
    <n v="702"/>
    <n v="467"/>
    <n v="137"/>
    <n v="12"/>
    <n v="1"/>
    <n v="1"/>
    <n v="0"/>
    <n v="0"/>
    <n v="10"/>
    <n v="492"/>
    <n v="1828"/>
    <n v="1243"/>
    <n v="154"/>
    <n v="29"/>
    <n v="30"/>
    <n v="0"/>
    <n v="3"/>
    <n v="0"/>
    <n v="2"/>
    <n v="0"/>
    <n v="0"/>
    <n v="2"/>
    <n v="0"/>
    <n v="1"/>
    <n v="49838"/>
    <n v="5126"/>
    <n v="8"/>
    <n v="54972"/>
  </r>
  <r>
    <x v="3"/>
    <x v="1"/>
    <x v="5"/>
    <n v="9250"/>
    <n v="27754"/>
    <n v="12572"/>
    <n v="18"/>
    <n v="285"/>
    <n v="5"/>
    <n v="3"/>
    <n v="11"/>
    <n v="3"/>
    <n v="0"/>
    <n v="0"/>
    <n v="20"/>
    <n v="700"/>
    <n v="476"/>
    <n v="143"/>
    <n v="13"/>
    <n v="1"/>
    <n v="1"/>
    <n v="0"/>
    <n v="0"/>
    <n v="10"/>
    <n v="500"/>
    <n v="1827"/>
    <n v="1239"/>
    <n v="153"/>
    <n v="29"/>
    <n v="30"/>
    <n v="0"/>
    <n v="3"/>
    <n v="0"/>
    <n v="2"/>
    <n v="0"/>
    <n v="0"/>
    <n v="2"/>
    <n v="0"/>
    <n v="1"/>
    <n v="49901"/>
    <n v="5142"/>
    <n v="8"/>
    <n v="55051"/>
  </r>
  <r>
    <x v="3"/>
    <x v="1"/>
    <x v="6"/>
    <n v="9244"/>
    <n v="27759"/>
    <n v="12702"/>
    <n v="18"/>
    <n v="285"/>
    <n v="5"/>
    <n v="3"/>
    <n v="11"/>
    <n v="3"/>
    <n v="0"/>
    <n v="0"/>
    <n v="20"/>
    <n v="699"/>
    <n v="485"/>
    <n v="155"/>
    <n v="13"/>
    <n v="1"/>
    <n v="1"/>
    <n v="0"/>
    <n v="0"/>
    <n v="10"/>
    <n v="501"/>
    <n v="1822"/>
    <n v="1231"/>
    <n v="153"/>
    <n v="29"/>
    <n v="30"/>
    <n v="0"/>
    <n v="3"/>
    <n v="0"/>
    <n v="2"/>
    <n v="0"/>
    <n v="0"/>
    <n v="2"/>
    <n v="0"/>
    <n v="1"/>
    <n v="50030"/>
    <n v="5150"/>
    <n v="8"/>
    <n v="55188"/>
  </r>
  <r>
    <x v="3"/>
    <x v="1"/>
    <x v="7"/>
    <n v="9228"/>
    <n v="27781"/>
    <n v="12816"/>
    <n v="18"/>
    <n v="285"/>
    <n v="5"/>
    <n v="3"/>
    <n v="11"/>
    <n v="3"/>
    <n v="0"/>
    <n v="0"/>
    <n v="20"/>
    <n v="699"/>
    <n v="497"/>
    <n v="163"/>
    <n v="12"/>
    <n v="1"/>
    <n v="1"/>
    <n v="0"/>
    <n v="0"/>
    <n v="10"/>
    <n v="502"/>
    <n v="1816"/>
    <n v="1225"/>
    <n v="154"/>
    <n v="29"/>
    <n v="30"/>
    <n v="0"/>
    <n v="3"/>
    <n v="0"/>
    <n v="2"/>
    <n v="0"/>
    <n v="0"/>
    <n v="2"/>
    <n v="0"/>
    <n v="1"/>
    <n v="50150"/>
    <n v="5159"/>
    <n v="8"/>
    <n v="55317"/>
  </r>
  <r>
    <x v="3"/>
    <x v="1"/>
    <x v="8"/>
    <n v="9203"/>
    <n v="27825"/>
    <n v="12885"/>
    <n v="19"/>
    <n v="284"/>
    <n v="5"/>
    <n v="3"/>
    <n v="11"/>
    <n v="3"/>
    <n v="0"/>
    <n v="0"/>
    <n v="20"/>
    <n v="703"/>
    <n v="502"/>
    <n v="168"/>
    <n v="13"/>
    <n v="2"/>
    <n v="1"/>
    <n v="0"/>
    <n v="0"/>
    <n v="10"/>
    <n v="498"/>
    <n v="1817"/>
    <n v="1219"/>
    <n v="154"/>
    <n v="29"/>
    <n v="30"/>
    <n v="0"/>
    <n v="3"/>
    <n v="0"/>
    <n v="2"/>
    <n v="0"/>
    <n v="0"/>
    <n v="1"/>
    <n v="0"/>
    <n v="1"/>
    <n v="50238"/>
    <n v="5166"/>
    <n v="7"/>
    <n v="55411"/>
  </r>
  <r>
    <x v="3"/>
    <x v="1"/>
    <x v="9"/>
    <n v="9216"/>
    <n v="27802"/>
    <n v="12896"/>
    <n v="20"/>
    <n v="290"/>
    <n v="5"/>
    <n v="3"/>
    <n v="11"/>
    <n v="3"/>
    <n v="0"/>
    <n v="0"/>
    <n v="20"/>
    <n v="697"/>
    <n v="497"/>
    <n v="174"/>
    <n v="14"/>
    <n v="2"/>
    <n v="1"/>
    <n v="0"/>
    <n v="0"/>
    <n v="10"/>
    <n v="495"/>
    <n v="1816"/>
    <n v="1208"/>
    <n v="153"/>
    <n v="28"/>
    <n v="29"/>
    <n v="0"/>
    <n v="3"/>
    <n v="0"/>
    <n v="2"/>
    <n v="0"/>
    <n v="0"/>
    <n v="3"/>
    <n v="0"/>
    <n v="1"/>
    <n v="50246"/>
    <n v="5144"/>
    <n v="9"/>
    <n v="55399"/>
  </r>
  <r>
    <x v="3"/>
    <x v="1"/>
    <x v="10"/>
    <n v="9216"/>
    <n v="27766"/>
    <n v="12977"/>
    <n v="21"/>
    <n v="286"/>
    <n v="5"/>
    <n v="3"/>
    <n v="11"/>
    <n v="3"/>
    <n v="0"/>
    <n v="0"/>
    <n v="20"/>
    <n v="694"/>
    <n v="497"/>
    <n v="179"/>
    <n v="12"/>
    <n v="2"/>
    <n v="1"/>
    <n v="0"/>
    <n v="0"/>
    <n v="10"/>
    <n v="490"/>
    <n v="1821"/>
    <n v="1206"/>
    <n v="153"/>
    <n v="30"/>
    <n v="31"/>
    <n v="0"/>
    <n v="3"/>
    <n v="0"/>
    <n v="2"/>
    <n v="0"/>
    <n v="0"/>
    <n v="2"/>
    <n v="0"/>
    <n v="1"/>
    <n v="50288"/>
    <n v="5146"/>
    <n v="8"/>
    <n v="55442"/>
  </r>
  <r>
    <x v="3"/>
    <x v="1"/>
    <x v="11"/>
    <n v="9242"/>
    <n v="27789"/>
    <n v="12993"/>
    <n v="21"/>
    <n v="286"/>
    <n v="5"/>
    <n v="3"/>
    <n v="11"/>
    <n v="3"/>
    <n v="0"/>
    <n v="0"/>
    <n v="20"/>
    <n v="689"/>
    <n v="507"/>
    <n v="179"/>
    <n v="12"/>
    <n v="2"/>
    <n v="2"/>
    <n v="0"/>
    <n v="0"/>
    <n v="10"/>
    <n v="492"/>
    <n v="1817"/>
    <n v="1207"/>
    <n v="153"/>
    <n v="29"/>
    <n v="29"/>
    <n v="0"/>
    <n v="3"/>
    <n v="0"/>
    <n v="2"/>
    <n v="0"/>
    <n v="0"/>
    <n v="2"/>
    <n v="0"/>
    <n v="1"/>
    <n v="50353"/>
    <n v="5148"/>
    <n v="8"/>
    <n v="55509"/>
  </r>
  <r>
    <x v="4"/>
    <x v="1"/>
    <x v="0"/>
    <n v="1742"/>
    <n v="2807"/>
    <n v="1046"/>
    <n v="5"/>
    <n v="2"/>
    <n v="0"/>
    <n v="0"/>
    <n v="0"/>
    <n v="0"/>
    <n v="0"/>
    <n v="0"/>
    <n v="14"/>
    <n v="150"/>
    <n v="48"/>
    <n v="3"/>
    <n v="0"/>
    <n v="0"/>
    <n v="0"/>
    <n v="0"/>
    <n v="0"/>
    <n v="0"/>
    <n v="56"/>
    <n v="151"/>
    <n v="43"/>
    <n v="6"/>
    <n v="1"/>
    <n v="2"/>
    <n v="0"/>
    <n v="1"/>
    <n v="0"/>
    <n v="1"/>
    <n v="0"/>
    <n v="0"/>
    <n v="0"/>
    <n v="0"/>
    <n v="0"/>
    <n v="5602"/>
    <n v="474"/>
    <n v="2"/>
    <n v="6078"/>
  </r>
  <r>
    <x v="4"/>
    <x v="1"/>
    <x v="1"/>
    <n v="1744"/>
    <n v="2806"/>
    <n v="1050"/>
    <n v="5"/>
    <n v="2"/>
    <n v="0"/>
    <n v="0"/>
    <n v="0"/>
    <n v="0"/>
    <n v="0"/>
    <n v="0"/>
    <n v="14"/>
    <n v="151"/>
    <n v="48"/>
    <n v="4"/>
    <n v="0"/>
    <n v="0"/>
    <n v="0"/>
    <n v="0"/>
    <n v="0"/>
    <n v="0"/>
    <n v="55"/>
    <n v="152"/>
    <n v="42"/>
    <n v="6"/>
    <n v="1"/>
    <n v="2"/>
    <n v="0"/>
    <n v="1"/>
    <n v="0"/>
    <n v="1"/>
    <n v="0"/>
    <n v="0"/>
    <n v="0"/>
    <n v="0"/>
    <n v="0"/>
    <n v="5607"/>
    <n v="475"/>
    <n v="2"/>
    <n v="6084"/>
  </r>
  <r>
    <x v="4"/>
    <x v="1"/>
    <x v="2"/>
    <n v="1747"/>
    <n v="2816"/>
    <n v="1057"/>
    <n v="5"/>
    <n v="2"/>
    <n v="0"/>
    <n v="0"/>
    <n v="0"/>
    <n v="0"/>
    <n v="0"/>
    <n v="0"/>
    <n v="14"/>
    <n v="148"/>
    <n v="48"/>
    <n v="4"/>
    <n v="0"/>
    <n v="0"/>
    <n v="0"/>
    <n v="0"/>
    <n v="0"/>
    <n v="0"/>
    <n v="55"/>
    <n v="152"/>
    <n v="42"/>
    <n v="6"/>
    <n v="1"/>
    <n v="2"/>
    <n v="0"/>
    <n v="1"/>
    <n v="0"/>
    <n v="1"/>
    <n v="0"/>
    <n v="0"/>
    <n v="0"/>
    <n v="0"/>
    <n v="0"/>
    <n v="5627"/>
    <n v="472"/>
    <n v="2"/>
    <n v="6101"/>
  </r>
  <r>
    <x v="4"/>
    <x v="1"/>
    <x v="3"/>
    <n v="1738"/>
    <n v="2825"/>
    <n v="1063"/>
    <n v="5"/>
    <n v="2"/>
    <n v="0"/>
    <n v="0"/>
    <n v="0"/>
    <n v="0"/>
    <n v="0"/>
    <n v="0"/>
    <n v="14"/>
    <n v="147"/>
    <n v="50"/>
    <n v="3"/>
    <n v="0"/>
    <n v="0"/>
    <n v="0"/>
    <n v="0"/>
    <n v="0"/>
    <n v="0"/>
    <n v="56"/>
    <n v="151"/>
    <n v="43"/>
    <n v="6"/>
    <n v="1"/>
    <n v="2"/>
    <n v="0"/>
    <n v="1"/>
    <n v="0"/>
    <n v="1"/>
    <n v="0"/>
    <n v="0"/>
    <n v="0"/>
    <n v="0"/>
    <n v="0"/>
    <n v="5633"/>
    <n v="473"/>
    <n v="2"/>
    <n v="6108"/>
  </r>
  <r>
    <x v="4"/>
    <x v="1"/>
    <x v="4"/>
    <n v="1737"/>
    <n v="2817"/>
    <n v="1077"/>
    <n v="5"/>
    <n v="2"/>
    <n v="0"/>
    <n v="0"/>
    <n v="0"/>
    <n v="0"/>
    <n v="0"/>
    <n v="0"/>
    <n v="14"/>
    <n v="146"/>
    <n v="53"/>
    <n v="3"/>
    <n v="0"/>
    <n v="0"/>
    <n v="0"/>
    <n v="0"/>
    <n v="0"/>
    <n v="0"/>
    <n v="56"/>
    <n v="149"/>
    <n v="43"/>
    <n v="6"/>
    <n v="1"/>
    <n v="2"/>
    <n v="0"/>
    <n v="1"/>
    <n v="0"/>
    <n v="1"/>
    <n v="0"/>
    <n v="0"/>
    <n v="0"/>
    <n v="0"/>
    <n v="0"/>
    <n v="5638"/>
    <n v="473"/>
    <n v="2"/>
    <n v="6113"/>
  </r>
  <r>
    <x v="4"/>
    <x v="1"/>
    <x v="5"/>
    <n v="1729"/>
    <n v="2816"/>
    <n v="1103"/>
    <n v="6"/>
    <n v="2"/>
    <n v="0"/>
    <n v="0"/>
    <n v="0"/>
    <n v="0"/>
    <n v="0"/>
    <n v="0"/>
    <n v="14"/>
    <n v="143"/>
    <n v="51"/>
    <n v="3"/>
    <n v="0"/>
    <n v="0"/>
    <n v="0"/>
    <n v="0"/>
    <n v="0"/>
    <n v="0"/>
    <n v="56"/>
    <n v="149"/>
    <n v="43"/>
    <n v="6"/>
    <n v="1"/>
    <n v="2"/>
    <n v="0"/>
    <n v="1"/>
    <n v="0"/>
    <n v="1"/>
    <n v="0"/>
    <n v="0"/>
    <n v="0"/>
    <n v="0"/>
    <n v="0"/>
    <n v="5656"/>
    <n v="468"/>
    <n v="2"/>
    <n v="6126"/>
  </r>
  <r>
    <x v="4"/>
    <x v="1"/>
    <x v="6"/>
    <n v="1723"/>
    <n v="2821"/>
    <n v="1104"/>
    <n v="8"/>
    <n v="2"/>
    <n v="0"/>
    <n v="0"/>
    <n v="0"/>
    <n v="0"/>
    <n v="0"/>
    <n v="0"/>
    <n v="14"/>
    <n v="145"/>
    <n v="51"/>
    <n v="4"/>
    <n v="0"/>
    <n v="1"/>
    <n v="0"/>
    <n v="0"/>
    <n v="0"/>
    <n v="0"/>
    <n v="55"/>
    <n v="149"/>
    <n v="43"/>
    <n v="6"/>
    <n v="1"/>
    <n v="2"/>
    <n v="0"/>
    <n v="1"/>
    <n v="0"/>
    <n v="1"/>
    <n v="0"/>
    <n v="0"/>
    <n v="0"/>
    <n v="0"/>
    <n v="0"/>
    <n v="5658"/>
    <n v="471"/>
    <n v="2"/>
    <n v="6131"/>
  </r>
  <r>
    <x v="4"/>
    <x v="1"/>
    <x v="7"/>
    <n v="1722"/>
    <n v="2816"/>
    <n v="1112"/>
    <n v="10"/>
    <n v="2"/>
    <n v="0"/>
    <n v="0"/>
    <n v="0"/>
    <n v="0"/>
    <n v="0"/>
    <n v="0"/>
    <n v="14"/>
    <n v="148"/>
    <n v="54"/>
    <n v="4"/>
    <n v="0"/>
    <n v="1"/>
    <n v="0"/>
    <n v="0"/>
    <n v="0"/>
    <n v="0"/>
    <n v="55"/>
    <n v="149"/>
    <n v="43"/>
    <n v="6"/>
    <n v="1"/>
    <n v="2"/>
    <n v="0"/>
    <n v="1"/>
    <n v="0"/>
    <n v="1"/>
    <n v="0"/>
    <n v="0"/>
    <n v="0"/>
    <n v="0"/>
    <n v="0"/>
    <n v="5662"/>
    <n v="477"/>
    <n v="2"/>
    <n v="6141"/>
  </r>
  <r>
    <x v="4"/>
    <x v="1"/>
    <x v="8"/>
    <n v="1730"/>
    <n v="2828"/>
    <n v="1114"/>
    <n v="10"/>
    <n v="2"/>
    <n v="0"/>
    <n v="0"/>
    <n v="0"/>
    <n v="0"/>
    <n v="0"/>
    <n v="0"/>
    <n v="14"/>
    <n v="148"/>
    <n v="54"/>
    <n v="4"/>
    <n v="1"/>
    <n v="0"/>
    <n v="0"/>
    <n v="0"/>
    <n v="0"/>
    <n v="0"/>
    <n v="55"/>
    <n v="149"/>
    <n v="43"/>
    <n v="6"/>
    <n v="1"/>
    <n v="2"/>
    <n v="0"/>
    <n v="1"/>
    <n v="0"/>
    <n v="1"/>
    <n v="0"/>
    <n v="0"/>
    <n v="0"/>
    <n v="0"/>
    <n v="0"/>
    <n v="5684"/>
    <n v="477"/>
    <n v="2"/>
    <n v="6163"/>
  </r>
  <r>
    <x v="4"/>
    <x v="1"/>
    <x v="9"/>
    <n v="1731"/>
    <n v="2821"/>
    <n v="1120"/>
    <n v="10"/>
    <n v="2"/>
    <n v="0"/>
    <n v="0"/>
    <n v="0"/>
    <n v="0"/>
    <n v="0"/>
    <n v="0"/>
    <n v="14"/>
    <n v="148"/>
    <n v="56"/>
    <n v="4"/>
    <n v="1"/>
    <n v="0"/>
    <n v="0"/>
    <n v="0"/>
    <n v="0"/>
    <n v="0"/>
    <n v="55"/>
    <n v="149"/>
    <n v="43"/>
    <n v="6"/>
    <n v="1"/>
    <n v="2"/>
    <n v="0"/>
    <n v="1"/>
    <n v="0"/>
    <n v="1"/>
    <n v="0"/>
    <n v="0"/>
    <n v="0"/>
    <n v="0"/>
    <n v="0"/>
    <n v="5684"/>
    <n v="479"/>
    <n v="2"/>
    <n v="6165"/>
  </r>
  <r>
    <x v="4"/>
    <x v="1"/>
    <x v="10"/>
    <n v="1734"/>
    <n v="2824"/>
    <n v="1123"/>
    <n v="10"/>
    <n v="2"/>
    <n v="0"/>
    <n v="0"/>
    <n v="0"/>
    <n v="0"/>
    <n v="0"/>
    <n v="0"/>
    <n v="14"/>
    <n v="148"/>
    <n v="55"/>
    <n v="5"/>
    <n v="1"/>
    <n v="0"/>
    <n v="0"/>
    <n v="0"/>
    <n v="0"/>
    <n v="0"/>
    <n v="55"/>
    <n v="150"/>
    <n v="42"/>
    <n v="6"/>
    <n v="1"/>
    <n v="2"/>
    <n v="0"/>
    <n v="1"/>
    <n v="0"/>
    <n v="1"/>
    <n v="0"/>
    <n v="0"/>
    <n v="0"/>
    <n v="0"/>
    <n v="0"/>
    <n v="5693"/>
    <n v="479"/>
    <n v="2"/>
    <n v="6174"/>
  </r>
  <r>
    <x v="4"/>
    <x v="1"/>
    <x v="11"/>
    <n v="1735"/>
    <n v="2825"/>
    <n v="1127"/>
    <n v="9"/>
    <n v="2"/>
    <n v="0"/>
    <n v="0"/>
    <n v="0"/>
    <n v="0"/>
    <n v="0"/>
    <n v="0"/>
    <n v="14"/>
    <n v="150"/>
    <n v="57"/>
    <n v="5"/>
    <n v="1"/>
    <n v="0"/>
    <n v="0"/>
    <n v="0"/>
    <n v="0"/>
    <n v="0"/>
    <n v="55"/>
    <n v="151"/>
    <n v="42"/>
    <n v="6"/>
    <n v="1"/>
    <n v="2"/>
    <n v="0"/>
    <n v="1"/>
    <n v="0"/>
    <n v="1"/>
    <n v="0"/>
    <n v="0"/>
    <n v="0"/>
    <n v="0"/>
    <n v="0"/>
    <n v="5698"/>
    <n v="484"/>
    <n v="2"/>
    <n v="6184"/>
  </r>
  <r>
    <x v="5"/>
    <x v="1"/>
    <x v="0"/>
    <n v="6726"/>
    <n v="12290"/>
    <n v="12599"/>
    <n v="15"/>
    <n v="11"/>
    <n v="1"/>
    <n v="2"/>
    <n v="5"/>
    <n v="1"/>
    <n v="1"/>
    <n v="0"/>
    <n v="29"/>
    <n v="540"/>
    <n v="290"/>
    <n v="88"/>
    <n v="11"/>
    <n v="3"/>
    <n v="0"/>
    <n v="0"/>
    <n v="0"/>
    <n v="17"/>
    <n v="678"/>
    <n v="1455"/>
    <n v="663"/>
    <n v="86"/>
    <n v="16"/>
    <n v="29"/>
    <n v="0"/>
    <n v="10"/>
    <n v="0"/>
    <n v="7"/>
    <n v="0"/>
    <n v="0"/>
    <n v="9"/>
    <n v="0"/>
    <n v="1"/>
    <n v="31651"/>
    <n v="3905"/>
    <n v="27"/>
    <n v="35583"/>
  </r>
  <r>
    <x v="5"/>
    <x v="1"/>
    <x v="1"/>
    <n v="6717"/>
    <n v="12258"/>
    <n v="12882"/>
    <n v="15"/>
    <n v="11"/>
    <n v="2"/>
    <n v="2"/>
    <n v="5"/>
    <n v="1"/>
    <n v="1"/>
    <n v="0"/>
    <n v="29"/>
    <n v="532"/>
    <n v="299"/>
    <n v="74"/>
    <n v="11"/>
    <n v="3"/>
    <n v="0"/>
    <n v="0"/>
    <n v="0"/>
    <n v="17"/>
    <n v="675"/>
    <n v="1458"/>
    <n v="677"/>
    <n v="84"/>
    <n v="16"/>
    <n v="29"/>
    <n v="0"/>
    <n v="10"/>
    <n v="0"/>
    <n v="7"/>
    <n v="0"/>
    <n v="0"/>
    <n v="9"/>
    <n v="0"/>
    <n v="1"/>
    <n v="31894"/>
    <n v="3904"/>
    <n v="27"/>
    <n v="35825"/>
  </r>
  <r>
    <x v="5"/>
    <x v="1"/>
    <x v="2"/>
    <n v="6723"/>
    <n v="12255"/>
    <n v="13218"/>
    <n v="15"/>
    <n v="11"/>
    <n v="2"/>
    <n v="2"/>
    <n v="5"/>
    <n v="1"/>
    <n v="1"/>
    <n v="0"/>
    <n v="29"/>
    <n v="531"/>
    <n v="293"/>
    <n v="80"/>
    <n v="13"/>
    <n v="3"/>
    <n v="0"/>
    <n v="0"/>
    <n v="0"/>
    <n v="17"/>
    <n v="675"/>
    <n v="1473"/>
    <n v="673"/>
    <n v="83"/>
    <n v="16"/>
    <n v="29"/>
    <n v="0"/>
    <n v="10"/>
    <n v="0"/>
    <n v="7"/>
    <n v="0"/>
    <n v="0"/>
    <n v="9"/>
    <n v="0"/>
    <n v="1"/>
    <n v="32233"/>
    <n v="3915"/>
    <n v="27"/>
    <n v="36175"/>
  </r>
  <r>
    <x v="5"/>
    <x v="1"/>
    <x v="3"/>
    <n v="6710"/>
    <n v="12252"/>
    <n v="13485"/>
    <n v="15"/>
    <n v="11"/>
    <n v="2"/>
    <n v="2"/>
    <n v="5"/>
    <n v="1"/>
    <n v="1"/>
    <n v="0"/>
    <n v="29"/>
    <n v="529"/>
    <n v="300"/>
    <n v="83"/>
    <n v="12"/>
    <n v="3"/>
    <n v="0"/>
    <n v="0"/>
    <n v="0"/>
    <n v="17"/>
    <n v="673"/>
    <n v="1473"/>
    <n v="677"/>
    <n v="82"/>
    <n v="16"/>
    <n v="29"/>
    <n v="0"/>
    <n v="10"/>
    <n v="0"/>
    <n v="7"/>
    <n v="0"/>
    <n v="0"/>
    <n v="9"/>
    <n v="0"/>
    <n v="1"/>
    <n v="32484"/>
    <n v="3923"/>
    <n v="27"/>
    <n v="36434"/>
  </r>
  <r>
    <x v="5"/>
    <x v="1"/>
    <x v="4"/>
    <n v="6706"/>
    <n v="12283"/>
    <n v="13846"/>
    <n v="15"/>
    <n v="11"/>
    <n v="2"/>
    <n v="2"/>
    <n v="5"/>
    <n v="1"/>
    <n v="1"/>
    <n v="0"/>
    <n v="29"/>
    <n v="527"/>
    <n v="307"/>
    <n v="86"/>
    <n v="12"/>
    <n v="3"/>
    <n v="0"/>
    <n v="0"/>
    <n v="0"/>
    <n v="17"/>
    <n v="672"/>
    <n v="1466"/>
    <n v="675"/>
    <n v="84"/>
    <n v="16"/>
    <n v="29"/>
    <n v="0"/>
    <n v="10"/>
    <n v="0"/>
    <n v="7"/>
    <n v="0"/>
    <n v="0"/>
    <n v="9"/>
    <n v="0"/>
    <n v="1"/>
    <n v="32872"/>
    <n v="3923"/>
    <n v="27"/>
    <n v="36822"/>
  </r>
  <r>
    <x v="5"/>
    <x v="1"/>
    <x v="5"/>
    <n v="6712"/>
    <n v="12341"/>
    <n v="14256"/>
    <n v="16"/>
    <n v="11"/>
    <n v="2"/>
    <n v="2"/>
    <n v="5"/>
    <n v="1"/>
    <n v="1"/>
    <n v="0"/>
    <n v="29"/>
    <n v="526"/>
    <n v="313"/>
    <n v="86"/>
    <n v="12"/>
    <n v="3"/>
    <n v="0"/>
    <n v="0"/>
    <n v="0"/>
    <n v="17"/>
    <n v="664"/>
    <n v="1467"/>
    <n v="675"/>
    <n v="83"/>
    <n v="16"/>
    <n v="29"/>
    <n v="0"/>
    <n v="10"/>
    <n v="0"/>
    <n v="7"/>
    <n v="0"/>
    <n v="0"/>
    <n v="9"/>
    <n v="0"/>
    <n v="1"/>
    <n v="33347"/>
    <n v="3920"/>
    <n v="27"/>
    <n v="37294"/>
  </r>
  <r>
    <x v="5"/>
    <x v="1"/>
    <x v="6"/>
    <n v="6706"/>
    <n v="12353"/>
    <n v="14473"/>
    <n v="15"/>
    <n v="11"/>
    <n v="2"/>
    <n v="2"/>
    <n v="5"/>
    <n v="1"/>
    <n v="1"/>
    <n v="0"/>
    <n v="29"/>
    <n v="526"/>
    <n v="330"/>
    <n v="92"/>
    <n v="12"/>
    <n v="3"/>
    <n v="0"/>
    <n v="0"/>
    <n v="0"/>
    <n v="17"/>
    <n v="658"/>
    <n v="1466"/>
    <n v="673"/>
    <n v="83"/>
    <n v="16"/>
    <n v="30"/>
    <n v="0"/>
    <n v="10"/>
    <n v="0"/>
    <n v="7"/>
    <n v="0"/>
    <n v="0"/>
    <n v="9"/>
    <n v="0"/>
    <n v="1"/>
    <n v="33569"/>
    <n v="3935"/>
    <n v="27"/>
    <n v="37531"/>
  </r>
  <r>
    <x v="5"/>
    <x v="1"/>
    <x v="7"/>
    <n v="6706"/>
    <n v="12367"/>
    <n v="14759"/>
    <n v="14"/>
    <n v="11"/>
    <n v="1"/>
    <n v="2"/>
    <n v="5"/>
    <n v="1"/>
    <n v="1"/>
    <n v="0"/>
    <n v="29"/>
    <n v="525"/>
    <n v="326"/>
    <n v="90"/>
    <n v="12"/>
    <n v="3"/>
    <n v="0"/>
    <n v="0"/>
    <n v="0"/>
    <n v="17"/>
    <n v="654"/>
    <n v="1475"/>
    <n v="678"/>
    <n v="83"/>
    <n v="16"/>
    <n v="29"/>
    <n v="0"/>
    <n v="10"/>
    <n v="0"/>
    <n v="7"/>
    <n v="0"/>
    <n v="0"/>
    <n v="8"/>
    <n v="0"/>
    <n v="1"/>
    <n v="33867"/>
    <n v="3937"/>
    <n v="26"/>
    <n v="37830"/>
  </r>
  <r>
    <x v="5"/>
    <x v="1"/>
    <x v="8"/>
    <n v="6712"/>
    <n v="12395"/>
    <n v="15136"/>
    <n v="15"/>
    <n v="11"/>
    <n v="1"/>
    <n v="2"/>
    <n v="5"/>
    <n v="1"/>
    <n v="1"/>
    <n v="0"/>
    <n v="29"/>
    <n v="521"/>
    <n v="332"/>
    <n v="94"/>
    <n v="12"/>
    <n v="3"/>
    <n v="0"/>
    <n v="0"/>
    <n v="0"/>
    <n v="17"/>
    <n v="653"/>
    <n v="1478"/>
    <n v="681"/>
    <n v="83"/>
    <n v="16"/>
    <n v="31"/>
    <n v="0"/>
    <n v="10"/>
    <n v="0"/>
    <n v="7"/>
    <n v="0"/>
    <n v="0"/>
    <n v="10"/>
    <n v="0"/>
    <n v="1"/>
    <n v="34279"/>
    <n v="3950"/>
    <n v="28"/>
    <n v="38257"/>
  </r>
  <r>
    <x v="5"/>
    <x v="1"/>
    <x v="9"/>
    <n v="6709"/>
    <n v="12399"/>
    <n v="15522"/>
    <n v="15"/>
    <n v="11"/>
    <n v="1"/>
    <n v="2"/>
    <n v="5"/>
    <n v="1"/>
    <n v="1"/>
    <n v="0"/>
    <n v="29"/>
    <n v="520"/>
    <n v="337"/>
    <n v="96"/>
    <n v="12"/>
    <n v="3"/>
    <n v="0"/>
    <n v="0"/>
    <n v="0"/>
    <n v="17"/>
    <n v="648"/>
    <n v="1474"/>
    <n v="677"/>
    <n v="83"/>
    <n v="16"/>
    <n v="29"/>
    <n v="0"/>
    <n v="10"/>
    <n v="0"/>
    <n v="7"/>
    <n v="0"/>
    <n v="0"/>
    <n v="9"/>
    <n v="0"/>
    <n v="1"/>
    <n v="34666"/>
    <n v="3941"/>
    <n v="27"/>
    <n v="38634"/>
  </r>
  <r>
    <x v="5"/>
    <x v="1"/>
    <x v="10"/>
    <n v="6709"/>
    <n v="12411"/>
    <n v="15973"/>
    <n v="16"/>
    <n v="11"/>
    <n v="1"/>
    <n v="2"/>
    <n v="5"/>
    <n v="1"/>
    <n v="1"/>
    <n v="0"/>
    <n v="29"/>
    <n v="520"/>
    <n v="340"/>
    <n v="99"/>
    <n v="11"/>
    <n v="3"/>
    <n v="0"/>
    <n v="0"/>
    <n v="0"/>
    <n v="16"/>
    <n v="648"/>
    <n v="1478"/>
    <n v="678"/>
    <n v="84"/>
    <n v="16"/>
    <n v="31"/>
    <n v="0"/>
    <n v="10"/>
    <n v="0"/>
    <n v="7"/>
    <n v="0"/>
    <n v="0"/>
    <n v="9"/>
    <n v="0"/>
    <n v="1"/>
    <n v="35130"/>
    <n v="3953"/>
    <n v="27"/>
    <n v="39110"/>
  </r>
  <r>
    <x v="5"/>
    <x v="1"/>
    <x v="11"/>
    <n v="6716"/>
    <n v="12435"/>
    <n v="16293"/>
    <n v="17"/>
    <n v="11"/>
    <n v="1"/>
    <n v="2"/>
    <n v="5"/>
    <n v="1"/>
    <n v="1"/>
    <n v="0"/>
    <n v="29"/>
    <n v="520"/>
    <n v="337"/>
    <n v="97"/>
    <n v="11"/>
    <n v="2"/>
    <n v="0"/>
    <n v="0"/>
    <n v="0"/>
    <n v="16"/>
    <n v="651"/>
    <n v="1492"/>
    <n v="685"/>
    <n v="84"/>
    <n v="16"/>
    <n v="29"/>
    <n v="0"/>
    <n v="10"/>
    <n v="0"/>
    <n v="7"/>
    <n v="0"/>
    <n v="0"/>
    <n v="9"/>
    <n v="0"/>
    <n v="1"/>
    <n v="35482"/>
    <n v="3969"/>
    <n v="27"/>
    <n v="39478"/>
  </r>
  <r>
    <x v="6"/>
    <x v="1"/>
    <x v="0"/>
    <n v="1441"/>
    <n v="2542"/>
    <n v="662"/>
    <n v="7"/>
    <n v="1"/>
    <n v="0"/>
    <n v="0"/>
    <n v="0"/>
    <n v="2"/>
    <n v="0"/>
    <n v="0"/>
    <n v="17"/>
    <n v="131"/>
    <n v="51"/>
    <n v="8"/>
    <n v="0"/>
    <n v="0"/>
    <n v="0"/>
    <n v="0"/>
    <n v="0"/>
    <n v="1"/>
    <n v="79"/>
    <n v="256"/>
    <n v="122"/>
    <n v="15"/>
    <n v="7"/>
    <n v="13"/>
    <n v="0"/>
    <n v="4"/>
    <n v="0"/>
    <n v="0"/>
    <n v="0"/>
    <n v="0"/>
    <n v="2"/>
    <n v="0"/>
    <n v="0"/>
    <n v="4655"/>
    <n v="700"/>
    <n v="6"/>
    <n v="5361"/>
  </r>
  <r>
    <x v="6"/>
    <x v="1"/>
    <x v="1"/>
    <n v="1447"/>
    <n v="2530"/>
    <n v="660"/>
    <n v="7"/>
    <n v="1"/>
    <n v="0"/>
    <n v="0"/>
    <n v="0"/>
    <n v="2"/>
    <n v="0"/>
    <n v="0"/>
    <n v="17"/>
    <n v="131"/>
    <n v="52"/>
    <n v="11"/>
    <n v="1"/>
    <n v="0"/>
    <n v="0"/>
    <n v="0"/>
    <n v="0"/>
    <n v="1"/>
    <n v="78"/>
    <n v="256"/>
    <n v="122"/>
    <n v="15"/>
    <n v="7"/>
    <n v="14"/>
    <n v="0"/>
    <n v="4"/>
    <n v="0"/>
    <n v="0"/>
    <n v="0"/>
    <n v="0"/>
    <n v="2"/>
    <n v="0"/>
    <n v="0"/>
    <n v="4647"/>
    <n v="705"/>
    <n v="6"/>
    <n v="5358"/>
  </r>
  <r>
    <x v="6"/>
    <x v="1"/>
    <x v="2"/>
    <n v="1447"/>
    <n v="2523"/>
    <n v="669"/>
    <n v="7"/>
    <n v="1"/>
    <n v="0"/>
    <n v="0"/>
    <n v="0"/>
    <n v="2"/>
    <n v="0"/>
    <n v="0"/>
    <n v="18"/>
    <n v="133"/>
    <n v="51"/>
    <n v="9"/>
    <n v="1"/>
    <n v="0"/>
    <n v="0"/>
    <n v="0"/>
    <n v="0"/>
    <n v="1"/>
    <n v="77"/>
    <n v="257"/>
    <n v="123"/>
    <n v="15"/>
    <n v="7"/>
    <n v="14"/>
    <n v="0"/>
    <n v="4"/>
    <n v="0"/>
    <n v="0"/>
    <n v="0"/>
    <n v="0"/>
    <n v="2"/>
    <n v="0"/>
    <n v="0"/>
    <n v="4649"/>
    <n v="706"/>
    <n v="6"/>
    <n v="5361"/>
  </r>
  <r>
    <x v="6"/>
    <x v="1"/>
    <x v="3"/>
    <n v="1440"/>
    <n v="2509"/>
    <n v="671"/>
    <n v="7"/>
    <n v="1"/>
    <n v="0"/>
    <n v="0"/>
    <n v="0"/>
    <n v="2"/>
    <n v="0"/>
    <n v="0"/>
    <n v="18"/>
    <n v="131"/>
    <n v="53"/>
    <n v="12"/>
    <n v="1"/>
    <n v="0"/>
    <n v="0"/>
    <n v="0"/>
    <n v="0"/>
    <n v="1"/>
    <n v="77"/>
    <n v="256"/>
    <n v="120"/>
    <n v="15"/>
    <n v="7"/>
    <n v="14"/>
    <n v="0"/>
    <n v="4"/>
    <n v="0"/>
    <n v="0"/>
    <n v="0"/>
    <n v="0"/>
    <n v="2"/>
    <n v="0"/>
    <n v="0"/>
    <n v="4630"/>
    <n v="705"/>
    <n v="6"/>
    <n v="5341"/>
  </r>
  <r>
    <x v="6"/>
    <x v="1"/>
    <x v="4"/>
    <n v="1432"/>
    <n v="2530"/>
    <n v="671"/>
    <n v="7"/>
    <n v="1"/>
    <n v="0"/>
    <n v="0"/>
    <n v="0"/>
    <n v="2"/>
    <n v="0"/>
    <n v="0"/>
    <n v="18"/>
    <n v="130"/>
    <n v="51"/>
    <n v="12"/>
    <n v="1"/>
    <n v="0"/>
    <n v="0"/>
    <n v="0"/>
    <n v="0"/>
    <n v="1"/>
    <n v="77"/>
    <n v="258"/>
    <n v="120"/>
    <n v="15"/>
    <n v="7"/>
    <n v="14"/>
    <n v="0"/>
    <n v="4"/>
    <n v="0"/>
    <n v="0"/>
    <n v="0"/>
    <n v="0"/>
    <n v="2"/>
    <n v="0"/>
    <n v="0"/>
    <n v="4643"/>
    <n v="704"/>
    <n v="6"/>
    <n v="5353"/>
  </r>
  <r>
    <x v="6"/>
    <x v="1"/>
    <x v="5"/>
    <n v="1428"/>
    <n v="2527"/>
    <n v="671"/>
    <n v="8"/>
    <n v="1"/>
    <n v="0"/>
    <n v="0"/>
    <n v="0"/>
    <n v="2"/>
    <n v="0"/>
    <n v="0"/>
    <n v="18"/>
    <n v="131"/>
    <n v="54"/>
    <n v="12"/>
    <n v="1"/>
    <n v="0"/>
    <n v="0"/>
    <n v="0"/>
    <n v="0"/>
    <n v="1"/>
    <n v="77"/>
    <n v="259"/>
    <n v="120"/>
    <n v="15"/>
    <n v="7"/>
    <n v="14"/>
    <n v="0"/>
    <n v="4"/>
    <n v="0"/>
    <n v="0"/>
    <n v="0"/>
    <n v="0"/>
    <n v="2"/>
    <n v="0"/>
    <n v="0"/>
    <n v="4637"/>
    <n v="709"/>
    <n v="6"/>
    <n v="5352"/>
  </r>
  <r>
    <x v="6"/>
    <x v="1"/>
    <x v="6"/>
    <n v="1423"/>
    <n v="2524"/>
    <n v="667"/>
    <n v="8"/>
    <n v="1"/>
    <n v="0"/>
    <n v="0"/>
    <n v="0"/>
    <n v="2"/>
    <n v="0"/>
    <n v="0"/>
    <n v="18"/>
    <n v="131"/>
    <n v="50"/>
    <n v="14"/>
    <n v="1"/>
    <n v="0"/>
    <n v="0"/>
    <n v="0"/>
    <n v="0"/>
    <n v="1"/>
    <n v="76"/>
    <n v="261"/>
    <n v="118"/>
    <n v="15"/>
    <n v="7"/>
    <n v="14"/>
    <n v="0"/>
    <n v="4"/>
    <n v="0"/>
    <n v="0"/>
    <n v="0"/>
    <n v="0"/>
    <n v="2"/>
    <n v="0"/>
    <n v="0"/>
    <n v="4625"/>
    <n v="706"/>
    <n v="6"/>
    <n v="5337"/>
  </r>
  <r>
    <x v="6"/>
    <x v="1"/>
    <x v="7"/>
    <n v="1415"/>
    <n v="2533"/>
    <n v="680"/>
    <n v="8"/>
    <n v="1"/>
    <n v="0"/>
    <n v="0"/>
    <n v="0"/>
    <n v="2"/>
    <n v="0"/>
    <n v="0"/>
    <n v="18"/>
    <n v="131"/>
    <n v="53"/>
    <n v="14"/>
    <n v="1"/>
    <n v="0"/>
    <n v="0"/>
    <n v="0"/>
    <n v="0"/>
    <n v="1"/>
    <n v="75"/>
    <n v="260"/>
    <n v="118"/>
    <n v="15"/>
    <n v="7"/>
    <n v="14"/>
    <n v="0"/>
    <n v="4"/>
    <n v="0"/>
    <n v="0"/>
    <n v="0"/>
    <n v="0"/>
    <n v="2"/>
    <n v="0"/>
    <n v="0"/>
    <n v="4639"/>
    <n v="707"/>
    <n v="6"/>
    <n v="5352"/>
  </r>
  <r>
    <x v="6"/>
    <x v="1"/>
    <x v="8"/>
    <n v="1418"/>
    <n v="2541"/>
    <n v="677"/>
    <n v="8"/>
    <n v="1"/>
    <n v="0"/>
    <n v="0"/>
    <n v="0"/>
    <n v="2"/>
    <n v="0"/>
    <n v="0"/>
    <n v="18"/>
    <n v="131"/>
    <n v="51"/>
    <n v="13"/>
    <n v="1"/>
    <n v="0"/>
    <n v="0"/>
    <n v="0"/>
    <n v="0"/>
    <n v="1"/>
    <n v="75"/>
    <n v="264"/>
    <n v="118"/>
    <n v="15"/>
    <n v="7"/>
    <n v="14"/>
    <n v="0"/>
    <n v="4"/>
    <n v="0"/>
    <n v="0"/>
    <n v="0"/>
    <n v="0"/>
    <n v="2"/>
    <n v="0"/>
    <n v="0"/>
    <n v="4647"/>
    <n v="708"/>
    <n v="6"/>
    <n v="5361"/>
  </r>
  <r>
    <x v="6"/>
    <x v="1"/>
    <x v="9"/>
    <n v="1426"/>
    <n v="2549"/>
    <n v="694"/>
    <n v="8"/>
    <n v="1"/>
    <n v="0"/>
    <n v="0"/>
    <n v="0"/>
    <n v="2"/>
    <n v="0"/>
    <n v="0"/>
    <n v="18"/>
    <n v="130"/>
    <n v="53"/>
    <n v="13"/>
    <n v="2"/>
    <n v="0"/>
    <n v="0"/>
    <n v="0"/>
    <n v="0"/>
    <n v="1"/>
    <n v="75"/>
    <n v="260"/>
    <n v="117"/>
    <n v="15"/>
    <n v="7"/>
    <n v="14"/>
    <n v="0"/>
    <n v="4"/>
    <n v="0"/>
    <n v="0"/>
    <n v="0"/>
    <n v="0"/>
    <n v="2"/>
    <n v="0"/>
    <n v="0"/>
    <n v="4680"/>
    <n v="705"/>
    <n v="6"/>
    <n v="5391"/>
  </r>
  <r>
    <x v="6"/>
    <x v="1"/>
    <x v="10"/>
    <n v="1419"/>
    <n v="2539"/>
    <n v="692"/>
    <n v="8"/>
    <n v="1"/>
    <n v="0"/>
    <n v="0"/>
    <n v="0"/>
    <n v="2"/>
    <n v="0"/>
    <n v="0"/>
    <n v="18"/>
    <n v="131"/>
    <n v="55"/>
    <n v="14"/>
    <n v="2"/>
    <n v="0"/>
    <n v="0"/>
    <n v="0"/>
    <n v="0"/>
    <n v="1"/>
    <n v="76"/>
    <n v="262"/>
    <n v="118"/>
    <n v="15"/>
    <n v="7"/>
    <n v="14"/>
    <n v="0"/>
    <n v="4"/>
    <n v="0"/>
    <n v="0"/>
    <n v="0"/>
    <n v="0"/>
    <n v="2"/>
    <n v="0"/>
    <n v="0"/>
    <n v="4661"/>
    <n v="713"/>
    <n v="6"/>
    <n v="5380"/>
  </r>
  <r>
    <x v="6"/>
    <x v="1"/>
    <x v="11"/>
    <n v="1421"/>
    <n v="2536"/>
    <n v="704"/>
    <n v="8"/>
    <n v="1"/>
    <n v="0"/>
    <n v="0"/>
    <n v="0"/>
    <n v="2"/>
    <n v="0"/>
    <n v="0"/>
    <n v="18"/>
    <n v="130"/>
    <n v="51"/>
    <n v="12"/>
    <n v="2"/>
    <n v="0"/>
    <n v="0"/>
    <n v="0"/>
    <n v="0"/>
    <n v="1"/>
    <n v="77"/>
    <n v="267"/>
    <n v="120"/>
    <n v="15"/>
    <n v="7"/>
    <n v="14"/>
    <n v="0"/>
    <n v="4"/>
    <n v="0"/>
    <n v="0"/>
    <n v="0"/>
    <n v="0"/>
    <n v="2"/>
    <n v="0"/>
    <n v="0"/>
    <n v="4672"/>
    <n v="714"/>
    <n v="6"/>
    <n v="5392"/>
  </r>
  <r>
    <x v="7"/>
    <x v="1"/>
    <x v="0"/>
    <n v="1593"/>
    <n v="3772"/>
    <n v="1376"/>
    <n v="13"/>
    <n v="3"/>
    <n v="0"/>
    <n v="0"/>
    <n v="11"/>
    <n v="7"/>
    <n v="1"/>
    <n v="0"/>
    <n v="20"/>
    <n v="341"/>
    <n v="126"/>
    <n v="26"/>
    <n v="0"/>
    <n v="0"/>
    <n v="0"/>
    <n v="0"/>
    <n v="0"/>
    <n v="5"/>
    <n v="124"/>
    <n v="459"/>
    <n v="249"/>
    <n v="20"/>
    <n v="8"/>
    <n v="4"/>
    <n v="0"/>
    <n v="0"/>
    <n v="0"/>
    <n v="0"/>
    <n v="0"/>
    <n v="0"/>
    <n v="0"/>
    <n v="0"/>
    <n v="0"/>
    <n v="6776"/>
    <n v="1382"/>
    <n v="0"/>
    <n v="8158"/>
  </r>
  <r>
    <x v="7"/>
    <x v="1"/>
    <x v="1"/>
    <n v="1584"/>
    <n v="3778"/>
    <n v="1371"/>
    <n v="13"/>
    <n v="3"/>
    <n v="0"/>
    <n v="0"/>
    <n v="11"/>
    <n v="7"/>
    <n v="1"/>
    <n v="0"/>
    <n v="20"/>
    <n v="339"/>
    <n v="124"/>
    <n v="27"/>
    <n v="0"/>
    <n v="0"/>
    <n v="0"/>
    <n v="0"/>
    <n v="0"/>
    <n v="4"/>
    <n v="124"/>
    <n v="459"/>
    <n v="248"/>
    <n v="20"/>
    <n v="8"/>
    <n v="4"/>
    <n v="0"/>
    <n v="0"/>
    <n v="0"/>
    <n v="0"/>
    <n v="0"/>
    <n v="0"/>
    <n v="0"/>
    <n v="0"/>
    <n v="0"/>
    <n v="6768"/>
    <n v="1377"/>
    <n v="0"/>
    <n v="8145"/>
  </r>
  <r>
    <x v="7"/>
    <x v="1"/>
    <x v="2"/>
    <n v="1584"/>
    <n v="3805"/>
    <n v="1374"/>
    <n v="13"/>
    <n v="3"/>
    <n v="0"/>
    <n v="0"/>
    <n v="11"/>
    <n v="7"/>
    <n v="1"/>
    <n v="0"/>
    <n v="20"/>
    <n v="334"/>
    <n v="126"/>
    <n v="27"/>
    <n v="0"/>
    <n v="0"/>
    <n v="0"/>
    <n v="0"/>
    <n v="0"/>
    <n v="6"/>
    <n v="127"/>
    <n v="461"/>
    <n v="249"/>
    <n v="20"/>
    <n v="8"/>
    <n v="4"/>
    <n v="0"/>
    <n v="0"/>
    <n v="0"/>
    <n v="0"/>
    <n v="0"/>
    <n v="0"/>
    <n v="0"/>
    <n v="0"/>
    <n v="0"/>
    <n v="6798"/>
    <n v="1382"/>
    <n v="0"/>
    <n v="8180"/>
  </r>
  <r>
    <x v="7"/>
    <x v="1"/>
    <x v="3"/>
    <n v="1585"/>
    <n v="3839"/>
    <n v="1389"/>
    <n v="13"/>
    <n v="3"/>
    <n v="0"/>
    <n v="0"/>
    <n v="11"/>
    <n v="7"/>
    <n v="1"/>
    <n v="0"/>
    <n v="20"/>
    <n v="335"/>
    <n v="125"/>
    <n v="25"/>
    <n v="0"/>
    <n v="0"/>
    <n v="0"/>
    <n v="0"/>
    <n v="0"/>
    <n v="5"/>
    <n v="124"/>
    <n v="463"/>
    <n v="249"/>
    <n v="20"/>
    <n v="8"/>
    <n v="4"/>
    <n v="0"/>
    <n v="0"/>
    <n v="0"/>
    <n v="0"/>
    <n v="0"/>
    <n v="0"/>
    <n v="0"/>
    <n v="0"/>
    <n v="0"/>
    <n v="6848"/>
    <n v="1378"/>
    <n v="0"/>
    <n v="8226"/>
  </r>
  <r>
    <x v="7"/>
    <x v="1"/>
    <x v="4"/>
    <n v="1583"/>
    <n v="3879"/>
    <n v="1420"/>
    <n v="13"/>
    <n v="3"/>
    <n v="0"/>
    <n v="0"/>
    <n v="11"/>
    <n v="7"/>
    <n v="1"/>
    <n v="0"/>
    <n v="20"/>
    <n v="336"/>
    <n v="126"/>
    <n v="25"/>
    <n v="0"/>
    <n v="0"/>
    <n v="0"/>
    <n v="0"/>
    <n v="0"/>
    <n v="5"/>
    <n v="124"/>
    <n v="460"/>
    <n v="249"/>
    <n v="20"/>
    <n v="8"/>
    <n v="4"/>
    <n v="0"/>
    <n v="0"/>
    <n v="0"/>
    <n v="0"/>
    <n v="0"/>
    <n v="0"/>
    <n v="0"/>
    <n v="0"/>
    <n v="0"/>
    <n v="6917"/>
    <n v="1377"/>
    <n v="0"/>
    <n v="8294"/>
  </r>
  <r>
    <x v="7"/>
    <x v="1"/>
    <x v="5"/>
    <n v="1594"/>
    <n v="3921"/>
    <n v="1421"/>
    <n v="13"/>
    <n v="3"/>
    <n v="0"/>
    <n v="0"/>
    <n v="11"/>
    <n v="7"/>
    <n v="1"/>
    <n v="0"/>
    <n v="20"/>
    <n v="336"/>
    <n v="133"/>
    <n v="27"/>
    <n v="0"/>
    <n v="0"/>
    <n v="0"/>
    <n v="0"/>
    <n v="0"/>
    <n v="5"/>
    <n v="124"/>
    <n v="462"/>
    <n v="248"/>
    <n v="20"/>
    <n v="8"/>
    <n v="4"/>
    <n v="0"/>
    <n v="0"/>
    <n v="0"/>
    <n v="0"/>
    <n v="0"/>
    <n v="0"/>
    <n v="0"/>
    <n v="0"/>
    <n v="0"/>
    <n v="6971"/>
    <n v="1387"/>
    <n v="0"/>
    <n v="8358"/>
  </r>
  <r>
    <x v="7"/>
    <x v="1"/>
    <x v="6"/>
    <n v="1581"/>
    <n v="3967"/>
    <n v="1427"/>
    <n v="13"/>
    <n v="3"/>
    <n v="0"/>
    <n v="0"/>
    <n v="11"/>
    <n v="7"/>
    <n v="1"/>
    <n v="0"/>
    <n v="21"/>
    <n v="337"/>
    <n v="136"/>
    <n v="26"/>
    <n v="0"/>
    <n v="0"/>
    <n v="0"/>
    <n v="0"/>
    <n v="0"/>
    <n v="5"/>
    <n v="122"/>
    <n v="459"/>
    <n v="249"/>
    <n v="20"/>
    <n v="8"/>
    <n v="4"/>
    <n v="0"/>
    <n v="0"/>
    <n v="0"/>
    <n v="0"/>
    <n v="0"/>
    <n v="0"/>
    <n v="0"/>
    <n v="0"/>
    <n v="0"/>
    <n v="7010"/>
    <n v="1387"/>
    <n v="0"/>
    <n v="8397"/>
  </r>
  <r>
    <x v="7"/>
    <x v="1"/>
    <x v="7"/>
    <n v="1584"/>
    <n v="3991"/>
    <n v="1427"/>
    <n v="14"/>
    <n v="3"/>
    <n v="0"/>
    <n v="0"/>
    <n v="11"/>
    <n v="7"/>
    <n v="1"/>
    <n v="0"/>
    <n v="21"/>
    <n v="338"/>
    <n v="131"/>
    <n v="30"/>
    <n v="0"/>
    <n v="0"/>
    <n v="0"/>
    <n v="0"/>
    <n v="0"/>
    <n v="5"/>
    <n v="120"/>
    <n v="467"/>
    <n v="245"/>
    <n v="20"/>
    <n v="8"/>
    <n v="4"/>
    <n v="0"/>
    <n v="0"/>
    <n v="0"/>
    <n v="0"/>
    <n v="0"/>
    <n v="0"/>
    <n v="0"/>
    <n v="0"/>
    <n v="0"/>
    <n v="7038"/>
    <n v="1389"/>
    <n v="0"/>
    <n v="8427"/>
  </r>
  <r>
    <x v="7"/>
    <x v="1"/>
    <x v="8"/>
    <n v="1581"/>
    <n v="4033"/>
    <n v="1434"/>
    <n v="14"/>
    <n v="3"/>
    <n v="0"/>
    <n v="0"/>
    <n v="11"/>
    <n v="7"/>
    <n v="1"/>
    <n v="0"/>
    <n v="21"/>
    <n v="339"/>
    <n v="133"/>
    <n v="32"/>
    <n v="0"/>
    <n v="0"/>
    <n v="0"/>
    <n v="0"/>
    <n v="0"/>
    <n v="5"/>
    <n v="119"/>
    <n v="463"/>
    <n v="244"/>
    <n v="20"/>
    <n v="8"/>
    <n v="4"/>
    <n v="0"/>
    <n v="0"/>
    <n v="0"/>
    <n v="0"/>
    <n v="0"/>
    <n v="0"/>
    <n v="0"/>
    <n v="0"/>
    <n v="0"/>
    <n v="7084"/>
    <n v="1388"/>
    <n v="0"/>
    <n v="8472"/>
  </r>
  <r>
    <x v="7"/>
    <x v="1"/>
    <x v="9"/>
    <n v="1575"/>
    <n v="4030"/>
    <n v="1445"/>
    <n v="15"/>
    <n v="3"/>
    <n v="0"/>
    <n v="0"/>
    <n v="11"/>
    <n v="7"/>
    <n v="1"/>
    <n v="0"/>
    <n v="21"/>
    <n v="335"/>
    <n v="132"/>
    <n v="31"/>
    <n v="0"/>
    <n v="0"/>
    <n v="0"/>
    <n v="0"/>
    <n v="0"/>
    <n v="5"/>
    <n v="119"/>
    <n v="465"/>
    <n v="244"/>
    <n v="20"/>
    <n v="8"/>
    <n v="4"/>
    <n v="0"/>
    <n v="0"/>
    <n v="0"/>
    <n v="0"/>
    <n v="0"/>
    <n v="0"/>
    <n v="0"/>
    <n v="0"/>
    <n v="0"/>
    <n v="7087"/>
    <n v="1384"/>
    <n v="0"/>
    <n v="8471"/>
  </r>
  <r>
    <x v="7"/>
    <x v="1"/>
    <x v="10"/>
    <n v="1582"/>
    <n v="4054"/>
    <n v="1449"/>
    <n v="15"/>
    <n v="3"/>
    <n v="0"/>
    <n v="0"/>
    <n v="11"/>
    <n v="7"/>
    <n v="1"/>
    <n v="0"/>
    <n v="21"/>
    <n v="333"/>
    <n v="136"/>
    <n v="29"/>
    <n v="0"/>
    <n v="0"/>
    <n v="0"/>
    <n v="0"/>
    <n v="0"/>
    <n v="5"/>
    <n v="120"/>
    <n v="466"/>
    <n v="246"/>
    <n v="20"/>
    <n v="8"/>
    <n v="4"/>
    <n v="0"/>
    <n v="0"/>
    <n v="0"/>
    <n v="0"/>
    <n v="0"/>
    <n v="0"/>
    <n v="0"/>
    <n v="0"/>
    <n v="0"/>
    <n v="7122"/>
    <n v="1388"/>
    <n v="0"/>
    <n v="8510"/>
  </r>
  <r>
    <x v="7"/>
    <x v="1"/>
    <x v="11"/>
    <n v="1581"/>
    <n v="4095"/>
    <n v="1458"/>
    <n v="15"/>
    <n v="3"/>
    <n v="0"/>
    <n v="0"/>
    <n v="11"/>
    <n v="7"/>
    <n v="1"/>
    <n v="0"/>
    <n v="21"/>
    <n v="335"/>
    <n v="133"/>
    <n v="30"/>
    <n v="0"/>
    <n v="0"/>
    <n v="0"/>
    <n v="0"/>
    <n v="0"/>
    <n v="5"/>
    <n v="118"/>
    <n v="470"/>
    <n v="247"/>
    <n v="20"/>
    <n v="8"/>
    <n v="4"/>
    <n v="0"/>
    <n v="0"/>
    <n v="0"/>
    <n v="0"/>
    <n v="0"/>
    <n v="0"/>
    <n v="0"/>
    <n v="0"/>
    <n v="0"/>
    <n v="7171"/>
    <n v="1391"/>
    <n v="0"/>
    <n v="8562"/>
  </r>
  <r>
    <x v="8"/>
    <x v="1"/>
    <x v="0"/>
    <n v="117"/>
    <n v="122"/>
    <n v="22"/>
    <n v="0"/>
    <n v="0"/>
    <n v="0"/>
    <n v="0"/>
    <n v="0"/>
    <n v="0"/>
    <n v="0"/>
    <n v="0"/>
    <n v="1"/>
    <n v="33"/>
    <n v="9"/>
    <n v="0"/>
    <n v="1"/>
    <n v="0"/>
    <n v="0"/>
    <n v="0"/>
    <n v="0"/>
    <n v="0"/>
    <n v="12"/>
    <n v="38"/>
    <n v="13"/>
    <n v="2"/>
    <n v="0"/>
    <n v="2"/>
    <n v="0"/>
    <n v="0"/>
    <n v="0"/>
    <n v="0"/>
    <n v="0"/>
    <n v="0"/>
    <n v="0"/>
    <n v="0"/>
    <n v="0"/>
    <n v="261"/>
    <n v="111"/>
    <n v="0"/>
    <n v="372"/>
  </r>
  <r>
    <x v="8"/>
    <x v="1"/>
    <x v="1"/>
    <n v="119"/>
    <n v="123"/>
    <n v="22"/>
    <n v="0"/>
    <n v="0"/>
    <n v="0"/>
    <n v="0"/>
    <n v="0"/>
    <n v="0"/>
    <n v="0"/>
    <n v="0"/>
    <n v="1"/>
    <n v="33"/>
    <n v="9"/>
    <n v="0"/>
    <n v="1"/>
    <n v="0"/>
    <n v="0"/>
    <n v="0"/>
    <n v="0"/>
    <n v="0"/>
    <n v="12"/>
    <n v="38"/>
    <n v="13"/>
    <n v="2"/>
    <n v="0"/>
    <n v="2"/>
    <n v="0"/>
    <n v="0"/>
    <n v="0"/>
    <n v="0"/>
    <n v="0"/>
    <n v="0"/>
    <n v="0"/>
    <n v="0"/>
    <n v="0"/>
    <n v="264"/>
    <n v="111"/>
    <n v="0"/>
    <n v="375"/>
  </r>
  <r>
    <x v="8"/>
    <x v="1"/>
    <x v="2"/>
    <n v="117"/>
    <n v="123"/>
    <n v="22"/>
    <n v="0"/>
    <n v="0"/>
    <n v="0"/>
    <n v="0"/>
    <n v="0"/>
    <n v="0"/>
    <n v="0"/>
    <n v="0"/>
    <n v="1"/>
    <n v="32"/>
    <n v="9"/>
    <n v="0"/>
    <n v="1"/>
    <n v="0"/>
    <n v="0"/>
    <n v="0"/>
    <n v="0"/>
    <n v="0"/>
    <n v="13"/>
    <n v="38"/>
    <n v="13"/>
    <n v="2"/>
    <n v="0"/>
    <n v="2"/>
    <n v="0"/>
    <n v="0"/>
    <n v="0"/>
    <n v="0"/>
    <n v="0"/>
    <n v="0"/>
    <n v="0"/>
    <n v="0"/>
    <n v="0"/>
    <n v="262"/>
    <n v="111"/>
    <n v="0"/>
    <n v="373"/>
  </r>
  <r>
    <x v="8"/>
    <x v="1"/>
    <x v="3"/>
    <n v="116"/>
    <n v="123"/>
    <n v="22"/>
    <n v="0"/>
    <n v="0"/>
    <n v="0"/>
    <n v="0"/>
    <n v="0"/>
    <n v="0"/>
    <n v="0"/>
    <n v="0"/>
    <n v="1"/>
    <n v="32"/>
    <n v="9"/>
    <n v="0"/>
    <n v="1"/>
    <n v="0"/>
    <n v="0"/>
    <n v="0"/>
    <n v="0"/>
    <n v="0"/>
    <n v="13"/>
    <n v="37"/>
    <n v="13"/>
    <n v="2"/>
    <n v="0"/>
    <n v="2"/>
    <n v="0"/>
    <n v="0"/>
    <n v="0"/>
    <n v="0"/>
    <n v="0"/>
    <n v="0"/>
    <n v="0"/>
    <n v="0"/>
    <n v="0"/>
    <n v="261"/>
    <n v="110"/>
    <n v="0"/>
    <n v="371"/>
  </r>
  <r>
    <x v="8"/>
    <x v="1"/>
    <x v="4"/>
    <n v="117"/>
    <n v="122"/>
    <n v="22"/>
    <n v="0"/>
    <n v="0"/>
    <n v="0"/>
    <n v="0"/>
    <n v="0"/>
    <n v="0"/>
    <n v="0"/>
    <n v="0"/>
    <n v="1"/>
    <n v="32"/>
    <n v="9"/>
    <n v="1"/>
    <n v="1"/>
    <n v="0"/>
    <n v="0"/>
    <n v="0"/>
    <n v="0"/>
    <n v="0"/>
    <n v="13"/>
    <n v="37"/>
    <n v="12"/>
    <n v="2"/>
    <n v="0"/>
    <n v="2"/>
    <n v="0"/>
    <n v="0"/>
    <n v="0"/>
    <n v="0"/>
    <n v="0"/>
    <n v="0"/>
    <n v="0"/>
    <n v="0"/>
    <n v="0"/>
    <n v="261"/>
    <n v="110"/>
    <n v="0"/>
    <n v="371"/>
  </r>
  <r>
    <x v="8"/>
    <x v="1"/>
    <x v="5"/>
    <n v="115"/>
    <n v="122"/>
    <n v="22"/>
    <n v="0"/>
    <n v="0"/>
    <n v="0"/>
    <n v="0"/>
    <n v="0"/>
    <n v="0"/>
    <n v="0"/>
    <n v="0"/>
    <n v="1"/>
    <n v="32"/>
    <n v="9"/>
    <n v="1"/>
    <n v="0"/>
    <n v="0"/>
    <n v="0"/>
    <n v="0"/>
    <n v="0"/>
    <n v="0"/>
    <n v="13"/>
    <n v="37"/>
    <n v="12"/>
    <n v="3"/>
    <n v="0"/>
    <n v="2"/>
    <n v="0"/>
    <n v="0"/>
    <n v="0"/>
    <n v="0"/>
    <n v="0"/>
    <n v="0"/>
    <n v="0"/>
    <n v="0"/>
    <n v="0"/>
    <n v="259"/>
    <n v="110"/>
    <n v="0"/>
    <n v="369"/>
  </r>
  <r>
    <x v="8"/>
    <x v="1"/>
    <x v="6"/>
    <n v="115"/>
    <n v="121"/>
    <n v="21"/>
    <n v="0"/>
    <n v="0"/>
    <n v="0"/>
    <n v="0"/>
    <n v="0"/>
    <n v="0"/>
    <n v="0"/>
    <n v="0"/>
    <n v="1"/>
    <n v="32"/>
    <n v="9"/>
    <n v="1"/>
    <n v="0"/>
    <n v="0"/>
    <n v="0"/>
    <n v="0"/>
    <n v="0"/>
    <n v="0"/>
    <n v="13"/>
    <n v="37"/>
    <n v="12"/>
    <n v="3"/>
    <n v="0"/>
    <n v="2"/>
    <n v="0"/>
    <n v="0"/>
    <n v="0"/>
    <n v="0"/>
    <n v="0"/>
    <n v="0"/>
    <n v="0"/>
    <n v="0"/>
    <n v="0"/>
    <n v="257"/>
    <n v="110"/>
    <n v="0"/>
    <n v="367"/>
  </r>
  <r>
    <x v="8"/>
    <x v="1"/>
    <x v="7"/>
    <n v="113"/>
    <n v="120"/>
    <n v="22"/>
    <n v="0"/>
    <n v="0"/>
    <n v="0"/>
    <n v="0"/>
    <n v="0"/>
    <n v="0"/>
    <n v="0"/>
    <n v="0"/>
    <n v="1"/>
    <n v="32"/>
    <n v="9"/>
    <n v="1"/>
    <n v="0"/>
    <n v="0"/>
    <n v="0"/>
    <n v="0"/>
    <n v="0"/>
    <n v="0"/>
    <n v="13"/>
    <n v="36"/>
    <n v="12"/>
    <n v="3"/>
    <n v="0"/>
    <n v="2"/>
    <n v="0"/>
    <n v="0"/>
    <n v="0"/>
    <n v="0"/>
    <n v="0"/>
    <n v="0"/>
    <n v="0"/>
    <n v="0"/>
    <n v="0"/>
    <n v="255"/>
    <n v="109"/>
    <n v="0"/>
    <n v="364"/>
  </r>
  <r>
    <x v="8"/>
    <x v="1"/>
    <x v="8"/>
    <n v="113"/>
    <n v="121"/>
    <n v="22"/>
    <n v="0"/>
    <n v="0"/>
    <n v="0"/>
    <n v="0"/>
    <n v="0"/>
    <n v="0"/>
    <n v="0"/>
    <n v="0"/>
    <n v="1"/>
    <n v="32"/>
    <n v="9"/>
    <n v="1"/>
    <n v="0"/>
    <n v="0"/>
    <n v="0"/>
    <n v="0"/>
    <n v="0"/>
    <n v="0"/>
    <n v="13"/>
    <n v="37"/>
    <n v="12"/>
    <n v="3"/>
    <n v="0"/>
    <n v="2"/>
    <n v="0"/>
    <n v="0"/>
    <n v="0"/>
    <n v="0"/>
    <n v="0"/>
    <n v="0"/>
    <n v="0"/>
    <n v="0"/>
    <n v="0"/>
    <n v="256"/>
    <n v="110"/>
    <n v="0"/>
    <n v="366"/>
  </r>
  <r>
    <x v="8"/>
    <x v="1"/>
    <x v="9"/>
    <n v="113"/>
    <n v="123"/>
    <n v="22"/>
    <n v="0"/>
    <n v="0"/>
    <n v="0"/>
    <n v="0"/>
    <n v="0"/>
    <n v="0"/>
    <n v="0"/>
    <n v="0"/>
    <n v="1"/>
    <n v="32"/>
    <n v="9"/>
    <n v="2"/>
    <n v="0"/>
    <n v="0"/>
    <n v="0"/>
    <n v="0"/>
    <n v="0"/>
    <n v="0"/>
    <n v="13"/>
    <n v="37"/>
    <n v="12"/>
    <n v="3"/>
    <n v="0"/>
    <n v="2"/>
    <n v="0"/>
    <n v="0"/>
    <n v="0"/>
    <n v="0"/>
    <n v="0"/>
    <n v="0"/>
    <n v="0"/>
    <n v="0"/>
    <n v="0"/>
    <n v="258"/>
    <n v="111"/>
    <n v="0"/>
    <n v="369"/>
  </r>
  <r>
    <x v="8"/>
    <x v="1"/>
    <x v="10"/>
    <n v="115"/>
    <n v="123"/>
    <n v="22"/>
    <n v="0"/>
    <n v="0"/>
    <n v="0"/>
    <n v="0"/>
    <n v="0"/>
    <n v="0"/>
    <n v="0"/>
    <n v="0"/>
    <n v="1"/>
    <n v="32"/>
    <n v="9"/>
    <n v="1"/>
    <n v="0"/>
    <n v="0"/>
    <n v="0"/>
    <n v="0"/>
    <n v="0"/>
    <n v="0"/>
    <n v="13"/>
    <n v="37"/>
    <n v="13"/>
    <n v="3"/>
    <n v="0"/>
    <n v="2"/>
    <n v="0"/>
    <n v="0"/>
    <n v="0"/>
    <n v="0"/>
    <n v="0"/>
    <n v="0"/>
    <n v="0"/>
    <n v="0"/>
    <n v="0"/>
    <n v="260"/>
    <n v="111"/>
    <n v="0"/>
    <n v="371"/>
  </r>
  <r>
    <x v="8"/>
    <x v="1"/>
    <x v="11"/>
    <n v="115"/>
    <n v="124"/>
    <n v="22"/>
    <n v="0"/>
    <n v="0"/>
    <n v="0"/>
    <n v="0"/>
    <n v="0"/>
    <n v="0"/>
    <n v="0"/>
    <n v="0"/>
    <n v="1"/>
    <n v="32"/>
    <n v="9"/>
    <n v="1"/>
    <n v="0"/>
    <n v="0"/>
    <n v="1"/>
    <n v="0"/>
    <n v="0"/>
    <n v="0"/>
    <n v="13"/>
    <n v="37"/>
    <n v="13"/>
    <n v="3"/>
    <n v="0"/>
    <n v="2"/>
    <n v="0"/>
    <n v="0"/>
    <n v="0"/>
    <n v="0"/>
    <n v="0"/>
    <n v="0"/>
    <n v="0"/>
    <n v="0"/>
    <n v="0"/>
    <n v="261"/>
    <n v="112"/>
    <n v="0"/>
    <n v="373"/>
  </r>
  <r>
    <x v="9"/>
    <x v="1"/>
    <x v="0"/>
    <n v="10199"/>
    <n v="16782"/>
    <n v="14292"/>
    <n v="59"/>
    <n v="247"/>
    <n v="2"/>
    <n v="11"/>
    <n v="142"/>
    <n v="34"/>
    <n v="1"/>
    <n v="0"/>
    <n v="76"/>
    <n v="412"/>
    <n v="214"/>
    <n v="31"/>
    <n v="1"/>
    <n v="0"/>
    <n v="0"/>
    <n v="0"/>
    <n v="0"/>
    <n v="25"/>
    <n v="401"/>
    <n v="1132"/>
    <n v="517"/>
    <n v="38"/>
    <n v="13"/>
    <n v="5"/>
    <n v="0"/>
    <n v="0"/>
    <n v="0"/>
    <n v="1"/>
    <n v="0"/>
    <n v="0"/>
    <n v="0"/>
    <n v="0"/>
    <n v="0"/>
    <n v="41769"/>
    <n v="2865"/>
    <n v="1"/>
    <n v="44635"/>
  </r>
  <r>
    <x v="9"/>
    <x v="1"/>
    <x v="1"/>
    <n v="10185"/>
    <n v="16795"/>
    <n v="14475"/>
    <n v="59"/>
    <n v="247"/>
    <n v="2"/>
    <n v="11"/>
    <n v="142"/>
    <n v="34"/>
    <n v="1"/>
    <n v="0"/>
    <n v="77"/>
    <n v="414"/>
    <n v="213"/>
    <n v="30"/>
    <n v="1"/>
    <n v="0"/>
    <n v="0"/>
    <n v="0"/>
    <n v="0"/>
    <n v="25"/>
    <n v="394"/>
    <n v="1139"/>
    <n v="519"/>
    <n v="38"/>
    <n v="13"/>
    <n v="5"/>
    <n v="0"/>
    <n v="0"/>
    <n v="0"/>
    <n v="1"/>
    <n v="0"/>
    <n v="0"/>
    <n v="0"/>
    <n v="0"/>
    <n v="0"/>
    <n v="41951"/>
    <n v="2868"/>
    <n v="1"/>
    <n v="44820"/>
  </r>
  <r>
    <x v="9"/>
    <x v="1"/>
    <x v="2"/>
    <n v="10200"/>
    <n v="16820"/>
    <n v="14746"/>
    <n v="59"/>
    <n v="247"/>
    <n v="2"/>
    <n v="11"/>
    <n v="142"/>
    <n v="34"/>
    <n v="1"/>
    <n v="0"/>
    <n v="75"/>
    <n v="419"/>
    <n v="217"/>
    <n v="30"/>
    <n v="1"/>
    <n v="0"/>
    <n v="0"/>
    <n v="0"/>
    <n v="0"/>
    <n v="25"/>
    <n v="392"/>
    <n v="1136"/>
    <n v="521"/>
    <n v="38"/>
    <n v="13"/>
    <n v="5"/>
    <n v="0"/>
    <n v="0"/>
    <n v="0"/>
    <n v="1"/>
    <n v="0"/>
    <n v="0"/>
    <n v="0"/>
    <n v="0"/>
    <n v="0"/>
    <n v="42262"/>
    <n v="2872"/>
    <n v="1"/>
    <n v="45135"/>
  </r>
  <r>
    <x v="9"/>
    <x v="1"/>
    <x v="3"/>
    <n v="10192"/>
    <n v="16811"/>
    <n v="15041"/>
    <n v="59"/>
    <n v="249"/>
    <n v="2"/>
    <n v="11"/>
    <n v="142"/>
    <n v="34"/>
    <n v="1"/>
    <n v="0"/>
    <n v="77"/>
    <n v="416"/>
    <n v="219"/>
    <n v="33"/>
    <n v="0"/>
    <n v="0"/>
    <n v="0"/>
    <n v="0"/>
    <n v="0"/>
    <n v="25"/>
    <n v="393"/>
    <n v="1138"/>
    <n v="519"/>
    <n v="38"/>
    <n v="13"/>
    <n v="5"/>
    <n v="0"/>
    <n v="0"/>
    <n v="0"/>
    <n v="1"/>
    <n v="0"/>
    <n v="0"/>
    <n v="0"/>
    <n v="0"/>
    <n v="0"/>
    <n v="42542"/>
    <n v="2876"/>
    <n v="1"/>
    <n v="45419"/>
  </r>
  <r>
    <x v="9"/>
    <x v="1"/>
    <x v="4"/>
    <n v="10181"/>
    <n v="16829"/>
    <n v="15420"/>
    <n v="61"/>
    <n v="249"/>
    <n v="2"/>
    <n v="11"/>
    <n v="142"/>
    <n v="34"/>
    <n v="1"/>
    <n v="0"/>
    <n v="78"/>
    <n v="419"/>
    <n v="215"/>
    <n v="33"/>
    <n v="0"/>
    <n v="0"/>
    <n v="0"/>
    <n v="0"/>
    <n v="0"/>
    <n v="25"/>
    <n v="394"/>
    <n v="1135"/>
    <n v="518"/>
    <n v="38"/>
    <n v="13"/>
    <n v="5"/>
    <n v="0"/>
    <n v="0"/>
    <n v="0"/>
    <n v="1"/>
    <n v="0"/>
    <n v="0"/>
    <n v="0"/>
    <n v="0"/>
    <n v="0"/>
    <n v="42930"/>
    <n v="2873"/>
    <n v="1"/>
    <n v="45804"/>
  </r>
  <r>
    <x v="9"/>
    <x v="1"/>
    <x v="5"/>
    <n v="10193"/>
    <n v="16831"/>
    <n v="15741"/>
    <n v="61"/>
    <n v="249"/>
    <n v="2"/>
    <n v="11"/>
    <n v="142"/>
    <n v="34"/>
    <n v="1"/>
    <n v="0"/>
    <n v="78"/>
    <n v="425"/>
    <n v="232"/>
    <n v="36"/>
    <n v="0"/>
    <n v="0"/>
    <n v="0"/>
    <n v="0"/>
    <n v="0"/>
    <n v="25"/>
    <n v="391"/>
    <n v="1134"/>
    <n v="517"/>
    <n v="38"/>
    <n v="13"/>
    <n v="5"/>
    <n v="0"/>
    <n v="0"/>
    <n v="0"/>
    <n v="1"/>
    <n v="0"/>
    <n v="0"/>
    <n v="0"/>
    <n v="0"/>
    <n v="0"/>
    <n v="43265"/>
    <n v="2894"/>
    <n v="1"/>
    <n v="46160"/>
  </r>
  <r>
    <x v="9"/>
    <x v="1"/>
    <x v="6"/>
    <n v="10179"/>
    <n v="16837"/>
    <n v="16025"/>
    <n v="62"/>
    <n v="249"/>
    <n v="2"/>
    <n v="11"/>
    <n v="142"/>
    <n v="34"/>
    <n v="1"/>
    <n v="0"/>
    <n v="77"/>
    <n v="425"/>
    <n v="225"/>
    <n v="37"/>
    <n v="0"/>
    <n v="0"/>
    <n v="0"/>
    <n v="0"/>
    <n v="0"/>
    <n v="26"/>
    <n v="393"/>
    <n v="1139"/>
    <n v="513"/>
    <n v="38"/>
    <n v="13"/>
    <n v="5"/>
    <n v="0"/>
    <n v="0"/>
    <n v="0"/>
    <n v="1"/>
    <n v="0"/>
    <n v="0"/>
    <n v="0"/>
    <n v="0"/>
    <n v="0"/>
    <n v="43542"/>
    <n v="2891"/>
    <n v="1"/>
    <n v="46434"/>
  </r>
  <r>
    <x v="9"/>
    <x v="1"/>
    <x v="7"/>
    <n v="10180"/>
    <n v="16848"/>
    <n v="16305"/>
    <n v="62"/>
    <n v="249"/>
    <n v="2"/>
    <n v="11"/>
    <n v="142"/>
    <n v="34"/>
    <n v="1"/>
    <n v="0"/>
    <n v="77"/>
    <n v="426"/>
    <n v="232"/>
    <n v="41"/>
    <n v="0"/>
    <n v="0"/>
    <n v="0"/>
    <n v="0"/>
    <n v="0"/>
    <n v="26"/>
    <n v="393"/>
    <n v="1132"/>
    <n v="508"/>
    <n v="38"/>
    <n v="13"/>
    <n v="5"/>
    <n v="0"/>
    <n v="0"/>
    <n v="0"/>
    <n v="1"/>
    <n v="0"/>
    <n v="0"/>
    <n v="0"/>
    <n v="0"/>
    <n v="0"/>
    <n v="43834"/>
    <n v="2891"/>
    <n v="1"/>
    <n v="46726"/>
  </r>
  <r>
    <x v="9"/>
    <x v="1"/>
    <x v="8"/>
    <n v="10163"/>
    <n v="16831"/>
    <n v="16520"/>
    <n v="65"/>
    <n v="249"/>
    <n v="2"/>
    <n v="11"/>
    <n v="142"/>
    <n v="34"/>
    <n v="1"/>
    <n v="0"/>
    <n v="77"/>
    <n v="428"/>
    <n v="231"/>
    <n v="40"/>
    <n v="0"/>
    <n v="0"/>
    <n v="0"/>
    <n v="0"/>
    <n v="0"/>
    <n v="26"/>
    <n v="395"/>
    <n v="1136"/>
    <n v="514"/>
    <n v="38"/>
    <n v="13"/>
    <n v="5"/>
    <n v="0"/>
    <n v="0"/>
    <n v="0"/>
    <n v="1"/>
    <n v="0"/>
    <n v="0"/>
    <n v="0"/>
    <n v="0"/>
    <n v="0"/>
    <n v="44018"/>
    <n v="2903"/>
    <n v="1"/>
    <n v="46922"/>
  </r>
  <r>
    <x v="9"/>
    <x v="1"/>
    <x v="9"/>
    <n v="10175"/>
    <n v="16869"/>
    <n v="16787"/>
    <n v="65"/>
    <n v="247"/>
    <n v="2"/>
    <n v="11"/>
    <n v="142"/>
    <n v="34"/>
    <n v="1"/>
    <n v="0"/>
    <n v="75"/>
    <n v="430"/>
    <n v="237"/>
    <n v="37"/>
    <n v="0"/>
    <n v="0"/>
    <n v="0"/>
    <n v="0"/>
    <n v="0"/>
    <n v="27"/>
    <n v="396"/>
    <n v="1133"/>
    <n v="515"/>
    <n v="38"/>
    <n v="13"/>
    <n v="5"/>
    <n v="0"/>
    <n v="0"/>
    <n v="0"/>
    <n v="1"/>
    <n v="0"/>
    <n v="0"/>
    <n v="0"/>
    <n v="0"/>
    <n v="0"/>
    <n v="44333"/>
    <n v="2906"/>
    <n v="1"/>
    <n v="47240"/>
  </r>
  <r>
    <x v="9"/>
    <x v="1"/>
    <x v="10"/>
    <n v="10191"/>
    <n v="16879"/>
    <n v="17063"/>
    <n v="70"/>
    <n v="247"/>
    <n v="2"/>
    <n v="11"/>
    <n v="142"/>
    <n v="34"/>
    <n v="1"/>
    <n v="0"/>
    <n v="74"/>
    <n v="426"/>
    <n v="246"/>
    <n v="36"/>
    <n v="3"/>
    <n v="0"/>
    <n v="0"/>
    <n v="0"/>
    <n v="0"/>
    <n v="26"/>
    <n v="398"/>
    <n v="1133"/>
    <n v="516"/>
    <n v="38"/>
    <n v="13"/>
    <n v="5"/>
    <n v="0"/>
    <n v="0"/>
    <n v="0"/>
    <n v="1"/>
    <n v="0"/>
    <n v="0"/>
    <n v="0"/>
    <n v="0"/>
    <n v="0"/>
    <n v="44640"/>
    <n v="2914"/>
    <n v="1"/>
    <n v="47555"/>
  </r>
  <r>
    <x v="9"/>
    <x v="1"/>
    <x v="11"/>
    <n v="10204"/>
    <n v="16901"/>
    <n v="17340"/>
    <n v="71"/>
    <n v="247"/>
    <n v="2"/>
    <n v="11"/>
    <n v="142"/>
    <n v="34"/>
    <n v="1"/>
    <n v="0"/>
    <n v="73"/>
    <n v="430"/>
    <n v="248"/>
    <n v="39"/>
    <n v="3"/>
    <n v="0"/>
    <n v="0"/>
    <n v="0"/>
    <n v="0"/>
    <n v="26"/>
    <n v="394"/>
    <n v="1138"/>
    <n v="514"/>
    <n v="38"/>
    <n v="13"/>
    <n v="5"/>
    <n v="0"/>
    <n v="0"/>
    <n v="0"/>
    <n v="1"/>
    <n v="0"/>
    <n v="0"/>
    <n v="0"/>
    <n v="0"/>
    <n v="0"/>
    <n v="44953"/>
    <n v="2921"/>
    <n v="1"/>
    <n v="47875"/>
  </r>
  <r>
    <x v="10"/>
    <x v="1"/>
    <x v="0"/>
    <n v="2739"/>
    <n v="4330"/>
    <n v="4945"/>
    <n v="115"/>
    <n v="220"/>
    <n v="5"/>
    <n v="0"/>
    <n v="5"/>
    <n v="7"/>
    <n v="0"/>
    <n v="0"/>
    <n v="32"/>
    <n v="133"/>
    <n v="86"/>
    <n v="18"/>
    <n v="1"/>
    <n v="0"/>
    <n v="0"/>
    <n v="0"/>
    <n v="0"/>
    <n v="4"/>
    <n v="52"/>
    <n v="338"/>
    <n v="206"/>
    <n v="11"/>
    <n v="3"/>
    <n v="0"/>
    <n v="0"/>
    <n v="0"/>
    <n v="0"/>
    <n v="0"/>
    <n v="0"/>
    <n v="0"/>
    <n v="1"/>
    <n v="1"/>
    <n v="0"/>
    <n v="12366"/>
    <n v="884"/>
    <n v="2"/>
    <n v="13252"/>
  </r>
  <r>
    <x v="10"/>
    <x v="1"/>
    <x v="1"/>
    <n v="2739"/>
    <n v="4318"/>
    <n v="4961"/>
    <n v="113"/>
    <n v="220"/>
    <n v="5"/>
    <n v="0"/>
    <n v="5"/>
    <n v="7"/>
    <n v="0"/>
    <n v="0"/>
    <n v="32"/>
    <n v="133"/>
    <n v="84"/>
    <n v="20"/>
    <n v="1"/>
    <n v="0"/>
    <n v="0"/>
    <n v="0"/>
    <n v="0"/>
    <n v="4"/>
    <n v="52"/>
    <n v="340"/>
    <n v="207"/>
    <n v="11"/>
    <n v="3"/>
    <n v="0"/>
    <n v="0"/>
    <n v="0"/>
    <n v="0"/>
    <n v="0"/>
    <n v="0"/>
    <n v="0"/>
    <n v="1"/>
    <n v="1"/>
    <n v="0"/>
    <n v="12368"/>
    <n v="887"/>
    <n v="2"/>
    <n v="13257"/>
  </r>
  <r>
    <x v="10"/>
    <x v="1"/>
    <x v="2"/>
    <n v="2733"/>
    <n v="4319"/>
    <n v="4972"/>
    <n v="113"/>
    <n v="219"/>
    <n v="5"/>
    <n v="0"/>
    <n v="5"/>
    <n v="7"/>
    <n v="0"/>
    <n v="0"/>
    <n v="32"/>
    <n v="133"/>
    <n v="88"/>
    <n v="19"/>
    <n v="1"/>
    <n v="0"/>
    <n v="0"/>
    <n v="0"/>
    <n v="0"/>
    <n v="4"/>
    <n v="52"/>
    <n v="339"/>
    <n v="207"/>
    <n v="11"/>
    <n v="3"/>
    <n v="0"/>
    <n v="0"/>
    <n v="0"/>
    <n v="0"/>
    <n v="0"/>
    <n v="0"/>
    <n v="0"/>
    <n v="1"/>
    <n v="1"/>
    <n v="0"/>
    <n v="12373"/>
    <n v="889"/>
    <n v="2"/>
    <n v="13264"/>
  </r>
  <r>
    <x v="10"/>
    <x v="1"/>
    <x v="3"/>
    <n v="2731"/>
    <n v="4319"/>
    <n v="4992"/>
    <n v="113"/>
    <n v="218"/>
    <n v="5"/>
    <n v="0"/>
    <n v="5"/>
    <n v="7"/>
    <n v="0"/>
    <n v="0"/>
    <n v="32"/>
    <n v="135"/>
    <n v="87"/>
    <n v="18"/>
    <n v="1"/>
    <n v="0"/>
    <n v="0"/>
    <n v="0"/>
    <n v="0"/>
    <n v="4"/>
    <n v="52"/>
    <n v="339"/>
    <n v="207"/>
    <n v="11"/>
    <n v="3"/>
    <n v="0"/>
    <n v="0"/>
    <n v="0"/>
    <n v="0"/>
    <n v="0"/>
    <n v="0"/>
    <n v="0"/>
    <n v="1"/>
    <n v="1"/>
    <n v="0"/>
    <n v="12390"/>
    <n v="889"/>
    <n v="2"/>
    <n v="13281"/>
  </r>
  <r>
    <x v="10"/>
    <x v="1"/>
    <x v="4"/>
    <n v="2730"/>
    <n v="4315"/>
    <n v="5000"/>
    <n v="116"/>
    <n v="219"/>
    <n v="5"/>
    <n v="0"/>
    <n v="5"/>
    <n v="7"/>
    <n v="0"/>
    <n v="0"/>
    <n v="33"/>
    <n v="136"/>
    <n v="90"/>
    <n v="17"/>
    <n v="1"/>
    <n v="0"/>
    <n v="0"/>
    <n v="0"/>
    <n v="0"/>
    <n v="4"/>
    <n v="51"/>
    <n v="336"/>
    <n v="207"/>
    <n v="11"/>
    <n v="3"/>
    <n v="0"/>
    <n v="0"/>
    <n v="0"/>
    <n v="0"/>
    <n v="0"/>
    <n v="0"/>
    <n v="0"/>
    <n v="1"/>
    <n v="1"/>
    <n v="0"/>
    <n v="12397"/>
    <n v="889"/>
    <n v="2"/>
    <n v="13288"/>
  </r>
  <r>
    <x v="10"/>
    <x v="1"/>
    <x v="5"/>
    <n v="2740"/>
    <n v="4323"/>
    <n v="5024"/>
    <n v="119"/>
    <n v="219"/>
    <n v="5"/>
    <n v="0"/>
    <n v="5"/>
    <n v="7"/>
    <n v="0"/>
    <n v="0"/>
    <n v="33"/>
    <n v="136"/>
    <n v="89"/>
    <n v="17"/>
    <n v="1"/>
    <n v="0"/>
    <n v="0"/>
    <n v="0"/>
    <n v="0"/>
    <n v="4"/>
    <n v="51"/>
    <n v="337"/>
    <n v="207"/>
    <n v="11"/>
    <n v="3"/>
    <n v="0"/>
    <n v="0"/>
    <n v="0"/>
    <n v="0"/>
    <n v="0"/>
    <n v="0"/>
    <n v="0"/>
    <n v="1"/>
    <n v="1"/>
    <n v="0"/>
    <n v="12442"/>
    <n v="889"/>
    <n v="2"/>
    <n v="13333"/>
  </r>
  <r>
    <x v="10"/>
    <x v="1"/>
    <x v="6"/>
    <n v="2730"/>
    <n v="4320"/>
    <n v="5038"/>
    <n v="120"/>
    <n v="220"/>
    <n v="5"/>
    <n v="0"/>
    <n v="4"/>
    <n v="7"/>
    <n v="0"/>
    <n v="0"/>
    <n v="33"/>
    <n v="136"/>
    <n v="91"/>
    <n v="19"/>
    <n v="1"/>
    <n v="0"/>
    <n v="0"/>
    <n v="0"/>
    <n v="0"/>
    <n v="4"/>
    <n v="50"/>
    <n v="336"/>
    <n v="205"/>
    <n v="11"/>
    <n v="3"/>
    <n v="0"/>
    <n v="0"/>
    <n v="0"/>
    <n v="0"/>
    <n v="0"/>
    <n v="0"/>
    <n v="0"/>
    <n v="1"/>
    <n v="1"/>
    <n v="0"/>
    <n v="12444"/>
    <n v="889"/>
    <n v="2"/>
    <n v="13335"/>
  </r>
  <r>
    <x v="10"/>
    <x v="1"/>
    <x v="7"/>
    <n v="2736"/>
    <n v="4316"/>
    <n v="5046"/>
    <n v="120"/>
    <n v="220"/>
    <n v="5"/>
    <n v="0"/>
    <n v="4"/>
    <n v="7"/>
    <n v="0"/>
    <n v="0"/>
    <n v="34"/>
    <n v="137"/>
    <n v="89"/>
    <n v="21"/>
    <n v="1"/>
    <n v="0"/>
    <n v="0"/>
    <n v="0"/>
    <n v="0"/>
    <n v="4"/>
    <n v="49"/>
    <n v="336"/>
    <n v="205"/>
    <n v="11"/>
    <n v="3"/>
    <n v="0"/>
    <n v="0"/>
    <n v="0"/>
    <n v="0"/>
    <n v="0"/>
    <n v="0"/>
    <n v="0"/>
    <n v="1"/>
    <n v="1"/>
    <n v="0"/>
    <n v="12454"/>
    <n v="890"/>
    <n v="2"/>
    <n v="13346"/>
  </r>
  <r>
    <x v="10"/>
    <x v="1"/>
    <x v="8"/>
    <n v="2731"/>
    <n v="4315"/>
    <n v="5086"/>
    <n v="121"/>
    <n v="220"/>
    <n v="5"/>
    <n v="0"/>
    <n v="4"/>
    <n v="7"/>
    <n v="0"/>
    <n v="0"/>
    <n v="35"/>
    <n v="137"/>
    <n v="91"/>
    <n v="19"/>
    <n v="1"/>
    <n v="0"/>
    <n v="0"/>
    <n v="0"/>
    <n v="0"/>
    <n v="4"/>
    <n v="49"/>
    <n v="335"/>
    <n v="207"/>
    <n v="11"/>
    <n v="3"/>
    <n v="0"/>
    <n v="0"/>
    <n v="0"/>
    <n v="0"/>
    <n v="0"/>
    <n v="0"/>
    <n v="0"/>
    <n v="1"/>
    <n v="1"/>
    <n v="0"/>
    <n v="12489"/>
    <n v="892"/>
    <n v="2"/>
    <n v="13383"/>
  </r>
  <r>
    <x v="10"/>
    <x v="1"/>
    <x v="9"/>
    <n v="2735"/>
    <n v="4319"/>
    <n v="5121"/>
    <n v="122"/>
    <n v="220"/>
    <n v="5"/>
    <n v="0"/>
    <n v="4"/>
    <n v="7"/>
    <n v="0"/>
    <n v="0"/>
    <n v="36"/>
    <n v="133"/>
    <n v="92"/>
    <n v="18"/>
    <n v="1"/>
    <n v="0"/>
    <n v="0"/>
    <n v="0"/>
    <n v="0"/>
    <n v="4"/>
    <n v="50"/>
    <n v="335"/>
    <n v="208"/>
    <n v="11"/>
    <n v="3"/>
    <n v="0"/>
    <n v="0"/>
    <n v="0"/>
    <n v="0"/>
    <n v="0"/>
    <n v="0"/>
    <n v="0"/>
    <n v="1"/>
    <n v="1"/>
    <n v="0"/>
    <n v="12533"/>
    <n v="891"/>
    <n v="2"/>
    <n v="13426"/>
  </r>
  <r>
    <x v="10"/>
    <x v="1"/>
    <x v="10"/>
    <n v="2735"/>
    <n v="4303"/>
    <n v="5141"/>
    <n v="123"/>
    <n v="220"/>
    <n v="5"/>
    <n v="0"/>
    <n v="4"/>
    <n v="7"/>
    <n v="0"/>
    <n v="0"/>
    <n v="37"/>
    <n v="135"/>
    <n v="89"/>
    <n v="17"/>
    <n v="1"/>
    <n v="0"/>
    <n v="0"/>
    <n v="0"/>
    <n v="0"/>
    <n v="4"/>
    <n v="49"/>
    <n v="336"/>
    <n v="208"/>
    <n v="11"/>
    <n v="3"/>
    <n v="0"/>
    <n v="0"/>
    <n v="0"/>
    <n v="0"/>
    <n v="0"/>
    <n v="0"/>
    <n v="0"/>
    <n v="1"/>
    <n v="1"/>
    <n v="0"/>
    <n v="12538"/>
    <n v="890"/>
    <n v="2"/>
    <n v="13430"/>
  </r>
  <r>
    <x v="10"/>
    <x v="1"/>
    <x v="11"/>
    <n v="2730"/>
    <n v="4317"/>
    <n v="5147"/>
    <n v="123"/>
    <n v="220"/>
    <n v="5"/>
    <n v="0"/>
    <n v="4"/>
    <n v="7"/>
    <n v="0"/>
    <n v="0"/>
    <n v="37"/>
    <n v="135"/>
    <n v="87"/>
    <n v="19"/>
    <n v="1"/>
    <n v="0"/>
    <n v="0"/>
    <n v="0"/>
    <n v="0"/>
    <n v="4"/>
    <n v="49"/>
    <n v="337"/>
    <n v="205"/>
    <n v="11"/>
    <n v="3"/>
    <n v="0"/>
    <n v="0"/>
    <n v="0"/>
    <n v="0"/>
    <n v="0"/>
    <n v="0"/>
    <n v="0"/>
    <n v="1"/>
    <n v="1"/>
    <n v="0"/>
    <n v="12553"/>
    <n v="888"/>
    <n v="2"/>
    <n v="13443"/>
  </r>
  <r>
    <x v="11"/>
    <x v="1"/>
    <x v="0"/>
    <n v="4904"/>
    <n v="5869"/>
    <n v="3215"/>
    <n v="43"/>
    <n v="13"/>
    <n v="3"/>
    <n v="0"/>
    <n v="26"/>
    <n v="18"/>
    <n v="0"/>
    <n v="0"/>
    <n v="104"/>
    <n v="541"/>
    <n v="120"/>
    <n v="10"/>
    <n v="0"/>
    <n v="0"/>
    <n v="0"/>
    <n v="0"/>
    <n v="0"/>
    <n v="8"/>
    <n v="317"/>
    <n v="401"/>
    <n v="174"/>
    <n v="18"/>
    <n v="7"/>
    <n v="2"/>
    <n v="0"/>
    <n v="0"/>
    <n v="0"/>
    <n v="0"/>
    <n v="0"/>
    <n v="0"/>
    <n v="2"/>
    <n v="0"/>
    <n v="0"/>
    <n v="14091"/>
    <n v="1702"/>
    <n v="2"/>
    <n v="15795"/>
  </r>
  <r>
    <x v="11"/>
    <x v="1"/>
    <x v="1"/>
    <n v="4910"/>
    <n v="5877"/>
    <n v="3223"/>
    <n v="42"/>
    <n v="13"/>
    <n v="3"/>
    <n v="0"/>
    <n v="26"/>
    <n v="18"/>
    <n v="0"/>
    <n v="0"/>
    <n v="106"/>
    <n v="539"/>
    <n v="123"/>
    <n v="10"/>
    <n v="0"/>
    <n v="0"/>
    <n v="0"/>
    <n v="0"/>
    <n v="0"/>
    <n v="8"/>
    <n v="315"/>
    <n v="401"/>
    <n v="174"/>
    <n v="18"/>
    <n v="7"/>
    <n v="2"/>
    <n v="0"/>
    <n v="0"/>
    <n v="0"/>
    <n v="0"/>
    <n v="0"/>
    <n v="0"/>
    <n v="2"/>
    <n v="0"/>
    <n v="0"/>
    <n v="14112"/>
    <n v="1703"/>
    <n v="2"/>
    <n v="15817"/>
  </r>
  <r>
    <x v="11"/>
    <x v="1"/>
    <x v="2"/>
    <n v="4943"/>
    <n v="5921"/>
    <n v="3226"/>
    <n v="42"/>
    <n v="13"/>
    <n v="3"/>
    <n v="0"/>
    <n v="26"/>
    <n v="18"/>
    <n v="0"/>
    <n v="0"/>
    <n v="105"/>
    <n v="533"/>
    <n v="122"/>
    <n v="11"/>
    <n v="0"/>
    <n v="0"/>
    <n v="0"/>
    <n v="0"/>
    <n v="0"/>
    <n v="8"/>
    <n v="315"/>
    <n v="403"/>
    <n v="175"/>
    <n v="18"/>
    <n v="7"/>
    <n v="2"/>
    <n v="0"/>
    <n v="0"/>
    <n v="0"/>
    <n v="0"/>
    <n v="0"/>
    <n v="0"/>
    <n v="2"/>
    <n v="0"/>
    <n v="0"/>
    <n v="14192"/>
    <n v="1699"/>
    <n v="2"/>
    <n v="15893"/>
  </r>
  <r>
    <x v="11"/>
    <x v="1"/>
    <x v="3"/>
    <n v="4932"/>
    <n v="5926"/>
    <n v="3248"/>
    <n v="42"/>
    <n v="13"/>
    <n v="3"/>
    <n v="0"/>
    <n v="26"/>
    <n v="18"/>
    <n v="0"/>
    <n v="0"/>
    <n v="105"/>
    <n v="529"/>
    <n v="133"/>
    <n v="11"/>
    <n v="0"/>
    <n v="0"/>
    <n v="0"/>
    <n v="0"/>
    <n v="0"/>
    <n v="8"/>
    <n v="311"/>
    <n v="402"/>
    <n v="173"/>
    <n v="18"/>
    <n v="7"/>
    <n v="2"/>
    <n v="0"/>
    <n v="0"/>
    <n v="0"/>
    <n v="0"/>
    <n v="0"/>
    <n v="0"/>
    <n v="2"/>
    <n v="0"/>
    <n v="0"/>
    <n v="14208"/>
    <n v="1699"/>
    <n v="2"/>
    <n v="15909"/>
  </r>
  <r>
    <x v="11"/>
    <x v="1"/>
    <x v="4"/>
    <n v="4946"/>
    <n v="5978"/>
    <n v="3276"/>
    <n v="42"/>
    <n v="13"/>
    <n v="3"/>
    <n v="0"/>
    <n v="26"/>
    <n v="18"/>
    <n v="0"/>
    <n v="0"/>
    <n v="105"/>
    <n v="545"/>
    <n v="136"/>
    <n v="15"/>
    <n v="1"/>
    <n v="0"/>
    <n v="0"/>
    <n v="0"/>
    <n v="0"/>
    <n v="8"/>
    <n v="308"/>
    <n v="416"/>
    <n v="170"/>
    <n v="17"/>
    <n v="7"/>
    <n v="2"/>
    <n v="0"/>
    <n v="0"/>
    <n v="0"/>
    <n v="0"/>
    <n v="0"/>
    <n v="0"/>
    <n v="2"/>
    <n v="0"/>
    <n v="0"/>
    <n v="14302"/>
    <n v="1730"/>
    <n v="2"/>
    <n v="16034"/>
  </r>
  <r>
    <x v="11"/>
    <x v="1"/>
    <x v="5"/>
    <n v="4957"/>
    <n v="6017"/>
    <n v="3293"/>
    <n v="42"/>
    <n v="13"/>
    <n v="3"/>
    <n v="0"/>
    <n v="26"/>
    <n v="18"/>
    <n v="0"/>
    <n v="0"/>
    <n v="105"/>
    <n v="534"/>
    <n v="139"/>
    <n v="15"/>
    <n v="0"/>
    <n v="0"/>
    <n v="0"/>
    <n v="0"/>
    <n v="0"/>
    <n v="8"/>
    <n v="308"/>
    <n v="412"/>
    <n v="172"/>
    <n v="18"/>
    <n v="7"/>
    <n v="2"/>
    <n v="0"/>
    <n v="0"/>
    <n v="0"/>
    <n v="0"/>
    <n v="0"/>
    <n v="0"/>
    <n v="2"/>
    <n v="0"/>
    <n v="0"/>
    <n v="14369"/>
    <n v="1720"/>
    <n v="2"/>
    <n v="16091"/>
  </r>
  <r>
    <x v="11"/>
    <x v="1"/>
    <x v="6"/>
    <n v="4953"/>
    <n v="6037"/>
    <n v="3323"/>
    <n v="42"/>
    <n v="13"/>
    <n v="5"/>
    <n v="0"/>
    <n v="26"/>
    <n v="16"/>
    <n v="0"/>
    <n v="0"/>
    <n v="105"/>
    <n v="533"/>
    <n v="141"/>
    <n v="16"/>
    <n v="0"/>
    <n v="0"/>
    <n v="0"/>
    <n v="0"/>
    <n v="0"/>
    <n v="8"/>
    <n v="308"/>
    <n v="415"/>
    <n v="171"/>
    <n v="18"/>
    <n v="7"/>
    <n v="2"/>
    <n v="0"/>
    <n v="0"/>
    <n v="0"/>
    <n v="0"/>
    <n v="0"/>
    <n v="0"/>
    <n v="2"/>
    <n v="0"/>
    <n v="0"/>
    <n v="14415"/>
    <n v="1724"/>
    <n v="2"/>
    <n v="16141"/>
  </r>
  <r>
    <x v="11"/>
    <x v="1"/>
    <x v="7"/>
    <n v="4959"/>
    <n v="6087"/>
    <n v="3356"/>
    <n v="42"/>
    <n v="14"/>
    <n v="4"/>
    <n v="0"/>
    <n v="26"/>
    <n v="17"/>
    <n v="0"/>
    <n v="0"/>
    <n v="105"/>
    <n v="548"/>
    <n v="140"/>
    <n v="17"/>
    <n v="0"/>
    <n v="0"/>
    <n v="0"/>
    <n v="0"/>
    <n v="0"/>
    <n v="8"/>
    <n v="308"/>
    <n v="419"/>
    <n v="171"/>
    <n v="17"/>
    <n v="7"/>
    <n v="2"/>
    <n v="0"/>
    <n v="0"/>
    <n v="0"/>
    <n v="0"/>
    <n v="0"/>
    <n v="0"/>
    <n v="2"/>
    <n v="0"/>
    <n v="0"/>
    <n v="14505"/>
    <n v="1742"/>
    <n v="2"/>
    <n v="16249"/>
  </r>
  <r>
    <x v="11"/>
    <x v="1"/>
    <x v="8"/>
    <n v="4951"/>
    <n v="6133"/>
    <n v="3378"/>
    <n v="43"/>
    <n v="14"/>
    <n v="4"/>
    <n v="0"/>
    <n v="26"/>
    <n v="17"/>
    <n v="0"/>
    <n v="0"/>
    <n v="104"/>
    <n v="538"/>
    <n v="141"/>
    <n v="14"/>
    <n v="0"/>
    <n v="0"/>
    <n v="0"/>
    <n v="0"/>
    <n v="0"/>
    <n v="8"/>
    <n v="304"/>
    <n v="421"/>
    <n v="173"/>
    <n v="19"/>
    <n v="7"/>
    <n v="2"/>
    <n v="0"/>
    <n v="0"/>
    <n v="0"/>
    <n v="0"/>
    <n v="0"/>
    <n v="0"/>
    <n v="2"/>
    <n v="0"/>
    <n v="0"/>
    <n v="14566"/>
    <n v="1731"/>
    <n v="2"/>
    <n v="16299"/>
  </r>
  <r>
    <x v="11"/>
    <x v="1"/>
    <x v="9"/>
    <n v="4873"/>
    <n v="6136"/>
    <n v="3373"/>
    <n v="45"/>
    <n v="14"/>
    <n v="5"/>
    <n v="0"/>
    <n v="26"/>
    <n v="16"/>
    <n v="0"/>
    <n v="0"/>
    <n v="104"/>
    <n v="539"/>
    <n v="146"/>
    <n v="13"/>
    <n v="0"/>
    <n v="0"/>
    <n v="0"/>
    <n v="0"/>
    <n v="0"/>
    <n v="8"/>
    <n v="303"/>
    <n v="413"/>
    <n v="173"/>
    <n v="18"/>
    <n v="7"/>
    <n v="2"/>
    <n v="0"/>
    <n v="0"/>
    <n v="0"/>
    <n v="0"/>
    <n v="0"/>
    <n v="0"/>
    <n v="2"/>
    <n v="0"/>
    <n v="0"/>
    <n v="14488"/>
    <n v="1726"/>
    <n v="2"/>
    <n v="16216"/>
  </r>
  <r>
    <x v="11"/>
    <x v="1"/>
    <x v="10"/>
    <n v="4772"/>
    <n v="6157"/>
    <n v="3377"/>
    <n v="48"/>
    <n v="14"/>
    <n v="4"/>
    <n v="0"/>
    <n v="26"/>
    <n v="17"/>
    <n v="0"/>
    <n v="0"/>
    <n v="104"/>
    <n v="535"/>
    <n v="148"/>
    <n v="11"/>
    <n v="0"/>
    <n v="0"/>
    <n v="0"/>
    <n v="0"/>
    <n v="0"/>
    <n v="8"/>
    <n v="295"/>
    <n v="415"/>
    <n v="177"/>
    <n v="18"/>
    <n v="7"/>
    <n v="2"/>
    <n v="0"/>
    <n v="0"/>
    <n v="0"/>
    <n v="0"/>
    <n v="0"/>
    <n v="0"/>
    <n v="2"/>
    <n v="0"/>
    <n v="0"/>
    <n v="14415"/>
    <n v="1720"/>
    <n v="2"/>
    <n v="16137"/>
  </r>
  <r>
    <x v="11"/>
    <x v="1"/>
    <x v="11"/>
    <n v="4797"/>
    <n v="6172"/>
    <n v="3383"/>
    <n v="48"/>
    <n v="14"/>
    <n v="4"/>
    <n v="0"/>
    <n v="26"/>
    <n v="17"/>
    <n v="0"/>
    <n v="0"/>
    <n v="104"/>
    <n v="540"/>
    <n v="144"/>
    <n v="16"/>
    <n v="0"/>
    <n v="0"/>
    <n v="0"/>
    <n v="0"/>
    <n v="0"/>
    <n v="8"/>
    <n v="291"/>
    <n v="420"/>
    <n v="176"/>
    <n v="18"/>
    <n v="7"/>
    <n v="2"/>
    <n v="0"/>
    <n v="0"/>
    <n v="0"/>
    <n v="0"/>
    <n v="0"/>
    <n v="0"/>
    <n v="2"/>
    <n v="0"/>
    <n v="0"/>
    <n v="14461"/>
    <n v="1726"/>
    <n v="2"/>
    <n v="16189"/>
  </r>
  <r>
    <x v="12"/>
    <x v="1"/>
    <x v="0"/>
    <n v="7435"/>
    <n v="25109"/>
    <n v="9914"/>
    <n v="44"/>
    <n v="17"/>
    <n v="0"/>
    <n v="0"/>
    <n v="8"/>
    <n v="7"/>
    <n v="0"/>
    <n v="0"/>
    <n v="68"/>
    <n v="424"/>
    <n v="83"/>
    <n v="17"/>
    <n v="4"/>
    <n v="0"/>
    <n v="0"/>
    <n v="0"/>
    <n v="0"/>
    <n v="17"/>
    <n v="221"/>
    <n v="523"/>
    <n v="237"/>
    <n v="21"/>
    <n v="9"/>
    <n v="5"/>
    <n v="0"/>
    <n v="1"/>
    <n v="0"/>
    <n v="1"/>
    <n v="0"/>
    <n v="0"/>
    <n v="0"/>
    <n v="1"/>
    <n v="0"/>
    <n v="42534"/>
    <n v="1629"/>
    <n v="3"/>
    <n v="44166"/>
  </r>
  <r>
    <x v="12"/>
    <x v="1"/>
    <x v="1"/>
    <n v="7423"/>
    <n v="25078"/>
    <n v="9970"/>
    <n v="44"/>
    <n v="17"/>
    <n v="0"/>
    <n v="0"/>
    <n v="8"/>
    <n v="7"/>
    <n v="0"/>
    <n v="0"/>
    <n v="68"/>
    <n v="422"/>
    <n v="81"/>
    <n v="21"/>
    <n v="4"/>
    <n v="0"/>
    <n v="0"/>
    <n v="0"/>
    <n v="0"/>
    <n v="17"/>
    <n v="219"/>
    <n v="528"/>
    <n v="236"/>
    <n v="22"/>
    <n v="9"/>
    <n v="5"/>
    <n v="0"/>
    <n v="1"/>
    <n v="0"/>
    <n v="1"/>
    <n v="0"/>
    <n v="0"/>
    <n v="0"/>
    <n v="1"/>
    <n v="0"/>
    <n v="42547"/>
    <n v="1632"/>
    <n v="3"/>
    <n v="44182"/>
  </r>
  <r>
    <x v="12"/>
    <x v="1"/>
    <x v="2"/>
    <n v="7427"/>
    <n v="25084"/>
    <n v="10024"/>
    <n v="44"/>
    <n v="17"/>
    <n v="0"/>
    <n v="0"/>
    <n v="8"/>
    <n v="7"/>
    <n v="0"/>
    <n v="0"/>
    <n v="68"/>
    <n v="420"/>
    <n v="84"/>
    <n v="18"/>
    <n v="4"/>
    <n v="0"/>
    <n v="0"/>
    <n v="0"/>
    <n v="0"/>
    <n v="17"/>
    <n v="219"/>
    <n v="531"/>
    <n v="240"/>
    <n v="22"/>
    <n v="9"/>
    <n v="5"/>
    <n v="0"/>
    <n v="1"/>
    <n v="0"/>
    <n v="1"/>
    <n v="0"/>
    <n v="0"/>
    <n v="0"/>
    <n v="1"/>
    <n v="0"/>
    <n v="42611"/>
    <n v="1637"/>
    <n v="3"/>
    <n v="44251"/>
  </r>
  <r>
    <x v="12"/>
    <x v="1"/>
    <x v="3"/>
    <n v="7431"/>
    <n v="25068"/>
    <n v="10061"/>
    <n v="44"/>
    <n v="17"/>
    <n v="0"/>
    <n v="0"/>
    <n v="8"/>
    <n v="7"/>
    <n v="0"/>
    <n v="0"/>
    <n v="68"/>
    <n v="417"/>
    <n v="86"/>
    <n v="20"/>
    <n v="5"/>
    <n v="0"/>
    <n v="0"/>
    <n v="0"/>
    <n v="0"/>
    <n v="17"/>
    <n v="219"/>
    <n v="537"/>
    <n v="239"/>
    <n v="22"/>
    <n v="9"/>
    <n v="5"/>
    <n v="0"/>
    <n v="1"/>
    <n v="0"/>
    <n v="1"/>
    <n v="0"/>
    <n v="0"/>
    <n v="0"/>
    <n v="1"/>
    <n v="0"/>
    <n v="42636"/>
    <n v="1644"/>
    <n v="3"/>
    <n v="44283"/>
  </r>
  <r>
    <x v="12"/>
    <x v="1"/>
    <x v="4"/>
    <n v="7415"/>
    <n v="25079"/>
    <n v="10091"/>
    <n v="44"/>
    <n v="17"/>
    <n v="0"/>
    <n v="0"/>
    <n v="8"/>
    <n v="7"/>
    <n v="0"/>
    <n v="0"/>
    <n v="68"/>
    <n v="416"/>
    <n v="87"/>
    <n v="19"/>
    <n v="5"/>
    <n v="0"/>
    <n v="0"/>
    <n v="0"/>
    <n v="0"/>
    <n v="17"/>
    <n v="219"/>
    <n v="538"/>
    <n v="238"/>
    <n v="22"/>
    <n v="9"/>
    <n v="5"/>
    <n v="0"/>
    <n v="1"/>
    <n v="0"/>
    <n v="1"/>
    <n v="0"/>
    <n v="0"/>
    <n v="0"/>
    <n v="1"/>
    <n v="0"/>
    <n v="42661"/>
    <n v="1643"/>
    <n v="3"/>
    <n v="44307"/>
  </r>
  <r>
    <x v="12"/>
    <x v="1"/>
    <x v="5"/>
    <n v="7410"/>
    <n v="25158"/>
    <n v="10143"/>
    <n v="44"/>
    <n v="17"/>
    <n v="0"/>
    <n v="0"/>
    <n v="8"/>
    <n v="7"/>
    <n v="0"/>
    <n v="0"/>
    <n v="68"/>
    <n v="413"/>
    <n v="88"/>
    <n v="18"/>
    <n v="5"/>
    <n v="0"/>
    <n v="0"/>
    <n v="0"/>
    <n v="0"/>
    <n v="17"/>
    <n v="218"/>
    <n v="538"/>
    <n v="237"/>
    <n v="22"/>
    <n v="9"/>
    <n v="5"/>
    <n v="0"/>
    <n v="1"/>
    <n v="0"/>
    <n v="1"/>
    <n v="0"/>
    <n v="0"/>
    <n v="0"/>
    <n v="1"/>
    <n v="0"/>
    <n v="42787"/>
    <n v="1638"/>
    <n v="3"/>
    <n v="44428"/>
  </r>
  <r>
    <x v="12"/>
    <x v="1"/>
    <x v="6"/>
    <n v="7405"/>
    <n v="28579"/>
    <n v="10211"/>
    <n v="45"/>
    <n v="17"/>
    <n v="0"/>
    <n v="0"/>
    <n v="8"/>
    <n v="7"/>
    <n v="0"/>
    <n v="0"/>
    <n v="67"/>
    <n v="415"/>
    <n v="92"/>
    <n v="24"/>
    <n v="7"/>
    <n v="0"/>
    <n v="0"/>
    <n v="0"/>
    <n v="0"/>
    <n v="17"/>
    <n v="216"/>
    <n v="537"/>
    <n v="239"/>
    <n v="22"/>
    <n v="9"/>
    <n v="5"/>
    <n v="0"/>
    <n v="1"/>
    <n v="0"/>
    <n v="1"/>
    <n v="0"/>
    <n v="0"/>
    <n v="0"/>
    <n v="1"/>
    <n v="0"/>
    <n v="46272"/>
    <n v="1650"/>
    <n v="3"/>
    <n v="47925"/>
  </r>
  <r>
    <x v="12"/>
    <x v="1"/>
    <x v="7"/>
    <n v="7413"/>
    <n v="28531"/>
    <n v="10271"/>
    <n v="47"/>
    <n v="17"/>
    <n v="0"/>
    <n v="0"/>
    <n v="8"/>
    <n v="7"/>
    <n v="0"/>
    <n v="0"/>
    <n v="66"/>
    <n v="422"/>
    <n v="98"/>
    <n v="24"/>
    <n v="6"/>
    <n v="0"/>
    <n v="0"/>
    <n v="0"/>
    <n v="0"/>
    <n v="17"/>
    <n v="215"/>
    <n v="535"/>
    <n v="240"/>
    <n v="24"/>
    <n v="9"/>
    <n v="5"/>
    <n v="0"/>
    <n v="1"/>
    <n v="0"/>
    <n v="1"/>
    <n v="0"/>
    <n v="0"/>
    <n v="0"/>
    <n v="1"/>
    <n v="0"/>
    <n v="46294"/>
    <n v="1661"/>
    <n v="3"/>
    <n v="47958"/>
  </r>
  <r>
    <x v="12"/>
    <x v="1"/>
    <x v="8"/>
    <n v="7427"/>
    <n v="28548"/>
    <n v="10376"/>
    <n v="52"/>
    <n v="17"/>
    <n v="0"/>
    <n v="0"/>
    <n v="8"/>
    <n v="7"/>
    <n v="0"/>
    <n v="0"/>
    <n v="66"/>
    <n v="424"/>
    <n v="96"/>
    <n v="33"/>
    <n v="5"/>
    <n v="0"/>
    <n v="0"/>
    <n v="0"/>
    <n v="0"/>
    <n v="17"/>
    <n v="214"/>
    <n v="541"/>
    <n v="238"/>
    <n v="24"/>
    <n v="9"/>
    <n v="5"/>
    <n v="0"/>
    <n v="1"/>
    <n v="0"/>
    <n v="1"/>
    <n v="0"/>
    <n v="0"/>
    <n v="0"/>
    <n v="1"/>
    <n v="0"/>
    <n v="46435"/>
    <n v="1672"/>
    <n v="3"/>
    <n v="48110"/>
  </r>
  <r>
    <x v="12"/>
    <x v="1"/>
    <x v="9"/>
    <n v="7442"/>
    <n v="28577"/>
    <n v="10472"/>
    <n v="55"/>
    <n v="17"/>
    <n v="0"/>
    <n v="0"/>
    <n v="8"/>
    <n v="7"/>
    <n v="0"/>
    <n v="0"/>
    <n v="66"/>
    <n v="420"/>
    <n v="97"/>
    <n v="27"/>
    <n v="8"/>
    <n v="0"/>
    <n v="0"/>
    <n v="0"/>
    <n v="0"/>
    <n v="17"/>
    <n v="213"/>
    <n v="537"/>
    <n v="240"/>
    <n v="22"/>
    <n v="9"/>
    <n v="5"/>
    <n v="0"/>
    <n v="1"/>
    <n v="0"/>
    <n v="1"/>
    <n v="0"/>
    <n v="0"/>
    <n v="0"/>
    <n v="1"/>
    <n v="0"/>
    <n v="46578"/>
    <n v="1661"/>
    <n v="3"/>
    <n v="48242"/>
  </r>
  <r>
    <x v="12"/>
    <x v="1"/>
    <x v="10"/>
    <n v="7453"/>
    <n v="28661"/>
    <n v="10658"/>
    <n v="56"/>
    <n v="17"/>
    <n v="0"/>
    <n v="0"/>
    <n v="8"/>
    <n v="7"/>
    <n v="0"/>
    <n v="0"/>
    <n v="66"/>
    <n v="422"/>
    <n v="99"/>
    <n v="28"/>
    <n v="7"/>
    <n v="0"/>
    <n v="0"/>
    <n v="0"/>
    <n v="0"/>
    <n v="17"/>
    <n v="212"/>
    <n v="540"/>
    <n v="239"/>
    <n v="22"/>
    <n v="9"/>
    <n v="5"/>
    <n v="0"/>
    <n v="1"/>
    <n v="0"/>
    <n v="1"/>
    <n v="0"/>
    <n v="0"/>
    <n v="0"/>
    <n v="1"/>
    <n v="0"/>
    <n v="46860"/>
    <n v="1666"/>
    <n v="3"/>
    <n v="48529"/>
  </r>
  <r>
    <x v="12"/>
    <x v="1"/>
    <x v="11"/>
    <n v="7475"/>
    <n v="28791"/>
    <n v="10800"/>
    <n v="55"/>
    <n v="17"/>
    <n v="0"/>
    <n v="0"/>
    <n v="8"/>
    <n v="7"/>
    <n v="0"/>
    <n v="0"/>
    <n v="66"/>
    <n v="429"/>
    <n v="94"/>
    <n v="27"/>
    <n v="8"/>
    <n v="0"/>
    <n v="0"/>
    <n v="0"/>
    <n v="0"/>
    <n v="17"/>
    <n v="212"/>
    <n v="545"/>
    <n v="240"/>
    <n v="22"/>
    <n v="9"/>
    <n v="5"/>
    <n v="0"/>
    <n v="1"/>
    <n v="0"/>
    <n v="1"/>
    <n v="0"/>
    <n v="0"/>
    <n v="0"/>
    <n v="1"/>
    <n v="0"/>
    <n v="47153"/>
    <n v="1674"/>
    <n v="3"/>
    <n v="48830"/>
  </r>
  <r>
    <x v="13"/>
    <x v="1"/>
    <x v="0"/>
    <n v="6083"/>
    <n v="4423"/>
    <n v="6048"/>
    <n v="22"/>
    <n v="209"/>
    <n v="1"/>
    <n v="1"/>
    <n v="58"/>
    <n v="9"/>
    <n v="2"/>
    <n v="0"/>
    <n v="62"/>
    <n v="222"/>
    <n v="230"/>
    <n v="55"/>
    <n v="2"/>
    <n v="0"/>
    <n v="0"/>
    <n v="0"/>
    <n v="1"/>
    <n v="7"/>
    <n v="342"/>
    <n v="1298"/>
    <n v="583"/>
    <n v="46"/>
    <n v="14"/>
    <n v="7"/>
    <n v="0"/>
    <n v="0"/>
    <n v="0"/>
    <n v="0"/>
    <n v="0"/>
    <n v="0"/>
    <n v="0"/>
    <n v="0"/>
    <n v="0"/>
    <n v="16856"/>
    <n v="2869"/>
    <n v="0"/>
    <n v="19725"/>
  </r>
  <r>
    <x v="13"/>
    <x v="1"/>
    <x v="1"/>
    <n v="6091"/>
    <n v="4434"/>
    <n v="6193"/>
    <n v="22"/>
    <n v="208"/>
    <n v="1"/>
    <n v="1"/>
    <n v="59"/>
    <n v="9"/>
    <n v="2"/>
    <n v="0"/>
    <n v="61"/>
    <n v="224"/>
    <n v="237"/>
    <n v="54"/>
    <n v="2"/>
    <n v="0"/>
    <n v="0"/>
    <n v="0"/>
    <n v="1"/>
    <n v="7"/>
    <n v="334"/>
    <n v="1300"/>
    <n v="589"/>
    <n v="48"/>
    <n v="14"/>
    <n v="7"/>
    <n v="0"/>
    <n v="0"/>
    <n v="0"/>
    <n v="0"/>
    <n v="0"/>
    <n v="0"/>
    <n v="0"/>
    <n v="0"/>
    <n v="0"/>
    <n v="17020"/>
    <n v="2878"/>
    <n v="0"/>
    <n v="19898"/>
  </r>
  <r>
    <x v="13"/>
    <x v="1"/>
    <x v="2"/>
    <n v="6099"/>
    <n v="4452"/>
    <n v="6370"/>
    <n v="22"/>
    <n v="209"/>
    <n v="1"/>
    <n v="1"/>
    <n v="59"/>
    <n v="9"/>
    <n v="2"/>
    <n v="0"/>
    <n v="63"/>
    <n v="224"/>
    <n v="241"/>
    <n v="52"/>
    <n v="2"/>
    <n v="0"/>
    <n v="0"/>
    <n v="0"/>
    <n v="1"/>
    <n v="7"/>
    <n v="332"/>
    <n v="1298"/>
    <n v="587"/>
    <n v="46"/>
    <n v="14"/>
    <n v="7"/>
    <n v="0"/>
    <n v="0"/>
    <n v="0"/>
    <n v="0"/>
    <n v="0"/>
    <n v="0"/>
    <n v="0"/>
    <n v="0"/>
    <n v="0"/>
    <n v="17224"/>
    <n v="2874"/>
    <n v="0"/>
    <n v="20098"/>
  </r>
  <r>
    <x v="13"/>
    <x v="1"/>
    <x v="3"/>
    <n v="6092"/>
    <n v="4458"/>
    <n v="6497"/>
    <n v="22"/>
    <n v="209"/>
    <n v="1"/>
    <n v="1"/>
    <n v="58"/>
    <n v="9"/>
    <n v="2"/>
    <n v="0"/>
    <n v="63"/>
    <n v="223"/>
    <n v="256"/>
    <n v="55"/>
    <n v="2"/>
    <n v="0"/>
    <n v="0"/>
    <n v="0"/>
    <n v="1"/>
    <n v="7"/>
    <n v="329"/>
    <n v="1298"/>
    <n v="586"/>
    <n v="47"/>
    <n v="14"/>
    <n v="7"/>
    <n v="0"/>
    <n v="0"/>
    <n v="0"/>
    <n v="0"/>
    <n v="0"/>
    <n v="0"/>
    <n v="0"/>
    <n v="0"/>
    <n v="0"/>
    <n v="17349"/>
    <n v="2888"/>
    <n v="0"/>
    <n v="20237"/>
  </r>
  <r>
    <x v="13"/>
    <x v="1"/>
    <x v="4"/>
    <n v="6096"/>
    <n v="4478"/>
    <n v="6688"/>
    <n v="22"/>
    <n v="209"/>
    <n v="2"/>
    <n v="1"/>
    <n v="58"/>
    <n v="8"/>
    <n v="2"/>
    <n v="0"/>
    <n v="64"/>
    <n v="220"/>
    <n v="264"/>
    <n v="57"/>
    <n v="2"/>
    <n v="0"/>
    <n v="0"/>
    <n v="0"/>
    <n v="1"/>
    <n v="7"/>
    <n v="328"/>
    <n v="1297"/>
    <n v="584"/>
    <n v="47"/>
    <n v="14"/>
    <n v="7"/>
    <n v="0"/>
    <n v="0"/>
    <n v="0"/>
    <n v="0"/>
    <n v="0"/>
    <n v="0"/>
    <n v="0"/>
    <n v="0"/>
    <n v="0"/>
    <n v="17564"/>
    <n v="2892"/>
    <n v="0"/>
    <n v="20456"/>
  </r>
  <r>
    <x v="13"/>
    <x v="1"/>
    <x v="5"/>
    <n v="6097"/>
    <n v="4489"/>
    <n v="6816"/>
    <n v="23"/>
    <n v="210"/>
    <n v="2"/>
    <n v="1"/>
    <n v="57"/>
    <n v="7"/>
    <n v="2"/>
    <n v="0"/>
    <n v="66"/>
    <n v="218"/>
    <n v="258"/>
    <n v="64"/>
    <n v="2"/>
    <n v="0"/>
    <n v="0"/>
    <n v="0"/>
    <n v="1"/>
    <n v="7"/>
    <n v="329"/>
    <n v="1303"/>
    <n v="580"/>
    <n v="47"/>
    <n v="14"/>
    <n v="7"/>
    <n v="0"/>
    <n v="0"/>
    <n v="0"/>
    <n v="0"/>
    <n v="0"/>
    <n v="0"/>
    <n v="0"/>
    <n v="0"/>
    <n v="0"/>
    <n v="17704"/>
    <n v="2896"/>
    <n v="0"/>
    <n v="20600"/>
  </r>
  <r>
    <x v="13"/>
    <x v="1"/>
    <x v="6"/>
    <n v="6086"/>
    <n v="4476"/>
    <n v="6960"/>
    <n v="23"/>
    <n v="210"/>
    <n v="2"/>
    <n v="1"/>
    <n v="57"/>
    <n v="7"/>
    <n v="2"/>
    <n v="0"/>
    <n v="66"/>
    <n v="218"/>
    <n v="263"/>
    <n v="65"/>
    <n v="2"/>
    <n v="0"/>
    <n v="0"/>
    <n v="0"/>
    <n v="1"/>
    <n v="7"/>
    <n v="328"/>
    <n v="1298"/>
    <n v="579"/>
    <n v="47"/>
    <n v="14"/>
    <n v="7"/>
    <n v="0"/>
    <n v="0"/>
    <n v="0"/>
    <n v="0"/>
    <n v="0"/>
    <n v="0"/>
    <n v="0"/>
    <n v="0"/>
    <n v="0"/>
    <n v="17824"/>
    <n v="2895"/>
    <n v="0"/>
    <n v="20719"/>
  </r>
  <r>
    <x v="13"/>
    <x v="1"/>
    <x v="7"/>
    <n v="6097"/>
    <n v="4479"/>
    <n v="7134"/>
    <n v="23"/>
    <n v="209"/>
    <n v="2"/>
    <n v="1"/>
    <n v="58"/>
    <n v="7"/>
    <n v="2"/>
    <n v="0"/>
    <n v="68"/>
    <n v="217"/>
    <n v="266"/>
    <n v="66"/>
    <n v="2"/>
    <n v="0"/>
    <n v="0"/>
    <n v="0"/>
    <n v="1"/>
    <n v="7"/>
    <n v="326"/>
    <n v="1302"/>
    <n v="579"/>
    <n v="47"/>
    <n v="14"/>
    <n v="7"/>
    <n v="0"/>
    <n v="0"/>
    <n v="0"/>
    <n v="0"/>
    <n v="0"/>
    <n v="0"/>
    <n v="0"/>
    <n v="0"/>
    <n v="0"/>
    <n v="18012"/>
    <n v="2902"/>
    <n v="0"/>
    <n v="20914"/>
  </r>
  <r>
    <x v="13"/>
    <x v="1"/>
    <x v="8"/>
    <n v="6109"/>
    <n v="4472"/>
    <n v="7239"/>
    <n v="23"/>
    <n v="209"/>
    <n v="2"/>
    <n v="1"/>
    <n v="58"/>
    <n v="7"/>
    <n v="2"/>
    <n v="0"/>
    <n v="67"/>
    <n v="225"/>
    <n v="278"/>
    <n v="67"/>
    <n v="2"/>
    <n v="0"/>
    <n v="0"/>
    <n v="0"/>
    <n v="1"/>
    <n v="9"/>
    <n v="319"/>
    <n v="1295"/>
    <n v="579"/>
    <n v="47"/>
    <n v="14"/>
    <n v="7"/>
    <n v="0"/>
    <n v="0"/>
    <n v="0"/>
    <n v="0"/>
    <n v="0"/>
    <n v="0"/>
    <n v="0"/>
    <n v="0"/>
    <n v="0"/>
    <n v="18122"/>
    <n v="2910"/>
    <n v="0"/>
    <n v="21032"/>
  </r>
  <r>
    <x v="13"/>
    <x v="1"/>
    <x v="9"/>
    <n v="6111"/>
    <n v="4492"/>
    <n v="7389"/>
    <n v="23"/>
    <n v="209"/>
    <n v="2"/>
    <n v="1"/>
    <n v="58"/>
    <n v="7"/>
    <n v="2"/>
    <n v="0"/>
    <n v="67"/>
    <n v="225"/>
    <n v="282"/>
    <n v="70"/>
    <n v="2"/>
    <n v="0"/>
    <n v="0"/>
    <n v="0"/>
    <n v="1"/>
    <n v="9"/>
    <n v="319"/>
    <n v="1299"/>
    <n v="577"/>
    <n v="47"/>
    <n v="14"/>
    <n v="7"/>
    <n v="0"/>
    <n v="0"/>
    <n v="0"/>
    <n v="0"/>
    <n v="0"/>
    <n v="0"/>
    <n v="0"/>
    <n v="0"/>
    <n v="0"/>
    <n v="18294"/>
    <n v="2919"/>
    <n v="0"/>
    <n v="21213"/>
  </r>
  <r>
    <x v="13"/>
    <x v="1"/>
    <x v="10"/>
    <n v="6110"/>
    <n v="4492"/>
    <n v="7543"/>
    <n v="26"/>
    <n v="208"/>
    <n v="2"/>
    <n v="1"/>
    <n v="58"/>
    <n v="7"/>
    <n v="2"/>
    <n v="0"/>
    <n v="68"/>
    <n v="220"/>
    <n v="279"/>
    <n v="72"/>
    <n v="2"/>
    <n v="0"/>
    <n v="0"/>
    <n v="0"/>
    <n v="2"/>
    <n v="9"/>
    <n v="320"/>
    <n v="1309"/>
    <n v="579"/>
    <n v="47"/>
    <n v="14"/>
    <n v="7"/>
    <n v="0"/>
    <n v="0"/>
    <n v="0"/>
    <n v="0"/>
    <n v="0"/>
    <n v="0"/>
    <n v="0"/>
    <n v="0"/>
    <n v="0"/>
    <n v="18449"/>
    <n v="2928"/>
    <n v="0"/>
    <n v="21377"/>
  </r>
  <r>
    <x v="13"/>
    <x v="1"/>
    <x v="11"/>
    <n v="6109"/>
    <n v="4506"/>
    <n v="7676"/>
    <n v="26"/>
    <n v="209"/>
    <n v="2"/>
    <n v="1"/>
    <n v="58"/>
    <n v="7"/>
    <n v="2"/>
    <n v="0"/>
    <n v="69"/>
    <n v="218"/>
    <n v="277"/>
    <n v="74"/>
    <n v="2"/>
    <n v="0"/>
    <n v="0"/>
    <n v="0"/>
    <n v="2"/>
    <n v="9"/>
    <n v="318"/>
    <n v="1317"/>
    <n v="579"/>
    <n v="47"/>
    <n v="14"/>
    <n v="7"/>
    <n v="0"/>
    <n v="0"/>
    <n v="0"/>
    <n v="0"/>
    <n v="0"/>
    <n v="0"/>
    <n v="0"/>
    <n v="0"/>
    <n v="0"/>
    <n v="18596"/>
    <n v="2933"/>
    <n v="0"/>
    <n v="21529"/>
  </r>
  <r>
    <x v="0"/>
    <x v="2"/>
    <x v="0"/>
    <n v="25587"/>
    <n v="17799"/>
    <n v="6493"/>
    <n v="489"/>
    <n v="282"/>
    <n v="17"/>
    <n v="2"/>
    <n v="102"/>
    <n v="159"/>
    <n v="42"/>
    <n v="0"/>
    <n v="360"/>
    <n v="2171"/>
    <n v="1126"/>
    <n v="191"/>
    <n v="11"/>
    <n v="2"/>
    <n v="1"/>
    <n v="0"/>
    <n v="1"/>
    <n v="37"/>
    <n v="782"/>
    <n v="2556"/>
    <n v="1596"/>
    <n v="170"/>
    <n v="27"/>
    <n v="17"/>
    <n v="0"/>
    <n v="1"/>
    <n v="0"/>
    <n v="0"/>
    <n v="0"/>
    <n v="0"/>
    <n v="0"/>
    <n v="0"/>
    <n v="3"/>
    <n v="50972"/>
    <n v="9048"/>
    <n v="4"/>
    <n v="60024"/>
  </r>
  <r>
    <x v="0"/>
    <x v="2"/>
    <x v="1"/>
    <n v="25617"/>
    <n v="17829"/>
    <n v="6540"/>
    <n v="496"/>
    <n v="280"/>
    <n v="15"/>
    <n v="1"/>
    <n v="102"/>
    <n v="161"/>
    <n v="42"/>
    <n v="0"/>
    <n v="360"/>
    <n v="2173"/>
    <n v="1118"/>
    <n v="183"/>
    <n v="14"/>
    <n v="1"/>
    <n v="2"/>
    <n v="0"/>
    <n v="0"/>
    <n v="37"/>
    <n v="781"/>
    <n v="2561"/>
    <n v="1591"/>
    <n v="169"/>
    <n v="26"/>
    <n v="17"/>
    <n v="0"/>
    <n v="1"/>
    <n v="0"/>
    <n v="0"/>
    <n v="0"/>
    <n v="0"/>
    <n v="0"/>
    <n v="0"/>
    <n v="3"/>
    <n v="51083"/>
    <n v="9033"/>
    <n v="4"/>
    <n v="60120"/>
  </r>
  <r>
    <x v="0"/>
    <x v="2"/>
    <x v="2"/>
    <n v="25656"/>
    <n v="17858"/>
    <n v="6598"/>
    <n v="497"/>
    <n v="279"/>
    <n v="15"/>
    <n v="1"/>
    <n v="102"/>
    <n v="161"/>
    <n v="42"/>
    <n v="0"/>
    <n v="359"/>
    <n v="2172"/>
    <n v="1111"/>
    <n v="187"/>
    <n v="12"/>
    <n v="1"/>
    <n v="1"/>
    <n v="0"/>
    <n v="0"/>
    <n v="36"/>
    <n v="783"/>
    <n v="2584"/>
    <n v="1600"/>
    <n v="169"/>
    <n v="26"/>
    <n v="16"/>
    <n v="0"/>
    <n v="1"/>
    <n v="0"/>
    <n v="0"/>
    <n v="0"/>
    <n v="0"/>
    <n v="0"/>
    <n v="0"/>
    <n v="3"/>
    <n v="51209"/>
    <n v="9057"/>
    <n v="4"/>
    <n v="60270"/>
  </r>
  <r>
    <x v="0"/>
    <x v="2"/>
    <x v="3"/>
    <n v="25679"/>
    <n v="17875"/>
    <n v="6628"/>
    <n v="500"/>
    <n v="277"/>
    <n v="15"/>
    <n v="1"/>
    <n v="103"/>
    <n v="161"/>
    <n v="42"/>
    <n v="0"/>
    <n v="361"/>
    <n v="2169"/>
    <n v="1113"/>
    <n v="184"/>
    <n v="10"/>
    <n v="2"/>
    <n v="1"/>
    <n v="0"/>
    <n v="0"/>
    <n v="38"/>
    <n v="784"/>
    <n v="2599"/>
    <n v="1604"/>
    <n v="172"/>
    <n v="26"/>
    <n v="18"/>
    <n v="0"/>
    <n v="1"/>
    <n v="0"/>
    <n v="0"/>
    <n v="0"/>
    <n v="0"/>
    <n v="0"/>
    <n v="0"/>
    <n v="3"/>
    <n v="51281"/>
    <n v="9081"/>
    <n v="4"/>
    <n v="60366"/>
  </r>
  <r>
    <x v="0"/>
    <x v="2"/>
    <x v="4"/>
    <n v="25703"/>
    <n v="17851"/>
    <n v="6670"/>
    <n v="505"/>
    <n v="276"/>
    <n v="14"/>
    <n v="1"/>
    <n v="103"/>
    <n v="161"/>
    <n v="42"/>
    <n v="0"/>
    <n v="359"/>
    <n v="2162"/>
    <n v="1124"/>
    <n v="178"/>
    <n v="10"/>
    <n v="2"/>
    <n v="1"/>
    <n v="0"/>
    <n v="0"/>
    <n v="37"/>
    <n v="784"/>
    <n v="2595"/>
    <n v="1611"/>
    <n v="170"/>
    <n v="26"/>
    <n v="17"/>
    <n v="0"/>
    <n v="1"/>
    <n v="0"/>
    <n v="0"/>
    <n v="0"/>
    <n v="0"/>
    <n v="0"/>
    <n v="0"/>
    <n v="3"/>
    <n v="51326"/>
    <n v="9076"/>
    <n v="4"/>
    <n v="60406"/>
  </r>
  <r>
    <x v="0"/>
    <x v="2"/>
    <x v="5"/>
    <n v="25728"/>
    <n v="17860"/>
    <n v="6737"/>
    <n v="506"/>
    <n v="277"/>
    <n v="14"/>
    <n v="1"/>
    <n v="103"/>
    <n v="161"/>
    <n v="42"/>
    <n v="0"/>
    <n v="360"/>
    <n v="2167"/>
    <n v="1124"/>
    <n v="183"/>
    <n v="9"/>
    <n v="2"/>
    <n v="1"/>
    <n v="0"/>
    <n v="0"/>
    <n v="37"/>
    <n v="782"/>
    <n v="2623"/>
    <n v="1609"/>
    <n v="171"/>
    <n v="26"/>
    <n v="17"/>
    <n v="0"/>
    <n v="1"/>
    <n v="0"/>
    <n v="0"/>
    <n v="0"/>
    <n v="0"/>
    <n v="0"/>
    <n v="0"/>
    <n v="3"/>
    <n v="51429"/>
    <n v="9111"/>
    <n v="4"/>
    <n v="60544"/>
  </r>
  <r>
    <x v="0"/>
    <x v="2"/>
    <x v="6"/>
    <n v="25548"/>
    <n v="17915"/>
    <n v="6654"/>
    <n v="506"/>
    <n v="386"/>
    <n v="23"/>
    <n v="0"/>
    <n v="99"/>
    <n v="159"/>
    <n v="47"/>
    <n v="0"/>
    <n v="360"/>
    <n v="2261"/>
    <n v="1054"/>
    <n v="161"/>
    <n v="7"/>
    <n v="0"/>
    <n v="1"/>
    <n v="0"/>
    <n v="0"/>
    <n v="37"/>
    <n v="990"/>
    <n v="2659"/>
    <n v="1416"/>
    <n v="152"/>
    <n v="22"/>
    <n v="18"/>
    <n v="0"/>
    <n v="1"/>
    <n v="0"/>
    <n v="0"/>
    <n v="0"/>
    <n v="0"/>
    <n v="0"/>
    <n v="0"/>
    <n v="3"/>
    <n v="51337"/>
    <n v="9138"/>
    <n v="4"/>
    <n v="60479"/>
  </r>
  <r>
    <x v="0"/>
    <x v="2"/>
    <x v="7"/>
    <n v="25472"/>
    <n v="17912"/>
    <n v="6697"/>
    <n v="505"/>
    <n v="386"/>
    <n v="22"/>
    <n v="0"/>
    <n v="98"/>
    <n v="160"/>
    <n v="47"/>
    <n v="0"/>
    <n v="361"/>
    <n v="2247"/>
    <n v="1037"/>
    <n v="159"/>
    <n v="7"/>
    <n v="0"/>
    <n v="1"/>
    <n v="0"/>
    <n v="0"/>
    <n v="37"/>
    <n v="989"/>
    <n v="2662"/>
    <n v="1418"/>
    <n v="140"/>
    <n v="21"/>
    <n v="18"/>
    <n v="0"/>
    <n v="1"/>
    <n v="0"/>
    <n v="0"/>
    <n v="0"/>
    <n v="0"/>
    <n v="0"/>
    <n v="0"/>
    <n v="3"/>
    <n v="51299"/>
    <n v="9097"/>
    <n v="4"/>
    <n v="60400"/>
  </r>
  <r>
    <x v="0"/>
    <x v="2"/>
    <x v="8"/>
    <n v="25451"/>
    <n v="17908"/>
    <n v="6735"/>
    <n v="517"/>
    <n v="386"/>
    <n v="22"/>
    <n v="0"/>
    <n v="98"/>
    <n v="160"/>
    <n v="47"/>
    <n v="0"/>
    <n v="361"/>
    <n v="2251"/>
    <n v="1055"/>
    <n v="165"/>
    <n v="9"/>
    <n v="0"/>
    <n v="1"/>
    <n v="0"/>
    <n v="0"/>
    <n v="37"/>
    <n v="981"/>
    <n v="2664"/>
    <n v="1417"/>
    <n v="139"/>
    <n v="23"/>
    <n v="18"/>
    <n v="0"/>
    <n v="1"/>
    <n v="0"/>
    <n v="0"/>
    <n v="0"/>
    <n v="0"/>
    <n v="0"/>
    <n v="0"/>
    <n v="3"/>
    <n v="51324"/>
    <n v="9121"/>
    <n v="4"/>
    <n v="60449"/>
  </r>
  <r>
    <x v="0"/>
    <x v="2"/>
    <x v="9"/>
    <n v="25398"/>
    <n v="17888"/>
    <n v="6782"/>
    <n v="508"/>
    <n v="384"/>
    <n v="22"/>
    <n v="0"/>
    <n v="99"/>
    <n v="160"/>
    <n v="47"/>
    <n v="0"/>
    <n v="362"/>
    <n v="2234"/>
    <n v="1068"/>
    <n v="155"/>
    <n v="8"/>
    <n v="0"/>
    <n v="1"/>
    <n v="0"/>
    <n v="0"/>
    <n v="38"/>
    <n v="978"/>
    <n v="2660"/>
    <n v="1432"/>
    <n v="142"/>
    <n v="22"/>
    <n v="18"/>
    <n v="0"/>
    <n v="1"/>
    <n v="0"/>
    <n v="0"/>
    <n v="0"/>
    <n v="0"/>
    <n v="0"/>
    <n v="0"/>
    <n v="3"/>
    <n v="51288"/>
    <n v="9118"/>
    <n v="4"/>
    <n v="60410"/>
  </r>
  <r>
    <x v="0"/>
    <x v="2"/>
    <x v="10"/>
    <n v="25328"/>
    <n v="17904"/>
    <n v="6840"/>
    <n v="507"/>
    <n v="383"/>
    <n v="23"/>
    <n v="0"/>
    <n v="98"/>
    <n v="159"/>
    <n v="47"/>
    <n v="0"/>
    <n v="363"/>
    <n v="2247"/>
    <n v="1069"/>
    <n v="158"/>
    <n v="11"/>
    <n v="0"/>
    <n v="1"/>
    <n v="0"/>
    <n v="0"/>
    <n v="36"/>
    <n v="965"/>
    <n v="2662"/>
    <n v="1427"/>
    <n v="140"/>
    <n v="22"/>
    <n v="18"/>
    <n v="0"/>
    <n v="1"/>
    <n v="0"/>
    <n v="0"/>
    <n v="0"/>
    <n v="0"/>
    <n v="0"/>
    <n v="0"/>
    <n v="3"/>
    <n v="51289"/>
    <n v="9119"/>
    <n v="4"/>
    <n v="60412"/>
  </r>
  <r>
    <x v="0"/>
    <x v="2"/>
    <x v="11"/>
    <n v="25344"/>
    <n v="17885"/>
    <n v="6895"/>
    <n v="507"/>
    <n v="384"/>
    <n v="23"/>
    <n v="0"/>
    <n v="99"/>
    <n v="159"/>
    <n v="47"/>
    <n v="0"/>
    <n v="360"/>
    <n v="2261"/>
    <n v="1098"/>
    <n v="167"/>
    <n v="11"/>
    <n v="0"/>
    <n v="1"/>
    <n v="0"/>
    <n v="0"/>
    <n v="38"/>
    <n v="956"/>
    <n v="2661"/>
    <n v="1432"/>
    <n v="141"/>
    <n v="22"/>
    <n v="18"/>
    <n v="0"/>
    <n v="1"/>
    <n v="0"/>
    <n v="0"/>
    <n v="0"/>
    <n v="0"/>
    <n v="0"/>
    <n v="0"/>
    <n v="3"/>
    <n v="51343"/>
    <n v="9166"/>
    <n v="4"/>
    <n v="60513"/>
  </r>
  <r>
    <x v="1"/>
    <x v="2"/>
    <x v="0"/>
    <n v="12515"/>
    <n v="38010"/>
    <n v="23961"/>
    <n v="66"/>
    <n v="79"/>
    <n v="3"/>
    <n v="10"/>
    <n v="10"/>
    <n v="10"/>
    <n v="0"/>
    <n v="0"/>
    <n v="100"/>
    <n v="635"/>
    <n v="519"/>
    <n v="110"/>
    <n v="5"/>
    <n v="0"/>
    <n v="1"/>
    <n v="0"/>
    <n v="1"/>
    <n v="21"/>
    <n v="490"/>
    <n v="1633"/>
    <n v="791"/>
    <n v="102"/>
    <n v="30"/>
    <n v="26"/>
    <n v="0"/>
    <n v="3"/>
    <n v="0"/>
    <n v="1"/>
    <n v="0"/>
    <n v="0"/>
    <n v="4"/>
    <n v="3"/>
    <n v="1"/>
    <n v="74664"/>
    <n v="4464"/>
    <n v="12"/>
    <n v="79140"/>
  </r>
  <r>
    <x v="1"/>
    <x v="2"/>
    <x v="1"/>
    <n v="12576"/>
    <n v="38056"/>
    <n v="24178"/>
    <n v="66"/>
    <n v="78"/>
    <n v="3"/>
    <n v="0"/>
    <n v="11"/>
    <n v="10"/>
    <n v="0"/>
    <n v="0"/>
    <n v="100"/>
    <n v="632"/>
    <n v="517"/>
    <n v="111"/>
    <n v="5"/>
    <n v="0"/>
    <n v="1"/>
    <n v="0"/>
    <n v="0"/>
    <n v="21"/>
    <n v="491"/>
    <n v="1643"/>
    <n v="787"/>
    <n v="102"/>
    <n v="30"/>
    <n v="26"/>
    <n v="0"/>
    <n v="3"/>
    <n v="0"/>
    <n v="1"/>
    <n v="0"/>
    <n v="0"/>
    <n v="4"/>
    <n v="3"/>
    <n v="1"/>
    <n v="74978"/>
    <n v="4466"/>
    <n v="12"/>
    <n v="79456"/>
  </r>
  <r>
    <x v="1"/>
    <x v="2"/>
    <x v="2"/>
    <n v="12554"/>
    <n v="38091"/>
    <n v="24389"/>
    <n v="67"/>
    <n v="78"/>
    <n v="3"/>
    <n v="0"/>
    <n v="11"/>
    <n v="10"/>
    <n v="0"/>
    <n v="0"/>
    <n v="101"/>
    <n v="638"/>
    <n v="518"/>
    <n v="110"/>
    <n v="5"/>
    <n v="0"/>
    <n v="1"/>
    <n v="0"/>
    <n v="0"/>
    <n v="21"/>
    <n v="489"/>
    <n v="1652"/>
    <n v="791"/>
    <n v="102"/>
    <n v="30"/>
    <n v="26"/>
    <n v="0"/>
    <n v="3"/>
    <n v="0"/>
    <n v="1"/>
    <n v="0"/>
    <n v="0"/>
    <n v="4"/>
    <n v="3"/>
    <n v="1"/>
    <n v="75203"/>
    <n v="4484"/>
    <n v="12"/>
    <n v="79699"/>
  </r>
  <r>
    <x v="1"/>
    <x v="2"/>
    <x v="3"/>
    <n v="12560"/>
    <n v="38070"/>
    <n v="24504"/>
    <n v="67"/>
    <n v="78"/>
    <n v="3"/>
    <n v="0"/>
    <n v="11"/>
    <n v="10"/>
    <n v="0"/>
    <n v="0"/>
    <n v="102"/>
    <n v="640"/>
    <n v="516"/>
    <n v="111"/>
    <n v="3"/>
    <n v="0"/>
    <n v="1"/>
    <n v="0"/>
    <n v="0"/>
    <n v="21"/>
    <n v="483"/>
    <n v="1664"/>
    <n v="793"/>
    <n v="104"/>
    <n v="30"/>
    <n v="26"/>
    <n v="0"/>
    <n v="3"/>
    <n v="0"/>
    <n v="1"/>
    <n v="0"/>
    <n v="0"/>
    <n v="4"/>
    <n v="3"/>
    <n v="1"/>
    <n v="75303"/>
    <n v="4494"/>
    <n v="12"/>
    <n v="79809"/>
  </r>
  <r>
    <x v="1"/>
    <x v="2"/>
    <x v="4"/>
    <n v="12555"/>
    <n v="38086"/>
    <n v="24677"/>
    <n v="67"/>
    <n v="78"/>
    <n v="3"/>
    <n v="0"/>
    <n v="11"/>
    <n v="10"/>
    <n v="0"/>
    <n v="0"/>
    <n v="102"/>
    <n v="638"/>
    <n v="530"/>
    <n v="111"/>
    <n v="3"/>
    <n v="0"/>
    <n v="0"/>
    <n v="0"/>
    <n v="0"/>
    <n v="21"/>
    <n v="488"/>
    <n v="1655"/>
    <n v="795"/>
    <n v="104"/>
    <n v="30"/>
    <n v="27"/>
    <n v="0"/>
    <n v="3"/>
    <n v="0"/>
    <n v="1"/>
    <n v="0"/>
    <n v="0"/>
    <n v="4"/>
    <n v="3"/>
    <n v="1"/>
    <n v="75487"/>
    <n v="4504"/>
    <n v="12"/>
    <n v="80003"/>
  </r>
  <r>
    <x v="1"/>
    <x v="2"/>
    <x v="5"/>
    <n v="12559"/>
    <n v="38119"/>
    <n v="24954"/>
    <n v="67"/>
    <n v="78"/>
    <n v="3"/>
    <n v="0"/>
    <n v="11"/>
    <n v="10"/>
    <n v="0"/>
    <n v="0"/>
    <n v="102"/>
    <n v="640"/>
    <n v="528"/>
    <n v="113"/>
    <n v="3"/>
    <n v="1"/>
    <n v="0"/>
    <n v="0"/>
    <n v="0"/>
    <n v="21"/>
    <n v="486"/>
    <n v="1674"/>
    <n v="796"/>
    <n v="104"/>
    <n v="30"/>
    <n v="27"/>
    <n v="0"/>
    <n v="3"/>
    <n v="0"/>
    <n v="1"/>
    <n v="0"/>
    <n v="0"/>
    <n v="4"/>
    <n v="3"/>
    <n v="1"/>
    <n v="75801"/>
    <n v="4525"/>
    <n v="12"/>
    <n v="80338"/>
  </r>
  <r>
    <x v="1"/>
    <x v="2"/>
    <x v="6"/>
    <n v="13263"/>
    <n v="37467"/>
    <n v="24921"/>
    <n v="67"/>
    <n v="105"/>
    <n v="2"/>
    <n v="0"/>
    <n v="10"/>
    <n v="11"/>
    <n v="0"/>
    <n v="0"/>
    <n v="102"/>
    <n v="699"/>
    <n v="510"/>
    <n v="112"/>
    <n v="1"/>
    <n v="1"/>
    <n v="1"/>
    <n v="0"/>
    <n v="0"/>
    <n v="21"/>
    <n v="578"/>
    <n v="1666"/>
    <n v="693"/>
    <n v="84"/>
    <n v="20"/>
    <n v="32"/>
    <n v="0"/>
    <n v="3"/>
    <n v="0"/>
    <n v="1"/>
    <n v="0"/>
    <n v="0"/>
    <n v="4"/>
    <n v="3"/>
    <n v="1"/>
    <n v="75846"/>
    <n v="4520"/>
    <n v="12"/>
    <n v="80378"/>
  </r>
  <r>
    <x v="1"/>
    <x v="2"/>
    <x v="7"/>
    <n v="13274"/>
    <n v="37544"/>
    <n v="25071"/>
    <n v="67"/>
    <n v="105"/>
    <n v="2"/>
    <n v="0"/>
    <n v="10"/>
    <n v="11"/>
    <n v="0"/>
    <n v="0"/>
    <n v="102"/>
    <n v="699"/>
    <n v="511"/>
    <n v="105"/>
    <n v="3"/>
    <n v="1"/>
    <n v="2"/>
    <n v="0"/>
    <n v="0"/>
    <n v="21"/>
    <n v="578"/>
    <n v="1676"/>
    <n v="704"/>
    <n v="83"/>
    <n v="19"/>
    <n v="32"/>
    <n v="0"/>
    <n v="3"/>
    <n v="0"/>
    <n v="1"/>
    <n v="0"/>
    <n v="0"/>
    <n v="4"/>
    <n v="3"/>
    <n v="1"/>
    <n v="76084"/>
    <n v="4536"/>
    <n v="12"/>
    <n v="80632"/>
  </r>
  <r>
    <x v="1"/>
    <x v="2"/>
    <x v="8"/>
    <n v="13258"/>
    <n v="37551"/>
    <n v="25148"/>
    <n v="67"/>
    <n v="105"/>
    <n v="2"/>
    <n v="0"/>
    <n v="10"/>
    <n v="11"/>
    <n v="0"/>
    <n v="0"/>
    <n v="102"/>
    <n v="709"/>
    <n v="507"/>
    <n v="103"/>
    <n v="2"/>
    <n v="1"/>
    <n v="2"/>
    <n v="0"/>
    <n v="0"/>
    <n v="21"/>
    <n v="572"/>
    <n v="1690"/>
    <n v="710"/>
    <n v="84"/>
    <n v="21"/>
    <n v="31"/>
    <n v="0"/>
    <n v="3"/>
    <n v="0"/>
    <n v="1"/>
    <n v="0"/>
    <n v="0"/>
    <n v="4"/>
    <n v="3"/>
    <n v="1"/>
    <n v="76152"/>
    <n v="4555"/>
    <n v="12"/>
    <n v="80719"/>
  </r>
  <r>
    <x v="1"/>
    <x v="2"/>
    <x v="9"/>
    <n v="13262"/>
    <n v="37571"/>
    <n v="25378"/>
    <n v="67"/>
    <n v="105"/>
    <n v="2"/>
    <n v="0"/>
    <n v="10"/>
    <n v="11"/>
    <n v="0"/>
    <n v="0"/>
    <n v="101"/>
    <n v="696"/>
    <n v="504"/>
    <n v="97"/>
    <n v="2"/>
    <n v="1"/>
    <n v="3"/>
    <n v="0"/>
    <n v="0"/>
    <n v="21"/>
    <n v="576"/>
    <n v="1706"/>
    <n v="721"/>
    <n v="84"/>
    <n v="20"/>
    <n v="32"/>
    <n v="0"/>
    <n v="3"/>
    <n v="0"/>
    <n v="1"/>
    <n v="0"/>
    <n v="0"/>
    <n v="4"/>
    <n v="3"/>
    <n v="1"/>
    <n v="76406"/>
    <n v="4564"/>
    <n v="12"/>
    <n v="80982"/>
  </r>
  <r>
    <x v="1"/>
    <x v="2"/>
    <x v="10"/>
    <n v="13286"/>
    <n v="37589"/>
    <n v="25581"/>
    <n v="68"/>
    <n v="105"/>
    <n v="2"/>
    <n v="0"/>
    <n v="10"/>
    <n v="11"/>
    <n v="0"/>
    <n v="0"/>
    <n v="101"/>
    <n v="691"/>
    <n v="486"/>
    <n v="98"/>
    <n v="2"/>
    <n v="1"/>
    <n v="1"/>
    <n v="0"/>
    <n v="0"/>
    <n v="21"/>
    <n v="579"/>
    <n v="1737"/>
    <n v="722"/>
    <n v="84"/>
    <n v="20"/>
    <n v="32"/>
    <n v="0"/>
    <n v="3"/>
    <n v="0"/>
    <n v="1"/>
    <n v="0"/>
    <n v="0"/>
    <n v="4"/>
    <n v="3"/>
    <n v="1"/>
    <n v="76652"/>
    <n v="4575"/>
    <n v="12"/>
    <n v="81239"/>
  </r>
  <r>
    <x v="1"/>
    <x v="2"/>
    <x v="11"/>
    <n v="13279"/>
    <n v="37586"/>
    <n v="25707"/>
    <n v="69"/>
    <n v="105"/>
    <n v="2"/>
    <n v="0"/>
    <n v="10"/>
    <n v="11"/>
    <n v="0"/>
    <n v="0"/>
    <n v="101"/>
    <n v="689"/>
    <n v="489"/>
    <n v="98"/>
    <n v="2"/>
    <n v="1"/>
    <n v="1"/>
    <n v="0"/>
    <n v="0"/>
    <n v="21"/>
    <n v="579"/>
    <n v="1741"/>
    <n v="724"/>
    <n v="84"/>
    <n v="20"/>
    <n v="32"/>
    <n v="0"/>
    <n v="3"/>
    <n v="0"/>
    <n v="1"/>
    <n v="0"/>
    <n v="0"/>
    <n v="4"/>
    <n v="3"/>
    <n v="1"/>
    <n v="76769"/>
    <n v="4582"/>
    <n v="12"/>
    <n v="81363"/>
  </r>
  <r>
    <x v="2"/>
    <x v="2"/>
    <x v="0"/>
    <n v="8435"/>
    <n v="10073"/>
    <n v="2886"/>
    <n v="34"/>
    <n v="30"/>
    <n v="1"/>
    <n v="0"/>
    <n v="31"/>
    <n v="3"/>
    <n v="0"/>
    <n v="0"/>
    <n v="62"/>
    <n v="603"/>
    <n v="231"/>
    <n v="40"/>
    <n v="1"/>
    <n v="0"/>
    <n v="0"/>
    <n v="0"/>
    <n v="1"/>
    <n v="12"/>
    <n v="255"/>
    <n v="786"/>
    <n v="378"/>
    <n v="47"/>
    <n v="10"/>
    <n v="8"/>
    <n v="0"/>
    <n v="1"/>
    <n v="0"/>
    <n v="0"/>
    <n v="0"/>
    <n v="0"/>
    <n v="0"/>
    <n v="0"/>
    <n v="0"/>
    <n v="21493"/>
    <n v="2434"/>
    <n v="1"/>
    <n v="23928"/>
  </r>
  <r>
    <x v="2"/>
    <x v="2"/>
    <x v="1"/>
    <n v="8439"/>
    <n v="10088"/>
    <n v="2892"/>
    <n v="34"/>
    <n v="30"/>
    <n v="1"/>
    <n v="0"/>
    <n v="31"/>
    <n v="3"/>
    <n v="0"/>
    <n v="0"/>
    <n v="62"/>
    <n v="605"/>
    <n v="230"/>
    <n v="44"/>
    <n v="2"/>
    <n v="0"/>
    <n v="0"/>
    <n v="0"/>
    <n v="0"/>
    <n v="12"/>
    <n v="256"/>
    <n v="787"/>
    <n v="375"/>
    <n v="45"/>
    <n v="10"/>
    <n v="9"/>
    <n v="0"/>
    <n v="1"/>
    <n v="0"/>
    <n v="0"/>
    <n v="0"/>
    <n v="0"/>
    <n v="0"/>
    <n v="0"/>
    <n v="0"/>
    <n v="21518"/>
    <n v="2437"/>
    <n v="1"/>
    <n v="23956"/>
  </r>
  <r>
    <x v="2"/>
    <x v="2"/>
    <x v="2"/>
    <n v="8444"/>
    <n v="10085"/>
    <n v="2904"/>
    <n v="34"/>
    <n v="30"/>
    <n v="1"/>
    <n v="0"/>
    <n v="31"/>
    <n v="3"/>
    <n v="0"/>
    <n v="0"/>
    <n v="61"/>
    <n v="604"/>
    <n v="235"/>
    <n v="45"/>
    <n v="1"/>
    <n v="0"/>
    <n v="0"/>
    <n v="0"/>
    <n v="0"/>
    <n v="12"/>
    <n v="255"/>
    <n v="786"/>
    <n v="374"/>
    <n v="46"/>
    <n v="10"/>
    <n v="9"/>
    <n v="0"/>
    <n v="1"/>
    <n v="0"/>
    <n v="0"/>
    <n v="0"/>
    <n v="0"/>
    <n v="0"/>
    <n v="0"/>
    <n v="0"/>
    <n v="21532"/>
    <n v="2438"/>
    <n v="1"/>
    <n v="23971"/>
  </r>
  <r>
    <x v="2"/>
    <x v="2"/>
    <x v="3"/>
    <n v="8426"/>
    <n v="10077"/>
    <n v="2927"/>
    <n v="34"/>
    <n v="30"/>
    <n v="1"/>
    <n v="0"/>
    <n v="30"/>
    <n v="3"/>
    <n v="0"/>
    <n v="0"/>
    <n v="61"/>
    <n v="599"/>
    <n v="239"/>
    <n v="45"/>
    <n v="1"/>
    <n v="0"/>
    <n v="0"/>
    <n v="0"/>
    <n v="0"/>
    <n v="12"/>
    <n v="257"/>
    <n v="785"/>
    <n v="374"/>
    <n v="46"/>
    <n v="10"/>
    <n v="9"/>
    <n v="0"/>
    <n v="1"/>
    <n v="0"/>
    <n v="0"/>
    <n v="0"/>
    <n v="0"/>
    <n v="0"/>
    <n v="0"/>
    <n v="0"/>
    <n v="21528"/>
    <n v="2438"/>
    <n v="1"/>
    <n v="23967"/>
  </r>
  <r>
    <x v="2"/>
    <x v="2"/>
    <x v="4"/>
    <n v="8411"/>
    <n v="10070"/>
    <n v="2941"/>
    <n v="34"/>
    <n v="30"/>
    <n v="1"/>
    <n v="0"/>
    <n v="30"/>
    <n v="3"/>
    <n v="0"/>
    <n v="0"/>
    <n v="61"/>
    <n v="596"/>
    <n v="239"/>
    <n v="45"/>
    <n v="2"/>
    <n v="0"/>
    <n v="0"/>
    <n v="0"/>
    <n v="0"/>
    <n v="12"/>
    <n v="256"/>
    <n v="783"/>
    <n v="378"/>
    <n v="44"/>
    <n v="11"/>
    <n v="9"/>
    <n v="0"/>
    <n v="1"/>
    <n v="0"/>
    <n v="0"/>
    <n v="0"/>
    <n v="0"/>
    <n v="0"/>
    <n v="0"/>
    <n v="0"/>
    <n v="21520"/>
    <n v="2436"/>
    <n v="1"/>
    <n v="23957"/>
  </r>
  <r>
    <x v="2"/>
    <x v="2"/>
    <x v="5"/>
    <n v="8400"/>
    <n v="10068"/>
    <n v="2974"/>
    <n v="34"/>
    <n v="30"/>
    <n v="1"/>
    <n v="0"/>
    <n v="31"/>
    <n v="3"/>
    <n v="0"/>
    <n v="0"/>
    <n v="61"/>
    <n v="593"/>
    <n v="241"/>
    <n v="49"/>
    <n v="2"/>
    <n v="0"/>
    <n v="0"/>
    <n v="0"/>
    <n v="0"/>
    <n v="12"/>
    <n v="256"/>
    <n v="788"/>
    <n v="374"/>
    <n v="44"/>
    <n v="11"/>
    <n v="9"/>
    <n v="0"/>
    <n v="1"/>
    <n v="0"/>
    <n v="0"/>
    <n v="0"/>
    <n v="0"/>
    <n v="0"/>
    <n v="0"/>
    <n v="0"/>
    <n v="21541"/>
    <n v="2440"/>
    <n v="1"/>
    <n v="23982"/>
  </r>
  <r>
    <x v="2"/>
    <x v="2"/>
    <x v="6"/>
    <n v="8766"/>
    <n v="9685"/>
    <n v="2985"/>
    <n v="34"/>
    <n v="46"/>
    <n v="1"/>
    <n v="0"/>
    <n v="31"/>
    <n v="3"/>
    <n v="0"/>
    <n v="0"/>
    <n v="62"/>
    <n v="631"/>
    <n v="238"/>
    <n v="48"/>
    <n v="2"/>
    <n v="0"/>
    <n v="0"/>
    <n v="0"/>
    <n v="0"/>
    <n v="12"/>
    <n v="308"/>
    <n v="769"/>
    <n v="310"/>
    <n v="36"/>
    <n v="11"/>
    <n v="10"/>
    <n v="0"/>
    <n v="1"/>
    <n v="0"/>
    <n v="0"/>
    <n v="0"/>
    <n v="0"/>
    <n v="0"/>
    <n v="0"/>
    <n v="0"/>
    <n v="21551"/>
    <n v="2437"/>
    <n v="1"/>
    <n v="23989"/>
  </r>
  <r>
    <x v="2"/>
    <x v="2"/>
    <x v="7"/>
    <n v="8744"/>
    <n v="9721"/>
    <n v="3000"/>
    <n v="34"/>
    <n v="46"/>
    <n v="1"/>
    <n v="0"/>
    <n v="31"/>
    <n v="3"/>
    <n v="0"/>
    <n v="0"/>
    <n v="62"/>
    <n v="633"/>
    <n v="236"/>
    <n v="46"/>
    <n v="2"/>
    <n v="0"/>
    <n v="0"/>
    <n v="0"/>
    <n v="0"/>
    <n v="12"/>
    <n v="304"/>
    <n v="775"/>
    <n v="313"/>
    <n v="36"/>
    <n v="11"/>
    <n v="10"/>
    <n v="0"/>
    <n v="1"/>
    <n v="0"/>
    <n v="0"/>
    <n v="0"/>
    <n v="0"/>
    <n v="0"/>
    <n v="0"/>
    <n v="0"/>
    <n v="21580"/>
    <n v="2440"/>
    <n v="1"/>
    <n v="24021"/>
  </r>
  <r>
    <x v="2"/>
    <x v="2"/>
    <x v="8"/>
    <n v="8720"/>
    <n v="9698"/>
    <n v="3004"/>
    <n v="34"/>
    <n v="46"/>
    <n v="1"/>
    <n v="0"/>
    <n v="31"/>
    <n v="3"/>
    <n v="0"/>
    <n v="0"/>
    <n v="62"/>
    <n v="629"/>
    <n v="227"/>
    <n v="43"/>
    <n v="2"/>
    <n v="0"/>
    <n v="0"/>
    <n v="0"/>
    <n v="0"/>
    <n v="12"/>
    <n v="309"/>
    <n v="786"/>
    <n v="320"/>
    <n v="36"/>
    <n v="11"/>
    <n v="10"/>
    <n v="0"/>
    <n v="1"/>
    <n v="0"/>
    <n v="0"/>
    <n v="0"/>
    <n v="0"/>
    <n v="0"/>
    <n v="0"/>
    <n v="0"/>
    <n v="21537"/>
    <n v="2447"/>
    <n v="1"/>
    <n v="23985"/>
  </r>
  <r>
    <x v="2"/>
    <x v="2"/>
    <x v="9"/>
    <n v="8695"/>
    <n v="9709"/>
    <n v="3019"/>
    <n v="34"/>
    <n v="46"/>
    <n v="1"/>
    <n v="0"/>
    <n v="31"/>
    <n v="3"/>
    <n v="0"/>
    <n v="0"/>
    <n v="61"/>
    <n v="626"/>
    <n v="224"/>
    <n v="40"/>
    <n v="2"/>
    <n v="0"/>
    <n v="0"/>
    <n v="0"/>
    <n v="0"/>
    <n v="12"/>
    <n v="304"/>
    <n v="796"/>
    <n v="323"/>
    <n v="36"/>
    <n v="11"/>
    <n v="10"/>
    <n v="0"/>
    <n v="1"/>
    <n v="0"/>
    <n v="0"/>
    <n v="0"/>
    <n v="0"/>
    <n v="0"/>
    <n v="0"/>
    <n v="0"/>
    <n v="21538"/>
    <n v="2445"/>
    <n v="1"/>
    <n v="23984"/>
  </r>
  <r>
    <x v="2"/>
    <x v="2"/>
    <x v="10"/>
    <n v="8666"/>
    <n v="9680"/>
    <n v="3032"/>
    <n v="36"/>
    <n v="46"/>
    <n v="1"/>
    <n v="0"/>
    <n v="31"/>
    <n v="3"/>
    <n v="0"/>
    <n v="0"/>
    <n v="61"/>
    <n v="614"/>
    <n v="221"/>
    <n v="44"/>
    <n v="2"/>
    <n v="0"/>
    <n v="0"/>
    <n v="0"/>
    <n v="0"/>
    <n v="12"/>
    <n v="310"/>
    <n v="801"/>
    <n v="320"/>
    <n v="36"/>
    <n v="11"/>
    <n v="10"/>
    <n v="0"/>
    <n v="1"/>
    <n v="0"/>
    <n v="0"/>
    <n v="0"/>
    <n v="0"/>
    <n v="0"/>
    <n v="0"/>
    <n v="0"/>
    <n v="21495"/>
    <n v="2442"/>
    <n v="1"/>
    <n v="23938"/>
  </r>
  <r>
    <x v="2"/>
    <x v="2"/>
    <x v="11"/>
    <n v="8671"/>
    <n v="9702"/>
    <n v="3051"/>
    <n v="36"/>
    <n v="46"/>
    <n v="1"/>
    <n v="0"/>
    <n v="31"/>
    <n v="3"/>
    <n v="0"/>
    <n v="0"/>
    <n v="61"/>
    <n v="616"/>
    <n v="219"/>
    <n v="39"/>
    <n v="2"/>
    <n v="0"/>
    <n v="0"/>
    <n v="0"/>
    <n v="0"/>
    <n v="12"/>
    <n v="308"/>
    <n v="809"/>
    <n v="323"/>
    <n v="36"/>
    <n v="11"/>
    <n v="10"/>
    <n v="0"/>
    <n v="1"/>
    <n v="0"/>
    <n v="0"/>
    <n v="0"/>
    <n v="0"/>
    <n v="0"/>
    <n v="0"/>
    <n v="0"/>
    <n v="21541"/>
    <n v="2446"/>
    <n v="1"/>
    <n v="23988"/>
  </r>
  <r>
    <x v="3"/>
    <x v="2"/>
    <x v="0"/>
    <n v="9233"/>
    <n v="27877"/>
    <n v="13119"/>
    <n v="21"/>
    <n v="287"/>
    <n v="5"/>
    <n v="3"/>
    <n v="11"/>
    <n v="3"/>
    <n v="0"/>
    <n v="0"/>
    <n v="20"/>
    <n v="688"/>
    <n v="523"/>
    <n v="184"/>
    <n v="12"/>
    <n v="2"/>
    <n v="2"/>
    <n v="0"/>
    <n v="0"/>
    <n v="10"/>
    <n v="492"/>
    <n v="1807"/>
    <n v="1209"/>
    <n v="152"/>
    <n v="29"/>
    <n v="31"/>
    <n v="0"/>
    <n v="3"/>
    <n v="0"/>
    <n v="2"/>
    <n v="0"/>
    <n v="0"/>
    <n v="3"/>
    <n v="0"/>
    <n v="1"/>
    <n v="50559"/>
    <n v="5161"/>
    <n v="9"/>
    <n v="55729"/>
  </r>
  <r>
    <x v="3"/>
    <x v="2"/>
    <x v="1"/>
    <n v="9255"/>
    <n v="27887"/>
    <n v="13192"/>
    <n v="21"/>
    <n v="287"/>
    <n v="5"/>
    <n v="0"/>
    <n v="11"/>
    <n v="3"/>
    <n v="0"/>
    <n v="0"/>
    <n v="20"/>
    <n v="688"/>
    <n v="539"/>
    <n v="177"/>
    <n v="12"/>
    <n v="1"/>
    <n v="1"/>
    <n v="0"/>
    <n v="0"/>
    <n v="10"/>
    <n v="492"/>
    <n v="1811"/>
    <n v="1216"/>
    <n v="154"/>
    <n v="30"/>
    <n v="31"/>
    <n v="0"/>
    <n v="3"/>
    <n v="0"/>
    <n v="2"/>
    <n v="0"/>
    <n v="0"/>
    <n v="1"/>
    <n v="0"/>
    <n v="1"/>
    <n v="50661"/>
    <n v="5182"/>
    <n v="7"/>
    <n v="55850"/>
  </r>
  <r>
    <x v="3"/>
    <x v="2"/>
    <x v="2"/>
    <n v="9252"/>
    <n v="27933"/>
    <n v="13323"/>
    <n v="21"/>
    <n v="287"/>
    <n v="5"/>
    <n v="0"/>
    <n v="11"/>
    <n v="3"/>
    <n v="0"/>
    <n v="0"/>
    <n v="21"/>
    <n v="682"/>
    <n v="533"/>
    <n v="176"/>
    <n v="13"/>
    <n v="1"/>
    <n v="1"/>
    <n v="0"/>
    <n v="0"/>
    <n v="9"/>
    <n v="494"/>
    <n v="1827"/>
    <n v="1225"/>
    <n v="161"/>
    <n v="30"/>
    <n v="28"/>
    <n v="0"/>
    <n v="3"/>
    <n v="0"/>
    <n v="2"/>
    <n v="0"/>
    <n v="0"/>
    <n v="1"/>
    <n v="0"/>
    <n v="1"/>
    <n v="50835"/>
    <n v="5201"/>
    <n v="7"/>
    <n v="56043"/>
  </r>
  <r>
    <x v="3"/>
    <x v="2"/>
    <x v="3"/>
    <n v="9244"/>
    <n v="27934"/>
    <n v="13462"/>
    <n v="21"/>
    <n v="287"/>
    <n v="5"/>
    <n v="0"/>
    <n v="11"/>
    <n v="3"/>
    <n v="0"/>
    <n v="0"/>
    <n v="22"/>
    <n v="683"/>
    <n v="532"/>
    <n v="181"/>
    <n v="14"/>
    <n v="1"/>
    <n v="1"/>
    <n v="0"/>
    <n v="0"/>
    <n v="9"/>
    <n v="489"/>
    <n v="1823"/>
    <n v="1219"/>
    <n v="156"/>
    <n v="30"/>
    <n v="32"/>
    <n v="0"/>
    <n v="3"/>
    <n v="0"/>
    <n v="2"/>
    <n v="0"/>
    <n v="0"/>
    <n v="3"/>
    <n v="0"/>
    <n v="1"/>
    <n v="50967"/>
    <n v="5192"/>
    <n v="9"/>
    <n v="56168"/>
  </r>
  <r>
    <x v="3"/>
    <x v="2"/>
    <x v="4"/>
    <n v="9223"/>
    <n v="27961"/>
    <n v="13517"/>
    <n v="21"/>
    <n v="285"/>
    <n v="5"/>
    <n v="0"/>
    <n v="11"/>
    <n v="3"/>
    <n v="0"/>
    <n v="0"/>
    <n v="21"/>
    <n v="680"/>
    <n v="529"/>
    <n v="167"/>
    <n v="12"/>
    <n v="1"/>
    <n v="1"/>
    <n v="0"/>
    <n v="0"/>
    <n v="10"/>
    <n v="488"/>
    <n v="1839"/>
    <n v="1224"/>
    <n v="159"/>
    <n v="30"/>
    <n v="30"/>
    <n v="0"/>
    <n v="3"/>
    <n v="0"/>
    <n v="2"/>
    <n v="0"/>
    <n v="0"/>
    <n v="2"/>
    <n v="0"/>
    <n v="1"/>
    <n v="51026"/>
    <n v="5191"/>
    <n v="8"/>
    <n v="56225"/>
  </r>
  <r>
    <x v="3"/>
    <x v="2"/>
    <x v="5"/>
    <n v="9234"/>
    <n v="27987"/>
    <n v="13689"/>
    <n v="21"/>
    <n v="285"/>
    <n v="5"/>
    <n v="0"/>
    <n v="11"/>
    <n v="3"/>
    <n v="0"/>
    <n v="0"/>
    <n v="21"/>
    <n v="676"/>
    <n v="560"/>
    <n v="179"/>
    <n v="12"/>
    <n v="1"/>
    <n v="1"/>
    <n v="0"/>
    <n v="0"/>
    <n v="10"/>
    <n v="492"/>
    <n v="1821"/>
    <n v="1210"/>
    <n v="159"/>
    <n v="30"/>
    <n v="29"/>
    <n v="0"/>
    <n v="3"/>
    <n v="0"/>
    <n v="2"/>
    <n v="0"/>
    <n v="0"/>
    <n v="1"/>
    <n v="0"/>
    <n v="1"/>
    <n v="51235"/>
    <n v="5201"/>
    <n v="7"/>
    <n v="56443"/>
  </r>
  <r>
    <x v="3"/>
    <x v="2"/>
    <x v="6"/>
    <n v="10015"/>
    <n v="27476"/>
    <n v="13289"/>
    <n v="22"/>
    <n v="469"/>
    <n v="6"/>
    <n v="0"/>
    <n v="12"/>
    <n v="2"/>
    <n v="0"/>
    <n v="0"/>
    <n v="21"/>
    <n v="751"/>
    <n v="524"/>
    <n v="147"/>
    <n v="12"/>
    <n v="1"/>
    <n v="1"/>
    <n v="0"/>
    <n v="0"/>
    <n v="10"/>
    <n v="672"/>
    <n v="1854"/>
    <n v="1036"/>
    <n v="133"/>
    <n v="22"/>
    <n v="31"/>
    <n v="0"/>
    <n v="3"/>
    <n v="0"/>
    <n v="2"/>
    <n v="0"/>
    <n v="0"/>
    <n v="3"/>
    <n v="0"/>
    <n v="1"/>
    <n v="51291"/>
    <n v="5215"/>
    <n v="9"/>
    <n v="56515"/>
  </r>
  <r>
    <x v="3"/>
    <x v="2"/>
    <x v="7"/>
    <n v="10015"/>
    <n v="27457"/>
    <n v="13351"/>
    <n v="22"/>
    <n v="468"/>
    <n v="6"/>
    <n v="0"/>
    <n v="12"/>
    <n v="2"/>
    <n v="0"/>
    <n v="0"/>
    <n v="20"/>
    <n v="750"/>
    <n v="542"/>
    <n v="144"/>
    <n v="11"/>
    <n v="1"/>
    <n v="1"/>
    <n v="0"/>
    <n v="0"/>
    <n v="10"/>
    <n v="669"/>
    <n v="1862"/>
    <n v="1040"/>
    <n v="134"/>
    <n v="22"/>
    <n v="30"/>
    <n v="0"/>
    <n v="3"/>
    <n v="0"/>
    <n v="2"/>
    <n v="0"/>
    <n v="0"/>
    <n v="2"/>
    <n v="0"/>
    <n v="1"/>
    <n v="51333"/>
    <n v="5236"/>
    <n v="8"/>
    <n v="56577"/>
  </r>
  <r>
    <x v="3"/>
    <x v="2"/>
    <x v="8"/>
    <n v="10012"/>
    <n v="27422"/>
    <n v="13433"/>
    <n v="23"/>
    <n v="471"/>
    <n v="6"/>
    <n v="0"/>
    <n v="12"/>
    <n v="2"/>
    <n v="0"/>
    <n v="0"/>
    <n v="20"/>
    <n v="746"/>
    <n v="531"/>
    <n v="141"/>
    <n v="12"/>
    <n v="1"/>
    <n v="1"/>
    <n v="0"/>
    <n v="0"/>
    <n v="10"/>
    <n v="671"/>
    <n v="1878"/>
    <n v="1047"/>
    <n v="133"/>
    <n v="22"/>
    <n v="29"/>
    <n v="0"/>
    <n v="3"/>
    <n v="0"/>
    <n v="2"/>
    <n v="0"/>
    <n v="0"/>
    <n v="2"/>
    <n v="0"/>
    <n v="1"/>
    <n v="51381"/>
    <n v="5242"/>
    <n v="8"/>
    <n v="56631"/>
  </r>
  <r>
    <x v="3"/>
    <x v="2"/>
    <x v="9"/>
    <n v="9990"/>
    <n v="27445"/>
    <n v="13497"/>
    <n v="23"/>
    <n v="469"/>
    <n v="6"/>
    <n v="0"/>
    <n v="12"/>
    <n v="2"/>
    <n v="0"/>
    <n v="0"/>
    <n v="20"/>
    <n v="738"/>
    <n v="532"/>
    <n v="148"/>
    <n v="13"/>
    <n v="1"/>
    <n v="1"/>
    <n v="0"/>
    <n v="0"/>
    <n v="10"/>
    <n v="673"/>
    <n v="1881"/>
    <n v="1043"/>
    <n v="133"/>
    <n v="21"/>
    <n v="32"/>
    <n v="0"/>
    <n v="3"/>
    <n v="0"/>
    <n v="2"/>
    <n v="0"/>
    <n v="0"/>
    <n v="2"/>
    <n v="0"/>
    <n v="1"/>
    <n v="51444"/>
    <n v="5246"/>
    <n v="8"/>
    <n v="56698"/>
  </r>
  <r>
    <x v="3"/>
    <x v="2"/>
    <x v="10"/>
    <n v="9991"/>
    <n v="27487"/>
    <n v="13574"/>
    <n v="23"/>
    <n v="469"/>
    <n v="6"/>
    <n v="0"/>
    <n v="12"/>
    <n v="2"/>
    <n v="0"/>
    <n v="0"/>
    <n v="20"/>
    <n v="793"/>
    <n v="563"/>
    <n v="150"/>
    <n v="12"/>
    <n v="1"/>
    <n v="1"/>
    <n v="0"/>
    <n v="0"/>
    <n v="10"/>
    <n v="615"/>
    <n v="1880"/>
    <n v="1042"/>
    <n v="134"/>
    <n v="21"/>
    <n v="29"/>
    <n v="0"/>
    <n v="3"/>
    <n v="0"/>
    <n v="2"/>
    <n v="0"/>
    <n v="0"/>
    <n v="2"/>
    <n v="0"/>
    <n v="1"/>
    <n v="51564"/>
    <n v="5271"/>
    <n v="8"/>
    <n v="56843"/>
  </r>
  <r>
    <x v="3"/>
    <x v="2"/>
    <x v="11"/>
    <n v="9977"/>
    <n v="27508"/>
    <n v="13681"/>
    <n v="24"/>
    <n v="470"/>
    <n v="6"/>
    <n v="0"/>
    <n v="12"/>
    <n v="2"/>
    <n v="0"/>
    <n v="0"/>
    <n v="20"/>
    <n v="792"/>
    <n v="563"/>
    <n v="147"/>
    <n v="12"/>
    <n v="1"/>
    <n v="1"/>
    <n v="0"/>
    <n v="0"/>
    <n v="9"/>
    <n v="609"/>
    <n v="1890"/>
    <n v="1050"/>
    <n v="133"/>
    <n v="21"/>
    <n v="31"/>
    <n v="0"/>
    <n v="3"/>
    <n v="0"/>
    <n v="2"/>
    <n v="0"/>
    <n v="0"/>
    <n v="2"/>
    <n v="0"/>
    <n v="1"/>
    <n v="51680"/>
    <n v="5279"/>
    <n v="8"/>
    <n v="56967"/>
  </r>
  <r>
    <x v="4"/>
    <x v="2"/>
    <x v="0"/>
    <n v="1743"/>
    <n v="2835"/>
    <n v="1125"/>
    <n v="9"/>
    <n v="2"/>
    <n v="0"/>
    <n v="0"/>
    <n v="0"/>
    <n v="0"/>
    <n v="0"/>
    <n v="0"/>
    <n v="14"/>
    <n v="146"/>
    <n v="55"/>
    <n v="5"/>
    <n v="0"/>
    <n v="0"/>
    <n v="0"/>
    <n v="0"/>
    <n v="0"/>
    <n v="0"/>
    <n v="57"/>
    <n v="153"/>
    <n v="42"/>
    <n v="7"/>
    <n v="1"/>
    <n v="2"/>
    <n v="0"/>
    <n v="1"/>
    <n v="0"/>
    <n v="1"/>
    <n v="0"/>
    <n v="0"/>
    <n v="0"/>
    <n v="0"/>
    <n v="0"/>
    <n v="5714"/>
    <n v="482"/>
    <n v="2"/>
    <n v="6198"/>
  </r>
  <r>
    <x v="4"/>
    <x v="2"/>
    <x v="1"/>
    <n v="1744"/>
    <n v="2833"/>
    <n v="1131"/>
    <n v="9"/>
    <n v="2"/>
    <n v="0"/>
    <n v="0"/>
    <n v="0"/>
    <n v="0"/>
    <n v="0"/>
    <n v="0"/>
    <n v="14"/>
    <n v="146"/>
    <n v="56"/>
    <n v="3"/>
    <n v="0"/>
    <n v="0"/>
    <n v="0"/>
    <n v="0"/>
    <n v="0"/>
    <n v="0"/>
    <n v="57"/>
    <n v="153"/>
    <n v="44"/>
    <n v="7"/>
    <n v="1"/>
    <n v="2"/>
    <n v="0"/>
    <n v="1"/>
    <n v="0"/>
    <n v="1"/>
    <n v="0"/>
    <n v="0"/>
    <n v="0"/>
    <n v="0"/>
    <n v="0"/>
    <n v="5719"/>
    <n v="483"/>
    <n v="2"/>
    <n v="6204"/>
  </r>
  <r>
    <x v="4"/>
    <x v="2"/>
    <x v="2"/>
    <n v="1741"/>
    <n v="2828"/>
    <n v="1128"/>
    <n v="9"/>
    <n v="2"/>
    <n v="0"/>
    <n v="0"/>
    <n v="0"/>
    <n v="0"/>
    <n v="0"/>
    <n v="0"/>
    <n v="14"/>
    <n v="147"/>
    <n v="53"/>
    <n v="3"/>
    <n v="0"/>
    <n v="0"/>
    <n v="0"/>
    <n v="0"/>
    <n v="0"/>
    <n v="0"/>
    <n v="56"/>
    <n v="155"/>
    <n v="44"/>
    <n v="7"/>
    <n v="1"/>
    <n v="2"/>
    <n v="0"/>
    <n v="1"/>
    <n v="0"/>
    <n v="1"/>
    <n v="0"/>
    <n v="0"/>
    <n v="0"/>
    <n v="0"/>
    <n v="0"/>
    <n v="5708"/>
    <n v="482"/>
    <n v="2"/>
    <n v="6192"/>
  </r>
  <r>
    <x v="4"/>
    <x v="2"/>
    <x v="3"/>
    <n v="1738"/>
    <n v="2838"/>
    <n v="1136"/>
    <n v="9"/>
    <n v="2"/>
    <n v="0"/>
    <n v="0"/>
    <n v="0"/>
    <n v="0"/>
    <n v="0"/>
    <n v="0"/>
    <n v="14"/>
    <n v="146"/>
    <n v="57"/>
    <n v="3"/>
    <n v="0"/>
    <n v="0"/>
    <n v="0"/>
    <n v="0"/>
    <n v="0"/>
    <n v="0"/>
    <n v="56"/>
    <n v="155"/>
    <n v="44"/>
    <n v="7"/>
    <n v="1"/>
    <n v="2"/>
    <n v="0"/>
    <n v="1"/>
    <n v="0"/>
    <n v="1"/>
    <n v="0"/>
    <n v="0"/>
    <n v="0"/>
    <n v="0"/>
    <n v="0"/>
    <n v="5723"/>
    <n v="485"/>
    <n v="2"/>
    <n v="6210"/>
  </r>
  <r>
    <x v="4"/>
    <x v="2"/>
    <x v="4"/>
    <n v="1730"/>
    <n v="2834"/>
    <n v="1203"/>
    <n v="9"/>
    <n v="2"/>
    <n v="1"/>
    <n v="0"/>
    <n v="0"/>
    <n v="0"/>
    <n v="0"/>
    <n v="0"/>
    <n v="14"/>
    <n v="145"/>
    <n v="54"/>
    <n v="3"/>
    <n v="0"/>
    <n v="0"/>
    <n v="0"/>
    <n v="0"/>
    <n v="0"/>
    <n v="0"/>
    <n v="57"/>
    <n v="158"/>
    <n v="44"/>
    <n v="7"/>
    <n v="1"/>
    <n v="2"/>
    <n v="0"/>
    <n v="1"/>
    <n v="0"/>
    <n v="1"/>
    <n v="0"/>
    <n v="0"/>
    <n v="0"/>
    <n v="0"/>
    <n v="0"/>
    <n v="5779"/>
    <n v="485"/>
    <n v="2"/>
    <n v="6266"/>
  </r>
  <r>
    <x v="4"/>
    <x v="2"/>
    <x v="5"/>
    <n v="1727"/>
    <n v="2826"/>
    <n v="1243"/>
    <n v="9"/>
    <n v="2"/>
    <n v="0"/>
    <n v="0"/>
    <n v="0"/>
    <n v="0"/>
    <n v="0"/>
    <n v="0"/>
    <n v="14"/>
    <n v="147"/>
    <n v="54"/>
    <n v="5"/>
    <n v="0"/>
    <n v="0"/>
    <n v="0"/>
    <n v="0"/>
    <n v="0"/>
    <n v="0"/>
    <n v="54"/>
    <n v="157"/>
    <n v="42"/>
    <n v="7"/>
    <n v="1"/>
    <n v="2"/>
    <n v="0"/>
    <n v="1"/>
    <n v="0"/>
    <n v="1"/>
    <n v="0"/>
    <n v="0"/>
    <n v="0"/>
    <n v="0"/>
    <n v="0"/>
    <n v="5807"/>
    <n v="483"/>
    <n v="2"/>
    <n v="6292"/>
  </r>
  <r>
    <x v="4"/>
    <x v="2"/>
    <x v="6"/>
    <n v="1752"/>
    <n v="2779"/>
    <n v="1241"/>
    <n v="9"/>
    <n v="1"/>
    <n v="0"/>
    <n v="0"/>
    <n v="0"/>
    <n v="0"/>
    <n v="0"/>
    <n v="0"/>
    <n v="14"/>
    <n v="152"/>
    <n v="49"/>
    <n v="6"/>
    <n v="1"/>
    <n v="0"/>
    <n v="0"/>
    <n v="0"/>
    <n v="0"/>
    <n v="0"/>
    <n v="58"/>
    <n v="156"/>
    <n v="38"/>
    <n v="5"/>
    <n v="2"/>
    <n v="2"/>
    <n v="0"/>
    <n v="1"/>
    <n v="0"/>
    <n v="1"/>
    <n v="0"/>
    <n v="0"/>
    <n v="0"/>
    <n v="0"/>
    <n v="0"/>
    <n v="5782"/>
    <n v="483"/>
    <n v="2"/>
    <n v="6267"/>
  </r>
  <r>
    <x v="4"/>
    <x v="2"/>
    <x v="7"/>
    <n v="1748"/>
    <n v="2782"/>
    <n v="1256"/>
    <n v="10"/>
    <n v="1"/>
    <n v="0"/>
    <n v="0"/>
    <n v="0"/>
    <n v="0"/>
    <n v="0"/>
    <n v="0"/>
    <n v="14"/>
    <n v="152"/>
    <n v="47"/>
    <n v="6"/>
    <n v="1"/>
    <n v="0"/>
    <n v="0"/>
    <n v="0"/>
    <n v="0"/>
    <n v="0"/>
    <n v="58"/>
    <n v="158"/>
    <n v="38"/>
    <n v="5"/>
    <n v="2"/>
    <n v="2"/>
    <n v="0"/>
    <n v="1"/>
    <n v="0"/>
    <n v="1"/>
    <n v="0"/>
    <n v="0"/>
    <n v="0"/>
    <n v="0"/>
    <n v="0"/>
    <n v="5797"/>
    <n v="483"/>
    <n v="2"/>
    <n v="6282"/>
  </r>
  <r>
    <x v="4"/>
    <x v="2"/>
    <x v="8"/>
    <n v="1750"/>
    <n v="2784"/>
    <n v="1262"/>
    <n v="10"/>
    <n v="1"/>
    <n v="0"/>
    <n v="0"/>
    <n v="0"/>
    <n v="0"/>
    <n v="0"/>
    <n v="0"/>
    <n v="14"/>
    <n v="152"/>
    <n v="47"/>
    <n v="6"/>
    <n v="1"/>
    <n v="0"/>
    <n v="0"/>
    <n v="0"/>
    <n v="0"/>
    <n v="0"/>
    <n v="58"/>
    <n v="160"/>
    <n v="38"/>
    <n v="5"/>
    <n v="2"/>
    <n v="2"/>
    <n v="0"/>
    <n v="1"/>
    <n v="0"/>
    <n v="1"/>
    <n v="0"/>
    <n v="0"/>
    <n v="0"/>
    <n v="0"/>
    <n v="0"/>
    <n v="5807"/>
    <n v="485"/>
    <n v="2"/>
    <n v="6294"/>
  </r>
  <r>
    <x v="4"/>
    <x v="2"/>
    <x v="9"/>
    <n v="1752"/>
    <n v="2787"/>
    <n v="1271"/>
    <n v="10"/>
    <n v="1"/>
    <n v="0"/>
    <n v="0"/>
    <n v="0"/>
    <n v="0"/>
    <n v="0"/>
    <n v="0"/>
    <n v="14"/>
    <n v="152"/>
    <n v="47"/>
    <n v="6"/>
    <n v="1"/>
    <n v="0"/>
    <n v="0"/>
    <n v="0"/>
    <n v="0"/>
    <n v="0"/>
    <n v="57"/>
    <n v="162"/>
    <n v="38"/>
    <n v="5"/>
    <n v="2"/>
    <n v="2"/>
    <n v="0"/>
    <n v="1"/>
    <n v="0"/>
    <n v="1"/>
    <n v="0"/>
    <n v="0"/>
    <n v="0"/>
    <n v="0"/>
    <n v="0"/>
    <n v="5821"/>
    <n v="486"/>
    <n v="2"/>
    <n v="6309"/>
  </r>
  <r>
    <x v="4"/>
    <x v="2"/>
    <x v="10"/>
    <n v="1757"/>
    <n v="2793"/>
    <n v="1273"/>
    <n v="10"/>
    <n v="1"/>
    <n v="0"/>
    <n v="0"/>
    <n v="0"/>
    <n v="0"/>
    <n v="0"/>
    <n v="0"/>
    <n v="14"/>
    <n v="153"/>
    <n v="47"/>
    <n v="5"/>
    <n v="1"/>
    <n v="0"/>
    <n v="0"/>
    <n v="0"/>
    <n v="0"/>
    <n v="0"/>
    <n v="56"/>
    <n v="161"/>
    <n v="39"/>
    <n v="5"/>
    <n v="2"/>
    <n v="2"/>
    <n v="0"/>
    <n v="1"/>
    <n v="0"/>
    <n v="1"/>
    <n v="0"/>
    <n v="0"/>
    <n v="0"/>
    <n v="0"/>
    <n v="0"/>
    <n v="5834"/>
    <n v="485"/>
    <n v="2"/>
    <n v="6321"/>
  </r>
  <r>
    <x v="4"/>
    <x v="2"/>
    <x v="11"/>
    <n v="1761"/>
    <n v="2796"/>
    <n v="1281"/>
    <n v="10"/>
    <n v="2"/>
    <n v="0"/>
    <n v="0"/>
    <n v="0"/>
    <n v="0"/>
    <n v="0"/>
    <n v="0"/>
    <n v="14"/>
    <n v="154"/>
    <n v="49"/>
    <n v="6"/>
    <n v="1"/>
    <n v="0"/>
    <n v="0"/>
    <n v="0"/>
    <n v="0"/>
    <n v="0"/>
    <n v="54"/>
    <n v="160"/>
    <n v="38"/>
    <n v="5"/>
    <n v="2"/>
    <n v="2"/>
    <n v="0"/>
    <n v="1"/>
    <n v="0"/>
    <n v="1"/>
    <n v="0"/>
    <n v="0"/>
    <n v="0"/>
    <n v="0"/>
    <n v="0"/>
    <n v="5850"/>
    <n v="485"/>
    <n v="2"/>
    <n v="6337"/>
  </r>
  <r>
    <x v="5"/>
    <x v="2"/>
    <x v="0"/>
    <n v="6716"/>
    <n v="12468"/>
    <n v="16599"/>
    <n v="17"/>
    <n v="11"/>
    <n v="1"/>
    <n v="2"/>
    <n v="5"/>
    <n v="1"/>
    <n v="1"/>
    <n v="0"/>
    <n v="29"/>
    <n v="515"/>
    <n v="350"/>
    <n v="100"/>
    <n v="12"/>
    <n v="2"/>
    <n v="0"/>
    <n v="0"/>
    <n v="0"/>
    <n v="16"/>
    <n v="650"/>
    <n v="1490"/>
    <n v="684"/>
    <n v="84"/>
    <n v="18"/>
    <n v="29"/>
    <n v="0"/>
    <n v="10"/>
    <n v="0"/>
    <n v="7"/>
    <n v="0"/>
    <n v="0"/>
    <n v="10"/>
    <n v="0"/>
    <n v="1"/>
    <n v="35821"/>
    <n v="3979"/>
    <n v="28"/>
    <n v="39828"/>
  </r>
  <r>
    <x v="5"/>
    <x v="2"/>
    <x v="1"/>
    <n v="6733"/>
    <n v="12487"/>
    <n v="17081"/>
    <n v="17"/>
    <n v="11"/>
    <n v="1"/>
    <n v="0"/>
    <n v="5"/>
    <n v="1"/>
    <n v="1"/>
    <n v="0"/>
    <n v="29"/>
    <n v="516"/>
    <n v="350"/>
    <n v="94"/>
    <n v="13"/>
    <n v="1"/>
    <n v="0"/>
    <n v="0"/>
    <n v="0"/>
    <n v="16"/>
    <n v="643"/>
    <n v="1497"/>
    <n v="689"/>
    <n v="83"/>
    <n v="17"/>
    <n v="29"/>
    <n v="0"/>
    <n v="10"/>
    <n v="0"/>
    <n v="7"/>
    <n v="0"/>
    <n v="0"/>
    <n v="8"/>
    <n v="0"/>
    <n v="1"/>
    <n v="36337"/>
    <n v="3977"/>
    <n v="26"/>
    <n v="40340"/>
  </r>
  <r>
    <x v="5"/>
    <x v="2"/>
    <x v="2"/>
    <n v="6731"/>
    <n v="12494"/>
    <n v="17430"/>
    <n v="17"/>
    <n v="11"/>
    <n v="1"/>
    <n v="0"/>
    <n v="5"/>
    <n v="1"/>
    <n v="1"/>
    <n v="0"/>
    <n v="29"/>
    <n v="515"/>
    <n v="347"/>
    <n v="88"/>
    <n v="16"/>
    <n v="1"/>
    <n v="0"/>
    <n v="0"/>
    <n v="0"/>
    <n v="15"/>
    <n v="642"/>
    <n v="1509"/>
    <n v="700"/>
    <n v="81"/>
    <n v="19"/>
    <n v="26"/>
    <n v="0"/>
    <n v="10"/>
    <n v="0"/>
    <n v="7"/>
    <n v="0"/>
    <n v="0"/>
    <n v="8"/>
    <n v="0"/>
    <n v="1"/>
    <n v="36691"/>
    <n v="3988"/>
    <n v="26"/>
    <n v="40705"/>
  </r>
  <r>
    <x v="5"/>
    <x v="2"/>
    <x v="3"/>
    <n v="6720"/>
    <n v="12521"/>
    <n v="17711"/>
    <n v="17"/>
    <n v="11"/>
    <n v="1"/>
    <n v="0"/>
    <n v="5"/>
    <n v="1"/>
    <n v="1"/>
    <n v="0"/>
    <n v="29"/>
    <n v="514"/>
    <n v="339"/>
    <n v="93"/>
    <n v="16"/>
    <n v="0"/>
    <n v="0"/>
    <n v="0"/>
    <n v="0"/>
    <n v="15"/>
    <n v="639"/>
    <n v="1533"/>
    <n v="700"/>
    <n v="84"/>
    <n v="19"/>
    <n v="33"/>
    <n v="0"/>
    <n v="10"/>
    <n v="0"/>
    <n v="7"/>
    <n v="0"/>
    <n v="0"/>
    <n v="9"/>
    <n v="0"/>
    <n v="1"/>
    <n v="36988"/>
    <n v="4014"/>
    <n v="27"/>
    <n v="41029"/>
  </r>
  <r>
    <x v="5"/>
    <x v="2"/>
    <x v="4"/>
    <n v="6711"/>
    <n v="12507"/>
    <n v="18075"/>
    <n v="19"/>
    <n v="12"/>
    <n v="1"/>
    <n v="0"/>
    <n v="5"/>
    <n v="1"/>
    <n v="1"/>
    <n v="0"/>
    <n v="29"/>
    <n v="507"/>
    <n v="353"/>
    <n v="95"/>
    <n v="15"/>
    <n v="0"/>
    <n v="0"/>
    <n v="0"/>
    <n v="0"/>
    <n v="15"/>
    <n v="639"/>
    <n v="1530"/>
    <n v="700"/>
    <n v="84"/>
    <n v="19"/>
    <n v="29"/>
    <n v="0"/>
    <n v="10"/>
    <n v="0"/>
    <n v="7"/>
    <n v="0"/>
    <n v="0"/>
    <n v="8"/>
    <n v="0"/>
    <n v="1"/>
    <n v="37332"/>
    <n v="4015"/>
    <n v="26"/>
    <n v="41373"/>
  </r>
  <r>
    <x v="5"/>
    <x v="2"/>
    <x v="5"/>
    <n v="6704"/>
    <n v="12574"/>
    <n v="18474"/>
    <n v="18"/>
    <n v="12"/>
    <n v="1"/>
    <n v="0"/>
    <n v="5"/>
    <n v="1"/>
    <n v="1"/>
    <n v="0"/>
    <n v="29"/>
    <n v="502"/>
    <n v="339"/>
    <n v="92"/>
    <n v="16"/>
    <n v="0"/>
    <n v="0"/>
    <n v="0"/>
    <n v="0"/>
    <n v="16"/>
    <n v="632"/>
    <n v="1557"/>
    <n v="706"/>
    <n v="84"/>
    <n v="19"/>
    <n v="30"/>
    <n v="0"/>
    <n v="10"/>
    <n v="0"/>
    <n v="7"/>
    <n v="0"/>
    <n v="0"/>
    <n v="7"/>
    <n v="0"/>
    <n v="1"/>
    <n v="37790"/>
    <n v="4022"/>
    <n v="25"/>
    <n v="41837"/>
  </r>
  <r>
    <x v="5"/>
    <x v="2"/>
    <x v="6"/>
    <n v="8225"/>
    <n v="15142"/>
    <n v="14735"/>
    <n v="18"/>
    <n v="32"/>
    <n v="0"/>
    <n v="1"/>
    <n v="5"/>
    <n v="2"/>
    <n v="0"/>
    <n v="0"/>
    <n v="30"/>
    <n v="572"/>
    <n v="291"/>
    <n v="78"/>
    <n v="14"/>
    <n v="0"/>
    <n v="0"/>
    <n v="0"/>
    <n v="0"/>
    <n v="15"/>
    <n v="787"/>
    <n v="1507"/>
    <n v="617"/>
    <n v="72"/>
    <n v="15"/>
    <n v="34"/>
    <n v="0"/>
    <n v="10"/>
    <n v="0"/>
    <n v="7"/>
    <n v="0"/>
    <n v="0"/>
    <n v="9"/>
    <n v="0"/>
    <n v="1"/>
    <n v="38160"/>
    <n v="4032"/>
    <n v="27"/>
    <n v="42219"/>
  </r>
  <r>
    <x v="5"/>
    <x v="2"/>
    <x v="7"/>
    <n v="8237"/>
    <n v="15152"/>
    <n v="15081"/>
    <n v="18"/>
    <n v="32"/>
    <n v="0"/>
    <n v="81"/>
    <n v="5"/>
    <n v="2"/>
    <n v="0"/>
    <n v="0"/>
    <n v="30"/>
    <n v="568"/>
    <n v="284"/>
    <n v="80"/>
    <n v="14"/>
    <n v="0"/>
    <n v="0"/>
    <n v="0"/>
    <n v="0"/>
    <n v="15"/>
    <n v="786"/>
    <n v="1519"/>
    <n v="618"/>
    <n v="72"/>
    <n v="15"/>
    <n v="33"/>
    <n v="0"/>
    <n v="10"/>
    <n v="0"/>
    <n v="7"/>
    <n v="0"/>
    <n v="0"/>
    <n v="8"/>
    <n v="0"/>
    <n v="1"/>
    <n v="38608"/>
    <n v="4034"/>
    <n v="26"/>
    <n v="42668"/>
  </r>
  <r>
    <x v="5"/>
    <x v="2"/>
    <x v="8"/>
    <n v="8225"/>
    <n v="15193"/>
    <n v="15464"/>
    <n v="18"/>
    <n v="36"/>
    <n v="0"/>
    <n v="86"/>
    <n v="5"/>
    <n v="2"/>
    <n v="0"/>
    <n v="0"/>
    <n v="30"/>
    <n v="565"/>
    <n v="289"/>
    <n v="86"/>
    <n v="15"/>
    <n v="0"/>
    <n v="0"/>
    <n v="0"/>
    <n v="0"/>
    <n v="15"/>
    <n v="787"/>
    <n v="1522"/>
    <n v="615"/>
    <n v="70"/>
    <n v="15"/>
    <n v="33"/>
    <n v="0"/>
    <n v="10"/>
    <n v="0"/>
    <n v="7"/>
    <n v="0"/>
    <n v="0"/>
    <n v="8"/>
    <n v="0"/>
    <n v="1"/>
    <n v="39029"/>
    <n v="4042"/>
    <n v="26"/>
    <n v="43097"/>
  </r>
  <r>
    <x v="5"/>
    <x v="2"/>
    <x v="9"/>
    <n v="8218"/>
    <n v="15221"/>
    <n v="15977"/>
    <n v="18"/>
    <n v="36"/>
    <n v="0"/>
    <n v="43"/>
    <n v="5"/>
    <n v="2"/>
    <n v="0"/>
    <n v="0"/>
    <n v="30"/>
    <n v="559"/>
    <n v="275"/>
    <n v="87"/>
    <n v="15"/>
    <n v="0"/>
    <n v="0"/>
    <n v="0"/>
    <n v="0"/>
    <n v="15"/>
    <n v="795"/>
    <n v="1548"/>
    <n v="619"/>
    <n v="72"/>
    <n v="15"/>
    <n v="33"/>
    <n v="0"/>
    <n v="10"/>
    <n v="0"/>
    <n v="7"/>
    <n v="0"/>
    <n v="0"/>
    <n v="8"/>
    <n v="0"/>
    <n v="1"/>
    <n v="39520"/>
    <n v="4063"/>
    <n v="26"/>
    <n v="43609"/>
  </r>
  <r>
    <x v="5"/>
    <x v="2"/>
    <x v="10"/>
    <n v="8224"/>
    <n v="15243"/>
    <n v="16400"/>
    <n v="18"/>
    <n v="35"/>
    <n v="0"/>
    <n v="18"/>
    <n v="5"/>
    <n v="2"/>
    <n v="0"/>
    <n v="0"/>
    <n v="30"/>
    <n v="571"/>
    <n v="293"/>
    <n v="88"/>
    <n v="15"/>
    <n v="0"/>
    <n v="0"/>
    <n v="0"/>
    <n v="0"/>
    <n v="15"/>
    <n v="785"/>
    <n v="1543"/>
    <n v="619"/>
    <n v="70"/>
    <n v="15"/>
    <n v="31"/>
    <n v="0"/>
    <n v="10"/>
    <n v="0"/>
    <n v="7"/>
    <n v="0"/>
    <n v="0"/>
    <n v="8"/>
    <n v="0"/>
    <n v="1"/>
    <n v="39945"/>
    <n v="4075"/>
    <n v="26"/>
    <n v="44046"/>
  </r>
  <r>
    <x v="5"/>
    <x v="2"/>
    <x v="11"/>
    <n v="8208"/>
    <n v="15295"/>
    <n v="16905"/>
    <n v="18"/>
    <n v="33"/>
    <n v="0"/>
    <n v="14"/>
    <n v="5"/>
    <n v="2"/>
    <n v="0"/>
    <n v="0"/>
    <n v="30"/>
    <n v="568"/>
    <n v="288"/>
    <n v="86"/>
    <n v="15"/>
    <n v="1"/>
    <n v="0"/>
    <n v="0"/>
    <n v="0"/>
    <n v="15"/>
    <n v="785"/>
    <n v="1555"/>
    <n v="621"/>
    <n v="70"/>
    <n v="15"/>
    <n v="33"/>
    <n v="0"/>
    <n v="10"/>
    <n v="0"/>
    <n v="7"/>
    <n v="0"/>
    <n v="0"/>
    <n v="8"/>
    <n v="0"/>
    <n v="1"/>
    <n v="40480"/>
    <n v="4082"/>
    <n v="26"/>
    <n v="44588"/>
  </r>
  <r>
    <x v="6"/>
    <x v="2"/>
    <x v="0"/>
    <n v="1422"/>
    <n v="2535"/>
    <n v="699"/>
    <n v="8"/>
    <n v="1"/>
    <n v="0"/>
    <n v="0"/>
    <n v="0"/>
    <n v="2"/>
    <n v="0"/>
    <n v="0"/>
    <n v="18"/>
    <n v="131"/>
    <n v="49"/>
    <n v="11"/>
    <n v="2"/>
    <n v="0"/>
    <n v="1"/>
    <n v="0"/>
    <n v="0"/>
    <n v="1"/>
    <n v="77"/>
    <n v="270"/>
    <n v="120"/>
    <n v="15"/>
    <n v="7"/>
    <n v="13"/>
    <n v="0"/>
    <n v="4"/>
    <n v="0"/>
    <n v="0"/>
    <n v="0"/>
    <n v="0"/>
    <n v="2"/>
    <n v="0"/>
    <n v="0"/>
    <n v="4667"/>
    <n v="715"/>
    <n v="6"/>
    <n v="5388"/>
  </r>
  <r>
    <x v="6"/>
    <x v="2"/>
    <x v="1"/>
    <n v="1425"/>
    <n v="2537"/>
    <n v="743"/>
    <n v="8"/>
    <n v="1"/>
    <n v="0"/>
    <n v="0"/>
    <n v="0"/>
    <n v="2"/>
    <n v="0"/>
    <n v="0"/>
    <n v="18"/>
    <n v="131"/>
    <n v="50"/>
    <n v="13"/>
    <n v="2"/>
    <n v="0"/>
    <n v="1"/>
    <n v="0"/>
    <n v="0"/>
    <n v="1"/>
    <n v="77"/>
    <n v="273"/>
    <n v="120"/>
    <n v="15"/>
    <n v="7"/>
    <n v="13"/>
    <n v="0"/>
    <n v="4"/>
    <n v="0"/>
    <n v="0"/>
    <n v="0"/>
    <n v="0"/>
    <n v="2"/>
    <n v="0"/>
    <n v="0"/>
    <n v="4716"/>
    <n v="721"/>
    <n v="6"/>
    <n v="5443"/>
  </r>
  <r>
    <x v="6"/>
    <x v="2"/>
    <x v="2"/>
    <n v="1434"/>
    <n v="2552"/>
    <n v="770"/>
    <n v="8"/>
    <n v="1"/>
    <n v="0"/>
    <n v="0"/>
    <n v="0"/>
    <n v="2"/>
    <n v="0"/>
    <n v="0"/>
    <n v="18"/>
    <n v="132"/>
    <n v="50"/>
    <n v="13"/>
    <n v="2"/>
    <n v="0"/>
    <n v="1"/>
    <n v="0"/>
    <n v="0"/>
    <n v="1"/>
    <n v="77"/>
    <n v="276"/>
    <n v="119"/>
    <n v="15"/>
    <n v="7"/>
    <n v="13"/>
    <n v="0"/>
    <n v="4"/>
    <n v="0"/>
    <n v="0"/>
    <n v="0"/>
    <n v="0"/>
    <n v="2"/>
    <n v="0"/>
    <n v="0"/>
    <n v="4767"/>
    <n v="724"/>
    <n v="6"/>
    <n v="5497"/>
  </r>
  <r>
    <x v="6"/>
    <x v="2"/>
    <x v="3"/>
    <n v="1432"/>
    <n v="2565"/>
    <n v="810"/>
    <n v="8"/>
    <n v="1"/>
    <n v="0"/>
    <n v="0"/>
    <n v="0"/>
    <n v="2"/>
    <n v="0"/>
    <n v="0"/>
    <n v="18"/>
    <n v="130"/>
    <n v="48"/>
    <n v="13"/>
    <n v="2"/>
    <n v="0"/>
    <n v="1"/>
    <n v="0"/>
    <n v="0"/>
    <n v="1"/>
    <n v="77"/>
    <n v="279"/>
    <n v="119"/>
    <n v="16"/>
    <n v="7"/>
    <n v="13"/>
    <n v="0"/>
    <n v="4"/>
    <n v="0"/>
    <n v="0"/>
    <n v="0"/>
    <n v="0"/>
    <n v="1"/>
    <n v="0"/>
    <n v="0"/>
    <n v="4818"/>
    <n v="724"/>
    <n v="5"/>
    <n v="5547"/>
  </r>
  <r>
    <x v="6"/>
    <x v="2"/>
    <x v="4"/>
    <n v="1430"/>
    <n v="2562"/>
    <n v="827"/>
    <n v="8"/>
    <n v="1"/>
    <n v="0"/>
    <n v="0"/>
    <n v="0"/>
    <n v="2"/>
    <n v="0"/>
    <n v="0"/>
    <n v="18"/>
    <n v="130"/>
    <n v="51"/>
    <n v="15"/>
    <n v="2"/>
    <n v="0"/>
    <n v="1"/>
    <n v="0"/>
    <n v="0"/>
    <n v="1"/>
    <n v="77"/>
    <n v="275"/>
    <n v="119"/>
    <n v="16"/>
    <n v="7"/>
    <n v="13"/>
    <n v="0"/>
    <n v="4"/>
    <n v="0"/>
    <n v="0"/>
    <n v="0"/>
    <n v="0"/>
    <n v="1"/>
    <n v="0"/>
    <n v="0"/>
    <n v="4830"/>
    <n v="725"/>
    <n v="5"/>
    <n v="5560"/>
  </r>
  <r>
    <x v="6"/>
    <x v="2"/>
    <x v="5"/>
    <n v="1418"/>
    <n v="2556"/>
    <n v="830"/>
    <n v="8"/>
    <n v="1"/>
    <n v="0"/>
    <n v="0"/>
    <n v="0"/>
    <n v="2"/>
    <n v="0"/>
    <n v="0"/>
    <n v="18"/>
    <n v="132"/>
    <n v="49"/>
    <n v="16"/>
    <n v="2"/>
    <n v="0"/>
    <n v="1"/>
    <n v="0"/>
    <n v="0"/>
    <n v="1"/>
    <n v="76"/>
    <n v="280"/>
    <n v="119"/>
    <n v="15"/>
    <n v="7"/>
    <n v="13"/>
    <n v="0"/>
    <n v="4"/>
    <n v="0"/>
    <n v="0"/>
    <n v="0"/>
    <n v="0"/>
    <n v="1"/>
    <n v="0"/>
    <n v="0"/>
    <n v="4815"/>
    <n v="729"/>
    <n v="5"/>
    <n v="5549"/>
  </r>
  <r>
    <x v="6"/>
    <x v="2"/>
    <x v="6"/>
    <n v="1512"/>
    <n v="2470"/>
    <n v="809"/>
    <n v="8"/>
    <n v="3"/>
    <n v="0"/>
    <n v="0"/>
    <n v="0"/>
    <n v="2"/>
    <n v="0"/>
    <n v="0"/>
    <n v="18"/>
    <n v="139"/>
    <n v="44"/>
    <n v="13"/>
    <n v="2"/>
    <n v="0"/>
    <n v="1"/>
    <n v="0"/>
    <n v="0"/>
    <n v="1"/>
    <n v="101"/>
    <n v="266"/>
    <n v="112"/>
    <n v="15"/>
    <n v="6"/>
    <n v="14"/>
    <n v="0"/>
    <n v="4"/>
    <n v="0"/>
    <n v="0"/>
    <n v="0"/>
    <n v="0"/>
    <n v="1"/>
    <n v="0"/>
    <n v="0"/>
    <n v="4804"/>
    <n v="732"/>
    <n v="5"/>
    <n v="5541"/>
  </r>
  <r>
    <x v="6"/>
    <x v="2"/>
    <x v="7"/>
    <n v="1516"/>
    <n v="2461"/>
    <n v="809"/>
    <n v="8"/>
    <n v="3"/>
    <n v="0"/>
    <n v="0"/>
    <n v="0"/>
    <n v="2"/>
    <n v="0"/>
    <n v="0"/>
    <n v="18"/>
    <n v="138"/>
    <n v="49"/>
    <n v="14"/>
    <n v="1"/>
    <n v="0"/>
    <n v="1"/>
    <n v="0"/>
    <n v="0"/>
    <n v="1"/>
    <n v="101"/>
    <n v="269"/>
    <n v="111"/>
    <n v="16"/>
    <n v="6"/>
    <n v="14"/>
    <n v="0"/>
    <n v="4"/>
    <n v="0"/>
    <n v="0"/>
    <n v="0"/>
    <n v="0"/>
    <n v="1"/>
    <n v="0"/>
    <n v="0"/>
    <n v="4799"/>
    <n v="739"/>
    <n v="5"/>
    <n v="5543"/>
  </r>
  <r>
    <x v="6"/>
    <x v="2"/>
    <x v="8"/>
    <n v="1511"/>
    <n v="2474"/>
    <n v="814"/>
    <n v="8"/>
    <n v="3"/>
    <n v="0"/>
    <n v="0"/>
    <n v="0"/>
    <n v="2"/>
    <n v="0"/>
    <n v="0"/>
    <n v="18"/>
    <n v="138"/>
    <n v="50"/>
    <n v="14"/>
    <n v="1"/>
    <n v="0"/>
    <n v="1"/>
    <n v="0"/>
    <n v="0"/>
    <n v="1"/>
    <n v="100"/>
    <n v="267"/>
    <n v="111"/>
    <n v="16"/>
    <n v="6"/>
    <n v="13"/>
    <n v="0"/>
    <n v="5"/>
    <n v="0"/>
    <n v="0"/>
    <n v="0"/>
    <n v="0"/>
    <n v="1"/>
    <n v="0"/>
    <n v="0"/>
    <n v="4812"/>
    <n v="736"/>
    <n v="6"/>
    <n v="5554"/>
  </r>
  <r>
    <x v="6"/>
    <x v="2"/>
    <x v="9"/>
    <n v="1515"/>
    <n v="2473"/>
    <n v="813"/>
    <n v="8"/>
    <n v="3"/>
    <n v="0"/>
    <n v="0"/>
    <n v="0"/>
    <n v="2"/>
    <n v="0"/>
    <n v="0"/>
    <n v="18"/>
    <n v="138"/>
    <n v="49"/>
    <n v="14"/>
    <n v="1"/>
    <n v="0"/>
    <n v="1"/>
    <n v="0"/>
    <n v="0"/>
    <n v="1"/>
    <n v="100"/>
    <n v="269"/>
    <n v="112"/>
    <n v="16"/>
    <n v="6"/>
    <n v="13"/>
    <n v="0"/>
    <n v="5"/>
    <n v="0"/>
    <n v="0"/>
    <n v="0"/>
    <n v="0"/>
    <n v="1"/>
    <n v="0"/>
    <n v="0"/>
    <n v="4814"/>
    <n v="738"/>
    <n v="6"/>
    <n v="5558"/>
  </r>
  <r>
    <x v="6"/>
    <x v="2"/>
    <x v="10"/>
    <n v="1510"/>
    <n v="2476"/>
    <n v="813"/>
    <n v="8"/>
    <n v="3"/>
    <n v="0"/>
    <n v="0"/>
    <n v="0"/>
    <n v="2"/>
    <n v="0"/>
    <n v="0"/>
    <n v="18"/>
    <n v="138"/>
    <n v="47"/>
    <n v="14"/>
    <n v="0"/>
    <n v="0"/>
    <n v="0"/>
    <n v="0"/>
    <n v="0"/>
    <n v="1"/>
    <n v="100"/>
    <n v="274"/>
    <n v="113"/>
    <n v="16"/>
    <n v="6"/>
    <n v="14"/>
    <n v="0"/>
    <n v="5"/>
    <n v="0"/>
    <n v="0"/>
    <n v="0"/>
    <n v="0"/>
    <n v="1"/>
    <n v="0"/>
    <n v="0"/>
    <n v="4812"/>
    <n v="741"/>
    <n v="6"/>
    <n v="5559"/>
  </r>
  <r>
    <x v="6"/>
    <x v="2"/>
    <x v="11"/>
    <n v="1527"/>
    <n v="2477"/>
    <n v="817"/>
    <n v="8"/>
    <n v="3"/>
    <n v="0"/>
    <n v="0"/>
    <n v="0"/>
    <n v="2"/>
    <n v="0"/>
    <n v="0"/>
    <n v="18"/>
    <n v="138"/>
    <n v="48"/>
    <n v="13"/>
    <n v="0"/>
    <n v="0"/>
    <n v="0"/>
    <n v="0"/>
    <n v="0"/>
    <n v="1"/>
    <n v="100"/>
    <n v="274"/>
    <n v="113"/>
    <n v="16"/>
    <n v="6"/>
    <n v="14"/>
    <n v="0"/>
    <n v="5"/>
    <n v="0"/>
    <n v="0"/>
    <n v="0"/>
    <n v="0"/>
    <n v="1"/>
    <n v="0"/>
    <n v="0"/>
    <n v="4834"/>
    <n v="741"/>
    <n v="6"/>
    <n v="5581"/>
  </r>
  <r>
    <x v="7"/>
    <x v="2"/>
    <x v="0"/>
    <n v="1578"/>
    <n v="4140"/>
    <n v="1478"/>
    <n v="15"/>
    <n v="3"/>
    <n v="0"/>
    <n v="0"/>
    <n v="11"/>
    <n v="7"/>
    <n v="1"/>
    <n v="0"/>
    <n v="21"/>
    <n v="332"/>
    <n v="143"/>
    <n v="32"/>
    <n v="0"/>
    <n v="0"/>
    <n v="0"/>
    <n v="0"/>
    <n v="0"/>
    <n v="5"/>
    <n v="118"/>
    <n v="464"/>
    <n v="248"/>
    <n v="20"/>
    <n v="8"/>
    <n v="4"/>
    <n v="0"/>
    <n v="0"/>
    <n v="0"/>
    <n v="0"/>
    <n v="0"/>
    <n v="0"/>
    <n v="0"/>
    <n v="0"/>
    <n v="0"/>
    <n v="7233"/>
    <n v="1395"/>
    <n v="0"/>
    <n v="8628"/>
  </r>
  <r>
    <x v="7"/>
    <x v="2"/>
    <x v="1"/>
    <n v="1595"/>
    <n v="4172"/>
    <n v="1493"/>
    <n v="15"/>
    <n v="3"/>
    <n v="0"/>
    <n v="0"/>
    <n v="11"/>
    <n v="7"/>
    <n v="1"/>
    <n v="0"/>
    <n v="21"/>
    <n v="332"/>
    <n v="144"/>
    <n v="36"/>
    <n v="0"/>
    <n v="0"/>
    <n v="0"/>
    <n v="0"/>
    <n v="0"/>
    <n v="5"/>
    <n v="119"/>
    <n v="465"/>
    <n v="245"/>
    <n v="20"/>
    <n v="8"/>
    <n v="4"/>
    <n v="0"/>
    <n v="0"/>
    <n v="0"/>
    <n v="0"/>
    <n v="0"/>
    <n v="0"/>
    <n v="0"/>
    <n v="0"/>
    <n v="0"/>
    <n v="7297"/>
    <n v="1399"/>
    <n v="0"/>
    <n v="8696"/>
  </r>
  <r>
    <x v="7"/>
    <x v="2"/>
    <x v="2"/>
    <n v="1586"/>
    <n v="4231"/>
    <n v="1506"/>
    <n v="15"/>
    <n v="3"/>
    <n v="0"/>
    <n v="0"/>
    <n v="11"/>
    <n v="7"/>
    <n v="1"/>
    <n v="0"/>
    <n v="20"/>
    <n v="331"/>
    <n v="139"/>
    <n v="33"/>
    <n v="0"/>
    <n v="0"/>
    <n v="0"/>
    <n v="0"/>
    <n v="0"/>
    <n v="5"/>
    <n v="118"/>
    <n v="468"/>
    <n v="249"/>
    <n v="19"/>
    <n v="8"/>
    <n v="4"/>
    <n v="0"/>
    <n v="0"/>
    <n v="0"/>
    <n v="0"/>
    <n v="0"/>
    <n v="0"/>
    <n v="0"/>
    <n v="0"/>
    <n v="0"/>
    <n v="7360"/>
    <n v="1394"/>
    <n v="0"/>
    <n v="8754"/>
  </r>
  <r>
    <x v="7"/>
    <x v="2"/>
    <x v="3"/>
    <n v="1587"/>
    <n v="4267"/>
    <n v="1509"/>
    <n v="16"/>
    <n v="3"/>
    <n v="0"/>
    <n v="0"/>
    <n v="11"/>
    <n v="7"/>
    <n v="1"/>
    <n v="0"/>
    <n v="20"/>
    <n v="331"/>
    <n v="139"/>
    <n v="34"/>
    <n v="0"/>
    <n v="0"/>
    <n v="0"/>
    <n v="0"/>
    <n v="0"/>
    <n v="5"/>
    <n v="118"/>
    <n v="472"/>
    <n v="247"/>
    <n v="21"/>
    <n v="8"/>
    <n v="4"/>
    <n v="0"/>
    <n v="0"/>
    <n v="0"/>
    <n v="0"/>
    <n v="0"/>
    <n v="0"/>
    <n v="0"/>
    <n v="0"/>
    <n v="0"/>
    <n v="7401"/>
    <n v="1399"/>
    <n v="0"/>
    <n v="8800"/>
  </r>
  <r>
    <x v="7"/>
    <x v="2"/>
    <x v="4"/>
    <n v="1586"/>
    <n v="4328"/>
    <n v="1532"/>
    <n v="16"/>
    <n v="3"/>
    <n v="0"/>
    <n v="0"/>
    <n v="11"/>
    <n v="7"/>
    <n v="1"/>
    <n v="0"/>
    <n v="19"/>
    <n v="330"/>
    <n v="132"/>
    <n v="32"/>
    <n v="0"/>
    <n v="0"/>
    <n v="0"/>
    <n v="0"/>
    <n v="0"/>
    <n v="5"/>
    <n v="119"/>
    <n v="482"/>
    <n v="251"/>
    <n v="20"/>
    <n v="8"/>
    <n v="4"/>
    <n v="0"/>
    <n v="0"/>
    <n v="0"/>
    <n v="0"/>
    <n v="0"/>
    <n v="0"/>
    <n v="0"/>
    <n v="0"/>
    <n v="0"/>
    <n v="7484"/>
    <n v="1402"/>
    <n v="0"/>
    <n v="8886"/>
  </r>
  <r>
    <x v="7"/>
    <x v="2"/>
    <x v="5"/>
    <n v="1573"/>
    <n v="4377"/>
    <n v="1546"/>
    <n v="16"/>
    <n v="2"/>
    <n v="0"/>
    <n v="0"/>
    <n v="11"/>
    <n v="7"/>
    <n v="1"/>
    <n v="0"/>
    <n v="19"/>
    <n v="327"/>
    <n v="136"/>
    <n v="32"/>
    <n v="0"/>
    <n v="0"/>
    <n v="0"/>
    <n v="0"/>
    <n v="0"/>
    <n v="5"/>
    <n v="119"/>
    <n v="485"/>
    <n v="248"/>
    <n v="20"/>
    <n v="8"/>
    <n v="4"/>
    <n v="0"/>
    <n v="0"/>
    <n v="0"/>
    <n v="0"/>
    <n v="0"/>
    <n v="0"/>
    <n v="0"/>
    <n v="0"/>
    <n v="0"/>
    <n v="7533"/>
    <n v="1403"/>
    <n v="0"/>
    <n v="8936"/>
  </r>
  <r>
    <x v="7"/>
    <x v="2"/>
    <x v="6"/>
    <n v="2301"/>
    <n v="3751"/>
    <n v="1475"/>
    <n v="16"/>
    <n v="5"/>
    <n v="0"/>
    <n v="0"/>
    <n v="12"/>
    <n v="6"/>
    <n v="1"/>
    <n v="0"/>
    <n v="21"/>
    <n v="339"/>
    <n v="125"/>
    <n v="28"/>
    <n v="1"/>
    <n v="0"/>
    <n v="0"/>
    <n v="0"/>
    <n v="0"/>
    <n v="5"/>
    <n v="144"/>
    <n v="486"/>
    <n v="226"/>
    <n v="18"/>
    <n v="4"/>
    <n v="7"/>
    <n v="0"/>
    <n v="0"/>
    <n v="0"/>
    <n v="0"/>
    <n v="0"/>
    <n v="0"/>
    <n v="0"/>
    <n v="0"/>
    <n v="0"/>
    <n v="7567"/>
    <n v="1404"/>
    <n v="0"/>
    <n v="8971"/>
  </r>
  <r>
    <x v="7"/>
    <x v="2"/>
    <x v="7"/>
    <n v="2303"/>
    <n v="3803"/>
    <n v="1481"/>
    <n v="16"/>
    <n v="4"/>
    <n v="0"/>
    <n v="0"/>
    <n v="12"/>
    <n v="6"/>
    <n v="1"/>
    <n v="0"/>
    <n v="20"/>
    <n v="337"/>
    <n v="124"/>
    <n v="27"/>
    <n v="1"/>
    <n v="0"/>
    <n v="0"/>
    <n v="0"/>
    <n v="0"/>
    <n v="5"/>
    <n v="144"/>
    <n v="488"/>
    <n v="226"/>
    <n v="18"/>
    <n v="4"/>
    <n v="7"/>
    <n v="0"/>
    <n v="0"/>
    <n v="0"/>
    <n v="0"/>
    <n v="0"/>
    <n v="0"/>
    <n v="0"/>
    <n v="0"/>
    <n v="0"/>
    <n v="7626"/>
    <n v="1401"/>
    <n v="0"/>
    <n v="9027"/>
  </r>
  <r>
    <x v="7"/>
    <x v="2"/>
    <x v="8"/>
    <n v="2301"/>
    <n v="3841"/>
    <n v="1478"/>
    <n v="17"/>
    <n v="4"/>
    <n v="0"/>
    <n v="0"/>
    <n v="12"/>
    <n v="6"/>
    <n v="1"/>
    <n v="0"/>
    <n v="20"/>
    <n v="338"/>
    <n v="126"/>
    <n v="25"/>
    <n v="1"/>
    <n v="0"/>
    <n v="0"/>
    <n v="0"/>
    <n v="0"/>
    <n v="5"/>
    <n v="142"/>
    <n v="485"/>
    <n v="227"/>
    <n v="18"/>
    <n v="4"/>
    <n v="7"/>
    <n v="0"/>
    <n v="0"/>
    <n v="0"/>
    <n v="0"/>
    <n v="0"/>
    <n v="0"/>
    <n v="0"/>
    <n v="0"/>
    <n v="0"/>
    <n v="7660"/>
    <n v="1398"/>
    <n v="0"/>
    <n v="9058"/>
  </r>
  <r>
    <x v="7"/>
    <x v="2"/>
    <x v="9"/>
    <n v="2292"/>
    <n v="3923"/>
    <n v="1495"/>
    <n v="17"/>
    <n v="4"/>
    <n v="0"/>
    <n v="0"/>
    <n v="12"/>
    <n v="6"/>
    <n v="1"/>
    <n v="0"/>
    <n v="20"/>
    <n v="335"/>
    <n v="134"/>
    <n v="24"/>
    <n v="1"/>
    <n v="0"/>
    <n v="0"/>
    <n v="0"/>
    <n v="0"/>
    <n v="5"/>
    <n v="141"/>
    <n v="481"/>
    <n v="227"/>
    <n v="18"/>
    <n v="4"/>
    <n v="7"/>
    <n v="0"/>
    <n v="0"/>
    <n v="0"/>
    <n v="0"/>
    <n v="0"/>
    <n v="0"/>
    <n v="0"/>
    <n v="0"/>
    <n v="0"/>
    <n v="7750"/>
    <n v="1397"/>
    <n v="0"/>
    <n v="9147"/>
  </r>
  <r>
    <x v="7"/>
    <x v="2"/>
    <x v="10"/>
    <n v="2306"/>
    <n v="3973"/>
    <n v="1500"/>
    <n v="17"/>
    <n v="4"/>
    <n v="0"/>
    <n v="0"/>
    <n v="12"/>
    <n v="6"/>
    <n v="1"/>
    <n v="0"/>
    <n v="20"/>
    <n v="335"/>
    <n v="132"/>
    <n v="26"/>
    <n v="1"/>
    <n v="0"/>
    <n v="0"/>
    <n v="0"/>
    <n v="0"/>
    <n v="5"/>
    <n v="142"/>
    <n v="486"/>
    <n v="227"/>
    <n v="18"/>
    <n v="4"/>
    <n v="7"/>
    <n v="0"/>
    <n v="0"/>
    <n v="0"/>
    <n v="0"/>
    <n v="0"/>
    <n v="0"/>
    <n v="0"/>
    <n v="0"/>
    <n v="0"/>
    <n v="7819"/>
    <n v="1403"/>
    <n v="0"/>
    <n v="9222"/>
  </r>
  <r>
    <x v="7"/>
    <x v="2"/>
    <x v="11"/>
    <n v="2298"/>
    <n v="4028"/>
    <n v="1523"/>
    <n v="17"/>
    <n v="4"/>
    <n v="0"/>
    <n v="0"/>
    <n v="12"/>
    <n v="6"/>
    <n v="1"/>
    <n v="0"/>
    <n v="20"/>
    <n v="337"/>
    <n v="130"/>
    <n v="26"/>
    <n v="1"/>
    <n v="0"/>
    <n v="0"/>
    <n v="0"/>
    <n v="0"/>
    <n v="5"/>
    <n v="139"/>
    <n v="492"/>
    <n v="226"/>
    <n v="18"/>
    <n v="4"/>
    <n v="7"/>
    <n v="0"/>
    <n v="0"/>
    <n v="0"/>
    <n v="0"/>
    <n v="0"/>
    <n v="0"/>
    <n v="0"/>
    <n v="0"/>
    <n v="0"/>
    <n v="7889"/>
    <n v="1405"/>
    <n v="0"/>
    <n v="9294"/>
  </r>
  <r>
    <x v="8"/>
    <x v="2"/>
    <x v="0"/>
    <n v="115"/>
    <n v="125"/>
    <n v="22"/>
    <n v="0"/>
    <n v="0"/>
    <n v="0"/>
    <n v="0"/>
    <n v="0"/>
    <n v="0"/>
    <n v="0"/>
    <n v="0"/>
    <n v="1"/>
    <n v="31"/>
    <n v="9"/>
    <n v="1"/>
    <n v="0"/>
    <n v="0"/>
    <n v="1"/>
    <n v="0"/>
    <n v="0"/>
    <n v="0"/>
    <n v="13"/>
    <n v="36"/>
    <n v="13"/>
    <n v="3"/>
    <n v="0"/>
    <n v="2"/>
    <n v="0"/>
    <n v="0"/>
    <n v="0"/>
    <n v="0"/>
    <n v="0"/>
    <n v="0"/>
    <n v="0"/>
    <n v="0"/>
    <n v="0"/>
    <n v="262"/>
    <n v="110"/>
    <n v="0"/>
    <n v="372"/>
  </r>
  <r>
    <x v="8"/>
    <x v="2"/>
    <x v="1"/>
    <n v="116"/>
    <n v="126"/>
    <n v="22"/>
    <n v="0"/>
    <n v="0"/>
    <n v="0"/>
    <n v="0"/>
    <n v="0"/>
    <n v="0"/>
    <n v="0"/>
    <n v="0"/>
    <n v="1"/>
    <n v="31"/>
    <n v="9"/>
    <n v="1"/>
    <n v="0"/>
    <n v="0"/>
    <n v="1"/>
    <n v="0"/>
    <n v="0"/>
    <n v="0"/>
    <n v="13"/>
    <n v="36"/>
    <n v="13"/>
    <n v="3"/>
    <n v="0"/>
    <n v="2"/>
    <n v="0"/>
    <n v="0"/>
    <n v="0"/>
    <n v="0"/>
    <n v="0"/>
    <n v="0"/>
    <n v="0"/>
    <n v="0"/>
    <n v="0"/>
    <n v="264"/>
    <n v="110"/>
    <n v="0"/>
    <n v="374"/>
  </r>
  <r>
    <x v="8"/>
    <x v="2"/>
    <x v="2"/>
    <n v="116"/>
    <n v="124"/>
    <n v="22"/>
    <n v="0"/>
    <n v="0"/>
    <n v="0"/>
    <n v="0"/>
    <n v="0"/>
    <n v="0"/>
    <n v="0"/>
    <n v="0"/>
    <n v="1"/>
    <n v="31"/>
    <n v="10"/>
    <n v="1"/>
    <n v="0"/>
    <n v="0"/>
    <n v="1"/>
    <n v="0"/>
    <n v="0"/>
    <n v="0"/>
    <n v="13"/>
    <n v="36"/>
    <n v="13"/>
    <n v="2"/>
    <n v="0"/>
    <n v="2"/>
    <n v="0"/>
    <n v="0"/>
    <n v="0"/>
    <n v="0"/>
    <n v="0"/>
    <n v="0"/>
    <n v="0"/>
    <n v="0"/>
    <n v="0"/>
    <n v="262"/>
    <n v="110"/>
    <n v="0"/>
    <n v="372"/>
  </r>
  <r>
    <x v="8"/>
    <x v="2"/>
    <x v="3"/>
    <n v="115"/>
    <n v="124"/>
    <n v="22"/>
    <n v="0"/>
    <n v="0"/>
    <n v="0"/>
    <n v="0"/>
    <n v="0"/>
    <n v="0"/>
    <n v="0"/>
    <n v="0"/>
    <n v="1"/>
    <n v="31"/>
    <n v="10"/>
    <n v="1"/>
    <n v="0"/>
    <n v="0"/>
    <n v="1"/>
    <n v="0"/>
    <n v="0"/>
    <n v="0"/>
    <n v="13"/>
    <n v="36"/>
    <n v="13"/>
    <n v="2"/>
    <n v="0"/>
    <n v="2"/>
    <n v="0"/>
    <n v="0"/>
    <n v="0"/>
    <n v="0"/>
    <n v="0"/>
    <n v="0"/>
    <n v="0"/>
    <n v="0"/>
    <n v="0"/>
    <n v="261"/>
    <n v="110"/>
    <n v="0"/>
    <n v="371"/>
  </r>
  <r>
    <x v="8"/>
    <x v="2"/>
    <x v="4"/>
    <n v="113"/>
    <n v="123"/>
    <n v="22"/>
    <n v="0"/>
    <n v="0"/>
    <n v="0"/>
    <n v="0"/>
    <n v="0"/>
    <n v="0"/>
    <n v="0"/>
    <n v="0"/>
    <n v="1"/>
    <n v="31"/>
    <n v="11"/>
    <n v="1"/>
    <n v="0"/>
    <n v="0"/>
    <n v="0"/>
    <n v="0"/>
    <n v="0"/>
    <n v="0"/>
    <n v="13"/>
    <n v="37"/>
    <n v="13"/>
    <n v="2"/>
    <n v="0"/>
    <n v="3"/>
    <n v="0"/>
    <n v="0"/>
    <n v="0"/>
    <n v="0"/>
    <n v="0"/>
    <n v="0"/>
    <n v="0"/>
    <n v="0"/>
    <n v="0"/>
    <n v="258"/>
    <n v="112"/>
    <n v="0"/>
    <n v="370"/>
  </r>
  <r>
    <x v="8"/>
    <x v="2"/>
    <x v="5"/>
    <n v="109"/>
    <n v="123"/>
    <n v="22"/>
    <n v="0"/>
    <n v="0"/>
    <n v="0"/>
    <n v="0"/>
    <n v="0"/>
    <n v="0"/>
    <n v="0"/>
    <n v="0"/>
    <n v="1"/>
    <n v="31"/>
    <n v="10"/>
    <n v="1"/>
    <n v="0"/>
    <n v="0"/>
    <n v="0"/>
    <n v="0"/>
    <n v="0"/>
    <n v="0"/>
    <n v="13"/>
    <n v="38"/>
    <n v="13"/>
    <n v="2"/>
    <n v="0"/>
    <n v="3"/>
    <n v="0"/>
    <n v="0"/>
    <n v="0"/>
    <n v="0"/>
    <n v="0"/>
    <n v="0"/>
    <n v="0"/>
    <n v="0"/>
    <n v="0"/>
    <n v="254"/>
    <n v="112"/>
    <n v="0"/>
    <n v="366"/>
  </r>
  <r>
    <x v="8"/>
    <x v="2"/>
    <x v="6"/>
    <n v="115"/>
    <n v="110"/>
    <n v="25"/>
    <n v="0"/>
    <n v="0"/>
    <n v="0"/>
    <n v="0"/>
    <n v="0"/>
    <n v="0"/>
    <n v="0"/>
    <n v="0"/>
    <n v="1"/>
    <n v="32"/>
    <n v="9"/>
    <n v="1"/>
    <n v="0"/>
    <n v="0"/>
    <n v="0"/>
    <n v="0"/>
    <n v="0"/>
    <n v="0"/>
    <n v="13"/>
    <n v="36"/>
    <n v="12"/>
    <n v="3"/>
    <n v="1"/>
    <n v="3"/>
    <n v="0"/>
    <n v="0"/>
    <n v="0"/>
    <n v="0"/>
    <n v="0"/>
    <n v="0"/>
    <n v="0"/>
    <n v="0"/>
    <n v="0"/>
    <n v="250"/>
    <n v="111"/>
    <n v="0"/>
    <n v="361"/>
  </r>
  <r>
    <x v="8"/>
    <x v="2"/>
    <x v="7"/>
    <n v="116"/>
    <n v="110"/>
    <n v="25"/>
    <n v="0"/>
    <n v="0"/>
    <n v="0"/>
    <n v="0"/>
    <n v="0"/>
    <n v="0"/>
    <n v="0"/>
    <n v="0"/>
    <n v="1"/>
    <n v="32"/>
    <n v="10"/>
    <n v="1"/>
    <n v="0"/>
    <n v="0"/>
    <n v="0"/>
    <n v="0"/>
    <n v="0"/>
    <n v="0"/>
    <n v="13"/>
    <n v="38"/>
    <n v="12"/>
    <n v="3"/>
    <n v="1"/>
    <n v="3"/>
    <n v="0"/>
    <n v="0"/>
    <n v="0"/>
    <n v="0"/>
    <n v="0"/>
    <n v="0"/>
    <n v="0"/>
    <n v="0"/>
    <n v="0"/>
    <n v="251"/>
    <n v="114"/>
    <n v="0"/>
    <n v="365"/>
  </r>
  <r>
    <x v="8"/>
    <x v="2"/>
    <x v="8"/>
    <n v="117"/>
    <n v="111"/>
    <n v="25"/>
    <n v="0"/>
    <n v="0"/>
    <n v="0"/>
    <n v="0"/>
    <n v="0"/>
    <n v="0"/>
    <n v="0"/>
    <n v="0"/>
    <n v="1"/>
    <n v="32"/>
    <n v="8"/>
    <n v="1"/>
    <n v="0"/>
    <n v="0"/>
    <n v="0"/>
    <n v="0"/>
    <n v="0"/>
    <n v="0"/>
    <n v="13"/>
    <n v="39"/>
    <n v="12"/>
    <n v="3"/>
    <n v="1"/>
    <n v="3"/>
    <n v="0"/>
    <n v="0"/>
    <n v="0"/>
    <n v="0"/>
    <n v="0"/>
    <n v="0"/>
    <n v="0"/>
    <n v="0"/>
    <n v="0"/>
    <n v="253"/>
    <n v="113"/>
    <n v="0"/>
    <n v="366"/>
  </r>
  <r>
    <x v="8"/>
    <x v="2"/>
    <x v="9"/>
    <n v="118"/>
    <n v="110"/>
    <n v="25"/>
    <n v="0"/>
    <n v="0"/>
    <n v="0"/>
    <n v="0"/>
    <n v="0"/>
    <n v="0"/>
    <n v="0"/>
    <n v="0"/>
    <n v="1"/>
    <n v="32"/>
    <n v="7"/>
    <n v="1"/>
    <n v="0"/>
    <n v="0"/>
    <n v="0"/>
    <n v="0"/>
    <n v="0"/>
    <n v="0"/>
    <n v="13"/>
    <n v="39"/>
    <n v="12"/>
    <n v="3"/>
    <n v="1"/>
    <n v="3"/>
    <n v="0"/>
    <n v="0"/>
    <n v="0"/>
    <n v="0"/>
    <n v="0"/>
    <n v="0"/>
    <n v="0"/>
    <n v="0"/>
    <n v="0"/>
    <n v="253"/>
    <n v="112"/>
    <n v="0"/>
    <n v="365"/>
  </r>
  <r>
    <x v="8"/>
    <x v="2"/>
    <x v="10"/>
    <n v="120"/>
    <n v="109"/>
    <n v="26"/>
    <n v="0"/>
    <n v="0"/>
    <n v="0"/>
    <n v="0"/>
    <n v="0"/>
    <n v="0"/>
    <n v="0"/>
    <n v="0"/>
    <n v="1"/>
    <n v="32"/>
    <n v="8"/>
    <n v="1"/>
    <n v="0"/>
    <n v="0"/>
    <n v="0"/>
    <n v="0"/>
    <n v="0"/>
    <n v="0"/>
    <n v="13"/>
    <n v="38"/>
    <n v="12"/>
    <n v="3"/>
    <n v="1"/>
    <n v="3"/>
    <n v="0"/>
    <n v="0"/>
    <n v="0"/>
    <n v="0"/>
    <n v="0"/>
    <n v="0"/>
    <n v="0"/>
    <n v="0"/>
    <n v="0"/>
    <n v="255"/>
    <n v="112"/>
    <n v="0"/>
    <n v="367"/>
  </r>
  <r>
    <x v="8"/>
    <x v="2"/>
    <x v="11"/>
    <n v="120"/>
    <n v="111"/>
    <n v="26"/>
    <n v="0"/>
    <n v="0"/>
    <n v="0"/>
    <n v="0"/>
    <n v="0"/>
    <n v="0"/>
    <n v="0"/>
    <n v="0"/>
    <n v="1"/>
    <n v="32"/>
    <n v="8"/>
    <n v="1"/>
    <n v="0"/>
    <n v="0"/>
    <n v="0"/>
    <n v="0"/>
    <n v="0"/>
    <n v="0"/>
    <n v="13"/>
    <n v="38"/>
    <n v="12"/>
    <n v="3"/>
    <n v="1"/>
    <n v="3"/>
    <n v="0"/>
    <n v="0"/>
    <n v="0"/>
    <n v="0"/>
    <n v="0"/>
    <n v="0"/>
    <n v="0"/>
    <n v="0"/>
    <n v="0"/>
    <n v="257"/>
    <n v="112"/>
    <n v="0"/>
    <n v="369"/>
  </r>
  <r>
    <x v="9"/>
    <x v="2"/>
    <x v="0"/>
    <n v="10208"/>
    <n v="16912"/>
    <n v="17607"/>
    <n v="71"/>
    <n v="249"/>
    <n v="3"/>
    <n v="10"/>
    <n v="141"/>
    <n v="33"/>
    <n v="1"/>
    <n v="0"/>
    <n v="74"/>
    <n v="433"/>
    <n v="244"/>
    <n v="40"/>
    <n v="4"/>
    <n v="0"/>
    <n v="0"/>
    <n v="0"/>
    <n v="0"/>
    <n v="26"/>
    <n v="391"/>
    <n v="1144"/>
    <n v="519"/>
    <n v="38"/>
    <n v="13"/>
    <n v="5"/>
    <n v="0"/>
    <n v="0"/>
    <n v="0"/>
    <n v="1"/>
    <n v="0"/>
    <n v="0"/>
    <n v="0"/>
    <n v="0"/>
    <n v="0"/>
    <n v="45235"/>
    <n v="2931"/>
    <n v="1"/>
    <n v="48167"/>
  </r>
  <r>
    <x v="9"/>
    <x v="2"/>
    <x v="1"/>
    <n v="10254"/>
    <n v="17015"/>
    <n v="17860"/>
    <n v="71"/>
    <n v="251"/>
    <n v="3"/>
    <n v="0"/>
    <n v="139"/>
    <n v="33"/>
    <n v="1"/>
    <n v="0"/>
    <n v="74"/>
    <n v="433"/>
    <n v="250"/>
    <n v="37"/>
    <n v="4"/>
    <n v="0"/>
    <n v="0"/>
    <n v="0"/>
    <n v="0"/>
    <n v="26"/>
    <n v="395"/>
    <n v="1139"/>
    <n v="522"/>
    <n v="38"/>
    <n v="13"/>
    <n v="5"/>
    <n v="0"/>
    <n v="0"/>
    <n v="0"/>
    <n v="1"/>
    <n v="0"/>
    <n v="0"/>
    <n v="0"/>
    <n v="0"/>
    <n v="0"/>
    <n v="45627"/>
    <n v="2936"/>
    <n v="1"/>
    <n v="48564"/>
  </r>
  <r>
    <x v="9"/>
    <x v="2"/>
    <x v="2"/>
    <n v="10268"/>
    <n v="17036"/>
    <n v="18299"/>
    <n v="71"/>
    <n v="249"/>
    <n v="2"/>
    <n v="0"/>
    <n v="141"/>
    <n v="34"/>
    <n v="1"/>
    <n v="0"/>
    <n v="75"/>
    <n v="431"/>
    <n v="245"/>
    <n v="37"/>
    <n v="4"/>
    <n v="0"/>
    <n v="0"/>
    <n v="0"/>
    <n v="0"/>
    <n v="26"/>
    <n v="391"/>
    <n v="1142"/>
    <n v="525"/>
    <n v="38"/>
    <n v="13"/>
    <n v="5"/>
    <n v="0"/>
    <n v="0"/>
    <n v="0"/>
    <n v="1"/>
    <n v="0"/>
    <n v="0"/>
    <n v="0"/>
    <n v="0"/>
    <n v="0"/>
    <n v="46101"/>
    <n v="2932"/>
    <n v="1"/>
    <n v="49034"/>
  </r>
  <r>
    <x v="9"/>
    <x v="2"/>
    <x v="3"/>
    <n v="10272"/>
    <n v="17028"/>
    <n v="18576"/>
    <n v="71"/>
    <n v="248"/>
    <n v="2"/>
    <n v="0"/>
    <n v="141"/>
    <n v="34"/>
    <n v="1"/>
    <n v="0"/>
    <n v="74"/>
    <n v="437"/>
    <n v="240"/>
    <n v="39"/>
    <n v="4"/>
    <n v="1"/>
    <n v="0"/>
    <n v="0"/>
    <n v="0"/>
    <n v="26"/>
    <n v="390"/>
    <n v="1146"/>
    <n v="524"/>
    <n v="38"/>
    <n v="13"/>
    <n v="5"/>
    <n v="0"/>
    <n v="0"/>
    <n v="0"/>
    <n v="1"/>
    <n v="0"/>
    <n v="0"/>
    <n v="0"/>
    <n v="0"/>
    <n v="0"/>
    <n v="46373"/>
    <n v="2937"/>
    <n v="1"/>
    <n v="49311"/>
  </r>
  <r>
    <x v="9"/>
    <x v="2"/>
    <x v="4"/>
    <n v="10255"/>
    <n v="17008"/>
    <n v="18896"/>
    <n v="74"/>
    <n v="248"/>
    <n v="2"/>
    <n v="0"/>
    <n v="141"/>
    <n v="34"/>
    <n v="1"/>
    <n v="0"/>
    <n v="76"/>
    <n v="436"/>
    <n v="245"/>
    <n v="39"/>
    <n v="3"/>
    <n v="1"/>
    <n v="0"/>
    <n v="0"/>
    <n v="0"/>
    <n v="26"/>
    <n v="386"/>
    <n v="1133"/>
    <n v="527"/>
    <n v="39"/>
    <n v="13"/>
    <n v="5"/>
    <n v="0"/>
    <n v="0"/>
    <n v="0"/>
    <n v="1"/>
    <n v="0"/>
    <n v="0"/>
    <n v="0"/>
    <n v="0"/>
    <n v="0"/>
    <n v="46659"/>
    <n v="2929"/>
    <n v="1"/>
    <n v="49589"/>
  </r>
  <r>
    <x v="9"/>
    <x v="2"/>
    <x v="5"/>
    <n v="10272"/>
    <n v="17017"/>
    <n v="19185"/>
    <n v="72"/>
    <n v="248"/>
    <n v="2"/>
    <n v="0"/>
    <n v="141"/>
    <n v="34"/>
    <n v="1"/>
    <n v="0"/>
    <n v="76"/>
    <n v="435"/>
    <n v="243"/>
    <n v="34"/>
    <n v="3"/>
    <n v="1"/>
    <n v="0"/>
    <n v="0"/>
    <n v="0"/>
    <n v="26"/>
    <n v="384"/>
    <n v="1153"/>
    <n v="530"/>
    <n v="39"/>
    <n v="13"/>
    <n v="5"/>
    <n v="0"/>
    <n v="0"/>
    <n v="0"/>
    <n v="1"/>
    <n v="0"/>
    <n v="0"/>
    <n v="0"/>
    <n v="0"/>
    <n v="0"/>
    <n v="46972"/>
    <n v="2942"/>
    <n v="1"/>
    <n v="49915"/>
  </r>
  <r>
    <x v="9"/>
    <x v="2"/>
    <x v="6"/>
    <n v="11065"/>
    <n v="18270"/>
    <n v="17217"/>
    <n v="75"/>
    <n v="377"/>
    <n v="1"/>
    <n v="0"/>
    <n v="144"/>
    <n v="31"/>
    <n v="0"/>
    <n v="0"/>
    <n v="76"/>
    <n v="451"/>
    <n v="223"/>
    <n v="45"/>
    <n v="0"/>
    <n v="0"/>
    <n v="0"/>
    <n v="0"/>
    <n v="0"/>
    <n v="26"/>
    <n v="446"/>
    <n v="1125"/>
    <n v="482"/>
    <n v="39"/>
    <n v="14"/>
    <n v="6"/>
    <n v="0"/>
    <n v="0"/>
    <n v="0"/>
    <n v="1"/>
    <n v="0"/>
    <n v="0"/>
    <n v="0"/>
    <n v="0"/>
    <n v="0"/>
    <n v="47180"/>
    <n v="2933"/>
    <n v="1"/>
    <n v="50114"/>
  </r>
  <r>
    <x v="9"/>
    <x v="2"/>
    <x v="7"/>
    <n v="11060"/>
    <n v="18285"/>
    <n v="17525"/>
    <n v="74"/>
    <n v="377"/>
    <n v="1"/>
    <n v="0"/>
    <n v="144"/>
    <n v="31"/>
    <n v="0"/>
    <n v="0"/>
    <n v="76"/>
    <n v="453"/>
    <n v="233"/>
    <n v="49"/>
    <n v="0"/>
    <n v="0"/>
    <n v="0"/>
    <n v="0"/>
    <n v="0"/>
    <n v="26"/>
    <n v="443"/>
    <n v="1132"/>
    <n v="481"/>
    <n v="39"/>
    <n v="14"/>
    <n v="6"/>
    <n v="0"/>
    <n v="0"/>
    <n v="0"/>
    <n v="1"/>
    <n v="0"/>
    <n v="0"/>
    <n v="0"/>
    <n v="0"/>
    <n v="0"/>
    <n v="47497"/>
    <n v="2952"/>
    <n v="1"/>
    <n v="50450"/>
  </r>
  <r>
    <x v="9"/>
    <x v="2"/>
    <x v="8"/>
    <n v="11061"/>
    <n v="18291"/>
    <n v="17819"/>
    <n v="74"/>
    <n v="376"/>
    <n v="1"/>
    <n v="0"/>
    <n v="144"/>
    <n v="31"/>
    <n v="0"/>
    <n v="0"/>
    <n v="76"/>
    <n v="454"/>
    <n v="223"/>
    <n v="45"/>
    <n v="0"/>
    <n v="0"/>
    <n v="0"/>
    <n v="0"/>
    <n v="0"/>
    <n v="26"/>
    <n v="434"/>
    <n v="1135"/>
    <n v="486"/>
    <n v="39"/>
    <n v="13"/>
    <n v="6"/>
    <n v="0"/>
    <n v="0"/>
    <n v="0"/>
    <n v="1"/>
    <n v="0"/>
    <n v="0"/>
    <n v="0"/>
    <n v="0"/>
    <n v="0"/>
    <n v="47797"/>
    <n v="2937"/>
    <n v="1"/>
    <n v="50735"/>
  </r>
  <r>
    <x v="9"/>
    <x v="2"/>
    <x v="9"/>
    <n v="11058"/>
    <n v="18304"/>
    <n v="18195"/>
    <n v="74"/>
    <n v="377"/>
    <n v="1"/>
    <n v="0"/>
    <n v="144"/>
    <n v="31"/>
    <n v="0"/>
    <n v="0"/>
    <n v="74"/>
    <n v="456"/>
    <n v="223"/>
    <n v="45"/>
    <n v="0"/>
    <n v="0"/>
    <n v="0"/>
    <n v="0"/>
    <n v="0"/>
    <n v="27"/>
    <n v="429"/>
    <n v="1142"/>
    <n v="485"/>
    <n v="39"/>
    <n v="15"/>
    <n v="6"/>
    <n v="0"/>
    <n v="0"/>
    <n v="0"/>
    <n v="1"/>
    <n v="0"/>
    <n v="0"/>
    <n v="0"/>
    <n v="0"/>
    <n v="0"/>
    <n v="48184"/>
    <n v="2941"/>
    <n v="1"/>
    <n v="51126"/>
  </r>
  <r>
    <x v="9"/>
    <x v="2"/>
    <x v="10"/>
    <n v="11065"/>
    <n v="18317"/>
    <n v="18447"/>
    <n v="73"/>
    <n v="377"/>
    <n v="2"/>
    <n v="0"/>
    <n v="144"/>
    <n v="30"/>
    <n v="0"/>
    <n v="0"/>
    <n v="73"/>
    <n v="457"/>
    <n v="237"/>
    <n v="50"/>
    <n v="0"/>
    <n v="0"/>
    <n v="0"/>
    <n v="0"/>
    <n v="0"/>
    <n v="28"/>
    <n v="429"/>
    <n v="1137"/>
    <n v="484"/>
    <n v="39"/>
    <n v="14"/>
    <n v="6"/>
    <n v="0"/>
    <n v="0"/>
    <n v="0"/>
    <n v="1"/>
    <n v="0"/>
    <n v="0"/>
    <n v="0"/>
    <n v="0"/>
    <n v="0"/>
    <n v="48455"/>
    <n v="2954"/>
    <n v="1"/>
    <n v="51410"/>
  </r>
  <r>
    <x v="9"/>
    <x v="2"/>
    <x v="11"/>
    <n v="11088"/>
    <n v="18327"/>
    <n v="18675"/>
    <n v="74"/>
    <n v="377"/>
    <n v="2"/>
    <n v="0"/>
    <n v="144"/>
    <n v="30"/>
    <n v="0"/>
    <n v="0"/>
    <n v="73"/>
    <n v="464"/>
    <n v="236"/>
    <n v="53"/>
    <n v="0"/>
    <n v="0"/>
    <n v="0"/>
    <n v="0"/>
    <n v="0"/>
    <n v="28"/>
    <n v="423"/>
    <n v="1153"/>
    <n v="486"/>
    <n v="38"/>
    <n v="14"/>
    <n v="6"/>
    <n v="0"/>
    <n v="0"/>
    <n v="0"/>
    <n v="1"/>
    <n v="0"/>
    <n v="0"/>
    <n v="0"/>
    <n v="0"/>
    <n v="0"/>
    <n v="48717"/>
    <n v="2974"/>
    <n v="1"/>
    <n v="51692"/>
  </r>
  <r>
    <x v="10"/>
    <x v="2"/>
    <x v="0"/>
    <n v="2738"/>
    <n v="4324"/>
    <n v="5175"/>
    <n v="125"/>
    <n v="220"/>
    <n v="5"/>
    <n v="0"/>
    <n v="4"/>
    <n v="7"/>
    <n v="0"/>
    <n v="0"/>
    <n v="37"/>
    <n v="135"/>
    <n v="97"/>
    <n v="24"/>
    <n v="1"/>
    <n v="0"/>
    <n v="0"/>
    <n v="0"/>
    <n v="0"/>
    <n v="4"/>
    <n v="49"/>
    <n v="331"/>
    <n v="204"/>
    <n v="11"/>
    <n v="3"/>
    <n v="0"/>
    <n v="0"/>
    <n v="0"/>
    <n v="0"/>
    <n v="0"/>
    <n v="0"/>
    <n v="0"/>
    <n v="1"/>
    <n v="1"/>
    <n v="0"/>
    <n v="12598"/>
    <n v="896"/>
    <n v="2"/>
    <n v="13496"/>
  </r>
  <r>
    <x v="10"/>
    <x v="2"/>
    <x v="1"/>
    <n v="2733"/>
    <n v="4332"/>
    <n v="5204"/>
    <n v="125"/>
    <n v="220"/>
    <n v="5"/>
    <n v="0"/>
    <n v="4"/>
    <n v="7"/>
    <n v="0"/>
    <n v="0"/>
    <n v="37"/>
    <n v="134"/>
    <n v="95"/>
    <n v="22"/>
    <n v="1"/>
    <n v="0"/>
    <n v="0"/>
    <n v="0"/>
    <n v="0"/>
    <n v="4"/>
    <n v="49"/>
    <n v="339"/>
    <n v="203"/>
    <n v="11"/>
    <n v="3"/>
    <n v="0"/>
    <n v="0"/>
    <n v="0"/>
    <n v="0"/>
    <n v="0"/>
    <n v="0"/>
    <n v="0"/>
    <n v="1"/>
    <n v="1"/>
    <n v="0"/>
    <n v="12630"/>
    <n v="898"/>
    <n v="2"/>
    <n v="13530"/>
  </r>
  <r>
    <x v="10"/>
    <x v="2"/>
    <x v="2"/>
    <n v="2732"/>
    <n v="4340"/>
    <n v="5235"/>
    <n v="125"/>
    <n v="219"/>
    <n v="5"/>
    <n v="0"/>
    <n v="4"/>
    <n v="7"/>
    <n v="0"/>
    <n v="0"/>
    <n v="37"/>
    <n v="135"/>
    <n v="89"/>
    <n v="20"/>
    <n v="1"/>
    <n v="0"/>
    <n v="0"/>
    <n v="0"/>
    <n v="0"/>
    <n v="4"/>
    <n v="49"/>
    <n v="342"/>
    <n v="205"/>
    <n v="11"/>
    <n v="3"/>
    <n v="0"/>
    <n v="0"/>
    <n v="0"/>
    <n v="0"/>
    <n v="0"/>
    <n v="0"/>
    <n v="0"/>
    <n v="1"/>
    <n v="1"/>
    <n v="0"/>
    <n v="12667"/>
    <n v="896"/>
    <n v="2"/>
    <n v="13565"/>
  </r>
  <r>
    <x v="10"/>
    <x v="2"/>
    <x v="3"/>
    <n v="2736"/>
    <n v="4324"/>
    <n v="5244"/>
    <n v="126"/>
    <n v="218"/>
    <n v="5"/>
    <n v="0"/>
    <n v="4"/>
    <n v="7"/>
    <n v="0"/>
    <n v="0"/>
    <n v="37"/>
    <n v="135"/>
    <n v="88"/>
    <n v="19"/>
    <n v="1"/>
    <n v="0"/>
    <n v="0"/>
    <n v="0"/>
    <n v="0"/>
    <n v="4"/>
    <n v="49"/>
    <n v="343"/>
    <n v="206"/>
    <n v="11"/>
    <n v="3"/>
    <n v="0"/>
    <n v="0"/>
    <n v="0"/>
    <n v="0"/>
    <n v="0"/>
    <n v="0"/>
    <n v="0"/>
    <n v="1"/>
    <n v="1"/>
    <n v="0"/>
    <n v="12664"/>
    <n v="896"/>
    <n v="2"/>
    <n v="13562"/>
  </r>
  <r>
    <x v="10"/>
    <x v="2"/>
    <x v="4"/>
    <n v="2727"/>
    <n v="4336"/>
    <n v="5258"/>
    <n v="126"/>
    <n v="220"/>
    <n v="5"/>
    <n v="0"/>
    <n v="4"/>
    <n v="7"/>
    <n v="0"/>
    <n v="0"/>
    <n v="37"/>
    <n v="136"/>
    <n v="84"/>
    <n v="20"/>
    <n v="1"/>
    <n v="0"/>
    <n v="0"/>
    <n v="0"/>
    <n v="0"/>
    <n v="4"/>
    <n v="49"/>
    <n v="346"/>
    <n v="207"/>
    <n v="11"/>
    <n v="3"/>
    <n v="0"/>
    <n v="0"/>
    <n v="0"/>
    <n v="0"/>
    <n v="0"/>
    <n v="0"/>
    <n v="0"/>
    <n v="1"/>
    <n v="1"/>
    <n v="0"/>
    <n v="12683"/>
    <n v="898"/>
    <n v="2"/>
    <n v="13583"/>
  </r>
  <r>
    <x v="10"/>
    <x v="2"/>
    <x v="5"/>
    <n v="2731"/>
    <n v="4331"/>
    <n v="5280"/>
    <n v="127"/>
    <n v="219"/>
    <n v="5"/>
    <n v="0"/>
    <n v="4"/>
    <n v="7"/>
    <n v="0"/>
    <n v="0"/>
    <n v="37"/>
    <n v="136"/>
    <n v="84"/>
    <n v="21"/>
    <n v="0"/>
    <n v="0"/>
    <n v="0"/>
    <n v="0"/>
    <n v="0"/>
    <n v="4"/>
    <n v="49"/>
    <n v="346"/>
    <n v="206"/>
    <n v="11"/>
    <n v="3"/>
    <n v="0"/>
    <n v="0"/>
    <n v="0"/>
    <n v="0"/>
    <n v="0"/>
    <n v="0"/>
    <n v="0"/>
    <n v="1"/>
    <n v="1"/>
    <n v="0"/>
    <n v="12704"/>
    <n v="897"/>
    <n v="2"/>
    <n v="13603"/>
  </r>
  <r>
    <x v="10"/>
    <x v="2"/>
    <x v="6"/>
    <n v="2708"/>
    <n v="4189"/>
    <n v="5374"/>
    <n v="130"/>
    <n v="308"/>
    <n v="2"/>
    <n v="0"/>
    <n v="6"/>
    <n v="4"/>
    <n v="1"/>
    <n v="0"/>
    <n v="36"/>
    <n v="137"/>
    <n v="86"/>
    <n v="18"/>
    <n v="1"/>
    <n v="0"/>
    <n v="0"/>
    <n v="0"/>
    <n v="0"/>
    <n v="4"/>
    <n v="66"/>
    <n v="359"/>
    <n v="175"/>
    <n v="10"/>
    <n v="3"/>
    <n v="0"/>
    <n v="0"/>
    <n v="0"/>
    <n v="0"/>
    <n v="0"/>
    <n v="0"/>
    <n v="0"/>
    <n v="1"/>
    <n v="1"/>
    <n v="0"/>
    <n v="12722"/>
    <n v="895"/>
    <n v="2"/>
    <n v="13619"/>
  </r>
  <r>
    <x v="10"/>
    <x v="2"/>
    <x v="7"/>
    <n v="2703"/>
    <n v="4190"/>
    <n v="5403"/>
    <n v="129"/>
    <n v="309"/>
    <n v="2"/>
    <n v="0"/>
    <n v="6"/>
    <n v="4"/>
    <n v="1"/>
    <n v="0"/>
    <n v="36"/>
    <n v="138"/>
    <n v="88"/>
    <n v="16"/>
    <n v="0"/>
    <n v="0"/>
    <n v="0"/>
    <n v="0"/>
    <n v="0"/>
    <n v="4"/>
    <n v="66"/>
    <n v="362"/>
    <n v="177"/>
    <n v="11"/>
    <n v="3"/>
    <n v="0"/>
    <n v="0"/>
    <n v="0"/>
    <n v="0"/>
    <n v="0"/>
    <n v="0"/>
    <n v="0"/>
    <n v="1"/>
    <n v="1"/>
    <n v="0"/>
    <n v="12747"/>
    <n v="901"/>
    <n v="2"/>
    <n v="13650"/>
  </r>
  <r>
    <x v="10"/>
    <x v="2"/>
    <x v="8"/>
    <n v="2708"/>
    <n v="4192"/>
    <n v="5449"/>
    <n v="131"/>
    <n v="308"/>
    <n v="2"/>
    <n v="0"/>
    <n v="6"/>
    <n v="4"/>
    <n v="1"/>
    <n v="0"/>
    <n v="36"/>
    <n v="139"/>
    <n v="90"/>
    <n v="15"/>
    <n v="0"/>
    <n v="0"/>
    <n v="0"/>
    <n v="0"/>
    <n v="0"/>
    <n v="4"/>
    <n v="67"/>
    <n v="360"/>
    <n v="177"/>
    <n v="11"/>
    <n v="3"/>
    <n v="0"/>
    <n v="0"/>
    <n v="0"/>
    <n v="0"/>
    <n v="0"/>
    <n v="0"/>
    <n v="0"/>
    <n v="1"/>
    <n v="1"/>
    <n v="0"/>
    <n v="12801"/>
    <n v="902"/>
    <n v="2"/>
    <n v="13705"/>
  </r>
  <r>
    <x v="10"/>
    <x v="2"/>
    <x v="9"/>
    <n v="2709"/>
    <n v="4199"/>
    <n v="5472"/>
    <n v="130"/>
    <n v="309"/>
    <n v="2"/>
    <n v="0"/>
    <n v="6"/>
    <n v="4"/>
    <n v="1"/>
    <n v="0"/>
    <n v="36"/>
    <n v="141"/>
    <n v="89"/>
    <n v="18"/>
    <n v="0"/>
    <n v="0"/>
    <n v="0"/>
    <n v="0"/>
    <n v="0"/>
    <n v="4"/>
    <n v="67"/>
    <n v="362"/>
    <n v="176"/>
    <n v="11"/>
    <n v="3"/>
    <n v="0"/>
    <n v="0"/>
    <n v="0"/>
    <n v="0"/>
    <n v="0"/>
    <n v="0"/>
    <n v="0"/>
    <n v="1"/>
    <n v="1"/>
    <n v="0"/>
    <n v="12832"/>
    <n v="907"/>
    <n v="2"/>
    <n v="13741"/>
  </r>
  <r>
    <x v="10"/>
    <x v="2"/>
    <x v="10"/>
    <n v="2708"/>
    <n v="4204"/>
    <n v="5494"/>
    <n v="128"/>
    <n v="306"/>
    <n v="2"/>
    <n v="0"/>
    <n v="6"/>
    <n v="4"/>
    <n v="1"/>
    <n v="0"/>
    <n v="37"/>
    <n v="140"/>
    <n v="88"/>
    <n v="19"/>
    <n v="0"/>
    <n v="0"/>
    <n v="0"/>
    <n v="0"/>
    <n v="0"/>
    <n v="4"/>
    <n v="66"/>
    <n v="362"/>
    <n v="175"/>
    <n v="11"/>
    <n v="3"/>
    <n v="0"/>
    <n v="0"/>
    <n v="0"/>
    <n v="0"/>
    <n v="0"/>
    <n v="0"/>
    <n v="0"/>
    <n v="1"/>
    <n v="1"/>
    <n v="0"/>
    <n v="12853"/>
    <n v="905"/>
    <n v="2"/>
    <n v="13760"/>
  </r>
  <r>
    <x v="10"/>
    <x v="2"/>
    <x v="11"/>
    <n v="2700"/>
    <n v="4213"/>
    <n v="5519"/>
    <n v="128"/>
    <n v="306"/>
    <n v="2"/>
    <n v="0"/>
    <n v="6"/>
    <n v="4"/>
    <n v="1"/>
    <n v="0"/>
    <n v="37"/>
    <n v="139"/>
    <n v="88"/>
    <n v="18"/>
    <n v="1"/>
    <n v="0"/>
    <n v="0"/>
    <n v="0"/>
    <n v="0"/>
    <n v="4"/>
    <n v="66"/>
    <n v="360"/>
    <n v="177"/>
    <n v="11"/>
    <n v="3"/>
    <n v="0"/>
    <n v="0"/>
    <n v="0"/>
    <n v="0"/>
    <n v="0"/>
    <n v="0"/>
    <n v="0"/>
    <n v="1"/>
    <n v="1"/>
    <n v="0"/>
    <n v="12879"/>
    <n v="904"/>
    <n v="2"/>
    <n v="13785"/>
  </r>
  <r>
    <x v="11"/>
    <x v="2"/>
    <x v="0"/>
    <n v="4803"/>
    <n v="6199"/>
    <n v="3388"/>
    <n v="49"/>
    <n v="14"/>
    <n v="4"/>
    <n v="0"/>
    <n v="26"/>
    <n v="17"/>
    <n v="0"/>
    <n v="0"/>
    <n v="105"/>
    <n v="543"/>
    <n v="150"/>
    <n v="15"/>
    <n v="0"/>
    <n v="0"/>
    <n v="0"/>
    <n v="0"/>
    <n v="0"/>
    <n v="8"/>
    <n v="287"/>
    <n v="421"/>
    <n v="177"/>
    <n v="18"/>
    <n v="7"/>
    <n v="2"/>
    <n v="0"/>
    <n v="0"/>
    <n v="0"/>
    <n v="0"/>
    <n v="0"/>
    <n v="0"/>
    <n v="2"/>
    <n v="0"/>
    <n v="0"/>
    <n v="14500"/>
    <n v="1733"/>
    <n v="2"/>
    <n v="16235"/>
  </r>
  <r>
    <x v="11"/>
    <x v="2"/>
    <x v="1"/>
    <n v="4814"/>
    <n v="6217"/>
    <n v="3396"/>
    <n v="49"/>
    <n v="14"/>
    <n v="4"/>
    <n v="0"/>
    <n v="26"/>
    <n v="17"/>
    <n v="0"/>
    <n v="0"/>
    <n v="105"/>
    <n v="537"/>
    <n v="155"/>
    <n v="16"/>
    <n v="0"/>
    <n v="0"/>
    <n v="0"/>
    <n v="0"/>
    <n v="0"/>
    <n v="8"/>
    <n v="283"/>
    <n v="421"/>
    <n v="177"/>
    <n v="18"/>
    <n v="7"/>
    <n v="2"/>
    <n v="0"/>
    <n v="0"/>
    <n v="0"/>
    <n v="0"/>
    <n v="0"/>
    <n v="0"/>
    <n v="2"/>
    <n v="0"/>
    <n v="0"/>
    <n v="14537"/>
    <n v="1729"/>
    <n v="2"/>
    <n v="16268"/>
  </r>
  <r>
    <x v="11"/>
    <x v="2"/>
    <x v="2"/>
    <n v="4826"/>
    <n v="6225"/>
    <n v="3423"/>
    <n v="50"/>
    <n v="14"/>
    <n v="4"/>
    <n v="0"/>
    <n v="26"/>
    <n v="17"/>
    <n v="0"/>
    <n v="0"/>
    <n v="105"/>
    <n v="531"/>
    <n v="155"/>
    <n v="15"/>
    <n v="0"/>
    <n v="0"/>
    <n v="0"/>
    <n v="0"/>
    <n v="0"/>
    <n v="8"/>
    <n v="286"/>
    <n v="420"/>
    <n v="177"/>
    <n v="18"/>
    <n v="7"/>
    <n v="2"/>
    <n v="0"/>
    <n v="0"/>
    <n v="0"/>
    <n v="0"/>
    <n v="0"/>
    <n v="0"/>
    <n v="2"/>
    <n v="0"/>
    <n v="0"/>
    <n v="14585"/>
    <n v="1724"/>
    <n v="2"/>
    <n v="16311"/>
  </r>
  <r>
    <x v="11"/>
    <x v="2"/>
    <x v="3"/>
    <n v="4825"/>
    <n v="6247"/>
    <n v="3427"/>
    <n v="50"/>
    <n v="14"/>
    <n v="4"/>
    <n v="0"/>
    <n v="26"/>
    <n v="17"/>
    <n v="0"/>
    <n v="0"/>
    <n v="103"/>
    <n v="531"/>
    <n v="157"/>
    <n v="17"/>
    <n v="0"/>
    <n v="0"/>
    <n v="0"/>
    <n v="0"/>
    <n v="0"/>
    <n v="8"/>
    <n v="284"/>
    <n v="421"/>
    <n v="177"/>
    <n v="18"/>
    <n v="7"/>
    <n v="2"/>
    <n v="0"/>
    <n v="0"/>
    <n v="0"/>
    <n v="0"/>
    <n v="0"/>
    <n v="0"/>
    <n v="2"/>
    <n v="0"/>
    <n v="0"/>
    <n v="14610"/>
    <n v="1725"/>
    <n v="2"/>
    <n v="16337"/>
  </r>
  <r>
    <x v="11"/>
    <x v="2"/>
    <x v="4"/>
    <n v="4820"/>
    <n v="6253"/>
    <n v="3439"/>
    <n v="51"/>
    <n v="14"/>
    <n v="4"/>
    <n v="0"/>
    <n v="26"/>
    <n v="17"/>
    <n v="0"/>
    <n v="0"/>
    <n v="101"/>
    <n v="533"/>
    <n v="161"/>
    <n v="18"/>
    <n v="0"/>
    <n v="0"/>
    <n v="0"/>
    <n v="0"/>
    <n v="0"/>
    <n v="8"/>
    <n v="277"/>
    <n v="418"/>
    <n v="177"/>
    <n v="18"/>
    <n v="6"/>
    <n v="2"/>
    <n v="0"/>
    <n v="0"/>
    <n v="0"/>
    <n v="0"/>
    <n v="0"/>
    <n v="0"/>
    <n v="2"/>
    <n v="0"/>
    <n v="0"/>
    <n v="14624"/>
    <n v="1719"/>
    <n v="2"/>
    <n v="16345"/>
  </r>
  <r>
    <x v="11"/>
    <x v="2"/>
    <x v="5"/>
    <n v="4827"/>
    <n v="6273"/>
    <n v="3457"/>
    <n v="52"/>
    <n v="14"/>
    <n v="4"/>
    <n v="0"/>
    <n v="26"/>
    <n v="17"/>
    <n v="0"/>
    <n v="0"/>
    <n v="100"/>
    <n v="539"/>
    <n v="161"/>
    <n v="17"/>
    <n v="0"/>
    <n v="0"/>
    <n v="0"/>
    <n v="0"/>
    <n v="0"/>
    <n v="8"/>
    <n v="269"/>
    <n v="425"/>
    <n v="177"/>
    <n v="18"/>
    <n v="6"/>
    <n v="2"/>
    <n v="0"/>
    <n v="0"/>
    <n v="0"/>
    <n v="0"/>
    <n v="0"/>
    <n v="0"/>
    <n v="2"/>
    <n v="0"/>
    <n v="0"/>
    <n v="14670"/>
    <n v="1722"/>
    <n v="2"/>
    <n v="16394"/>
  </r>
  <r>
    <x v="11"/>
    <x v="2"/>
    <x v="6"/>
    <n v="4810"/>
    <n v="6185"/>
    <n v="3551"/>
    <n v="52"/>
    <n v="42"/>
    <n v="2"/>
    <n v="0"/>
    <n v="24"/>
    <n v="19"/>
    <n v="0"/>
    <n v="0"/>
    <n v="99"/>
    <n v="549"/>
    <n v="145"/>
    <n v="18"/>
    <n v="1"/>
    <n v="0"/>
    <n v="0"/>
    <n v="0"/>
    <n v="0"/>
    <n v="8"/>
    <n v="276"/>
    <n v="409"/>
    <n v="179"/>
    <n v="22"/>
    <n v="8"/>
    <n v="2"/>
    <n v="0"/>
    <n v="0"/>
    <n v="0"/>
    <n v="0"/>
    <n v="0"/>
    <n v="0"/>
    <n v="2"/>
    <n v="0"/>
    <n v="0"/>
    <n v="14685"/>
    <n v="1716"/>
    <n v="2"/>
    <n v="16403"/>
  </r>
  <r>
    <x v="11"/>
    <x v="2"/>
    <x v="7"/>
    <n v="4807"/>
    <n v="6199"/>
    <n v="3566"/>
    <n v="52"/>
    <n v="42"/>
    <n v="3"/>
    <n v="0"/>
    <n v="24"/>
    <n v="18"/>
    <n v="0"/>
    <n v="0"/>
    <n v="98"/>
    <n v="549"/>
    <n v="146"/>
    <n v="17"/>
    <n v="2"/>
    <n v="0"/>
    <n v="0"/>
    <n v="0"/>
    <n v="0"/>
    <n v="8"/>
    <n v="275"/>
    <n v="408"/>
    <n v="180"/>
    <n v="21"/>
    <n v="8"/>
    <n v="2"/>
    <n v="0"/>
    <n v="0"/>
    <n v="0"/>
    <n v="0"/>
    <n v="0"/>
    <n v="0"/>
    <n v="2"/>
    <n v="0"/>
    <n v="0"/>
    <n v="14711"/>
    <n v="1714"/>
    <n v="2"/>
    <n v="16427"/>
  </r>
  <r>
    <x v="11"/>
    <x v="2"/>
    <x v="8"/>
    <n v="4803"/>
    <n v="6210"/>
    <n v="3563"/>
    <n v="52"/>
    <n v="42"/>
    <n v="3"/>
    <n v="0"/>
    <n v="24"/>
    <n v="18"/>
    <n v="0"/>
    <n v="0"/>
    <n v="98"/>
    <n v="548"/>
    <n v="152"/>
    <n v="17"/>
    <n v="2"/>
    <n v="0"/>
    <n v="0"/>
    <n v="0"/>
    <n v="0"/>
    <n v="8"/>
    <n v="275"/>
    <n v="410"/>
    <n v="180"/>
    <n v="21"/>
    <n v="8"/>
    <n v="2"/>
    <n v="0"/>
    <n v="0"/>
    <n v="0"/>
    <n v="0"/>
    <n v="0"/>
    <n v="0"/>
    <n v="2"/>
    <n v="0"/>
    <n v="0"/>
    <n v="14715"/>
    <n v="1721"/>
    <n v="2"/>
    <n v="16438"/>
  </r>
  <r>
    <x v="11"/>
    <x v="2"/>
    <x v="9"/>
    <n v="4805"/>
    <n v="6229"/>
    <n v="3579"/>
    <n v="52"/>
    <n v="42"/>
    <n v="3"/>
    <n v="0"/>
    <n v="24"/>
    <n v="18"/>
    <n v="0"/>
    <n v="0"/>
    <n v="98"/>
    <n v="547"/>
    <n v="147"/>
    <n v="19"/>
    <n v="2"/>
    <n v="0"/>
    <n v="0"/>
    <n v="0"/>
    <n v="0"/>
    <n v="8"/>
    <n v="268"/>
    <n v="413"/>
    <n v="178"/>
    <n v="21"/>
    <n v="8"/>
    <n v="2"/>
    <n v="0"/>
    <n v="0"/>
    <n v="0"/>
    <n v="0"/>
    <n v="0"/>
    <n v="0"/>
    <n v="2"/>
    <n v="0"/>
    <n v="0"/>
    <n v="14752"/>
    <n v="1711"/>
    <n v="2"/>
    <n v="16465"/>
  </r>
  <r>
    <x v="11"/>
    <x v="2"/>
    <x v="10"/>
    <n v="4810"/>
    <n v="6243"/>
    <n v="3579"/>
    <n v="51"/>
    <n v="42"/>
    <n v="4"/>
    <n v="0"/>
    <n v="24"/>
    <n v="17"/>
    <n v="0"/>
    <n v="0"/>
    <n v="98"/>
    <n v="548"/>
    <n v="147"/>
    <n v="19"/>
    <n v="2"/>
    <n v="0"/>
    <n v="0"/>
    <n v="0"/>
    <n v="0"/>
    <n v="8"/>
    <n v="265"/>
    <n v="415"/>
    <n v="179"/>
    <n v="21"/>
    <n v="8"/>
    <n v="2"/>
    <n v="0"/>
    <n v="0"/>
    <n v="0"/>
    <n v="0"/>
    <n v="0"/>
    <n v="0"/>
    <n v="2"/>
    <n v="0"/>
    <n v="0"/>
    <n v="14770"/>
    <n v="1712"/>
    <n v="2"/>
    <n v="16484"/>
  </r>
  <r>
    <x v="11"/>
    <x v="2"/>
    <x v="11"/>
    <n v="4852"/>
    <n v="6307"/>
    <n v="3606"/>
    <n v="53"/>
    <n v="42"/>
    <n v="4"/>
    <n v="0"/>
    <n v="24"/>
    <n v="17"/>
    <n v="0"/>
    <n v="0"/>
    <n v="98"/>
    <n v="549"/>
    <n v="146"/>
    <n v="23"/>
    <n v="3"/>
    <n v="0"/>
    <n v="0"/>
    <n v="0"/>
    <n v="0"/>
    <n v="8"/>
    <n v="264"/>
    <n v="415"/>
    <n v="177"/>
    <n v="20"/>
    <n v="8"/>
    <n v="2"/>
    <n v="0"/>
    <n v="0"/>
    <n v="0"/>
    <n v="0"/>
    <n v="0"/>
    <n v="0"/>
    <n v="2"/>
    <n v="0"/>
    <n v="0"/>
    <n v="14905"/>
    <n v="1713"/>
    <n v="2"/>
    <n v="16620"/>
  </r>
  <r>
    <x v="12"/>
    <x v="2"/>
    <x v="0"/>
    <n v="7474"/>
    <n v="28869"/>
    <n v="10835"/>
    <n v="55"/>
    <n v="17"/>
    <n v="0"/>
    <n v="0"/>
    <n v="8"/>
    <n v="7"/>
    <n v="0"/>
    <n v="0"/>
    <n v="66"/>
    <n v="437"/>
    <n v="98"/>
    <n v="27"/>
    <n v="8"/>
    <n v="0"/>
    <n v="0"/>
    <n v="0"/>
    <n v="0"/>
    <n v="17"/>
    <n v="211"/>
    <n v="545"/>
    <n v="244"/>
    <n v="22"/>
    <n v="9"/>
    <n v="5"/>
    <n v="0"/>
    <n v="1"/>
    <n v="0"/>
    <n v="1"/>
    <n v="0"/>
    <n v="0"/>
    <n v="0"/>
    <n v="1"/>
    <n v="0"/>
    <n v="47265"/>
    <n v="1689"/>
    <n v="3"/>
    <n v="48957"/>
  </r>
  <r>
    <x v="12"/>
    <x v="2"/>
    <x v="1"/>
    <n v="7479"/>
    <n v="29002"/>
    <n v="10926"/>
    <n v="56"/>
    <n v="17"/>
    <n v="0"/>
    <n v="0"/>
    <n v="8"/>
    <n v="7"/>
    <n v="0"/>
    <n v="0"/>
    <n v="66"/>
    <n v="439"/>
    <n v="101"/>
    <n v="27"/>
    <n v="8"/>
    <n v="0"/>
    <n v="0"/>
    <n v="0"/>
    <n v="0"/>
    <n v="17"/>
    <n v="210"/>
    <n v="540"/>
    <n v="243"/>
    <n v="22"/>
    <n v="9"/>
    <n v="5"/>
    <n v="0"/>
    <n v="1"/>
    <n v="0"/>
    <n v="1"/>
    <n v="0"/>
    <n v="0"/>
    <n v="0"/>
    <n v="1"/>
    <n v="0"/>
    <n v="47495"/>
    <n v="1687"/>
    <n v="3"/>
    <n v="49185"/>
  </r>
  <r>
    <x v="12"/>
    <x v="2"/>
    <x v="2"/>
    <n v="7487"/>
    <n v="29014"/>
    <n v="11038"/>
    <n v="57"/>
    <n v="17"/>
    <n v="0"/>
    <n v="0"/>
    <n v="8"/>
    <n v="7"/>
    <n v="0"/>
    <n v="0"/>
    <n v="67"/>
    <n v="440"/>
    <n v="101"/>
    <n v="28"/>
    <n v="7"/>
    <n v="0"/>
    <n v="0"/>
    <n v="0"/>
    <n v="0"/>
    <n v="17"/>
    <n v="211"/>
    <n v="544"/>
    <n v="243"/>
    <n v="22"/>
    <n v="8"/>
    <n v="5"/>
    <n v="0"/>
    <n v="1"/>
    <n v="0"/>
    <n v="1"/>
    <n v="0"/>
    <n v="0"/>
    <n v="0"/>
    <n v="1"/>
    <n v="0"/>
    <n v="47628"/>
    <n v="1693"/>
    <n v="3"/>
    <n v="49324"/>
  </r>
  <r>
    <x v="12"/>
    <x v="2"/>
    <x v="3"/>
    <n v="7473"/>
    <n v="28947"/>
    <n v="11104"/>
    <n v="56"/>
    <n v="17"/>
    <n v="0"/>
    <n v="0"/>
    <n v="8"/>
    <n v="7"/>
    <n v="0"/>
    <n v="0"/>
    <n v="67"/>
    <n v="439"/>
    <n v="94"/>
    <n v="27"/>
    <n v="8"/>
    <n v="0"/>
    <n v="0"/>
    <n v="0"/>
    <n v="0"/>
    <n v="17"/>
    <n v="210"/>
    <n v="552"/>
    <n v="246"/>
    <n v="22"/>
    <n v="10"/>
    <n v="5"/>
    <n v="0"/>
    <n v="1"/>
    <n v="0"/>
    <n v="1"/>
    <n v="0"/>
    <n v="0"/>
    <n v="0"/>
    <n v="1"/>
    <n v="0"/>
    <n v="47612"/>
    <n v="1697"/>
    <n v="3"/>
    <n v="49312"/>
  </r>
  <r>
    <x v="12"/>
    <x v="2"/>
    <x v="4"/>
    <n v="7455"/>
    <n v="28940"/>
    <n v="11146"/>
    <n v="57"/>
    <n v="17"/>
    <n v="0"/>
    <n v="0"/>
    <n v="8"/>
    <n v="7"/>
    <n v="0"/>
    <n v="0"/>
    <n v="67"/>
    <n v="436"/>
    <n v="96"/>
    <n v="26"/>
    <n v="7"/>
    <n v="0"/>
    <n v="0"/>
    <n v="0"/>
    <n v="0"/>
    <n v="17"/>
    <n v="213"/>
    <n v="554"/>
    <n v="247"/>
    <n v="24"/>
    <n v="9"/>
    <n v="5"/>
    <n v="0"/>
    <n v="1"/>
    <n v="0"/>
    <n v="1"/>
    <n v="0"/>
    <n v="0"/>
    <n v="0"/>
    <n v="1"/>
    <n v="0"/>
    <n v="47630"/>
    <n v="1701"/>
    <n v="3"/>
    <n v="49334"/>
  </r>
  <r>
    <x v="12"/>
    <x v="2"/>
    <x v="5"/>
    <n v="7450"/>
    <n v="28944"/>
    <n v="11213"/>
    <n v="58"/>
    <n v="17"/>
    <n v="0"/>
    <n v="0"/>
    <n v="8"/>
    <n v="7"/>
    <n v="0"/>
    <n v="0"/>
    <n v="66"/>
    <n v="433"/>
    <n v="97"/>
    <n v="24"/>
    <n v="7"/>
    <n v="0"/>
    <n v="0"/>
    <n v="0"/>
    <n v="0"/>
    <n v="17"/>
    <n v="212"/>
    <n v="557"/>
    <n v="249"/>
    <n v="24"/>
    <n v="9"/>
    <n v="5"/>
    <n v="0"/>
    <n v="1"/>
    <n v="0"/>
    <n v="1"/>
    <n v="0"/>
    <n v="0"/>
    <n v="0"/>
    <n v="1"/>
    <n v="0"/>
    <n v="47697"/>
    <n v="1700"/>
    <n v="3"/>
    <n v="49400"/>
  </r>
  <r>
    <x v="12"/>
    <x v="2"/>
    <x v="6"/>
    <n v="8868"/>
    <n v="26952"/>
    <n v="11768"/>
    <n v="59"/>
    <n v="39"/>
    <n v="0"/>
    <n v="0"/>
    <n v="9"/>
    <n v="6"/>
    <n v="0"/>
    <n v="0"/>
    <n v="67"/>
    <n v="436"/>
    <n v="99"/>
    <n v="26"/>
    <n v="2"/>
    <n v="0"/>
    <n v="0"/>
    <n v="0"/>
    <n v="0"/>
    <n v="17"/>
    <n v="229"/>
    <n v="557"/>
    <n v="230"/>
    <n v="25"/>
    <n v="8"/>
    <n v="6"/>
    <n v="0"/>
    <n v="1"/>
    <n v="0"/>
    <n v="1"/>
    <n v="0"/>
    <n v="0"/>
    <n v="0"/>
    <n v="1"/>
    <n v="0"/>
    <n v="47701"/>
    <n v="1702"/>
    <n v="3"/>
    <n v="49406"/>
  </r>
  <r>
    <x v="12"/>
    <x v="2"/>
    <x v="7"/>
    <n v="8849"/>
    <n v="26945"/>
    <n v="11854"/>
    <n v="59"/>
    <n v="39"/>
    <n v="0"/>
    <n v="0"/>
    <n v="9"/>
    <n v="6"/>
    <n v="0"/>
    <n v="0"/>
    <n v="67"/>
    <n v="439"/>
    <n v="103"/>
    <n v="28"/>
    <n v="2"/>
    <n v="0"/>
    <n v="0"/>
    <n v="0"/>
    <n v="0"/>
    <n v="17"/>
    <n v="226"/>
    <n v="555"/>
    <n v="228"/>
    <n v="25"/>
    <n v="8"/>
    <n v="6"/>
    <n v="0"/>
    <n v="1"/>
    <n v="0"/>
    <n v="1"/>
    <n v="0"/>
    <n v="0"/>
    <n v="0"/>
    <n v="1"/>
    <n v="0"/>
    <n v="47761"/>
    <n v="1704"/>
    <n v="3"/>
    <n v="49468"/>
  </r>
  <r>
    <x v="12"/>
    <x v="2"/>
    <x v="8"/>
    <n v="8859"/>
    <n v="26957"/>
    <n v="11902"/>
    <n v="59"/>
    <n v="39"/>
    <n v="0"/>
    <n v="0"/>
    <n v="9"/>
    <n v="6"/>
    <n v="0"/>
    <n v="0"/>
    <n v="67"/>
    <n v="434"/>
    <n v="110"/>
    <n v="27"/>
    <n v="2"/>
    <n v="0"/>
    <n v="0"/>
    <n v="0"/>
    <n v="0"/>
    <n v="17"/>
    <n v="227"/>
    <n v="554"/>
    <n v="230"/>
    <n v="25"/>
    <n v="8"/>
    <n v="6"/>
    <n v="0"/>
    <n v="1"/>
    <n v="0"/>
    <n v="1"/>
    <n v="0"/>
    <n v="0"/>
    <n v="0"/>
    <n v="1"/>
    <n v="0"/>
    <n v="47831"/>
    <n v="1707"/>
    <n v="3"/>
    <n v="49541"/>
  </r>
  <r>
    <x v="12"/>
    <x v="2"/>
    <x v="9"/>
    <n v="8845"/>
    <n v="26960"/>
    <n v="12137"/>
    <n v="59"/>
    <n v="39"/>
    <n v="0"/>
    <n v="0"/>
    <n v="9"/>
    <n v="6"/>
    <n v="0"/>
    <n v="0"/>
    <n v="67"/>
    <n v="435"/>
    <n v="113"/>
    <n v="29"/>
    <n v="2"/>
    <n v="0"/>
    <n v="0"/>
    <n v="0"/>
    <n v="0"/>
    <n v="17"/>
    <n v="227"/>
    <n v="559"/>
    <n v="231"/>
    <n v="25"/>
    <n v="8"/>
    <n v="6"/>
    <n v="0"/>
    <n v="1"/>
    <n v="0"/>
    <n v="1"/>
    <n v="0"/>
    <n v="0"/>
    <n v="0"/>
    <n v="1"/>
    <n v="0"/>
    <n v="48055"/>
    <n v="1719"/>
    <n v="3"/>
    <n v="49777"/>
  </r>
  <r>
    <x v="12"/>
    <x v="2"/>
    <x v="10"/>
    <n v="8866"/>
    <n v="26945"/>
    <n v="12296"/>
    <n v="58"/>
    <n v="39"/>
    <n v="0"/>
    <n v="0"/>
    <n v="9"/>
    <n v="6"/>
    <n v="0"/>
    <n v="0"/>
    <n v="67"/>
    <n v="438"/>
    <n v="113"/>
    <n v="25"/>
    <n v="2"/>
    <n v="0"/>
    <n v="0"/>
    <n v="0"/>
    <n v="0"/>
    <n v="17"/>
    <n v="223"/>
    <n v="561"/>
    <n v="236"/>
    <n v="25"/>
    <n v="8"/>
    <n v="6"/>
    <n v="0"/>
    <n v="1"/>
    <n v="0"/>
    <n v="1"/>
    <n v="0"/>
    <n v="0"/>
    <n v="0"/>
    <n v="1"/>
    <n v="0"/>
    <n v="48219"/>
    <n v="1721"/>
    <n v="3"/>
    <n v="49943"/>
  </r>
  <r>
    <x v="12"/>
    <x v="2"/>
    <x v="11"/>
    <n v="8893"/>
    <n v="26999"/>
    <n v="12464"/>
    <n v="57"/>
    <n v="39"/>
    <n v="0"/>
    <n v="0"/>
    <n v="9"/>
    <n v="6"/>
    <n v="0"/>
    <n v="0"/>
    <n v="68"/>
    <n v="443"/>
    <n v="115"/>
    <n v="24"/>
    <n v="2"/>
    <n v="0"/>
    <n v="0"/>
    <n v="0"/>
    <n v="0"/>
    <n v="17"/>
    <n v="224"/>
    <n v="562"/>
    <n v="238"/>
    <n v="25"/>
    <n v="8"/>
    <n v="6"/>
    <n v="0"/>
    <n v="1"/>
    <n v="0"/>
    <n v="1"/>
    <n v="0"/>
    <n v="0"/>
    <n v="0"/>
    <n v="1"/>
    <n v="0"/>
    <n v="48467"/>
    <n v="1732"/>
    <n v="3"/>
    <n v="50202"/>
  </r>
  <r>
    <x v="13"/>
    <x v="2"/>
    <x v="0"/>
    <n v="6120"/>
    <n v="4532"/>
    <n v="7804"/>
    <n v="26"/>
    <n v="209"/>
    <n v="2"/>
    <n v="1"/>
    <n v="58"/>
    <n v="7"/>
    <n v="2"/>
    <n v="0"/>
    <n v="69"/>
    <n v="218"/>
    <n v="280"/>
    <n v="71"/>
    <n v="2"/>
    <n v="0"/>
    <n v="1"/>
    <n v="0"/>
    <n v="0"/>
    <n v="10"/>
    <n v="315"/>
    <n v="1319"/>
    <n v="584"/>
    <n v="47"/>
    <n v="14"/>
    <n v="7"/>
    <n v="0"/>
    <n v="0"/>
    <n v="0"/>
    <n v="0"/>
    <n v="0"/>
    <n v="0"/>
    <n v="0"/>
    <n v="0"/>
    <n v="0"/>
    <n v="18761"/>
    <n v="2937"/>
    <n v="0"/>
    <n v="21698"/>
  </r>
  <r>
    <x v="13"/>
    <x v="2"/>
    <x v="1"/>
    <n v="6118"/>
    <n v="4535"/>
    <n v="7936"/>
    <n v="27"/>
    <n v="209"/>
    <n v="2"/>
    <n v="0"/>
    <n v="58"/>
    <n v="7"/>
    <n v="2"/>
    <n v="0"/>
    <n v="65"/>
    <n v="219"/>
    <n v="276"/>
    <n v="76"/>
    <n v="2"/>
    <n v="0"/>
    <n v="1"/>
    <n v="0"/>
    <n v="0"/>
    <n v="11"/>
    <n v="313"/>
    <n v="1326"/>
    <n v="583"/>
    <n v="47"/>
    <n v="14"/>
    <n v="7"/>
    <n v="0"/>
    <n v="0"/>
    <n v="0"/>
    <n v="0"/>
    <n v="0"/>
    <n v="0"/>
    <n v="0"/>
    <n v="0"/>
    <n v="0"/>
    <n v="18894"/>
    <n v="2940"/>
    <n v="0"/>
    <n v="21834"/>
  </r>
  <r>
    <x v="13"/>
    <x v="2"/>
    <x v="2"/>
    <n v="6131"/>
    <n v="4547"/>
    <n v="8106"/>
    <n v="27"/>
    <n v="208"/>
    <n v="2"/>
    <n v="0"/>
    <n v="58"/>
    <n v="7"/>
    <n v="2"/>
    <n v="0"/>
    <n v="65"/>
    <n v="220"/>
    <n v="283"/>
    <n v="74"/>
    <n v="2"/>
    <n v="0"/>
    <n v="1"/>
    <n v="0"/>
    <n v="0"/>
    <n v="11"/>
    <n v="311"/>
    <n v="1332"/>
    <n v="589"/>
    <n v="47"/>
    <n v="14"/>
    <n v="7"/>
    <n v="0"/>
    <n v="0"/>
    <n v="0"/>
    <n v="0"/>
    <n v="0"/>
    <n v="0"/>
    <n v="0"/>
    <n v="0"/>
    <n v="0"/>
    <n v="19088"/>
    <n v="2956"/>
    <n v="0"/>
    <n v="22044"/>
  </r>
  <r>
    <x v="13"/>
    <x v="2"/>
    <x v="3"/>
    <n v="6121"/>
    <n v="4569"/>
    <n v="8272"/>
    <n v="27"/>
    <n v="208"/>
    <n v="2"/>
    <n v="0"/>
    <n v="58"/>
    <n v="7"/>
    <n v="2"/>
    <n v="0"/>
    <n v="65"/>
    <n v="219"/>
    <n v="279"/>
    <n v="74"/>
    <n v="2"/>
    <n v="0"/>
    <n v="1"/>
    <n v="0"/>
    <n v="0"/>
    <n v="10"/>
    <n v="313"/>
    <n v="1347"/>
    <n v="590"/>
    <n v="47"/>
    <n v="14"/>
    <n v="7"/>
    <n v="0"/>
    <n v="0"/>
    <n v="0"/>
    <n v="0"/>
    <n v="0"/>
    <n v="0"/>
    <n v="0"/>
    <n v="0"/>
    <n v="0"/>
    <n v="19266"/>
    <n v="2968"/>
    <n v="0"/>
    <n v="22234"/>
  </r>
  <r>
    <x v="13"/>
    <x v="2"/>
    <x v="4"/>
    <n v="6129"/>
    <n v="4572"/>
    <n v="8424"/>
    <n v="27"/>
    <n v="208"/>
    <n v="2"/>
    <n v="0"/>
    <n v="58"/>
    <n v="7"/>
    <n v="2"/>
    <n v="0"/>
    <n v="67"/>
    <n v="220"/>
    <n v="294"/>
    <n v="73"/>
    <n v="2"/>
    <n v="0"/>
    <n v="1"/>
    <n v="0"/>
    <n v="0"/>
    <n v="10"/>
    <n v="312"/>
    <n v="1340"/>
    <n v="593"/>
    <n v="47"/>
    <n v="14"/>
    <n v="7"/>
    <n v="0"/>
    <n v="0"/>
    <n v="0"/>
    <n v="0"/>
    <n v="0"/>
    <n v="0"/>
    <n v="0"/>
    <n v="0"/>
    <n v="0"/>
    <n v="19429"/>
    <n v="2980"/>
    <n v="0"/>
    <n v="22409"/>
  </r>
  <r>
    <x v="13"/>
    <x v="2"/>
    <x v="5"/>
    <n v="6130"/>
    <n v="4583"/>
    <n v="8608"/>
    <n v="27"/>
    <n v="207"/>
    <n v="2"/>
    <n v="0"/>
    <n v="58"/>
    <n v="7"/>
    <n v="2"/>
    <n v="0"/>
    <n v="67"/>
    <n v="216"/>
    <n v="276"/>
    <n v="72"/>
    <n v="2"/>
    <n v="0"/>
    <n v="1"/>
    <n v="0"/>
    <n v="0"/>
    <n v="10"/>
    <n v="313"/>
    <n v="1351"/>
    <n v="592"/>
    <n v="47"/>
    <n v="14"/>
    <n v="7"/>
    <n v="0"/>
    <n v="0"/>
    <n v="0"/>
    <n v="0"/>
    <n v="0"/>
    <n v="0"/>
    <n v="0"/>
    <n v="0"/>
    <n v="0"/>
    <n v="19624"/>
    <n v="2968"/>
    <n v="0"/>
    <n v="22592"/>
  </r>
  <r>
    <x v="13"/>
    <x v="2"/>
    <x v="6"/>
    <n v="5491"/>
    <n v="5686"/>
    <n v="8259"/>
    <n v="27"/>
    <n v="293"/>
    <n v="1"/>
    <n v="0"/>
    <n v="54"/>
    <n v="13"/>
    <n v="1"/>
    <n v="0"/>
    <n v="67"/>
    <n v="248"/>
    <n v="269"/>
    <n v="60"/>
    <n v="1"/>
    <n v="0"/>
    <n v="0"/>
    <n v="0"/>
    <n v="0"/>
    <n v="10"/>
    <n v="402"/>
    <n v="1317"/>
    <n v="529"/>
    <n v="42"/>
    <n v="14"/>
    <n v="10"/>
    <n v="0"/>
    <n v="0"/>
    <n v="0"/>
    <n v="0"/>
    <n v="0"/>
    <n v="0"/>
    <n v="0"/>
    <n v="0"/>
    <n v="0"/>
    <n v="19825"/>
    <n v="2969"/>
    <n v="0"/>
    <n v="22794"/>
  </r>
  <r>
    <x v="13"/>
    <x v="2"/>
    <x v="7"/>
    <n v="5494"/>
    <n v="5697"/>
    <n v="8507"/>
    <n v="27"/>
    <n v="294"/>
    <n v="1"/>
    <n v="0"/>
    <n v="54"/>
    <n v="13"/>
    <n v="1"/>
    <n v="0"/>
    <n v="66"/>
    <n v="251"/>
    <n v="278"/>
    <n v="60"/>
    <n v="2"/>
    <n v="0"/>
    <n v="0"/>
    <n v="0"/>
    <n v="0"/>
    <n v="10"/>
    <n v="402"/>
    <n v="1326"/>
    <n v="532"/>
    <n v="42"/>
    <n v="14"/>
    <n v="10"/>
    <n v="0"/>
    <n v="0"/>
    <n v="0"/>
    <n v="0"/>
    <n v="0"/>
    <n v="0"/>
    <n v="0"/>
    <n v="0"/>
    <n v="0"/>
    <n v="20088"/>
    <n v="2993"/>
    <n v="0"/>
    <n v="23081"/>
  </r>
  <r>
    <x v="13"/>
    <x v="2"/>
    <x v="8"/>
    <n v="5496"/>
    <n v="5693"/>
    <n v="8633"/>
    <n v="27"/>
    <n v="294"/>
    <n v="2"/>
    <n v="0"/>
    <n v="54"/>
    <n v="12"/>
    <n v="1"/>
    <n v="0"/>
    <n v="66"/>
    <n v="250"/>
    <n v="269"/>
    <n v="58"/>
    <n v="2"/>
    <n v="0"/>
    <n v="0"/>
    <n v="0"/>
    <n v="0"/>
    <n v="10"/>
    <n v="406"/>
    <n v="1335"/>
    <n v="535"/>
    <n v="43"/>
    <n v="14"/>
    <n v="10"/>
    <n v="0"/>
    <n v="0"/>
    <n v="0"/>
    <n v="0"/>
    <n v="0"/>
    <n v="0"/>
    <n v="0"/>
    <n v="0"/>
    <n v="0"/>
    <n v="20212"/>
    <n v="2998"/>
    <n v="0"/>
    <n v="23210"/>
  </r>
  <r>
    <x v="13"/>
    <x v="2"/>
    <x v="9"/>
    <n v="5502"/>
    <n v="5706"/>
    <n v="8943"/>
    <n v="27"/>
    <n v="294"/>
    <n v="1"/>
    <n v="0"/>
    <n v="54"/>
    <n v="13"/>
    <n v="1"/>
    <n v="0"/>
    <n v="65"/>
    <n v="255"/>
    <n v="272"/>
    <n v="60"/>
    <n v="2"/>
    <n v="0"/>
    <n v="0"/>
    <n v="0"/>
    <n v="0"/>
    <n v="10"/>
    <n v="403"/>
    <n v="1351"/>
    <n v="536"/>
    <n v="43"/>
    <n v="14"/>
    <n v="10"/>
    <n v="0"/>
    <n v="0"/>
    <n v="0"/>
    <n v="0"/>
    <n v="0"/>
    <n v="0"/>
    <n v="0"/>
    <n v="0"/>
    <n v="0"/>
    <n v="20541"/>
    <n v="3021"/>
    <n v="0"/>
    <n v="23562"/>
  </r>
  <r>
    <x v="13"/>
    <x v="2"/>
    <x v="10"/>
    <n v="5507"/>
    <n v="5698"/>
    <n v="9121"/>
    <n v="26"/>
    <n v="293"/>
    <n v="1"/>
    <n v="0"/>
    <n v="54"/>
    <n v="13"/>
    <n v="1"/>
    <n v="0"/>
    <n v="64"/>
    <n v="259"/>
    <n v="268"/>
    <n v="60"/>
    <n v="3"/>
    <n v="0"/>
    <n v="0"/>
    <n v="0"/>
    <n v="0"/>
    <n v="10"/>
    <n v="402"/>
    <n v="1369"/>
    <n v="537"/>
    <n v="42"/>
    <n v="14"/>
    <n v="10"/>
    <n v="0"/>
    <n v="0"/>
    <n v="0"/>
    <n v="0"/>
    <n v="0"/>
    <n v="0"/>
    <n v="0"/>
    <n v="0"/>
    <n v="0"/>
    <n v="20714"/>
    <n v="3038"/>
    <n v="0"/>
    <n v="23752"/>
  </r>
  <r>
    <x v="13"/>
    <x v="2"/>
    <x v="11"/>
    <n v="5510"/>
    <n v="5707"/>
    <n v="9381"/>
    <n v="28"/>
    <n v="293"/>
    <n v="1"/>
    <n v="0"/>
    <n v="54"/>
    <n v="13"/>
    <n v="1"/>
    <n v="0"/>
    <n v="65"/>
    <n v="250"/>
    <n v="268"/>
    <n v="63"/>
    <n v="3"/>
    <n v="0"/>
    <n v="0"/>
    <n v="0"/>
    <n v="0"/>
    <n v="9"/>
    <n v="411"/>
    <n v="1370"/>
    <n v="539"/>
    <n v="42"/>
    <n v="14"/>
    <n v="10"/>
    <n v="0"/>
    <n v="0"/>
    <n v="0"/>
    <n v="0"/>
    <n v="0"/>
    <n v="0"/>
    <n v="0"/>
    <n v="0"/>
    <n v="0"/>
    <n v="20988"/>
    <n v="3044"/>
    <n v="0"/>
    <n v="24032"/>
  </r>
  <r>
    <x v="0"/>
    <x v="3"/>
    <x v="3"/>
    <n v="25341"/>
    <n v="17927"/>
    <n v="7155"/>
    <n v="515"/>
    <n v="383"/>
    <n v="23"/>
    <n v="0"/>
    <n v="99"/>
    <n v="154"/>
    <n v="47"/>
    <n v="0"/>
    <n v="364"/>
    <n v="2247"/>
    <n v="1126"/>
    <n v="177"/>
    <n v="9"/>
    <n v="0"/>
    <n v="1"/>
    <n v="0"/>
    <n v="0"/>
    <n v="37"/>
    <n v="944"/>
    <n v="2666"/>
    <n v="1430"/>
    <n v="141"/>
    <n v="22"/>
    <n v="18"/>
    <n v="0"/>
    <n v="1"/>
    <n v="0"/>
    <n v="0"/>
    <n v="0"/>
    <n v="0"/>
    <n v="0"/>
    <n v="0"/>
    <n v="3"/>
    <n v="51644"/>
    <n v="9182"/>
    <n v="4"/>
    <n v="60830"/>
  </r>
  <r>
    <x v="0"/>
    <x v="3"/>
    <x v="4"/>
    <n v="25307"/>
    <n v="17947"/>
    <n v="7199"/>
    <n v="516"/>
    <n v="382"/>
    <n v="23"/>
    <n v="0"/>
    <n v="99"/>
    <n v="153"/>
    <n v="47"/>
    <n v="0"/>
    <n v="363"/>
    <n v="2238"/>
    <n v="1113"/>
    <n v="172"/>
    <n v="8"/>
    <n v="0"/>
    <n v="1"/>
    <n v="0"/>
    <n v="0"/>
    <n v="38"/>
    <n v="957"/>
    <n v="2683"/>
    <n v="1435"/>
    <n v="143"/>
    <n v="22"/>
    <n v="18"/>
    <n v="0"/>
    <n v="1"/>
    <n v="0"/>
    <n v="0"/>
    <n v="0"/>
    <n v="0"/>
    <n v="0"/>
    <n v="0"/>
    <n v="3"/>
    <n v="51673"/>
    <n v="9191"/>
    <n v="4"/>
    <n v="60868"/>
  </r>
  <r>
    <x v="0"/>
    <x v="3"/>
    <x v="5"/>
    <n v="25276"/>
    <n v="17933"/>
    <n v="7270"/>
    <n v="518"/>
    <n v="381"/>
    <n v="23"/>
    <n v="0"/>
    <n v="99"/>
    <n v="155"/>
    <n v="47"/>
    <n v="0"/>
    <n v="365"/>
    <n v="2239"/>
    <n v="1118"/>
    <n v="177"/>
    <n v="9"/>
    <n v="0"/>
    <n v="1"/>
    <n v="0"/>
    <n v="0"/>
    <n v="38"/>
    <n v="938"/>
    <n v="2688"/>
    <n v="1436"/>
    <n v="142"/>
    <n v="22"/>
    <n v="18"/>
    <n v="0"/>
    <n v="1"/>
    <n v="0"/>
    <n v="0"/>
    <n v="0"/>
    <n v="0"/>
    <n v="0"/>
    <n v="0"/>
    <n v="3"/>
    <n v="51702"/>
    <n v="9191"/>
    <n v="4"/>
    <n v="60897"/>
  </r>
  <r>
    <x v="0"/>
    <x v="3"/>
    <x v="6"/>
    <n v="26154"/>
    <n v="17432"/>
    <n v="6747"/>
    <n v="515"/>
    <n v="391"/>
    <n v="25"/>
    <n v="0"/>
    <n v="100"/>
    <n v="155"/>
    <n v="48"/>
    <n v="0"/>
    <n v="367"/>
    <n v="2197"/>
    <n v="1110"/>
    <n v="202"/>
    <n v="10"/>
    <n v="1"/>
    <n v="1"/>
    <n v="0"/>
    <n v="0"/>
    <n v="38"/>
    <n v="880"/>
    <n v="2649"/>
    <n v="1554"/>
    <n v="159"/>
    <n v="20"/>
    <n v="18"/>
    <n v="0"/>
    <n v="1"/>
    <n v="0"/>
    <n v="0"/>
    <n v="0"/>
    <n v="0"/>
    <n v="0"/>
    <n v="0"/>
    <n v="3"/>
    <n v="51567"/>
    <n v="9206"/>
    <n v="4"/>
    <n v="60777"/>
  </r>
  <r>
    <x v="0"/>
    <x v="3"/>
    <x v="7"/>
    <n v="26049"/>
    <n v="17420"/>
    <n v="6816"/>
    <n v="515"/>
    <n v="392"/>
    <n v="25"/>
    <n v="1"/>
    <n v="100"/>
    <n v="156"/>
    <n v="47"/>
    <n v="0"/>
    <n v="368"/>
    <n v="2192"/>
    <n v="1118"/>
    <n v="200"/>
    <n v="9"/>
    <n v="1"/>
    <n v="1"/>
    <n v="0"/>
    <n v="0"/>
    <n v="38"/>
    <n v="875"/>
    <n v="2644"/>
    <n v="1553"/>
    <n v="160"/>
    <n v="20"/>
    <n v="18"/>
    <n v="0"/>
    <n v="1"/>
    <n v="0"/>
    <n v="0"/>
    <n v="0"/>
    <n v="0"/>
    <n v="0"/>
    <n v="0"/>
    <n v="3"/>
    <n v="51521"/>
    <n v="9197"/>
    <n v="4"/>
    <n v="60722"/>
  </r>
  <r>
    <x v="0"/>
    <x v="3"/>
    <x v="8"/>
    <n v="25980"/>
    <n v="17426"/>
    <n v="6883"/>
    <n v="513"/>
    <n v="391"/>
    <n v="24"/>
    <n v="0"/>
    <n v="100"/>
    <n v="156"/>
    <n v="48"/>
    <n v="0"/>
    <n v="368"/>
    <n v="2189"/>
    <n v="1134"/>
    <n v="202"/>
    <n v="8"/>
    <n v="1"/>
    <n v="1"/>
    <n v="0"/>
    <n v="0"/>
    <n v="38"/>
    <n v="866"/>
    <n v="2624"/>
    <n v="1551"/>
    <n v="160"/>
    <n v="20"/>
    <n v="18"/>
    <n v="0"/>
    <n v="1"/>
    <n v="0"/>
    <n v="0"/>
    <n v="0"/>
    <n v="0"/>
    <n v="0"/>
    <n v="0"/>
    <n v="3"/>
    <n v="51521"/>
    <n v="9180"/>
    <n v="4"/>
    <n v="60705"/>
  </r>
  <r>
    <x v="0"/>
    <x v="3"/>
    <x v="9"/>
    <n v="25937"/>
    <n v="17409"/>
    <n v="6993"/>
    <n v="516"/>
    <n v="390"/>
    <n v="24"/>
    <n v="0"/>
    <n v="99"/>
    <n v="155"/>
    <n v="48"/>
    <n v="0"/>
    <n v="364"/>
    <n v="2186"/>
    <n v="1137"/>
    <n v="209"/>
    <n v="8"/>
    <n v="1"/>
    <n v="1"/>
    <n v="0"/>
    <n v="0"/>
    <n v="40"/>
    <n v="869"/>
    <n v="2630"/>
    <n v="1548"/>
    <n v="161"/>
    <n v="20"/>
    <n v="17"/>
    <n v="0"/>
    <n v="1"/>
    <n v="0"/>
    <n v="0"/>
    <n v="0"/>
    <n v="0"/>
    <n v="0"/>
    <n v="0"/>
    <n v="3"/>
    <n v="51571"/>
    <n v="9191"/>
    <n v="4"/>
    <n v="60766"/>
  </r>
  <r>
    <x v="0"/>
    <x v="3"/>
    <x v="10"/>
    <n v="25843"/>
    <n v="17404"/>
    <n v="7065"/>
    <n v="518"/>
    <n v="391"/>
    <n v="23"/>
    <n v="0"/>
    <n v="99"/>
    <n v="157"/>
    <n v="48"/>
    <n v="0"/>
    <n v="368"/>
    <n v="2183"/>
    <n v="1146"/>
    <n v="208"/>
    <n v="8"/>
    <n v="1"/>
    <n v="1"/>
    <n v="0"/>
    <n v="0"/>
    <n v="40"/>
    <n v="866"/>
    <n v="2638"/>
    <n v="1550"/>
    <n v="162"/>
    <n v="20"/>
    <n v="17"/>
    <n v="0"/>
    <n v="1"/>
    <n v="0"/>
    <n v="0"/>
    <n v="0"/>
    <n v="0"/>
    <n v="0"/>
    <n v="0"/>
    <n v="3"/>
    <n v="51548"/>
    <n v="9208"/>
    <n v="4"/>
    <n v="60760"/>
  </r>
  <r>
    <x v="0"/>
    <x v="3"/>
    <x v="11"/>
    <n v="25834"/>
    <n v="17479"/>
    <n v="7162"/>
    <n v="518"/>
    <n v="390"/>
    <n v="23"/>
    <n v="0"/>
    <n v="98"/>
    <n v="155"/>
    <n v="48"/>
    <n v="0"/>
    <n v="367"/>
    <n v="2185"/>
    <n v="1144"/>
    <n v="221"/>
    <n v="8"/>
    <n v="1"/>
    <n v="1"/>
    <n v="0"/>
    <n v="0"/>
    <n v="40"/>
    <n v="872"/>
    <n v="2657"/>
    <n v="1547"/>
    <n v="162"/>
    <n v="20"/>
    <n v="19"/>
    <n v="0"/>
    <n v="1"/>
    <n v="0"/>
    <n v="0"/>
    <n v="0"/>
    <n v="0"/>
    <n v="0"/>
    <n v="0"/>
    <n v="3"/>
    <n v="51707"/>
    <n v="9244"/>
    <n v="4"/>
    <n v="60955"/>
  </r>
  <r>
    <x v="1"/>
    <x v="3"/>
    <x v="0"/>
    <n v="13274"/>
    <n v="37578"/>
    <n v="25926"/>
    <n v="70"/>
    <n v="105"/>
    <n v="2"/>
    <n v="0"/>
    <n v="10"/>
    <n v="11"/>
    <n v="0"/>
    <n v="0"/>
    <n v="100"/>
    <n v="690"/>
    <n v="496"/>
    <n v="107"/>
    <n v="2"/>
    <n v="1"/>
    <n v="1"/>
    <n v="0"/>
    <n v="0"/>
    <n v="21"/>
    <n v="575"/>
    <n v="1745"/>
    <n v="722"/>
    <n v="84"/>
    <n v="20"/>
    <n v="32"/>
    <n v="0"/>
    <n v="4"/>
    <n v="0"/>
    <n v="1"/>
    <n v="0"/>
    <n v="0"/>
    <n v="3"/>
    <n v="3"/>
    <n v="1"/>
    <n v="76976"/>
    <n v="4596"/>
    <n v="12"/>
    <n v="81584"/>
  </r>
  <r>
    <x v="1"/>
    <x v="3"/>
    <x v="1"/>
    <n v="13259"/>
    <n v="37617"/>
    <n v="26165"/>
    <n v="70"/>
    <n v="105"/>
    <n v="2"/>
    <n v="0"/>
    <n v="10"/>
    <n v="11"/>
    <n v="0"/>
    <n v="0"/>
    <n v="100"/>
    <n v="692"/>
    <n v="506"/>
    <n v="105"/>
    <n v="3"/>
    <n v="1"/>
    <n v="4"/>
    <n v="0"/>
    <n v="0"/>
    <n v="21"/>
    <n v="571"/>
    <n v="1741"/>
    <n v="724"/>
    <n v="84"/>
    <n v="20"/>
    <n v="32"/>
    <n v="0"/>
    <n v="4"/>
    <n v="0"/>
    <n v="1"/>
    <n v="0"/>
    <n v="0"/>
    <n v="3"/>
    <n v="3"/>
    <n v="1"/>
    <n v="77239"/>
    <n v="4604"/>
    <n v="12"/>
    <n v="81855"/>
  </r>
  <r>
    <x v="1"/>
    <x v="3"/>
    <x v="2"/>
    <n v="13249"/>
    <n v="37601"/>
    <n v="26355"/>
    <n v="70"/>
    <n v="105"/>
    <n v="2"/>
    <n v="0"/>
    <n v="10"/>
    <n v="11"/>
    <n v="0"/>
    <n v="0"/>
    <n v="99"/>
    <n v="688"/>
    <n v="495"/>
    <n v="108"/>
    <n v="1"/>
    <n v="0"/>
    <n v="3"/>
    <n v="0"/>
    <n v="0"/>
    <n v="21"/>
    <n v="571"/>
    <n v="1748"/>
    <n v="721"/>
    <n v="85"/>
    <n v="21"/>
    <n v="35"/>
    <n v="0"/>
    <n v="4"/>
    <n v="0"/>
    <n v="1"/>
    <n v="0"/>
    <n v="0"/>
    <n v="3"/>
    <n v="3"/>
    <n v="1"/>
    <n v="77403"/>
    <n v="4596"/>
    <n v="12"/>
    <n v="82011"/>
  </r>
  <r>
    <x v="1"/>
    <x v="3"/>
    <x v="3"/>
    <n v="13280"/>
    <n v="37645"/>
    <n v="26520"/>
    <n v="71"/>
    <n v="105"/>
    <n v="2"/>
    <n v="0"/>
    <n v="10"/>
    <n v="11"/>
    <n v="0"/>
    <n v="0"/>
    <n v="98"/>
    <n v="692"/>
    <n v="506"/>
    <n v="108"/>
    <n v="1"/>
    <n v="0"/>
    <n v="1"/>
    <n v="0"/>
    <n v="0"/>
    <n v="21"/>
    <n v="566"/>
    <n v="1753"/>
    <n v="724"/>
    <n v="85"/>
    <n v="20"/>
    <n v="34"/>
    <n v="0"/>
    <n v="4"/>
    <n v="0"/>
    <n v="1"/>
    <n v="0"/>
    <n v="0"/>
    <n v="2"/>
    <n v="3"/>
    <n v="1"/>
    <n v="77644"/>
    <n v="4609"/>
    <n v="11"/>
    <n v="82264"/>
  </r>
  <r>
    <x v="1"/>
    <x v="3"/>
    <x v="4"/>
    <n v="13257"/>
    <n v="37624"/>
    <n v="26705"/>
    <n v="70"/>
    <n v="105"/>
    <n v="2"/>
    <n v="0"/>
    <n v="10"/>
    <n v="11"/>
    <n v="0"/>
    <n v="0"/>
    <n v="99"/>
    <n v="689"/>
    <n v="518"/>
    <n v="112"/>
    <n v="2"/>
    <n v="0"/>
    <n v="3"/>
    <n v="0"/>
    <n v="0"/>
    <n v="21"/>
    <n v="569"/>
    <n v="1772"/>
    <n v="724"/>
    <n v="85"/>
    <n v="22"/>
    <n v="36"/>
    <n v="0"/>
    <n v="4"/>
    <n v="0"/>
    <n v="1"/>
    <n v="0"/>
    <n v="0"/>
    <n v="2"/>
    <n v="3"/>
    <n v="1"/>
    <n v="77784"/>
    <n v="4652"/>
    <n v="11"/>
    <n v="82447"/>
  </r>
  <r>
    <x v="1"/>
    <x v="3"/>
    <x v="5"/>
    <n v="13225"/>
    <n v="37633"/>
    <n v="26858"/>
    <n v="70"/>
    <n v="105"/>
    <n v="2"/>
    <n v="0"/>
    <n v="10"/>
    <n v="11"/>
    <n v="0"/>
    <n v="0"/>
    <n v="97"/>
    <n v="687"/>
    <n v="510"/>
    <n v="114"/>
    <n v="2"/>
    <n v="0"/>
    <n v="10"/>
    <n v="0"/>
    <n v="0"/>
    <n v="22"/>
    <n v="570"/>
    <n v="1785"/>
    <n v="728"/>
    <n v="84"/>
    <n v="21"/>
    <n v="35"/>
    <n v="0"/>
    <n v="3"/>
    <n v="0"/>
    <n v="1"/>
    <n v="0"/>
    <n v="0"/>
    <n v="2"/>
    <n v="3"/>
    <n v="1"/>
    <n v="77914"/>
    <n v="4665"/>
    <n v="10"/>
    <n v="82589"/>
  </r>
  <r>
    <x v="1"/>
    <x v="3"/>
    <x v="6"/>
    <n v="14668"/>
    <n v="39631"/>
    <n v="23489"/>
    <n v="70"/>
    <n v="120"/>
    <n v="2"/>
    <n v="0"/>
    <n v="10"/>
    <n v="12"/>
    <n v="0"/>
    <n v="0"/>
    <n v="95"/>
    <n v="704"/>
    <n v="483"/>
    <n v="115"/>
    <n v="2"/>
    <n v="0"/>
    <n v="1"/>
    <n v="0"/>
    <n v="0"/>
    <n v="22"/>
    <n v="586"/>
    <n v="1740"/>
    <n v="770"/>
    <n v="96"/>
    <n v="21"/>
    <n v="38"/>
    <n v="0"/>
    <n v="5"/>
    <n v="0"/>
    <n v="1"/>
    <n v="0"/>
    <n v="0"/>
    <n v="2"/>
    <n v="3"/>
    <n v="1"/>
    <n v="78002"/>
    <n v="4673"/>
    <n v="12"/>
    <n v="82687"/>
  </r>
  <r>
    <x v="1"/>
    <x v="3"/>
    <x v="7"/>
    <n v="14695"/>
    <n v="39716"/>
    <n v="23603"/>
    <n v="71"/>
    <n v="120"/>
    <n v="2"/>
    <n v="0"/>
    <n v="10"/>
    <n v="12"/>
    <n v="0"/>
    <n v="0"/>
    <n v="97"/>
    <n v="709"/>
    <n v="479"/>
    <n v="118"/>
    <n v="2"/>
    <n v="0"/>
    <n v="2"/>
    <n v="0"/>
    <n v="0"/>
    <n v="22"/>
    <n v="575"/>
    <n v="1751"/>
    <n v="774"/>
    <n v="96"/>
    <n v="21"/>
    <n v="37"/>
    <n v="0"/>
    <n v="4"/>
    <n v="0"/>
    <n v="1"/>
    <n v="0"/>
    <n v="0"/>
    <n v="2"/>
    <n v="3"/>
    <n v="1"/>
    <n v="78229"/>
    <n v="4683"/>
    <n v="11"/>
    <n v="82923"/>
  </r>
  <r>
    <x v="1"/>
    <x v="3"/>
    <x v="8"/>
    <n v="14672"/>
    <n v="39683"/>
    <n v="23785"/>
    <n v="71"/>
    <n v="119"/>
    <n v="2"/>
    <n v="0"/>
    <n v="10"/>
    <n v="12"/>
    <n v="0"/>
    <n v="0"/>
    <n v="96"/>
    <n v="708"/>
    <n v="486"/>
    <n v="116"/>
    <n v="2"/>
    <n v="0"/>
    <n v="0"/>
    <n v="0"/>
    <n v="0"/>
    <n v="22"/>
    <n v="572"/>
    <n v="1753"/>
    <n v="776"/>
    <n v="96"/>
    <n v="21"/>
    <n v="39"/>
    <n v="0"/>
    <n v="4"/>
    <n v="0"/>
    <n v="1"/>
    <n v="0"/>
    <n v="0"/>
    <n v="2"/>
    <n v="3"/>
    <n v="1"/>
    <n v="78354"/>
    <n v="4687"/>
    <n v="11"/>
    <n v="83052"/>
  </r>
  <r>
    <x v="1"/>
    <x v="3"/>
    <x v="9"/>
    <n v="14662"/>
    <n v="39674"/>
    <n v="23981"/>
    <n v="72"/>
    <n v="119"/>
    <n v="2"/>
    <n v="0"/>
    <n v="10"/>
    <n v="12"/>
    <n v="0"/>
    <n v="0"/>
    <n v="97"/>
    <n v="709"/>
    <n v="489"/>
    <n v="114"/>
    <n v="2"/>
    <n v="0"/>
    <n v="0"/>
    <n v="0"/>
    <n v="0"/>
    <n v="22"/>
    <n v="575"/>
    <n v="1756"/>
    <n v="779"/>
    <n v="96"/>
    <n v="21"/>
    <n v="39"/>
    <n v="0"/>
    <n v="4"/>
    <n v="0"/>
    <n v="1"/>
    <n v="0"/>
    <n v="0"/>
    <n v="2"/>
    <n v="3"/>
    <n v="1"/>
    <n v="78532"/>
    <n v="4699"/>
    <n v="11"/>
    <n v="83242"/>
  </r>
  <r>
    <x v="1"/>
    <x v="3"/>
    <x v="10"/>
    <n v="14648"/>
    <n v="39621"/>
    <n v="24162"/>
    <n v="72"/>
    <n v="120"/>
    <n v="2"/>
    <n v="0"/>
    <n v="10"/>
    <n v="12"/>
    <n v="0"/>
    <n v="0"/>
    <n v="97"/>
    <n v="719"/>
    <n v="498"/>
    <n v="112"/>
    <n v="3"/>
    <n v="0"/>
    <n v="0"/>
    <n v="0"/>
    <n v="0"/>
    <n v="22"/>
    <n v="571"/>
    <n v="1762"/>
    <n v="782"/>
    <n v="95"/>
    <n v="21"/>
    <n v="40"/>
    <n v="0"/>
    <n v="4"/>
    <n v="0"/>
    <n v="1"/>
    <n v="0"/>
    <n v="0"/>
    <n v="2"/>
    <n v="3"/>
    <n v="1"/>
    <n v="78647"/>
    <n v="4722"/>
    <n v="11"/>
    <n v="83380"/>
  </r>
  <r>
    <x v="1"/>
    <x v="3"/>
    <x v="11"/>
    <n v="14667"/>
    <n v="39670"/>
    <n v="24293"/>
    <n v="74"/>
    <n v="120"/>
    <n v="2"/>
    <n v="0"/>
    <n v="10"/>
    <n v="12"/>
    <n v="0"/>
    <n v="0"/>
    <n v="97"/>
    <n v="719"/>
    <n v="491"/>
    <n v="108"/>
    <n v="3"/>
    <n v="0"/>
    <n v="0"/>
    <n v="0"/>
    <n v="0"/>
    <n v="23"/>
    <n v="567"/>
    <n v="1769"/>
    <n v="790"/>
    <n v="95"/>
    <n v="21"/>
    <n v="40"/>
    <n v="0"/>
    <n v="4"/>
    <n v="0"/>
    <n v="1"/>
    <n v="0"/>
    <n v="0"/>
    <n v="2"/>
    <n v="3"/>
    <n v="1"/>
    <n v="78848"/>
    <n v="4723"/>
    <n v="11"/>
    <n v="83582"/>
  </r>
  <r>
    <x v="2"/>
    <x v="3"/>
    <x v="0"/>
    <n v="8692"/>
    <n v="9730"/>
    <n v="3065"/>
    <n v="38"/>
    <n v="46"/>
    <n v="1"/>
    <n v="0"/>
    <n v="31"/>
    <n v="3"/>
    <n v="0"/>
    <n v="0"/>
    <n v="61"/>
    <n v="615"/>
    <n v="223"/>
    <n v="39"/>
    <n v="2"/>
    <n v="0"/>
    <n v="0"/>
    <n v="0"/>
    <n v="0"/>
    <n v="12"/>
    <n v="305"/>
    <n v="807"/>
    <n v="327"/>
    <n v="36"/>
    <n v="11"/>
    <n v="10"/>
    <n v="0"/>
    <n v="1"/>
    <n v="0"/>
    <n v="0"/>
    <n v="0"/>
    <n v="0"/>
    <n v="0"/>
    <n v="0"/>
    <n v="0"/>
    <n v="21606"/>
    <n v="2448"/>
    <n v="1"/>
    <n v="24055"/>
  </r>
  <r>
    <x v="2"/>
    <x v="3"/>
    <x v="1"/>
    <n v="8699"/>
    <n v="9741"/>
    <n v="3121"/>
    <n v="38"/>
    <n v="46"/>
    <n v="1"/>
    <n v="0"/>
    <n v="31"/>
    <n v="3"/>
    <n v="0"/>
    <n v="0"/>
    <n v="60"/>
    <n v="617"/>
    <n v="221"/>
    <n v="39"/>
    <n v="2"/>
    <n v="0"/>
    <n v="0"/>
    <n v="0"/>
    <n v="0"/>
    <n v="12"/>
    <n v="305"/>
    <n v="809"/>
    <n v="327"/>
    <n v="36"/>
    <n v="11"/>
    <n v="10"/>
    <n v="0"/>
    <n v="1"/>
    <n v="0"/>
    <n v="0"/>
    <n v="0"/>
    <n v="0"/>
    <n v="0"/>
    <n v="0"/>
    <n v="0"/>
    <n v="21680"/>
    <n v="2449"/>
    <n v="1"/>
    <n v="24130"/>
  </r>
  <r>
    <x v="2"/>
    <x v="3"/>
    <x v="2"/>
    <n v="8691"/>
    <n v="9757"/>
    <n v="3109"/>
    <n v="38"/>
    <n v="46"/>
    <n v="1"/>
    <n v="0"/>
    <n v="31"/>
    <n v="3"/>
    <n v="0"/>
    <n v="0"/>
    <n v="60"/>
    <n v="615"/>
    <n v="229"/>
    <n v="43"/>
    <n v="2"/>
    <n v="0"/>
    <n v="0"/>
    <n v="0"/>
    <n v="0"/>
    <n v="12"/>
    <n v="305"/>
    <n v="811"/>
    <n v="325"/>
    <n v="36"/>
    <n v="11"/>
    <n v="10"/>
    <n v="0"/>
    <n v="1"/>
    <n v="0"/>
    <n v="0"/>
    <n v="0"/>
    <n v="0"/>
    <n v="0"/>
    <n v="0"/>
    <n v="0"/>
    <n v="21676"/>
    <n v="2459"/>
    <n v="1"/>
    <n v="24136"/>
  </r>
  <r>
    <x v="2"/>
    <x v="3"/>
    <x v="3"/>
    <n v="8703"/>
    <n v="9750"/>
    <n v="3125"/>
    <n v="38"/>
    <n v="46"/>
    <n v="1"/>
    <n v="0"/>
    <n v="31"/>
    <n v="3"/>
    <n v="0"/>
    <n v="0"/>
    <n v="61"/>
    <n v="616"/>
    <n v="228"/>
    <n v="40"/>
    <n v="2"/>
    <n v="0"/>
    <n v="0"/>
    <n v="0"/>
    <n v="0"/>
    <n v="12"/>
    <n v="299"/>
    <n v="814"/>
    <n v="324"/>
    <n v="36"/>
    <n v="11"/>
    <n v="10"/>
    <n v="0"/>
    <n v="1"/>
    <n v="0"/>
    <n v="0"/>
    <n v="0"/>
    <n v="0"/>
    <n v="0"/>
    <n v="0"/>
    <n v="0"/>
    <n v="21697"/>
    <n v="2453"/>
    <n v="1"/>
    <n v="24151"/>
  </r>
  <r>
    <x v="2"/>
    <x v="3"/>
    <x v="4"/>
    <n v="8677"/>
    <n v="9761"/>
    <n v="3112"/>
    <n v="38"/>
    <n v="46"/>
    <n v="1"/>
    <n v="0"/>
    <n v="31"/>
    <n v="3"/>
    <n v="0"/>
    <n v="0"/>
    <n v="60"/>
    <n v="614"/>
    <n v="232"/>
    <n v="49"/>
    <n v="2"/>
    <n v="0"/>
    <n v="0"/>
    <n v="0"/>
    <n v="0"/>
    <n v="12"/>
    <n v="299"/>
    <n v="815"/>
    <n v="321"/>
    <n v="36"/>
    <n v="11"/>
    <n v="10"/>
    <n v="0"/>
    <n v="1"/>
    <n v="0"/>
    <n v="0"/>
    <n v="0"/>
    <n v="0"/>
    <n v="0"/>
    <n v="0"/>
    <n v="0"/>
    <n v="21669"/>
    <n v="2461"/>
    <n v="1"/>
    <n v="24131"/>
  </r>
  <r>
    <x v="2"/>
    <x v="3"/>
    <x v="5"/>
    <n v="8635"/>
    <n v="9730"/>
    <n v="3119"/>
    <n v="36"/>
    <n v="47"/>
    <n v="1"/>
    <n v="0"/>
    <n v="31"/>
    <n v="3"/>
    <n v="0"/>
    <n v="0"/>
    <n v="60"/>
    <n v="616"/>
    <n v="231"/>
    <n v="48"/>
    <n v="2"/>
    <n v="0"/>
    <n v="0"/>
    <n v="0"/>
    <n v="0"/>
    <n v="12"/>
    <n v="296"/>
    <n v="820"/>
    <n v="325"/>
    <n v="36"/>
    <n v="11"/>
    <n v="10"/>
    <n v="0"/>
    <n v="1"/>
    <n v="0"/>
    <n v="0"/>
    <n v="0"/>
    <n v="0"/>
    <n v="0"/>
    <n v="0"/>
    <n v="0"/>
    <n v="21602"/>
    <n v="2467"/>
    <n v="1"/>
    <n v="24070"/>
  </r>
  <r>
    <x v="2"/>
    <x v="3"/>
    <x v="6"/>
    <n v="9322"/>
    <n v="9436"/>
    <n v="2708"/>
    <n v="38"/>
    <n v="44"/>
    <n v="1"/>
    <n v="0"/>
    <n v="30"/>
    <n v="4"/>
    <n v="0"/>
    <n v="0"/>
    <n v="60"/>
    <n v="631"/>
    <n v="217"/>
    <n v="46"/>
    <n v="2"/>
    <n v="0"/>
    <n v="0"/>
    <n v="0"/>
    <n v="0"/>
    <n v="12"/>
    <n v="304"/>
    <n v="797"/>
    <n v="339"/>
    <n v="34"/>
    <n v="12"/>
    <n v="10"/>
    <n v="0"/>
    <n v="1"/>
    <n v="0"/>
    <n v="0"/>
    <n v="0"/>
    <n v="0"/>
    <n v="0"/>
    <n v="0"/>
    <n v="0"/>
    <n v="21583"/>
    <n v="2464"/>
    <n v="1"/>
    <n v="24048"/>
  </r>
  <r>
    <x v="2"/>
    <x v="3"/>
    <x v="7"/>
    <n v="9319"/>
    <n v="9443"/>
    <n v="2721"/>
    <n v="39"/>
    <n v="44"/>
    <n v="1"/>
    <n v="0"/>
    <n v="30"/>
    <n v="4"/>
    <n v="0"/>
    <n v="0"/>
    <n v="60"/>
    <n v="628"/>
    <n v="220"/>
    <n v="44"/>
    <n v="2"/>
    <n v="0"/>
    <n v="0"/>
    <n v="0"/>
    <n v="0"/>
    <n v="12"/>
    <n v="304"/>
    <n v="799"/>
    <n v="343"/>
    <n v="34"/>
    <n v="12"/>
    <n v="10"/>
    <n v="0"/>
    <n v="1"/>
    <n v="0"/>
    <n v="0"/>
    <n v="0"/>
    <n v="0"/>
    <n v="0"/>
    <n v="0"/>
    <n v="0"/>
    <n v="21601"/>
    <n v="2468"/>
    <n v="1"/>
    <n v="24070"/>
  </r>
  <r>
    <x v="2"/>
    <x v="3"/>
    <x v="8"/>
    <n v="9299"/>
    <n v="9438"/>
    <n v="2734"/>
    <n v="40"/>
    <n v="44"/>
    <n v="1"/>
    <n v="0"/>
    <n v="30"/>
    <n v="4"/>
    <n v="0"/>
    <n v="0"/>
    <n v="60"/>
    <n v="629"/>
    <n v="215"/>
    <n v="43"/>
    <n v="2"/>
    <n v="0"/>
    <n v="0"/>
    <n v="0"/>
    <n v="0"/>
    <n v="12"/>
    <n v="301"/>
    <n v="806"/>
    <n v="345"/>
    <n v="34"/>
    <n v="12"/>
    <n v="10"/>
    <n v="0"/>
    <n v="1"/>
    <n v="0"/>
    <n v="0"/>
    <n v="0"/>
    <n v="0"/>
    <n v="0"/>
    <n v="0"/>
    <n v="0"/>
    <n v="21590"/>
    <n v="2469"/>
    <n v="1"/>
    <n v="24060"/>
  </r>
  <r>
    <x v="2"/>
    <x v="3"/>
    <x v="9"/>
    <n v="9291"/>
    <n v="9458"/>
    <n v="2739"/>
    <n v="41"/>
    <n v="44"/>
    <n v="1"/>
    <n v="0"/>
    <n v="30"/>
    <n v="4"/>
    <n v="0"/>
    <n v="0"/>
    <n v="59"/>
    <n v="629"/>
    <n v="214"/>
    <n v="43"/>
    <n v="2"/>
    <n v="0"/>
    <n v="0"/>
    <n v="0"/>
    <n v="0"/>
    <n v="12"/>
    <n v="303"/>
    <n v="808"/>
    <n v="345"/>
    <n v="34"/>
    <n v="12"/>
    <n v="10"/>
    <n v="0"/>
    <n v="1"/>
    <n v="0"/>
    <n v="0"/>
    <n v="0"/>
    <n v="0"/>
    <n v="0"/>
    <n v="0"/>
    <n v="0"/>
    <n v="21608"/>
    <n v="2471"/>
    <n v="1"/>
    <n v="24080"/>
  </r>
  <r>
    <x v="2"/>
    <x v="3"/>
    <x v="10"/>
    <n v="9306"/>
    <n v="9454"/>
    <n v="2756"/>
    <n v="42"/>
    <n v="44"/>
    <n v="1"/>
    <n v="0"/>
    <n v="30"/>
    <n v="4"/>
    <n v="0"/>
    <n v="0"/>
    <n v="59"/>
    <n v="626"/>
    <n v="211"/>
    <n v="45"/>
    <n v="2"/>
    <n v="0"/>
    <n v="0"/>
    <n v="0"/>
    <n v="0"/>
    <n v="12"/>
    <n v="302"/>
    <n v="810"/>
    <n v="346"/>
    <n v="34"/>
    <n v="12"/>
    <n v="10"/>
    <n v="0"/>
    <n v="1"/>
    <n v="0"/>
    <n v="0"/>
    <n v="0"/>
    <n v="0"/>
    <n v="0"/>
    <n v="0"/>
    <n v="0"/>
    <n v="21637"/>
    <n v="2469"/>
    <n v="1"/>
    <n v="24107"/>
  </r>
  <r>
    <x v="2"/>
    <x v="3"/>
    <x v="11"/>
    <n v="9299"/>
    <n v="9480"/>
    <n v="2768"/>
    <n v="42"/>
    <n v="44"/>
    <n v="1"/>
    <n v="0"/>
    <n v="30"/>
    <n v="4"/>
    <n v="0"/>
    <n v="0"/>
    <n v="59"/>
    <n v="626"/>
    <n v="204"/>
    <n v="44"/>
    <n v="2"/>
    <n v="0"/>
    <n v="0"/>
    <n v="0"/>
    <n v="0"/>
    <n v="12"/>
    <n v="300"/>
    <n v="817"/>
    <n v="348"/>
    <n v="33"/>
    <n v="12"/>
    <n v="10"/>
    <n v="0"/>
    <n v="1"/>
    <n v="0"/>
    <n v="0"/>
    <n v="0"/>
    <n v="0"/>
    <n v="0"/>
    <n v="0"/>
    <n v="0"/>
    <n v="21668"/>
    <n v="2467"/>
    <n v="1"/>
    <n v="24136"/>
  </r>
  <r>
    <x v="3"/>
    <x v="3"/>
    <x v="0"/>
    <n v="9981"/>
    <n v="27544"/>
    <n v="13767"/>
    <n v="24"/>
    <n v="469"/>
    <n v="6"/>
    <n v="0"/>
    <n v="12"/>
    <n v="2"/>
    <n v="0"/>
    <n v="0"/>
    <n v="20"/>
    <n v="796"/>
    <n v="541"/>
    <n v="149"/>
    <n v="12"/>
    <n v="1"/>
    <n v="1"/>
    <n v="0"/>
    <n v="0"/>
    <n v="9"/>
    <n v="606"/>
    <n v="1917"/>
    <n v="1049"/>
    <n v="133"/>
    <n v="21"/>
    <n v="32"/>
    <n v="0"/>
    <n v="3"/>
    <n v="0"/>
    <n v="2"/>
    <n v="0"/>
    <n v="0"/>
    <n v="2"/>
    <n v="0"/>
    <n v="1"/>
    <n v="51805"/>
    <n v="5287"/>
    <n v="8"/>
    <n v="57100"/>
  </r>
  <r>
    <x v="3"/>
    <x v="3"/>
    <x v="1"/>
    <n v="9980"/>
    <n v="27544"/>
    <n v="13833"/>
    <n v="24"/>
    <n v="469"/>
    <n v="6"/>
    <n v="0"/>
    <n v="12"/>
    <n v="2"/>
    <n v="0"/>
    <n v="0"/>
    <n v="21"/>
    <n v="752"/>
    <n v="554"/>
    <n v="146"/>
    <n v="12"/>
    <n v="1"/>
    <n v="1"/>
    <n v="0"/>
    <n v="0"/>
    <n v="9"/>
    <n v="656"/>
    <n v="1916"/>
    <n v="1051"/>
    <n v="133"/>
    <n v="21"/>
    <n v="32"/>
    <n v="0"/>
    <n v="3"/>
    <n v="0"/>
    <n v="2"/>
    <n v="0"/>
    <n v="0"/>
    <n v="2"/>
    <n v="0"/>
    <n v="1"/>
    <n v="51870"/>
    <n v="5305"/>
    <n v="8"/>
    <n v="57183"/>
  </r>
  <r>
    <x v="3"/>
    <x v="3"/>
    <x v="2"/>
    <n v="10004"/>
    <n v="27594"/>
    <n v="13967"/>
    <n v="24"/>
    <n v="469"/>
    <n v="6"/>
    <n v="0"/>
    <n v="12"/>
    <n v="2"/>
    <n v="0"/>
    <n v="0"/>
    <n v="20"/>
    <n v="745"/>
    <n v="548"/>
    <n v="146"/>
    <n v="13"/>
    <n v="1"/>
    <n v="1"/>
    <n v="0"/>
    <n v="0"/>
    <n v="10"/>
    <n v="656"/>
    <n v="1922"/>
    <n v="1050"/>
    <n v="133"/>
    <n v="21"/>
    <n v="29"/>
    <n v="0"/>
    <n v="3"/>
    <n v="0"/>
    <n v="2"/>
    <n v="0"/>
    <n v="0"/>
    <n v="1"/>
    <n v="0"/>
    <n v="1"/>
    <n v="52078"/>
    <n v="5295"/>
    <n v="7"/>
    <n v="57380"/>
  </r>
  <r>
    <x v="3"/>
    <x v="3"/>
    <x v="3"/>
    <n v="10028"/>
    <n v="27536"/>
    <n v="14128"/>
    <n v="24"/>
    <n v="469"/>
    <n v="6"/>
    <n v="0"/>
    <n v="12"/>
    <n v="2"/>
    <n v="0"/>
    <n v="0"/>
    <n v="20"/>
    <n v="747"/>
    <n v="549"/>
    <n v="149"/>
    <n v="15"/>
    <n v="1"/>
    <n v="1"/>
    <n v="0"/>
    <n v="0"/>
    <n v="10"/>
    <n v="653"/>
    <n v="1931"/>
    <n v="1052"/>
    <n v="132"/>
    <n v="21"/>
    <n v="31"/>
    <n v="0"/>
    <n v="3"/>
    <n v="0"/>
    <n v="2"/>
    <n v="0"/>
    <n v="0"/>
    <n v="3"/>
    <n v="0"/>
    <n v="1"/>
    <n v="52205"/>
    <n v="5312"/>
    <n v="9"/>
    <n v="57526"/>
  </r>
  <r>
    <x v="3"/>
    <x v="3"/>
    <x v="4"/>
    <n v="10001"/>
    <n v="27566"/>
    <n v="14277"/>
    <n v="24"/>
    <n v="469"/>
    <n v="6"/>
    <n v="0"/>
    <n v="12"/>
    <n v="2"/>
    <n v="0"/>
    <n v="0"/>
    <n v="19"/>
    <n v="751"/>
    <n v="553"/>
    <n v="151"/>
    <n v="13"/>
    <n v="1"/>
    <n v="1"/>
    <n v="0"/>
    <n v="0"/>
    <n v="11"/>
    <n v="654"/>
    <n v="1935"/>
    <n v="1058"/>
    <n v="134"/>
    <n v="21"/>
    <n v="29"/>
    <n v="0"/>
    <n v="4"/>
    <n v="0"/>
    <n v="2"/>
    <n v="0"/>
    <n v="0"/>
    <n v="2"/>
    <n v="0"/>
    <n v="1"/>
    <n v="52357"/>
    <n v="5331"/>
    <n v="9"/>
    <n v="57697"/>
  </r>
  <r>
    <x v="3"/>
    <x v="3"/>
    <x v="5"/>
    <n v="9959"/>
    <n v="27537"/>
    <n v="14316"/>
    <n v="24"/>
    <n v="468"/>
    <n v="6"/>
    <n v="0"/>
    <n v="12"/>
    <n v="2"/>
    <n v="0"/>
    <n v="0"/>
    <n v="19"/>
    <n v="752"/>
    <n v="542"/>
    <n v="153"/>
    <n v="12"/>
    <n v="1"/>
    <n v="1"/>
    <n v="0"/>
    <n v="0"/>
    <n v="10"/>
    <n v="655"/>
    <n v="1956"/>
    <n v="1063"/>
    <n v="135"/>
    <n v="21"/>
    <n v="33"/>
    <n v="0"/>
    <n v="4"/>
    <n v="0"/>
    <n v="2"/>
    <n v="0"/>
    <n v="0"/>
    <n v="2"/>
    <n v="0"/>
    <n v="1"/>
    <n v="52324"/>
    <n v="5353"/>
    <n v="9"/>
    <n v="57686"/>
  </r>
  <r>
    <x v="3"/>
    <x v="3"/>
    <x v="6"/>
    <n v="10794"/>
    <n v="27948"/>
    <n v="12867"/>
    <n v="24"/>
    <n v="735"/>
    <n v="10"/>
    <n v="0"/>
    <n v="10"/>
    <n v="4"/>
    <n v="0"/>
    <n v="0"/>
    <n v="19"/>
    <n v="765"/>
    <n v="529"/>
    <n v="157"/>
    <n v="11"/>
    <n v="0"/>
    <n v="1"/>
    <n v="0"/>
    <n v="0"/>
    <n v="10"/>
    <n v="639"/>
    <n v="1885"/>
    <n v="1130"/>
    <n v="154"/>
    <n v="23"/>
    <n v="30"/>
    <n v="0"/>
    <n v="4"/>
    <n v="0"/>
    <n v="2"/>
    <n v="0"/>
    <n v="0"/>
    <n v="2"/>
    <n v="0"/>
    <n v="1"/>
    <n v="52392"/>
    <n v="5353"/>
    <n v="9"/>
    <n v="57754"/>
  </r>
  <r>
    <x v="3"/>
    <x v="3"/>
    <x v="7"/>
    <n v="10790"/>
    <n v="27930"/>
    <n v="12998"/>
    <n v="25"/>
    <n v="727"/>
    <n v="10"/>
    <n v="0"/>
    <n v="10"/>
    <n v="4"/>
    <n v="0"/>
    <n v="0"/>
    <n v="19"/>
    <n v="768"/>
    <n v="521"/>
    <n v="156"/>
    <n v="11"/>
    <n v="0"/>
    <n v="1"/>
    <n v="0"/>
    <n v="0"/>
    <n v="10"/>
    <n v="634"/>
    <n v="1903"/>
    <n v="1131"/>
    <n v="154"/>
    <n v="23"/>
    <n v="28"/>
    <n v="0"/>
    <n v="4"/>
    <n v="0"/>
    <n v="2"/>
    <n v="0"/>
    <n v="0"/>
    <n v="2"/>
    <n v="0"/>
    <n v="1"/>
    <n v="52494"/>
    <n v="5359"/>
    <n v="9"/>
    <n v="57862"/>
  </r>
  <r>
    <x v="3"/>
    <x v="3"/>
    <x v="8"/>
    <n v="10734"/>
    <n v="27895"/>
    <n v="13030"/>
    <n v="25"/>
    <n v="727"/>
    <n v="10"/>
    <n v="0"/>
    <n v="10"/>
    <n v="4"/>
    <n v="0"/>
    <n v="0"/>
    <n v="19"/>
    <n v="762"/>
    <n v="521"/>
    <n v="161"/>
    <n v="11"/>
    <n v="0"/>
    <n v="1"/>
    <n v="0"/>
    <n v="0"/>
    <n v="10"/>
    <n v="634"/>
    <n v="1908"/>
    <n v="1131"/>
    <n v="154"/>
    <n v="23"/>
    <n v="30"/>
    <n v="0"/>
    <n v="4"/>
    <n v="0"/>
    <n v="2"/>
    <n v="0"/>
    <n v="0"/>
    <n v="2"/>
    <n v="0"/>
    <n v="1"/>
    <n v="52435"/>
    <n v="5365"/>
    <n v="9"/>
    <n v="57809"/>
  </r>
  <r>
    <x v="3"/>
    <x v="3"/>
    <x v="9"/>
    <n v="10738"/>
    <n v="27872"/>
    <n v="13103"/>
    <n v="26"/>
    <n v="727"/>
    <n v="10"/>
    <n v="0"/>
    <n v="10"/>
    <n v="4"/>
    <n v="0"/>
    <n v="0"/>
    <n v="19"/>
    <n v="759"/>
    <n v="528"/>
    <n v="164"/>
    <n v="9"/>
    <n v="0"/>
    <n v="1"/>
    <n v="0"/>
    <n v="0"/>
    <n v="10"/>
    <n v="632"/>
    <n v="1914"/>
    <n v="1131"/>
    <n v="156"/>
    <n v="23"/>
    <n v="30"/>
    <n v="0"/>
    <n v="3"/>
    <n v="0"/>
    <n v="2"/>
    <n v="0"/>
    <n v="0"/>
    <n v="2"/>
    <n v="0"/>
    <n v="1"/>
    <n v="52490"/>
    <n v="5376"/>
    <n v="8"/>
    <n v="57874"/>
  </r>
  <r>
    <x v="3"/>
    <x v="3"/>
    <x v="10"/>
    <n v="10743"/>
    <n v="27873"/>
    <n v="13188"/>
    <n v="25"/>
    <n v="731"/>
    <n v="10"/>
    <n v="0"/>
    <n v="10"/>
    <n v="4"/>
    <n v="0"/>
    <n v="0"/>
    <n v="19"/>
    <n v="760"/>
    <n v="533"/>
    <n v="171"/>
    <n v="9"/>
    <n v="0"/>
    <n v="2"/>
    <n v="0"/>
    <n v="0"/>
    <n v="10"/>
    <n v="630"/>
    <n v="1919"/>
    <n v="1129"/>
    <n v="156"/>
    <n v="23"/>
    <n v="30"/>
    <n v="0"/>
    <n v="3"/>
    <n v="0"/>
    <n v="2"/>
    <n v="0"/>
    <n v="0"/>
    <n v="3"/>
    <n v="0"/>
    <n v="1"/>
    <n v="52584"/>
    <n v="5391"/>
    <n v="9"/>
    <n v="57984"/>
  </r>
  <r>
    <x v="3"/>
    <x v="3"/>
    <x v="11"/>
    <n v="10748"/>
    <n v="27934"/>
    <n v="13312"/>
    <n v="27"/>
    <n v="729"/>
    <n v="10"/>
    <n v="0"/>
    <n v="10"/>
    <n v="4"/>
    <n v="0"/>
    <n v="0"/>
    <n v="19"/>
    <n v="757"/>
    <n v="533"/>
    <n v="167"/>
    <n v="9"/>
    <n v="0"/>
    <n v="2"/>
    <n v="0"/>
    <n v="0"/>
    <n v="10"/>
    <n v="631"/>
    <n v="1923"/>
    <n v="1137"/>
    <n v="156"/>
    <n v="23"/>
    <n v="32"/>
    <n v="0"/>
    <n v="3"/>
    <n v="0"/>
    <n v="2"/>
    <n v="0"/>
    <n v="0"/>
    <n v="1"/>
    <n v="0"/>
    <n v="1"/>
    <n v="52774"/>
    <n v="5399"/>
    <n v="7"/>
    <n v="58180"/>
  </r>
  <r>
    <x v="4"/>
    <x v="3"/>
    <x v="0"/>
    <n v="1767"/>
    <n v="2801"/>
    <n v="1293"/>
    <n v="10"/>
    <n v="2"/>
    <n v="0"/>
    <n v="0"/>
    <n v="0"/>
    <n v="0"/>
    <n v="0"/>
    <n v="0"/>
    <n v="14"/>
    <n v="154"/>
    <n v="50"/>
    <n v="6"/>
    <n v="1"/>
    <n v="0"/>
    <n v="0"/>
    <n v="0"/>
    <n v="0"/>
    <n v="0"/>
    <n v="54"/>
    <n v="162"/>
    <n v="39"/>
    <n v="5"/>
    <n v="2"/>
    <n v="2"/>
    <n v="0"/>
    <n v="1"/>
    <n v="0"/>
    <n v="1"/>
    <n v="0"/>
    <n v="0"/>
    <n v="0"/>
    <n v="0"/>
    <n v="0"/>
    <n v="5873"/>
    <n v="489"/>
    <n v="2"/>
    <n v="6364"/>
  </r>
  <r>
    <x v="4"/>
    <x v="3"/>
    <x v="1"/>
    <n v="1773"/>
    <n v="2808"/>
    <n v="1292"/>
    <n v="10"/>
    <n v="2"/>
    <n v="0"/>
    <n v="0"/>
    <n v="0"/>
    <n v="0"/>
    <n v="0"/>
    <n v="0"/>
    <n v="14"/>
    <n v="154"/>
    <n v="47"/>
    <n v="5"/>
    <n v="1"/>
    <n v="0"/>
    <n v="0"/>
    <n v="0"/>
    <n v="0"/>
    <n v="0"/>
    <n v="54"/>
    <n v="163"/>
    <n v="40"/>
    <n v="5"/>
    <n v="2"/>
    <n v="2"/>
    <n v="0"/>
    <n v="1"/>
    <n v="0"/>
    <n v="1"/>
    <n v="0"/>
    <n v="0"/>
    <n v="0"/>
    <n v="0"/>
    <n v="0"/>
    <n v="5885"/>
    <n v="487"/>
    <n v="2"/>
    <n v="6374"/>
  </r>
  <r>
    <x v="4"/>
    <x v="3"/>
    <x v="2"/>
    <n v="1777"/>
    <n v="2800"/>
    <n v="1296"/>
    <n v="10"/>
    <n v="2"/>
    <n v="0"/>
    <n v="0"/>
    <n v="0"/>
    <n v="0"/>
    <n v="0"/>
    <n v="0"/>
    <n v="14"/>
    <n v="154"/>
    <n v="48"/>
    <n v="5"/>
    <n v="1"/>
    <n v="0"/>
    <n v="0"/>
    <n v="0"/>
    <n v="0"/>
    <n v="0"/>
    <n v="54"/>
    <n v="164"/>
    <n v="40"/>
    <n v="5"/>
    <n v="2"/>
    <n v="2"/>
    <n v="0"/>
    <n v="1"/>
    <n v="0"/>
    <n v="1"/>
    <n v="0"/>
    <n v="0"/>
    <n v="0"/>
    <n v="0"/>
    <n v="0"/>
    <n v="5885"/>
    <n v="489"/>
    <n v="2"/>
    <n v="6376"/>
  </r>
  <r>
    <x v="4"/>
    <x v="3"/>
    <x v="3"/>
    <n v="1770"/>
    <n v="2799"/>
    <n v="1307"/>
    <n v="10"/>
    <n v="2"/>
    <n v="0"/>
    <n v="0"/>
    <n v="0"/>
    <n v="0"/>
    <n v="0"/>
    <n v="0"/>
    <n v="14"/>
    <n v="153"/>
    <n v="49"/>
    <n v="6"/>
    <n v="1"/>
    <n v="0"/>
    <n v="0"/>
    <n v="0"/>
    <n v="0"/>
    <n v="0"/>
    <n v="54"/>
    <n v="163"/>
    <n v="39"/>
    <n v="5"/>
    <n v="2"/>
    <n v="2"/>
    <n v="0"/>
    <n v="1"/>
    <n v="0"/>
    <n v="1"/>
    <n v="0"/>
    <n v="0"/>
    <n v="0"/>
    <n v="0"/>
    <n v="0"/>
    <n v="5888"/>
    <n v="488"/>
    <n v="2"/>
    <n v="6378"/>
  </r>
  <r>
    <x v="4"/>
    <x v="3"/>
    <x v="4"/>
    <n v="1762"/>
    <n v="2791"/>
    <n v="1310"/>
    <n v="10"/>
    <n v="2"/>
    <n v="0"/>
    <n v="0"/>
    <n v="0"/>
    <n v="0"/>
    <n v="0"/>
    <n v="0"/>
    <n v="14"/>
    <n v="153"/>
    <n v="46"/>
    <n v="6"/>
    <n v="1"/>
    <n v="0"/>
    <n v="0"/>
    <n v="0"/>
    <n v="0"/>
    <n v="0"/>
    <n v="54"/>
    <n v="164"/>
    <n v="39"/>
    <n v="5"/>
    <n v="2"/>
    <n v="2"/>
    <n v="0"/>
    <n v="1"/>
    <n v="0"/>
    <n v="1"/>
    <n v="0"/>
    <n v="0"/>
    <n v="0"/>
    <n v="0"/>
    <n v="0"/>
    <n v="5875"/>
    <n v="486"/>
    <n v="2"/>
    <n v="6363"/>
  </r>
  <r>
    <x v="4"/>
    <x v="3"/>
    <x v="5"/>
    <n v="1757"/>
    <n v="2782"/>
    <n v="1303"/>
    <n v="10"/>
    <n v="2"/>
    <n v="0"/>
    <n v="0"/>
    <n v="0"/>
    <n v="0"/>
    <n v="0"/>
    <n v="0"/>
    <n v="14"/>
    <n v="151"/>
    <n v="48"/>
    <n v="6"/>
    <n v="0"/>
    <n v="0"/>
    <n v="0"/>
    <n v="0"/>
    <n v="0"/>
    <n v="0"/>
    <n v="54"/>
    <n v="165"/>
    <n v="39"/>
    <n v="6"/>
    <n v="2"/>
    <n v="2"/>
    <n v="0"/>
    <n v="1"/>
    <n v="0"/>
    <n v="1"/>
    <n v="0"/>
    <n v="0"/>
    <n v="0"/>
    <n v="0"/>
    <n v="0"/>
    <n v="5854"/>
    <n v="487"/>
    <n v="2"/>
    <n v="6343"/>
  </r>
  <r>
    <x v="4"/>
    <x v="3"/>
    <x v="6"/>
    <n v="1922"/>
    <n v="2824"/>
    <n v="1101"/>
    <n v="11"/>
    <n v="2"/>
    <n v="0"/>
    <n v="0"/>
    <n v="0"/>
    <n v="0"/>
    <n v="0"/>
    <n v="0"/>
    <n v="14"/>
    <n v="152"/>
    <n v="42"/>
    <n v="7"/>
    <n v="0"/>
    <n v="0"/>
    <n v="0"/>
    <n v="0"/>
    <n v="0"/>
    <n v="0"/>
    <n v="61"/>
    <n v="156"/>
    <n v="41"/>
    <n v="6"/>
    <n v="2"/>
    <n v="2"/>
    <n v="0"/>
    <n v="1"/>
    <n v="0"/>
    <n v="1"/>
    <n v="0"/>
    <n v="0"/>
    <n v="0"/>
    <n v="0"/>
    <n v="0"/>
    <n v="5860"/>
    <n v="483"/>
    <n v="2"/>
    <n v="6345"/>
  </r>
  <r>
    <x v="4"/>
    <x v="3"/>
    <x v="7"/>
    <n v="1901"/>
    <n v="2830"/>
    <n v="1110"/>
    <n v="12"/>
    <n v="2"/>
    <n v="0"/>
    <n v="0"/>
    <n v="0"/>
    <n v="0"/>
    <n v="0"/>
    <n v="0"/>
    <n v="14"/>
    <n v="152"/>
    <n v="42"/>
    <n v="6"/>
    <n v="0"/>
    <n v="0"/>
    <n v="0"/>
    <n v="0"/>
    <n v="0"/>
    <n v="0"/>
    <n v="60"/>
    <n v="157"/>
    <n v="42"/>
    <n v="6"/>
    <n v="2"/>
    <n v="2"/>
    <n v="0"/>
    <n v="1"/>
    <n v="0"/>
    <n v="1"/>
    <n v="0"/>
    <n v="0"/>
    <n v="0"/>
    <n v="0"/>
    <n v="0"/>
    <n v="5855"/>
    <n v="483"/>
    <n v="2"/>
    <n v="6340"/>
  </r>
  <r>
    <x v="4"/>
    <x v="3"/>
    <x v="8"/>
    <n v="1904"/>
    <n v="2833"/>
    <n v="1108"/>
    <n v="13"/>
    <n v="2"/>
    <n v="0"/>
    <n v="0"/>
    <n v="0"/>
    <n v="0"/>
    <n v="0"/>
    <n v="0"/>
    <n v="14"/>
    <n v="152"/>
    <n v="40"/>
    <n v="6"/>
    <n v="0"/>
    <n v="0"/>
    <n v="0"/>
    <n v="0"/>
    <n v="0"/>
    <n v="0"/>
    <n v="60"/>
    <n v="156"/>
    <n v="42"/>
    <n v="6"/>
    <n v="2"/>
    <n v="2"/>
    <n v="0"/>
    <n v="1"/>
    <n v="0"/>
    <n v="1"/>
    <n v="0"/>
    <n v="0"/>
    <n v="0"/>
    <n v="0"/>
    <n v="0"/>
    <n v="5860"/>
    <n v="480"/>
    <n v="2"/>
    <n v="6342"/>
  </r>
  <r>
    <x v="4"/>
    <x v="3"/>
    <x v="9"/>
    <n v="1902"/>
    <n v="2841"/>
    <n v="1116"/>
    <n v="12"/>
    <n v="2"/>
    <n v="0"/>
    <n v="0"/>
    <n v="0"/>
    <n v="0"/>
    <n v="0"/>
    <n v="0"/>
    <n v="14"/>
    <n v="152"/>
    <n v="42"/>
    <n v="5"/>
    <n v="0"/>
    <n v="0"/>
    <n v="0"/>
    <n v="0"/>
    <n v="0"/>
    <n v="0"/>
    <n v="60"/>
    <n v="154"/>
    <n v="42"/>
    <n v="6"/>
    <n v="2"/>
    <n v="2"/>
    <n v="0"/>
    <n v="1"/>
    <n v="0"/>
    <n v="1"/>
    <n v="0"/>
    <n v="0"/>
    <n v="0"/>
    <n v="0"/>
    <n v="0"/>
    <n v="5873"/>
    <n v="479"/>
    <n v="2"/>
    <n v="6354"/>
  </r>
  <r>
    <x v="4"/>
    <x v="3"/>
    <x v="10"/>
    <n v="1901"/>
    <n v="2844"/>
    <n v="1133"/>
    <n v="12"/>
    <n v="2"/>
    <n v="0"/>
    <n v="0"/>
    <n v="0"/>
    <n v="0"/>
    <n v="0"/>
    <n v="0"/>
    <n v="14"/>
    <n v="154"/>
    <n v="45"/>
    <n v="7"/>
    <n v="0"/>
    <n v="0"/>
    <n v="0"/>
    <n v="0"/>
    <n v="0"/>
    <n v="0"/>
    <n v="60"/>
    <n v="156"/>
    <n v="42"/>
    <n v="6"/>
    <n v="2"/>
    <n v="2"/>
    <n v="0"/>
    <n v="1"/>
    <n v="0"/>
    <n v="1"/>
    <n v="0"/>
    <n v="0"/>
    <n v="0"/>
    <n v="0"/>
    <n v="0"/>
    <n v="5892"/>
    <n v="488"/>
    <n v="2"/>
    <n v="6382"/>
  </r>
  <r>
    <x v="4"/>
    <x v="3"/>
    <x v="11"/>
    <n v="1912"/>
    <n v="2840"/>
    <n v="1141"/>
    <n v="12"/>
    <n v="2"/>
    <n v="0"/>
    <n v="0"/>
    <n v="0"/>
    <n v="0"/>
    <n v="0"/>
    <n v="0"/>
    <n v="14"/>
    <n v="155"/>
    <n v="45"/>
    <n v="6"/>
    <n v="0"/>
    <n v="0"/>
    <n v="0"/>
    <n v="0"/>
    <n v="0"/>
    <n v="0"/>
    <n v="60"/>
    <n v="158"/>
    <n v="42"/>
    <n v="6"/>
    <n v="2"/>
    <n v="2"/>
    <n v="0"/>
    <n v="1"/>
    <n v="0"/>
    <n v="1"/>
    <n v="0"/>
    <n v="0"/>
    <n v="0"/>
    <n v="0"/>
    <n v="0"/>
    <n v="5907"/>
    <n v="490"/>
    <n v="2"/>
    <n v="6399"/>
  </r>
  <r>
    <x v="5"/>
    <x v="3"/>
    <x v="0"/>
    <n v="8218"/>
    <n v="15369"/>
    <n v="17337"/>
    <n v="18"/>
    <n v="33"/>
    <n v="0"/>
    <n v="15"/>
    <n v="5"/>
    <n v="2"/>
    <n v="0"/>
    <n v="0"/>
    <n v="30"/>
    <n v="566"/>
    <n v="301"/>
    <n v="90"/>
    <n v="15"/>
    <n v="1"/>
    <n v="1"/>
    <n v="0"/>
    <n v="0"/>
    <n v="15"/>
    <n v="782"/>
    <n v="1549"/>
    <n v="623"/>
    <n v="70"/>
    <n v="15"/>
    <n v="32"/>
    <n v="0"/>
    <n v="10"/>
    <n v="0"/>
    <n v="11"/>
    <n v="0"/>
    <n v="0"/>
    <n v="8"/>
    <n v="0"/>
    <n v="1"/>
    <n v="40997"/>
    <n v="4090"/>
    <n v="30"/>
    <n v="45117"/>
  </r>
  <r>
    <x v="5"/>
    <x v="3"/>
    <x v="1"/>
    <n v="8207"/>
    <n v="15381"/>
    <n v="17648"/>
    <n v="18"/>
    <n v="33"/>
    <n v="0"/>
    <n v="7"/>
    <n v="5"/>
    <n v="2"/>
    <n v="0"/>
    <n v="0"/>
    <n v="30"/>
    <n v="566"/>
    <n v="320"/>
    <n v="92"/>
    <n v="16"/>
    <n v="2"/>
    <n v="0"/>
    <n v="0"/>
    <n v="0"/>
    <n v="15"/>
    <n v="779"/>
    <n v="1528"/>
    <n v="622"/>
    <n v="70"/>
    <n v="15"/>
    <n v="33"/>
    <n v="0"/>
    <n v="10"/>
    <n v="0"/>
    <n v="8"/>
    <n v="0"/>
    <n v="0"/>
    <n v="6"/>
    <n v="0"/>
    <n v="1"/>
    <n v="41301"/>
    <n v="4088"/>
    <n v="25"/>
    <n v="45414"/>
  </r>
  <r>
    <x v="5"/>
    <x v="3"/>
    <x v="2"/>
    <n v="8208"/>
    <n v="15422"/>
    <n v="18208"/>
    <n v="19"/>
    <n v="33"/>
    <n v="0"/>
    <n v="6"/>
    <n v="5"/>
    <n v="2"/>
    <n v="0"/>
    <n v="0"/>
    <n v="31"/>
    <n v="565"/>
    <n v="328"/>
    <n v="93"/>
    <n v="16"/>
    <n v="2"/>
    <n v="0"/>
    <n v="0"/>
    <n v="0"/>
    <n v="15"/>
    <n v="780"/>
    <n v="1537"/>
    <n v="627"/>
    <n v="71"/>
    <n v="15"/>
    <n v="32"/>
    <n v="0"/>
    <n v="10"/>
    <n v="0"/>
    <n v="7"/>
    <n v="0"/>
    <n v="0"/>
    <n v="5"/>
    <n v="0"/>
    <n v="1"/>
    <n v="41903"/>
    <n v="4112"/>
    <n v="23"/>
    <n v="46038"/>
  </r>
  <r>
    <x v="5"/>
    <x v="3"/>
    <x v="3"/>
    <n v="8219"/>
    <n v="15513"/>
    <n v="18539"/>
    <n v="19"/>
    <n v="33"/>
    <n v="0"/>
    <n v="6"/>
    <n v="5"/>
    <n v="2"/>
    <n v="0"/>
    <n v="0"/>
    <n v="31"/>
    <n v="568"/>
    <n v="337"/>
    <n v="93"/>
    <n v="16"/>
    <n v="2"/>
    <n v="0"/>
    <n v="0"/>
    <n v="0"/>
    <n v="15"/>
    <n v="773"/>
    <n v="1546"/>
    <n v="634"/>
    <n v="71"/>
    <n v="15"/>
    <n v="32"/>
    <n v="0"/>
    <n v="10"/>
    <n v="0"/>
    <n v="9"/>
    <n v="0"/>
    <n v="0"/>
    <n v="7"/>
    <n v="0"/>
    <n v="1"/>
    <n v="42336"/>
    <n v="4133"/>
    <n v="27"/>
    <n v="46496"/>
  </r>
  <r>
    <x v="5"/>
    <x v="3"/>
    <x v="4"/>
    <n v="8215"/>
    <n v="15521"/>
    <n v="19121"/>
    <n v="19"/>
    <n v="33"/>
    <n v="0"/>
    <n v="3"/>
    <n v="5"/>
    <n v="2"/>
    <n v="0"/>
    <n v="0"/>
    <n v="31"/>
    <n v="563"/>
    <n v="326"/>
    <n v="89"/>
    <n v="15"/>
    <n v="2"/>
    <n v="1"/>
    <n v="0"/>
    <n v="0"/>
    <n v="15"/>
    <n v="776"/>
    <n v="1563"/>
    <n v="640"/>
    <n v="71"/>
    <n v="15"/>
    <n v="33"/>
    <n v="0"/>
    <n v="10"/>
    <n v="0"/>
    <n v="8"/>
    <n v="0"/>
    <n v="0"/>
    <n v="6"/>
    <n v="0"/>
    <n v="1"/>
    <n v="42919"/>
    <n v="4140"/>
    <n v="25"/>
    <n v="47084"/>
  </r>
  <r>
    <x v="5"/>
    <x v="3"/>
    <x v="5"/>
    <n v="8189"/>
    <n v="15473"/>
    <n v="19500"/>
    <n v="19"/>
    <n v="33"/>
    <n v="0"/>
    <n v="3"/>
    <n v="5"/>
    <n v="2"/>
    <n v="0"/>
    <n v="0"/>
    <n v="31"/>
    <n v="561"/>
    <n v="329"/>
    <n v="93"/>
    <n v="17"/>
    <n v="2"/>
    <n v="1"/>
    <n v="0"/>
    <n v="0"/>
    <n v="15"/>
    <n v="775"/>
    <n v="1563"/>
    <n v="636"/>
    <n v="71"/>
    <n v="15"/>
    <n v="33"/>
    <n v="0"/>
    <n v="10"/>
    <n v="0"/>
    <n v="7"/>
    <n v="0"/>
    <n v="0"/>
    <n v="6"/>
    <n v="0"/>
    <n v="1"/>
    <n v="43224"/>
    <n v="4142"/>
    <n v="24"/>
    <n v="47390"/>
  </r>
  <r>
    <x v="5"/>
    <x v="3"/>
    <x v="6"/>
    <n v="10546"/>
    <n v="17833"/>
    <n v="15111"/>
    <n v="19"/>
    <n v="38"/>
    <n v="0"/>
    <n v="2"/>
    <n v="5"/>
    <n v="1"/>
    <n v="1"/>
    <n v="0"/>
    <n v="30"/>
    <n v="592"/>
    <n v="305"/>
    <n v="89"/>
    <n v="11"/>
    <n v="2"/>
    <n v="1"/>
    <n v="0"/>
    <n v="0"/>
    <n v="16"/>
    <n v="837"/>
    <n v="1510"/>
    <n v="628"/>
    <n v="73"/>
    <n v="12"/>
    <n v="35"/>
    <n v="0"/>
    <n v="10"/>
    <n v="0"/>
    <n v="9"/>
    <n v="0"/>
    <n v="0"/>
    <n v="6"/>
    <n v="0"/>
    <n v="1"/>
    <n v="43556"/>
    <n v="4141"/>
    <n v="26"/>
    <n v="47723"/>
  </r>
  <r>
    <x v="5"/>
    <x v="3"/>
    <x v="7"/>
    <n v="10542"/>
    <n v="17819"/>
    <n v="15656"/>
    <n v="19"/>
    <n v="38"/>
    <n v="0"/>
    <n v="2"/>
    <n v="5"/>
    <n v="1"/>
    <n v="1"/>
    <n v="0"/>
    <n v="31"/>
    <n v="587"/>
    <n v="309"/>
    <n v="78"/>
    <n v="11"/>
    <n v="2"/>
    <n v="2"/>
    <n v="0"/>
    <n v="0"/>
    <n v="15"/>
    <n v="834"/>
    <n v="1516"/>
    <n v="643"/>
    <n v="73"/>
    <n v="12"/>
    <n v="40"/>
    <n v="0"/>
    <n v="10"/>
    <n v="0"/>
    <n v="8"/>
    <n v="0"/>
    <n v="0"/>
    <n v="6"/>
    <n v="0"/>
    <n v="1"/>
    <n v="44083"/>
    <n v="4153"/>
    <n v="25"/>
    <n v="48261"/>
  </r>
  <r>
    <x v="5"/>
    <x v="3"/>
    <x v="8"/>
    <n v="10539"/>
    <n v="17804"/>
    <n v="15953"/>
    <n v="19"/>
    <n v="38"/>
    <n v="0"/>
    <n v="2"/>
    <n v="5"/>
    <n v="1"/>
    <n v="1"/>
    <n v="0"/>
    <n v="31"/>
    <n v="588"/>
    <n v="306"/>
    <n v="77"/>
    <n v="11"/>
    <n v="2"/>
    <n v="2"/>
    <n v="0"/>
    <n v="0"/>
    <n v="15"/>
    <n v="832"/>
    <n v="1511"/>
    <n v="646"/>
    <n v="73"/>
    <n v="12"/>
    <n v="36"/>
    <n v="0"/>
    <n v="10"/>
    <n v="0"/>
    <n v="8"/>
    <n v="0"/>
    <n v="0"/>
    <n v="6"/>
    <n v="0"/>
    <n v="1"/>
    <n v="44362"/>
    <n v="4142"/>
    <n v="25"/>
    <n v="48529"/>
  </r>
  <r>
    <x v="5"/>
    <x v="3"/>
    <x v="9"/>
    <n v="10540"/>
    <n v="17801"/>
    <n v="16385"/>
    <n v="19"/>
    <n v="38"/>
    <n v="0"/>
    <n v="3"/>
    <n v="5"/>
    <n v="1"/>
    <n v="1"/>
    <n v="0"/>
    <n v="31"/>
    <n v="582"/>
    <n v="304"/>
    <n v="74"/>
    <n v="10"/>
    <n v="3"/>
    <n v="2"/>
    <n v="0"/>
    <n v="0"/>
    <n v="15"/>
    <n v="836"/>
    <n v="1518"/>
    <n v="649"/>
    <n v="73"/>
    <n v="11"/>
    <n v="35"/>
    <n v="0"/>
    <n v="10"/>
    <n v="0"/>
    <n v="8"/>
    <n v="0"/>
    <n v="0"/>
    <n v="6"/>
    <n v="0"/>
    <n v="1"/>
    <n v="44793"/>
    <n v="4143"/>
    <n v="25"/>
    <n v="48961"/>
  </r>
  <r>
    <x v="5"/>
    <x v="3"/>
    <x v="10"/>
    <n v="10524"/>
    <n v="17815"/>
    <n v="16792"/>
    <n v="19"/>
    <n v="38"/>
    <n v="0"/>
    <n v="2"/>
    <n v="5"/>
    <n v="1"/>
    <n v="1"/>
    <n v="0"/>
    <n v="31"/>
    <n v="584"/>
    <n v="314"/>
    <n v="76"/>
    <n v="11"/>
    <n v="2"/>
    <n v="1"/>
    <n v="0"/>
    <n v="0"/>
    <n v="15"/>
    <n v="833"/>
    <n v="1515"/>
    <n v="647"/>
    <n v="73"/>
    <n v="12"/>
    <n v="38"/>
    <n v="0"/>
    <n v="10"/>
    <n v="0"/>
    <n v="8"/>
    <n v="0"/>
    <n v="0"/>
    <n v="6"/>
    <n v="0"/>
    <n v="1"/>
    <n v="45197"/>
    <n v="4152"/>
    <n v="25"/>
    <n v="49374"/>
  </r>
  <r>
    <x v="5"/>
    <x v="3"/>
    <x v="11"/>
    <n v="10544"/>
    <n v="17819"/>
    <n v="17249"/>
    <n v="19"/>
    <n v="38"/>
    <n v="0"/>
    <n v="2"/>
    <n v="5"/>
    <n v="1"/>
    <n v="1"/>
    <n v="0"/>
    <n v="31"/>
    <n v="587"/>
    <n v="308"/>
    <n v="78"/>
    <n v="11"/>
    <n v="2"/>
    <n v="1"/>
    <n v="0"/>
    <n v="0"/>
    <n v="15"/>
    <n v="831"/>
    <n v="1529"/>
    <n v="654"/>
    <n v="73"/>
    <n v="11"/>
    <n v="39"/>
    <n v="0"/>
    <n v="10"/>
    <n v="0"/>
    <n v="8"/>
    <n v="0"/>
    <n v="0"/>
    <n v="6"/>
    <n v="0"/>
    <n v="1"/>
    <n v="45678"/>
    <n v="4170"/>
    <n v="25"/>
    <n v="49873"/>
  </r>
  <r>
    <x v="6"/>
    <x v="3"/>
    <x v="0"/>
    <n v="1533"/>
    <n v="2470"/>
    <n v="816"/>
    <n v="8"/>
    <n v="3"/>
    <n v="0"/>
    <n v="0"/>
    <n v="0"/>
    <n v="2"/>
    <n v="0"/>
    <n v="0"/>
    <n v="18"/>
    <n v="137"/>
    <n v="49"/>
    <n v="14"/>
    <n v="1"/>
    <n v="0"/>
    <n v="0"/>
    <n v="0"/>
    <n v="0"/>
    <n v="1"/>
    <n v="100"/>
    <n v="275"/>
    <n v="112"/>
    <n v="16"/>
    <n v="6"/>
    <n v="14"/>
    <n v="0"/>
    <n v="5"/>
    <n v="0"/>
    <n v="0"/>
    <n v="0"/>
    <n v="0"/>
    <n v="1"/>
    <n v="0"/>
    <n v="0"/>
    <n v="4832"/>
    <n v="743"/>
    <n v="6"/>
    <n v="5581"/>
  </r>
  <r>
    <x v="6"/>
    <x v="3"/>
    <x v="1"/>
    <n v="1550"/>
    <n v="2459"/>
    <n v="811"/>
    <n v="8"/>
    <n v="3"/>
    <n v="0"/>
    <n v="0"/>
    <n v="0"/>
    <n v="2"/>
    <n v="0"/>
    <n v="0"/>
    <n v="18"/>
    <n v="138"/>
    <n v="52"/>
    <n v="15"/>
    <n v="1"/>
    <n v="0"/>
    <n v="0"/>
    <n v="0"/>
    <n v="0"/>
    <n v="1"/>
    <n v="97"/>
    <n v="275"/>
    <n v="115"/>
    <n v="16"/>
    <n v="6"/>
    <n v="14"/>
    <n v="0"/>
    <n v="5"/>
    <n v="0"/>
    <n v="0"/>
    <n v="0"/>
    <n v="0"/>
    <n v="1"/>
    <n v="0"/>
    <n v="0"/>
    <n v="4833"/>
    <n v="748"/>
    <n v="6"/>
    <n v="5587"/>
  </r>
  <r>
    <x v="6"/>
    <x v="3"/>
    <x v="2"/>
    <n v="1542"/>
    <n v="2459"/>
    <n v="810"/>
    <n v="8"/>
    <n v="3"/>
    <n v="0"/>
    <n v="0"/>
    <n v="0"/>
    <n v="2"/>
    <n v="0"/>
    <n v="0"/>
    <n v="18"/>
    <n v="140"/>
    <n v="52"/>
    <n v="13"/>
    <n v="2"/>
    <n v="0"/>
    <n v="0"/>
    <n v="0"/>
    <n v="0"/>
    <n v="1"/>
    <n v="97"/>
    <n v="277"/>
    <n v="115"/>
    <n v="16"/>
    <n v="6"/>
    <n v="14"/>
    <n v="0"/>
    <n v="5"/>
    <n v="0"/>
    <n v="0"/>
    <n v="0"/>
    <n v="0"/>
    <n v="1"/>
    <n v="0"/>
    <n v="0"/>
    <n v="4824"/>
    <n v="751"/>
    <n v="6"/>
    <n v="5581"/>
  </r>
  <r>
    <x v="6"/>
    <x v="3"/>
    <x v="3"/>
    <n v="1537"/>
    <n v="2453"/>
    <n v="821"/>
    <n v="8"/>
    <n v="3"/>
    <n v="0"/>
    <n v="0"/>
    <n v="0"/>
    <n v="2"/>
    <n v="0"/>
    <n v="0"/>
    <n v="18"/>
    <n v="140"/>
    <n v="49"/>
    <n v="13"/>
    <n v="1"/>
    <n v="0"/>
    <n v="0"/>
    <n v="0"/>
    <n v="0"/>
    <n v="1"/>
    <n v="97"/>
    <n v="279"/>
    <n v="116"/>
    <n v="16"/>
    <n v="5"/>
    <n v="14"/>
    <n v="0"/>
    <n v="5"/>
    <n v="0"/>
    <n v="0"/>
    <n v="0"/>
    <n v="0"/>
    <n v="1"/>
    <n v="0"/>
    <n v="0"/>
    <n v="4824"/>
    <n v="749"/>
    <n v="6"/>
    <n v="5579"/>
  </r>
  <r>
    <x v="6"/>
    <x v="3"/>
    <x v="4"/>
    <n v="1526"/>
    <n v="2460"/>
    <n v="819"/>
    <n v="8"/>
    <n v="3"/>
    <n v="0"/>
    <n v="0"/>
    <n v="0"/>
    <n v="2"/>
    <n v="0"/>
    <n v="0"/>
    <n v="18"/>
    <n v="139"/>
    <n v="53"/>
    <n v="12"/>
    <n v="1"/>
    <n v="0"/>
    <n v="0"/>
    <n v="0"/>
    <n v="0"/>
    <n v="1"/>
    <n v="96"/>
    <n v="279"/>
    <n v="117"/>
    <n v="16"/>
    <n v="7"/>
    <n v="13"/>
    <n v="0"/>
    <n v="6"/>
    <n v="0"/>
    <n v="0"/>
    <n v="0"/>
    <n v="0"/>
    <n v="1"/>
    <n v="0"/>
    <n v="0"/>
    <n v="4818"/>
    <n v="752"/>
    <n v="7"/>
    <n v="5577"/>
  </r>
  <r>
    <x v="6"/>
    <x v="3"/>
    <x v="5"/>
    <n v="1506"/>
    <n v="2445"/>
    <n v="821"/>
    <n v="8"/>
    <n v="3"/>
    <n v="0"/>
    <n v="0"/>
    <n v="0"/>
    <n v="2"/>
    <n v="0"/>
    <n v="0"/>
    <n v="18"/>
    <n v="137"/>
    <n v="51"/>
    <n v="13"/>
    <n v="1"/>
    <n v="0"/>
    <n v="0"/>
    <n v="0"/>
    <n v="0"/>
    <n v="1"/>
    <n v="97"/>
    <n v="278"/>
    <n v="117"/>
    <n v="16"/>
    <n v="6"/>
    <n v="13"/>
    <n v="0"/>
    <n v="6"/>
    <n v="0"/>
    <n v="0"/>
    <n v="0"/>
    <n v="0"/>
    <n v="1"/>
    <n v="0"/>
    <n v="0"/>
    <n v="4785"/>
    <n v="748"/>
    <n v="7"/>
    <n v="5540"/>
  </r>
  <r>
    <x v="6"/>
    <x v="3"/>
    <x v="6"/>
    <n v="1669"/>
    <n v="2417"/>
    <n v="669"/>
    <n v="8"/>
    <n v="2"/>
    <n v="0"/>
    <n v="0"/>
    <n v="0"/>
    <n v="2"/>
    <n v="0"/>
    <n v="0"/>
    <n v="18"/>
    <n v="136"/>
    <n v="52"/>
    <n v="11"/>
    <n v="2"/>
    <n v="0"/>
    <n v="0"/>
    <n v="0"/>
    <n v="0"/>
    <n v="1"/>
    <n v="102"/>
    <n v="270"/>
    <n v="122"/>
    <n v="18"/>
    <n v="5"/>
    <n v="13"/>
    <n v="0"/>
    <n v="6"/>
    <n v="0"/>
    <n v="0"/>
    <n v="0"/>
    <n v="0"/>
    <n v="1"/>
    <n v="0"/>
    <n v="0"/>
    <n v="4767"/>
    <n v="750"/>
    <n v="7"/>
    <n v="5524"/>
  </r>
  <r>
    <x v="6"/>
    <x v="3"/>
    <x v="7"/>
    <n v="1665"/>
    <n v="2421"/>
    <n v="668"/>
    <n v="8"/>
    <n v="2"/>
    <n v="0"/>
    <n v="0"/>
    <n v="0"/>
    <n v="2"/>
    <n v="0"/>
    <n v="0"/>
    <n v="18"/>
    <n v="134"/>
    <n v="51"/>
    <n v="11"/>
    <n v="2"/>
    <n v="0"/>
    <n v="0"/>
    <n v="0"/>
    <n v="0"/>
    <n v="1"/>
    <n v="102"/>
    <n v="271"/>
    <n v="122"/>
    <n v="18"/>
    <n v="5"/>
    <n v="14"/>
    <n v="0"/>
    <n v="5"/>
    <n v="0"/>
    <n v="0"/>
    <n v="0"/>
    <n v="0"/>
    <n v="1"/>
    <n v="0"/>
    <n v="0"/>
    <n v="4766"/>
    <n v="749"/>
    <n v="6"/>
    <n v="5521"/>
  </r>
  <r>
    <x v="6"/>
    <x v="3"/>
    <x v="8"/>
    <n v="1660"/>
    <n v="2413"/>
    <n v="666"/>
    <n v="8"/>
    <n v="2"/>
    <n v="0"/>
    <n v="0"/>
    <n v="0"/>
    <n v="2"/>
    <n v="0"/>
    <n v="0"/>
    <n v="18"/>
    <n v="136"/>
    <n v="50"/>
    <n v="13"/>
    <n v="2"/>
    <n v="0"/>
    <n v="0"/>
    <n v="0"/>
    <n v="0"/>
    <n v="1"/>
    <n v="101"/>
    <n v="273"/>
    <n v="121"/>
    <n v="18"/>
    <n v="5"/>
    <n v="14"/>
    <n v="0"/>
    <n v="5"/>
    <n v="0"/>
    <n v="0"/>
    <n v="0"/>
    <n v="0"/>
    <n v="1"/>
    <n v="0"/>
    <n v="0"/>
    <n v="4751"/>
    <n v="752"/>
    <n v="6"/>
    <n v="5509"/>
  </r>
  <r>
    <x v="6"/>
    <x v="3"/>
    <x v="9"/>
    <n v="1664"/>
    <n v="2414"/>
    <n v="672"/>
    <n v="8"/>
    <n v="2"/>
    <n v="0"/>
    <n v="0"/>
    <n v="0"/>
    <n v="2"/>
    <n v="0"/>
    <n v="0"/>
    <n v="18"/>
    <n v="136"/>
    <n v="47"/>
    <n v="12"/>
    <n v="1"/>
    <n v="0"/>
    <n v="0"/>
    <n v="0"/>
    <n v="0"/>
    <n v="1"/>
    <n v="100"/>
    <n v="275"/>
    <n v="121"/>
    <n v="18"/>
    <n v="5"/>
    <n v="14"/>
    <n v="0"/>
    <n v="5"/>
    <n v="0"/>
    <n v="0"/>
    <n v="0"/>
    <n v="0"/>
    <n v="1"/>
    <n v="0"/>
    <n v="0"/>
    <n v="4762"/>
    <n v="748"/>
    <n v="6"/>
    <n v="5516"/>
  </r>
  <r>
    <x v="6"/>
    <x v="3"/>
    <x v="10"/>
    <n v="1668"/>
    <n v="2411"/>
    <n v="671"/>
    <n v="8"/>
    <n v="2"/>
    <n v="1"/>
    <n v="0"/>
    <n v="0"/>
    <n v="2"/>
    <n v="0"/>
    <n v="0"/>
    <n v="18"/>
    <n v="134"/>
    <n v="50"/>
    <n v="12"/>
    <n v="1"/>
    <n v="0"/>
    <n v="0"/>
    <n v="0"/>
    <n v="0"/>
    <n v="1"/>
    <n v="102"/>
    <n v="276"/>
    <n v="124"/>
    <n v="19"/>
    <n v="5"/>
    <n v="14"/>
    <n v="0"/>
    <n v="5"/>
    <n v="0"/>
    <n v="0"/>
    <n v="0"/>
    <n v="0"/>
    <n v="1"/>
    <n v="0"/>
    <n v="0"/>
    <n v="4763"/>
    <n v="756"/>
    <n v="6"/>
    <n v="5525"/>
  </r>
  <r>
    <x v="6"/>
    <x v="3"/>
    <x v="11"/>
    <n v="1674"/>
    <n v="2420"/>
    <n v="681"/>
    <n v="8"/>
    <n v="2"/>
    <n v="0"/>
    <n v="0"/>
    <n v="0"/>
    <n v="2"/>
    <n v="0"/>
    <n v="0"/>
    <n v="18"/>
    <n v="134"/>
    <n v="51"/>
    <n v="13"/>
    <n v="1"/>
    <n v="0"/>
    <n v="0"/>
    <n v="0"/>
    <n v="0"/>
    <n v="1"/>
    <n v="102"/>
    <n v="277"/>
    <n v="122"/>
    <n v="20"/>
    <n v="5"/>
    <n v="14"/>
    <n v="0"/>
    <n v="5"/>
    <n v="0"/>
    <n v="0"/>
    <n v="0"/>
    <n v="0"/>
    <n v="1"/>
    <n v="0"/>
    <n v="0"/>
    <n v="4787"/>
    <n v="758"/>
    <n v="6"/>
    <n v="5551"/>
  </r>
  <r>
    <x v="7"/>
    <x v="3"/>
    <x v="0"/>
    <n v="2296"/>
    <n v="4074"/>
    <n v="1524"/>
    <n v="17"/>
    <n v="4"/>
    <n v="0"/>
    <n v="0"/>
    <n v="12"/>
    <n v="6"/>
    <n v="1"/>
    <n v="0"/>
    <n v="20"/>
    <n v="340"/>
    <n v="134"/>
    <n v="27"/>
    <n v="1"/>
    <n v="0"/>
    <n v="0"/>
    <n v="0"/>
    <n v="0"/>
    <n v="5"/>
    <n v="132"/>
    <n v="492"/>
    <n v="225"/>
    <n v="18"/>
    <n v="4"/>
    <n v="7"/>
    <n v="0"/>
    <n v="0"/>
    <n v="0"/>
    <n v="0"/>
    <n v="0"/>
    <n v="0"/>
    <n v="0"/>
    <n v="0"/>
    <n v="0"/>
    <n v="7934"/>
    <n v="1405"/>
    <n v="0"/>
    <n v="9339"/>
  </r>
  <r>
    <x v="7"/>
    <x v="3"/>
    <x v="1"/>
    <n v="2291"/>
    <n v="4113"/>
    <n v="1526"/>
    <n v="17"/>
    <n v="4"/>
    <n v="0"/>
    <n v="0"/>
    <n v="12"/>
    <n v="6"/>
    <n v="1"/>
    <n v="0"/>
    <n v="20"/>
    <n v="340"/>
    <n v="140"/>
    <n v="28"/>
    <n v="1"/>
    <n v="0"/>
    <n v="0"/>
    <n v="0"/>
    <n v="0"/>
    <n v="5"/>
    <n v="132"/>
    <n v="489"/>
    <n v="225"/>
    <n v="17"/>
    <n v="4"/>
    <n v="7"/>
    <n v="0"/>
    <n v="0"/>
    <n v="0"/>
    <n v="0"/>
    <n v="0"/>
    <n v="0"/>
    <n v="0"/>
    <n v="0"/>
    <n v="0"/>
    <n v="7970"/>
    <n v="1408"/>
    <n v="0"/>
    <n v="9378"/>
  </r>
  <r>
    <x v="7"/>
    <x v="3"/>
    <x v="2"/>
    <n v="2296"/>
    <n v="4163"/>
    <n v="1531"/>
    <n v="18"/>
    <n v="4"/>
    <n v="0"/>
    <n v="0"/>
    <n v="12"/>
    <n v="6"/>
    <n v="1"/>
    <n v="0"/>
    <n v="20"/>
    <n v="340"/>
    <n v="142"/>
    <n v="32"/>
    <n v="1"/>
    <n v="0"/>
    <n v="0"/>
    <n v="0"/>
    <n v="0"/>
    <n v="5"/>
    <n v="132"/>
    <n v="494"/>
    <n v="224"/>
    <n v="17"/>
    <n v="4"/>
    <n v="7"/>
    <n v="0"/>
    <n v="0"/>
    <n v="0"/>
    <n v="0"/>
    <n v="0"/>
    <n v="0"/>
    <n v="0"/>
    <n v="0"/>
    <n v="0"/>
    <n v="8031"/>
    <n v="1418"/>
    <n v="0"/>
    <n v="9449"/>
  </r>
  <r>
    <x v="7"/>
    <x v="3"/>
    <x v="3"/>
    <n v="2292"/>
    <n v="4239"/>
    <n v="1549"/>
    <n v="18"/>
    <n v="4"/>
    <n v="0"/>
    <n v="0"/>
    <n v="12"/>
    <n v="6"/>
    <n v="1"/>
    <n v="0"/>
    <n v="20"/>
    <n v="336"/>
    <n v="147"/>
    <n v="30"/>
    <n v="1"/>
    <n v="0"/>
    <n v="0"/>
    <n v="0"/>
    <n v="0"/>
    <n v="5"/>
    <n v="130"/>
    <n v="497"/>
    <n v="226"/>
    <n v="17"/>
    <n v="4"/>
    <n v="7"/>
    <n v="0"/>
    <n v="0"/>
    <n v="0"/>
    <n v="0"/>
    <n v="0"/>
    <n v="0"/>
    <n v="0"/>
    <n v="0"/>
    <n v="0"/>
    <n v="8121"/>
    <n v="1420"/>
    <n v="0"/>
    <n v="9541"/>
  </r>
  <r>
    <x v="7"/>
    <x v="3"/>
    <x v="4"/>
    <n v="2278"/>
    <n v="4241"/>
    <n v="1542"/>
    <n v="18"/>
    <n v="4"/>
    <n v="0"/>
    <n v="0"/>
    <n v="12"/>
    <n v="6"/>
    <n v="1"/>
    <n v="0"/>
    <n v="20"/>
    <n v="335"/>
    <n v="147"/>
    <n v="31"/>
    <n v="1"/>
    <n v="0"/>
    <n v="0"/>
    <n v="0"/>
    <n v="0"/>
    <n v="5"/>
    <n v="130"/>
    <n v="496"/>
    <n v="226"/>
    <n v="17"/>
    <n v="4"/>
    <n v="7"/>
    <n v="0"/>
    <n v="0"/>
    <n v="0"/>
    <n v="0"/>
    <n v="0"/>
    <n v="0"/>
    <n v="0"/>
    <n v="0"/>
    <n v="0"/>
    <n v="8102"/>
    <n v="1419"/>
    <n v="0"/>
    <n v="9521"/>
  </r>
  <r>
    <x v="7"/>
    <x v="3"/>
    <x v="5"/>
    <n v="2268"/>
    <n v="4291"/>
    <n v="1542"/>
    <n v="19"/>
    <n v="4"/>
    <n v="0"/>
    <n v="0"/>
    <n v="12"/>
    <n v="6"/>
    <n v="1"/>
    <n v="0"/>
    <n v="20"/>
    <n v="333"/>
    <n v="147"/>
    <n v="29"/>
    <n v="1"/>
    <n v="0"/>
    <n v="0"/>
    <n v="0"/>
    <n v="0"/>
    <n v="5"/>
    <n v="130"/>
    <n v="497"/>
    <n v="228"/>
    <n v="17"/>
    <n v="4"/>
    <n v="7"/>
    <n v="0"/>
    <n v="0"/>
    <n v="0"/>
    <n v="0"/>
    <n v="0"/>
    <n v="0"/>
    <n v="0"/>
    <n v="0"/>
    <n v="0"/>
    <n v="8143"/>
    <n v="1418"/>
    <n v="0"/>
    <n v="9561"/>
  </r>
  <r>
    <x v="7"/>
    <x v="3"/>
    <x v="6"/>
    <n v="3025"/>
    <n v="3837"/>
    <n v="1227"/>
    <n v="17"/>
    <n v="3"/>
    <n v="1"/>
    <n v="0"/>
    <n v="11"/>
    <n v="7"/>
    <n v="1"/>
    <n v="0"/>
    <n v="20"/>
    <n v="336"/>
    <n v="144"/>
    <n v="28"/>
    <n v="1"/>
    <n v="0"/>
    <n v="0"/>
    <n v="0"/>
    <n v="0"/>
    <n v="5"/>
    <n v="139"/>
    <n v="487"/>
    <n v="232"/>
    <n v="17"/>
    <n v="3"/>
    <n v="9"/>
    <n v="0"/>
    <n v="0"/>
    <n v="0"/>
    <n v="0"/>
    <n v="0"/>
    <n v="0"/>
    <n v="0"/>
    <n v="0"/>
    <n v="0"/>
    <n v="8129"/>
    <n v="1421"/>
    <n v="0"/>
    <n v="9550"/>
  </r>
  <r>
    <x v="7"/>
    <x v="3"/>
    <x v="7"/>
    <n v="3019"/>
    <n v="3890"/>
    <n v="1238"/>
    <n v="19"/>
    <n v="2"/>
    <n v="1"/>
    <n v="0"/>
    <n v="11"/>
    <n v="7"/>
    <n v="1"/>
    <n v="0"/>
    <n v="20"/>
    <n v="335"/>
    <n v="139"/>
    <n v="25"/>
    <n v="2"/>
    <n v="0"/>
    <n v="0"/>
    <n v="0"/>
    <n v="0"/>
    <n v="5"/>
    <n v="140"/>
    <n v="492"/>
    <n v="235"/>
    <n v="17"/>
    <n v="3"/>
    <n v="9"/>
    <n v="0"/>
    <n v="0"/>
    <n v="0"/>
    <n v="0"/>
    <n v="0"/>
    <n v="0"/>
    <n v="0"/>
    <n v="0"/>
    <n v="0"/>
    <n v="8188"/>
    <n v="1422"/>
    <n v="0"/>
    <n v="9610"/>
  </r>
  <r>
    <x v="7"/>
    <x v="3"/>
    <x v="8"/>
    <n v="3017"/>
    <n v="3924"/>
    <n v="1248"/>
    <n v="20"/>
    <n v="2"/>
    <n v="1"/>
    <n v="0"/>
    <n v="11"/>
    <n v="7"/>
    <n v="1"/>
    <n v="0"/>
    <n v="20"/>
    <n v="339"/>
    <n v="138"/>
    <n v="27"/>
    <n v="1"/>
    <n v="0"/>
    <n v="0"/>
    <n v="0"/>
    <n v="0"/>
    <n v="5"/>
    <n v="137"/>
    <n v="490"/>
    <n v="234"/>
    <n v="18"/>
    <n v="3"/>
    <n v="9"/>
    <n v="0"/>
    <n v="0"/>
    <n v="0"/>
    <n v="0"/>
    <n v="0"/>
    <n v="0"/>
    <n v="0"/>
    <n v="0"/>
    <n v="0"/>
    <n v="8231"/>
    <n v="1421"/>
    <n v="0"/>
    <n v="9652"/>
  </r>
  <r>
    <x v="7"/>
    <x v="3"/>
    <x v="9"/>
    <n v="3013"/>
    <n v="3973"/>
    <n v="1258"/>
    <n v="19"/>
    <n v="2"/>
    <n v="1"/>
    <n v="0"/>
    <n v="11"/>
    <n v="7"/>
    <n v="1"/>
    <n v="0"/>
    <n v="20"/>
    <n v="337"/>
    <n v="144"/>
    <n v="25"/>
    <n v="1"/>
    <n v="0"/>
    <n v="0"/>
    <n v="0"/>
    <n v="0"/>
    <n v="5"/>
    <n v="136"/>
    <n v="486"/>
    <n v="236"/>
    <n v="18"/>
    <n v="3"/>
    <n v="9"/>
    <n v="0"/>
    <n v="0"/>
    <n v="0"/>
    <n v="0"/>
    <n v="0"/>
    <n v="0"/>
    <n v="0"/>
    <n v="0"/>
    <n v="0"/>
    <n v="8285"/>
    <n v="1420"/>
    <n v="0"/>
    <n v="9705"/>
  </r>
  <r>
    <x v="7"/>
    <x v="3"/>
    <x v="10"/>
    <n v="3027"/>
    <n v="3993"/>
    <n v="1229"/>
    <n v="20"/>
    <n v="3"/>
    <n v="1"/>
    <n v="0"/>
    <n v="10"/>
    <n v="7"/>
    <n v="1"/>
    <n v="0"/>
    <n v="20"/>
    <n v="344"/>
    <n v="143"/>
    <n v="25"/>
    <n v="1"/>
    <n v="0"/>
    <n v="0"/>
    <n v="0"/>
    <n v="0"/>
    <n v="5"/>
    <n v="133"/>
    <n v="488"/>
    <n v="236"/>
    <n v="18"/>
    <n v="3"/>
    <n v="9"/>
    <n v="0"/>
    <n v="0"/>
    <n v="0"/>
    <n v="0"/>
    <n v="0"/>
    <n v="0"/>
    <n v="0"/>
    <n v="0"/>
    <n v="0"/>
    <n v="8291"/>
    <n v="1425"/>
    <n v="0"/>
    <n v="9716"/>
  </r>
  <r>
    <x v="7"/>
    <x v="3"/>
    <x v="11"/>
    <n v="3018"/>
    <n v="4020"/>
    <n v="1259"/>
    <n v="20"/>
    <n v="3"/>
    <n v="1"/>
    <n v="0"/>
    <n v="10"/>
    <n v="5"/>
    <n v="1"/>
    <n v="0"/>
    <n v="20"/>
    <n v="347"/>
    <n v="146"/>
    <n v="25"/>
    <n v="1"/>
    <n v="0"/>
    <n v="0"/>
    <n v="0"/>
    <n v="0"/>
    <n v="5"/>
    <n v="133"/>
    <n v="484"/>
    <n v="234"/>
    <n v="18"/>
    <n v="3"/>
    <n v="9"/>
    <n v="0"/>
    <n v="0"/>
    <n v="0"/>
    <n v="0"/>
    <n v="0"/>
    <n v="0"/>
    <n v="0"/>
    <n v="0"/>
    <n v="0"/>
    <n v="8337"/>
    <n v="1425"/>
    <n v="0"/>
    <n v="9762"/>
  </r>
  <r>
    <x v="8"/>
    <x v="3"/>
    <x v="0"/>
    <n v="119"/>
    <n v="113"/>
    <n v="26"/>
    <n v="1"/>
    <n v="0"/>
    <n v="0"/>
    <n v="0"/>
    <n v="0"/>
    <n v="0"/>
    <n v="0"/>
    <n v="0"/>
    <n v="1"/>
    <n v="32"/>
    <n v="7"/>
    <n v="1"/>
    <n v="0"/>
    <n v="0"/>
    <n v="0"/>
    <n v="0"/>
    <n v="0"/>
    <n v="0"/>
    <n v="13"/>
    <n v="39"/>
    <n v="12"/>
    <n v="3"/>
    <n v="1"/>
    <n v="3"/>
    <n v="0"/>
    <n v="0"/>
    <n v="0"/>
    <n v="0"/>
    <n v="0"/>
    <n v="0"/>
    <n v="0"/>
    <n v="0"/>
    <n v="0"/>
    <n v="259"/>
    <n v="112"/>
    <n v="0"/>
    <n v="371"/>
  </r>
  <r>
    <x v="8"/>
    <x v="3"/>
    <x v="1"/>
    <n v="120"/>
    <n v="115"/>
    <n v="27"/>
    <n v="1"/>
    <n v="0"/>
    <n v="0"/>
    <n v="0"/>
    <n v="0"/>
    <n v="0"/>
    <n v="0"/>
    <n v="0"/>
    <n v="1"/>
    <n v="32"/>
    <n v="7"/>
    <n v="1"/>
    <n v="0"/>
    <n v="0"/>
    <n v="0"/>
    <n v="0"/>
    <n v="0"/>
    <n v="0"/>
    <n v="13"/>
    <n v="39"/>
    <n v="12"/>
    <n v="3"/>
    <n v="1"/>
    <n v="3"/>
    <n v="0"/>
    <n v="0"/>
    <n v="0"/>
    <n v="0"/>
    <n v="0"/>
    <n v="0"/>
    <n v="0"/>
    <n v="0"/>
    <n v="0"/>
    <n v="263"/>
    <n v="112"/>
    <n v="0"/>
    <n v="375"/>
  </r>
  <r>
    <x v="8"/>
    <x v="3"/>
    <x v="2"/>
    <n v="120"/>
    <n v="115"/>
    <n v="27"/>
    <n v="1"/>
    <n v="0"/>
    <n v="0"/>
    <n v="0"/>
    <n v="0"/>
    <n v="0"/>
    <n v="0"/>
    <n v="0"/>
    <n v="1"/>
    <n v="34"/>
    <n v="8"/>
    <n v="1"/>
    <n v="0"/>
    <n v="0"/>
    <n v="0"/>
    <n v="0"/>
    <n v="0"/>
    <n v="0"/>
    <n v="11"/>
    <n v="38"/>
    <n v="12"/>
    <n v="3"/>
    <n v="1"/>
    <n v="3"/>
    <n v="0"/>
    <n v="0"/>
    <n v="0"/>
    <n v="0"/>
    <n v="0"/>
    <n v="0"/>
    <n v="0"/>
    <n v="0"/>
    <n v="0"/>
    <n v="263"/>
    <n v="112"/>
    <n v="0"/>
    <n v="375"/>
  </r>
  <r>
    <x v="8"/>
    <x v="3"/>
    <x v="3"/>
    <n v="122"/>
    <n v="114"/>
    <n v="27"/>
    <n v="1"/>
    <n v="0"/>
    <n v="0"/>
    <n v="0"/>
    <n v="0"/>
    <n v="0"/>
    <n v="0"/>
    <n v="0"/>
    <n v="1"/>
    <n v="33"/>
    <n v="9"/>
    <n v="1"/>
    <n v="0"/>
    <n v="0"/>
    <n v="0"/>
    <n v="0"/>
    <n v="0"/>
    <n v="0"/>
    <n v="11"/>
    <n v="37"/>
    <n v="12"/>
    <n v="3"/>
    <n v="1"/>
    <n v="3"/>
    <n v="0"/>
    <n v="0"/>
    <n v="0"/>
    <n v="0"/>
    <n v="0"/>
    <n v="0"/>
    <n v="0"/>
    <n v="0"/>
    <n v="0"/>
    <n v="264"/>
    <n v="111"/>
    <n v="0"/>
    <n v="375"/>
  </r>
  <r>
    <x v="8"/>
    <x v="3"/>
    <x v="4"/>
    <n v="117"/>
    <n v="114"/>
    <n v="27"/>
    <n v="1"/>
    <n v="0"/>
    <n v="0"/>
    <n v="0"/>
    <n v="0"/>
    <n v="0"/>
    <n v="0"/>
    <n v="0"/>
    <n v="1"/>
    <n v="33"/>
    <n v="10"/>
    <n v="1"/>
    <n v="0"/>
    <n v="0"/>
    <n v="0"/>
    <n v="0"/>
    <n v="0"/>
    <n v="0"/>
    <n v="11"/>
    <n v="38"/>
    <n v="12"/>
    <n v="3"/>
    <n v="1"/>
    <n v="3"/>
    <n v="0"/>
    <n v="0"/>
    <n v="0"/>
    <n v="0"/>
    <n v="0"/>
    <n v="0"/>
    <n v="0"/>
    <n v="0"/>
    <n v="0"/>
    <n v="259"/>
    <n v="113"/>
    <n v="0"/>
    <n v="372"/>
  </r>
  <r>
    <x v="8"/>
    <x v="3"/>
    <x v="5"/>
    <n v="116"/>
    <n v="112"/>
    <n v="25"/>
    <n v="1"/>
    <n v="0"/>
    <n v="0"/>
    <n v="0"/>
    <n v="0"/>
    <n v="0"/>
    <n v="0"/>
    <n v="0"/>
    <n v="1"/>
    <n v="33"/>
    <n v="10"/>
    <n v="1"/>
    <n v="0"/>
    <n v="0"/>
    <n v="0"/>
    <n v="0"/>
    <n v="0"/>
    <n v="0"/>
    <n v="11"/>
    <n v="38"/>
    <n v="12"/>
    <n v="3"/>
    <n v="1"/>
    <n v="3"/>
    <n v="0"/>
    <n v="0"/>
    <n v="0"/>
    <n v="0"/>
    <n v="0"/>
    <n v="0"/>
    <n v="0"/>
    <n v="0"/>
    <n v="0"/>
    <n v="254"/>
    <n v="113"/>
    <n v="0"/>
    <n v="367"/>
  </r>
  <r>
    <x v="8"/>
    <x v="3"/>
    <x v="6"/>
    <n v="115"/>
    <n v="111"/>
    <n v="23"/>
    <n v="1"/>
    <n v="0"/>
    <n v="0"/>
    <n v="0"/>
    <n v="0"/>
    <n v="0"/>
    <n v="0"/>
    <n v="0"/>
    <n v="1"/>
    <n v="34"/>
    <n v="9"/>
    <n v="1"/>
    <n v="0"/>
    <n v="0"/>
    <n v="0"/>
    <n v="0"/>
    <n v="0"/>
    <n v="0"/>
    <n v="13"/>
    <n v="35"/>
    <n v="12"/>
    <n v="3"/>
    <n v="1"/>
    <n v="3"/>
    <n v="0"/>
    <n v="0"/>
    <n v="0"/>
    <n v="0"/>
    <n v="0"/>
    <n v="0"/>
    <n v="0"/>
    <n v="0"/>
    <n v="0"/>
    <n v="250"/>
    <n v="112"/>
    <n v="0"/>
    <n v="362"/>
  </r>
  <r>
    <x v="8"/>
    <x v="3"/>
    <x v="7"/>
    <n v="116"/>
    <n v="112"/>
    <n v="23"/>
    <n v="1"/>
    <n v="0"/>
    <n v="0"/>
    <n v="0"/>
    <n v="0"/>
    <n v="0"/>
    <n v="0"/>
    <n v="0"/>
    <n v="1"/>
    <n v="34"/>
    <n v="8"/>
    <n v="1"/>
    <n v="0"/>
    <n v="0"/>
    <n v="0"/>
    <n v="0"/>
    <n v="0"/>
    <n v="0"/>
    <n v="13"/>
    <n v="36"/>
    <n v="12"/>
    <n v="3"/>
    <n v="1"/>
    <n v="3"/>
    <n v="0"/>
    <n v="0"/>
    <n v="0"/>
    <n v="0"/>
    <n v="0"/>
    <n v="0"/>
    <n v="0"/>
    <n v="0"/>
    <n v="0"/>
    <n v="252"/>
    <n v="112"/>
    <n v="0"/>
    <n v="364"/>
  </r>
  <r>
    <x v="8"/>
    <x v="3"/>
    <x v="8"/>
    <n v="116"/>
    <n v="109"/>
    <n v="24"/>
    <n v="1"/>
    <n v="0"/>
    <n v="0"/>
    <n v="0"/>
    <n v="0"/>
    <n v="0"/>
    <n v="0"/>
    <n v="0"/>
    <n v="1"/>
    <n v="34"/>
    <n v="9"/>
    <n v="1"/>
    <n v="0"/>
    <n v="0"/>
    <n v="0"/>
    <n v="0"/>
    <n v="0"/>
    <n v="0"/>
    <n v="13"/>
    <n v="36"/>
    <n v="12"/>
    <n v="3"/>
    <n v="1"/>
    <n v="3"/>
    <n v="0"/>
    <n v="0"/>
    <n v="0"/>
    <n v="0"/>
    <n v="0"/>
    <n v="0"/>
    <n v="0"/>
    <n v="0"/>
    <n v="0"/>
    <n v="250"/>
    <n v="113"/>
    <n v="0"/>
    <n v="363"/>
  </r>
  <r>
    <x v="8"/>
    <x v="3"/>
    <x v="9"/>
    <n v="118"/>
    <n v="108"/>
    <n v="24"/>
    <n v="1"/>
    <n v="0"/>
    <n v="0"/>
    <n v="0"/>
    <n v="0"/>
    <n v="0"/>
    <n v="0"/>
    <n v="0"/>
    <n v="1"/>
    <n v="34"/>
    <n v="9"/>
    <n v="1"/>
    <n v="0"/>
    <n v="0"/>
    <n v="0"/>
    <n v="0"/>
    <n v="0"/>
    <n v="0"/>
    <n v="13"/>
    <n v="37"/>
    <n v="12"/>
    <n v="3"/>
    <n v="1"/>
    <n v="3"/>
    <n v="0"/>
    <n v="0"/>
    <n v="0"/>
    <n v="0"/>
    <n v="0"/>
    <n v="0"/>
    <n v="0"/>
    <n v="0"/>
    <n v="0"/>
    <n v="251"/>
    <n v="114"/>
    <n v="0"/>
    <n v="365"/>
  </r>
  <r>
    <x v="8"/>
    <x v="3"/>
    <x v="10"/>
    <n v="118"/>
    <n v="111"/>
    <n v="25"/>
    <n v="1"/>
    <n v="0"/>
    <n v="0"/>
    <n v="0"/>
    <n v="0"/>
    <n v="0"/>
    <n v="0"/>
    <n v="0"/>
    <n v="1"/>
    <n v="34"/>
    <n v="9"/>
    <n v="1"/>
    <n v="0"/>
    <n v="0"/>
    <n v="0"/>
    <n v="0"/>
    <n v="0"/>
    <n v="0"/>
    <n v="13"/>
    <n v="37"/>
    <n v="12"/>
    <n v="3"/>
    <n v="1"/>
    <n v="3"/>
    <n v="0"/>
    <n v="0"/>
    <n v="0"/>
    <n v="0"/>
    <n v="0"/>
    <n v="0"/>
    <n v="0"/>
    <n v="0"/>
    <n v="0"/>
    <n v="255"/>
    <n v="114"/>
    <n v="0"/>
    <n v="369"/>
  </r>
  <r>
    <x v="8"/>
    <x v="3"/>
    <x v="11"/>
    <n v="118"/>
    <n v="110"/>
    <n v="26"/>
    <n v="1"/>
    <n v="0"/>
    <n v="0"/>
    <n v="0"/>
    <n v="0"/>
    <n v="0"/>
    <n v="0"/>
    <n v="0"/>
    <n v="1"/>
    <n v="34"/>
    <n v="9"/>
    <n v="1"/>
    <n v="0"/>
    <n v="0"/>
    <n v="0"/>
    <n v="0"/>
    <n v="0"/>
    <n v="0"/>
    <n v="13"/>
    <n v="37"/>
    <n v="12"/>
    <n v="3"/>
    <n v="1"/>
    <n v="3"/>
    <n v="0"/>
    <n v="0"/>
    <n v="0"/>
    <n v="0"/>
    <n v="0"/>
    <n v="0"/>
    <n v="0"/>
    <n v="0"/>
    <n v="0"/>
    <n v="255"/>
    <n v="114"/>
    <n v="0"/>
    <n v="369"/>
  </r>
  <r>
    <x v="9"/>
    <x v="3"/>
    <x v="0"/>
    <n v="11106"/>
    <n v="18371"/>
    <n v="19002"/>
    <n v="74"/>
    <n v="376"/>
    <n v="2"/>
    <n v="0"/>
    <n v="144"/>
    <n v="30"/>
    <n v="0"/>
    <n v="0"/>
    <n v="73"/>
    <n v="468"/>
    <n v="239"/>
    <n v="49"/>
    <n v="0"/>
    <n v="0"/>
    <n v="0"/>
    <n v="0"/>
    <n v="0"/>
    <n v="28"/>
    <n v="419"/>
    <n v="1152"/>
    <n v="495"/>
    <n v="39"/>
    <n v="14"/>
    <n v="6"/>
    <n v="0"/>
    <n v="0"/>
    <n v="0"/>
    <n v="1"/>
    <n v="0"/>
    <n v="0"/>
    <n v="0"/>
    <n v="0"/>
    <n v="0"/>
    <n v="49105"/>
    <n v="2982"/>
    <n v="1"/>
    <n v="52088"/>
  </r>
  <r>
    <x v="9"/>
    <x v="3"/>
    <x v="1"/>
    <n v="11114"/>
    <n v="18384"/>
    <n v="19228"/>
    <n v="75"/>
    <n v="376"/>
    <n v="2"/>
    <n v="0"/>
    <n v="144"/>
    <n v="30"/>
    <n v="0"/>
    <n v="0"/>
    <n v="73"/>
    <n v="474"/>
    <n v="232"/>
    <n v="49"/>
    <n v="0"/>
    <n v="0"/>
    <n v="0"/>
    <n v="0"/>
    <n v="0"/>
    <n v="28"/>
    <n v="412"/>
    <n v="1160"/>
    <n v="492"/>
    <n v="40"/>
    <n v="14"/>
    <n v="6"/>
    <n v="0"/>
    <n v="0"/>
    <n v="0"/>
    <n v="1"/>
    <n v="0"/>
    <n v="0"/>
    <n v="0"/>
    <n v="0"/>
    <n v="0"/>
    <n v="49353"/>
    <n v="2980"/>
    <n v="1"/>
    <n v="52334"/>
  </r>
  <r>
    <x v="9"/>
    <x v="3"/>
    <x v="2"/>
    <n v="11132"/>
    <n v="18369"/>
    <n v="19432"/>
    <n v="76"/>
    <n v="376"/>
    <n v="2"/>
    <n v="0"/>
    <n v="144"/>
    <n v="30"/>
    <n v="0"/>
    <n v="0"/>
    <n v="73"/>
    <n v="475"/>
    <n v="235"/>
    <n v="59"/>
    <n v="0"/>
    <n v="0"/>
    <n v="0"/>
    <n v="0"/>
    <n v="0"/>
    <n v="28"/>
    <n v="412"/>
    <n v="1158"/>
    <n v="485"/>
    <n v="39"/>
    <n v="14"/>
    <n v="6"/>
    <n v="0"/>
    <n v="0"/>
    <n v="0"/>
    <n v="1"/>
    <n v="0"/>
    <n v="0"/>
    <n v="0"/>
    <n v="0"/>
    <n v="0"/>
    <n v="49561"/>
    <n v="2984"/>
    <n v="1"/>
    <n v="52546"/>
  </r>
  <r>
    <x v="9"/>
    <x v="3"/>
    <x v="3"/>
    <n v="11124"/>
    <n v="18385"/>
    <n v="19660"/>
    <n v="75"/>
    <n v="375"/>
    <n v="2"/>
    <n v="0"/>
    <n v="144"/>
    <n v="30"/>
    <n v="0"/>
    <n v="0"/>
    <n v="73"/>
    <n v="478"/>
    <n v="246"/>
    <n v="57"/>
    <n v="0"/>
    <n v="0"/>
    <n v="0"/>
    <n v="0"/>
    <n v="0"/>
    <n v="28"/>
    <n v="411"/>
    <n v="1151"/>
    <n v="484"/>
    <n v="39"/>
    <n v="14"/>
    <n v="6"/>
    <n v="0"/>
    <n v="0"/>
    <n v="0"/>
    <n v="1"/>
    <n v="0"/>
    <n v="0"/>
    <n v="0"/>
    <n v="0"/>
    <n v="0"/>
    <n v="49795"/>
    <n v="2987"/>
    <n v="1"/>
    <n v="52783"/>
  </r>
  <r>
    <x v="9"/>
    <x v="3"/>
    <x v="4"/>
    <n v="11106"/>
    <n v="18374"/>
    <n v="19825"/>
    <n v="75"/>
    <n v="374"/>
    <n v="2"/>
    <n v="0"/>
    <n v="144"/>
    <n v="30"/>
    <n v="0"/>
    <n v="0"/>
    <n v="73"/>
    <n v="476"/>
    <n v="243"/>
    <n v="55"/>
    <n v="0"/>
    <n v="0"/>
    <n v="0"/>
    <n v="0"/>
    <n v="0"/>
    <n v="28"/>
    <n v="411"/>
    <n v="1155"/>
    <n v="494"/>
    <n v="39"/>
    <n v="14"/>
    <n v="6"/>
    <n v="0"/>
    <n v="0"/>
    <n v="0"/>
    <n v="1"/>
    <n v="0"/>
    <n v="0"/>
    <n v="0"/>
    <n v="0"/>
    <n v="0"/>
    <n v="49930"/>
    <n v="2994"/>
    <n v="1"/>
    <n v="52925"/>
  </r>
  <r>
    <x v="9"/>
    <x v="3"/>
    <x v="5"/>
    <n v="11087"/>
    <n v="18362"/>
    <n v="20229"/>
    <n v="77"/>
    <n v="374"/>
    <n v="2"/>
    <n v="0"/>
    <n v="145"/>
    <n v="30"/>
    <n v="0"/>
    <n v="0"/>
    <n v="73"/>
    <n v="480"/>
    <n v="242"/>
    <n v="66"/>
    <n v="0"/>
    <n v="0"/>
    <n v="0"/>
    <n v="0"/>
    <n v="0"/>
    <n v="28"/>
    <n v="410"/>
    <n v="1165"/>
    <n v="492"/>
    <n v="38"/>
    <n v="14"/>
    <n v="6"/>
    <n v="0"/>
    <n v="0"/>
    <n v="0"/>
    <n v="1"/>
    <n v="0"/>
    <n v="0"/>
    <n v="0"/>
    <n v="0"/>
    <n v="0"/>
    <n v="50306"/>
    <n v="3014"/>
    <n v="1"/>
    <n v="53321"/>
  </r>
  <r>
    <x v="9"/>
    <x v="3"/>
    <x v="6"/>
    <n v="12269"/>
    <n v="19689"/>
    <n v="18134"/>
    <n v="76"/>
    <n v="433"/>
    <n v="3"/>
    <n v="0"/>
    <n v="144"/>
    <n v="30"/>
    <n v="0"/>
    <n v="0"/>
    <n v="73"/>
    <n v="470"/>
    <n v="247"/>
    <n v="53"/>
    <n v="0"/>
    <n v="0"/>
    <n v="0"/>
    <n v="0"/>
    <n v="0"/>
    <n v="28"/>
    <n v="418"/>
    <n v="1130"/>
    <n v="524"/>
    <n v="47"/>
    <n v="9"/>
    <n v="10"/>
    <n v="0"/>
    <n v="0"/>
    <n v="0"/>
    <n v="1"/>
    <n v="0"/>
    <n v="0"/>
    <n v="0"/>
    <n v="0"/>
    <n v="0"/>
    <n v="50778"/>
    <n v="3009"/>
    <n v="1"/>
    <n v="53788"/>
  </r>
  <r>
    <x v="9"/>
    <x v="3"/>
    <x v="7"/>
    <n v="12260"/>
    <n v="19693"/>
    <n v="18560"/>
    <n v="79"/>
    <n v="435"/>
    <n v="3"/>
    <n v="0"/>
    <n v="145"/>
    <n v="30"/>
    <n v="0"/>
    <n v="0"/>
    <n v="74"/>
    <n v="469"/>
    <n v="247"/>
    <n v="57"/>
    <n v="0"/>
    <n v="0"/>
    <n v="0"/>
    <n v="0"/>
    <n v="0"/>
    <n v="27"/>
    <n v="414"/>
    <n v="1136"/>
    <n v="521"/>
    <n v="46"/>
    <n v="9"/>
    <n v="10"/>
    <n v="0"/>
    <n v="0"/>
    <n v="0"/>
    <n v="1"/>
    <n v="0"/>
    <n v="0"/>
    <n v="0"/>
    <n v="0"/>
    <n v="0"/>
    <n v="51205"/>
    <n v="3010"/>
    <n v="1"/>
    <n v="54216"/>
  </r>
  <r>
    <x v="9"/>
    <x v="3"/>
    <x v="8"/>
    <n v="12248"/>
    <n v="19702"/>
    <n v="19026"/>
    <n v="77"/>
    <n v="434"/>
    <n v="3"/>
    <n v="0"/>
    <n v="145"/>
    <n v="30"/>
    <n v="0"/>
    <n v="0"/>
    <n v="74"/>
    <n v="467"/>
    <n v="248"/>
    <n v="59"/>
    <n v="0"/>
    <n v="0"/>
    <n v="0"/>
    <n v="0"/>
    <n v="0"/>
    <n v="27"/>
    <n v="414"/>
    <n v="1145"/>
    <n v="522"/>
    <n v="44"/>
    <n v="9"/>
    <n v="10"/>
    <n v="0"/>
    <n v="0"/>
    <n v="0"/>
    <n v="1"/>
    <n v="0"/>
    <n v="0"/>
    <n v="0"/>
    <n v="0"/>
    <n v="0"/>
    <n v="51665"/>
    <n v="3019"/>
    <n v="1"/>
    <n v="54685"/>
  </r>
  <r>
    <x v="9"/>
    <x v="3"/>
    <x v="9"/>
    <n v="12248"/>
    <n v="19687"/>
    <n v="19455"/>
    <n v="75"/>
    <n v="435"/>
    <n v="3"/>
    <n v="0"/>
    <n v="145"/>
    <n v="30"/>
    <n v="0"/>
    <n v="0"/>
    <n v="72"/>
    <n v="470"/>
    <n v="256"/>
    <n v="60"/>
    <n v="0"/>
    <n v="0"/>
    <n v="0"/>
    <n v="0"/>
    <n v="0"/>
    <n v="28"/>
    <n v="415"/>
    <n v="1139"/>
    <n v="521"/>
    <n v="48"/>
    <n v="9"/>
    <n v="9"/>
    <n v="0"/>
    <n v="0"/>
    <n v="0"/>
    <n v="1"/>
    <n v="0"/>
    <n v="0"/>
    <n v="0"/>
    <n v="0"/>
    <n v="0"/>
    <n v="52078"/>
    <n v="3027"/>
    <n v="1"/>
    <n v="55106"/>
  </r>
  <r>
    <x v="9"/>
    <x v="3"/>
    <x v="10"/>
    <n v="12252"/>
    <n v="19720"/>
    <n v="19794"/>
    <n v="77"/>
    <n v="431"/>
    <n v="3"/>
    <n v="0"/>
    <n v="145"/>
    <n v="30"/>
    <n v="0"/>
    <n v="0"/>
    <n v="72"/>
    <n v="474"/>
    <n v="262"/>
    <n v="64"/>
    <n v="0"/>
    <n v="0"/>
    <n v="0"/>
    <n v="0"/>
    <n v="0"/>
    <n v="28"/>
    <n v="413"/>
    <n v="1138"/>
    <n v="525"/>
    <n v="45"/>
    <n v="9"/>
    <n v="11"/>
    <n v="0"/>
    <n v="0"/>
    <n v="0"/>
    <n v="1"/>
    <n v="0"/>
    <n v="0"/>
    <n v="0"/>
    <n v="0"/>
    <n v="0"/>
    <n v="52452"/>
    <n v="3041"/>
    <n v="1"/>
    <n v="55494"/>
  </r>
  <r>
    <x v="9"/>
    <x v="3"/>
    <x v="11"/>
    <n v="12269"/>
    <n v="19738"/>
    <n v="20314"/>
    <n v="76"/>
    <n v="433"/>
    <n v="3"/>
    <n v="0"/>
    <n v="144"/>
    <n v="30"/>
    <n v="0"/>
    <n v="0"/>
    <n v="73"/>
    <n v="469"/>
    <n v="260"/>
    <n v="57"/>
    <n v="0"/>
    <n v="0"/>
    <n v="0"/>
    <n v="0"/>
    <n v="0"/>
    <n v="28"/>
    <n v="419"/>
    <n v="1149"/>
    <n v="533"/>
    <n v="46"/>
    <n v="8"/>
    <n v="9"/>
    <n v="0"/>
    <n v="0"/>
    <n v="0"/>
    <n v="1"/>
    <n v="0"/>
    <n v="0"/>
    <n v="0"/>
    <n v="0"/>
    <n v="0"/>
    <n v="53007"/>
    <n v="3051"/>
    <n v="1"/>
    <n v="56059"/>
  </r>
  <r>
    <x v="10"/>
    <x v="3"/>
    <x v="0"/>
    <n v="2709"/>
    <n v="4215"/>
    <n v="5546"/>
    <n v="130"/>
    <n v="306"/>
    <n v="2"/>
    <n v="0"/>
    <n v="6"/>
    <n v="4"/>
    <n v="1"/>
    <n v="0"/>
    <n v="37"/>
    <n v="142"/>
    <n v="89"/>
    <n v="18"/>
    <n v="1"/>
    <n v="0"/>
    <n v="0"/>
    <n v="0"/>
    <n v="0"/>
    <n v="4"/>
    <n v="65"/>
    <n v="360"/>
    <n v="178"/>
    <n v="11"/>
    <n v="3"/>
    <n v="0"/>
    <n v="0"/>
    <n v="0"/>
    <n v="0"/>
    <n v="0"/>
    <n v="0"/>
    <n v="0"/>
    <n v="1"/>
    <n v="1"/>
    <n v="0"/>
    <n v="12919"/>
    <n v="908"/>
    <n v="2"/>
    <n v="13829"/>
  </r>
  <r>
    <x v="10"/>
    <x v="3"/>
    <x v="1"/>
    <n v="2699"/>
    <n v="4207"/>
    <n v="5566"/>
    <n v="131"/>
    <n v="305"/>
    <n v="2"/>
    <n v="0"/>
    <n v="6"/>
    <n v="4"/>
    <n v="1"/>
    <n v="0"/>
    <n v="37"/>
    <n v="145"/>
    <n v="89"/>
    <n v="18"/>
    <n v="1"/>
    <n v="0"/>
    <n v="0"/>
    <n v="0"/>
    <n v="0"/>
    <n v="4"/>
    <n v="64"/>
    <n v="358"/>
    <n v="178"/>
    <n v="11"/>
    <n v="3"/>
    <n v="0"/>
    <n v="0"/>
    <n v="0"/>
    <n v="0"/>
    <n v="0"/>
    <n v="0"/>
    <n v="0"/>
    <n v="1"/>
    <n v="1"/>
    <n v="0"/>
    <n v="12921"/>
    <n v="908"/>
    <n v="2"/>
    <n v="13831"/>
  </r>
  <r>
    <x v="10"/>
    <x v="3"/>
    <x v="2"/>
    <n v="2706"/>
    <n v="4216"/>
    <n v="5610"/>
    <n v="131"/>
    <n v="307"/>
    <n v="2"/>
    <n v="0"/>
    <n v="6"/>
    <n v="4"/>
    <n v="1"/>
    <n v="0"/>
    <n v="38"/>
    <n v="145"/>
    <n v="88"/>
    <n v="19"/>
    <n v="1"/>
    <n v="0"/>
    <n v="0"/>
    <n v="0"/>
    <n v="0"/>
    <n v="4"/>
    <n v="65"/>
    <n v="356"/>
    <n v="179"/>
    <n v="11"/>
    <n v="3"/>
    <n v="0"/>
    <n v="0"/>
    <n v="0"/>
    <n v="0"/>
    <n v="0"/>
    <n v="0"/>
    <n v="0"/>
    <n v="1"/>
    <n v="1"/>
    <n v="0"/>
    <n v="12983"/>
    <n v="909"/>
    <n v="2"/>
    <n v="13894"/>
  </r>
  <r>
    <x v="10"/>
    <x v="3"/>
    <x v="3"/>
    <n v="2705"/>
    <n v="4209"/>
    <n v="5610"/>
    <n v="131"/>
    <n v="306"/>
    <n v="2"/>
    <n v="0"/>
    <n v="6"/>
    <n v="4"/>
    <n v="1"/>
    <n v="0"/>
    <n v="38"/>
    <n v="142"/>
    <n v="89"/>
    <n v="19"/>
    <n v="2"/>
    <n v="0"/>
    <n v="0"/>
    <n v="0"/>
    <n v="0"/>
    <n v="4"/>
    <n v="65"/>
    <n v="358"/>
    <n v="181"/>
    <n v="11"/>
    <n v="3"/>
    <n v="0"/>
    <n v="0"/>
    <n v="0"/>
    <n v="0"/>
    <n v="0"/>
    <n v="0"/>
    <n v="0"/>
    <n v="1"/>
    <n v="1"/>
    <n v="0"/>
    <n v="12974"/>
    <n v="912"/>
    <n v="2"/>
    <n v="13888"/>
  </r>
  <r>
    <x v="10"/>
    <x v="3"/>
    <x v="4"/>
    <n v="2709"/>
    <n v="4211"/>
    <n v="5623"/>
    <n v="130"/>
    <n v="306"/>
    <n v="2"/>
    <n v="0"/>
    <n v="6"/>
    <n v="4"/>
    <n v="1"/>
    <n v="0"/>
    <n v="38"/>
    <n v="140"/>
    <n v="85"/>
    <n v="19"/>
    <n v="1"/>
    <n v="0"/>
    <n v="0"/>
    <n v="0"/>
    <n v="0"/>
    <n v="4"/>
    <n v="65"/>
    <n v="361"/>
    <n v="182"/>
    <n v="12"/>
    <n v="3"/>
    <n v="0"/>
    <n v="0"/>
    <n v="0"/>
    <n v="0"/>
    <n v="0"/>
    <n v="0"/>
    <n v="0"/>
    <n v="1"/>
    <n v="1"/>
    <n v="0"/>
    <n v="12992"/>
    <n v="910"/>
    <n v="2"/>
    <n v="13904"/>
  </r>
  <r>
    <x v="10"/>
    <x v="3"/>
    <x v="5"/>
    <n v="2697"/>
    <n v="4205"/>
    <n v="5632"/>
    <n v="131"/>
    <n v="306"/>
    <n v="2"/>
    <n v="0"/>
    <n v="6"/>
    <n v="4"/>
    <n v="1"/>
    <n v="0"/>
    <n v="38"/>
    <n v="140"/>
    <n v="88"/>
    <n v="17"/>
    <n v="1"/>
    <n v="0"/>
    <n v="0"/>
    <n v="0"/>
    <n v="0"/>
    <n v="4"/>
    <n v="66"/>
    <n v="359"/>
    <n v="183"/>
    <n v="12"/>
    <n v="3"/>
    <n v="0"/>
    <n v="0"/>
    <n v="0"/>
    <n v="0"/>
    <n v="0"/>
    <n v="0"/>
    <n v="0"/>
    <n v="1"/>
    <n v="1"/>
    <n v="0"/>
    <n v="12984"/>
    <n v="911"/>
    <n v="2"/>
    <n v="13897"/>
  </r>
  <r>
    <x v="10"/>
    <x v="3"/>
    <x v="6"/>
    <n v="2750"/>
    <n v="4206"/>
    <n v="5588"/>
    <n v="131"/>
    <n v="301"/>
    <n v="2"/>
    <n v="0"/>
    <n v="6"/>
    <n v="5"/>
    <n v="0"/>
    <n v="0"/>
    <n v="36"/>
    <n v="141"/>
    <n v="86"/>
    <n v="19"/>
    <n v="1"/>
    <n v="0"/>
    <n v="0"/>
    <n v="0"/>
    <n v="0"/>
    <n v="4"/>
    <n v="70"/>
    <n v="350"/>
    <n v="191"/>
    <n v="12"/>
    <n v="3"/>
    <n v="0"/>
    <n v="0"/>
    <n v="0"/>
    <n v="0"/>
    <n v="0"/>
    <n v="0"/>
    <n v="0"/>
    <n v="1"/>
    <n v="1"/>
    <n v="0"/>
    <n v="12989"/>
    <n v="913"/>
    <n v="2"/>
    <n v="13904"/>
  </r>
  <r>
    <x v="10"/>
    <x v="3"/>
    <x v="7"/>
    <n v="2754"/>
    <n v="4204"/>
    <n v="5618"/>
    <n v="131"/>
    <n v="302"/>
    <n v="2"/>
    <n v="0"/>
    <n v="6"/>
    <n v="5"/>
    <n v="0"/>
    <n v="0"/>
    <n v="36"/>
    <n v="142"/>
    <n v="88"/>
    <n v="19"/>
    <n v="1"/>
    <n v="0"/>
    <n v="0"/>
    <n v="0"/>
    <n v="0"/>
    <n v="4"/>
    <n v="70"/>
    <n v="351"/>
    <n v="191"/>
    <n v="12"/>
    <n v="3"/>
    <n v="0"/>
    <n v="0"/>
    <n v="0"/>
    <n v="0"/>
    <n v="0"/>
    <n v="0"/>
    <n v="0"/>
    <n v="1"/>
    <n v="1"/>
    <n v="0"/>
    <n v="13022"/>
    <n v="917"/>
    <n v="2"/>
    <n v="13941"/>
  </r>
  <r>
    <x v="10"/>
    <x v="3"/>
    <x v="8"/>
    <n v="2754"/>
    <n v="4204"/>
    <n v="5642"/>
    <n v="131"/>
    <n v="302"/>
    <n v="2"/>
    <n v="0"/>
    <n v="6"/>
    <n v="5"/>
    <n v="0"/>
    <n v="0"/>
    <n v="36"/>
    <n v="142"/>
    <n v="84"/>
    <n v="21"/>
    <n v="1"/>
    <n v="0"/>
    <n v="0"/>
    <n v="0"/>
    <n v="0"/>
    <n v="4"/>
    <n v="69"/>
    <n v="355"/>
    <n v="190"/>
    <n v="12"/>
    <n v="3"/>
    <n v="0"/>
    <n v="0"/>
    <n v="0"/>
    <n v="0"/>
    <n v="0"/>
    <n v="0"/>
    <n v="0"/>
    <n v="1"/>
    <n v="1"/>
    <n v="0"/>
    <n v="13046"/>
    <n v="917"/>
    <n v="2"/>
    <n v="13965"/>
  </r>
  <r>
    <x v="10"/>
    <x v="3"/>
    <x v="9"/>
    <n v="2748"/>
    <n v="4199"/>
    <n v="5659"/>
    <n v="133"/>
    <n v="302"/>
    <n v="2"/>
    <n v="0"/>
    <n v="6"/>
    <n v="5"/>
    <n v="0"/>
    <n v="0"/>
    <n v="36"/>
    <n v="142"/>
    <n v="83"/>
    <n v="20"/>
    <n v="1"/>
    <n v="0"/>
    <n v="0"/>
    <n v="0"/>
    <n v="0"/>
    <n v="4"/>
    <n v="69"/>
    <n v="360"/>
    <n v="191"/>
    <n v="12"/>
    <n v="3"/>
    <n v="0"/>
    <n v="0"/>
    <n v="0"/>
    <n v="0"/>
    <n v="0"/>
    <n v="0"/>
    <n v="0"/>
    <n v="1"/>
    <n v="1"/>
    <n v="0"/>
    <n v="13054"/>
    <n v="921"/>
    <n v="2"/>
    <n v="13977"/>
  </r>
  <r>
    <x v="10"/>
    <x v="3"/>
    <x v="10"/>
    <n v="2752"/>
    <n v="4206"/>
    <n v="5690"/>
    <n v="134"/>
    <n v="302"/>
    <n v="2"/>
    <n v="0"/>
    <n v="6"/>
    <n v="5"/>
    <n v="0"/>
    <n v="0"/>
    <n v="36"/>
    <n v="143"/>
    <n v="84"/>
    <n v="22"/>
    <n v="1"/>
    <n v="1"/>
    <n v="0"/>
    <n v="0"/>
    <n v="0"/>
    <n v="4"/>
    <n v="69"/>
    <n v="360"/>
    <n v="190"/>
    <n v="12"/>
    <n v="2"/>
    <n v="0"/>
    <n v="0"/>
    <n v="0"/>
    <n v="0"/>
    <n v="0"/>
    <n v="0"/>
    <n v="0"/>
    <n v="1"/>
    <n v="1"/>
    <n v="0"/>
    <n v="13097"/>
    <n v="924"/>
    <n v="2"/>
    <n v="14023"/>
  </r>
  <r>
    <x v="10"/>
    <x v="3"/>
    <x v="11"/>
    <n v="2760"/>
    <n v="4214"/>
    <n v="5726"/>
    <n v="135"/>
    <n v="302"/>
    <n v="2"/>
    <n v="0"/>
    <n v="6"/>
    <n v="5"/>
    <n v="0"/>
    <n v="0"/>
    <n v="36"/>
    <n v="142"/>
    <n v="80"/>
    <n v="22"/>
    <n v="1"/>
    <n v="1"/>
    <n v="0"/>
    <n v="0"/>
    <n v="0"/>
    <n v="4"/>
    <n v="70"/>
    <n v="364"/>
    <n v="190"/>
    <n v="12"/>
    <n v="2"/>
    <n v="0"/>
    <n v="0"/>
    <n v="0"/>
    <n v="0"/>
    <n v="0"/>
    <n v="0"/>
    <n v="0"/>
    <n v="1"/>
    <n v="1"/>
    <n v="0"/>
    <n v="13150"/>
    <n v="924"/>
    <n v="2"/>
    <n v="14076"/>
  </r>
  <r>
    <x v="11"/>
    <x v="3"/>
    <x v="0"/>
    <n v="4852"/>
    <n v="6346"/>
    <n v="3636"/>
    <n v="52"/>
    <n v="42"/>
    <n v="4"/>
    <n v="0"/>
    <n v="24"/>
    <n v="17"/>
    <n v="0"/>
    <n v="0"/>
    <n v="96"/>
    <n v="548"/>
    <n v="147"/>
    <n v="23"/>
    <n v="3"/>
    <n v="0"/>
    <n v="0"/>
    <n v="0"/>
    <n v="0"/>
    <n v="8"/>
    <n v="264"/>
    <n v="414"/>
    <n v="176"/>
    <n v="20"/>
    <n v="8"/>
    <n v="2"/>
    <n v="0"/>
    <n v="0"/>
    <n v="0"/>
    <n v="0"/>
    <n v="0"/>
    <n v="0"/>
    <n v="2"/>
    <n v="0"/>
    <n v="0"/>
    <n v="14973"/>
    <n v="1709"/>
    <n v="2"/>
    <n v="16684"/>
  </r>
  <r>
    <x v="11"/>
    <x v="3"/>
    <x v="1"/>
    <n v="4855"/>
    <n v="6399"/>
    <n v="3640"/>
    <n v="52"/>
    <n v="42"/>
    <n v="4"/>
    <n v="0"/>
    <n v="24"/>
    <n v="17"/>
    <n v="0"/>
    <n v="0"/>
    <n v="97"/>
    <n v="547"/>
    <n v="154"/>
    <n v="22"/>
    <n v="3"/>
    <n v="0"/>
    <n v="0"/>
    <n v="0"/>
    <n v="0"/>
    <n v="8"/>
    <n v="260"/>
    <n v="409"/>
    <n v="177"/>
    <n v="20"/>
    <n v="8"/>
    <n v="2"/>
    <n v="0"/>
    <n v="0"/>
    <n v="0"/>
    <n v="0"/>
    <n v="0"/>
    <n v="0"/>
    <n v="2"/>
    <n v="0"/>
    <n v="0"/>
    <n v="15033"/>
    <n v="1707"/>
    <n v="2"/>
    <n v="16742"/>
  </r>
  <r>
    <x v="11"/>
    <x v="3"/>
    <x v="2"/>
    <n v="4878"/>
    <n v="6464"/>
    <n v="3662"/>
    <n v="52"/>
    <n v="42"/>
    <n v="4"/>
    <n v="0"/>
    <n v="24"/>
    <n v="17"/>
    <n v="0"/>
    <n v="0"/>
    <n v="97"/>
    <n v="559"/>
    <n v="159"/>
    <n v="22"/>
    <n v="2"/>
    <n v="0"/>
    <n v="0"/>
    <n v="0"/>
    <n v="0"/>
    <n v="8"/>
    <n v="258"/>
    <n v="410"/>
    <n v="178"/>
    <n v="21"/>
    <n v="8"/>
    <n v="2"/>
    <n v="0"/>
    <n v="0"/>
    <n v="0"/>
    <n v="0"/>
    <n v="0"/>
    <n v="0"/>
    <n v="2"/>
    <n v="0"/>
    <n v="0"/>
    <n v="15143"/>
    <n v="1724"/>
    <n v="2"/>
    <n v="16869"/>
  </r>
  <r>
    <x v="11"/>
    <x v="3"/>
    <x v="3"/>
    <n v="4860"/>
    <n v="6516"/>
    <n v="3672"/>
    <n v="52"/>
    <n v="42"/>
    <n v="4"/>
    <n v="0"/>
    <n v="24"/>
    <n v="17"/>
    <n v="0"/>
    <n v="0"/>
    <n v="97"/>
    <n v="559"/>
    <n v="160"/>
    <n v="21"/>
    <n v="3"/>
    <n v="0"/>
    <n v="0"/>
    <n v="0"/>
    <n v="0"/>
    <n v="8"/>
    <n v="255"/>
    <n v="411"/>
    <n v="179"/>
    <n v="20"/>
    <n v="8"/>
    <n v="2"/>
    <n v="0"/>
    <n v="0"/>
    <n v="0"/>
    <n v="0"/>
    <n v="0"/>
    <n v="0"/>
    <n v="2"/>
    <n v="0"/>
    <n v="0"/>
    <n v="15187"/>
    <n v="1723"/>
    <n v="2"/>
    <n v="16912"/>
  </r>
  <r>
    <x v="11"/>
    <x v="3"/>
    <x v="4"/>
    <n v="4854"/>
    <n v="6543"/>
    <n v="3694"/>
    <n v="53"/>
    <n v="42"/>
    <n v="4"/>
    <n v="0"/>
    <n v="24"/>
    <n v="17"/>
    <n v="0"/>
    <n v="0"/>
    <n v="97"/>
    <n v="552"/>
    <n v="162"/>
    <n v="20"/>
    <n v="2"/>
    <n v="0"/>
    <n v="0"/>
    <n v="0"/>
    <n v="0"/>
    <n v="8"/>
    <n v="254"/>
    <n v="414"/>
    <n v="180"/>
    <n v="21"/>
    <n v="8"/>
    <n v="2"/>
    <n v="0"/>
    <n v="0"/>
    <n v="0"/>
    <n v="0"/>
    <n v="0"/>
    <n v="0"/>
    <n v="2"/>
    <n v="0"/>
    <n v="0"/>
    <n v="15231"/>
    <n v="1720"/>
    <n v="2"/>
    <n v="16953"/>
  </r>
  <r>
    <x v="11"/>
    <x v="3"/>
    <x v="5"/>
    <n v="4853"/>
    <n v="6581"/>
    <n v="3710"/>
    <n v="50"/>
    <n v="42"/>
    <n v="4"/>
    <n v="0"/>
    <n v="24"/>
    <n v="17"/>
    <n v="0"/>
    <n v="0"/>
    <n v="97"/>
    <n v="587"/>
    <n v="178"/>
    <n v="30"/>
    <n v="3"/>
    <n v="0"/>
    <n v="0"/>
    <n v="0"/>
    <n v="0"/>
    <n v="8"/>
    <n v="218"/>
    <n v="403"/>
    <n v="171"/>
    <n v="20"/>
    <n v="8"/>
    <n v="2"/>
    <n v="0"/>
    <n v="0"/>
    <n v="0"/>
    <n v="0"/>
    <n v="0"/>
    <n v="0"/>
    <n v="2"/>
    <n v="0"/>
    <n v="0"/>
    <n v="15281"/>
    <n v="1725"/>
    <n v="2"/>
    <n v="17008"/>
  </r>
  <r>
    <x v="11"/>
    <x v="3"/>
    <x v="6"/>
    <n v="5073"/>
    <n v="6681"/>
    <n v="3440"/>
    <n v="52"/>
    <n v="44"/>
    <n v="4"/>
    <n v="0"/>
    <n v="27"/>
    <n v="14"/>
    <n v="0"/>
    <n v="0"/>
    <n v="95"/>
    <n v="599"/>
    <n v="162"/>
    <n v="31"/>
    <n v="3"/>
    <n v="0"/>
    <n v="0"/>
    <n v="0"/>
    <n v="0"/>
    <n v="8"/>
    <n v="227"/>
    <n v="394"/>
    <n v="175"/>
    <n v="19"/>
    <n v="6"/>
    <n v="3"/>
    <n v="0"/>
    <n v="0"/>
    <n v="0"/>
    <n v="0"/>
    <n v="0"/>
    <n v="0"/>
    <n v="2"/>
    <n v="0"/>
    <n v="0"/>
    <n v="15335"/>
    <n v="1722"/>
    <n v="2"/>
    <n v="17059"/>
  </r>
  <r>
    <x v="11"/>
    <x v="3"/>
    <x v="7"/>
    <n v="5075"/>
    <n v="6717"/>
    <n v="3460"/>
    <n v="52"/>
    <n v="44"/>
    <n v="4"/>
    <n v="0"/>
    <n v="27"/>
    <n v="14"/>
    <n v="0"/>
    <n v="0"/>
    <n v="95"/>
    <n v="599"/>
    <n v="161"/>
    <n v="31"/>
    <n v="2"/>
    <n v="0"/>
    <n v="0"/>
    <n v="0"/>
    <n v="0"/>
    <n v="8"/>
    <n v="225"/>
    <n v="399"/>
    <n v="176"/>
    <n v="20"/>
    <n v="6"/>
    <n v="3"/>
    <n v="0"/>
    <n v="0"/>
    <n v="0"/>
    <n v="0"/>
    <n v="0"/>
    <n v="0"/>
    <n v="2"/>
    <n v="0"/>
    <n v="0"/>
    <n v="15393"/>
    <n v="1725"/>
    <n v="2"/>
    <n v="17120"/>
  </r>
  <r>
    <x v="11"/>
    <x v="3"/>
    <x v="8"/>
    <n v="5063"/>
    <n v="6763"/>
    <n v="3475"/>
    <n v="55"/>
    <n v="44"/>
    <n v="4"/>
    <n v="0"/>
    <n v="27"/>
    <n v="14"/>
    <n v="0"/>
    <n v="0"/>
    <n v="95"/>
    <n v="599"/>
    <n v="161"/>
    <n v="31"/>
    <n v="2"/>
    <n v="0"/>
    <n v="0"/>
    <n v="0"/>
    <n v="0"/>
    <n v="8"/>
    <n v="225"/>
    <n v="399"/>
    <n v="176"/>
    <n v="20"/>
    <n v="6"/>
    <n v="3"/>
    <n v="0"/>
    <n v="0"/>
    <n v="0"/>
    <n v="0"/>
    <n v="0"/>
    <n v="0"/>
    <n v="2"/>
    <n v="0"/>
    <n v="0"/>
    <n v="15445"/>
    <n v="1725"/>
    <n v="2"/>
    <n v="17172"/>
  </r>
  <r>
    <x v="11"/>
    <x v="3"/>
    <x v="9"/>
    <n v="5065"/>
    <n v="6798"/>
    <n v="3504"/>
    <n v="50"/>
    <n v="46"/>
    <n v="4"/>
    <n v="0"/>
    <n v="25"/>
    <n v="14"/>
    <n v="0"/>
    <n v="0"/>
    <n v="95"/>
    <n v="596"/>
    <n v="162"/>
    <n v="34"/>
    <n v="2"/>
    <n v="0"/>
    <n v="0"/>
    <n v="0"/>
    <n v="0"/>
    <n v="8"/>
    <n v="228"/>
    <n v="399"/>
    <n v="173"/>
    <n v="20"/>
    <n v="6"/>
    <n v="3"/>
    <n v="0"/>
    <n v="0"/>
    <n v="0"/>
    <n v="0"/>
    <n v="0"/>
    <n v="0"/>
    <n v="2"/>
    <n v="0"/>
    <n v="0"/>
    <n v="15506"/>
    <n v="1726"/>
    <n v="2"/>
    <n v="17234"/>
  </r>
  <r>
    <x v="11"/>
    <x v="3"/>
    <x v="10"/>
    <n v="5087"/>
    <n v="6847"/>
    <n v="3527"/>
    <n v="51"/>
    <n v="45"/>
    <n v="5"/>
    <n v="0"/>
    <n v="25"/>
    <n v="13"/>
    <n v="0"/>
    <n v="0"/>
    <n v="95"/>
    <n v="597"/>
    <n v="165"/>
    <n v="34"/>
    <n v="3"/>
    <n v="0"/>
    <n v="0"/>
    <n v="0"/>
    <n v="0"/>
    <n v="8"/>
    <n v="225"/>
    <n v="398"/>
    <n v="173"/>
    <n v="19"/>
    <n v="6"/>
    <n v="3"/>
    <n v="0"/>
    <n v="0"/>
    <n v="0"/>
    <n v="0"/>
    <n v="0"/>
    <n v="0"/>
    <n v="2"/>
    <n v="0"/>
    <n v="0"/>
    <n v="15600"/>
    <n v="1726"/>
    <n v="2"/>
    <n v="17328"/>
  </r>
  <r>
    <x v="11"/>
    <x v="3"/>
    <x v="11"/>
    <n v="5127"/>
    <n v="6899"/>
    <n v="3576"/>
    <n v="53"/>
    <n v="46"/>
    <n v="4"/>
    <n v="0"/>
    <n v="25"/>
    <n v="14"/>
    <n v="0"/>
    <n v="0"/>
    <n v="95"/>
    <n v="581"/>
    <n v="152"/>
    <n v="23"/>
    <n v="3"/>
    <n v="0"/>
    <n v="0"/>
    <n v="0"/>
    <n v="0"/>
    <n v="8"/>
    <n v="252"/>
    <n v="417"/>
    <n v="184"/>
    <n v="21"/>
    <n v="6"/>
    <n v="3"/>
    <n v="0"/>
    <n v="0"/>
    <n v="0"/>
    <n v="0"/>
    <n v="0"/>
    <n v="0"/>
    <n v="2"/>
    <n v="0"/>
    <n v="0"/>
    <n v="15744"/>
    <n v="1745"/>
    <n v="2"/>
    <n v="17491"/>
  </r>
  <r>
    <x v="12"/>
    <x v="3"/>
    <x v="0"/>
    <n v="8928"/>
    <n v="27032"/>
    <n v="12633"/>
    <n v="57"/>
    <n v="39"/>
    <n v="0"/>
    <n v="0"/>
    <n v="9"/>
    <n v="6"/>
    <n v="0"/>
    <n v="0"/>
    <n v="68"/>
    <n v="449"/>
    <n v="115"/>
    <n v="27"/>
    <n v="2"/>
    <n v="0"/>
    <n v="0"/>
    <n v="0"/>
    <n v="0"/>
    <n v="17"/>
    <n v="224"/>
    <n v="567"/>
    <n v="235"/>
    <n v="24"/>
    <n v="8"/>
    <n v="6"/>
    <n v="0"/>
    <n v="1"/>
    <n v="0"/>
    <n v="1"/>
    <n v="0"/>
    <n v="0"/>
    <n v="0"/>
    <n v="1"/>
    <n v="0"/>
    <n v="48704"/>
    <n v="1742"/>
    <n v="3"/>
    <n v="50449"/>
  </r>
  <r>
    <x v="12"/>
    <x v="3"/>
    <x v="1"/>
    <n v="8921"/>
    <n v="27091"/>
    <n v="13001"/>
    <n v="58"/>
    <n v="41"/>
    <n v="0"/>
    <n v="0"/>
    <n v="9"/>
    <n v="6"/>
    <n v="0"/>
    <n v="0"/>
    <n v="67"/>
    <n v="448"/>
    <n v="120"/>
    <n v="28"/>
    <n v="2"/>
    <n v="0"/>
    <n v="0"/>
    <n v="0"/>
    <n v="0"/>
    <n v="17"/>
    <n v="223"/>
    <n v="571"/>
    <n v="237"/>
    <n v="26"/>
    <n v="8"/>
    <n v="6"/>
    <n v="0"/>
    <n v="1"/>
    <n v="0"/>
    <n v="1"/>
    <n v="0"/>
    <n v="0"/>
    <n v="0"/>
    <n v="1"/>
    <n v="0"/>
    <n v="49127"/>
    <n v="1753"/>
    <n v="3"/>
    <n v="50883"/>
  </r>
  <r>
    <x v="12"/>
    <x v="3"/>
    <x v="2"/>
    <n v="8921"/>
    <n v="27054"/>
    <n v="13326"/>
    <n v="58"/>
    <n v="41"/>
    <n v="0"/>
    <n v="0"/>
    <n v="9"/>
    <n v="6"/>
    <n v="0"/>
    <n v="0"/>
    <n v="67"/>
    <n v="447"/>
    <n v="115"/>
    <n v="30"/>
    <n v="2"/>
    <n v="0"/>
    <n v="0"/>
    <n v="0"/>
    <n v="0"/>
    <n v="17"/>
    <n v="221"/>
    <n v="578"/>
    <n v="238"/>
    <n v="25"/>
    <n v="8"/>
    <n v="6"/>
    <n v="0"/>
    <n v="1"/>
    <n v="0"/>
    <n v="1"/>
    <n v="0"/>
    <n v="0"/>
    <n v="0"/>
    <n v="1"/>
    <n v="0"/>
    <n v="49415"/>
    <n v="1754"/>
    <n v="3"/>
    <n v="51172"/>
  </r>
  <r>
    <x v="12"/>
    <x v="3"/>
    <x v="3"/>
    <n v="8905"/>
    <n v="27023"/>
    <n v="13592"/>
    <n v="58"/>
    <n v="41"/>
    <n v="0"/>
    <n v="0"/>
    <n v="9"/>
    <n v="6"/>
    <n v="0"/>
    <n v="0"/>
    <n v="68"/>
    <n v="445"/>
    <n v="122"/>
    <n v="27"/>
    <n v="2"/>
    <n v="0"/>
    <n v="0"/>
    <n v="0"/>
    <n v="0"/>
    <n v="17"/>
    <n v="224"/>
    <n v="577"/>
    <n v="241"/>
    <n v="25"/>
    <n v="7"/>
    <n v="7"/>
    <n v="0"/>
    <n v="1"/>
    <n v="0"/>
    <n v="1"/>
    <n v="0"/>
    <n v="0"/>
    <n v="0"/>
    <n v="1"/>
    <n v="0"/>
    <n v="49634"/>
    <n v="1762"/>
    <n v="3"/>
    <n v="51399"/>
  </r>
  <r>
    <x v="12"/>
    <x v="3"/>
    <x v="4"/>
    <n v="8887"/>
    <n v="27069"/>
    <n v="14031"/>
    <n v="58"/>
    <n v="41"/>
    <n v="0"/>
    <n v="0"/>
    <n v="9"/>
    <n v="6"/>
    <n v="0"/>
    <n v="0"/>
    <n v="68"/>
    <n v="443"/>
    <n v="126"/>
    <n v="28"/>
    <n v="2"/>
    <n v="0"/>
    <n v="0"/>
    <n v="0"/>
    <n v="0"/>
    <n v="17"/>
    <n v="223"/>
    <n v="578"/>
    <n v="242"/>
    <n v="25"/>
    <n v="7"/>
    <n v="7"/>
    <n v="0"/>
    <n v="1"/>
    <n v="0"/>
    <n v="1"/>
    <n v="0"/>
    <n v="0"/>
    <n v="0"/>
    <n v="1"/>
    <n v="0"/>
    <n v="50101"/>
    <n v="1766"/>
    <n v="3"/>
    <n v="51870"/>
  </r>
  <r>
    <x v="12"/>
    <x v="3"/>
    <x v="5"/>
    <n v="8873"/>
    <n v="27107"/>
    <n v="14345"/>
    <n v="58"/>
    <n v="41"/>
    <n v="0"/>
    <n v="0"/>
    <n v="9"/>
    <n v="6"/>
    <n v="0"/>
    <n v="0"/>
    <n v="69"/>
    <n v="440"/>
    <n v="124"/>
    <n v="27"/>
    <n v="2"/>
    <n v="0"/>
    <n v="0"/>
    <n v="0"/>
    <n v="0"/>
    <n v="17"/>
    <n v="223"/>
    <n v="578"/>
    <n v="244"/>
    <n v="25"/>
    <n v="7"/>
    <n v="7"/>
    <n v="0"/>
    <n v="1"/>
    <n v="0"/>
    <n v="1"/>
    <n v="0"/>
    <n v="0"/>
    <n v="0"/>
    <n v="1"/>
    <n v="0"/>
    <n v="50439"/>
    <n v="1763"/>
    <n v="3"/>
    <n v="52205"/>
  </r>
  <r>
    <x v="12"/>
    <x v="3"/>
    <x v="6"/>
    <n v="10798"/>
    <n v="27135"/>
    <n v="12785"/>
    <n v="59"/>
    <n v="40"/>
    <n v="2"/>
    <n v="0"/>
    <n v="8"/>
    <n v="7"/>
    <n v="0"/>
    <n v="0"/>
    <n v="69"/>
    <n v="445"/>
    <n v="111"/>
    <n v="23"/>
    <n v="1"/>
    <n v="0"/>
    <n v="0"/>
    <n v="0"/>
    <n v="0"/>
    <n v="17"/>
    <n v="245"/>
    <n v="566"/>
    <n v="244"/>
    <n v="25"/>
    <n v="7"/>
    <n v="7"/>
    <n v="0"/>
    <n v="1"/>
    <n v="0"/>
    <n v="1"/>
    <n v="0"/>
    <n v="0"/>
    <n v="0"/>
    <n v="1"/>
    <n v="0"/>
    <n v="50834"/>
    <n v="1760"/>
    <n v="3"/>
    <n v="52597"/>
  </r>
  <r>
    <x v="12"/>
    <x v="3"/>
    <x v="7"/>
    <n v="10790"/>
    <n v="27146"/>
    <n v="13238"/>
    <n v="59"/>
    <n v="40"/>
    <n v="2"/>
    <n v="0"/>
    <n v="8"/>
    <n v="7"/>
    <n v="0"/>
    <n v="0"/>
    <n v="69"/>
    <n v="446"/>
    <n v="114"/>
    <n v="23"/>
    <n v="0"/>
    <n v="0"/>
    <n v="0"/>
    <n v="0"/>
    <n v="0"/>
    <n v="17"/>
    <n v="245"/>
    <n v="567"/>
    <n v="244"/>
    <n v="26"/>
    <n v="7"/>
    <n v="7"/>
    <n v="0"/>
    <n v="1"/>
    <n v="0"/>
    <n v="1"/>
    <n v="0"/>
    <n v="0"/>
    <n v="0"/>
    <n v="1"/>
    <n v="0"/>
    <n v="51290"/>
    <n v="1765"/>
    <n v="3"/>
    <n v="53058"/>
  </r>
  <r>
    <x v="12"/>
    <x v="3"/>
    <x v="8"/>
    <n v="10786"/>
    <n v="27137"/>
    <n v="13621"/>
    <n v="60"/>
    <n v="40"/>
    <n v="2"/>
    <n v="0"/>
    <n v="8"/>
    <n v="7"/>
    <n v="0"/>
    <n v="0"/>
    <n v="69"/>
    <n v="450"/>
    <n v="116"/>
    <n v="23"/>
    <n v="0"/>
    <n v="0"/>
    <n v="0"/>
    <n v="0"/>
    <n v="0"/>
    <n v="16"/>
    <n v="244"/>
    <n v="569"/>
    <n v="246"/>
    <n v="26"/>
    <n v="7"/>
    <n v="7"/>
    <n v="0"/>
    <n v="1"/>
    <n v="0"/>
    <n v="1"/>
    <n v="0"/>
    <n v="0"/>
    <n v="0"/>
    <n v="1"/>
    <n v="0"/>
    <n v="51661"/>
    <n v="1773"/>
    <n v="3"/>
    <n v="53437"/>
  </r>
  <r>
    <x v="12"/>
    <x v="3"/>
    <x v="9"/>
    <n v="10788"/>
    <n v="27181"/>
    <n v="13908"/>
    <n v="60"/>
    <n v="40"/>
    <n v="2"/>
    <n v="0"/>
    <n v="8"/>
    <n v="7"/>
    <n v="0"/>
    <n v="0"/>
    <n v="69"/>
    <n v="464"/>
    <n v="113"/>
    <n v="24"/>
    <n v="0"/>
    <n v="0"/>
    <n v="0"/>
    <n v="0"/>
    <n v="0"/>
    <n v="16"/>
    <n v="245"/>
    <n v="572"/>
    <n v="244"/>
    <n v="26"/>
    <n v="7"/>
    <n v="6"/>
    <n v="0"/>
    <n v="1"/>
    <n v="0"/>
    <n v="1"/>
    <n v="0"/>
    <n v="0"/>
    <n v="0"/>
    <n v="1"/>
    <n v="0"/>
    <n v="51994"/>
    <n v="1786"/>
    <n v="3"/>
    <n v="53783"/>
  </r>
  <r>
    <x v="12"/>
    <x v="3"/>
    <x v="10"/>
    <n v="10792"/>
    <n v="27184"/>
    <n v="14328"/>
    <n v="61"/>
    <n v="40"/>
    <n v="2"/>
    <n v="0"/>
    <n v="8"/>
    <n v="7"/>
    <n v="0"/>
    <n v="0"/>
    <n v="69"/>
    <n v="452"/>
    <n v="113"/>
    <n v="22"/>
    <n v="0"/>
    <n v="0"/>
    <n v="0"/>
    <n v="0"/>
    <n v="0"/>
    <n v="16"/>
    <n v="243"/>
    <n v="570"/>
    <n v="245"/>
    <n v="26"/>
    <n v="7"/>
    <n v="8"/>
    <n v="0"/>
    <n v="1"/>
    <n v="0"/>
    <n v="1"/>
    <n v="0"/>
    <n v="0"/>
    <n v="0"/>
    <n v="1"/>
    <n v="0"/>
    <n v="52422"/>
    <n v="1771"/>
    <n v="3"/>
    <n v="54196"/>
  </r>
  <r>
    <x v="12"/>
    <x v="3"/>
    <x v="11"/>
    <n v="10821"/>
    <n v="27222"/>
    <n v="14648"/>
    <n v="61"/>
    <n v="40"/>
    <n v="2"/>
    <n v="0"/>
    <n v="8"/>
    <n v="7"/>
    <n v="0"/>
    <n v="0"/>
    <n v="69"/>
    <n v="453"/>
    <n v="115"/>
    <n v="22"/>
    <n v="0"/>
    <n v="0"/>
    <n v="0"/>
    <n v="0"/>
    <n v="0"/>
    <n v="16"/>
    <n v="242"/>
    <n v="570"/>
    <n v="245"/>
    <n v="25"/>
    <n v="7"/>
    <n v="7"/>
    <n v="0"/>
    <n v="1"/>
    <n v="0"/>
    <n v="1"/>
    <n v="0"/>
    <n v="0"/>
    <n v="0"/>
    <n v="1"/>
    <n v="0"/>
    <n v="52809"/>
    <n v="1771"/>
    <n v="3"/>
    <n v="54583"/>
  </r>
  <r>
    <x v="13"/>
    <x v="3"/>
    <x v="0"/>
    <n v="5511"/>
    <n v="5705"/>
    <n v="9677"/>
    <n v="28"/>
    <n v="293"/>
    <n v="1"/>
    <n v="0"/>
    <n v="54"/>
    <n v="13"/>
    <n v="1"/>
    <n v="0"/>
    <n v="65"/>
    <n v="254"/>
    <n v="276"/>
    <n v="62"/>
    <n v="2"/>
    <n v="0"/>
    <n v="0"/>
    <n v="0"/>
    <n v="0"/>
    <n v="9"/>
    <n v="409"/>
    <n v="1372"/>
    <n v="540"/>
    <n v="41"/>
    <n v="14"/>
    <n v="11"/>
    <n v="0"/>
    <n v="0"/>
    <n v="0"/>
    <n v="0"/>
    <n v="0"/>
    <n v="0"/>
    <n v="0"/>
    <n v="0"/>
    <n v="0"/>
    <n v="21283"/>
    <n v="3055"/>
    <n v="0"/>
    <n v="24338"/>
  </r>
  <r>
    <x v="13"/>
    <x v="3"/>
    <x v="1"/>
    <n v="5512"/>
    <n v="5727"/>
    <n v="9847"/>
    <n v="29"/>
    <n v="293"/>
    <n v="1"/>
    <n v="0"/>
    <n v="54"/>
    <n v="13"/>
    <n v="1"/>
    <n v="0"/>
    <n v="66"/>
    <n v="253"/>
    <n v="282"/>
    <n v="63"/>
    <n v="2"/>
    <n v="0"/>
    <n v="0"/>
    <n v="0"/>
    <n v="0"/>
    <n v="9"/>
    <n v="408"/>
    <n v="1374"/>
    <n v="541"/>
    <n v="41"/>
    <n v="14"/>
    <n v="11"/>
    <n v="0"/>
    <n v="0"/>
    <n v="0"/>
    <n v="0"/>
    <n v="0"/>
    <n v="0"/>
    <n v="0"/>
    <n v="0"/>
    <n v="0"/>
    <n v="21477"/>
    <n v="3064"/>
    <n v="0"/>
    <n v="24541"/>
  </r>
  <r>
    <x v="13"/>
    <x v="3"/>
    <x v="2"/>
    <n v="5524"/>
    <n v="5724"/>
    <n v="10009"/>
    <n v="29"/>
    <n v="293"/>
    <n v="1"/>
    <n v="0"/>
    <n v="54"/>
    <n v="13"/>
    <n v="1"/>
    <n v="0"/>
    <n v="66"/>
    <n v="252"/>
    <n v="284"/>
    <n v="65"/>
    <n v="2"/>
    <n v="0"/>
    <n v="0"/>
    <n v="0"/>
    <n v="0"/>
    <n v="9"/>
    <n v="406"/>
    <n v="1382"/>
    <n v="540"/>
    <n v="41"/>
    <n v="14"/>
    <n v="11"/>
    <n v="0"/>
    <n v="0"/>
    <n v="0"/>
    <n v="0"/>
    <n v="0"/>
    <n v="0"/>
    <n v="0"/>
    <n v="0"/>
    <n v="0"/>
    <n v="21648"/>
    <n v="3072"/>
    <n v="0"/>
    <n v="24720"/>
  </r>
  <r>
    <x v="13"/>
    <x v="3"/>
    <x v="3"/>
    <n v="5534"/>
    <n v="5744"/>
    <n v="10120"/>
    <n v="29"/>
    <n v="293"/>
    <n v="1"/>
    <n v="0"/>
    <n v="54"/>
    <n v="13"/>
    <n v="1"/>
    <n v="0"/>
    <n v="66"/>
    <n v="253"/>
    <n v="284"/>
    <n v="61"/>
    <n v="1"/>
    <n v="0"/>
    <n v="0"/>
    <n v="0"/>
    <n v="0"/>
    <n v="9"/>
    <n v="405"/>
    <n v="1391"/>
    <n v="544"/>
    <n v="42"/>
    <n v="14"/>
    <n v="11"/>
    <n v="0"/>
    <n v="0"/>
    <n v="0"/>
    <n v="0"/>
    <n v="0"/>
    <n v="0"/>
    <n v="0"/>
    <n v="0"/>
    <n v="0"/>
    <n v="21789"/>
    <n v="3081"/>
    <n v="0"/>
    <n v="24870"/>
  </r>
  <r>
    <x v="13"/>
    <x v="3"/>
    <x v="4"/>
    <n v="5539"/>
    <n v="5743"/>
    <n v="10325"/>
    <n v="29"/>
    <n v="293"/>
    <n v="1"/>
    <n v="0"/>
    <n v="54"/>
    <n v="13"/>
    <n v="1"/>
    <n v="0"/>
    <n v="66"/>
    <n v="256"/>
    <n v="290"/>
    <n v="61"/>
    <n v="1"/>
    <n v="0"/>
    <n v="0"/>
    <n v="0"/>
    <n v="0"/>
    <n v="9"/>
    <n v="404"/>
    <n v="1386"/>
    <n v="547"/>
    <n v="42"/>
    <n v="14"/>
    <n v="11"/>
    <n v="0"/>
    <n v="0"/>
    <n v="0"/>
    <n v="0"/>
    <n v="0"/>
    <n v="0"/>
    <n v="0"/>
    <n v="0"/>
    <n v="0"/>
    <n v="21998"/>
    <n v="3087"/>
    <n v="0"/>
    <n v="25085"/>
  </r>
  <r>
    <x v="13"/>
    <x v="3"/>
    <x v="5"/>
    <n v="5512"/>
    <n v="5743"/>
    <n v="10538"/>
    <n v="29"/>
    <n v="292"/>
    <n v="1"/>
    <n v="0"/>
    <n v="54"/>
    <n v="12"/>
    <n v="1"/>
    <n v="0"/>
    <n v="66"/>
    <n v="254"/>
    <n v="290"/>
    <n v="62"/>
    <n v="1"/>
    <n v="0"/>
    <n v="0"/>
    <n v="0"/>
    <n v="0"/>
    <n v="9"/>
    <n v="401"/>
    <n v="1392"/>
    <n v="545"/>
    <n v="42"/>
    <n v="14"/>
    <n v="11"/>
    <n v="0"/>
    <n v="0"/>
    <n v="0"/>
    <n v="0"/>
    <n v="0"/>
    <n v="0"/>
    <n v="0"/>
    <n v="0"/>
    <n v="0"/>
    <n v="22182"/>
    <n v="3087"/>
    <n v="0"/>
    <n v="25269"/>
  </r>
  <r>
    <x v="13"/>
    <x v="3"/>
    <x v="6"/>
    <n v="5823"/>
    <n v="6167"/>
    <n v="10135"/>
    <n v="29"/>
    <n v="325"/>
    <n v="2"/>
    <n v="0"/>
    <n v="55"/>
    <n v="11"/>
    <n v="1"/>
    <n v="0"/>
    <n v="66"/>
    <n v="276"/>
    <n v="270"/>
    <n v="61"/>
    <n v="2"/>
    <n v="0"/>
    <n v="0"/>
    <n v="0"/>
    <n v="0"/>
    <n v="9"/>
    <n v="412"/>
    <n v="1362"/>
    <n v="573"/>
    <n v="45"/>
    <n v="12"/>
    <n v="12"/>
    <n v="0"/>
    <n v="0"/>
    <n v="0"/>
    <n v="0"/>
    <n v="0"/>
    <n v="0"/>
    <n v="0"/>
    <n v="0"/>
    <n v="0"/>
    <n v="22548"/>
    <n v="3100"/>
    <n v="0"/>
    <n v="25648"/>
  </r>
  <r>
    <x v="13"/>
    <x v="3"/>
    <x v="7"/>
    <n v="5819"/>
    <n v="6179"/>
    <n v="10394"/>
    <n v="29"/>
    <n v="324"/>
    <n v="2"/>
    <n v="0"/>
    <n v="55"/>
    <n v="11"/>
    <n v="1"/>
    <n v="0"/>
    <n v="66"/>
    <n v="279"/>
    <n v="275"/>
    <n v="61"/>
    <n v="2"/>
    <n v="0"/>
    <n v="0"/>
    <n v="0"/>
    <n v="0"/>
    <n v="9"/>
    <n v="413"/>
    <n v="1359"/>
    <n v="575"/>
    <n v="45"/>
    <n v="12"/>
    <n v="12"/>
    <n v="0"/>
    <n v="0"/>
    <n v="0"/>
    <n v="0"/>
    <n v="0"/>
    <n v="0"/>
    <n v="0"/>
    <n v="0"/>
    <n v="0"/>
    <n v="22814"/>
    <n v="3108"/>
    <n v="0"/>
    <n v="25922"/>
  </r>
  <r>
    <x v="13"/>
    <x v="3"/>
    <x v="8"/>
    <n v="5819"/>
    <n v="6174"/>
    <n v="10600"/>
    <n v="30"/>
    <n v="323"/>
    <n v="3"/>
    <n v="0"/>
    <n v="55"/>
    <n v="11"/>
    <n v="1"/>
    <n v="0"/>
    <n v="66"/>
    <n v="284"/>
    <n v="288"/>
    <n v="64"/>
    <n v="3"/>
    <n v="1"/>
    <n v="0"/>
    <n v="0"/>
    <n v="0"/>
    <n v="9"/>
    <n v="410"/>
    <n v="1353"/>
    <n v="574"/>
    <n v="45"/>
    <n v="12"/>
    <n v="12"/>
    <n v="0"/>
    <n v="0"/>
    <n v="0"/>
    <n v="0"/>
    <n v="0"/>
    <n v="0"/>
    <n v="0"/>
    <n v="0"/>
    <n v="0"/>
    <n v="23016"/>
    <n v="3121"/>
    <n v="0"/>
    <n v="26137"/>
  </r>
  <r>
    <x v="13"/>
    <x v="3"/>
    <x v="9"/>
    <n v="5816"/>
    <n v="6174"/>
    <n v="10834"/>
    <n v="32"/>
    <n v="321"/>
    <n v="3"/>
    <n v="0"/>
    <n v="54"/>
    <n v="10"/>
    <n v="1"/>
    <n v="0"/>
    <n v="65"/>
    <n v="280"/>
    <n v="302"/>
    <n v="63"/>
    <n v="4"/>
    <n v="1"/>
    <n v="0"/>
    <n v="0"/>
    <n v="0"/>
    <n v="9"/>
    <n v="387"/>
    <n v="1329"/>
    <n v="565"/>
    <n v="45"/>
    <n v="12"/>
    <n v="12"/>
    <n v="0"/>
    <n v="0"/>
    <n v="0"/>
    <n v="0"/>
    <n v="0"/>
    <n v="0"/>
    <n v="0"/>
    <n v="0"/>
    <n v="0"/>
    <n v="23245"/>
    <n v="3074"/>
    <n v="0"/>
    <n v="26319"/>
  </r>
  <r>
    <x v="13"/>
    <x v="3"/>
    <x v="10"/>
    <n v="5818"/>
    <n v="6177"/>
    <n v="11145"/>
    <n v="34"/>
    <n v="321"/>
    <n v="3"/>
    <n v="0"/>
    <n v="55"/>
    <n v="12"/>
    <n v="1"/>
    <n v="0"/>
    <n v="67"/>
    <n v="283"/>
    <n v="303"/>
    <n v="63"/>
    <n v="4"/>
    <n v="1"/>
    <n v="0"/>
    <n v="0"/>
    <n v="0"/>
    <n v="9"/>
    <n v="406"/>
    <n v="1348"/>
    <n v="571"/>
    <n v="45"/>
    <n v="12"/>
    <n v="12"/>
    <n v="0"/>
    <n v="0"/>
    <n v="0"/>
    <n v="0"/>
    <n v="0"/>
    <n v="0"/>
    <n v="0"/>
    <n v="0"/>
    <n v="0"/>
    <n v="23566"/>
    <n v="3124"/>
    <n v="0"/>
    <n v="26690"/>
  </r>
  <r>
    <x v="13"/>
    <x v="3"/>
    <x v="11"/>
    <n v="5840"/>
    <n v="6173"/>
    <n v="11423"/>
    <n v="36"/>
    <n v="324"/>
    <n v="3"/>
    <n v="0"/>
    <n v="56"/>
    <n v="11"/>
    <n v="1"/>
    <n v="0"/>
    <n v="65"/>
    <n v="286"/>
    <n v="313"/>
    <n v="63"/>
    <n v="3"/>
    <n v="1"/>
    <n v="0"/>
    <n v="0"/>
    <n v="0"/>
    <n v="9"/>
    <n v="382"/>
    <n v="1327"/>
    <n v="565"/>
    <n v="46"/>
    <n v="12"/>
    <n v="12"/>
    <n v="0"/>
    <n v="0"/>
    <n v="0"/>
    <n v="0"/>
    <n v="0"/>
    <n v="0"/>
    <n v="0"/>
    <n v="0"/>
    <n v="0"/>
    <n v="23867"/>
    <n v="3084"/>
    <n v="0"/>
    <n v="26951"/>
  </r>
  <r>
    <x v="0"/>
    <x v="4"/>
    <x v="0"/>
    <n v="25090"/>
    <n v="17981"/>
    <n v="6097"/>
    <n v="460"/>
    <n v="317"/>
    <n v="20"/>
    <n v="0"/>
    <n v="93"/>
    <n v="169"/>
    <n v="43"/>
    <n v="0"/>
    <n v="332"/>
    <n v="2244"/>
    <n v="1026"/>
    <n v="131"/>
    <n v="4"/>
    <n v="0"/>
    <n v="0"/>
    <n v="0"/>
    <n v="1"/>
    <n v="33"/>
    <n v="811"/>
    <n v="2534"/>
    <n v="1639"/>
    <n v="195"/>
    <n v="22"/>
    <n v="15"/>
    <n v="0"/>
    <n v="1"/>
    <n v="0"/>
    <n v="0"/>
    <n v="0"/>
    <n v="0"/>
    <n v="0"/>
    <n v="0"/>
    <n v="3"/>
    <n v="50270"/>
    <n v="8987"/>
    <n v="4"/>
    <n v="59261"/>
  </r>
  <r>
    <x v="0"/>
    <x v="4"/>
    <x v="1"/>
    <n v="24874"/>
    <n v="17941"/>
    <n v="6080"/>
    <n v="467"/>
    <n v="319"/>
    <n v="20"/>
    <n v="0"/>
    <n v="91"/>
    <n v="171"/>
    <n v="43"/>
    <n v="0"/>
    <n v="330"/>
    <n v="2222"/>
    <n v="1012"/>
    <n v="133"/>
    <n v="7"/>
    <n v="0"/>
    <n v="0"/>
    <n v="0"/>
    <n v="1"/>
    <n v="32"/>
    <n v="803"/>
    <n v="2529"/>
    <n v="1637"/>
    <n v="192"/>
    <n v="24"/>
    <n v="15"/>
    <n v="0"/>
    <n v="1"/>
    <n v="0"/>
    <n v="0"/>
    <n v="0"/>
    <n v="0"/>
    <n v="0"/>
    <n v="0"/>
    <n v="3"/>
    <n v="50006"/>
    <n v="8937"/>
    <n v="4"/>
    <n v="58947"/>
  </r>
  <r>
    <x v="0"/>
    <x v="4"/>
    <x v="2"/>
    <n v="24906"/>
    <n v="17959"/>
    <n v="6144"/>
    <n v="467"/>
    <n v="316"/>
    <n v="20"/>
    <n v="0"/>
    <n v="93"/>
    <n v="170"/>
    <n v="43"/>
    <n v="0"/>
    <n v="329"/>
    <n v="2215"/>
    <n v="1015"/>
    <n v="136"/>
    <n v="10"/>
    <n v="0"/>
    <n v="0"/>
    <n v="0"/>
    <n v="1"/>
    <n v="32"/>
    <n v="798"/>
    <n v="2539"/>
    <n v="1643"/>
    <n v="193"/>
    <n v="23"/>
    <n v="15"/>
    <n v="0"/>
    <n v="1"/>
    <n v="0"/>
    <n v="0"/>
    <n v="0"/>
    <n v="0"/>
    <n v="0"/>
    <n v="0"/>
    <n v="3"/>
    <n v="50118"/>
    <n v="8949"/>
    <n v="4"/>
    <n v="59071"/>
  </r>
  <r>
    <x v="0"/>
    <x v="4"/>
    <x v="3"/>
    <n v="24918"/>
    <n v="17978"/>
    <n v="6187"/>
    <n v="466"/>
    <n v="317"/>
    <n v="20"/>
    <n v="0"/>
    <n v="92"/>
    <n v="170"/>
    <n v="43"/>
    <n v="0"/>
    <n v="333"/>
    <n v="2212"/>
    <n v="1031"/>
    <n v="134"/>
    <n v="9"/>
    <n v="0"/>
    <n v="0"/>
    <n v="0"/>
    <n v="1"/>
    <n v="32"/>
    <n v="793"/>
    <n v="2547"/>
    <n v="1638"/>
    <n v="191"/>
    <n v="23"/>
    <n v="15"/>
    <n v="0"/>
    <n v="1"/>
    <n v="0"/>
    <n v="0"/>
    <n v="0"/>
    <n v="0"/>
    <n v="0"/>
    <n v="0"/>
    <n v="3"/>
    <n v="50191"/>
    <n v="8959"/>
    <n v="4"/>
    <n v="59154"/>
  </r>
  <r>
    <x v="0"/>
    <x v="4"/>
    <x v="4"/>
    <n v="24860"/>
    <n v="17940"/>
    <n v="6245"/>
    <n v="466"/>
    <n v="316"/>
    <n v="20"/>
    <n v="0"/>
    <n v="92"/>
    <n v="171"/>
    <n v="43"/>
    <n v="0"/>
    <n v="332"/>
    <n v="2208"/>
    <n v="1010"/>
    <n v="136"/>
    <n v="8"/>
    <n v="0"/>
    <n v="0"/>
    <n v="0"/>
    <n v="1"/>
    <n v="32"/>
    <n v="797"/>
    <n v="2567"/>
    <n v="1636"/>
    <n v="191"/>
    <n v="23"/>
    <n v="15"/>
    <n v="0"/>
    <n v="1"/>
    <n v="0"/>
    <n v="0"/>
    <n v="0"/>
    <n v="0"/>
    <n v="0"/>
    <n v="0"/>
    <n v="3"/>
    <n v="50153"/>
    <n v="8956"/>
    <n v="4"/>
    <n v="59113"/>
  </r>
  <r>
    <x v="0"/>
    <x v="4"/>
    <x v="5"/>
    <n v="24795"/>
    <n v="17922"/>
    <n v="6277"/>
    <n v="462"/>
    <n v="314"/>
    <n v="20"/>
    <n v="1"/>
    <n v="92"/>
    <n v="171"/>
    <n v="42"/>
    <n v="0"/>
    <n v="337"/>
    <n v="2200"/>
    <n v="1004"/>
    <n v="131"/>
    <n v="7"/>
    <n v="0"/>
    <n v="0"/>
    <n v="0"/>
    <n v="1"/>
    <n v="32"/>
    <n v="802"/>
    <n v="2572"/>
    <n v="1646"/>
    <n v="192"/>
    <n v="22"/>
    <n v="16"/>
    <n v="0"/>
    <n v="1"/>
    <n v="0"/>
    <n v="0"/>
    <n v="0"/>
    <n v="0"/>
    <n v="0"/>
    <n v="0"/>
    <n v="3"/>
    <n v="50096"/>
    <n v="8962"/>
    <n v="4"/>
    <n v="59062"/>
  </r>
  <r>
    <x v="0"/>
    <x v="4"/>
    <x v="6"/>
    <n v="25802"/>
    <n v="17590"/>
    <n v="5558"/>
    <n v="461"/>
    <n v="280"/>
    <n v="14"/>
    <n v="1"/>
    <n v="101"/>
    <n v="163"/>
    <n v="41"/>
    <n v="0"/>
    <n v="335"/>
    <n v="2210"/>
    <n v="962"/>
    <n v="143"/>
    <n v="9"/>
    <n v="1"/>
    <n v="0"/>
    <n v="0"/>
    <n v="1"/>
    <n v="33"/>
    <n v="810"/>
    <n v="2561"/>
    <n v="1662"/>
    <n v="178"/>
    <n v="24"/>
    <n v="16"/>
    <n v="0"/>
    <n v="1"/>
    <n v="0"/>
    <n v="0"/>
    <n v="0"/>
    <n v="0"/>
    <n v="0"/>
    <n v="0"/>
    <n v="3"/>
    <n v="50011"/>
    <n v="8945"/>
    <n v="4"/>
    <n v="58960"/>
  </r>
  <r>
    <x v="0"/>
    <x v="4"/>
    <x v="7"/>
    <n v="25914"/>
    <n v="17633"/>
    <n v="5600"/>
    <n v="469"/>
    <n v="279"/>
    <n v="16"/>
    <n v="1"/>
    <n v="102"/>
    <n v="161"/>
    <n v="41"/>
    <n v="0"/>
    <n v="337"/>
    <n v="2207"/>
    <n v="977"/>
    <n v="146"/>
    <n v="9"/>
    <n v="1"/>
    <n v="0"/>
    <n v="0"/>
    <n v="1"/>
    <n v="34"/>
    <n v="810"/>
    <n v="2571"/>
    <n v="1668"/>
    <n v="177"/>
    <n v="24"/>
    <n v="15"/>
    <n v="0"/>
    <n v="1"/>
    <n v="0"/>
    <n v="0"/>
    <n v="0"/>
    <n v="0"/>
    <n v="0"/>
    <n v="0"/>
    <n v="3"/>
    <n v="50216"/>
    <n v="8977"/>
    <n v="4"/>
    <n v="59197"/>
  </r>
  <r>
    <x v="0"/>
    <x v="4"/>
    <x v="8"/>
    <n v="25814"/>
    <n v="17597"/>
    <n v="5654"/>
    <n v="468"/>
    <n v="281"/>
    <n v="15"/>
    <n v="1"/>
    <n v="102"/>
    <n v="160"/>
    <n v="41"/>
    <n v="0"/>
    <n v="350"/>
    <n v="2203"/>
    <n v="988"/>
    <n v="152"/>
    <n v="11"/>
    <n v="1"/>
    <n v="1"/>
    <n v="0"/>
    <n v="1"/>
    <n v="35"/>
    <n v="817"/>
    <n v="2563"/>
    <n v="1658"/>
    <n v="175"/>
    <n v="23"/>
    <n v="15"/>
    <n v="0"/>
    <n v="1"/>
    <n v="0"/>
    <n v="0"/>
    <n v="0"/>
    <n v="0"/>
    <n v="0"/>
    <n v="0"/>
    <n v="3"/>
    <n v="50133"/>
    <n v="8993"/>
    <n v="4"/>
    <n v="59130"/>
  </r>
  <r>
    <x v="0"/>
    <x v="4"/>
    <x v="9"/>
    <n v="25832"/>
    <n v="17599"/>
    <n v="5718"/>
    <n v="468"/>
    <n v="281"/>
    <n v="21"/>
    <n v="1"/>
    <n v="101"/>
    <n v="155"/>
    <n v="41"/>
    <n v="0"/>
    <n v="350"/>
    <n v="2205"/>
    <n v="1000"/>
    <n v="145"/>
    <n v="15"/>
    <n v="1"/>
    <n v="1"/>
    <n v="0"/>
    <n v="1"/>
    <n v="34"/>
    <n v="817"/>
    <n v="2571"/>
    <n v="1671"/>
    <n v="174"/>
    <n v="23"/>
    <n v="17"/>
    <n v="0"/>
    <n v="1"/>
    <n v="0"/>
    <n v="0"/>
    <n v="0"/>
    <n v="0"/>
    <n v="0"/>
    <n v="0"/>
    <n v="3"/>
    <n v="50217"/>
    <n v="9025"/>
    <n v="4"/>
    <n v="59246"/>
  </r>
  <r>
    <x v="0"/>
    <x v="4"/>
    <x v="10"/>
    <n v="25753"/>
    <n v="17591"/>
    <n v="5741"/>
    <n v="469"/>
    <n v="284"/>
    <n v="19"/>
    <n v="1"/>
    <n v="99"/>
    <n v="154"/>
    <n v="41"/>
    <n v="0"/>
    <n v="352"/>
    <n v="2202"/>
    <n v="1006"/>
    <n v="152"/>
    <n v="12"/>
    <n v="1"/>
    <n v="1"/>
    <n v="0"/>
    <n v="1"/>
    <n v="34"/>
    <n v="816"/>
    <n v="2579"/>
    <n v="1661"/>
    <n v="175"/>
    <n v="23"/>
    <n v="15"/>
    <n v="0"/>
    <n v="1"/>
    <n v="0"/>
    <n v="0"/>
    <n v="0"/>
    <n v="0"/>
    <n v="0"/>
    <n v="0"/>
    <n v="3"/>
    <n v="50152"/>
    <n v="9030"/>
    <n v="4"/>
    <n v="59186"/>
  </r>
  <r>
    <x v="0"/>
    <x v="4"/>
    <x v="11"/>
    <n v="25810"/>
    <n v="17644"/>
    <n v="5803"/>
    <n v="467"/>
    <n v="283"/>
    <n v="20"/>
    <n v="2"/>
    <n v="99"/>
    <n v="155"/>
    <n v="41"/>
    <n v="0"/>
    <n v="347"/>
    <n v="2191"/>
    <n v="1015"/>
    <n v="141"/>
    <n v="11"/>
    <n v="1"/>
    <n v="1"/>
    <n v="0"/>
    <n v="1"/>
    <n v="35"/>
    <n v="815"/>
    <n v="2599"/>
    <n v="1674"/>
    <n v="174"/>
    <n v="30"/>
    <n v="15"/>
    <n v="0"/>
    <n v="1"/>
    <n v="0"/>
    <n v="0"/>
    <n v="0"/>
    <n v="0"/>
    <n v="0"/>
    <n v="0"/>
    <n v="3"/>
    <n v="50324"/>
    <n v="9050"/>
    <n v="4"/>
    <n v="59378"/>
  </r>
  <r>
    <x v="1"/>
    <x v="4"/>
    <x v="0"/>
    <n v="11722"/>
    <n v="36474"/>
    <n v="21557"/>
    <n v="59"/>
    <n v="83"/>
    <n v="0"/>
    <n v="0"/>
    <n v="10"/>
    <n v="12"/>
    <n v="0"/>
    <n v="0"/>
    <n v="83"/>
    <n v="653"/>
    <n v="430"/>
    <n v="79"/>
    <n v="3"/>
    <n v="1"/>
    <n v="0"/>
    <n v="0"/>
    <n v="1"/>
    <n v="17"/>
    <n v="509"/>
    <n v="1558"/>
    <n v="764"/>
    <n v="97"/>
    <n v="24"/>
    <n v="25"/>
    <n v="0"/>
    <n v="4"/>
    <n v="0"/>
    <n v="2"/>
    <n v="0"/>
    <n v="0"/>
    <n v="2"/>
    <n v="2"/>
    <n v="2"/>
    <n v="69917"/>
    <n v="4244"/>
    <n v="12"/>
    <n v="74173"/>
  </r>
  <r>
    <x v="1"/>
    <x v="4"/>
    <x v="1"/>
    <n v="11727"/>
    <n v="36483"/>
    <n v="21713"/>
    <n v="60"/>
    <n v="83"/>
    <n v="0"/>
    <n v="0"/>
    <n v="10"/>
    <n v="12"/>
    <n v="0"/>
    <n v="0"/>
    <n v="87"/>
    <n v="655"/>
    <n v="441"/>
    <n v="84"/>
    <n v="7"/>
    <n v="1"/>
    <n v="0"/>
    <n v="0"/>
    <n v="1"/>
    <n v="17"/>
    <n v="506"/>
    <n v="1555"/>
    <n v="765"/>
    <n v="96"/>
    <n v="24"/>
    <n v="27"/>
    <n v="0"/>
    <n v="4"/>
    <n v="0"/>
    <n v="2"/>
    <n v="0"/>
    <n v="0"/>
    <n v="2"/>
    <n v="2"/>
    <n v="1"/>
    <n v="70088"/>
    <n v="4266"/>
    <n v="11"/>
    <n v="74365"/>
  </r>
  <r>
    <x v="1"/>
    <x v="4"/>
    <x v="2"/>
    <n v="11694"/>
    <n v="36545"/>
    <n v="21850"/>
    <n v="60"/>
    <n v="83"/>
    <n v="0"/>
    <n v="0"/>
    <n v="10"/>
    <n v="12"/>
    <n v="0"/>
    <n v="0"/>
    <n v="85"/>
    <n v="650"/>
    <n v="445"/>
    <n v="84"/>
    <n v="4"/>
    <n v="1"/>
    <n v="0"/>
    <n v="0"/>
    <n v="1"/>
    <n v="17"/>
    <n v="508"/>
    <n v="1557"/>
    <n v="769"/>
    <n v="97"/>
    <n v="24"/>
    <n v="26"/>
    <n v="0"/>
    <n v="4"/>
    <n v="0"/>
    <n v="1"/>
    <n v="0"/>
    <n v="0"/>
    <n v="2"/>
    <n v="2"/>
    <n v="1"/>
    <n v="70254"/>
    <n v="4268"/>
    <n v="10"/>
    <n v="74532"/>
  </r>
  <r>
    <x v="1"/>
    <x v="4"/>
    <x v="3"/>
    <n v="11724"/>
    <n v="36594"/>
    <n v="21988"/>
    <n v="60"/>
    <n v="83"/>
    <n v="0"/>
    <n v="0"/>
    <n v="10"/>
    <n v="12"/>
    <n v="0"/>
    <n v="0"/>
    <n v="85"/>
    <n v="648"/>
    <n v="463"/>
    <n v="83"/>
    <n v="3"/>
    <n v="1"/>
    <n v="0"/>
    <n v="0"/>
    <n v="1"/>
    <n v="17"/>
    <n v="511"/>
    <n v="1546"/>
    <n v="766"/>
    <n v="97"/>
    <n v="23"/>
    <n v="26"/>
    <n v="0"/>
    <n v="3"/>
    <n v="0"/>
    <n v="1"/>
    <n v="0"/>
    <n v="0"/>
    <n v="3"/>
    <n v="2"/>
    <n v="1"/>
    <n v="70471"/>
    <n v="4270"/>
    <n v="10"/>
    <n v="74751"/>
  </r>
  <r>
    <x v="1"/>
    <x v="4"/>
    <x v="4"/>
    <n v="11717"/>
    <n v="36584"/>
    <n v="22099"/>
    <n v="60"/>
    <n v="83"/>
    <n v="0"/>
    <n v="0"/>
    <n v="10"/>
    <n v="12"/>
    <n v="0"/>
    <n v="0"/>
    <n v="85"/>
    <n v="649"/>
    <n v="463"/>
    <n v="85"/>
    <n v="4"/>
    <n v="0"/>
    <n v="0"/>
    <n v="0"/>
    <n v="1"/>
    <n v="17"/>
    <n v="511"/>
    <n v="1561"/>
    <n v="769"/>
    <n v="96"/>
    <n v="26"/>
    <n v="26"/>
    <n v="0"/>
    <n v="3"/>
    <n v="0"/>
    <n v="1"/>
    <n v="0"/>
    <n v="0"/>
    <n v="3"/>
    <n v="2"/>
    <n v="1"/>
    <n v="70565"/>
    <n v="4293"/>
    <n v="10"/>
    <n v="74868"/>
  </r>
  <r>
    <x v="1"/>
    <x v="4"/>
    <x v="5"/>
    <n v="11701"/>
    <n v="36544"/>
    <n v="22236"/>
    <n v="60"/>
    <n v="83"/>
    <n v="0"/>
    <n v="0"/>
    <n v="10"/>
    <n v="12"/>
    <n v="0"/>
    <n v="0"/>
    <n v="84"/>
    <n v="646"/>
    <n v="470"/>
    <n v="91"/>
    <n v="4"/>
    <n v="0"/>
    <n v="0"/>
    <n v="0"/>
    <n v="1"/>
    <n v="18"/>
    <n v="509"/>
    <n v="1565"/>
    <n v="767"/>
    <n v="95"/>
    <n v="25"/>
    <n v="26"/>
    <n v="0"/>
    <n v="3"/>
    <n v="0"/>
    <n v="1"/>
    <n v="0"/>
    <n v="0"/>
    <n v="3"/>
    <n v="2"/>
    <n v="1"/>
    <n v="70646"/>
    <n v="4301"/>
    <n v="10"/>
    <n v="74957"/>
  </r>
  <r>
    <x v="1"/>
    <x v="4"/>
    <x v="6"/>
    <n v="12507"/>
    <n v="37607"/>
    <n v="20539"/>
    <n v="60"/>
    <n v="78"/>
    <n v="0"/>
    <n v="0"/>
    <n v="11"/>
    <n v="11"/>
    <n v="0"/>
    <n v="0"/>
    <n v="87"/>
    <n v="641"/>
    <n v="463"/>
    <n v="93"/>
    <n v="4"/>
    <n v="0"/>
    <n v="0"/>
    <n v="0"/>
    <n v="1"/>
    <n v="18"/>
    <n v="522"/>
    <n v="1559"/>
    <n v="775"/>
    <n v="101"/>
    <n v="27"/>
    <n v="26"/>
    <n v="0"/>
    <n v="3"/>
    <n v="0"/>
    <n v="1"/>
    <n v="0"/>
    <n v="0"/>
    <n v="3"/>
    <n v="2"/>
    <n v="1"/>
    <n v="70813"/>
    <n v="4317"/>
    <n v="10"/>
    <n v="75140"/>
  </r>
  <r>
    <x v="1"/>
    <x v="4"/>
    <x v="7"/>
    <n v="12513"/>
    <n v="37633"/>
    <n v="20689"/>
    <n v="60"/>
    <n v="78"/>
    <n v="0"/>
    <n v="0"/>
    <n v="11"/>
    <n v="11"/>
    <n v="0"/>
    <n v="0"/>
    <n v="87"/>
    <n v="637"/>
    <n v="458"/>
    <n v="93"/>
    <n v="9"/>
    <n v="0"/>
    <n v="0"/>
    <n v="0"/>
    <n v="1"/>
    <n v="18"/>
    <n v="524"/>
    <n v="1570"/>
    <n v="775"/>
    <n v="100"/>
    <n v="26"/>
    <n v="25"/>
    <n v="0"/>
    <n v="3"/>
    <n v="0"/>
    <n v="1"/>
    <n v="0"/>
    <n v="0"/>
    <n v="3"/>
    <n v="2"/>
    <n v="1"/>
    <n v="70995"/>
    <n v="4323"/>
    <n v="10"/>
    <n v="75328"/>
  </r>
  <r>
    <x v="1"/>
    <x v="4"/>
    <x v="8"/>
    <n v="12517"/>
    <n v="37622"/>
    <n v="20766"/>
    <n v="61"/>
    <n v="78"/>
    <n v="0"/>
    <n v="0"/>
    <n v="11"/>
    <n v="11"/>
    <n v="0"/>
    <n v="0"/>
    <n v="90"/>
    <n v="631"/>
    <n v="451"/>
    <n v="90"/>
    <n v="7"/>
    <n v="0"/>
    <n v="0"/>
    <n v="0"/>
    <n v="1"/>
    <n v="18"/>
    <n v="523"/>
    <n v="1571"/>
    <n v="775"/>
    <n v="100"/>
    <n v="27"/>
    <n v="27"/>
    <n v="0"/>
    <n v="3"/>
    <n v="0"/>
    <n v="1"/>
    <n v="0"/>
    <n v="0"/>
    <n v="3"/>
    <n v="15"/>
    <n v="1"/>
    <n v="71066"/>
    <n v="4311"/>
    <n v="23"/>
    <n v="75400"/>
  </r>
  <r>
    <x v="1"/>
    <x v="4"/>
    <x v="9"/>
    <n v="12515"/>
    <n v="37661"/>
    <n v="20898"/>
    <n v="61"/>
    <n v="78"/>
    <n v="0"/>
    <n v="0"/>
    <n v="11"/>
    <n v="11"/>
    <n v="0"/>
    <n v="0"/>
    <n v="93"/>
    <n v="625"/>
    <n v="461"/>
    <n v="100"/>
    <n v="5"/>
    <n v="0"/>
    <n v="0"/>
    <n v="0"/>
    <n v="1"/>
    <n v="18"/>
    <n v="524"/>
    <n v="1578"/>
    <n v="771"/>
    <n v="103"/>
    <n v="26"/>
    <n v="25"/>
    <n v="0"/>
    <n v="3"/>
    <n v="0"/>
    <n v="1"/>
    <n v="0"/>
    <n v="0"/>
    <n v="3"/>
    <n v="3"/>
    <n v="1"/>
    <n v="71235"/>
    <n v="4330"/>
    <n v="11"/>
    <n v="75576"/>
  </r>
  <r>
    <x v="1"/>
    <x v="4"/>
    <x v="10"/>
    <n v="12469"/>
    <n v="37650"/>
    <n v="21072"/>
    <n v="61"/>
    <n v="78"/>
    <n v="0"/>
    <n v="0"/>
    <n v="11"/>
    <n v="11"/>
    <n v="0"/>
    <n v="0"/>
    <n v="93"/>
    <n v="626"/>
    <n v="462"/>
    <n v="93"/>
    <n v="4"/>
    <n v="0"/>
    <n v="0"/>
    <n v="0"/>
    <n v="1"/>
    <n v="18"/>
    <n v="522"/>
    <n v="1583"/>
    <n v="776"/>
    <n v="101"/>
    <n v="27"/>
    <n v="27"/>
    <n v="0"/>
    <n v="5"/>
    <n v="0"/>
    <n v="1"/>
    <n v="0"/>
    <n v="0"/>
    <n v="3"/>
    <n v="2"/>
    <n v="1"/>
    <n v="71352"/>
    <n v="4333"/>
    <n v="12"/>
    <n v="75697"/>
  </r>
  <r>
    <x v="1"/>
    <x v="4"/>
    <x v="11"/>
    <n v="12482"/>
    <n v="37706"/>
    <n v="21243"/>
    <n v="61"/>
    <n v="78"/>
    <n v="0"/>
    <n v="8"/>
    <n v="11"/>
    <n v="11"/>
    <n v="0"/>
    <n v="0"/>
    <n v="96"/>
    <n v="626"/>
    <n v="473"/>
    <n v="91"/>
    <n v="4"/>
    <n v="2"/>
    <n v="0"/>
    <n v="0"/>
    <n v="1"/>
    <n v="18"/>
    <n v="521"/>
    <n v="1599"/>
    <n v="785"/>
    <n v="102"/>
    <n v="29"/>
    <n v="26"/>
    <n v="0"/>
    <n v="4"/>
    <n v="0"/>
    <n v="1"/>
    <n v="0"/>
    <n v="0"/>
    <n v="3"/>
    <n v="4"/>
    <n v="1"/>
    <n v="71600"/>
    <n v="4373"/>
    <n v="13"/>
    <n v="75986"/>
  </r>
  <r>
    <x v="2"/>
    <x v="4"/>
    <x v="0"/>
    <n v="8235"/>
    <n v="9807"/>
    <n v="2780"/>
    <n v="32"/>
    <n v="28"/>
    <n v="0"/>
    <n v="0"/>
    <n v="30"/>
    <n v="3"/>
    <n v="0"/>
    <n v="0"/>
    <n v="51"/>
    <n v="630"/>
    <n v="186"/>
    <n v="40"/>
    <n v="1"/>
    <n v="0"/>
    <n v="0"/>
    <n v="0"/>
    <n v="1"/>
    <n v="8"/>
    <n v="274"/>
    <n v="752"/>
    <n v="360"/>
    <n v="49"/>
    <n v="10"/>
    <n v="8"/>
    <n v="0"/>
    <n v="1"/>
    <n v="0"/>
    <n v="0"/>
    <n v="0"/>
    <n v="0"/>
    <n v="0"/>
    <n v="0"/>
    <n v="0"/>
    <n v="20915"/>
    <n v="2370"/>
    <n v="1"/>
    <n v="23286"/>
  </r>
  <r>
    <x v="2"/>
    <x v="4"/>
    <x v="1"/>
    <n v="8248"/>
    <n v="9789"/>
    <n v="2797"/>
    <n v="35"/>
    <n v="28"/>
    <n v="0"/>
    <n v="0"/>
    <n v="30"/>
    <n v="3"/>
    <n v="0"/>
    <n v="0"/>
    <n v="51"/>
    <n v="635"/>
    <n v="185"/>
    <n v="40"/>
    <n v="1"/>
    <n v="0"/>
    <n v="0"/>
    <n v="0"/>
    <n v="1"/>
    <n v="9"/>
    <n v="272"/>
    <n v="757"/>
    <n v="367"/>
    <n v="49"/>
    <n v="10"/>
    <n v="8"/>
    <n v="0"/>
    <n v="1"/>
    <n v="0"/>
    <n v="0"/>
    <n v="0"/>
    <n v="0"/>
    <n v="0"/>
    <n v="0"/>
    <n v="0"/>
    <n v="20930"/>
    <n v="2385"/>
    <n v="1"/>
    <n v="23316"/>
  </r>
  <r>
    <x v="2"/>
    <x v="4"/>
    <x v="2"/>
    <n v="8250"/>
    <n v="9799"/>
    <n v="2806"/>
    <n v="33"/>
    <n v="27"/>
    <n v="0"/>
    <n v="0"/>
    <n v="30"/>
    <n v="3"/>
    <n v="0"/>
    <n v="0"/>
    <n v="52"/>
    <n v="637"/>
    <n v="186"/>
    <n v="41"/>
    <n v="1"/>
    <n v="0"/>
    <n v="0"/>
    <n v="0"/>
    <n v="1"/>
    <n v="9"/>
    <n v="269"/>
    <n v="759"/>
    <n v="369"/>
    <n v="49"/>
    <n v="10"/>
    <n v="8"/>
    <n v="0"/>
    <n v="1"/>
    <n v="0"/>
    <n v="0"/>
    <n v="0"/>
    <n v="0"/>
    <n v="0"/>
    <n v="0"/>
    <n v="0"/>
    <n v="20948"/>
    <n v="2391"/>
    <n v="1"/>
    <n v="23340"/>
  </r>
  <r>
    <x v="2"/>
    <x v="4"/>
    <x v="3"/>
    <n v="8253"/>
    <n v="9808"/>
    <n v="2820"/>
    <n v="33"/>
    <n v="26"/>
    <n v="0"/>
    <n v="0"/>
    <n v="30"/>
    <n v="3"/>
    <n v="0"/>
    <n v="0"/>
    <n v="52"/>
    <n v="637"/>
    <n v="185"/>
    <n v="39"/>
    <n v="1"/>
    <n v="0"/>
    <n v="0"/>
    <n v="0"/>
    <n v="1"/>
    <n v="9"/>
    <n v="268"/>
    <n v="759"/>
    <n v="370"/>
    <n v="49"/>
    <n v="10"/>
    <n v="8"/>
    <n v="0"/>
    <n v="1"/>
    <n v="0"/>
    <n v="0"/>
    <n v="0"/>
    <n v="0"/>
    <n v="0"/>
    <n v="0"/>
    <n v="0"/>
    <n v="20973"/>
    <n v="2388"/>
    <n v="1"/>
    <n v="23362"/>
  </r>
  <r>
    <x v="2"/>
    <x v="4"/>
    <x v="4"/>
    <n v="8192"/>
    <n v="9797"/>
    <n v="2825"/>
    <n v="33"/>
    <n v="27"/>
    <n v="0"/>
    <n v="0"/>
    <n v="31"/>
    <n v="3"/>
    <n v="0"/>
    <n v="0"/>
    <n v="54"/>
    <n v="638"/>
    <n v="183"/>
    <n v="37"/>
    <n v="1"/>
    <n v="0"/>
    <n v="0"/>
    <n v="0"/>
    <n v="1"/>
    <n v="9"/>
    <n v="267"/>
    <n v="770"/>
    <n v="371"/>
    <n v="49"/>
    <n v="10"/>
    <n v="8"/>
    <n v="0"/>
    <n v="1"/>
    <n v="0"/>
    <n v="0"/>
    <n v="0"/>
    <n v="0"/>
    <n v="0"/>
    <n v="0"/>
    <n v="0"/>
    <n v="20908"/>
    <n v="2398"/>
    <n v="1"/>
    <n v="23307"/>
  </r>
  <r>
    <x v="2"/>
    <x v="4"/>
    <x v="5"/>
    <n v="8157"/>
    <n v="9785"/>
    <n v="2831"/>
    <n v="33"/>
    <n v="27"/>
    <n v="0"/>
    <n v="0"/>
    <n v="31"/>
    <n v="3"/>
    <n v="0"/>
    <n v="0"/>
    <n v="54"/>
    <n v="633"/>
    <n v="186"/>
    <n v="35"/>
    <n v="1"/>
    <n v="0"/>
    <n v="0"/>
    <n v="0"/>
    <n v="1"/>
    <n v="9"/>
    <n v="263"/>
    <n v="776"/>
    <n v="372"/>
    <n v="50"/>
    <n v="10"/>
    <n v="8"/>
    <n v="0"/>
    <n v="1"/>
    <n v="0"/>
    <n v="0"/>
    <n v="0"/>
    <n v="0"/>
    <n v="0"/>
    <n v="0"/>
    <n v="0"/>
    <n v="20867"/>
    <n v="2398"/>
    <n v="1"/>
    <n v="23266"/>
  </r>
  <r>
    <x v="2"/>
    <x v="4"/>
    <x v="6"/>
    <n v="8442"/>
    <n v="9728"/>
    <n v="2584"/>
    <n v="33"/>
    <n v="31"/>
    <n v="0"/>
    <n v="0"/>
    <n v="31"/>
    <n v="3"/>
    <n v="0"/>
    <n v="0"/>
    <n v="58"/>
    <n v="638"/>
    <n v="193"/>
    <n v="31"/>
    <n v="2"/>
    <n v="0"/>
    <n v="0"/>
    <n v="0"/>
    <n v="1"/>
    <n v="10"/>
    <n v="266"/>
    <n v="773"/>
    <n v="369"/>
    <n v="49"/>
    <n v="10"/>
    <n v="8"/>
    <n v="0"/>
    <n v="1"/>
    <n v="0"/>
    <n v="0"/>
    <n v="0"/>
    <n v="0"/>
    <n v="0"/>
    <n v="0"/>
    <n v="0"/>
    <n v="20852"/>
    <n v="2408"/>
    <n v="1"/>
    <n v="23261"/>
  </r>
  <r>
    <x v="2"/>
    <x v="4"/>
    <x v="7"/>
    <n v="8463"/>
    <n v="9781"/>
    <n v="2600"/>
    <n v="33"/>
    <n v="30"/>
    <n v="0"/>
    <n v="0"/>
    <n v="31"/>
    <n v="3"/>
    <n v="0"/>
    <n v="0"/>
    <n v="58"/>
    <n v="637"/>
    <n v="191"/>
    <n v="30"/>
    <n v="2"/>
    <n v="0"/>
    <n v="0"/>
    <n v="0"/>
    <n v="1"/>
    <n v="10"/>
    <n v="265"/>
    <n v="775"/>
    <n v="372"/>
    <n v="49"/>
    <n v="10"/>
    <n v="8"/>
    <n v="0"/>
    <n v="1"/>
    <n v="0"/>
    <n v="0"/>
    <n v="0"/>
    <n v="0"/>
    <n v="0"/>
    <n v="0"/>
    <n v="0"/>
    <n v="20941"/>
    <n v="2408"/>
    <n v="1"/>
    <n v="23350"/>
  </r>
  <r>
    <x v="2"/>
    <x v="4"/>
    <x v="8"/>
    <n v="8421"/>
    <n v="9812"/>
    <n v="2604"/>
    <n v="34"/>
    <n v="29"/>
    <n v="0"/>
    <n v="0"/>
    <n v="31"/>
    <n v="3"/>
    <n v="0"/>
    <n v="0"/>
    <n v="60"/>
    <n v="634"/>
    <n v="196"/>
    <n v="27"/>
    <n v="2"/>
    <n v="0"/>
    <n v="0"/>
    <n v="0"/>
    <n v="1"/>
    <n v="10"/>
    <n v="263"/>
    <n v="778"/>
    <n v="377"/>
    <n v="49"/>
    <n v="10"/>
    <n v="8"/>
    <n v="0"/>
    <n v="1"/>
    <n v="0"/>
    <n v="0"/>
    <n v="0"/>
    <n v="0"/>
    <n v="0"/>
    <n v="0"/>
    <n v="0"/>
    <n v="20934"/>
    <n v="2415"/>
    <n v="1"/>
    <n v="23350"/>
  </r>
  <r>
    <x v="2"/>
    <x v="4"/>
    <x v="9"/>
    <n v="8425"/>
    <n v="9825"/>
    <n v="2638"/>
    <n v="34"/>
    <n v="30"/>
    <n v="0"/>
    <n v="0"/>
    <n v="31"/>
    <n v="3"/>
    <n v="0"/>
    <n v="0"/>
    <n v="62"/>
    <n v="632"/>
    <n v="190"/>
    <n v="27"/>
    <n v="2"/>
    <n v="0"/>
    <n v="0"/>
    <n v="0"/>
    <n v="1"/>
    <n v="10"/>
    <n v="262"/>
    <n v="782"/>
    <n v="378"/>
    <n v="48"/>
    <n v="10"/>
    <n v="8"/>
    <n v="0"/>
    <n v="1"/>
    <n v="0"/>
    <n v="0"/>
    <n v="0"/>
    <n v="0"/>
    <n v="0"/>
    <n v="0"/>
    <n v="0"/>
    <n v="20986"/>
    <n v="2412"/>
    <n v="1"/>
    <n v="23399"/>
  </r>
  <r>
    <x v="2"/>
    <x v="4"/>
    <x v="10"/>
    <n v="8432"/>
    <n v="9861"/>
    <n v="2650"/>
    <n v="34"/>
    <n v="30"/>
    <n v="0"/>
    <n v="0"/>
    <n v="31"/>
    <n v="3"/>
    <n v="0"/>
    <n v="0"/>
    <n v="63"/>
    <n v="631"/>
    <n v="201"/>
    <n v="27"/>
    <n v="2"/>
    <n v="0"/>
    <n v="0"/>
    <n v="0"/>
    <n v="1"/>
    <n v="10"/>
    <n v="261"/>
    <n v="770"/>
    <n v="376"/>
    <n v="46"/>
    <n v="10"/>
    <n v="8"/>
    <n v="0"/>
    <n v="1"/>
    <n v="0"/>
    <n v="0"/>
    <n v="0"/>
    <n v="0"/>
    <n v="0"/>
    <n v="0"/>
    <n v="0"/>
    <n v="21041"/>
    <n v="2406"/>
    <n v="1"/>
    <n v="23448"/>
  </r>
  <r>
    <x v="2"/>
    <x v="4"/>
    <x v="11"/>
    <n v="8456"/>
    <n v="9905"/>
    <n v="2681"/>
    <n v="34"/>
    <n v="30"/>
    <n v="0"/>
    <n v="0"/>
    <n v="31"/>
    <n v="3"/>
    <n v="0"/>
    <n v="0"/>
    <n v="63"/>
    <n v="628"/>
    <n v="205"/>
    <n v="29"/>
    <n v="5"/>
    <n v="0"/>
    <n v="0"/>
    <n v="0"/>
    <n v="1"/>
    <n v="10"/>
    <n v="263"/>
    <n v="778"/>
    <n v="375"/>
    <n v="46"/>
    <n v="10"/>
    <n v="8"/>
    <n v="0"/>
    <n v="1"/>
    <n v="0"/>
    <n v="0"/>
    <n v="0"/>
    <n v="0"/>
    <n v="0"/>
    <n v="0"/>
    <n v="0"/>
    <n v="21140"/>
    <n v="2421"/>
    <n v="1"/>
    <n v="23562"/>
  </r>
  <r>
    <x v="3"/>
    <x v="4"/>
    <x v="0"/>
    <n v="8612"/>
    <n v="27585"/>
    <n v="11843"/>
    <n v="17"/>
    <n v="293"/>
    <n v="3"/>
    <n v="1"/>
    <n v="11"/>
    <n v="3"/>
    <n v="0"/>
    <n v="0"/>
    <n v="19"/>
    <n v="720"/>
    <n v="415"/>
    <n v="100"/>
    <n v="6"/>
    <n v="1"/>
    <n v="1"/>
    <n v="0"/>
    <n v="0"/>
    <n v="9"/>
    <n v="507"/>
    <n v="1806"/>
    <n v="1193"/>
    <n v="152"/>
    <n v="28"/>
    <n v="28"/>
    <n v="0"/>
    <n v="4"/>
    <n v="0"/>
    <n v="2"/>
    <n v="0"/>
    <n v="0"/>
    <n v="1"/>
    <n v="0"/>
    <n v="1"/>
    <n v="48368"/>
    <n v="4985"/>
    <n v="8"/>
    <n v="53361"/>
  </r>
  <r>
    <x v="3"/>
    <x v="4"/>
    <x v="1"/>
    <n v="8598"/>
    <n v="27549"/>
    <n v="11887"/>
    <n v="17"/>
    <n v="293"/>
    <n v="3"/>
    <n v="2"/>
    <n v="11"/>
    <n v="3"/>
    <n v="0"/>
    <n v="0"/>
    <n v="18"/>
    <n v="723"/>
    <n v="418"/>
    <n v="100"/>
    <n v="9"/>
    <n v="0"/>
    <n v="1"/>
    <n v="0"/>
    <n v="0"/>
    <n v="10"/>
    <n v="503"/>
    <n v="1811"/>
    <n v="1198"/>
    <n v="151"/>
    <n v="28"/>
    <n v="28"/>
    <n v="0"/>
    <n v="4"/>
    <n v="0"/>
    <n v="2"/>
    <n v="0"/>
    <n v="0"/>
    <n v="1"/>
    <n v="0"/>
    <n v="1"/>
    <n v="48363"/>
    <n v="4998"/>
    <n v="8"/>
    <n v="53369"/>
  </r>
  <r>
    <x v="3"/>
    <x v="4"/>
    <x v="2"/>
    <n v="8581"/>
    <n v="27589"/>
    <n v="12006"/>
    <n v="17"/>
    <n v="293"/>
    <n v="3"/>
    <n v="1"/>
    <n v="11"/>
    <n v="3"/>
    <n v="0"/>
    <n v="0"/>
    <n v="18"/>
    <n v="726"/>
    <n v="420"/>
    <n v="104"/>
    <n v="9"/>
    <n v="0"/>
    <n v="1"/>
    <n v="0"/>
    <n v="0"/>
    <n v="10"/>
    <n v="498"/>
    <n v="1819"/>
    <n v="1209"/>
    <n v="150"/>
    <n v="29"/>
    <n v="28"/>
    <n v="0"/>
    <n v="4"/>
    <n v="0"/>
    <n v="2"/>
    <n v="0"/>
    <n v="0"/>
    <n v="1"/>
    <n v="0"/>
    <n v="1"/>
    <n v="48504"/>
    <n v="5021"/>
    <n v="8"/>
    <n v="53533"/>
  </r>
  <r>
    <x v="3"/>
    <x v="4"/>
    <x v="3"/>
    <n v="8565"/>
    <n v="27678"/>
    <n v="12114"/>
    <n v="17"/>
    <n v="293"/>
    <n v="3"/>
    <n v="1"/>
    <n v="11"/>
    <n v="3"/>
    <n v="0"/>
    <n v="0"/>
    <n v="18"/>
    <n v="725"/>
    <n v="422"/>
    <n v="103"/>
    <n v="8"/>
    <n v="0"/>
    <n v="1"/>
    <n v="0"/>
    <n v="0"/>
    <n v="9"/>
    <n v="492"/>
    <n v="1830"/>
    <n v="1217"/>
    <n v="151"/>
    <n v="28"/>
    <n v="29"/>
    <n v="0"/>
    <n v="3"/>
    <n v="0"/>
    <n v="2"/>
    <n v="0"/>
    <n v="0"/>
    <n v="2"/>
    <n v="0"/>
    <n v="1"/>
    <n v="48685"/>
    <n v="5033"/>
    <n v="8"/>
    <n v="53726"/>
  </r>
  <r>
    <x v="3"/>
    <x v="4"/>
    <x v="4"/>
    <n v="8556"/>
    <n v="27656"/>
    <n v="12181"/>
    <n v="17"/>
    <n v="292"/>
    <n v="3"/>
    <n v="1"/>
    <n v="11"/>
    <n v="3"/>
    <n v="0"/>
    <n v="0"/>
    <n v="18"/>
    <n v="724"/>
    <n v="409"/>
    <n v="107"/>
    <n v="7"/>
    <n v="0"/>
    <n v="1"/>
    <n v="0"/>
    <n v="0"/>
    <n v="9"/>
    <n v="492"/>
    <n v="1838"/>
    <n v="1219"/>
    <n v="153"/>
    <n v="27"/>
    <n v="29"/>
    <n v="0"/>
    <n v="3"/>
    <n v="0"/>
    <n v="2"/>
    <n v="0"/>
    <n v="0"/>
    <n v="2"/>
    <n v="0"/>
    <n v="1"/>
    <n v="48720"/>
    <n v="5033"/>
    <n v="8"/>
    <n v="53761"/>
  </r>
  <r>
    <x v="3"/>
    <x v="4"/>
    <x v="5"/>
    <n v="8549"/>
    <n v="27621"/>
    <n v="12233"/>
    <n v="17"/>
    <n v="293"/>
    <n v="3"/>
    <n v="1"/>
    <n v="11"/>
    <n v="3"/>
    <n v="0"/>
    <n v="0"/>
    <n v="18"/>
    <n v="716"/>
    <n v="405"/>
    <n v="112"/>
    <n v="6"/>
    <n v="0"/>
    <n v="1"/>
    <n v="0"/>
    <n v="0"/>
    <n v="9"/>
    <n v="496"/>
    <n v="1846"/>
    <n v="1225"/>
    <n v="154"/>
    <n v="28"/>
    <n v="29"/>
    <n v="0"/>
    <n v="3"/>
    <n v="0"/>
    <n v="2"/>
    <n v="0"/>
    <n v="0"/>
    <n v="2"/>
    <n v="0"/>
    <n v="1"/>
    <n v="48731"/>
    <n v="5045"/>
    <n v="8"/>
    <n v="53784"/>
  </r>
  <r>
    <x v="3"/>
    <x v="4"/>
    <x v="6"/>
    <n v="9271"/>
    <n v="27489"/>
    <n v="11690"/>
    <n v="17"/>
    <n v="287"/>
    <n v="5"/>
    <n v="1"/>
    <n v="11"/>
    <n v="3"/>
    <n v="0"/>
    <n v="0"/>
    <n v="18"/>
    <n v="712"/>
    <n v="411"/>
    <n v="119"/>
    <n v="7"/>
    <n v="0"/>
    <n v="1"/>
    <n v="0"/>
    <n v="0"/>
    <n v="9"/>
    <n v="504"/>
    <n v="1830"/>
    <n v="1236"/>
    <n v="154"/>
    <n v="32"/>
    <n v="28"/>
    <n v="0"/>
    <n v="3"/>
    <n v="0"/>
    <n v="2"/>
    <n v="0"/>
    <n v="0"/>
    <n v="2"/>
    <n v="0"/>
    <n v="1"/>
    <n v="48774"/>
    <n v="5061"/>
    <n v="8"/>
    <n v="53843"/>
  </r>
  <r>
    <x v="3"/>
    <x v="4"/>
    <x v="7"/>
    <n v="9270"/>
    <n v="27500"/>
    <n v="11726"/>
    <n v="17"/>
    <n v="289"/>
    <n v="5"/>
    <n v="1"/>
    <n v="11"/>
    <n v="3"/>
    <n v="0"/>
    <n v="0"/>
    <n v="17"/>
    <n v="707"/>
    <n v="406"/>
    <n v="118"/>
    <n v="9"/>
    <n v="0"/>
    <n v="1"/>
    <n v="0"/>
    <n v="0"/>
    <n v="9"/>
    <n v="504"/>
    <n v="1843"/>
    <n v="1237"/>
    <n v="154"/>
    <n v="29"/>
    <n v="30"/>
    <n v="0"/>
    <n v="3"/>
    <n v="0"/>
    <n v="2"/>
    <n v="0"/>
    <n v="0"/>
    <n v="2"/>
    <n v="0"/>
    <n v="1"/>
    <n v="48822"/>
    <n v="5064"/>
    <n v="8"/>
    <n v="53894"/>
  </r>
  <r>
    <x v="3"/>
    <x v="4"/>
    <x v="8"/>
    <n v="9246"/>
    <n v="27550"/>
    <n v="11802"/>
    <n v="17"/>
    <n v="288"/>
    <n v="4"/>
    <n v="1"/>
    <n v="11"/>
    <n v="3"/>
    <n v="0"/>
    <n v="0"/>
    <n v="18"/>
    <n v="704"/>
    <n v="405"/>
    <n v="116"/>
    <n v="9"/>
    <n v="0"/>
    <n v="1"/>
    <n v="0"/>
    <n v="0"/>
    <n v="9"/>
    <n v="506"/>
    <n v="1841"/>
    <n v="1246"/>
    <n v="154"/>
    <n v="29"/>
    <n v="29"/>
    <n v="0"/>
    <n v="3"/>
    <n v="0"/>
    <n v="2"/>
    <n v="0"/>
    <n v="0"/>
    <n v="2"/>
    <n v="0"/>
    <n v="1"/>
    <n v="48922"/>
    <n v="5067"/>
    <n v="8"/>
    <n v="53997"/>
  </r>
  <r>
    <x v="3"/>
    <x v="4"/>
    <x v="9"/>
    <n v="9275"/>
    <n v="27602"/>
    <n v="11948"/>
    <n v="17"/>
    <n v="287"/>
    <n v="5"/>
    <n v="2"/>
    <n v="11"/>
    <n v="3"/>
    <n v="0"/>
    <n v="0"/>
    <n v="19"/>
    <n v="706"/>
    <n v="414"/>
    <n v="120"/>
    <n v="8"/>
    <n v="0"/>
    <n v="1"/>
    <n v="0"/>
    <n v="0"/>
    <n v="9"/>
    <n v="503"/>
    <n v="1841"/>
    <n v="1250"/>
    <n v="155"/>
    <n v="29"/>
    <n v="29"/>
    <n v="0"/>
    <n v="3"/>
    <n v="0"/>
    <n v="2"/>
    <n v="0"/>
    <n v="0"/>
    <n v="2"/>
    <n v="0"/>
    <n v="1"/>
    <n v="49150"/>
    <n v="5084"/>
    <n v="8"/>
    <n v="54242"/>
  </r>
  <r>
    <x v="3"/>
    <x v="4"/>
    <x v="10"/>
    <n v="9271"/>
    <n v="27563"/>
    <n v="12014"/>
    <n v="17"/>
    <n v="285"/>
    <n v="5"/>
    <n v="2"/>
    <n v="11"/>
    <n v="3"/>
    <n v="0"/>
    <n v="0"/>
    <n v="19"/>
    <n v="703"/>
    <n v="424"/>
    <n v="123"/>
    <n v="7"/>
    <n v="0"/>
    <n v="1"/>
    <n v="0"/>
    <n v="0"/>
    <n v="10"/>
    <n v="505"/>
    <n v="1846"/>
    <n v="1247"/>
    <n v="156"/>
    <n v="29"/>
    <n v="29"/>
    <n v="0"/>
    <n v="3"/>
    <n v="0"/>
    <n v="2"/>
    <n v="0"/>
    <n v="0"/>
    <n v="2"/>
    <n v="0"/>
    <n v="1"/>
    <n v="49171"/>
    <n v="5099"/>
    <n v="8"/>
    <n v="54278"/>
  </r>
  <r>
    <x v="3"/>
    <x v="4"/>
    <x v="11"/>
    <n v="9290"/>
    <n v="27666"/>
    <n v="12071"/>
    <n v="17"/>
    <n v="285"/>
    <n v="5"/>
    <n v="2"/>
    <n v="11"/>
    <n v="3"/>
    <n v="0"/>
    <n v="0"/>
    <n v="19"/>
    <n v="702"/>
    <n v="434"/>
    <n v="125"/>
    <n v="11"/>
    <n v="0"/>
    <n v="1"/>
    <n v="0"/>
    <n v="0"/>
    <n v="10"/>
    <n v="507"/>
    <n v="1847"/>
    <n v="1244"/>
    <n v="153"/>
    <n v="29"/>
    <n v="29"/>
    <n v="0"/>
    <n v="3"/>
    <n v="0"/>
    <n v="2"/>
    <n v="0"/>
    <n v="0"/>
    <n v="2"/>
    <n v="0"/>
    <n v="1"/>
    <n v="49350"/>
    <n v="5111"/>
    <n v="8"/>
    <n v="54469"/>
  </r>
  <r>
    <x v="4"/>
    <x v="4"/>
    <x v="0"/>
    <n v="1606"/>
    <n v="2783"/>
    <n v="1166"/>
    <n v="3"/>
    <n v="0"/>
    <n v="1"/>
    <n v="0"/>
    <n v="0"/>
    <n v="0"/>
    <n v="0"/>
    <n v="0"/>
    <n v="12"/>
    <n v="170"/>
    <n v="52"/>
    <n v="3"/>
    <n v="0"/>
    <n v="0"/>
    <n v="0"/>
    <n v="0"/>
    <n v="0"/>
    <n v="0"/>
    <n v="44"/>
    <n v="130"/>
    <n v="47"/>
    <n v="6"/>
    <n v="3"/>
    <n v="2"/>
    <n v="0"/>
    <n v="1"/>
    <n v="0"/>
    <n v="1"/>
    <n v="0"/>
    <n v="0"/>
    <n v="0"/>
    <n v="0"/>
    <n v="0"/>
    <n v="5559"/>
    <n v="469"/>
    <n v="2"/>
    <n v="6030"/>
  </r>
  <r>
    <x v="4"/>
    <x v="4"/>
    <x v="1"/>
    <n v="1604"/>
    <n v="2792"/>
    <n v="1171"/>
    <n v="3"/>
    <n v="0"/>
    <n v="1"/>
    <n v="0"/>
    <n v="0"/>
    <n v="0"/>
    <n v="0"/>
    <n v="0"/>
    <n v="12"/>
    <n v="170"/>
    <n v="50"/>
    <n v="3"/>
    <n v="0"/>
    <n v="0"/>
    <n v="0"/>
    <n v="0"/>
    <n v="0"/>
    <n v="0"/>
    <n v="44"/>
    <n v="132"/>
    <n v="46"/>
    <n v="6"/>
    <n v="3"/>
    <n v="2"/>
    <n v="0"/>
    <n v="1"/>
    <n v="0"/>
    <n v="1"/>
    <n v="0"/>
    <n v="0"/>
    <n v="0"/>
    <n v="0"/>
    <n v="0"/>
    <n v="5571"/>
    <n v="468"/>
    <n v="2"/>
    <n v="6041"/>
  </r>
  <r>
    <x v="4"/>
    <x v="4"/>
    <x v="2"/>
    <n v="1603"/>
    <n v="2785"/>
    <n v="1178"/>
    <n v="3"/>
    <n v="0"/>
    <n v="1"/>
    <n v="0"/>
    <n v="0"/>
    <n v="0"/>
    <n v="0"/>
    <n v="0"/>
    <n v="12"/>
    <n v="167"/>
    <n v="52"/>
    <n v="3"/>
    <n v="0"/>
    <n v="0"/>
    <n v="0"/>
    <n v="0"/>
    <n v="0"/>
    <n v="0"/>
    <n v="44"/>
    <n v="129"/>
    <n v="46"/>
    <n v="6"/>
    <n v="3"/>
    <n v="2"/>
    <n v="0"/>
    <n v="1"/>
    <n v="0"/>
    <n v="1"/>
    <n v="0"/>
    <n v="0"/>
    <n v="0"/>
    <n v="0"/>
    <n v="0"/>
    <n v="5570"/>
    <n v="464"/>
    <n v="2"/>
    <n v="6036"/>
  </r>
  <r>
    <x v="4"/>
    <x v="4"/>
    <x v="3"/>
    <n v="1600"/>
    <n v="2783"/>
    <n v="1186"/>
    <n v="3"/>
    <n v="0"/>
    <n v="1"/>
    <n v="0"/>
    <n v="0"/>
    <n v="0"/>
    <n v="0"/>
    <n v="0"/>
    <n v="13"/>
    <n v="169"/>
    <n v="51"/>
    <n v="3"/>
    <n v="0"/>
    <n v="0"/>
    <n v="0"/>
    <n v="0"/>
    <n v="0"/>
    <n v="0"/>
    <n v="45"/>
    <n v="130"/>
    <n v="46"/>
    <n v="6"/>
    <n v="3"/>
    <n v="2"/>
    <n v="0"/>
    <n v="1"/>
    <n v="0"/>
    <n v="1"/>
    <n v="0"/>
    <n v="0"/>
    <n v="0"/>
    <n v="0"/>
    <n v="0"/>
    <n v="5573"/>
    <n v="468"/>
    <n v="2"/>
    <n v="6043"/>
  </r>
  <r>
    <x v="4"/>
    <x v="4"/>
    <x v="4"/>
    <n v="1590"/>
    <n v="2770"/>
    <n v="1190"/>
    <n v="3"/>
    <n v="0"/>
    <n v="1"/>
    <n v="0"/>
    <n v="0"/>
    <n v="0"/>
    <n v="0"/>
    <n v="0"/>
    <n v="13"/>
    <n v="165"/>
    <n v="49"/>
    <n v="4"/>
    <n v="1"/>
    <n v="0"/>
    <n v="0"/>
    <n v="0"/>
    <n v="0"/>
    <n v="0"/>
    <n v="48"/>
    <n v="130"/>
    <n v="46"/>
    <n v="5"/>
    <n v="3"/>
    <n v="2"/>
    <n v="0"/>
    <n v="1"/>
    <n v="0"/>
    <n v="1"/>
    <n v="0"/>
    <n v="0"/>
    <n v="0"/>
    <n v="0"/>
    <n v="0"/>
    <n v="5554"/>
    <n v="466"/>
    <n v="2"/>
    <n v="6022"/>
  </r>
  <r>
    <x v="4"/>
    <x v="4"/>
    <x v="5"/>
    <n v="1583"/>
    <n v="2762"/>
    <n v="1183"/>
    <n v="3"/>
    <n v="0"/>
    <n v="1"/>
    <n v="0"/>
    <n v="0"/>
    <n v="0"/>
    <n v="0"/>
    <n v="0"/>
    <n v="14"/>
    <n v="162"/>
    <n v="48"/>
    <n v="3"/>
    <n v="0"/>
    <n v="0"/>
    <n v="0"/>
    <n v="0"/>
    <n v="0"/>
    <n v="0"/>
    <n v="49"/>
    <n v="130"/>
    <n v="47"/>
    <n v="6"/>
    <n v="2"/>
    <n v="2"/>
    <n v="0"/>
    <n v="1"/>
    <n v="0"/>
    <n v="1"/>
    <n v="0"/>
    <n v="0"/>
    <n v="0"/>
    <n v="0"/>
    <n v="0"/>
    <n v="5532"/>
    <n v="463"/>
    <n v="2"/>
    <n v="5997"/>
  </r>
  <r>
    <x v="4"/>
    <x v="4"/>
    <x v="6"/>
    <n v="1728"/>
    <n v="2775"/>
    <n v="1009"/>
    <n v="5"/>
    <n v="2"/>
    <n v="0"/>
    <n v="0"/>
    <n v="0"/>
    <n v="0"/>
    <n v="0"/>
    <n v="0"/>
    <n v="14"/>
    <n v="150"/>
    <n v="42"/>
    <n v="3"/>
    <n v="0"/>
    <n v="0"/>
    <n v="0"/>
    <n v="0"/>
    <n v="0"/>
    <n v="0"/>
    <n v="54"/>
    <n v="145"/>
    <n v="45"/>
    <n v="6"/>
    <n v="2"/>
    <n v="2"/>
    <n v="0"/>
    <n v="1"/>
    <n v="0"/>
    <n v="1"/>
    <n v="0"/>
    <n v="0"/>
    <n v="0"/>
    <n v="0"/>
    <n v="0"/>
    <n v="5519"/>
    <n v="463"/>
    <n v="2"/>
    <n v="5984"/>
  </r>
  <r>
    <x v="4"/>
    <x v="4"/>
    <x v="7"/>
    <n v="1730"/>
    <n v="2777"/>
    <n v="1019"/>
    <n v="5"/>
    <n v="2"/>
    <n v="0"/>
    <n v="0"/>
    <n v="0"/>
    <n v="0"/>
    <n v="0"/>
    <n v="0"/>
    <n v="14"/>
    <n v="151"/>
    <n v="43"/>
    <n v="3"/>
    <n v="0"/>
    <n v="0"/>
    <n v="0"/>
    <n v="0"/>
    <n v="0"/>
    <n v="0"/>
    <n v="53"/>
    <n v="146"/>
    <n v="45"/>
    <n v="6"/>
    <n v="1"/>
    <n v="2"/>
    <n v="0"/>
    <n v="1"/>
    <n v="0"/>
    <n v="1"/>
    <n v="0"/>
    <n v="0"/>
    <n v="0"/>
    <n v="0"/>
    <n v="0"/>
    <n v="5533"/>
    <n v="464"/>
    <n v="2"/>
    <n v="5999"/>
  </r>
  <r>
    <x v="4"/>
    <x v="4"/>
    <x v="8"/>
    <n v="1725"/>
    <n v="2779"/>
    <n v="1027"/>
    <n v="5"/>
    <n v="2"/>
    <n v="0"/>
    <n v="0"/>
    <n v="0"/>
    <n v="0"/>
    <n v="0"/>
    <n v="0"/>
    <n v="14"/>
    <n v="152"/>
    <n v="44"/>
    <n v="3"/>
    <n v="0"/>
    <n v="0"/>
    <n v="0"/>
    <n v="0"/>
    <n v="0"/>
    <n v="0"/>
    <n v="54"/>
    <n v="149"/>
    <n v="44"/>
    <n v="6"/>
    <n v="1"/>
    <n v="2"/>
    <n v="0"/>
    <n v="1"/>
    <n v="0"/>
    <n v="1"/>
    <n v="0"/>
    <n v="0"/>
    <n v="0"/>
    <n v="0"/>
    <n v="0"/>
    <n v="5538"/>
    <n v="469"/>
    <n v="2"/>
    <n v="6009"/>
  </r>
  <r>
    <x v="4"/>
    <x v="4"/>
    <x v="9"/>
    <n v="1723"/>
    <n v="2785"/>
    <n v="1026"/>
    <n v="5"/>
    <n v="2"/>
    <n v="0"/>
    <n v="0"/>
    <n v="0"/>
    <n v="0"/>
    <n v="0"/>
    <n v="0"/>
    <n v="14"/>
    <n v="151"/>
    <n v="47"/>
    <n v="3"/>
    <n v="0"/>
    <n v="0"/>
    <n v="0"/>
    <n v="0"/>
    <n v="0"/>
    <n v="0"/>
    <n v="54"/>
    <n v="146"/>
    <n v="44"/>
    <n v="6"/>
    <n v="1"/>
    <n v="2"/>
    <n v="0"/>
    <n v="1"/>
    <n v="0"/>
    <n v="1"/>
    <n v="0"/>
    <n v="0"/>
    <n v="0"/>
    <n v="0"/>
    <n v="0"/>
    <n v="5541"/>
    <n v="468"/>
    <n v="2"/>
    <n v="6011"/>
  </r>
  <r>
    <x v="4"/>
    <x v="4"/>
    <x v="10"/>
    <n v="1724"/>
    <n v="2792"/>
    <n v="1033"/>
    <n v="5"/>
    <n v="2"/>
    <n v="0"/>
    <n v="0"/>
    <n v="0"/>
    <n v="0"/>
    <n v="0"/>
    <n v="0"/>
    <n v="14"/>
    <n v="152"/>
    <n v="48"/>
    <n v="3"/>
    <n v="0"/>
    <n v="0"/>
    <n v="0"/>
    <n v="0"/>
    <n v="0"/>
    <n v="0"/>
    <n v="54"/>
    <n v="148"/>
    <n v="43"/>
    <n v="6"/>
    <n v="1"/>
    <n v="2"/>
    <n v="0"/>
    <n v="1"/>
    <n v="0"/>
    <n v="1"/>
    <n v="0"/>
    <n v="0"/>
    <n v="0"/>
    <n v="0"/>
    <n v="0"/>
    <n v="5556"/>
    <n v="471"/>
    <n v="2"/>
    <n v="6029"/>
  </r>
  <r>
    <x v="4"/>
    <x v="4"/>
    <x v="11"/>
    <n v="1729"/>
    <n v="2793"/>
    <n v="1041"/>
    <n v="5"/>
    <n v="2"/>
    <n v="0"/>
    <n v="0"/>
    <n v="0"/>
    <n v="0"/>
    <n v="0"/>
    <n v="0"/>
    <n v="14"/>
    <n v="151"/>
    <n v="49"/>
    <n v="3"/>
    <n v="0"/>
    <n v="0"/>
    <n v="0"/>
    <n v="0"/>
    <n v="0"/>
    <n v="0"/>
    <n v="55"/>
    <n v="150"/>
    <n v="43"/>
    <n v="6"/>
    <n v="1"/>
    <n v="2"/>
    <n v="0"/>
    <n v="1"/>
    <n v="0"/>
    <n v="1"/>
    <n v="0"/>
    <n v="0"/>
    <n v="0"/>
    <n v="0"/>
    <n v="0"/>
    <n v="5570"/>
    <n v="474"/>
    <n v="2"/>
    <n v="6046"/>
  </r>
  <r>
    <x v="5"/>
    <x v="4"/>
    <x v="0"/>
    <n v="6620"/>
    <n v="11264"/>
    <n v="10285"/>
    <n v="15"/>
    <n v="14"/>
    <n v="0"/>
    <n v="3"/>
    <n v="5"/>
    <n v="1"/>
    <n v="1"/>
    <n v="0"/>
    <n v="29"/>
    <n v="572"/>
    <n v="240"/>
    <n v="70"/>
    <n v="13"/>
    <n v="1"/>
    <n v="0"/>
    <n v="0"/>
    <n v="0"/>
    <n v="16"/>
    <n v="660"/>
    <n v="1362"/>
    <n v="657"/>
    <n v="73"/>
    <n v="17"/>
    <n v="28"/>
    <n v="0"/>
    <n v="12"/>
    <n v="0"/>
    <n v="8"/>
    <n v="0"/>
    <n v="1"/>
    <n v="6"/>
    <n v="0"/>
    <n v="1"/>
    <n v="28208"/>
    <n v="3738"/>
    <n v="28"/>
    <n v="31974"/>
  </r>
  <r>
    <x v="5"/>
    <x v="4"/>
    <x v="1"/>
    <n v="6603"/>
    <n v="11227"/>
    <n v="10493"/>
    <n v="15"/>
    <n v="14"/>
    <n v="0"/>
    <n v="3"/>
    <n v="5"/>
    <n v="1"/>
    <n v="1"/>
    <n v="0"/>
    <n v="29"/>
    <n v="570"/>
    <n v="257"/>
    <n v="74"/>
    <n v="12"/>
    <n v="1"/>
    <n v="0"/>
    <n v="0"/>
    <n v="0"/>
    <n v="16"/>
    <n v="658"/>
    <n v="1354"/>
    <n v="657"/>
    <n v="74"/>
    <n v="17"/>
    <n v="28"/>
    <n v="0"/>
    <n v="12"/>
    <n v="0"/>
    <n v="7"/>
    <n v="0"/>
    <n v="0"/>
    <n v="6"/>
    <n v="0"/>
    <n v="1"/>
    <n v="28362"/>
    <n v="3747"/>
    <n v="26"/>
    <n v="32135"/>
  </r>
  <r>
    <x v="5"/>
    <x v="4"/>
    <x v="2"/>
    <n v="6586"/>
    <n v="11284"/>
    <n v="10791"/>
    <n v="15"/>
    <n v="14"/>
    <n v="0"/>
    <n v="3"/>
    <n v="5"/>
    <n v="1"/>
    <n v="1"/>
    <n v="0"/>
    <n v="29"/>
    <n v="572"/>
    <n v="259"/>
    <n v="72"/>
    <n v="13"/>
    <n v="1"/>
    <n v="0"/>
    <n v="0"/>
    <n v="0"/>
    <n v="16"/>
    <n v="653"/>
    <n v="1354"/>
    <n v="662"/>
    <n v="74"/>
    <n v="17"/>
    <n v="28"/>
    <n v="0"/>
    <n v="12"/>
    <n v="0"/>
    <n v="6"/>
    <n v="0"/>
    <n v="0"/>
    <n v="6"/>
    <n v="0"/>
    <n v="1"/>
    <n v="28700"/>
    <n v="3750"/>
    <n v="25"/>
    <n v="32475"/>
  </r>
  <r>
    <x v="5"/>
    <x v="4"/>
    <x v="3"/>
    <n v="6581"/>
    <n v="11272"/>
    <n v="11042"/>
    <n v="15"/>
    <n v="14"/>
    <n v="0"/>
    <n v="3"/>
    <n v="5"/>
    <n v="1"/>
    <n v="1"/>
    <n v="0"/>
    <n v="29"/>
    <n v="570"/>
    <n v="256"/>
    <n v="77"/>
    <n v="14"/>
    <n v="1"/>
    <n v="0"/>
    <n v="0"/>
    <n v="0"/>
    <n v="16"/>
    <n v="657"/>
    <n v="1364"/>
    <n v="663"/>
    <n v="75"/>
    <n v="17"/>
    <n v="29"/>
    <n v="0"/>
    <n v="10"/>
    <n v="0"/>
    <n v="7"/>
    <n v="0"/>
    <n v="0"/>
    <n v="9"/>
    <n v="0"/>
    <n v="1"/>
    <n v="28934"/>
    <n v="3768"/>
    <n v="27"/>
    <n v="32729"/>
  </r>
  <r>
    <x v="5"/>
    <x v="4"/>
    <x v="4"/>
    <n v="6569"/>
    <n v="11292"/>
    <n v="11315"/>
    <n v="15"/>
    <n v="14"/>
    <n v="0"/>
    <n v="3"/>
    <n v="5"/>
    <n v="1"/>
    <n v="1"/>
    <n v="0"/>
    <n v="29"/>
    <n v="559"/>
    <n v="250"/>
    <n v="76"/>
    <n v="15"/>
    <n v="1"/>
    <n v="0"/>
    <n v="0"/>
    <n v="0"/>
    <n v="16"/>
    <n v="649"/>
    <n v="1376"/>
    <n v="666"/>
    <n v="77"/>
    <n v="16"/>
    <n v="29"/>
    <n v="0"/>
    <n v="10"/>
    <n v="0"/>
    <n v="8"/>
    <n v="0"/>
    <n v="0"/>
    <n v="9"/>
    <n v="0"/>
    <n v="1"/>
    <n v="29215"/>
    <n v="3759"/>
    <n v="28"/>
    <n v="33002"/>
  </r>
  <r>
    <x v="5"/>
    <x v="4"/>
    <x v="5"/>
    <n v="6574"/>
    <n v="11272"/>
    <n v="11512"/>
    <n v="15"/>
    <n v="14"/>
    <n v="0"/>
    <n v="3"/>
    <n v="5"/>
    <n v="1"/>
    <n v="1"/>
    <n v="0"/>
    <n v="29"/>
    <n v="552"/>
    <n v="264"/>
    <n v="75"/>
    <n v="14"/>
    <n v="1"/>
    <n v="0"/>
    <n v="0"/>
    <n v="0"/>
    <n v="16"/>
    <n v="650"/>
    <n v="1374"/>
    <n v="669"/>
    <n v="76"/>
    <n v="16"/>
    <n v="29"/>
    <n v="0"/>
    <n v="10"/>
    <n v="0"/>
    <n v="7"/>
    <n v="0"/>
    <n v="0"/>
    <n v="9"/>
    <n v="0"/>
    <n v="1"/>
    <n v="29397"/>
    <n v="3765"/>
    <n v="27"/>
    <n v="33189"/>
  </r>
  <r>
    <x v="5"/>
    <x v="4"/>
    <x v="6"/>
    <n v="6726"/>
    <n v="12238"/>
    <n v="10658"/>
    <n v="15"/>
    <n v="11"/>
    <n v="1"/>
    <n v="2"/>
    <n v="5"/>
    <n v="1"/>
    <n v="1"/>
    <n v="0"/>
    <n v="29"/>
    <n v="553"/>
    <n v="261"/>
    <n v="82"/>
    <n v="12"/>
    <n v="1"/>
    <n v="0"/>
    <n v="0"/>
    <n v="0"/>
    <n v="16"/>
    <n v="677"/>
    <n v="1398"/>
    <n v="628"/>
    <n v="82"/>
    <n v="15"/>
    <n v="29"/>
    <n v="0"/>
    <n v="10"/>
    <n v="0"/>
    <n v="7"/>
    <n v="0"/>
    <n v="0"/>
    <n v="9"/>
    <n v="0"/>
    <n v="1"/>
    <n v="29658"/>
    <n v="3783"/>
    <n v="27"/>
    <n v="33468"/>
  </r>
  <r>
    <x v="5"/>
    <x v="4"/>
    <x v="7"/>
    <n v="6737"/>
    <n v="12248"/>
    <n v="10882"/>
    <n v="15"/>
    <n v="11"/>
    <n v="1"/>
    <n v="2"/>
    <n v="5"/>
    <n v="1"/>
    <n v="1"/>
    <n v="0"/>
    <n v="29"/>
    <n v="549"/>
    <n v="253"/>
    <n v="82"/>
    <n v="12"/>
    <n v="1"/>
    <n v="0"/>
    <n v="0"/>
    <n v="0"/>
    <n v="17"/>
    <n v="672"/>
    <n v="1409"/>
    <n v="642"/>
    <n v="81"/>
    <n v="14"/>
    <n v="29"/>
    <n v="0"/>
    <n v="10"/>
    <n v="0"/>
    <n v="7"/>
    <n v="0"/>
    <n v="0"/>
    <n v="9"/>
    <n v="0"/>
    <n v="1"/>
    <n v="29903"/>
    <n v="3790"/>
    <n v="27"/>
    <n v="33720"/>
  </r>
  <r>
    <x v="5"/>
    <x v="4"/>
    <x v="8"/>
    <n v="6714"/>
    <n v="12212"/>
    <n v="11123"/>
    <n v="15"/>
    <n v="11"/>
    <n v="1"/>
    <n v="2"/>
    <n v="5"/>
    <n v="1"/>
    <n v="1"/>
    <n v="0"/>
    <n v="29"/>
    <n v="542"/>
    <n v="255"/>
    <n v="83"/>
    <n v="12"/>
    <n v="3"/>
    <n v="0"/>
    <n v="0"/>
    <n v="0"/>
    <n v="17"/>
    <n v="672"/>
    <n v="1415"/>
    <n v="648"/>
    <n v="84"/>
    <n v="16"/>
    <n v="29"/>
    <n v="0"/>
    <n v="10"/>
    <n v="0"/>
    <n v="7"/>
    <n v="0"/>
    <n v="0"/>
    <n v="9"/>
    <n v="0"/>
    <n v="1"/>
    <n v="30085"/>
    <n v="3805"/>
    <n v="27"/>
    <n v="33917"/>
  </r>
  <r>
    <x v="5"/>
    <x v="4"/>
    <x v="9"/>
    <n v="6721"/>
    <n v="12244"/>
    <n v="11468"/>
    <n v="15"/>
    <n v="11"/>
    <n v="1"/>
    <n v="2"/>
    <n v="5"/>
    <n v="1"/>
    <n v="1"/>
    <n v="0"/>
    <n v="29"/>
    <n v="536"/>
    <n v="267"/>
    <n v="88"/>
    <n v="12"/>
    <n v="2"/>
    <n v="0"/>
    <n v="0"/>
    <n v="0"/>
    <n v="17"/>
    <n v="669"/>
    <n v="1417"/>
    <n v="649"/>
    <n v="82"/>
    <n v="16"/>
    <n v="29"/>
    <n v="0"/>
    <n v="10"/>
    <n v="0"/>
    <n v="7"/>
    <n v="0"/>
    <n v="0"/>
    <n v="9"/>
    <n v="0"/>
    <n v="1"/>
    <n v="30469"/>
    <n v="3813"/>
    <n v="27"/>
    <n v="34309"/>
  </r>
  <r>
    <x v="5"/>
    <x v="4"/>
    <x v="10"/>
    <n v="6717"/>
    <n v="12245"/>
    <n v="11817"/>
    <n v="15"/>
    <n v="11"/>
    <n v="1"/>
    <n v="2"/>
    <n v="5"/>
    <n v="1"/>
    <n v="1"/>
    <n v="0"/>
    <n v="29"/>
    <n v="543"/>
    <n v="291"/>
    <n v="85"/>
    <n v="13"/>
    <n v="3"/>
    <n v="0"/>
    <n v="0"/>
    <n v="0"/>
    <n v="17"/>
    <n v="667"/>
    <n v="1437"/>
    <n v="655"/>
    <n v="82"/>
    <n v="16"/>
    <n v="29"/>
    <n v="0"/>
    <n v="10"/>
    <n v="0"/>
    <n v="7"/>
    <n v="0"/>
    <n v="0"/>
    <n v="9"/>
    <n v="0"/>
    <n v="1"/>
    <n v="30815"/>
    <n v="3867"/>
    <n v="27"/>
    <n v="34709"/>
  </r>
  <r>
    <x v="5"/>
    <x v="4"/>
    <x v="11"/>
    <n v="6726"/>
    <n v="12284"/>
    <n v="12249"/>
    <n v="15"/>
    <n v="11"/>
    <n v="1"/>
    <n v="2"/>
    <n v="5"/>
    <n v="1"/>
    <n v="1"/>
    <n v="0"/>
    <n v="29"/>
    <n v="534"/>
    <n v="282"/>
    <n v="89"/>
    <n v="10"/>
    <n v="3"/>
    <n v="0"/>
    <n v="0"/>
    <n v="0"/>
    <n v="17"/>
    <n v="678"/>
    <n v="1454"/>
    <n v="654"/>
    <n v="81"/>
    <n v="16"/>
    <n v="29"/>
    <n v="0"/>
    <n v="10"/>
    <n v="0"/>
    <n v="7"/>
    <n v="0"/>
    <n v="0"/>
    <n v="9"/>
    <n v="0"/>
    <n v="1"/>
    <n v="31295"/>
    <n v="3876"/>
    <n v="27"/>
    <n v="35198"/>
  </r>
  <r>
    <x v="6"/>
    <x v="4"/>
    <x v="0"/>
    <n v="1430"/>
    <n v="2527"/>
    <n v="664"/>
    <n v="8"/>
    <n v="1"/>
    <n v="1"/>
    <n v="0"/>
    <n v="0"/>
    <n v="2"/>
    <n v="0"/>
    <n v="0"/>
    <n v="14"/>
    <n v="136"/>
    <n v="40"/>
    <n v="8"/>
    <n v="0"/>
    <n v="0"/>
    <n v="1"/>
    <n v="0"/>
    <n v="0"/>
    <n v="1"/>
    <n v="83"/>
    <n v="243"/>
    <n v="125"/>
    <n v="15"/>
    <n v="7"/>
    <n v="11"/>
    <n v="0"/>
    <n v="5"/>
    <n v="0"/>
    <n v="0"/>
    <n v="0"/>
    <n v="1"/>
    <n v="0"/>
    <n v="0"/>
    <n v="0"/>
    <n v="4633"/>
    <n v="684"/>
    <n v="6"/>
    <n v="5323"/>
  </r>
  <r>
    <x v="6"/>
    <x v="4"/>
    <x v="1"/>
    <n v="1425"/>
    <n v="2536"/>
    <n v="669"/>
    <n v="8"/>
    <n v="1"/>
    <n v="1"/>
    <n v="0"/>
    <n v="0"/>
    <n v="2"/>
    <n v="0"/>
    <n v="0"/>
    <n v="14"/>
    <n v="136"/>
    <n v="42"/>
    <n v="9"/>
    <n v="0"/>
    <n v="0"/>
    <n v="1"/>
    <n v="0"/>
    <n v="0"/>
    <n v="1"/>
    <n v="83"/>
    <n v="242"/>
    <n v="123"/>
    <n v="15"/>
    <n v="7"/>
    <n v="12"/>
    <n v="0"/>
    <n v="5"/>
    <n v="0"/>
    <n v="0"/>
    <n v="0"/>
    <n v="1"/>
    <n v="0"/>
    <n v="0"/>
    <n v="0"/>
    <n v="4642"/>
    <n v="685"/>
    <n v="6"/>
    <n v="5333"/>
  </r>
  <r>
    <x v="6"/>
    <x v="4"/>
    <x v="2"/>
    <n v="1418"/>
    <n v="2551"/>
    <n v="675"/>
    <n v="8"/>
    <n v="1"/>
    <n v="1"/>
    <n v="0"/>
    <n v="0"/>
    <n v="2"/>
    <n v="0"/>
    <n v="0"/>
    <n v="14"/>
    <n v="133"/>
    <n v="41"/>
    <n v="9"/>
    <n v="0"/>
    <n v="0"/>
    <n v="1"/>
    <n v="0"/>
    <n v="0"/>
    <n v="1"/>
    <n v="84"/>
    <n v="243"/>
    <n v="123"/>
    <n v="15"/>
    <n v="7"/>
    <n v="12"/>
    <n v="0"/>
    <n v="5"/>
    <n v="0"/>
    <n v="0"/>
    <n v="0"/>
    <n v="1"/>
    <n v="0"/>
    <n v="0"/>
    <n v="0"/>
    <n v="4656"/>
    <n v="683"/>
    <n v="6"/>
    <n v="5345"/>
  </r>
  <r>
    <x v="6"/>
    <x v="4"/>
    <x v="3"/>
    <n v="1422"/>
    <n v="2548"/>
    <n v="678"/>
    <n v="8"/>
    <n v="1"/>
    <n v="1"/>
    <n v="0"/>
    <n v="0"/>
    <n v="2"/>
    <n v="0"/>
    <n v="0"/>
    <n v="14"/>
    <n v="134"/>
    <n v="59"/>
    <n v="8"/>
    <n v="0"/>
    <n v="0"/>
    <n v="1"/>
    <n v="0"/>
    <n v="0"/>
    <n v="1"/>
    <n v="84"/>
    <n v="240"/>
    <n v="124"/>
    <n v="15"/>
    <n v="7"/>
    <n v="12"/>
    <n v="0"/>
    <n v="4"/>
    <n v="0"/>
    <n v="0"/>
    <n v="0"/>
    <n v="0"/>
    <n v="2"/>
    <n v="0"/>
    <n v="0"/>
    <n v="4660"/>
    <n v="699"/>
    <n v="6"/>
    <n v="5365"/>
  </r>
  <r>
    <x v="6"/>
    <x v="4"/>
    <x v="4"/>
    <n v="1406"/>
    <n v="2547"/>
    <n v="674"/>
    <n v="8"/>
    <n v="1"/>
    <n v="1"/>
    <n v="0"/>
    <n v="0"/>
    <n v="2"/>
    <n v="0"/>
    <n v="0"/>
    <n v="14"/>
    <n v="136"/>
    <n v="52"/>
    <n v="10"/>
    <n v="0"/>
    <n v="0"/>
    <n v="0"/>
    <n v="0"/>
    <n v="0"/>
    <n v="1"/>
    <n v="84"/>
    <n v="241"/>
    <n v="122"/>
    <n v="15"/>
    <n v="7"/>
    <n v="13"/>
    <n v="0"/>
    <n v="4"/>
    <n v="0"/>
    <n v="0"/>
    <n v="0"/>
    <n v="0"/>
    <n v="2"/>
    <n v="0"/>
    <n v="0"/>
    <n v="4639"/>
    <n v="695"/>
    <n v="6"/>
    <n v="5340"/>
  </r>
  <r>
    <x v="6"/>
    <x v="4"/>
    <x v="5"/>
    <n v="1372"/>
    <n v="2510"/>
    <n v="671"/>
    <n v="8"/>
    <n v="1"/>
    <n v="1"/>
    <n v="0"/>
    <n v="0"/>
    <n v="2"/>
    <n v="0"/>
    <n v="0"/>
    <n v="14"/>
    <n v="134"/>
    <n v="45"/>
    <n v="10"/>
    <n v="0"/>
    <n v="0"/>
    <n v="0"/>
    <n v="0"/>
    <n v="0"/>
    <n v="1"/>
    <n v="85"/>
    <n v="244"/>
    <n v="120"/>
    <n v="15"/>
    <n v="7"/>
    <n v="13"/>
    <n v="0"/>
    <n v="4"/>
    <n v="0"/>
    <n v="0"/>
    <n v="0"/>
    <n v="0"/>
    <n v="2"/>
    <n v="0"/>
    <n v="0"/>
    <n v="4565"/>
    <n v="688"/>
    <n v="6"/>
    <n v="5259"/>
  </r>
  <r>
    <x v="6"/>
    <x v="4"/>
    <x v="6"/>
    <n v="1422"/>
    <n v="2506"/>
    <n v="640"/>
    <n v="8"/>
    <n v="1"/>
    <n v="0"/>
    <n v="0"/>
    <n v="0"/>
    <n v="2"/>
    <n v="0"/>
    <n v="0"/>
    <n v="14"/>
    <n v="133"/>
    <n v="49"/>
    <n v="9"/>
    <n v="0"/>
    <n v="0"/>
    <n v="0"/>
    <n v="0"/>
    <n v="0"/>
    <n v="1"/>
    <n v="79"/>
    <n v="254"/>
    <n v="118"/>
    <n v="14"/>
    <n v="7"/>
    <n v="13"/>
    <n v="0"/>
    <n v="4"/>
    <n v="0"/>
    <n v="0"/>
    <n v="0"/>
    <n v="0"/>
    <n v="2"/>
    <n v="0"/>
    <n v="0"/>
    <n v="4579"/>
    <n v="691"/>
    <n v="6"/>
    <n v="5276"/>
  </r>
  <r>
    <x v="6"/>
    <x v="4"/>
    <x v="7"/>
    <n v="1418"/>
    <n v="2503"/>
    <n v="641"/>
    <n v="8"/>
    <n v="1"/>
    <n v="0"/>
    <n v="0"/>
    <n v="0"/>
    <n v="2"/>
    <n v="0"/>
    <n v="0"/>
    <n v="14"/>
    <n v="133"/>
    <n v="52"/>
    <n v="9"/>
    <n v="0"/>
    <n v="0"/>
    <n v="0"/>
    <n v="0"/>
    <n v="0"/>
    <n v="1"/>
    <n v="79"/>
    <n v="252"/>
    <n v="118"/>
    <n v="14"/>
    <n v="7"/>
    <n v="13"/>
    <n v="0"/>
    <n v="4"/>
    <n v="0"/>
    <n v="0"/>
    <n v="0"/>
    <n v="0"/>
    <n v="2"/>
    <n v="0"/>
    <n v="0"/>
    <n v="4573"/>
    <n v="692"/>
    <n v="6"/>
    <n v="5271"/>
  </r>
  <r>
    <x v="6"/>
    <x v="4"/>
    <x v="8"/>
    <n v="1413"/>
    <n v="2501"/>
    <n v="638"/>
    <n v="7"/>
    <n v="1"/>
    <n v="0"/>
    <n v="0"/>
    <n v="0"/>
    <n v="2"/>
    <n v="0"/>
    <n v="0"/>
    <n v="14"/>
    <n v="132"/>
    <n v="51"/>
    <n v="8"/>
    <n v="0"/>
    <n v="0"/>
    <n v="0"/>
    <n v="0"/>
    <n v="0"/>
    <n v="1"/>
    <n v="79"/>
    <n v="253"/>
    <n v="119"/>
    <n v="14"/>
    <n v="7"/>
    <n v="13"/>
    <n v="0"/>
    <n v="4"/>
    <n v="0"/>
    <n v="0"/>
    <n v="0"/>
    <n v="0"/>
    <n v="2"/>
    <n v="0"/>
    <n v="0"/>
    <n v="4562"/>
    <n v="691"/>
    <n v="6"/>
    <n v="5259"/>
  </r>
  <r>
    <x v="6"/>
    <x v="4"/>
    <x v="9"/>
    <n v="1420"/>
    <n v="2505"/>
    <n v="646"/>
    <n v="7"/>
    <n v="1"/>
    <n v="0"/>
    <n v="0"/>
    <n v="0"/>
    <n v="2"/>
    <n v="0"/>
    <n v="0"/>
    <n v="16"/>
    <n v="132"/>
    <n v="51"/>
    <n v="8"/>
    <n v="0"/>
    <n v="0"/>
    <n v="0"/>
    <n v="0"/>
    <n v="0"/>
    <n v="1"/>
    <n v="79"/>
    <n v="253"/>
    <n v="119"/>
    <n v="15"/>
    <n v="7"/>
    <n v="13"/>
    <n v="0"/>
    <n v="4"/>
    <n v="0"/>
    <n v="0"/>
    <n v="0"/>
    <n v="0"/>
    <n v="2"/>
    <n v="0"/>
    <n v="0"/>
    <n v="4581"/>
    <n v="694"/>
    <n v="6"/>
    <n v="5281"/>
  </r>
  <r>
    <x v="6"/>
    <x v="4"/>
    <x v="10"/>
    <n v="1435"/>
    <n v="2523"/>
    <n v="649"/>
    <n v="7"/>
    <n v="1"/>
    <n v="0"/>
    <n v="0"/>
    <n v="0"/>
    <n v="2"/>
    <n v="0"/>
    <n v="0"/>
    <n v="17"/>
    <n v="133"/>
    <n v="54"/>
    <n v="10"/>
    <n v="0"/>
    <n v="0"/>
    <n v="0"/>
    <n v="0"/>
    <n v="0"/>
    <n v="1"/>
    <n v="79"/>
    <n v="254"/>
    <n v="119"/>
    <n v="15"/>
    <n v="7"/>
    <n v="13"/>
    <n v="0"/>
    <n v="4"/>
    <n v="0"/>
    <n v="0"/>
    <n v="0"/>
    <n v="0"/>
    <n v="2"/>
    <n v="0"/>
    <n v="0"/>
    <n v="4617"/>
    <n v="702"/>
    <n v="6"/>
    <n v="5325"/>
  </r>
  <r>
    <x v="6"/>
    <x v="4"/>
    <x v="11"/>
    <n v="1441"/>
    <n v="2545"/>
    <n v="659"/>
    <n v="7"/>
    <n v="1"/>
    <n v="0"/>
    <n v="0"/>
    <n v="0"/>
    <n v="2"/>
    <n v="0"/>
    <n v="0"/>
    <n v="18"/>
    <n v="132"/>
    <n v="54"/>
    <n v="12"/>
    <n v="0"/>
    <n v="0"/>
    <n v="0"/>
    <n v="0"/>
    <n v="0"/>
    <n v="1"/>
    <n v="79"/>
    <n v="255"/>
    <n v="118"/>
    <n v="15"/>
    <n v="7"/>
    <n v="13"/>
    <n v="0"/>
    <n v="4"/>
    <n v="0"/>
    <n v="0"/>
    <n v="0"/>
    <n v="0"/>
    <n v="2"/>
    <n v="0"/>
    <n v="0"/>
    <n v="4655"/>
    <n v="704"/>
    <n v="6"/>
    <n v="5365"/>
  </r>
  <r>
    <x v="7"/>
    <x v="4"/>
    <x v="0"/>
    <n v="1476"/>
    <n v="3471"/>
    <n v="1408"/>
    <n v="10"/>
    <n v="6"/>
    <n v="0"/>
    <n v="0"/>
    <n v="12"/>
    <n v="6"/>
    <n v="1"/>
    <n v="0"/>
    <n v="18"/>
    <n v="356"/>
    <n v="123"/>
    <n v="21"/>
    <n v="0"/>
    <n v="0"/>
    <n v="0"/>
    <n v="0"/>
    <n v="0"/>
    <n v="5"/>
    <n v="124"/>
    <n v="440"/>
    <n v="259"/>
    <n v="20"/>
    <n v="6"/>
    <n v="4"/>
    <n v="0"/>
    <n v="0"/>
    <n v="0"/>
    <n v="0"/>
    <n v="0"/>
    <n v="0"/>
    <n v="0"/>
    <n v="0"/>
    <n v="0"/>
    <n v="6390"/>
    <n v="1376"/>
    <n v="0"/>
    <n v="7766"/>
  </r>
  <r>
    <x v="7"/>
    <x v="4"/>
    <x v="1"/>
    <n v="1470"/>
    <n v="3458"/>
    <n v="1402"/>
    <n v="10"/>
    <n v="6"/>
    <n v="0"/>
    <n v="0"/>
    <n v="12"/>
    <n v="6"/>
    <n v="1"/>
    <n v="0"/>
    <n v="18"/>
    <n v="350"/>
    <n v="119"/>
    <n v="21"/>
    <n v="0"/>
    <n v="0"/>
    <n v="0"/>
    <n v="0"/>
    <n v="0"/>
    <n v="5"/>
    <n v="123"/>
    <n v="446"/>
    <n v="260"/>
    <n v="19"/>
    <n v="6"/>
    <n v="4"/>
    <n v="0"/>
    <n v="0"/>
    <n v="0"/>
    <n v="0"/>
    <n v="0"/>
    <n v="0"/>
    <n v="0"/>
    <n v="0"/>
    <n v="0"/>
    <n v="6365"/>
    <n v="1371"/>
    <n v="0"/>
    <n v="7736"/>
  </r>
  <r>
    <x v="7"/>
    <x v="4"/>
    <x v="2"/>
    <n v="1460"/>
    <n v="3504"/>
    <n v="1414"/>
    <n v="10"/>
    <n v="6"/>
    <n v="0"/>
    <n v="0"/>
    <n v="12"/>
    <n v="6"/>
    <n v="1"/>
    <n v="0"/>
    <n v="19"/>
    <n v="351"/>
    <n v="122"/>
    <n v="21"/>
    <n v="0"/>
    <n v="0"/>
    <n v="0"/>
    <n v="0"/>
    <n v="0"/>
    <n v="5"/>
    <n v="119"/>
    <n v="446"/>
    <n v="260"/>
    <n v="19"/>
    <n v="6"/>
    <n v="4"/>
    <n v="0"/>
    <n v="0"/>
    <n v="0"/>
    <n v="0"/>
    <n v="0"/>
    <n v="0"/>
    <n v="0"/>
    <n v="0"/>
    <n v="0"/>
    <n v="6413"/>
    <n v="1372"/>
    <n v="0"/>
    <n v="7785"/>
  </r>
  <r>
    <x v="7"/>
    <x v="4"/>
    <x v="3"/>
    <n v="1462"/>
    <n v="3560"/>
    <n v="1424"/>
    <n v="10"/>
    <n v="6"/>
    <n v="0"/>
    <n v="0"/>
    <n v="12"/>
    <n v="6"/>
    <n v="1"/>
    <n v="0"/>
    <n v="19"/>
    <n v="347"/>
    <n v="122"/>
    <n v="22"/>
    <n v="0"/>
    <n v="0"/>
    <n v="0"/>
    <n v="0"/>
    <n v="0"/>
    <n v="5"/>
    <n v="120"/>
    <n v="449"/>
    <n v="261"/>
    <n v="19"/>
    <n v="6"/>
    <n v="4"/>
    <n v="0"/>
    <n v="0"/>
    <n v="0"/>
    <n v="0"/>
    <n v="0"/>
    <n v="0"/>
    <n v="0"/>
    <n v="0"/>
    <n v="0"/>
    <n v="6481"/>
    <n v="1374"/>
    <n v="0"/>
    <n v="7855"/>
  </r>
  <r>
    <x v="7"/>
    <x v="4"/>
    <x v="4"/>
    <n v="1458"/>
    <n v="3613"/>
    <n v="1433"/>
    <n v="10"/>
    <n v="6"/>
    <n v="0"/>
    <n v="0"/>
    <n v="12"/>
    <n v="6"/>
    <n v="1"/>
    <n v="0"/>
    <n v="19"/>
    <n v="349"/>
    <n v="120"/>
    <n v="18"/>
    <n v="0"/>
    <n v="0"/>
    <n v="0"/>
    <n v="0"/>
    <n v="0"/>
    <n v="5"/>
    <n v="118"/>
    <n v="456"/>
    <n v="262"/>
    <n v="19"/>
    <n v="6"/>
    <n v="4"/>
    <n v="0"/>
    <n v="0"/>
    <n v="0"/>
    <n v="0"/>
    <n v="0"/>
    <n v="0"/>
    <n v="0"/>
    <n v="0"/>
    <n v="0"/>
    <n v="6539"/>
    <n v="1376"/>
    <n v="0"/>
    <n v="7915"/>
  </r>
  <r>
    <x v="7"/>
    <x v="4"/>
    <x v="5"/>
    <n v="1448"/>
    <n v="3666"/>
    <n v="1438"/>
    <n v="10"/>
    <n v="6"/>
    <n v="0"/>
    <n v="0"/>
    <n v="12"/>
    <n v="6"/>
    <n v="1"/>
    <n v="0"/>
    <n v="19"/>
    <n v="348"/>
    <n v="120"/>
    <n v="21"/>
    <n v="0"/>
    <n v="0"/>
    <n v="0"/>
    <n v="0"/>
    <n v="0"/>
    <n v="5"/>
    <n v="124"/>
    <n v="459"/>
    <n v="260"/>
    <n v="19"/>
    <n v="6"/>
    <n v="4"/>
    <n v="0"/>
    <n v="0"/>
    <n v="0"/>
    <n v="0"/>
    <n v="0"/>
    <n v="0"/>
    <n v="0"/>
    <n v="0"/>
    <n v="0"/>
    <n v="6587"/>
    <n v="1385"/>
    <n v="0"/>
    <n v="7972"/>
  </r>
  <r>
    <x v="7"/>
    <x v="4"/>
    <x v="6"/>
    <n v="1599"/>
    <n v="3640"/>
    <n v="1343"/>
    <n v="11"/>
    <n v="3"/>
    <n v="0"/>
    <n v="0"/>
    <n v="11"/>
    <n v="7"/>
    <n v="1"/>
    <n v="0"/>
    <n v="19"/>
    <n v="347"/>
    <n v="123"/>
    <n v="24"/>
    <n v="1"/>
    <n v="0"/>
    <n v="0"/>
    <n v="0"/>
    <n v="0"/>
    <n v="5"/>
    <n v="126"/>
    <n v="455"/>
    <n v="251"/>
    <n v="18"/>
    <n v="8"/>
    <n v="4"/>
    <n v="0"/>
    <n v="0"/>
    <n v="0"/>
    <n v="0"/>
    <n v="0"/>
    <n v="0"/>
    <n v="0"/>
    <n v="0"/>
    <n v="0"/>
    <n v="6615"/>
    <n v="1381"/>
    <n v="0"/>
    <n v="7996"/>
  </r>
  <r>
    <x v="7"/>
    <x v="4"/>
    <x v="7"/>
    <n v="1593"/>
    <n v="3650"/>
    <n v="1337"/>
    <n v="11"/>
    <n v="3"/>
    <n v="0"/>
    <n v="0"/>
    <n v="11"/>
    <n v="7"/>
    <n v="1"/>
    <n v="0"/>
    <n v="20"/>
    <n v="344"/>
    <n v="121"/>
    <n v="23"/>
    <n v="0"/>
    <n v="0"/>
    <n v="0"/>
    <n v="0"/>
    <n v="0"/>
    <n v="5"/>
    <n v="126"/>
    <n v="459"/>
    <n v="250"/>
    <n v="19"/>
    <n v="8"/>
    <n v="4"/>
    <n v="0"/>
    <n v="0"/>
    <n v="0"/>
    <n v="0"/>
    <n v="0"/>
    <n v="0"/>
    <n v="0"/>
    <n v="0"/>
    <n v="0"/>
    <n v="6613"/>
    <n v="1379"/>
    <n v="0"/>
    <n v="7992"/>
  </r>
  <r>
    <x v="7"/>
    <x v="4"/>
    <x v="8"/>
    <n v="1591"/>
    <n v="3656"/>
    <n v="1350"/>
    <n v="12"/>
    <n v="3"/>
    <n v="0"/>
    <n v="0"/>
    <n v="11"/>
    <n v="7"/>
    <n v="1"/>
    <n v="0"/>
    <n v="20"/>
    <n v="346"/>
    <n v="125"/>
    <n v="25"/>
    <n v="0"/>
    <n v="0"/>
    <n v="0"/>
    <n v="0"/>
    <n v="0"/>
    <n v="5"/>
    <n v="124"/>
    <n v="458"/>
    <n v="246"/>
    <n v="22"/>
    <n v="8"/>
    <n v="4"/>
    <n v="0"/>
    <n v="0"/>
    <n v="0"/>
    <n v="0"/>
    <n v="0"/>
    <n v="0"/>
    <n v="0"/>
    <n v="0"/>
    <n v="0"/>
    <n v="6631"/>
    <n v="1383"/>
    <n v="0"/>
    <n v="8014"/>
  </r>
  <r>
    <x v="7"/>
    <x v="4"/>
    <x v="9"/>
    <n v="1578"/>
    <n v="3666"/>
    <n v="1358"/>
    <n v="12"/>
    <n v="3"/>
    <n v="0"/>
    <n v="0"/>
    <n v="11"/>
    <n v="7"/>
    <n v="1"/>
    <n v="0"/>
    <n v="20"/>
    <n v="345"/>
    <n v="127"/>
    <n v="24"/>
    <n v="0"/>
    <n v="0"/>
    <n v="0"/>
    <n v="0"/>
    <n v="0"/>
    <n v="5"/>
    <n v="124"/>
    <n v="456"/>
    <n v="249"/>
    <n v="20"/>
    <n v="8"/>
    <n v="4"/>
    <n v="0"/>
    <n v="0"/>
    <n v="0"/>
    <n v="0"/>
    <n v="0"/>
    <n v="0"/>
    <n v="0"/>
    <n v="0"/>
    <n v="0"/>
    <n v="6636"/>
    <n v="1382"/>
    <n v="0"/>
    <n v="8018"/>
  </r>
  <r>
    <x v="7"/>
    <x v="4"/>
    <x v="10"/>
    <n v="1587"/>
    <n v="3686"/>
    <n v="1353"/>
    <n v="12"/>
    <n v="3"/>
    <n v="0"/>
    <n v="0"/>
    <n v="11"/>
    <n v="7"/>
    <n v="1"/>
    <n v="0"/>
    <n v="20"/>
    <n v="347"/>
    <n v="128"/>
    <n v="23"/>
    <n v="0"/>
    <n v="0"/>
    <n v="0"/>
    <n v="0"/>
    <n v="0"/>
    <n v="5"/>
    <n v="124"/>
    <n v="455"/>
    <n v="251"/>
    <n v="20"/>
    <n v="8"/>
    <n v="4"/>
    <n v="0"/>
    <n v="0"/>
    <n v="0"/>
    <n v="0"/>
    <n v="0"/>
    <n v="0"/>
    <n v="0"/>
    <n v="0"/>
    <n v="0"/>
    <n v="6660"/>
    <n v="1385"/>
    <n v="0"/>
    <n v="8045"/>
  </r>
  <r>
    <x v="7"/>
    <x v="4"/>
    <x v="11"/>
    <n v="1595"/>
    <n v="3759"/>
    <n v="1413"/>
    <n v="12"/>
    <n v="3"/>
    <n v="0"/>
    <n v="0"/>
    <n v="11"/>
    <n v="7"/>
    <n v="1"/>
    <n v="0"/>
    <n v="20"/>
    <n v="341"/>
    <n v="130"/>
    <n v="23"/>
    <n v="0"/>
    <n v="0"/>
    <n v="0"/>
    <n v="0"/>
    <n v="0"/>
    <n v="5"/>
    <n v="124"/>
    <n v="455"/>
    <n v="249"/>
    <n v="20"/>
    <n v="8"/>
    <n v="4"/>
    <n v="0"/>
    <n v="0"/>
    <n v="0"/>
    <n v="0"/>
    <n v="0"/>
    <n v="0"/>
    <n v="0"/>
    <n v="0"/>
    <n v="0"/>
    <n v="6801"/>
    <n v="1379"/>
    <n v="0"/>
    <n v="8180"/>
  </r>
  <r>
    <x v="8"/>
    <x v="4"/>
    <x v="0"/>
    <n v="95"/>
    <n v="144"/>
    <n v="30"/>
    <n v="0"/>
    <n v="0"/>
    <n v="0"/>
    <n v="0"/>
    <n v="0"/>
    <n v="0"/>
    <n v="0"/>
    <n v="0"/>
    <n v="1"/>
    <n v="37"/>
    <n v="9"/>
    <n v="1"/>
    <n v="0"/>
    <n v="0"/>
    <n v="0"/>
    <n v="0"/>
    <n v="0"/>
    <n v="0"/>
    <n v="14"/>
    <n v="34"/>
    <n v="13"/>
    <n v="3"/>
    <n v="0"/>
    <n v="2"/>
    <n v="0"/>
    <n v="0"/>
    <n v="0"/>
    <n v="0"/>
    <n v="0"/>
    <n v="0"/>
    <n v="0"/>
    <n v="0"/>
    <n v="0"/>
    <n v="269"/>
    <n v="114"/>
    <n v="0"/>
    <n v="383"/>
  </r>
  <r>
    <x v="8"/>
    <x v="4"/>
    <x v="1"/>
    <n v="96"/>
    <n v="145"/>
    <n v="30"/>
    <n v="0"/>
    <n v="0"/>
    <n v="0"/>
    <n v="0"/>
    <n v="0"/>
    <n v="0"/>
    <n v="0"/>
    <n v="0"/>
    <n v="1"/>
    <n v="37"/>
    <n v="9"/>
    <n v="1"/>
    <n v="0"/>
    <n v="0"/>
    <n v="0"/>
    <n v="0"/>
    <n v="0"/>
    <n v="0"/>
    <n v="14"/>
    <n v="34"/>
    <n v="13"/>
    <n v="3"/>
    <n v="0"/>
    <n v="2"/>
    <n v="0"/>
    <n v="0"/>
    <n v="0"/>
    <n v="0"/>
    <n v="0"/>
    <n v="0"/>
    <n v="0"/>
    <n v="0"/>
    <n v="0"/>
    <n v="271"/>
    <n v="114"/>
    <n v="0"/>
    <n v="385"/>
  </r>
  <r>
    <x v="8"/>
    <x v="4"/>
    <x v="2"/>
    <n v="95"/>
    <n v="142"/>
    <n v="30"/>
    <n v="0"/>
    <n v="0"/>
    <n v="0"/>
    <n v="0"/>
    <n v="0"/>
    <n v="0"/>
    <n v="0"/>
    <n v="0"/>
    <n v="1"/>
    <n v="37"/>
    <n v="9"/>
    <n v="1"/>
    <n v="0"/>
    <n v="0"/>
    <n v="0"/>
    <n v="0"/>
    <n v="0"/>
    <n v="0"/>
    <n v="14"/>
    <n v="34"/>
    <n v="13"/>
    <n v="3"/>
    <n v="0"/>
    <n v="2"/>
    <n v="0"/>
    <n v="0"/>
    <n v="0"/>
    <n v="0"/>
    <n v="0"/>
    <n v="0"/>
    <n v="0"/>
    <n v="0"/>
    <n v="0"/>
    <n v="267"/>
    <n v="114"/>
    <n v="0"/>
    <n v="381"/>
  </r>
  <r>
    <x v="8"/>
    <x v="4"/>
    <x v="3"/>
    <n v="93"/>
    <n v="142"/>
    <n v="30"/>
    <n v="0"/>
    <n v="0"/>
    <n v="0"/>
    <n v="0"/>
    <n v="0"/>
    <n v="0"/>
    <n v="0"/>
    <n v="0"/>
    <n v="1"/>
    <n v="35"/>
    <n v="8"/>
    <n v="1"/>
    <n v="0"/>
    <n v="0"/>
    <n v="0"/>
    <n v="0"/>
    <n v="0"/>
    <n v="0"/>
    <n v="15"/>
    <n v="35"/>
    <n v="13"/>
    <n v="3"/>
    <n v="0"/>
    <n v="2"/>
    <n v="0"/>
    <n v="0"/>
    <n v="0"/>
    <n v="0"/>
    <n v="0"/>
    <n v="0"/>
    <n v="0"/>
    <n v="0"/>
    <n v="0"/>
    <n v="265"/>
    <n v="113"/>
    <n v="0"/>
    <n v="378"/>
  </r>
  <r>
    <x v="8"/>
    <x v="4"/>
    <x v="4"/>
    <n v="94"/>
    <n v="140"/>
    <n v="31"/>
    <n v="0"/>
    <n v="0"/>
    <n v="0"/>
    <n v="0"/>
    <n v="0"/>
    <n v="0"/>
    <n v="0"/>
    <n v="0"/>
    <n v="1"/>
    <n v="35"/>
    <n v="8"/>
    <n v="1"/>
    <n v="0"/>
    <n v="0"/>
    <n v="0"/>
    <n v="0"/>
    <n v="0"/>
    <n v="0"/>
    <n v="14"/>
    <n v="35"/>
    <n v="13"/>
    <n v="3"/>
    <n v="0"/>
    <n v="2"/>
    <n v="0"/>
    <n v="0"/>
    <n v="0"/>
    <n v="0"/>
    <n v="0"/>
    <n v="0"/>
    <n v="0"/>
    <n v="0"/>
    <n v="0"/>
    <n v="265"/>
    <n v="112"/>
    <n v="0"/>
    <n v="377"/>
  </r>
  <r>
    <x v="8"/>
    <x v="4"/>
    <x v="5"/>
    <n v="92"/>
    <n v="140"/>
    <n v="31"/>
    <n v="0"/>
    <n v="0"/>
    <n v="0"/>
    <n v="0"/>
    <n v="0"/>
    <n v="0"/>
    <n v="0"/>
    <n v="0"/>
    <n v="1"/>
    <n v="35"/>
    <n v="8"/>
    <n v="1"/>
    <n v="0"/>
    <n v="0"/>
    <n v="0"/>
    <n v="0"/>
    <n v="0"/>
    <n v="0"/>
    <n v="14"/>
    <n v="35"/>
    <n v="13"/>
    <n v="3"/>
    <n v="0"/>
    <n v="2"/>
    <n v="0"/>
    <n v="0"/>
    <n v="0"/>
    <n v="0"/>
    <n v="0"/>
    <n v="0"/>
    <n v="0"/>
    <n v="0"/>
    <n v="0"/>
    <n v="263"/>
    <n v="112"/>
    <n v="0"/>
    <n v="375"/>
  </r>
  <r>
    <x v="8"/>
    <x v="4"/>
    <x v="6"/>
    <n v="118"/>
    <n v="121"/>
    <n v="24"/>
    <n v="0"/>
    <n v="0"/>
    <n v="0"/>
    <n v="0"/>
    <n v="0"/>
    <n v="0"/>
    <n v="0"/>
    <n v="0"/>
    <n v="1"/>
    <n v="34"/>
    <n v="10"/>
    <n v="0"/>
    <n v="0"/>
    <n v="0"/>
    <n v="0"/>
    <n v="0"/>
    <n v="0"/>
    <n v="0"/>
    <n v="12"/>
    <n v="37"/>
    <n v="14"/>
    <n v="2"/>
    <n v="0"/>
    <n v="2"/>
    <n v="0"/>
    <n v="0"/>
    <n v="0"/>
    <n v="0"/>
    <n v="0"/>
    <n v="0"/>
    <n v="0"/>
    <n v="0"/>
    <n v="0"/>
    <n v="263"/>
    <n v="112"/>
    <n v="0"/>
    <n v="375"/>
  </r>
  <r>
    <x v="8"/>
    <x v="4"/>
    <x v="7"/>
    <n v="117"/>
    <n v="120"/>
    <n v="24"/>
    <n v="0"/>
    <n v="0"/>
    <n v="0"/>
    <n v="0"/>
    <n v="0"/>
    <n v="0"/>
    <n v="0"/>
    <n v="0"/>
    <n v="1"/>
    <n v="33"/>
    <n v="10"/>
    <n v="0"/>
    <n v="0"/>
    <n v="0"/>
    <n v="0"/>
    <n v="0"/>
    <n v="0"/>
    <n v="0"/>
    <n v="12"/>
    <n v="37"/>
    <n v="14"/>
    <n v="2"/>
    <n v="0"/>
    <n v="2"/>
    <n v="0"/>
    <n v="0"/>
    <n v="0"/>
    <n v="0"/>
    <n v="0"/>
    <n v="0"/>
    <n v="0"/>
    <n v="0"/>
    <n v="0"/>
    <n v="261"/>
    <n v="111"/>
    <n v="0"/>
    <n v="372"/>
  </r>
  <r>
    <x v="8"/>
    <x v="4"/>
    <x v="8"/>
    <n v="116"/>
    <n v="121"/>
    <n v="24"/>
    <n v="0"/>
    <n v="0"/>
    <n v="0"/>
    <n v="0"/>
    <n v="0"/>
    <n v="0"/>
    <n v="0"/>
    <n v="0"/>
    <n v="1"/>
    <n v="33"/>
    <n v="10"/>
    <n v="0"/>
    <n v="0"/>
    <n v="0"/>
    <n v="0"/>
    <n v="0"/>
    <n v="0"/>
    <n v="0"/>
    <n v="12"/>
    <n v="37"/>
    <n v="14"/>
    <n v="2"/>
    <n v="0"/>
    <n v="2"/>
    <n v="0"/>
    <n v="0"/>
    <n v="0"/>
    <n v="0"/>
    <n v="0"/>
    <n v="0"/>
    <n v="0"/>
    <n v="0"/>
    <n v="0"/>
    <n v="261"/>
    <n v="111"/>
    <n v="0"/>
    <n v="372"/>
  </r>
  <r>
    <x v="8"/>
    <x v="4"/>
    <x v="9"/>
    <n v="116"/>
    <n v="120"/>
    <n v="24"/>
    <n v="0"/>
    <n v="0"/>
    <n v="0"/>
    <n v="0"/>
    <n v="0"/>
    <n v="0"/>
    <n v="0"/>
    <n v="0"/>
    <n v="1"/>
    <n v="34"/>
    <n v="11"/>
    <n v="0"/>
    <n v="0"/>
    <n v="0"/>
    <n v="0"/>
    <n v="0"/>
    <n v="0"/>
    <n v="0"/>
    <n v="12"/>
    <n v="37"/>
    <n v="14"/>
    <n v="2"/>
    <n v="0"/>
    <n v="2"/>
    <n v="0"/>
    <n v="0"/>
    <n v="0"/>
    <n v="0"/>
    <n v="0"/>
    <n v="0"/>
    <n v="0"/>
    <n v="0"/>
    <n v="0"/>
    <n v="260"/>
    <n v="113"/>
    <n v="0"/>
    <n v="373"/>
  </r>
  <r>
    <x v="8"/>
    <x v="4"/>
    <x v="10"/>
    <n v="116"/>
    <n v="120"/>
    <n v="24"/>
    <n v="0"/>
    <n v="0"/>
    <n v="0"/>
    <n v="0"/>
    <n v="0"/>
    <n v="0"/>
    <n v="0"/>
    <n v="0"/>
    <n v="1"/>
    <n v="33"/>
    <n v="10"/>
    <n v="0"/>
    <n v="1"/>
    <n v="0"/>
    <n v="0"/>
    <n v="0"/>
    <n v="0"/>
    <n v="0"/>
    <n v="12"/>
    <n v="38"/>
    <n v="14"/>
    <n v="2"/>
    <n v="0"/>
    <n v="2"/>
    <n v="0"/>
    <n v="0"/>
    <n v="0"/>
    <n v="0"/>
    <n v="0"/>
    <n v="0"/>
    <n v="0"/>
    <n v="0"/>
    <n v="0"/>
    <n v="260"/>
    <n v="113"/>
    <n v="0"/>
    <n v="373"/>
  </r>
  <r>
    <x v="8"/>
    <x v="4"/>
    <x v="11"/>
    <n v="117"/>
    <n v="122"/>
    <n v="23"/>
    <n v="0"/>
    <n v="0"/>
    <n v="0"/>
    <n v="0"/>
    <n v="0"/>
    <n v="0"/>
    <n v="0"/>
    <n v="0"/>
    <n v="1"/>
    <n v="33"/>
    <n v="10"/>
    <n v="0"/>
    <n v="1"/>
    <n v="0"/>
    <n v="0"/>
    <n v="0"/>
    <n v="0"/>
    <n v="0"/>
    <n v="12"/>
    <n v="38"/>
    <n v="14"/>
    <n v="2"/>
    <n v="0"/>
    <n v="2"/>
    <n v="0"/>
    <n v="0"/>
    <n v="0"/>
    <n v="0"/>
    <n v="0"/>
    <n v="0"/>
    <n v="0"/>
    <n v="0"/>
    <n v="0"/>
    <n v="262"/>
    <n v="113"/>
    <n v="0"/>
    <n v="375"/>
  </r>
  <r>
    <x v="9"/>
    <x v="4"/>
    <x v="0"/>
    <n v="9873"/>
    <n v="16196"/>
    <n v="12389"/>
    <n v="54"/>
    <n v="279"/>
    <n v="5"/>
    <n v="11"/>
    <n v="128"/>
    <n v="39"/>
    <n v="1"/>
    <n v="0"/>
    <n v="57"/>
    <n v="404"/>
    <n v="209"/>
    <n v="26"/>
    <n v="1"/>
    <n v="0"/>
    <n v="0"/>
    <n v="0"/>
    <n v="0"/>
    <n v="18"/>
    <n v="399"/>
    <n v="1095"/>
    <n v="481"/>
    <n v="36"/>
    <n v="13"/>
    <n v="5"/>
    <n v="0"/>
    <n v="0"/>
    <n v="0"/>
    <n v="1"/>
    <n v="0"/>
    <n v="0"/>
    <n v="0"/>
    <n v="0"/>
    <n v="0"/>
    <n v="38975"/>
    <n v="2744"/>
    <n v="1"/>
    <n v="41720"/>
  </r>
  <r>
    <x v="9"/>
    <x v="4"/>
    <x v="1"/>
    <n v="9857"/>
    <n v="16215"/>
    <n v="12552"/>
    <n v="57"/>
    <n v="278"/>
    <n v="5"/>
    <n v="11"/>
    <n v="128"/>
    <n v="39"/>
    <n v="1"/>
    <n v="0"/>
    <n v="58"/>
    <n v="409"/>
    <n v="213"/>
    <n v="28"/>
    <n v="1"/>
    <n v="0"/>
    <n v="0"/>
    <n v="0"/>
    <n v="0"/>
    <n v="21"/>
    <n v="404"/>
    <n v="1100"/>
    <n v="485"/>
    <n v="38"/>
    <n v="13"/>
    <n v="5"/>
    <n v="0"/>
    <n v="0"/>
    <n v="0"/>
    <n v="1"/>
    <n v="0"/>
    <n v="0"/>
    <n v="0"/>
    <n v="0"/>
    <n v="0"/>
    <n v="39143"/>
    <n v="2775"/>
    <n v="1"/>
    <n v="41919"/>
  </r>
  <r>
    <x v="9"/>
    <x v="4"/>
    <x v="2"/>
    <n v="9857"/>
    <n v="16201"/>
    <n v="12867"/>
    <n v="56"/>
    <n v="279"/>
    <n v="5"/>
    <n v="12"/>
    <n v="128"/>
    <n v="39"/>
    <n v="1"/>
    <n v="0"/>
    <n v="61"/>
    <n v="414"/>
    <n v="225"/>
    <n v="26"/>
    <n v="1"/>
    <n v="0"/>
    <n v="0"/>
    <n v="0"/>
    <n v="0"/>
    <n v="21"/>
    <n v="396"/>
    <n v="1090"/>
    <n v="487"/>
    <n v="37"/>
    <n v="13"/>
    <n v="5"/>
    <n v="0"/>
    <n v="0"/>
    <n v="0"/>
    <n v="1"/>
    <n v="0"/>
    <n v="0"/>
    <n v="0"/>
    <n v="0"/>
    <n v="0"/>
    <n v="39445"/>
    <n v="2776"/>
    <n v="1"/>
    <n v="42222"/>
  </r>
  <r>
    <x v="9"/>
    <x v="4"/>
    <x v="3"/>
    <n v="9843"/>
    <n v="16235"/>
    <n v="13046"/>
    <n v="56"/>
    <n v="278"/>
    <n v="5"/>
    <n v="13"/>
    <n v="128"/>
    <n v="39"/>
    <n v="1"/>
    <n v="0"/>
    <n v="62"/>
    <n v="414"/>
    <n v="230"/>
    <n v="26"/>
    <n v="1"/>
    <n v="0"/>
    <n v="0"/>
    <n v="0"/>
    <n v="0"/>
    <n v="21"/>
    <n v="397"/>
    <n v="1091"/>
    <n v="491"/>
    <n v="37"/>
    <n v="13"/>
    <n v="5"/>
    <n v="0"/>
    <n v="0"/>
    <n v="0"/>
    <n v="1"/>
    <n v="0"/>
    <n v="0"/>
    <n v="0"/>
    <n v="0"/>
    <n v="0"/>
    <n v="39644"/>
    <n v="2788"/>
    <n v="1"/>
    <n v="42433"/>
  </r>
  <r>
    <x v="9"/>
    <x v="4"/>
    <x v="4"/>
    <n v="9824"/>
    <n v="16221"/>
    <n v="13201"/>
    <n v="55"/>
    <n v="275"/>
    <n v="5"/>
    <n v="13"/>
    <n v="129"/>
    <n v="39"/>
    <n v="1"/>
    <n v="0"/>
    <n v="67"/>
    <n v="414"/>
    <n v="224"/>
    <n v="28"/>
    <n v="2"/>
    <n v="0"/>
    <n v="0"/>
    <n v="0"/>
    <n v="0"/>
    <n v="21"/>
    <n v="397"/>
    <n v="1099"/>
    <n v="488"/>
    <n v="35"/>
    <n v="13"/>
    <n v="5"/>
    <n v="0"/>
    <n v="0"/>
    <n v="0"/>
    <n v="1"/>
    <n v="0"/>
    <n v="0"/>
    <n v="0"/>
    <n v="0"/>
    <n v="0"/>
    <n v="39763"/>
    <n v="2793"/>
    <n v="1"/>
    <n v="42557"/>
  </r>
  <r>
    <x v="9"/>
    <x v="4"/>
    <x v="5"/>
    <n v="9784"/>
    <n v="16213"/>
    <n v="13432"/>
    <n v="55"/>
    <n v="274"/>
    <n v="5"/>
    <n v="13"/>
    <n v="129"/>
    <n v="39"/>
    <n v="1"/>
    <n v="0"/>
    <n v="67"/>
    <n v="410"/>
    <n v="229"/>
    <n v="30"/>
    <n v="2"/>
    <n v="0"/>
    <n v="0"/>
    <n v="0"/>
    <n v="0"/>
    <n v="22"/>
    <n v="394"/>
    <n v="1103"/>
    <n v="488"/>
    <n v="37"/>
    <n v="13"/>
    <n v="5"/>
    <n v="0"/>
    <n v="0"/>
    <n v="0"/>
    <n v="1"/>
    <n v="0"/>
    <n v="0"/>
    <n v="0"/>
    <n v="0"/>
    <n v="0"/>
    <n v="39945"/>
    <n v="2800"/>
    <n v="1"/>
    <n v="42746"/>
  </r>
  <r>
    <x v="9"/>
    <x v="4"/>
    <x v="6"/>
    <n v="10148"/>
    <n v="16674"/>
    <n v="12828"/>
    <n v="55"/>
    <n v="251"/>
    <n v="4"/>
    <n v="12"/>
    <n v="137"/>
    <n v="32"/>
    <n v="1"/>
    <n v="0"/>
    <n v="69"/>
    <n v="420"/>
    <n v="213"/>
    <n v="29"/>
    <n v="1"/>
    <n v="0"/>
    <n v="0"/>
    <n v="0"/>
    <n v="0"/>
    <n v="22"/>
    <n v="400"/>
    <n v="1099"/>
    <n v="502"/>
    <n v="38"/>
    <n v="13"/>
    <n v="5"/>
    <n v="0"/>
    <n v="0"/>
    <n v="0"/>
    <n v="1"/>
    <n v="0"/>
    <n v="0"/>
    <n v="0"/>
    <n v="0"/>
    <n v="0"/>
    <n v="40142"/>
    <n v="2811"/>
    <n v="1"/>
    <n v="42954"/>
  </r>
  <r>
    <x v="9"/>
    <x v="4"/>
    <x v="7"/>
    <n v="10134"/>
    <n v="16674"/>
    <n v="13096"/>
    <n v="55"/>
    <n v="250"/>
    <n v="2"/>
    <n v="12"/>
    <n v="138"/>
    <n v="34"/>
    <n v="1"/>
    <n v="0"/>
    <n v="71"/>
    <n v="410"/>
    <n v="214"/>
    <n v="31"/>
    <n v="1"/>
    <n v="0"/>
    <n v="0"/>
    <n v="0"/>
    <n v="0"/>
    <n v="24"/>
    <n v="401"/>
    <n v="1099"/>
    <n v="505"/>
    <n v="37"/>
    <n v="13"/>
    <n v="5"/>
    <n v="0"/>
    <n v="0"/>
    <n v="0"/>
    <n v="0"/>
    <n v="0"/>
    <n v="0"/>
    <n v="0"/>
    <n v="0"/>
    <n v="0"/>
    <n v="40396"/>
    <n v="2811"/>
    <n v="0"/>
    <n v="43207"/>
  </r>
  <r>
    <x v="9"/>
    <x v="4"/>
    <x v="8"/>
    <n v="10139"/>
    <n v="16678"/>
    <n v="13270"/>
    <n v="56"/>
    <n v="251"/>
    <n v="2"/>
    <n v="25"/>
    <n v="138"/>
    <n v="34"/>
    <n v="1"/>
    <n v="0"/>
    <n v="71"/>
    <n v="410"/>
    <n v="213"/>
    <n v="28"/>
    <n v="1"/>
    <n v="0"/>
    <n v="0"/>
    <n v="0"/>
    <n v="0"/>
    <n v="24"/>
    <n v="400"/>
    <n v="1099"/>
    <n v="510"/>
    <n v="39"/>
    <n v="12"/>
    <n v="5"/>
    <n v="0"/>
    <n v="0"/>
    <n v="0"/>
    <n v="2"/>
    <n v="0"/>
    <n v="0"/>
    <n v="0"/>
    <n v="0"/>
    <n v="0"/>
    <n v="40594"/>
    <n v="2812"/>
    <n v="2"/>
    <n v="43408"/>
  </r>
  <r>
    <x v="9"/>
    <x v="4"/>
    <x v="9"/>
    <n v="10138"/>
    <n v="16690"/>
    <n v="13517"/>
    <n v="56"/>
    <n v="249"/>
    <n v="2"/>
    <n v="12"/>
    <n v="141"/>
    <n v="34"/>
    <n v="1"/>
    <n v="0"/>
    <n v="72"/>
    <n v="414"/>
    <n v="211"/>
    <n v="29"/>
    <n v="0"/>
    <n v="0"/>
    <n v="0"/>
    <n v="0"/>
    <n v="0"/>
    <n v="25"/>
    <n v="399"/>
    <n v="1101"/>
    <n v="513"/>
    <n v="39"/>
    <n v="14"/>
    <n v="5"/>
    <n v="0"/>
    <n v="0"/>
    <n v="0"/>
    <n v="1"/>
    <n v="0"/>
    <n v="0"/>
    <n v="0"/>
    <n v="0"/>
    <n v="0"/>
    <n v="40840"/>
    <n v="2822"/>
    <n v="1"/>
    <n v="43663"/>
  </r>
  <r>
    <x v="9"/>
    <x v="4"/>
    <x v="10"/>
    <n v="10151"/>
    <n v="16714"/>
    <n v="13763"/>
    <n v="56"/>
    <n v="248"/>
    <n v="2"/>
    <n v="11"/>
    <n v="142"/>
    <n v="34"/>
    <n v="1"/>
    <n v="0"/>
    <n v="76"/>
    <n v="415"/>
    <n v="216"/>
    <n v="32"/>
    <n v="0"/>
    <n v="0"/>
    <n v="0"/>
    <n v="0"/>
    <n v="0"/>
    <n v="26"/>
    <n v="399"/>
    <n v="1105"/>
    <n v="515"/>
    <n v="39"/>
    <n v="12"/>
    <n v="5"/>
    <n v="0"/>
    <n v="0"/>
    <n v="0"/>
    <n v="1"/>
    <n v="0"/>
    <n v="0"/>
    <n v="0"/>
    <n v="0"/>
    <n v="0"/>
    <n v="41122"/>
    <n v="2840"/>
    <n v="1"/>
    <n v="43963"/>
  </r>
  <r>
    <x v="9"/>
    <x v="4"/>
    <x v="11"/>
    <n v="10180"/>
    <n v="16757"/>
    <n v="14036"/>
    <n v="56"/>
    <n v="248"/>
    <n v="2"/>
    <n v="11"/>
    <n v="142"/>
    <n v="34"/>
    <n v="1"/>
    <n v="0"/>
    <n v="76"/>
    <n v="415"/>
    <n v="222"/>
    <n v="34"/>
    <n v="0"/>
    <n v="0"/>
    <n v="0"/>
    <n v="0"/>
    <n v="0"/>
    <n v="26"/>
    <n v="401"/>
    <n v="1115"/>
    <n v="512"/>
    <n v="39"/>
    <n v="14"/>
    <n v="5"/>
    <n v="0"/>
    <n v="0"/>
    <n v="0"/>
    <n v="1"/>
    <n v="0"/>
    <n v="0"/>
    <n v="0"/>
    <n v="0"/>
    <n v="0"/>
    <n v="41467"/>
    <n v="2859"/>
    <n v="1"/>
    <n v="44327"/>
  </r>
  <r>
    <x v="10"/>
    <x v="4"/>
    <x v="0"/>
    <n v="2707"/>
    <n v="4368"/>
    <n v="4674"/>
    <n v="107"/>
    <n v="240"/>
    <n v="4"/>
    <n v="0"/>
    <n v="4"/>
    <n v="7"/>
    <n v="0"/>
    <n v="0"/>
    <n v="30"/>
    <n v="129"/>
    <n v="69"/>
    <n v="16"/>
    <n v="4"/>
    <n v="0"/>
    <n v="0"/>
    <n v="0"/>
    <n v="0"/>
    <n v="2"/>
    <n v="53"/>
    <n v="348"/>
    <n v="196"/>
    <n v="9"/>
    <n v="3"/>
    <n v="0"/>
    <n v="0"/>
    <n v="0"/>
    <n v="0"/>
    <n v="0"/>
    <n v="0"/>
    <n v="0"/>
    <n v="1"/>
    <n v="1"/>
    <n v="0"/>
    <n v="12111"/>
    <n v="859"/>
    <n v="2"/>
    <n v="12972"/>
  </r>
  <r>
    <x v="10"/>
    <x v="4"/>
    <x v="1"/>
    <n v="2712"/>
    <n v="4359"/>
    <n v="4695"/>
    <n v="109"/>
    <n v="240"/>
    <n v="4"/>
    <n v="0"/>
    <n v="4"/>
    <n v="7"/>
    <n v="0"/>
    <n v="0"/>
    <n v="29"/>
    <n v="125"/>
    <n v="71"/>
    <n v="17"/>
    <n v="3"/>
    <n v="0"/>
    <n v="0"/>
    <n v="0"/>
    <n v="0"/>
    <n v="4"/>
    <n v="53"/>
    <n v="350"/>
    <n v="196"/>
    <n v="10"/>
    <n v="3"/>
    <n v="0"/>
    <n v="0"/>
    <n v="0"/>
    <n v="0"/>
    <n v="0"/>
    <n v="0"/>
    <n v="0"/>
    <n v="1"/>
    <n v="1"/>
    <n v="0"/>
    <n v="12130"/>
    <n v="861"/>
    <n v="2"/>
    <n v="12993"/>
  </r>
  <r>
    <x v="10"/>
    <x v="4"/>
    <x v="2"/>
    <n v="2710"/>
    <n v="4354"/>
    <n v="4715"/>
    <n v="108"/>
    <n v="239"/>
    <n v="4"/>
    <n v="0"/>
    <n v="4"/>
    <n v="7"/>
    <n v="0"/>
    <n v="0"/>
    <n v="29"/>
    <n v="127"/>
    <n v="69"/>
    <n v="16"/>
    <n v="2"/>
    <n v="0"/>
    <n v="0"/>
    <n v="0"/>
    <n v="0"/>
    <n v="4"/>
    <n v="53"/>
    <n v="352"/>
    <n v="197"/>
    <n v="11"/>
    <n v="3"/>
    <n v="0"/>
    <n v="0"/>
    <n v="0"/>
    <n v="0"/>
    <n v="0"/>
    <n v="0"/>
    <n v="0"/>
    <n v="1"/>
    <n v="1"/>
    <n v="0"/>
    <n v="12141"/>
    <n v="863"/>
    <n v="2"/>
    <n v="13006"/>
  </r>
  <r>
    <x v="10"/>
    <x v="4"/>
    <x v="3"/>
    <n v="2709"/>
    <n v="4353"/>
    <n v="4729"/>
    <n v="106"/>
    <n v="240"/>
    <n v="4"/>
    <n v="0"/>
    <n v="4"/>
    <n v="7"/>
    <n v="0"/>
    <n v="0"/>
    <n v="29"/>
    <n v="132"/>
    <n v="69"/>
    <n v="16"/>
    <n v="2"/>
    <n v="0"/>
    <n v="0"/>
    <n v="0"/>
    <n v="0"/>
    <n v="4"/>
    <n v="53"/>
    <n v="351"/>
    <n v="197"/>
    <n v="11"/>
    <n v="3"/>
    <n v="0"/>
    <n v="0"/>
    <n v="0"/>
    <n v="0"/>
    <n v="0"/>
    <n v="0"/>
    <n v="0"/>
    <n v="1"/>
    <n v="1"/>
    <n v="0"/>
    <n v="12152"/>
    <n v="867"/>
    <n v="2"/>
    <n v="13021"/>
  </r>
  <r>
    <x v="10"/>
    <x v="4"/>
    <x v="4"/>
    <n v="2712"/>
    <n v="4360"/>
    <n v="4764"/>
    <n v="104"/>
    <n v="241"/>
    <n v="4"/>
    <n v="0"/>
    <n v="4"/>
    <n v="7"/>
    <n v="0"/>
    <n v="0"/>
    <n v="29"/>
    <n v="128"/>
    <n v="70"/>
    <n v="15"/>
    <n v="2"/>
    <n v="0"/>
    <n v="0"/>
    <n v="0"/>
    <n v="0"/>
    <n v="4"/>
    <n v="54"/>
    <n v="352"/>
    <n v="199"/>
    <n v="11"/>
    <n v="3"/>
    <n v="0"/>
    <n v="0"/>
    <n v="0"/>
    <n v="0"/>
    <n v="0"/>
    <n v="0"/>
    <n v="0"/>
    <n v="1"/>
    <n v="1"/>
    <n v="0"/>
    <n v="12196"/>
    <n v="867"/>
    <n v="2"/>
    <n v="13065"/>
  </r>
  <r>
    <x v="10"/>
    <x v="4"/>
    <x v="5"/>
    <n v="2705"/>
    <n v="4360"/>
    <n v="4771"/>
    <n v="104"/>
    <n v="241"/>
    <n v="4"/>
    <n v="0"/>
    <n v="4"/>
    <n v="7"/>
    <n v="0"/>
    <n v="0"/>
    <n v="29"/>
    <n v="126"/>
    <n v="73"/>
    <n v="16"/>
    <n v="2"/>
    <n v="0"/>
    <n v="0"/>
    <n v="0"/>
    <n v="0"/>
    <n v="4"/>
    <n v="54"/>
    <n v="350"/>
    <n v="199"/>
    <n v="11"/>
    <n v="3"/>
    <n v="0"/>
    <n v="0"/>
    <n v="0"/>
    <n v="0"/>
    <n v="0"/>
    <n v="0"/>
    <n v="0"/>
    <n v="1"/>
    <n v="1"/>
    <n v="0"/>
    <n v="12196"/>
    <n v="867"/>
    <n v="2"/>
    <n v="13065"/>
  </r>
  <r>
    <x v="10"/>
    <x v="4"/>
    <x v="6"/>
    <n v="2733"/>
    <n v="4318"/>
    <n v="4834"/>
    <n v="106"/>
    <n v="221"/>
    <n v="4"/>
    <n v="0"/>
    <n v="4"/>
    <n v="7"/>
    <n v="0"/>
    <n v="0"/>
    <n v="31"/>
    <n v="125"/>
    <n v="76"/>
    <n v="15"/>
    <n v="1"/>
    <n v="0"/>
    <n v="0"/>
    <n v="0"/>
    <n v="0"/>
    <n v="4"/>
    <n v="57"/>
    <n v="337"/>
    <n v="209"/>
    <n v="11"/>
    <n v="3"/>
    <n v="0"/>
    <n v="0"/>
    <n v="0"/>
    <n v="0"/>
    <n v="0"/>
    <n v="0"/>
    <n v="0"/>
    <n v="1"/>
    <n v="1"/>
    <n v="0"/>
    <n v="12227"/>
    <n v="869"/>
    <n v="2"/>
    <n v="13098"/>
  </r>
  <r>
    <x v="10"/>
    <x v="4"/>
    <x v="7"/>
    <n v="2734"/>
    <n v="4317"/>
    <n v="4856"/>
    <n v="107"/>
    <n v="220"/>
    <n v="4"/>
    <n v="0"/>
    <n v="4"/>
    <n v="8"/>
    <n v="0"/>
    <n v="0"/>
    <n v="31"/>
    <n v="126"/>
    <n v="77"/>
    <n v="15"/>
    <n v="1"/>
    <n v="0"/>
    <n v="0"/>
    <n v="0"/>
    <n v="0"/>
    <n v="4"/>
    <n v="57"/>
    <n v="339"/>
    <n v="209"/>
    <n v="11"/>
    <n v="3"/>
    <n v="0"/>
    <n v="0"/>
    <n v="0"/>
    <n v="0"/>
    <n v="0"/>
    <n v="0"/>
    <n v="0"/>
    <n v="1"/>
    <n v="1"/>
    <n v="0"/>
    <n v="12250"/>
    <n v="873"/>
    <n v="2"/>
    <n v="13125"/>
  </r>
  <r>
    <x v="10"/>
    <x v="4"/>
    <x v="8"/>
    <n v="2737"/>
    <n v="4313"/>
    <n v="4874"/>
    <n v="110"/>
    <n v="220"/>
    <n v="5"/>
    <n v="0"/>
    <n v="4"/>
    <n v="7"/>
    <n v="0"/>
    <n v="0"/>
    <n v="31"/>
    <n v="131"/>
    <n v="77"/>
    <n v="17"/>
    <n v="1"/>
    <n v="0"/>
    <n v="0"/>
    <n v="0"/>
    <n v="0"/>
    <n v="4"/>
    <n v="55"/>
    <n v="342"/>
    <n v="208"/>
    <n v="11"/>
    <n v="3"/>
    <n v="0"/>
    <n v="0"/>
    <n v="0"/>
    <n v="0"/>
    <n v="0"/>
    <n v="0"/>
    <n v="0"/>
    <n v="1"/>
    <n v="1"/>
    <n v="0"/>
    <n v="12270"/>
    <n v="880"/>
    <n v="2"/>
    <n v="13152"/>
  </r>
  <r>
    <x v="10"/>
    <x v="4"/>
    <x v="9"/>
    <n v="2737"/>
    <n v="4309"/>
    <n v="4889"/>
    <n v="111"/>
    <n v="221"/>
    <n v="5"/>
    <n v="0"/>
    <n v="4"/>
    <n v="7"/>
    <n v="0"/>
    <n v="0"/>
    <n v="31"/>
    <n v="132"/>
    <n v="78"/>
    <n v="17"/>
    <n v="1"/>
    <n v="0"/>
    <n v="0"/>
    <n v="0"/>
    <n v="0"/>
    <n v="4"/>
    <n v="54"/>
    <n v="344"/>
    <n v="205"/>
    <n v="11"/>
    <n v="3"/>
    <n v="0"/>
    <n v="0"/>
    <n v="0"/>
    <n v="0"/>
    <n v="0"/>
    <n v="0"/>
    <n v="0"/>
    <n v="1"/>
    <n v="1"/>
    <n v="0"/>
    <n v="12283"/>
    <n v="880"/>
    <n v="2"/>
    <n v="13165"/>
  </r>
  <r>
    <x v="10"/>
    <x v="4"/>
    <x v="10"/>
    <n v="2738"/>
    <n v="4302"/>
    <n v="4924"/>
    <n v="112"/>
    <n v="220"/>
    <n v="5"/>
    <n v="0"/>
    <n v="5"/>
    <n v="7"/>
    <n v="0"/>
    <n v="0"/>
    <n v="31"/>
    <n v="133"/>
    <n v="82"/>
    <n v="18"/>
    <n v="1"/>
    <n v="0"/>
    <n v="0"/>
    <n v="0"/>
    <n v="0"/>
    <n v="4"/>
    <n v="51"/>
    <n v="345"/>
    <n v="206"/>
    <n v="11"/>
    <n v="3"/>
    <n v="0"/>
    <n v="0"/>
    <n v="0"/>
    <n v="0"/>
    <n v="0"/>
    <n v="0"/>
    <n v="0"/>
    <n v="1"/>
    <n v="1"/>
    <n v="0"/>
    <n v="12313"/>
    <n v="885"/>
    <n v="2"/>
    <n v="13200"/>
  </r>
  <r>
    <x v="10"/>
    <x v="4"/>
    <x v="11"/>
    <n v="2737"/>
    <n v="4315"/>
    <n v="4930"/>
    <n v="114"/>
    <n v="220"/>
    <n v="5"/>
    <n v="0"/>
    <n v="5"/>
    <n v="7"/>
    <n v="0"/>
    <n v="0"/>
    <n v="32"/>
    <n v="133"/>
    <n v="82"/>
    <n v="18"/>
    <n v="1"/>
    <n v="0"/>
    <n v="0"/>
    <n v="0"/>
    <n v="0"/>
    <n v="4"/>
    <n v="52"/>
    <n v="344"/>
    <n v="206"/>
    <n v="11"/>
    <n v="3"/>
    <n v="0"/>
    <n v="0"/>
    <n v="0"/>
    <n v="0"/>
    <n v="0"/>
    <n v="0"/>
    <n v="0"/>
    <n v="1"/>
    <n v="1"/>
    <n v="0"/>
    <n v="12333"/>
    <n v="886"/>
    <n v="2"/>
    <n v="13221"/>
  </r>
  <r>
    <x v="11"/>
    <x v="4"/>
    <x v="0"/>
    <n v="3984"/>
    <n v="6697"/>
    <n v="3572"/>
    <n v="40"/>
    <n v="17"/>
    <n v="0"/>
    <n v="0"/>
    <n v="31"/>
    <n v="14"/>
    <n v="0"/>
    <n v="0"/>
    <n v="104"/>
    <n v="546"/>
    <n v="121"/>
    <n v="8"/>
    <n v="0"/>
    <n v="0"/>
    <n v="0"/>
    <n v="0"/>
    <n v="0"/>
    <n v="9"/>
    <n v="318"/>
    <n v="418"/>
    <n v="201"/>
    <n v="19"/>
    <n v="9"/>
    <n v="1"/>
    <n v="0"/>
    <n v="0"/>
    <n v="0"/>
    <n v="0"/>
    <n v="0"/>
    <n v="0"/>
    <n v="2"/>
    <n v="0"/>
    <n v="0"/>
    <n v="14355"/>
    <n v="1754"/>
    <n v="2"/>
    <n v="16111"/>
  </r>
  <r>
    <x v="11"/>
    <x v="4"/>
    <x v="1"/>
    <n v="3952"/>
    <n v="6562"/>
    <n v="3501"/>
    <n v="40"/>
    <n v="17"/>
    <n v="0"/>
    <n v="0"/>
    <n v="31"/>
    <n v="15"/>
    <n v="0"/>
    <n v="0"/>
    <n v="103"/>
    <n v="542"/>
    <n v="128"/>
    <n v="7"/>
    <n v="0"/>
    <n v="0"/>
    <n v="0"/>
    <n v="0"/>
    <n v="0"/>
    <n v="9"/>
    <n v="316"/>
    <n v="410"/>
    <n v="206"/>
    <n v="19"/>
    <n v="9"/>
    <n v="1"/>
    <n v="0"/>
    <n v="0"/>
    <n v="0"/>
    <n v="0"/>
    <n v="0"/>
    <n v="0"/>
    <n v="2"/>
    <n v="0"/>
    <n v="0"/>
    <n v="14118"/>
    <n v="1750"/>
    <n v="2"/>
    <n v="15870"/>
  </r>
  <r>
    <x v="11"/>
    <x v="4"/>
    <x v="2"/>
    <n v="3949"/>
    <n v="6528"/>
    <n v="3493"/>
    <n v="37"/>
    <n v="18"/>
    <n v="1"/>
    <n v="0"/>
    <n v="30"/>
    <n v="14"/>
    <n v="0"/>
    <n v="0"/>
    <n v="104"/>
    <n v="558"/>
    <n v="128"/>
    <n v="13"/>
    <n v="0"/>
    <n v="0"/>
    <n v="0"/>
    <n v="0"/>
    <n v="0"/>
    <n v="9"/>
    <n v="291"/>
    <n v="407"/>
    <n v="200"/>
    <n v="19"/>
    <n v="8"/>
    <n v="2"/>
    <n v="0"/>
    <n v="0"/>
    <n v="0"/>
    <n v="0"/>
    <n v="0"/>
    <n v="0"/>
    <n v="2"/>
    <n v="0"/>
    <n v="0"/>
    <n v="14070"/>
    <n v="1739"/>
    <n v="2"/>
    <n v="15811"/>
  </r>
  <r>
    <x v="11"/>
    <x v="4"/>
    <x v="3"/>
    <n v="3936"/>
    <n v="6495"/>
    <n v="3488"/>
    <n v="37"/>
    <n v="19"/>
    <n v="0"/>
    <n v="0"/>
    <n v="30"/>
    <n v="15"/>
    <n v="0"/>
    <n v="0"/>
    <n v="103"/>
    <n v="551"/>
    <n v="123"/>
    <n v="12"/>
    <n v="0"/>
    <n v="0"/>
    <n v="0"/>
    <n v="0"/>
    <n v="0"/>
    <n v="9"/>
    <n v="289"/>
    <n v="413"/>
    <n v="199"/>
    <n v="19"/>
    <n v="8"/>
    <n v="2"/>
    <n v="0"/>
    <n v="0"/>
    <n v="0"/>
    <n v="0"/>
    <n v="0"/>
    <n v="0"/>
    <n v="2"/>
    <n v="0"/>
    <n v="0"/>
    <n v="14020"/>
    <n v="1728"/>
    <n v="2"/>
    <n v="15750"/>
  </r>
  <r>
    <x v="11"/>
    <x v="4"/>
    <x v="4"/>
    <n v="3923"/>
    <n v="6448"/>
    <n v="3473"/>
    <n v="39"/>
    <n v="19"/>
    <n v="0"/>
    <n v="0"/>
    <n v="30"/>
    <n v="15"/>
    <n v="0"/>
    <n v="0"/>
    <n v="101"/>
    <n v="539"/>
    <n v="132"/>
    <n v="11"/>
    <n v="0"/>
    <n v="0"/>
    <n v="0"/>
    <n v="0"/>
    <n v="0"/>
    <n v="9"/>
    <n v="280"/>
    <n v="408"/>
    <n v="199"/>
    <n v="19"/>
    <n v="8"/>
    <n v="2"/>
    <n v="0"/>
    <n v="0"/>
    <n v="0"/>
    <n v="0"/>
    <n v="0"/>
    <n v="0"/>
    <n v="2"/>
    <n v="0"/>
    <n v="0"/>
    <n v="13947"/>
    <n v="1708"/>
    <n v="2"/>
    <n v="15657"/>
  </r>
  <r>
    <x v="11"/>
    <x v="4"/>
    <x v="5"/>
    <n v="3902"/>
    <n v="6416"/>
    <n v="3475"/>
    <n v="39"/>
    <n v="19"/>
    <n v="0"/>
    <n v="0"/>
    <n v="30"/>
    <n v="15"/>
    <n v="0"/>
    <n v="0"/>
    <n v="101"/>
    <n v="523"/>
    <n v="136"/>
    <n v="12"/>
    <n v="0"/>
    <n v="0"/>
    <n v="0"/>
    <n v="0"/>
    <n v="0"/>
    <n v="9"/>
    <n v="283"/>
    <n v="407"/>
    <n v="196"/>
    <n v="19"/>
    <n v="8"/>
    <n v="2"/>
    <n v="0"/>
    <n v="0"/>
    <n v="0"/>
    <n v="0"/>
    <n v="0"/>
    <n v="0"/>
    <n v="2"/>
    <n v="0"/>
    <n v="0"/>
    <n v="13896"/>
    <n v="1696"/>
    <n v="2"/>
    <n v="15594"/>
  </r>
  <r>
    <x v="11"/>
    <x v="4"/>
    <x v="6"/>
    <n v="4844"/>
    <n v="5788"/>
    <n v="3161"/>
    <n v="39"/>
    <n v="12"/>
    <n v="3"/>
    <n v="0"/>
    <n v="26"/>
    <n v="18"/>
    <n v="0"/>
    <n v="0"/>
    <n v="101"/>
    <n v="537"/>
    <n v="116"/>
    <n v="7"/>
    <n v="0"/>
    <n v="0"/>
    <n v="0"/>
    <n v="0"/>
    <n v="0"/>
    <n v="9"/>
    <n v="331"/>
    <n v="382"/>
    <n v="176"/>
    <n v="17"/>
    <n v="7"/>
    <n v="2"/>
    <n v="0"/>
    <n v="0"/>
    <n v="0"/>
    <n v="0"/>
    <n v="0"/>
    <n v="0"/>
    <n v="2"/>
    <n v="0"/>
    <n v="0"/>
    <n v="13891"/>
    <n v="1685"/>
    <n v="2"/>
    <n v="15578"/>
  </r>
  <r>
    <x v="11"/>
    <x v="4"/>
    <x v="7"/>
    <n v="4827"/>
    <n v="5793"/>
    <n v="3172"/>
    <n v="39"/>
    <n v="12"/>
    <n v="3"/>
    <n v="0"/>
    <n v="26"/>
    <n v="18"/>
    <n v="0"/>
    <n v="0"/>
    <n v="101"/>
    <n v="533"/>
    <n v="112"/>
    <n v="9"/>
    <n v="0"/>
    <n v="0"/>
    <n v="0"/>
    <n v="0"/>
    <n v="0"/>
    <n v="8"/>
    <n v="327"/>
    <n v="385"/>
    <n v="175"/>
    <n v="17"/>
    <n v="7"/>
    <n v="2"/>
    <n v="0"/>
    <n v="0"/>
    <n v="0"/>
    <n v="0"/>
    <n v="0"/>
    <n v="0"/>
    <n v="2"/>
    <n v="0"/>
    <n v="0"/>
    <n v="13890"/>
    <n v="1676"/>
    <n v="2"/>
    <n v="15568"/>
  </r>
  <r>
    <x v="11"/>
    <x v="4"/>
    <x v="8"/>
    <n v="4828"/>
    <n v="5779"/>
    <n v="3171"/>
    <n v="41"/>
    <n v="12"/>
    <n v="3"/>
    <n v="0"/>
    <n v="26"/>
    <n v="18"/>
    <n v="0"/>
    <n v="0"/>
    <n v="101"/>
    <n v="530"/>
    <n v="119"/>
    <n v="9"/>
    <n v="0"/>
    <n v="0"/>
    <n v="0"/>
    <n v="0"/>
    <n v="0"/>
    <n v="8"/>
    <n v="329"/>
    <n v="392"/>
    <n v="174"/>
    <n v="17"/>
    <n v="7"/>
    <n v="2"/>
    <n v="0"/>
    <n v="0"/>
    <n v="0"/>
    <n v="0"/>
    <n v="0"/>
    <n v="0"/>
    <n v="2"/>
    <n v="0"/>
    <n v="0"/>
    <n v="13878"/>
    <n v="1688"/>
    <n v="2"/>
    <n v="15568"/>
  </r>
  <r>
    <x v="11"/>
    <x v="4"/>
    <x v="9"/>
    <n v="4832"/>
    <n v="5801"/>
    <n v="3177"/>
    <n v="42"/>
    <n v="12"/>
    <n v="3"/>
    <n v="0"/>
    <n v="26"/>
    <n v="18"/>
    <n v="0"/>
    <n v="0"/>
    <n v="101"/>
    <n v="528"/>
    <n v="124"/>
    <n v="11"/>
    <n v="0"/>
    <n v="0"/>
    <n v="0"/>
    <n v="0"/>
    <n v="0"/>
    <n v="8"/>
    <n v="330"/>
    <n v="392"/>
    <n v="174"/>
    <n v="17"/>
    <n v="7"/>
    <n v="2"/>
    <n v="0"/>
    <n v="0"/>
    <n v="0"/>
    <n v="0"/>
    <n v="0"/>
    <n v="0"/>
    <n v="2"/>
    <n v="0"/>
    <n v="0"/>
    <n v="13911"/>
    <n v="1694"/>
    <n v="2"/>
    <n v="15607"/>
  </r>
  <r>
    <x v="11"/>
    <x v="4"/>
    <x v="10"/>
    <n v="4855"/>
    <n v="5819"/>
    <n v="3202"/>
    <n v="42"/>
    <n v="12"/>
    <n v="3"/>
    <n v="0"/>
    <n v="26"/>
    <n v="18"/>
    <n v="0"/>
    <n v="0"/>
    <n v="100"/>
    <n v="531"/>
    <n v="121"/>
    <n v="11"/>
    <n v="0"/>
    <n v="0"/>
    <n v="0"/>
    <n v="0"/>
    <n v="0"/>
    <n v="8"/>
    <n v="329"/>
    <n v="400"/>
    <n v="174"/>
    <n v="17"/>
    <n v="7"/>
    <n v="2"/>
    <n v="0"/>
    <n v="0"/>
    <n v="0"/>
    <n v="0"/>
    <n v="0"/>
    <n v="0"/>
    <n v="2"/>
    <n v="0"/>
    <n v="0"/>
    <n v="13977"/>
    <n v="1700"/>
    <n v="2"/>
    <n v="15679"/>
  </r>
  <r>
    <x v="11"/>
    <x v="4"/>
    <x v="11"/>
    <n v="4908"/>
    <n v="5849"/>
    <n v="3217"/>
    <n v="42"/>
    <n v="13"/>
    <n v="3"/>
    <n v="0"/>
    <n v="26"/>
    <n v="18"/>
    <n v="0"/>
    <n v="0"/>
    <n v="104"/>
    <n v="539"/>
    <n v="120"/>
    <n v="11"/>
    <n v="1"/>
    <n v="0"/>
    <n v="0"/>
    <n v="0"/>
    <n v="0"/>
    <n v="8"/>
    <n v="320"/>
    <n v="399"/>
    <n v="174"/>
    <n v="17"/>
    <n v="7"/>
    <n v="2"/>
    <n v="0"/>
    <n v="0"/>
    <n v="0"/>
    <n v="0"/>
    <n v="0"/>
    <n v="0"/>
    <n v="2"/>
    <n v="0"/>
    <n v="0"/>
    <n v="14076"/>
    <n v="1702"/>
    <n v="2"/>
    <n v="15780"/>
  </r>
  <r>
    <x v="12"/>
    <x v="4"/>
    <x v="0"/>
    <n v="6026"/>
    <n v="24461"/>
    <n v="11413"/>
    <n v="42"/>
    <n v="21"/>
    <n v="0"/>
    <n v="0"/>
    <n v="6"/>
    <n v="9"/>
    <n v="0"/>
    <n v="0"/>
    <n v="61"/>
    <n v="432"/>
    <n v="73"/>
    <n v="17"/>
    <n v="2"/>
    <n v="0"/>
    <n v="0"/>
    <n v="0"/>
    <n v="0"/>
    <n v="15"/>
    <n v="204"/>
    <n v="503"/>
    <n v="234"/>
    <n v="23"/>
    <n v="7"/>
    <n v="6"/>
    <n v="0"/>
    <n v="1"/>
    <n v="0"/>
    <n v="0"/>
    <n v="0"/>
    <n v="0"/>
    <n v="0"/>
    <n v="1"/>
    <n v="0"/>
    <n v="41978"/>
    <n v="1577"/>
    <n v="2"/>
    <n v="43557"/>
  </r>
  <r>
    <x v="12"/>
    <x v="4"/>
    <x v="1"/>
    <n v="6024"/>
    <n v="24426"/>
    <n v="11439"/>
    <n v="44"/>
    <n v="21"/>
    <n v="0"/>
    <n v="0"/>
    <n v="6"/>
    <n v="9"/>
    <n v="0"/>
    <n v="0"/>
    <n v="62"/>
    <n v="437"/>
    <n v="77"/>
    <n v="19"/>
    <n v="2"/>
    <n v="0"/>
    <n v="0"/>
    <n v="0"/>
    <n v="0"/>
    <n v="15"/>
    <n v="200"/>
    <n v="505"/>
    <n v="234"/>
    <n v="23"/>
    <n v="7"/>
    <n v="6"/>
    <n v="0"/>
    <n v="1"/>
    <n v="0"/>
    <n v="0"/>
    <n v="0"/>
    <n v="0"/>
    <n v="0"/>
    <n v="1"/>
    <n v="0"/>
    <n v="41969"/>
    <n v="1587"/>
    <n v="2"/>
    <n v="43558"/>
  </r>
  <r>
    <x v="12"/>
    <x v="4"/>
    <x v="2"/>
    <n v="6016"/>
    <n v="24459"/>
    <n v="11499"/>
    <n v="41"/>
    <n v="21"/>
    <n v="0"/>
    <n v="0"/>
    <n v="6"/>
    <n v="9"/>
    <n v="0"/>
    <n v="0"/>
    <n v="62"/>
    <n v="435"/>
    <n v="79"/>
    <n v="19"/>
    <n v="2"/>
    <n v="0"/>
    <n v="0"/>
    <n v="0"/>
    <n v="0"/>
    <n v="15"/>
    <n v="198"/>
    <n v="508"/>
    <n v="234"/>
    <n v="23"/>
    <n v="7"/>
    <n v="6"/>
    <n v="0"/>
    <n v="1"/>
    <n v="0"/>
    <n v="0"/>
    <n v="0"/>
    <n v="0"/>
    <n v="0"/>
    <n v="1"/>
    <n v="0"/>
    <n v="42051"/>
    <n v="1588"/>
    <n v="2"/>
    <n v="43641"/>
  </r>
  <r>
    <x v="12"/>
    <x v="4"/>
    <x v="3"/>
    <n v="6010"/>
    <n v="24455"/>
    <n v="11535"/>
    <n v="41"/>
    <n v="21"/>
    <n v="0"/>
    <n v="0"/>
    <n v="6"/>
    <n v="9"/>
    <n v="0"/>
    <n v="0"/>
    <n v="62"/>
    <n v="429"/>
    <n v="82"/>
    <n v="22"/>
    <n v="2"/>
    <n v="0"/>
    <n v="0"/>
    <n v="0"/>
    <n v="0"/>
    <n v="15"/>
    <n v="201"/>
    <n v="511"/>
    <n v="231"/>
    <n v="23"/>
    <n v="7"/>
    <n v="6"/>
    <n v="0"/>
    <n v="1"/>
    <n v="0"/>
    <n v="0"/>
    <n v="0"/>
    <n v="0"/>
    <n v="0"/>
    <n v="1"/>
    <n v="0"/>
    <n v="42077"/>
    <n v="1591"/>
    <n v="2"/>
    <n v="43670"/>
  </r>
  <r>
    <x v="12"/>
    <x v="4"/>
    <x v="4"/>
    <n v="5979"/>
    <n v="24418"/>
    <n v="11585"/>
    <n v="41"/>
    <n v="21"/>
    <n v="0"/>
    <n v="0"/>
    <n v="6"/>
    <n v="9"/>
    <n v="0"/>
    <n v="0"/>
    <n v="62"/>
    <n v="428"/>
    <n v="78"/>
    <n v="19"/>
    <n v="2"/>
    <n v="0"/>
    <n v="0"/>
    <n v="0"/>
    <n v="0"/>
    <n v="15"/>
    <n v="201"/>
    <n v="517"/>
    <n v="233"/>
    <n v="23"/>
    <n v="7"/>
    <n v="6"/>
    <n v="0"/>
    <n v="1"/>
    <n v="0"/>
    <n v="0"/>
    <n v="0"/>
    <n v="0"/>
    <n v="0"/>
    <n v="1"/>
    <n v="0"/>
    <n v="42059"/>
    <n v="1591"/>
    <n v="2"/>
    <n v="43652"/>
  </r>
  <r>
    <x v="12"/>
    <x v="4"/>
    <x v="5"/>
    <n v="5964"/>
    <n v="24393"/>
    <n v="11625"/>
    <n v="41"/>
    <n v="21"/>
    <n v="0"/>
    <n v="0"/>
    <n v="6"/>
    <n v="9"/>
    <n v="0"/>
    <n v="0"/>
    <n v="62"/>
    <n v="427"/>
    <n v="82"/>
    <n v="19"/>
    <n v="2"/>
    <n v="0"/>
    <n v="0"/>
    <n v="0"/>
    <n v="0"/>
    <n v="16"/>
    <n v="198"/>
    <n v="514"/>
    <n v="233"/>
    <n v="23"/>
    <n v="7"/>
    <n v="6"/>
    <n v="0"/>
    <n v="1"/>
    <n v="0"/>
    <n v="0"/>
    <n v="0"/>
    <n v="0"/>
    <n v="0"/>
    <n v="1"/>
    <n v="0"/>
    <n v="42059"/>
    <n v="1589"/>
    <n v="2"/>
    <n v="43650"/>
  </r>
  <r>
    <x v="12"/>
    <x v="4"/>
    <x v="6"/>
    <n v="7405"/>
    <n v="24979"/>
    <n v="9580"/>
    <n v="41"/>
    <n v="17"/>
    <n v="0"/>
    <n v="0"/>
    <n v="8"/>
    <n v="7"/>
    <n v="0"/>
    <n v="0"/>
    <n v="68"/>
    <n v="428"/>
    <n v="80"/>
    <n v="14"/>
    <n v="2"/>
    <n v="0"/>
    <n v="0"/>
    <n v="0"/>
    <n v="0"/>
    <n v="16"/>
    <n v="213"/>
    <n v="506"/>
    <n v="236"/>
    <n v="21"/>
    <n v="8"/>
    <n v="6"/>
    <n v="0"/>
    <n v="2"/>
    <n v="0"/>
    <n v="0"/>
    <n v="0"/>
    <n v="0"/>
    <n v="0"/>
    <n v="1"/>
    <n v="0"/>
    <n v="42037"/>
    <n v="1598"/>
    <n v="3"/>
    <n v="43638"/>
  </r>
  <r>
    <x v="12"/>
    <x v="4"/>
    <x v="7"/>
    <n v="7382"/>
    <n v="24983"/>
    <n v="9620"/>
    <n v="40"/>
    <n v="16"/>
    <n v="0"/>
    <n v="0"/>
    <n v="8"/>
    <n v="7"/>
    <n v="0"/>
    <n v="0"/>
    <n v="67"/>
    <n v="428"/>
    <n v="83"/>
    <n v="14"/>
    <n v="2"/>
    <n v="0"/>
    <n v="0"/>
    <n v="0"/>
    <n v="0"/>
    <n v="17"/>
    <n v="211"/>
    <n v="506"/>
    <n v="236"/>
    <n v="21"/>
    <n v="8"/>
    <n v="6"/>
    <n v="0"/>
    <n v="1"/>
    <n v="0"/>
    <n v="1"/>
    <n v="0"/>
    <n v="0"/>
    <n v="0"/>
    <n v="1"/>
    <n v="0"/>
    <n v="42056"/>
    <n v="1599"/>
    <n v="3"/>
    <n v="43658"/>
  </r>
  <r>
    <x v="12"/>
    <x v="4"/>
    <x v="8"/>
    <n v="7385"/>
    <n v="24995"/>
    <n v="9657"/>
    <n v="43"/>
    <n v="17"/>
    <n v="0"/>
    <n v="0"/>
    <n v="8"/>
    <n v="7"/>
    <n v="0"/>
    <n v="0"/>
    <n v="67"/>
    <n v="421"/>
    <n v="86"/>
    <n v="15"/>
    <n v="1"/>
    <n v="0"/>
    <n v="0"/>
    <n v="0"/>
    <n v="0"/>
    <n v="17"/>
    <n v="211"/>
    <n v="503"/>
    <n v="234"/>
    <n v="22"/>
    <n v="8"/>
    <n v="6"/>
    <n v="0"/>
    <n v="1"/>
    <n v="0"/>
    <n v="1"/>
    <n v="0"/>
    <n v="0"/>
    <n v="0"/>
    <n v="1"/>
    <n v="0"/>
    <n v="42112"/>
    <n v="1591"/>
    <n v="3"/>
    <n v="43706"/>
  </r>
  <r>
    <x v="12"/>
    <x v="4"/>
    <x v="9"/>
    <n v="7391"/>
    <n v="24989"/>
    <n v="9744"/>
    <n v="43"/>
    <n v="17"/>
    <n v="0"/>
    <n v="0"/>
    <n v="8"/>
    <n v="7"/>
    <n v="0"/>
    <n v="0"/>
    <n v="68"/>
    <n v="415"/>
    <n v="85"/>
    <n v="15"/>
    <n v="3"/>
    <n v="0"/>
    <n v="0"/>
    <n v="0"/>
    <n v="0"/>
    <n v="17"/>
    <n v="220"/>
    <n v="507"/>
    <n v="235"/>
    <n v="22"/>
    <n v="8"/>
    <n v="5"/>
    <n v="0"/>
    <n v="1"/>
    <n v="0"/>
    <n v="1"/>
    <n v="0"/>
    <n v="0"/>
    <n v="0"/>
    <n v="1"/>
    <n v="0"/>
    <n v="42199"/>
    <n v="1600"/>
    <n v="3"/>
    <n v="43802"/>
  </r>
  <r>
    <x v="12"/>
    <x v="4"/>
    <x v="10"/>
    <n v="7385"/>
    <n v="25008"/>
    <n v="9774"/>
    <n v="43"/>
    <n v="17"/>
    <n v="0"/>
    <n v="0"/>
    <n v="8"/>
    <n v="7"/>
    <n v="0"/>
    <n v="0"/>
    <n v="68"/>
    <n v="419"/>
    <n v="84"/>
    <n v="17"/>
    <n v="4"/>
    <n v="0"/>
    <n v="0"/>
    <n v="0"/>
    <n v="0"/>
    <n v="17"/>
    <n v="221"/>
    <n v="512"/>
    <n v="236"/>
    <n v="22"/>
    <n v="9"/>
    <n v="6"/>
    <n v="0"/>
    <n v="1"/>
    <n v="0"/>
    <n v="1"/>
    <n v="0"/>
    <n v="0"/>
    <n v="0"/>
    <n v="1"/>
    <n v="0"/>
    <n v="42242"/>
    <n v="1615"/>
    <n v="3"/>
    <n v="43860"/>
  </r>
  <r>
    <x v="12"/>
    <x v="4"/>
    <x v="11"/>
    <n v="7434"/>
    <n v="25070"/>
    <n v="9866"/>
    <n v="44"/>
    <n v="17"/>
    <n v="0"/>
    <n v="0"/>
    <n v="8"/>
    <n v="7"/>
    <n v="0"/>
    <n v="0"/>
    <n v="68"/>
    <n v="425"/>
    <n v="85"/>
    <n v="18"/>
    <n v="4"/>
    <n v="0"/>
    <n v="0"/>
    <n v="0"/>
    <n v="0"/>
    <n v="17"/>
    <n v="220"/>
    <n v="514"/>
    <n v="234"/>
    <n v="22"/>
    <n v="9"/>
    <n v="5"/>
    <n v="0"/>
    <n v="1"/>
    <n v="0"/>
    <n v="1"/>
    <n v="0"/>
    <n v="0"/>
    <n v="0"/>
    <n v="1"/>
    <n v="0"/>
    <n v="42446"/>
    <n v="1621"/>
    <n v="3"/>
    <n v="44070"/>
  </r>
  <r>
    <x v="13"/>
    <x v="4"/>
    <x v="0"/>
    <n v="5865"/>
    <n v="4110"/>
    <n v="4746"/>
    <n v="15"/>
    <n v="215"/>
    <n v="1"/>
    <n v="3"/>
    <n v="58"/>
    <n v="12"/>
    <n v="1"/>
    <n v="0"/>
    <n v="45"/>
    <n v="214"/>
    <n v="202"/>
    <n v="35"/>
    <n v="4"/>
    <n v="0"/>
    <n v="0"/>
    <n v="0"/>
    <n v="1"/>
    <n v="5"/>
    <n v="331"/>
    <n v="1242"/>
    <n v="563"/>
    <n v="46"/>
    <n v="15"/>
    <n v="7"/>
    <n v="0"/>
    <n v="0"/>
    <n v="0"/>
    <n v="0"/>
    <n v="0"/>
    <n v="0"/>
    <n v="0"/>
    <n v="0"/>
    <n v="0"/>
    <n v="15026"/>
    <n v="2710"/>
    <n v="0"/>
    <n v="17736"/>
  </r>
  <r>
    <x v="13"/>
    <x v="4"/>
    <x v="1"/>
    <n v="5960"/>
    <n v="4101"/>
    <n v="4763"/>
    <n v="18"/>
    <n v="215"/>
    <n v="2"/>
    <n v="3"/>
    <n v="58"/>
    <n v="11"/>
    <n v="2"/>
    <n v="0"/>
    <n v="46"/>
    <n v="221"/>
    <n v="197"/>
    <n v="40"/>
    <n v="4"/>
    <n v="0"/>
    <n v="0"/>
    <n v="0"/>
    <n v="1"/>
    <n v="5"/>
    <n v="335"/>
    <n v="1253"/>
    <n v="556"/>
    <n v="46"/>
    <n v="15"/>
    <n v="7"/>
    <n v="0"/>
    <n v="0"/>
    <n v="0"/>
    <n v="0"/>
    <n v="0"/>
    <n v="0"/>
    <n v="0"/>
    <n v="0"/>
    <n v="0"/>
    <n v="15133"/>
    <n v="2726"/>
    <n v="0"/>
    <n v="17859"/>
  </r>
  <r>
    <x v="13"/>
    <x v="4"/>
    <x v="2"/>
    <n v="6056"/>
    <n v="4107"/>
    <n v="4787"/>
    <n v="18"/>
    <n v="216"/>
    <n v="2"/>
    <n v="3"/>
    <n v="58"/>
    <n v="11"/>
    <n v="2"/>
    <n v="0"/>
    <n v="46"/>
    <n v="222"/>
    <n v="205"/>
    <n v="42"/>
    <n v="5"/>
    <n v="0"/>
    <n v="0"/>
    <n v="0"/>
    <n v="1"/>
    <n v="5"/>
    <n v="335"/>
    <n v="1256"/>
    <n v="556"/>
    <n v="46"/>
    <n v="15"/>
    <n v="7"/>
    <n v="0"/>
    <n v="0"/>
    <n v="0"/>
    <n v="0"/>
    <n v="0"/>
    <n v="0"/>
    <n v="0"/>
    <n v="0"/>
    <n v="0"/>
    <n v="15260"/>
    <n v="2741"/>
    <n v="0"/>
    <n v="18001"/>
  </r>
  <r>
    <x v="13"/>
    <x v="4"/>
    <x v="3"/>
    <n v="6154"/>
    <n v="4123"/>
    <n v="4857"/>
    <n v="19"/>
    <n v="216"/>
    <n v="2"/>
    <n v="3"/>
    <n v="58"/>
    <n v="11"/>
    <n v="2"/>
    <n v="0"/>
    <n v="48"/>
    <n v="219"/>
    <n v="211"/>
    <n v="42"/>
    <n v="6"/>
    <n v="0"/>
    <n v="0"/>
    <n v="0"/>
    <n v="1"/>
    <n v="5"/>
    <n v="340"/>
    <n v="1265"/>
    <n v="556"/>
    <n v="46"/>
    <n v="14"/>
    <n v="7"/>
    <n v="0"/>
    <n v="0"/>
    <n v="0"/>
    <n v="0"/>
    <n v="0"/>
    <n v="0"/>
    <n v="0"/>
    <n v="0"/>
    <n v="0"/>
    <n v="15445"/>
    <n v="2760"/>
    <n v="0"/>
    <n v="18205"/>
  </r>
  <r>
    <x v="13"/>
    <x v="4"/>
    <x v="4"/>
    <n v="6243"/>
    <n v="4118"/>
    <n v="4901"/>
    <n v="19"/>
    <n v="216"/>
    <n v="2"/>
    <n v="3"/>
    <n v="58"/>
    <n v="11"/>
    <n v="2"/>
    <n v="0"/>
    <n v="49"/>
    <n v="219"/>
    <n v="210"/>
    <n v="44"/>
    <n v="5"/>
    <n v="0"/>
    <n v="0"/>
    <n v="0"/>
    <n v="1"/>
    <n v="5"/>
    <n v="334"/>
    <n v="1265"/>
    <n v="556"/>
    <n v="47"/>
    <n v="16"/>
    <n v="7"/>
    <n v="0"/>
    <n v="0"/>
    <n v="0"/>
    <n v="0"/>
    <n v="0"/>
    <n v="0"/>
    <n v="0"/>
    <n v="0"/>
    <n v="0"/>
    <n v="15573"/>
    <n v="2758"/>
    <n v="0"/>
    <n v="18331"/>
  </r>
  <r>
    <x v="13"/>
    <x v="4"/>
    <x v="5"/>
    <n v="6256"/>
    <n v="4105"/>
    <n v="5033"/>
    <n v="20"/>
    <n v="215"/>
    <n v="2"/>
    <n v="3"/>
    <n v="58"/>
    <n v="11"/>
    <n v="2"/>
    <n v="0"/>
    <n v="51"/>
    <n v="213"/>
    <n v="206"/>
    <n v="43"/>
    <n v="5"/>
    <n v="0"/>
    <n v="0"/>
    <n v="0"/>
    <n v="1"/>
    <n v="5"/>
    <n v="339"/>
    <n v="1272"/>
    <n v="557"/>
    <n v="47"/>
    <n v="15"/>
    <n v="7"/>
    <n v="0"/>
    <n v="0"/>
    <n v="0"/>
    <n v="0"/>
    <n v="0"/>
    <n v="0"/>
    <n v="0"/>
    <n v="0"/>
    <n v="0"/>
    <n v="15705"/>
    <n v="2761"/>
    <n v="0"/>
    <n v="18466"/>
  </r>
  <r>
    <x v="13"/>
    <x v="4"/>
    <x v="6"/>
    <n v="6046"/>
    <n v="4392"/>
    <n v="5138"/>
    <n v="20"/>
    <n v="209"/>
    <n v="1"/>
    <n v="2"/>
    <n v="60"/>
    <n v="9"/>
    <n v="2"/>
    <n v="0"/>
    <n v="53"/>
    <n v="215"/>
    <n v="197"/>
    <n v="45"/>
    <n v="2"/>
    <n v="0"/>
    <n v="0"/>
    <n v="0"/>
    <n v="1"/>
    <n v="5"/>
    <n v="347"/>
    <n v="1260"/>
    <n v="574"/>
    <n v="47"/>
    <n v="14"/>
    <n v="7"/>
    <n v="0"/>
    <n v="0"/>
    <n v="0"/>
    <n v="0"/>
    <n v="0"/>
    <n v="0"/>
    <n v="0"/>
    <n v="0"/>
    <n v="0"/>
    <n v="15879"/>
    <n v="2767"/>
    <n v="0"/>
    <n v="18646"/>
  </r>
  <r>
    <x v="13"/>
    <x v="4"/>
    <x v="7"/>
    <n v="6042"/>
    <n v="4391"/>
    <n v="5266"/>
    <n v="20"/>
    <n v="209"/>
    <n v="1"/>
    <n v="1"/>
    <n v="60"/>
    <n v="9"/>
    <n v="2"/>
    <n v="0"/>
    <n v="55"/>
    <n v="223"/>
    <n v="204"/>
    <n v="46"/>
    <n v="2"/>
    <n v="0"/>
    <n v="0"/>
    <n v="0"/>
    <n v="1"/>
    <n v="5"/>
    <n v="346"/>
    <n v="1268"/>
    <n v="578"/>
    <n v="47"/>
    <n v="14"/>
    <n v="7"/>
    <n v="0"/>
    <n v="0"/>
    <n v="0"/>
    <n v="0"/>
    <n v="0"/>
    <n v="0"/>
    <n v="0"/>
    <n v="0"/>
    <n v="0"/>
    <n v="16001"/>
    <n v="2796"/>
    <n v="0"/>
    <n v="18797"/>
  </r>
  <r>
    <x v="13"/>
    <x v="4"/>
    <x v="8"/>
    <n v="6057"/>
    <n v="4388"/>
    <n v="5391"/>
    <n v="20"/>
    <n v="209"/>
    <n v="1"/>
    <n v="1"/>
    <n v="60"/>
    <n v="9"/>
    <n v="2"/>
    <n v="0"/>
    <n v="58"/>
    <n v="221"/>
    <n v="200"/>
    <n v="47"/>
    <n v="2"/>
    <n v="0"/>
    <n v="0"/>
    <n v="0"/>
    <n v="1"/>
    <n v="5"/>
    <n v="344"/>
    <n v="1269"/>
    <n v="575"/>
    <n v="47"/>
    <n v="14"/>
    <n v="7"/>
    <n v="0"/>
    <n v="0"/>
    <n v="0"/>
    <n v="0"/>
    <n v="0"/>
    <n v="0"/>
    <n v="0"/>
    <n v="0"/>
    <n v="0"/>
    <n v="16138"/>
    <n v="2790"/>
    <n v="0"/>
    <n v="18928"/>
  </r>
  <r>
    <x v="13"/>
    <x v="4"/>
    <x v="9"/>
    <n v="6053"/>
    <n v="4391"/>
    <n v="5573"/>
    <n v="20"/>
    <n v="209"/>
    <n v="1"/>
    <n v="1"/>
    <n v="59"/>
    <n v="9"/>
    <n v="2"/>
    <n v="0"/>
    <n v="60"/>
    <n v="221"/>
    <n v="214"/>
    <n v="49"/>
    <n v="2"/>
    <n v="0"/>
    <n v="0"/>
    <n v="0"/>
    <n v="1"/>
    <n v="5"/>
    <n v="340"/>
    <n v="1275"/>
    <n v="580"/>
    <n v="47"/>
    <n v="14"/>
    <n v="7"/>
    <n v="0"/>
    <n v="0"/>
    <n v="0"/>
    <n v="0"/>
    <n v="0"/>
    <n v="0"/>
    <n v="0"/>
    <n v="0"/>
    <n v="0"/>
    <n v="16318"/>
    <n v="2815"/>
    <n v="0"/>
    <n v="19133"/>
  </r>
  <r>
    <x v="13"/>
    <x v="4"/>
    <x v="10"/>
    <n v="6062"/>
    <n v="4402"/>
    <n v="5725"/>
    <n v="20"/>
    <n v="211"/>
    <n v="1"/>
    <n v="1"/>
    <n v="59"/>
    <n v="9"/>
    <n v="2"/>
    <n v="0"/>
    <n v="62"/>
    <n v="220"/>
    <n v="212"/>
    <n v="53"/>
    <n v="2"/>
    <n v="0"/>
    <n v="0"/>
    <n v="0"/>
    <n v="1"/>
    <n v="5"/>
    <n v="339"/>
    <n v="1286"/>
    <n v="579"/>
    <n v="47"/>
    <n v="14"/>
    <n v="7"/>
    <n v="0"/>
    <n v="0"/>
    <n v="0"/>
    <n v="0"/>
    <n v="0"/>
    <n v="0"/>
    <n v="0"/>
    <n v="0"/>
    <n v="0"/>
    <n v="16492"/>
    <n v="2827"/>
    <n v="0"/>
    <n v="19319"/>
  </r>
  <r>
    <x v="13"/>
    <x v="4"/>
    <x v="11"/>
    <n v="6084"/>
    <n v="4414"/>
    <n v="5894"/>
    <n v="22"/>
    <n v="209"/>
    <n v="1"/>
    <n v="1"/>
    <n v="59"/>
    <n v="9"/>
    <n v="2"/>
    <n v="0"/>
    <n v="60"/>
    <n v="219"/>
    <n v="227"/>
    <n v="58"/>
    <n v="2"/>
    <n v="0"/>
    <n v="0"/>
    <n v="0"/>
    <n v="1"/>
    <n v="7"/>
    <n v="343"/>
    <n v="1290"/>
    <n v="579"/>
    <n v="47"/>
    <n v="14"/>
    <n v="7"/>
    <n v="0"/>
    <n v="0"/>
    <n v="0"/>
    <n v="0"/>
    <n v="0"/>
    <n v="0"/>
    <n v="0"/>
    <n v="0"/>
    <n v="0"/>
    <n v="16695"/>
    <n v="2854"/>
    <n v="0"/>
    <n v="19549"/>
  </r>
  <r>
    <x v="14"/>
    <x v="5"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41">
  <r>
    <x v="0"/>
    <x v="0"/>
    <n v="1"/>
    <n v="351422.21"/>
    <n v="356138.67"/>
    <n v="189928.29"/>
    <n v="10432.08"/>
    <n v="48739.839999999997"/>
    <n v="12292.23"/>
    <n v="2024.59"/>
    <n v="26456.81"/>
    <n v="134627.24"/>
    <n v="58359.49"/>
    <n v="136.65"/>
    <n v="13140.65"/>
    <n v="118908.07"/>
    <n v="155683.96"/>
    <n v="53295.25"/>
    <n v="4136.7"/>
    <n v="0"/>
    <n v="-9520.32"/>
    <n v="298.64999999999998"/>
    <n v="230.35"/>
    <n v="1592.03"/>
    <n v="56828.37"/>
    <n v="452339.87"/>
    <n v="822925.62"/>
    <n v="390372.79"/>
    <n v="126314.83"/>
    <n v="170950.78"/>
    <n v="0"/>
    <n v="8393.6200000000008"/>
    <n v="0"/>
    <n v="0"/>
    <n v="0"/>
    <n v="0"/>
    <n v="0"/>
    <n v="7093.63"/>
    <n v="0"/>
    <n v="1190421.45"/>
    <n v="2357634.25"/>
    <n v="15487.25"/>
    <n v="3563542.95"/>
  </r>
  <r>
    <x v="0"/>
    <x v="0"/>
    <n v="2"/>
    <n v="341865.13"/>
    <n v="339325.78"/>
    <n v="173087.46"/>
    <n v="9970.76"/>
    <n v="45583.08"/>
    <n v="12114.11"/>
    <n v="1736.01"/>
    <n v="28094.21"/>
    <n v="124800.4"/>
    <n v="51620.87"/>
    <n v="103.48"/>
    <n v="12938.69"/>
    <n v="115595.23"/>
    <n v="145780.04"/>
    <n v="47719.31"/>
    <n v="1123.32"/>
    <n v="501.52"/>
    <n v="0"/>
    <n v="262.82"/>
    <n v="212.99"/>
    <n v="1638.32"/>
    <n v="54394.82"/>
    <n v="420160.8"/>
    <n v="737716.67"/>
    <n v="356306.55"/>
    <n v="119429.88"/>
    <n v="141938.01"/>
    <n v="0"/>
    <n v="6609.02"/>
    <n v="0"/>
    <n v="0"/>
    <n v="0"/>
    <n v="0"/>
    <n v="0"/>
    <n v="6283.15"/>
    <n v="0"/>
    <n v="1128197.81"/>
    <n v="2155822.4500000002"/>
    <n v="12892.17"/>
    <n v="3296912.43"/>
  </r>
  <r>
    <x v="0"/>
    <x v="0"/>
    <n v="3"/>
    <n v="342834.14"/>
    <n v="344937.51"/>
    <n v="178461.96"/>
    <n v="9592.58"/>
    <n v="40625.4"/>
    <n v="10240.75"/>
    <n v="1965.75"/>
    <n v="22709.67"/>
    <n v="109859.27"/>
    <n v="54630.37"/>
    <n v="131.37"/>
    <n v="14465.99"/>
    <n v="115794.11"/>
    <n v="148899.42000000001"/>
    <n v="45353.68"/>
    <n v="3303.39"/>
    <n v="0"/>
    <n v="13.31"/>
    <n v="284.89999999999998"/>
    <n v="268.57"/>
    <n v="1743.93"/>
    <n v="55081.760000000002"/>
    <n v="433368.88"/>
    <n v="772322.15"/>
    <n v="366700.55"/>
    <n v="132384.6"/>
    <n v="159642.78"/>
    <n v="0"/>
    <n v="7198.95"/>
    <n v="0"/>
    <n v="0"/>
    <n v="0"/>
    <n v="0"/>
    <n v="0"/>
    <n v="7202.19"/>
    <n v="0"/>
    <n v="1115857.4000000001"/>
    <n v="2249759.39"/>
    <n v="14401.14"/>
    <n v="3380017.93"/>
  </r>
  <r>
    <x v="0"/>
    <x v="0"/>
    <n v="4"/>
    <n v="341883.17"/>
    <n v="340778.94"/>
    <n v="176491.64"/>
    <n v="9859.84"/>
    <n v="38901.050000000003"/>
    <n v="8174.1"/>
    <n v="2025.47"/>
    <n v="21832.73"/>
    <n v="109402.8"/>
    <n v="63179.16"/>
    <n v="119.37"/>
    <n v="12708.66"/>
    <n v="114296.62"/>
    <n v="136352.34"/>
    <n v="36045.51"/>
    <n v="5888.06"/>
    <n v="0"/>
    <n v="0"/>
    <n v="330.02"/>
    <n v="251.78"/>
    <n v="3125.99"/>
    <n v="53778.49"/>
    <n v="427405.31"/>
    <n v="756872.92"/>
    <n v="327259.78000000003"/>
    <n v="118370.7"/>
    <n v="245343.22"/>
    <n v="0"/>
    <n v="6749.21"/>
    <n v="0"/>
    <n v="0"/>
    <n v="0"/>
    <n v="0"/>
    <n v="0"/>
    <n v="5790.09"/>
    <n v="0"/>
    <n v="1112528.8999999999"/>
    <n v="2238148.77"/>
    <n v="12539.3"/>
    <n v="3363216.9699999997"/>
  </r>
  <r>
    <x v="0"/>
    <x v="0"/>
    <n v="5"/>
    <n v="335418.09999999998"/>
    <n v="332376.42"/>
    <n v="153718.45000000001"/>
    <n v="9586.36"/>
    <n v="25753.98"/>
    <n v="6311.61"/>
    <n v="1830.23"/>
    <n v="16016.91"/>
    <n v="84863.48"/>
    <n v="43954.83"/>
    <n v="116.04"/>
    <n v="13252.34"/>
    <n v="102899.64"/>
    <n v="124573.77"/>
    <n v="39488.31"/>
    <n v="4709.13"/>
    <n v="0"/>
    <n v="0"/>
    <n v="352.12"/>
    <n v="230.89"/>
    <n v="2118.77"/>
    <n v="48557.33"/>
    <n v="397848.29"/>
    <n v="659764.43999999994"/>
    <n v="302421.51"/>
    <n v="136732.56"/>
    <n v="47977.51"/>
    <n v="0"/>
    <n v="7051.94"/>
    <n v="0"/>
    <n v="0"/>
    <n v="0"/>
    <n v="0"/>
    <n v="0"/>
    <n v="5899.25"/>
    <n v="0"/>
    <n v="1009830.3699999999"/>
    <n v="1881042.65"/>
    <n v="12951.189999999999"/>
    <n v="2903824.2099999995"/>
  </r>
  <r>
    <x v="0"/>
    <x v="0"/>
    <n v="6"/>
    <n v="337501.73"/>
    <n v="335765.54"/>
    <n v="153008.95999999999"/>
    <n v="10134.65"/>
    <n v="22800.26"/>
    <n v="5955.76"/>
    <n v="-1257.3499999999999"/>
    <n v="15221.9"/>
    <n v="77371.87"/>
    <n v="44875.87"/>
    <n v="131.93"/>
    <n v="14410.72"/>
    <n v="103374.73"/>
    <n v="129222.03"/>
    <n v="41354.120000000003"/>
    <n v="3207.46"/>
    <n v="0"/>
    <n v="0"/>
    <n v="419.05"/>
    <n v="224.63"/>
    <n v="2000.49"/>
    <n v="51257.97"/>
    <n v="419050.42"/>
    <n v="711035.95"/>
    <n v="302337.15000000002"/>
    <n v="135472.42000000001"/>
    <n v="151245.54"/>
    <n v="0"/>
    <n v="6469.36"/>
    <n v="0"/>
    <n v="0"/>
    <n v="0"/>
    <n v="0"/>
    <n v="0"/>
    <n v="4503.03"/>
    <n v="0"/>
    <n v="1001379.1900000001"/>
    <n v="2064744.6099999999"/>
    <n v="10972.39"/>
    <n v="3077096.19"/>
  </r>
  <r>
    <x v="0"/>
    <x v="0"/>
    <n v="7"/>
    <n v="326475.49"/>
    <n v="318350.76"/>
    <n v="150099.14000000001"/>
    <n v="9243.9500000000007"/>
    <n v="19016.91"/>
    <n v="5796.21"/>
    <n v="0"/>
    <n v="7857.29"/>
    <n v="48746.400000000001"/>
    <n v="35224.6"/>
    <n v="131.46"/>
    <n v="12161.57"/>
    <n v="97163.63"/>
    <n v="113828.67"/>
    <n v="37172.980000000003"/>
    <n v="4177.99"/>
    <n v="0"/>
    <n v="0"/>
    <n v="392.96"/>
    <n v="217.15"/>
    <n v="2393.69"/>
    <n v="44444.43"/>
    <n v="358682.86"/>
    <n v="615985.62"/>
    <n v="284530.19"/>
    <n v="127430.74"/>
    <n v="138194.67000000001"/>
    <n v="0"/>
    <n v="6307.46"/>
    <n v="0"/>
    <n v="0"/>
    <n v="0"/>
    <n v="0"/>
    <n v="0"/>
    <n v="5500.93"/>
    <n v="0"/>
    <n v="920810.75"/>
    <n v="1836908.61"/>
    <n v="11808.39"/>
    <n v="2769527.7500000005"/>
  </r>
  <r>
    <x v="0"/>
    <x v="0"/>
    <n v="8"/>
    <n v="326244.3"/>
    <n v="318525.12"/>
    <n v="150533.09"/>
    <n v="9708.14"/>
    <n v="17866.37"/>
    <n v="4495.24"/>
    <n v="0"/>
    <n v="7487.23"/>
    <n v="49347.82"/>
    <n v="37060.870000000003"/>
    <n v="121.96"/>
    <n v="12268.83"/>
    <n v="95017.49"/>
    <n v="113376.19"/>
    <n v="36024.019999999997"/>
    <n v="3543.2"/>
    <n v="0"/>
    <n v="0"/>
    <n v="370.26"/>
    <n v="264.77"/>
    <n v="1856.17"/>
    <n v="46424.88"/>
    <n v="364595.43"/>
    <n v="608046.81999999995"/>
    <n v="273995.87"/>
    <n v="143320.88"/>
    <n v="156171.10999999999"/>
    <n v="0"/>
    <n v="5984.12"/>
    <n v="0"/>
    <n v="0"/>
    <n v="0"/>
    <n v="0"/>
    <n v="0"/>
    <n v="4509.63"/>
    <n v="0"/>
    <n v="921268.17999999982"/>
    <n v="1855397.88"/>
    <n v="10493.75"/>
    <n v="2787159.8099999996"/>
  </r>
  <r>
    <x v="0"/>
    <x v="0"/>
    <n v="9"/>
    <n v="330566.36"/>
    <n v="324944.03000000003"/>
    <n v="157905.82999999999"/>
    <n v="10113.56"/>
    <n v="19678.86"/>
    <n v="5148.9399999999996"/>
    <n v="0"/>
    <n v="11326.62"/>
    <n v="57505.85"/>
    <n v="42780.65"/>
    <n v="139.75"/>
    <n v="12973.49"/>
    <n v="100665.76"/>
    <n v="123391.67999999999"/>
    <n v="40232.730000000003"/>
    <n v="1566.83"/>
    <n v="0"/>
    <n v="0"/>
    <n v="426.2"/>
    <n v="318.52999999999997"/>
    <n v="1690.48"/>
    <n v="49059.24"/>
    <n v="400627.45"/>
    <n v="672268.84"/>
    <n v="308063.52"/>
    <n v="152096.32999999999"/>
    <n v="141003.20000000001"/>
    <n v="0"/>
    <n v="6281.38"/>
    <n v="0"/>
    <n v="0"/>
    <n v="0"/>
    <n v="0"/>
    <n v="0"/>
    <n v="6070.77"/>
    <n v="0"/>
    <n v="959970.7"/>
    <n v="2004524.03"/>
    <n v="12352.150000000001"/>
    <n v="2976846.88"/>
  </r>
  <r>
    <x v="0"/>
    <x v="0"/>
    <n v="10"/>
    <n v="325993.62"/>
    <n v="320058.71999999997"/>
    <n v="153653.68"/>
    <n v="9759.52"/>
    <n v="20069.3"/>
    <n v="5082.72"/>
    <n v="0"/>
    <n v="9839.83"/>
    <n v="56567.56"/>
    <n v="43455.23"/>
    <n v="118.51"/>
    <n v="12436"/>
    <n v="95290.92"/>
    <n v="114355.62"/>
    <n v="34387.019999999997"/>
    <n v="2686.44"/>
    <n v="0"/>
    <n v="30.87"/>
    <n v="345.46"/>
    <n v="312.79000000000002"/>
    <n v="1737.36"/>
    <n v="46311.21"/>
    <n v="362493.2"/>
    <n v="599110.93999999994"/>
    <n v="283249.87"/>
    <n v="120999.72"/>
    <n v="149499.43"/>
    <n v="0"/>
    <n v="6545.59"/>
    <n v="0"/>
    <n v="0"/>
    <n v="0"/>
    <n v="0"/>
    <n v="0"/>
    <n v="5348.37"/>
    <n v="0"/>
    <n v="944480.17999999993"/>
    <n v="1823365.3599999999"/>
    <n v="11893.96"/>
    <n v="2779739.5"/>
  </r>
  <r>
    <x v="0"/>
    <x v="0"/>
    <n v="11"/>
    <n v="325862.03000000003"/>
    <n v="321519.61"/>
    <n v="163294.56"/>
    <n v="9814.15"/>
    <n v="26013.06"/>
    <n v="8873.3700000000008"/>
    <n v="0"/>
    <n v="13128.96"/>
    <n v="68887.69"/>
    <n v="47228.58"/>
    <n v="119.28"/>
    <n v="12467.88"/>
    <n v="100865.03"/>
    <n v="118372.19"/>
    <n v="35971.379999999997"/>
    <n v="1833.69"/>
    <n v="6927.79"/>
    <n v="152.96"/>
    <n v="376.21"/>
    <n v="232.64"/>
    <n v="1934.95"/>
    <n v="46329.3"/>
    <n v="369589.72"/>
    <n v="625169.59"/>
    <n v="293436.94"/>
    <n v="103415.56"/>
    <n v="152720.79"/>
    <n v="0"/>
    <n v="5930.4"/>
    <n v="0"/>
    <n v="0"/>
    <n v="0"/>
    <n v="0"/>
    <n v="0"/>
    <n v="0"/>
    <n v="6590.58"/>
    <n v="984622.00999999989"/>
    <n v="1869915.9"/>
    <n v="12520.98"/>
    <n v="2867058.8899999997"/>
  </r>
  <r>
    <x v="0"/>
    <x v="0"/>
    <n v="12"/>
    <n v="331152.5"/>
    <n v="333977.62"/>
    <n v="183782.99"/>
    <n v="10497.19"/>
    <n v="36129.550000000003"/>
    <n v="7746.88"/>
    <n v="0"/>
    <n v="22409.51"/>
    <n v="95025.84"/>
    <n v="62220.41"/>
    <n v="124.18"/>
    <n v="13407.94"/>
    <n v="105509.08"/>
    <n v="128470.64"/>
    <n v="43095.14"/>
    <n v="6876.28"/>
    <n v="157.69999999999999"/>
    <n v="0"/>
    <n v="380.83"/>
    <n v="240.47"/>
    <n v="2001.52"/>
    <n v="52530.74"/>
    <n v="410554.8"/>
    <n v="700237.23"/>
    <n v="333110.2"/>
    <n v="121908.38"/>
    <n v="164198.47"/>
    <n v="0"/>
    <n v="6337.58"/>
    <n v="0"/>
    <n v="0"/>
    <n v="0"/>
    <n v="0"/>
    <n v="0"/>
    <n v="0"/>
    <n v="6917.12"/>
    <n v="1082942.49"/>
    <n v="2082803.5999999999"/>
    <n v="13254.7"/>
    <n v="3179000.79"/>
  </r>
  <r>
    <x v="1"/>
    <x v="0"/>
    <n v="1"/>
    <n v="227725.42"/>
    <n v="980484.41"/>
    <n v="575129.36"/>
    <n v="1416.28"/>
    <n v="9536.7900000000009"/>
    <n v="538.29"/>
    <n v="0"/>
    <n v="3903.79"/>
    <n v="9015.74"/>
    <n v="0"/>
    <n v="0"/>
    <n v="3237.32"/>
    <n v="38640.699999999997"/>
    <n v="57015.199999999997"/>
    <n v="30984.65"/>
    <n v="6337.94"/>
    <n v="0"/>
    <n v="-16063.21"/>
    <n v="189.48"/>
    <n v="68.650000000000006"/>
    <n v="665.65"/>
    <n v="29621.22"/>
    <n v="266310.76"/>
    <n v="372750.42"/>
    <n v="169926.59"/>
    <n v="157201.54999999999"/>
    <n v="292093.95"/>
    <n v="0"/>
    <n v="57454.31"/>
    <n v="0"/>
    <n v="60957.2"/>
    <n v="0"/>
    <n v="0"/>
    <n v="10286.370000000001"/>
    <n v="17544.919999999998"/>
    <n v="-900.55"/>
    <n v="1807750.08"/>
    <n v="1408980.8699999999"/>
    <n v="145342.25"/>
    <n v="3362073.2"/>
  </r>
  <r>
    <x v="1"/>
    <x v="0"/>
    <n v="2"/>
    <n v="219900.71"/>
    <n v="911900.2"/>
    <n v="511433.27"/>
    <n v="1190.28"/>
    <n v="8001.86"/>
    <n v="381.23"/>
    <n v="0"/>
    <n v="3226.49"/>
    <n v="8502.77"/>
    <n v="0"/>
    <n v="0"/>
    <n v="3248.27"/>
    <n v="31284.84"/>
    <n v="58423.91"/>
    <n v="29146.240000000002"/>
    <n v="5786.68"/>
    <n v="92.89"/>
    <n v="0"/>
    <n v="176.74"/>
    <n v="211.61"/>
    <n v="673.27"/>
    <n v="32481.29"/>
    <n v="257427.46"/>
    <n v="349434.2"/>
    <n v="201124.55"/>
    <n v="128776.09"/>
    <n v="245914.01"/>
    <n v="0"/>
    <n v="41223.629999999997"/>
    <n v="51.94"/>
    <n v="92618.45"/>
    <n v="0"/>
    <n v="0"/>
    <n v="9115.2999999999993"/>
    <n v="10674.5"/>
    <n v="157.78"/>
    <n v="1664536.81"/>
    <n v="1344202.05"/>
    <n v="153841.59999999998"/>
    <n v="3162580.4600000004"/>
  </r>
  <r>
    <x v="1"/>
    <x v="0"/>
    <n v="3"/>
    <n v="197106.35"/>
    <n v="774390.59"/>
    <n v="452699.08"/>
    <n v="1065.55"/>
    <n v="7388.48"/>
    <n v="321.31"/>
    <n v="0"/>
    <n v="2070.4899999999998"/>
    <n v="6803.49"/>
    <n v="0"/>
    <n v="0"/>
    <n v="3956.36"/>
    <n v="26192.1"/>
    <n v="53799.29"/>
    <n v="26298.67"/>
    <n v="4767.53"/>
    <n v="0"/>
    <n v="0"/>
    <n v="169.88"/>
    <n v="161"/>
    <n v="754.08"/>
    <n v="28458.63"/>
    <n v="245820.62"/>
    <n v="329087.64"/>
    <n v="189638.53"/>
    <n v="129611.69"/>
    <n v="264547.96000000002"/>
    <n v="0"/>
    <n v="50510.99"/>
    <n v="193.08"/>
    <n v="63327.21"/>
    <n v="0"/>
    <n v="0"/>
    <n v="16077.05"/>
    <n v="2690.6"/>
    <n v="142.22"/>
    <n v="1441845.34"/>
    <n v="1303263.98"/>
    <n v="132941.15"/>
    <n v="2878050.47"/>
  </r>
  <r>
    <x v="1"/>
    <x v="0"/>
    <n v="4"/>
    <n v="197635.22"/>
    <n v="771512.78"/>
    <n v="449506.38"/>
    <n v="1084.27"/>
    <n v="7581.1"/>
    <n v="265.77"/>
    <n v="0.25"/>
    <n v="1910.3"/>
    <n v="6428.11"/>
    <n v="0"/>
    <n v="0"/>
    <n v="3248.66"/>
    <n v="25781.72"/>
    <n v="54251.98"/>
    <n v="25242.25"/>
    <n v="6495.75"/>
    <n v="0"/>
    <n v="0"/>
    <n v="166.67"/>
    <n v="141.34"/>
    <n v="1009.55"/>
    <n v="29270.400000000001"/>
    <n v="259115.05"/>
    <n v="368891.77"/>
    <n v="212487.71"/>
    <n v="128407.8"/>
    <n v="252843.73"/>
    <n v="0"/>
    <n v="43424.67"/>
    <n v="4793.24"/>
    <n v="67748.429999999993"/>
    <n v="0"/>
    <n v="0"/>
    <n v="8640.4"/>
    <n v="9838.69"/>
    <n v="0"/>
    <n v="1435924.1800000002"/>
    <n v="1367354.38"/>
    <n v="134445.43"/>
    <n v="2937723.99"/>
  </r>
  <r>
    <x v="1"/>
    <x v="0"/>
    <n v="5"/>
    <n v="189016.26"/>
    <n v="723590.3"/>
    <n v="417767.29"/>
    <n v="1070.6300000000001"/>
    <n v="6044.51"/>
    <n v="169.26"/>
    <n v="0"/>
    <n v="1167"/>
    <n v="4556.1000000000004"/>
    <n v="0"/>
    <n v="0"/>
    <n v="3159.11"/>
    <n v="27026.35"/>
    <n v="49967.91"/>
    <n v="22653.32"/>
    <n v="3382.01"/>
    <n v="250"/>
    <n v="0"/>
    <n v="170.6"/>
    <n v="127.47"/>
    <n v="3397.63"/>
    <n v="27091.71"/>
    <n v="237970.11"/>
    <n v="313828.68"/>
    <n v="157587.44"/>
    <n v="126827.58"/>
    <n v="250865.5"/>
    <n v="0"/>
    <n v="42468.63"/>
    <n v="0"/>
    <n v="72832.850000000006"/>
    <n v="0"/>
    <n v="0"/>
    <n v="10304.06"/>
    <n v="6601.43"/>
    <n v="317.07"/>
    <n v="1343381.35"/>
    <n v="1224305.42"/>
    <n v="132524.04"/>
    <n v="2700210.81"/>
  </r>
  <r>
    <x v="1"/>
    <x v="0"/>
    <n v="6"/>
    <n v="189430.96"/>
    <n v="719915.23"/>
    <n v="414059.14"/>
    <n v="1033.6099999999999"/>
    <n v="4991.38"/>
    <n v="52.78"/>
    <n v="0"/>
    <n v="824.09"/>
    <n v="3822.65"/>
    <n v="0"/>
    <n v="0"/>
    <n v="3097.42"/>
    <n v="27158.61"/>
    <n v="52507.81"/>
    <n v="22702.93"/>
    <n v="2926.26"/>
    <n v="301.20999999999998"/>
    <n v="0"/>
    <n v="164.32"/>
    <n v="141.34"/>
    <n v="796.47"/>
    <n v="26378.25"/>
    <n v="240701.83"/>
    <n v="302179.73"/>
    <n v="171205.96"/>
    <n v="140322.75"/>
    <n v="263893.05"/>
    <n v="0"/>
    <n v="38632.53"/>
    <n v="0"/>
    <n v="68711.539999999994"/>
    <n v="0"/>
    <n v="0"/>
    <n v="9954.5499999999993"/>
    <n v="7484.14"/>
    <n v="132.93"/>
    <n v="1334129.8400000001"/>
    <n v="1254477.94"/>
    <n v="124915.68999999999"/>
    <n v="2713523.47"/>
  </r>
  <r>
    <x v="1"/>
    <x v="0"/>
    <n v="7"/>
    <n v="156469.65"/>
    <n v="647307.5"/>
    <n v="521116.66"/>
    <n v="1114.4100000000001"/>
    <n v="5295.13"/>
    <n v="0"/>
    <n v="0"/>
    <n v="616.09"/>
    <n v="3046.18"/>
    <n v="0"/>
    <n v="0"/>
    <n v="3286.13"/>
    <n v="25011.07"/>
    <n v="51406.25"/>
    <n v="21854.03"/>
    <n v="10057.51"/>
    <n v="784.79"/>
    <n v="0"/>
    <n v="61.73"/>
    <n v="146.93"/>
    <n v="798.31"/>
    <n v="26263.84"/>
    <n v="234185.8"/>
    <n v="283612.59000000003"/>
    <n v="174894.5"/>
    <n v="123658.69"/>
    <n v="250339.9"/>
    <n v="0"/>
    <n v="38767.17"/>
    <n v="0"/>
    <n v="53417.66"/>
    <n v="0"/>
    <n v="0"/>
    <n v="9629.27"/>
    <n v="4571.13"/>
    <n v="150"/>
    <n v="1334965.6199999999"/>
    <n v="1206362.0699999998"/>
    <n v="106535.23000000001"/>
    <n v="2647862.9199999995"/>
  </r>
  <r>
    <x v="1"/>
    <x v="0"/>
    <n v="8"/>
    <n v="154661.35999999999"/>
    <n v="638183.34"/>
    <n v="512596.97"/>
    <n v="1110.3699999999999"/>
    <n v="5340.65"/>
    <n v="0"/>
    <n v="0"/>
    <n v="610.61"/>
    <n v="2704.88"/>
    <n v="0"/>
    <n v="0"/>
    <n v="3171.57"/>
    <n v="25548.3"/>
    <n v="50859.519999999997"/>
    <n v="21110.34"/>
    <n v="8925"/>
    <n v="1529.28"/>
    <n v="2235.08"/>
    <n v="277.33999999999997"/>
    <n v="173.49"/>
    <n v="757.67"/>
    <n v="21228.09"/>
    <n v="231926.92"/>
    <n v="278159.92"/>
    <n v="171207.77"/>
    <n v="129106.53"/>
    <n v="257302.48"/>
    <n v="0"/>
    <n v="38649.58"/>
    <n v="0"/>
    <n v="50597.19"/>
    <n v="0"/>
    <n v="0"/>
    <n v="8638.23"/>
    <n v="-3012.28"/>
    <n v="150"/>
    <n v="1315208.18"/>
    <n v="1203519.3"/>
    <n v="95022.720000000001"/>
    <n v="2613750.2000000002"/>
  </r>
  <r>
    <x v="1"/>
    <x v="0"/>
    <n v="9"/>
    <n v="158464.65"/>
    <n v="658881.24"/>
    <n v="532888.03"/>
    <n v="1095.99"/>
    <n v="5909.29"/>
    <n v="0"/>
    <n v="0"/>
    <n v="593.73"/>
    <n v="2889.66"/>
    <n v="0"/>
    <n v="0"/>
    <n v="3899.52"/>
    <n v="26122.52"/>
    <n v="54611.41"/>
    <n v="20003.78"/>
    <n v="1099.04"/>
    <n v="0"/>
    <n v="0"/>
    <n v="185.61"/>
    <n v="169.22"/>
    <n v="708.82"/>
    <n v="27296.38"/>
    <n v="253110.32"/>
    <n v="308374.21999999997"/>
    <n v="187845.33"/>
    <n v="145963.99"/>
    <n v="240786.37"/>
    <n v="0"/>
    <n v="29144.13"/>
    <n v="0"/>
    <n v="48012.26"/>
    <n v="0"/>
    <n v="0"/>
    <n v="16608.400000000001"/>
    <n v="1319.01"/>
    <n v="150"/>
    <n v="1360722.5899999999"/>
    <n v="1270176.5299999998"/>
    <n v="95233.8"/>
    <n v="2726132.9199999995"/>
  </r>
  <r>
    <x v="1"/>
    <x v="0"/>
    <n v="10"/>
    <n v="155481.76999999999"/>
    <n v="641956.89"/>
    <n v="523029.73"/>
    <n v="1355.68"/>
    <n v="5369.82"/>
    <n v="0"/>
    <n v="0"/>
    <n v="574.24"/>
    <n v="2908.68"/>
    <n v="0"/>
    <n v="0"/>
    <n v="3300.08"/>
    <n v="25799.66"/>
    <n v="55812.02"/>
    <n v="20824.12"/>
    <n v="17636.32"/>
    <n v="250"/>
    <n v="0"/>
    <n v="169.54"/>
    <n v="191.73"/>
    <n v="688.36"/>
    <n v="26035.91"/>
    <n v="232845.14"/>
    <n v="276380.03000000003"/>
    <n v="174982.14"/>
    <n v="147908.37"/>
    <n v="252287.91"/>
    <n v="0"/>
    <n v="31018.63"/>
    <n v="0"/>
    <n v="42833.42"/>
    <n v="0"/>
    <n v="0"/>
    <n v="19360.48"/>
    <n v="1253.3499999999999"/>
    <n v="213.68"/>
    <n v="1330676.81"/>
    <n v="1235111.33"/>
    <n v="94679.56"/>
    <n v="2660467.7000000002"/>
  </r>
  <r>
    <x v="1"/>
    <x v="0"/>
    <n v="11"/>
    <n v="157443.85999999999"/>
    <n v="655231.98"/>
    <n v="548286.9"/>
    <n v="1108.8499999999999"/>
    <n v="7383.27"/>
    <n v="0"/>
    <n v="0"/>
    <n v="816.56"/>
    <n v="4258.1099999999997"/>
    <n v="0"/>
    <n v="0"/>
    <n v="3336.68"/>
    <n v="26611.55"/>
    <n v="52907.35"/>
    <n v="21925.48"/>
    <n v="1520.33"/>
    <n v="1675.67"/>
    <n v="0"/>
    <n v="181.97"/>
    <n v="135.44999999999999"/>
    <n v="722.05"/>
    <n v="26192.62"/>
    <n v="245122.32"/>
    <n v="294682.77"/>
    <n v="178950.55"/>
    <n v="124226.69"/>
    <n v="265221.98"/>
    <n v="0"/>
    <n v="33160.44"/>
    <n v="5582.25"/>
    <n v="62100.73"/>
    <n v="0"/>
    <n v="0"/>
    <n v="17923.669999999998"/>
    <n v="-1675.66"/>
    <n v="87.87"/>
    <n v="1374529.5300000003"/>
    <n v="1243413.46"/>
    <n v="117179.3"/>
    <n v="2735122.29"/>
  </r>
  <r>
    <x v="1"/>
    <x v="0"/>
    <n v="12"/>
    <n v="164343.20000000001"/>
    <n v="716006.42"/>
    <n v="645245.34"/>
    <n v="1183.6199999999999"/>
    <n v="9358.75"/>
    <n v="0"/>
    <n v="0"/>
    <n v="2043.19"/>
    <n v="7221.19"/>
    <n v="0"/>
    <n v="0"/>
    <n v="3861.45"/>
    <n v="28159.51"/>
    <n v="54945.8"/>
    <n v="23698.62"/>
    <n v="2930.97"/>
    <n v="1058.5899999999999"/>
    <n v="0"/>
    <n v="150.04"/>
    <n v="203.47"/>
    <n v="667.38"/>
    <n v="28162.54"/>
    <n v="257029.13"/>
    <n v="325697.84000000003"/>
    <n v="169533.62"/>
    <n v="161225.78"/>
    <n v="261285.85"/>
    <n v="2131.81"/>
    <n v="37668.800000000003"/>
    <n v="0"/>
    <n v="47681.45"/>
    <n v="0"/>
    <n v="0"/>
    <n v="19471.650000000001"/>
    <n v="28961.22"/>
    <n v="-1.55"/>
    <n v="1545401.71"/>
    <n v="1318610.5900000001"/>
    <n v="135913.38"/>
    <n v="2999925.6799999997"/>
  </r>
  <r>
    <x v="2"/>
    <x v="0"/>
    <n v="1"/>
    <n v="130737.89"/>
    <n v="217503.24"/>
    <n v="70785.990000000005"/>
    <n v="543.83000000000004"/>
    <n v="5465.11"/>
    <n v="0"/>
    <n v="0"/>
    <n v="7920.41"/>
    <n v="2173.69"/>
    <n v="0"/>
    <n v="0"/>
    <n v="1890"/>
    <n v="37223.99"/>
    <n v="29867.62"/>
    <n v="17780.63"/>
    <n v="-2410.87"/>
    <n v="0"/>
    <n v="0"/>
    <n v="0"/>
    <n v="196.77"/>
    <n v="524.51"/>
    <n v="27761.59"/>
    <n v="143145.54999999999"/>
    <n v="163388.32"/>
    <n v="93203.51"/>
    <n v="65374.17"/>
    <n v="68803.259999999995"/>
    <n v="0"/>
    <n v="10508.81"/>
    <n v="0"/>
    <n v="0"/>
    <n v="0"/>
    <n v="0"/>
    <n v="0"/>
    <n v="12.41"/>
    <n v="0"/>
    <n v="435130.16"/>
    <n v="646749.05000000005"/>
    <n v="10521.22"/>
    <n v="1092400.43"/>
  </r>
  <r>
    <x v="2"/>
    <x v="0"/>
    <n v="2"/>
    <n v="130064.2"/>
    <n v="214949.65"/>
    <n v="66454.210000000006"/>
    <n v="542.70000000000005"/>
    <n v="4997.67"/>
    <n v="0"/>
    <n v="0"/>
    <n v="8438.89"/>
    <n v="2229.5300000000002"/>
    <n v="0"/>
    <n v="0"/>
    <n v="1647.54"/>
    <n v="36245.72"/>
    <n v="28087.26"/>
    <n v="17917.46"/>
    <n v="2951.19"/>
    <n v="0"/>
    <n v="600.83000000000004"/>
    <n v="0"/>
    <n v="214.22"/>
    <n v="528.85"/>
    <n v="102184.32000000001"/>
    <n v="145603.53"/>
    <n v="166474.18"/>
    <n v="94746.86"/>
    <n v="51771.6"/>
    <n v="34324.69"/>
    <n v="0"/>
    <n v="7377.32"/>
    <n v="0"/>
    <n v="0"/>
    <n v="0"/>
    <n v="0"/>
    <n v="0"/>
    <n v="9.3000000000000007"/>
    <n v="0"/>
    <n v="427676.85000000003"/>
    <n v="683298.25"/>
    <n v="7386.62"/>
    <n v="1118361.7200000002"/>
  </r>
  <r>
    <x v="2"/>
    <x v="0"/>
    <n v="3"/>
    <n v="121308.37"/>
    <n v="187156.42"/>
    <n v="59737.89"/>
    <n v="681.61"/>
    <n v="3983.87"/>
    <n v="0"/>
    <n v="0"/>
    <n v="5331.99"/>
    <n v="1254.08"/>
    <n v="0"/>
    <n v="0"/>
    <n v="1645"/>
    <n v="29782.43"/>
    <n v="29797.8"/>
    <n v="-1727.75"/>
    <n v="1605.89"/>
    <n v="0"/>
    <n v="300.24"/>
    <n v="0"/>
    <n v="220.85"/>
    <n v="499.57"/>
    <n v="-53853.9"/>
    <n v="123716.56"/>
    <n v="160838.71"/>
    <n v="88893.5"/>
    <n v="51319.05"/>
    <n v="50867.95"/>
    <n v="0"/>
    <n v="8966.0499999999993"/>
    <n v="0"/>
    <n v="0"/>
    <n v="0"/>
    <n v="0"/>
    <n v="0"/>
    <n v="0"/>
    <n v="0"/>
    <n v="379454.23000000004"/>
    <n v="483905.9"/>
    <n v="8966.0499999999993"/>
    <n v="872326.18000000017"/>
  </r>
  <r>
    <x v="2"/>
    <x v="0"/>
    <n v="4"/>
    <n v="122086.02"/>
    <n v="189682.16"/>
    <n v="62237.32"/>
    <n v="601.9"/>
    <n v="4548.97"/>
    <n v="0"/>
    <n v="0"/>
    <n v="6914.52"/>
    <n v="1503.64"/>
    <n v="0"/>
    <n v="0"/>
    <n v="1645"/>
    <n v="31714.959999999999"/>
    <n v="27721.27"/>
    <n v="10253.57"/>
    <n v="1506.75"/>
    <n v="0"/>
    <n v="0"/>
    <n v="0"/>
    <n v="230.59"/>
    <n v="1201.8699999999999"/>
    <n v="20883.23"/>
    <n v="134528.24"/>
    <n v="158076.62"/>
    <n v="95536.29"/>
    <n v="53021.49"/>
    <n v="48583.76"/>
    <n v="0"/>
    <n v="7813.19"/>
    <n v="0"/>
    <n v="0"/>
    <n v="0"/>
    <n v="0"/>
    <n v="0"/>
    <n v="74.63"/>
    <n v="0"/>
    <n v="387574.53"/>
    <n v="584903.64"/>
    <n v="7887.82"/>
    <n v="980365.99"/>
  </r>
  <r>
    <x v="2"/>
    <x v="0"/>
    <n v="5"/>
    <n v="117417.91"/>
    <n v="178501.03"/>
    <n v="56585.11"/>
    <n v="541.04"/>
    <n v="3329.36"/>
    <n v="0"/>
    <n v="0"/>
    <n v="4263.6400000000003"/>
    <n v="1065.58"/>
    <n v="0"/>
    <n v="0"/>
    <n v="1645"/>
    <n v="28214.97"/>
    <n v="23897.759999999998"/>
    <n v="11262.6"/>
    <n v="1223.19"/>
    <n v="0"/>
    <n v="0"/>
    <n v="0"/>
    <n v="234.88"/>
    <n v="577.57000000000005"/>
    <n v="17229.02"/>
    <n v="121097.39"/>
    <n v="139319.04000000001"/>
    <n v="87082.17"/>
    <n v="52744.31"/>
    <n v="45833.120000000003"/>
    <n v="0"/>
    <n v="7527.59"/>
    <n v="0"/>
    <n v="0"/>
    <n v="0"/>
    <n v="0"/>
    <n v="0"/>
    <n v="3.11"/>
    <n v="0"/>
    <n v="361703.67"/>
    <n v="530361.02"/>
    <n v="7530.7"/>
    <n v="899595.3899999999"/>
  </r>
  <r>
    <x v="2"/>
    <x v="0"/>
    <n v="6"/>
    <n v="116235.82"/>
    <n v="176450.39"/>
    <n v="54107.12"/>
    <n v="560.21"/>
    <n v="2619.7800000000002"/>
    <n v="0"/>
    <n v="0"/>
    <n v="3195.21"/>
    <n v="718.01"/>
    <n v="0"/>
    <n v="0"/>
    <n v="1610"/>
    <n v="28029.599999999999"/>
    <n v="23958.1"/>
    <n v="9939.9599999999991"/>
    <n v="1335.31"/>
    <n v="0"/>
    <n v="0"/>
    <n v="0"/>
    <n v="227.98"/>
    <n v="489.19"/>
    <n v="15780.48"/>
    <n v="117121.27"/>
    <n v="137089.16"/>
    <n v="82382"/>
    <n v="49475.23"/>
    <n v="47300.75"/>
    <n v="0"/>
    <n v="6510.32"/>
    <n v="0"/>
    <n v="0"/>
    <n v="0"/>
    <n v="0"/>
    <n v="0"/>
    <n v="0"/>
    <n v="0"/>
    <n v="353886.5400000001"/>
    <n v="514739.03"/>
    <n v="6510.32"/>
    <n v="875135.89"/>
  </r>
  <r>
    <x v="2"/>
    <x v="0"/>
    <n v="7"/>
    <n v="106523.2"/>
    <n v="169494.37"/>
    <n v="66156.78"/>
    <n v="681.46"/>
    <n v="1720.9"/>
    <n v="0"/>
    <n v="0"/>
    <n v="1998.71"/>
    <n v="497.85"/>
    <n v="0"/>
    <n v="0"/>
    <n v="1680"/>
    <n v="28373.83"/>
    <n v="21117.75"/>
    <n v="9857.14"/>
    <n v="1063.6500000000001"/>
    <n v="0"/>
    <n v="0"/>
    <n v="0"/>
    <n v="239.55"/>
    <n v="478.01"/>
    <n v="12966.53"/>
    <n v="104367.98"/>
    <n v="127954.11"/>
    <n v="86251.76"/>
    <n v="53378.2"/>
    <n v="43623.66"/>
    <n v="0"/>
    <n v="6832.62"/>
    <n v="0"/>
    <n v="0"/>
    <n v="0"/>
    <n v="0"/>
    <n v="0"/>
    <n v="0"/>
    <n v="0"/>
    <n v="347073.27"/>
    <n v="491352.17000000004"/>
    <n v="6832.62"/>
    <n v="845258.06"/>
  </r>
  <r>
    <x v="2"/>
    <x v="0"/>
    <n v="8"/>
    <n v="106163.19"/>
    <n v="168231.36"/>
    <n v="65508.9"/>
    <n v="560"/>
    <n v="1675.13"/>
    <n v="0"/>
    <n v="0"/>
    <n v="2052.8000000000002"/>
    <n v="494.83"/>
    <n v="0"/>
    <n v="0"/>
    <n v="1472.14"/>
    <n v="27851.040000000001"/>
    <n v="21334.2"/>
    <n v="9098.16"/>
    <n v="1034.1099999999999"/>
    <n v="0"/>
    <n v="0"/>
    <n v="0"/>
    <n v="234.66"/>
    <n v="489.16"/>
    <n v="12439.41"/>
    <n v="104108.01"/>
    <n v="132558.47"/>
    <n v="86763.62"/>
    <n v="48144.69"/>
    <n v="46891.48"/>
    <n v="0"/>
    <n v="6902.56"/>
    <n v="0"/>
    <n v="0"/>
    <n v="0"/>
    <n v="0"/>
    <n v="0"/>
    <n v="0"/>
    <n v="0"/>
    <n v="344686.21"/>
    <n v="492419.14999999997"/>
    <n v="6902.56"/>
    <n v="844007.92"/>
  </r>
  <r>
    <x v="2"/>
    <x v="0"/>
    <n v="9"/>
    <n v="108486.32"/>
    <n v="174163.92"/>
    <n v="68403.199999999997"/>
    <n v="585.33000000000004"/>
    <n v="1790.59"/>
    <n v="0"/>
    <n v="0"/>
    <n v="1994.64"/>
    <n v="488.22"/>
    <n v="0"/>
    <n v="0"/>
    <n v="1920.33"/>
    <n v="36298.14"/>
    <n v="22283.69"/>
    <n v="10534.73"/>
    <n v="1264.01"/>
    <n v="0"/>
    <n v="0"/>
    <n v="0"/>
    <n v="224.78"/>
    <n v="508.58"/>
    <n v="14737.29"/>
    <n v="115401.38"/>
    <n v="144032.25"/>
    <n v="94774.5"/>
    <n v="60415.89"/>
    <n v="45799.19"/>
    <n v="0"/>
    <n v="6751.86"/>
    <n v="0"/>
    <n v="0"/>
    <n v="0"/>
    <n v="0"/>
    <n v="0"/>
    <n v="0"/>
    <n v="0"/>
    <n v="355912.22000000003"/>
    <n v="548194.76"/>
    <n v="6751.86"/>
    <n v="910858.84"/>
  </r>
  <r>
    <x v="2"/>
    <x v="0"/>
    <n v="10"/>
    <n v="106570.95"/>
    <n v="169422.04"/>
    <n v="67185.929999999993"/>
    <n v="560"/>
    <n v="1770.33"/>
    <n v="0"/>
    <n v="0"/>
    <n v="2085.34"/>
    <n v="417.41"/>
    <n v="0"/>
    <n v="0"/>
    <n v="2114.37"/>
    <n v="37604.93"/>
    <n v="21771.919999999998"/>
    <n v="10013.129999999999"/>
    <n v="988.39"/>
    <n v="0"/>
    <n v="0"/>
    <n v="0"/>
    <n v="230.24"/>
    <n v="853.58"/>
    <n v="14157.45"/>
    <n v="100527.83"/>
    <n v="125192.22"/>
    <n v="78156.02"/>
    <n v="58042.1"/>
    <n v="46919.62"/>
    <n v="0"/>
    <n v="7182.33"/>
    <n v="0"/>
    <n v="0"/>
    <n v="0"/>
    <n v="0"/>
    <n v="0"/>
    <n v="0"/>
    <n v="0"/>
    <n v="348012"/>
    <n v="496571.80000000005"/>
    <n v="7182.33"/>
    <n v="851766.13"/>
  </r>
  <r>
    <x v="2"/>
    <x v="0"/>
    <n v="11"/>
    <n v="106898.83"/>
    <n v="169471.02"/>
    <n v="68868.34"/>
    <n v="552"/>
    <n v="2299.15"/>
    <n v="0"/>
    <n v="0"/>
    <n v="3254.2"/>
    <n v="749.47"/>
    <n v="0"/>
    <n v="0"/>
    <n v="1708"/>
    <n v="29641.21"/>
    <n v="20655.05"/>
    <n v="9835.93"/>
    <n v="15718.16"/>
    <n v="639.11"/>
    <n v="1289.28"/>
    <n v="0"/>
    <n v="196.84"/>
    <n v="471.57"/>
    <n v="14295.94"/>
    <n v="103056.69"/>
    <n v="124009.71"/>
    <n v="81828.53"/>
    <n v="38196.35"/>
    <n v="46335.6"/>
    <n v="0"/>
    <n v="7844.08"/>
    <n v="0"/>
    <n v="0"/>
    <n v="0"/>
    <n v="0"/>
    <n v="0"/>
    <n v="0"/>
    <n v="0"/>
    <n v="352093.00999999995"/>
    <n v="487877.97"/>
    <n v="7844.08"/>
    <n v="847815.05999999994"/>
  </r>
  <r>
    <x v="2"/>
    <x v="0"/>
    <n v="12"/>
    <n v="113507.66"/>
    <n v="187855.18"/>
    <n v="84550.59"/>
    <n v="564.66"/>
    <n v="4266.1000000000004"/>
    <n v="0"/>
    <n v="0"/>
    <n v="6503.6"/>
    <n v="1644.84"/>
    <n v="0"/>
    <n v="0"/>
    <n v="1742.52"/>
    <n v="18477.55"/>
    <n v="27555"/>
    <n v="14151.96"/>
    <n v="-12903.2"/>
    <n v="535.98"/>
    <n v="838.68"/>
    <n v="0"/>
    <n v="316.06"/>
    <n v="519.79999999999995"/>
    <n v="17927.7"/>
    <n v="131361.54"/>
    <n v="162130.96"/>
    <n v="123416.99"/>
    <n v="51124.69"/>
    <n v="53924.03"/>
    <n v="0"/>
    <n v="9070.9699999999993"/>
    <n v="0"/>
    <n v="0"/>
    <n v="0"/>
    <n v="0"/>
    <n v="0"/>
    <n v="0"/>
    <n v="0"/>
    <n v="398892.62999999989"/>
    <n v="591120.26"/>
    <n v="9070.9699999999993"/>
    <n v="999083.85999999987"/>
  </r>
  <r>
    <x v="3"/>
    <x v="0"/>
    <n v="1"/>
    <n v="165928.17000000001"/>
    <n v="637088.05000000005"/>
    <n v="377657.83"/>
    <n v="272"/>
    <n v="38629.660000000003"/>
    <n v="1124.3399999999999"/>
    <n v="-27261.22"/>
    <n v="2570.38"/>
    <n v="1641.47"/>
    <n v="485"/>
    <n v="0"/>
    <n v="945.82"/>
    <n v="38369.17"/>
    <n v="61059.65"/>
    <n v="46909.08"/>
    <n v="25602.69"/>
    <n v="0"/>
    <n v="15660.77"/>
    <n v="0"/>
    <n v="0"/>
    <n v="210"/>
    <n v="42681"/>
    <n v="333471.21999999997"/>
    <n v="617083.18999999994"/>
    <n v="406951.45"/>
    <n v="62166.44"/>
    <n v="394980.09"/>
    <n v="257.19"/>
    <n v="78693.070000000007"/>
    <n v="0"/>
    <n v="29046.63"/>
    <n v="0"/>
    <n v="0"/>
    <n v="72861.88"/>
    <n v="0"/>
    <n v="7129.32"/>
    <n v="1198135.68"/>
    <n v="2046090.5699999998"/>
    <n v="187988.09000000003"/>
    <n v="3432214.34"/>
  </r>
  <r>
    <x v="3"/>
    <x v="0"/>
    <n v="2"/>
    <n v="156826.98000000001"/>
    <n v="604324.80000000005"/>
    <n v="341629.82"/>
    <n v="260"/>
    <n v="33128.44"/>
    <n v="1125.02"/>
    <n v="4.8899999999999997"/>
    <n v="2587.37"/>
    <n v="1451.11"/>
    <n v="449.28"/>
    <n v="0"/>
    <n v="1145.1099999999999"/>
    <n v="36447.089999999997"/>
    <n v="58485.84"/>
    <n v="43407.03"/>
    <n v="25166.44"/>
    <n v="0"/>
    <n v="15236.51"/>
    <n v="0"/>
    <n v="0"/>
    <n v="220.23"/>
    <n v="45335.21"/>
    <n v="313323.8"/>
    <n v="567706.66"/>
    <n v="366941.09"/>
    <n v="160296.79"/>
    <n v="330956.39"/>
    <n v="-65.7"/>
    <n v="69735.44"/>
    <n v="0"/>
    <n v="21008.6"/>
    <n v="0"/>
    <n v="0"/>
    <n v="77242.8"/>
    <n v="0"/>
    <n v="5095.29"/>
    <n v="1141787.7100000002"/>
    <n v="1964668.19"/>
    <n v="173016.43000000002"/>
    <n v="3279472.3300000005"/>
  </r>
  <r>
    <x v="3"/>
    <x v="0"/>
    <n v="3"/>
    <n v="143245.92000000001"/>
    <n v="533298.24"/>
    <n v="299867.52000000002"/>
    <n v="280"/>
    <n v="26306.46"/>
    <n v="969.71"/>
    <n v="437.04"/>
    <n v="1434.46"/>
    <n v="911.94"/>
    <n v="404.22"/>
    <n v="0"/>
    <n v="1033.96"/>
    <n v="31194.98"/>
    <n v="53191.4"/>
    <n v="32810.57"/>
    <n v="17643.509999999998"/>
    <n v="0"/>
    <n v="13905.97"/>
    <n v="0"/>
    <n v="0"/>
    <n v="245"/>
    <n v="7131.15"/>
    <n v="294516.40000000002"/>
    <n v="499279.14"/>
    <n v="277554.89"/>
    <n v="132491.62"/>
    <n v="375739.06"/>
    <n v="0"/>
    <n v="74808.98"/>
    <n v="0"/>
    <n v="29239.05"/>
    <n v="0"/>
    <n v="0"/>
    <n v="70823.820000000007"/>
    <n v="0"/>
    <n v="6105.23"/>
    <n v="1007155.5099999999"/>
    <n v="1736737.6500000004"/>
    <n v="180977.08000000002"/>
    <n v="2924870.24"/>
  </r>
  <r>
    <x v="3"/>
    <x v="0"/>
    <n v="4"/>
    <n v="146036.56"/>
    <n v="545884.4"/>
    <n v="337485.61"/>
    <n v="280"/>
    <n v="33776.980000000003"/>
    <n v="1012.8"/>
    <n v="671.95"/>
    <n v="1817.5"/>
    <n v="1220.83"/>
    <n v="429.83"/>
    <n v="0"/>
    <n v="1524.86"/>
    <n v="32020.76"/>
    <n v="54695.83"/>
    <n v="36968.18"/>
    <n v="24934.639999999999"/>
    <n v="0"/>
    <n v="16376.25"/>
    <n v="0"/>
    <n v="0"/>
    <n v="245"/>
    <n v="36823.06"/>
    <n v="315229.49"/>
    <n v="564649.27"/>
    <n v="342984.53"/>
    <n v="152971.49"/>
    <n v="343565.1"/>
    <n v="-191.49"/>
    <n v="72824.25"/>
    <n v="0"/>
    <n v="24820.41"/>
    <n v="0"/>
    <n v="0"/>
    <n v="73388.09"/>
    <n v="0"/>
    <n v="5369.6"/>
    <n v="1068616.4600000002"/>
    <n v="1922988.46"/>
    <n v="176210.86000000002"/>
    <n v="3167815.78"/>
  </r>
  <r>
    <x v="3"/>
    <x v="0"/>
    <n v="5"/>
    <n v="138767.28"/>
    <n v="517950.03"/>
    <n v="280646.38"/>
    <n v="380"/>
    <n v="22511"/>
    <n v="871.12"/>
    <n v="796.37"/>
    <n v="1206.68"/>
    <n v="927.98"/>
    <n v="378.96"/>
    <n v="0"/>
    <n v="972.3"/>
    <n v="29405.87"/>
    <n v="50444.04"/>
    <n v="33519.07"/>
    <n v="14673.63"/>
    <n v="0"/>
    <n v="27626.880000000001"/>
    <n v="0"/>
    <n v="0"/>
    <n v="245"/>
    <n v="27934.41"/>
    <n v="287440.31"/>
    <n v="478494"/>
    <n v="283385.95"/>
    <n v="132817.82999999999"/>
    <n v="330214.55"/>
    <n v="0"/>
    <n v="74644.19"/>
    <n v="0"/>
    <n v="26261.01"/>
    <n v="0"/>
    <n v="0"/>
    <n v="75060.45"/>
    <n v="0"/>
    <n v="5227.43"/>
    <n v="964435.8"/>
    <n v="1697173.84"/>
    <n v="181193.08"/>
    <n v="2842802.72"/>
  </r>
  <r>
    <x v="3"/>
    <x v="0"/>
    <n v="6"/>
    <n v="136929.28"/>
    <n v="511097.46"/>
    <n v="261816.25"/>
    <n v="260"/>
    <n v="16503.580000000002"/>
    <n v="112.6"/>
    <n v="928.11"/>
    <n v="1039.93"/>
    <n v="521.73"/>
    <n v="376.83"/>
    <n v="0"/>
    <n v="963.6"/>
    <n v="28756.27"/>
    <n v="51125.67"/>
    <n v="47200.74"/>
    <n v="45502.53"/>
    <n v="0"/>
    <n v="0"/>
    <n v="0"/>
    <n v="0"/>
    <n v="245"/>
    <n v="29915.81"/>
    <n v="286590.33"/>
    <n v="471215.86"/>
    <n v="260056.33"/>
    <n v="129288.89"/>
    <n v="302192.34000000003"/>
    <n v="0"/>
    <n v="73819.98"/>
    <n v="0"/>
    <n v="23826.29"/>
    <n v="0"/>
    <n v="0"/>
    <n v="79170.490000000005"/>
    <n v="0"/>
    <n v="4896.17"/>
    <n v="929585.7699999999"/>
    <n v="1653053.37"/>
    <n v="181712.93000000002"/>
    <n v="2764352.0700000003"/>
  </r>
  <r>
    <x v="3"/>
    <x v="0"/>
    <n v="7"/>
    <n v="113700.64"/>
    <n v="492646.85"/>
    <n v="294170.19"/>
    <n v="303.67"/>
    <n v="17076.169999999998"/>
    <n v="198.19"/>
    <n v="300"/>
    <n v="789.73"/>
    <n v="722.13"/>
    <n v="0"/>
    <n v="0"/>
    <n v="1006.05"/>
    <n v="29037.37"/>
    <n v="46087.82"/>
    <n v="34212.71"/>
    <n v="11760.43"/>
    <n v="7416.02"/>
    <n v="0"/>
    <n v="0"/>
    <n v="0"/>
    <n v="245"/>
    <n v="25234.15"/>
    <n v="276044.34999999998"/>
    <n v="468964.69"/>
    <n v="232346.15"/>
    <n v="154940.51999999999"/>
    <n v="337311.82"/>
    <n v="0"/>
    <n v="70278.2"/>
    <n v="0"/>
    <n v="24287.02"/>
    <n v="0"/>
    <n v="0"/>
    <n v="80634.53"/>
    <n v="0"/>
    <n v="4950.74"/>
    <n v="919907.57"/>
    <n v="1624607.08"/>
    <n v="180150.49"/>
    <n v="2724665.1399999997"/>
  </r>
  <r>
    <x v="3"/>
    <x v="0"/>
    <n v="8"/>
    <n v="113586.86"/>
    <n v="487879.69"/>
    <n v="292088.75"/>
    <n v="320"/>
    <n v="15912.9"/>
    <n v="230.63"/>
    <n v="75"/>
    <n v="752.47"/>
    <n v="621.12"/>
    <n v="0"/>
    <n v="0"/>
    <n v="1010.3"/>
    <n v="28540.18"/>
    <n v="48174.11"/>
    <n v="28772.49"/>
    <n v="10778.07"/>
    <n v="0"/>
    <n v="0"/>
    <n v="0"/>
    <n v="0"/>
    <n v="473.53"/>
    <n v="25635.97"/>
    <n v="269335.57"/>
    <n v="445732.46"/>
    <n v="217214.28"/>
    <n v="139348.57"/>
    <n v="310116.51"/>
    <n v="36.340000000000003"/>
    <n v="76579.45"/>
    <n v="0"/>
    <n v="19995.759999999998"/>
    <n v="0"/>
    <n v="0"/>
    <n v="81474.98"/>
    <n v="0"/>
    <n v="4446.97"/>
    <n v="911467.42"/>
    <n v="1525132.04"/>
    <n v="182533.49999999997"/>
    <n v="2619132.96"/>
  </r>
  <r>
    <x v="3"/>
    <x v="0"/>
    <n v="9"/>
    <n v="114349.54"/>
    <n v="497187.27"/>
    <n v="297451.67"/>
    <n v="340"/>
    <n v="16712.96"/>
    <n v="254.18"/>
    <n v="159.41999999999999"/>
    <n v="1150.24"/>
    <n v="773.67"/>
    <n v="0"/>
    <n v="0"/>
    <n v="955.08"/>
    <n v="30245.919999999998"/>
    <n v="51969.440000000002"/>
    <n v="31217.18"/>
    <n v="10807.8"/>
    <n v="0"/>
    <n v="150"/>
    <n v="0"/>
    <n v="0"/>
    <n v="453.23"/>
    <n v="28702.87"/>
    <n v="295287.45"/>
    <n v="477891.8"/>
    <n v="232209.92000000001"/>
    <n v="138497.07999999999"/>
    <n v="311047.05"/>
    <n v="0"/>
    <n v="67922.27"/>
    <n v="0"/>
    <n v="14212.4"/>
    <n v="0"/>
    <n v="0"/>
    <n v="62500"/>
    <n v="0"/>
    <n v="4684.8999999999996"/>
    <n v="928378.95000000007"/>
    <n v="1609434.82"/>
    <n v="149319.56999999998"/>
    <n v="2687133.34"/>
  </r>
  <r>
    <x v="3"/>
    <x v="0"/>
    <n v="10"/>
    <n v="112807.02"/>
    <n v="488235.5"/>
    <n v="289506.36"/>
    <n v="346.16"/>
    <n v="15788.52"/>
    <n v="288.27"/>
    <n v="150.83000000000001"/>
    <n v="827.75"/>
    <n v="597.44000000000005"/>
    <n v="0"/>
    <n v="0"/>
    <n v="873.57"/>
    <n v="30258.74"/>
    <n v="45185.63"/>
    <n v="27199.439999999999"/>
    <n v="6676.08"/>
    <n v="0"/>
    <n v="300.19"/>
    <n v="0"/>
    <n v="0"/>
    <n v="441.4"/>
    <n v="27244.69"/>
    <n v="260132.65"/>
    <n v="417904.47"/>
    <n v="208480.33"/>
    <n v="131169.70000000001"/>
    <n v="335916.68"/>
    <n v="0"/>
    <n v="73368.960000000006"/>
    <n v="0"/>
    <n v="11411.14"/>
    <n v="0"/>
    <n v="0"/>
    <n v="62500"/>
    <n v="0"/>
    <n v="5061.12"/>
    <n v="908547.85"/>
    <n v="1491783.5699999998"/>
    <n v="152341.22"/>
    <n v="2552672.64"/>
  </r>
  <r>
    <x v="3"/>
    <x v="0"/>
    <n v="11"/>
    <n v="114449.62"/>
    <n v="493851.2"/>
    <n v="314319.78000000003"/>
    <n v="340"/>
    <n v="24181.35"/>
    <n v="522.85"/>
    <n v="302.05"/>
    <n v="1144.1199999999999"/>
    <n v="919.56"/>
    <n v="0"/>
    <n v="0"/>
    <n v="874.28"/>
    <n v="30045.98"/>
    <n v="49318.41"/>
    <n v="28585.26"/>
    <n v="8849.09"/>
    <n v="0"/>
    <n v="303.11"/>
    <n v="0"/>
    <n v="0"/>
    <n v="437.61"/>
    <n v="28212.68"/>
    <n v="268060.90999999997"/>
    <n v="457968.89"/>
    <n v="251539.22"/>
    <n v="129539.85"/>
    <n v="341197.31"/>
    <n v="0"/>
    <n v="71954.460000000006"/>
    <n v="0"/>
    <n v="33641.69"/>
    <n v="0"/>
    <n v="0"/>
    <n v="75425.37"/>
    <n v="0"/>
    <n v="5417.86"/>
    <n v="950030.53000000014"/>
    <n v="1594932.6"/>
    <n v="186439.38"/>
    <n v="2731402.5100000002"/>
  </r>
  <r>
    <x v="3"/>
    <x v="0"/>
    <n v="12"/>
    <n v="123229.3"/>
    <n v="546085.81000000006"/>
    <n v="373584.84"/>
    <n v="352.67"/>
    <n v="33141.730000000003"/>
    <n v="1002.07"/>
    <n v="0.19"/>
    <n v="1871.77"/>
    <n v="1434.29"/>
    <n v="0"/>
    <n v="0"/>
    <n v="942.85"/>
    <n v="33725.89"/>
    <n v="58873.65"/>
    <n v="40390.36"/>
    <n v="11594.1"/>
    <n v="0"/>
    <n v="12577.07"/>
    <n v="0"/>
    <n v="0"/>
    <n v="430.95"/>
    <n v="32005.26"/>
    <n v="307290.90999999997"/>
    <n v="552945.98"/>
    <n v="324856.34999999998"/>
    <n v="165131.81"/>
    <n v="351957.92"/>
    <n v="1776.5"/>
    <n v="73426.679999999993"/>
    <n v="0"/>
    <n v="26970.13"/>
    <n v="0"/>
    <n v="0"/>
    <n v="70258.05"/>
    <n v="0"/>
    <n v="6220.06"/>
    <n v="1080702.6700000004"/>
    <n v="1892723.1"/>
    <n v="178651.41999999998"/>
    <n v="3152077.1900000004"/>
  </r>
  <r>
    <x v="4"/>
    <x v="0"/>
    <n v="1"/>
    <n v="35530.839999999997"/>
    <n v="76812.13"/>
    <n v="27543.78"/>
    <n v="20"/>
    <n v="132.44999999999999"/>
    <n v="380.41"/>
    <n v="0"/>
    <n v="0"/>
    <n v="0"/>
    <n v="0"/>
    <n v="0"/>
    <n v="420"/>
    <n v="7851.11"/>
    <n v="7599.62"/>
    <n v="3055.23"/>
    <n v="0"/>
    <n v="0"/>
    <n v="0"/>
    <n v="0"/>
    <n v="0"/>
    <n v="0"/>
    <n v="3076.38"/>
    <n v="38799.089999999997"/>
    <n v="22456.22"/>
    <n v="33694.879999999997"/>
    <n v="9698.8700000000008"/>
    <n v="7361.05"/>
    <n v="0"/>
    <n v="6985.25"/>
    <n v="0"/>
    <n v="2195.7199999999998"/>
    <n v="0"/>
    <n v="0"/>
    <n v="0"/>
    <n v="0"/>
    <n v="0"/>
    <n v="140419.61000000002"/>
    <n v="134012.44999999998"/>
    <n v="9180.9699999999993"/>
    <n v="283613.02999999997"/>
  </r>
  <r>
    <x v="4"/>
    <x v="0"/>
    <n v="2"/>
    <n v="30599.38"/>
    <n v="61992.1"/>
    <n v="22386.48"/>
    <n v="20"/>
    <n v="124.03"/>
    <n v="364.91"/>
    <n v="0"/>
    <n v="0"/>
    <n v="0"/>
    <n v="0"/>
    <n v="0"/>
    <n v="420"/>
    <n v="7412.7"/>
    <n v="7897.47"/>
    <n v="26.56"/>
    <n v="0"/>
    <n v="0"/>
    <n v="0"/>
    <n v="0"/>
    <n v="0"/>
    <n v="0"/>
    <n v="3292.59"/>
    <n v="30336.25"/>
    <n v="20086.259999999998"/>
    <n v="16545.830000000002"/>
    <n v="-63506.17"/>
    <n v="5981.66"/>
    <n v="0"/>
    <n v="5471.89"/>
    <n v="0"/>
    <n v="1903.94"/>
    <n v="0"/>
    <n v="0"/>
    <n v="0"/>
    <n v="0"/>
    <n v="0"/>
    <n v="115486.9"/>
    <n v="28493.150000000005"/>
    <n v="7375.83"/>
    <n v="151355.87999999998"/>
  </r>
  <r>
    <x v="4"/>
    <x v="0"/>
    <n v="3"/>
    <n v="28400.12"/>
    <n v="55438.8"/>
    <n v="20224.830000000002"/>
    <n v="20"/>
    <n v="112.39"/>
    <n v="363.67"/>
    <n v="0"/>
    <n v="0"/>
    <n v="0"/>
    <n v="0"/>
    <n v="0"/>
    <n v="455"/>
    <n v="6377.32"/>
    <n v="6151.07"/>
    <n v="342.43"/>
    <n v="0"/>
    <n v="0"/>
    <n v="0"/>
    <n v="0"/>
    <n v="0"/>
    <n v="0"/>
    <n v="2041.2"/>
    <n v="24564.55"/>
    <n v="16990.54"/>
    <n v="20279.46"/>
    <n v="149158.79999999999"/>
    <n v="7375.51"/>
    <n v="0"/>
    <n v="5324.52"/>
    <n v="0"/>
    <n v="2085.7399999999998"/>
    <n v="0"/>
    <n v="0"/>
    <n v="0"/>
    <n v="0"/>
    <n v="0"/>
    <n v="104559.81"/>
    <n v="233735.88"/>
    <n v="7410.26"/>
    <n v="345705.95"/>
  </r>
  <r>
    <x v="4"/>
    <x v="0"/>
    <n v="4"/>
    <n v="27687.18"/>
    <n v="53186.93"/>
    <n v="19661.509999999998"/>
    <n v="20"/>
    <n v="89.83"/>
    <n v="364.21"/>
    <n v="0"/>
    <n v="0"/>
    <n v="0"/>
    <n v="0"/>
    <n v="0"/>
    <n v="455"/>
    <n v="6252.32"/>
    <n v="6936.28"/>
    <n v="452.59"/>
    <n v="0"/>
    <n v="0"/>
    <n v="0"/>
    <n v="0"/>
    <n v="0"/>
    <n v="0"/>
    <n v="2521.58"/>
    <n v="23991.52"/>
    <n v="17906.599999999999"/>
    <n v="13371.16"/>
    <n v="38816.14"/>
    <n v="6187.38"/>
    <n v="0"/>
    <n v="5428.27"/>
    <n v="0"/>
    <n v="2289"/>
    <n v="0"/>
    <n v="0"/>
    <n v="0"/>
    <n v="0"/>
    <n v="0"/>
    <n v="101009.66"/>
    <n v="116890.56999999999"/>
    <n v="7717.27"/>
    <n v="225617.49999999997"/>
  </r>
  <r>
    <x v="4"/>
    <x v="0"/>
    <n v="5"/>
    <n v="26551.62"/>
    <n v="50078.95"/>
    <n v="17907.23"/>
    <n v="20"/>
    <n v="91.81"/>
    <n v="371.25"/>
    <n v="0"/>
    <n v="0"/>
    <n v="0"/>
    <n v="0"/>
    <n v="0"/>
    <n v="455"/>
    <n v="5911.54"/>
    <n v="7029.89"/>
    <n v="518.95000000000005"/>
    <n v="0"/>
    <n v="0"/>
    <n v="0"/>
    <n v="0"/>
    <n v="0"/>
    <n v="0"/>
    <n v="1822.91"/>
    <n v="19060.53"/>
    <n v="13896.4"/>
    <n v="9526.48"/>
    <n v="30336.58"/>
    <n v="5917.98"/>
    <n v="0"/>
    <n v="4784.46"/>
    <n v="0"/>
    <n v="2170.3200000000002"/>
    <n v="0"/>
    <n v="0"/>
    <n v="0"/>
    <n v="0"/>
    <n v="0"/>
    <n v="95020.859999999986"/>
    <n v="94476.26"/>
    <n v="6954.7800000000007"/>
    <n v="196451.9"/>
  </r>
  <r>
    <x v="4"/>
    <x v="0"/>
    <n v="6"/>
    <n v="25949.15"/>
    <n v="49087.54"/>
    <n v="17637.3"/>
    <n v="20"/>
    <n v="97.9"/>
    <n v="308.7"/>
    <n v="0"/>
    <n v="0"/>
    <n v="0"/>
    <n v="0"/>
    <n v="0"/>
    <n v="420"/>
    <n v="5591.07"/>
    <n v="5487.6"/>
    <n v="527.79"/>
    <n v="0"/>
    <n v="0"/>
    <n v="0"/>
    <n v="0"/>
    <n v="0"/>
    <n v="0"/>
    <n v="1745.92"/>
    <n v="18857.830000000002"/>
    <n v="13175.83"/>
    <n v="7463.7"/>
    <n v="34326.959999999999"/>
    <n v="5531.72"/>
    <n v="0"/>
    <n v="4318.42"/>
    <n v="0"/>
    <n v="1833.65"/>
    <n v="0"/>
    <n v="0"/>
    <n v="0"/>
    <n v="0"/>
    <n v="0"/>
    <n v="93100.59"/>
    <n v="93128.42"/>
    <n v="6152.07"/>
    <n v="192381.08000000002"/>
  </r>
  <r>
    <x v="4"/>
    <x v="0"/>
    <n v="7"/>
    <n v="20577.21"/>
    <n v="47236.91"/>
    <n v="26880.78"/>
    <n v="20"/>
    <n v="0"/>
    <n v="109.94"/>
    <n v="0"/>
    <n v="0"/>
    <n v="0"/>
    <n v="0"/>
    <n v="0"/>
    <n v="490"/>
    <n v="5722.06"/>
    <n v="4732.7"/>
    <n v="362.97"/>
    <n v="0"/>
    <n v="0"/>
    <n v="0"/>
    <n v="0"/>
    <n v="0"/>
    <n v="0"/>
    <n v="2249.94"/>
    <n v="18191.310000000001"/>
    <n v="11289.57"/>
    <n v="4056.98"/>
    <n v="26788.65"/>
    <n v="5535.83"/>
    <n v="0"/>
    <n v="4883.9799999999996"/>
    <n v="0"/>
    <n v="1896.4"/>
    <n v="0"/>
    <n v="0"/>
    <n v="0"/>
    <n v="0"/>
    <n v="0"/>
    <n v="94824.84"/>
    <n v="79420.010000000009"/>
    <n v="6780.3799999999992"/>
    <n v="181025.23"/>
  </r>
  <r>
    <x v="4"/>
    <x v="0"/>
    <n v="8"/>
    <n v="20763.32"/>
    <n v="47078.77"/>
    <n v="26870.05"/>
    <n v="20"/>
    <n v="0"/>
    <n v="-772.02"/>
    <n v="0"/>
    <n v="0"/>
    <n v="0"/>
    <n v="0"/>
    <n v="0"/>
    <n v="420"/>
    <n v="5874.71"/>
    <n v="4879.2700000000004"/>
    <n v="392.06"/>
    <n v="0"/>
    <n v="0"/>
    <n v="0"/>
    <n v="0"/>
    <n v="0"/>
    <n v="0"/>
    <n v="2240.2600000000002"/>
    <n v="17282.79"/>
    <n v="11799.62"/>
    <n v="4061.45"/>
    <n v="2834.27"/>
    <n v="5358.18"/>
    <n v="0"/>
    <n v="6144.42"/>
    <n v="0"/>
    <n v="2741.25"/>
    <n v="0"/>
    <n v="0"/>
    <n v="0"/>
    <n v="0"/>
    <n v="0"/>
    <n v="93960.12"/>
    <n v="55142.609999999993"/>
    <n v="8885.67"/>
    <n v="157988.4"/>
  </r>
  <r>
    <x v="4"/>
    <x v="0"/>
    <n v="9"/>
    <n v="20693.439999999999"/>
    <n v="47256.24"/>
    <n v="27010.13"/>
    <n v="40"/>
    <n v="0"/>
    <n v="51.41"/>
    <n v="0"/>
    <n v="0"/>
    <n v="0"/>
    <n v="0"/>
    <n v="0"/>
    <n v="455"/>
    <n v="6074.41"/>
    <n v="5101.97"/>
    <n v="364.85"/>
    <n v="0"/>
    <n v="1.58"/>
    <n v="0"/>
    <n v="0"/>
    <n v="0"/>
    <n v="0"/>
    <n v="2338.58"/>
    <n v="17217.919999999998"/>
    <n v="10900.43"/>
    <n v="3976.78"/>
    <n v="23753.97"/>
    <n v="5367.65"/>
    <n v="0"/>
    <n v="6164.48"/>
    <n v="0"/>
    <n v="1682.99"/>
    <n v="0"/>
    <n v="0"/>
    <n v="0"/>
    <n v="0"/>
    <n v="0"/>
    <n v="95051.22"/>
    <n v="75553.139999999985"/>
    <n v="7847.4699999999993"/>
    <n v="178451.83"/>
  </r>
  <r>
    <x v="4"/>
    <x v="0"/>
    <n v="10"/>
    <n v="20515.54"/>
    <n v="47503.3"/>
    <n v="27381.13"/>
    <n v="40"/>
    <n v="0"/>
    <n v="50.96"/>
    <n v="0"/>
    <n v="0"/>
    <n v="0"/>
    <n v="0"/>
    <n v="0"/>
    <n v="490"/>
    <n v="6271.21"/>
    <n v="7780.58"/>
    <n v="698.75"/>
    <n v="0"/>
    <n v="0"/>
    <n v="0"/>
    <n v="0"/>
    <n v="0"/>
    <n v="0"/>
    <n v="2254.4899999999998"/>
    <n v="17526.14"/>
    <n v="11469.64"/>
    <n v="5452.01"/>
    <n v="29800"/>
    <n v="6172.26"/>
    <n v="0"/>
    <n v="8582.0400000000009"/>
    <n v="0"/>
    <n v="2098.83"/>
    <n v="0"/>
    <n v="0"/>
    <n v="0"/>
    <n v="0"/>
    <n v="0"/>
    <n v="95490.930000000008"/>
    <n v="87915.08"/>
    <n v="10680.87"/>
    <n v="194086.88"/>
  </r>
  <r>
    <x v="4"/>
    <x v="0"/>
    <n v="11"/>
    <n v="20748.41"/>
    <n v="48191.4"/>
    <n v="28422.080000000002"/>
    <n v="40"/>
    <n v="0"/>
    <n v="77.5"/>
    <n v="0"/>
    <n v="0"/>
    <n v="0"/>
    <n v="0"/>
    <n v="0"/>
    <n v="910"/>
    <n v="6065.62"/>
    <n v="5720.4"/>
    <n v="808.07"/>
    <n v="0"/>
    <n v="0"/>
    <n v="0"/>
    <n v="0"/>
    <n v="0"/>
    <n v="0"/>
    <n v="2356.44"/>
    <n v="17923.990000000002"/>
    <n v="12387.46"/>
    <n v="5001.4399999999996"/>
    <n v="26500.79"/>
    <n v="6556.99"/>
    <n v="0"/>
    <n v="7112.87"/>
    <n v="0"/>
    <n v="1828.41"/>
    <n v="0"/>
    <n v="0"/>
    <n v="0"/>
    <n v="0"/>
    <n v="0"/>
    <n v="97479.39"/>
    <n v="84231.200000000012"/>
    <n v="8941.2800000000007"/>
    <n v="190651.87000000002"/>
  </r>
  <r>
    <x v="4"/>
    <x v="0"/>
    <n v="12"/>
    <n v="22082.7"/>
    <n v="56170.36"/>
    <n v="36740.46"/>
    <n v="100"/>
    <n v="0"/>
    <n v="51.43"/>
    <n v="0"/>
    <n v="0"/>
    <n v="0"/>
    <n v="0"/>
    <n v="0"/>
    <n v="385"/>
    <n v="6734.13"/>
    <n v="6471.02"/>
    <n v="361.83"/>
    <n v="0"/>
    <n v="0"/>
    <n v="0"/>
    <n v="0"/>
    <n v="0"/>
    <n v="0"/>
    <n v="3450.94"/>
    <n v="22423.55"/>
    <n v="19395.63"/>
    <n v="14300.8"/>
    <n v="27171.58"/>
    <n v="7511.06"/>
    <n v="0"/>
    <n v="5827.67"/>
    <n v="0"/>
    <n v="2244.59"/>
    <n v="0"/>
    <n v="0"/>
    <n v="0"/>
    <n v="0"/>
    <n v="0"/>
    <n v="115144.94999999998"/>
    <n v="108205.54000000001"/>
    <n v="8072.26"/>
    <n v="231422.75"/>
  </r>
  <r>
    <x v="5"/>
    <x v="0"/>
    <n v="1"/>
    <n v="98400.1"/>
    <n v="296057.27"/>
    <n v="279461.90000000002"/>
    <n v="224"/>
    <n v="909.17"/>
    <n v="251.89"/>
    <n v="2998.94"/>
    <n v="782.5"/>
    <n v="4673.54"/>
    <n v="0"/>
    <n v="0"/>
    <n v="1226.1600000000001"/>
    <n v="59689.64"/>
    <n v="29992.69"/>
    <n v="76996.320000000007"/>
    <n v="37192.68"/>
    <n v="0"/>
    <n v="4887.5"/>
    <n v="0"/>
    <n v="0"/>
    <n v="411.43"/>
    <n v="64363.4"/>
    <n v="287416.46000000002"/>
    <n v="325936.19"/>
    <n v="171487.96"/>
    <n v="137874.46"/>
    <n v="222016.98"/>
    <n v="3987.93"/>
    <n v="222109.39"/>
    <n v="0"/>
    <n v="236198.36"/>
    <n v="0"/>
    <n v="1191.52"/>
    <n v="596556.23"/>
    <n v="0"/>
    <n v="19125.28"/>
    <n v="683759.31"/>
    <n v="1419491.8699999999"/>
    <n v="1079168.71"/>
    <n v="3182419.8899999997"/>
  </r>
  <r>
    <x v="5"/>
    <x v="0"/>
    <n v="2"/>
    <n v="90377.26"/>
    <n v="260471.65"/>
    <n v="251821.66"/>
    <n v="220"/>
    <n v="712.27"/>
    <n v="151.66"/>
    <n v="4139.59"/>
    <n v="868.41"/>
    <n v="1606.83"/>
    <n v="0"/>
    <n v="0"/>
    <n v="1908.02"/>
    <n v="51712.76"/>
    <n v="47050.3"/>
    <n v="54474.3"/>
    <n v="11844.98"/>
    <n v="0"/>
    <n v="2784.97"/>
    <n v="0"/>
    <n v="0"/>
    <n v="356.48"/>
    <n v="49613.47"/>
    <n v="237657.29"/>
    <n v="262387.3"/>
    <n v="165514.17000000001"/>
    <n v="128897.72"/>
    <n v="182787"/>
    <n v="974.53"/>
    <n v="187296.79"/>
    <n v="0"/>
    <n v="196537.83"/>
    <n v="120.91"/>
    <n v="5989.62"/>
    <n v="587100.25"/>
    <n v="0"/>
    <n v="14400.17"/>
    <n v="610369.32999999996"/>
    <n v="1196988.7600000002"/>
    <n v="992420.1"/>
    <n v="2799778.1900000004"/>
  </r>
  <r>
    <x v="5"/>
    <x v="0"/>
    <n v="3"/>
    <n v="86106.51"/>
    <n v="229783.9"/>
    <n v="207582.05"/>
    <n v="200"/>
    <n v="842.93"/>
    <n v="76.91"/>
    <n v="2531.7600000000002"/>
    <n v="636.96"/>
    <n v="2493.38"/>
    <n v="0"/>
    <n v="0"/>
    <n v="1155"/>
    <n v="32943.949999999997"/>
    <n v="43757.78"/>
    <n v="48180.92"/>
    <n v="17893.04"/>
    <n v="0"/>
    <n v="4115.6099999999997"/>
    <n v="0"/>
    <n v="0"/>
    <n v="2949.02"/>
    <n v="38540.370000000003"/>
    <n v="227446.27"/>
    <n v="247574.94"/>
    <n v="149072.26999999999"/>
    <n v="123792.7"/>
    <n v="206053.71"/>
    <n v="304.43"/>
    <n v="204107.6"/>
    <n v="344.22"/>
    <n v="205437.71"/>
    <n v="0"/>
    <n v="730.04"/>
    <n v="758056.79"/>
    <n v="0"/>
    <n v="17274.07"/>
    <n v="530254.4"/>
    <n v="1143475.5799999998"/>
    <n v="1186254.8600000001"/>
    <n v="2859984.84"/>
  </r>
  <r>
    <x v="5"/>
    <x v="0"/>
    <n v="4"/>
    <n v="85636.54"/>
    <n v="227162.08"/>
    <n v="217050.3"/>
    <n v="200"/>
    <n v="629.85"/>
    <n v="101.66"/>
    <n v="4219.63"/>
    <n v="676.67"/>
    <n v="2032.46"/>
    <n v="0"/>
    <n v="0"/>
    <n v="1155"/>
    <n v="28510.37"/>
    <n v="38590.18"/>
    <n v="38065.879999999997"/>
    <n v="21220.16"/>
    <n v="0"/>
    <n v="3201.92"/>
    <n v="0"/>
    <n v="0"/>
    <n v="3585.33"/>
    <n v="36283.99"/>
    <n v="218624.02"/>
    <n v="232034.45"/>
    <n v="136030.76"/>
    <n v="106161.2"/>
    <n v="174743.55"/>
    <n v="990.83"/>
    <n v="188233.35"/>
    <n v="0"/>
    <n v="228898.51"/>
    <n v="0"/>
    <n v="2957.47"/>
    <n v="731786.84"/>
    <n v="0"/>
    <n v="14805.62"/>
    <n v="537709.18999999994"/>
    <n v="1038206.81"/>
    <n v="1167672.6200000001"/>
    <n v="2743588.62"/>
  </r>
  <r>
    <x v="5"/>
    <x v="0"/>
    <n v="5"/>
    <n v="84304.63"/>
    <n v="219444.9"/>
    <n v="205737.36"/>
    <n v="76"/>
    <n v="741.13"/>
    <n v="101.66"/>
    <n v="1506.31"/>
    <n v="560.92999999999995"/>
    <n v="1774.72"/>
    <n v="0"/>
    <n v="0"/>
    <n v="1120"/>
    <n v="23873.279999999999"/>
    <n v="32831.06"/>
    <n v="30286.82"/>
    <n v="19856.189999999999"/>
    <n v="0"/>
    <n v="0"/>
    <n v="0"/>
    <n v="0"/>
    <n v="3537.83"/>
    <n v="33558.15"/>
    <n v="206438.48"/>
    <n v="220446.47"/>
    <n v="132372.49"/>
    <n v="91554.12"/>
    <n v="210370.33"/>
    <n v="1575.7"/>
    <n v="182516.7"/>
    <n v="3684.55"/>
    <n v="211775.02"/>
    <n v="0"/>
    <n v="10528.78"/>
    <n v="814014.12"/>
    <n v="0"/>
    <n v="13263.65"/>
    <n v="514247.63999999996"/>
    <n v="1006245.22"/>
    <n v="1237358.52"/>
    <n v="2757851.38"/>
  </r>
  <r>
    <x v="5"/>
    <x v="0"/>
    <n v="6"/>
    <n v="83473.289999999994"/>
    <n v="214325.99"/>
    <n v="203851.06"/>
    <n v="325.33"/>
    <n v="592.34"/>
    <n v="101.89"/>
    <n v="1589.58"/>
    <n v="548.66"/>
    <n v="1359.67"/>
    <n v="0"/>
    <n v="0"/>
    <n v="1085"/>
    <n v="22231.34"/>
    <n v="30606.44"/>
    <n v="26239.47"/>
    <n v="19375.61"/>
    <n v="0"/>
    <n v="5732.15"/>
    <n v="0"/>
    <n v="0"/>
    <n v="2572.92"/>
    <n v="30726.26"/>
    <n v="205772.06"/>
    <n v="217725.76"/>
    <n v="123150.75"/>
    <n v="93522.68"/>
    <n v="209432.18"/>
    <n v="318.01"/>
    <n v="180478.11"/>
    <n v="0"/>
    <n v="219338.06"/>
    <n v="0"/>
    <n v="4563.04"/>
    <n v="795788.6"/>
    <n v="0"/>
    <n v="12303.48"/>
    <n v="506167.81"/>
    <n v="988172.61999999988"/>
    <n v="1212789.2999999998"/>
    <n v="2707129.7299999995"/>
  </r>
  <r>
    <x v="5"/>
    <x v="0"/>
    <n v="7"/>
    <n v="87494.53"/>
    <n v="193118.74"/>
    <n v="204631.04000000001"/>
    <n v="216"/>
    <n v="851.1"/>
    <n v="0"/>
    <n v="602.04999999999995"/>
    <n v="1349.96"/>
    <n v="410.02"/>
    <n v="747.63"/>
    <n v="0"/>
    <n v="1160.56"/>
    <n v="21395.58"/>
    <n v="29868.05"/>
    <n v="28745.96"/>
    <n v="17303.96"/>
    <n v="0"/>
    <n v="2565.19"/>
    <n v="0"/>
    <n v="0"/>
    <n v="2559.6799999999998"/>
    <n v="30031.68"/>
    <n v="181909.21"/>
    <n v="200050.04"/>
    <n v="99111.56"/>
    <n v="102850.6"/>
    <n v="203401.63"/>
    <n v="308.58"/>
    <n v="183582.92"/>
    <n v="0"/>
    <n v="222406.85"/>
    <n v="0"/>
    <n v="0"/>
    <n v="775628.34"/>
    <n v="0"/>
    <n v="12690.4"/>
    <n v="489421.07000000007"/>
    <n v="920953.7"/>
    <n v="1194617.0899999999"/>
    <n v="2604991.86"/>
  </r>
  <r>
    <x v="5"/>
    <x v="0"/>
    <n v="8"/>
    <n v="87284.51"/>
    <n v="194433.61"/>
    <n v="209787.68"/>
    <n v="260"/>
    <n v="851.96"/>
    <n v="0"/>
    <n v="302.05"/>
    <n v="1207.05"/>
    <n v="372.77"/>
    <n v="792.09"/>
    <n v="0"/>
    <n v="1365"/>
    <n v="20553.7"/>
    <n v="28618.63"/>
    <n v="26686.48"/>
    <n v="17140.86"/>
    <n v="0"/>
    <n v="300"/>
    <n v="0"/>
    <n v="0"/>
    <n v="2651.48"/>
    <n v="29256.14"/>
    <n v="185791.13"/>
    <n v="205745.7"/>
    <n v="138237.48000000001"/>
    <n v="106049.77"/>
    <n v="203317.99"/>
    <n v="0"/>
    <n v="182570.46"/>
    <n v="1482.3"/>
    <n v="208167.9"/>
    <n v="0"/>
    <n v="15130.23"/>
    <n v="651890.16"/>
    <n v="0"/>
    <n v="11859.62"/>
    <n v="495291.72000000003"/>
    <n v="965714.36"/>
    <n v="1071100.6700000002"/>
    <n v="2532106.75"/>
  </r>
  <r>
    <x v="5"/>
    <x v="0"/>
    <n v="9"/>
    <n v="87528.98"/>
    <n v="196340.18"/>
    <n v="215351"/>
    <n v="287.02"/>
    <n v="814.99"/>
    <n v="0"/>
    <n v="453.29"/>
    <n v="498.75"/>
    <n v="504.51"/>
    <n v="729.64"/>
    <n v="0"/>
    <n v="1120"/>
    <n v="20381.740000000002"/>
    <n v="29936.04"/>
    <n v="31004.36"/>
    <n v="21564.76"/>
    <n v="250"/>
    <n v="0"/>
    <n v="0"/>
    <n v="0"/>
    <n v="2678.42"/>
    <n v="31071.35"/>
    <n v="190403.91"/>
    <n v="213793.25"/>
    <n v="111007.49"/>
    <n v="98856.51"/>
    <n v="201140.71"/>
    <n v="0"/>
    <n v="178127.18"/>
    <n v="3126.34"/>
    <n v="201526.07"/>
    <n v="0"/>
    <n v="8768.3799999999992"/>
    <n v="640266.18999999994"/>
    <n v="0"/>
    <n v="11280.27"/>
    <n v="502508.36"/>
    <n v="953208.53999999992"/>
    <n v="1043094.4299999999"/>
    <n v="2498811.33"/>
  </r>
  <r>
    <x v="5"/>
    <x v="0"/>
    <n v="10"/>
    <n v="87981.22"/>
    <n v="196830.55"/>
    <n v="226046.29"/>
    <n v="252.98"/>
    <n v="904.15"/>
    <n v="0"/>
    <n v="453.48"/>
    <n v="459.24"/>
    <n v="484.02"/>
    <n v="808.37"/>
    <n v="0"/>
    <n v="1120"/>
    <n v="20045.47"/>
    <n v="29983.91"/>
    <n v="27841.83"/>
    <n v="16691.79"/>
    <n v="250"/>
    <n v="54.59"/>
    <n v="0"/>
    <n v="0"/>
    <n v="2312.9299999999998"/>
    <n v="29833.759999999998"/>
    <n v="179632.11"/>
    <n v="194426.28"/>
    <n v="113088.16"/>
    <n v="99855.33"/>
    <n v="202291"/>
    <n v="0"/>
    <n v="186009.95"/>
    <n v="1383.03"/>
    <n v="231343.19"/>
    <n v="0"/>
    <n v="11502.8"/>
    <n v="651266.59"/>
    <n v="0"/>
    <n v="13064.7"/>
    <n v="514220.30000000005"/>
    <n v="917427.15999999992"/>
    <n v="1094570.26"/>
    <n v="2526217.7199999997"/>
  </r>
  <r>
    <x v="5"/>
    <x v="0"/>
    <n v="11"/>
    <n v="87482.11"/>
    <n v="198523.3"/>
    <n v="233543.13"/>
    <n v="280"/>
    <n v="1379.25"/>
    <n v="0"/>
    <n v="453.29"/>
    <n v="-1105.1099999999999"/>
    <n v="741.39"/>
    <n v="1232.3"/>
    <n v="0"/>
    <n v="1120"/>
    <n v="21912.05"/>
    <n v="31279.62"/>
    <n v="33263.99"/>
    <n v="18018.84"/>
    <n v="250"/>
    <n v="1210.1099999999999"/>
    <n v="0"/>
    <n v="0"/>
    <n v="-8073.93"/>
    <n v="32666.16"/>
    <n v="183524.25"/>
    <n v="215740.52"/>
    <n v="118159.51"/>
    <n v="96741.04"/>
    <n v="219001.64"/>
    <n v="118.23"/>
    <n v="190343.59"/>
    <n v="5460.07"/>
    <n v="221041.35"/>
    <n v="465.16"/>
    <n v="9954.7199999999993"/>
    <n v="616964.55000000005"/>
    <n v="0"/>
    <n v="14722.09"/>
    <n v="522529.66"/>
    <n v="964813.8"/>
    <n v="1059069.76"/>
    <n v="2546413.2199999997"/>
  </r>
  <r>
    <x v="5"/>
    <x v="0"/>
    <n v="12"/>
    <n v="92178.23"/>
    <n v="218747.97"/>
    <n v="287081.56"/>
    <n v="420"/>
    <n v="1481.69"/>
    <n v="0"/>
    <n v="454.52"/>
    <n v="409.18"/>
    <n v="646.76"/>
    <n v="1375.09"/>
    <n v="0"/>
    <n v="1295"/>
    <n v="30648.54"/>
    <n v="45700"/>
    <n v="50420.79"/>
    <n v="31044.59"/>
    <n v="2251.4299999999998"/>
    <n v="704.59"/>
    <n v="0"/>
    <n v="0"/>
    <n v="1533.48"/>
    <n v="43540.91"/>
    <n v="220051.96"/>
    <n v="260674.04"/>
    <n v="149261.44"/>
    <n v="96177.69"/>
    <n v="234304.47"/>
    <n v="10073.69"/>
    <n v="184085.54"/>
    <n v="580.37"/>
    <n v="196607.19"/>
    <n v="216.06"/>
    <n v="198980.03"/>
    <n v="492419.04"/>
    <n v="0"/>
    <n v="16337.57"/>
    <n v="602795"/>
    <n v="1167608.93"/>
    <n v="1099299.49"/>
    <n v="2869703.42"/>
  </r>
  <r>
    <x v="6"/>
    <x v="0"/>
    <n v="1"/>
    <n v="23107.119999999999"/>
    <n v="58848.639999999999"/>
    <n v="18753.32"/>
    <n v="157.97"/>
    <n v="715.11"/>
    <n v="0"/>
    <n v="0"/>
    <n v="0"/>
    <n v="1659.83"/>
    <n v="0"/>
    <n v="0"/>
    <n v="490"/>
    <n v="6130.92"/>
    <n v="6856.14"/>
    <n v="1173.33"/>
    <n v="0"/>
    <n v="0"/>
    <n v="0"/>
    <n v="0"/>
    <n v="0"/>
    <n v="35"/>
    <n v="5386.48"/>
    <n v="40772.5"/>
    <n v="53840.46"/>
    <n v="32067.16"/>
    <n v="37645.699999999997"/>
    <n v="108510.64"/>
    <n v="311.66000000000003"/>
    <n v="79029.78"/>
    <n v="0"/>
    <n v="0"/>
    <n v="0"/>
    <n v="36000"/>
    <n v="0"/>
    <n v="0"/>
    <n v="0"/>
    <n v="103241.98999999999"/>
    <n v="292908.33"/>
    <n v="115341.44"/>
    <n v="511491.76"/>
  </r>
  <r>
    <x v="6"/>
    <x v="0"/>
    <n v="2"/>
    <n v="22146.21"/>
    <n v="53139.68"/>
    <n v="16750.09"/>
    <n v="143.96"/>
    <n v="643.39"/>
    <n v="0"/>
    <n v="0"/>
    <n v="0"/>
    <n v="1329.08"/>
    <n v="0"/>
    <n v="0"/>
    <n v="509.32"/>
    <n v="6044.64"/>
    <n v="6607.68"/>
    <n v="1690.3"/>
    <n v="0"/>
    <n v="0"/>
    <n v="799.96"/>
    <n v="0"/>
    <n v="0"/>
    <n v="35"/>
    <n v="6086.01"/>
    <n v="39853.19"/>
    <n v="51112.43"/>
    <n v="33802.57"/>
    <n v="34210.94"/>
    <n v="105918.38"/>
    <n v="0"/>
    <n v="73860.98"/>
    <n v="0"/>
    <n v="0"/>
    <n v="0"/>
    <n v="36000"/>
    <n v="0"/>
    <n v="0"/>
    <n v="0"/>
    <n v="94152.41"/>
    <n v="286670.42000000004"/>
    <n v="109860.98"/>
    <n v="490683.81000000006"/>
  </r>
  <r>
    <x v="6"/>
    <x v="0"/>
    <n v="3"/>
    <n v="21113.83"/>
    <n v="50613.48"/>
    <n v="15917.9"/>
    <n v="148.03"/>
    <n v="393.9"/>
    <n v="0"/>
    <n v="0"/>
    <n v="0"/>
    <n v="1069.1099999999999"/>
    <n v="0"/>
    <n v="0"/>
    <n v="490"/>
    <n v="5291.23"/>
    <n v="6003.34"/>
    <n v="1642.79"/>
    <n v="0"/>
    <n v="0"/>
    <n v="0"/>
    <n v="0"/>
    <n v="0"/>
    <n v="35"/>
    <n v="4713.53"/>
    <n v="39064.870000000003"/>
    <n v="49414.2"/>
    <n v="37666.19"/>
    <n v="38749.519999999997"/>
    <n v="114710.67"/>
    <n v="0"/>
    <n v="79892.47"/>
    <n v="0"/>
    <n v="0"/>
    <n v="0"/>
    <n v="36000"/>
    <n v="0"/>
    <n v="0"/>
    <n v="0"/>
    <n v="89256.249999999985"/>
    <n v="297781.33999999997"/>
    <n v="115892.47"/>
    <n v="502930.05999999994"/>
  </r>
  <r>
    <x v="6"/>
    <x v="0"/>
    <n v="4"/>
    <n v="21180.86"/>
    <n v="49870.01"/>
    <n v="16038.52"/>
    <n v="144.29"/>
    <n v="392.78"/>
    <n v="0"/>
    <n v="0"/>
    <n v="0"/>
    <n v="960.12"/>
    <n v="0"/>
    <n v="0"/>
    <n v="490"/>
    <n v="5605.48"/>
    <n v="5872.23"/>
    <n v="1213.3900000000001"/>
    <n v="0"/>
    <n v="0"/>
    <n v="0"/>
    <n v="0"/>
    <n v="0"/>
    <n v="385"/>
    <n v="4999.8900000000003"/>
    <n v="40365.870000000003"/>
    <n v="50422.97"/>
    <n v="35069.440000000002"/>
    <n v="38037.83"/>
    <n v="116511.39"/>
    <n v="0"/>
    <n v="76676.639999999999"/>
    <n v="0"/>
    <n v="0"/>
    <n v="0"/>
    <n v="36000"/>
    <n v="0"/>
    <n v="0"/>
    <n v="0"/>
    <n v="88586.579999999987"/>
    <n v="298973.49000000005"/>
    <n v="112676.64"/>
    <n v="500236.71000000008"/>
  </r>
  <r>
    <x v="6"/>
    <x v="0"/>
    <n v="5"/>
    <n v="19953.93"/>
    <n v="47527.48"/>
    <n v="15052.6"/>
    <n v="140"/>
    <n v="270.92"/>
    <n v="0"/>
    <n v="0"/>
    <n v="0"/>
    <n v="636.30999999999995"/>
    <n v="0"/>
    <n v="0"/>
    <n v="490"/>
    <n v="5421.06"/>
    <n v="5182.32"/>
    <n v="1935.87"/>
    <n v="0"/>
    <n v="0"/>
    <n v="0"/>
    <n v="0"/>
    <n v="0"/>
    <n v="70"/>
    <n v="4672.82"/>
    <n v="37984.33"/>
    <n v="48064.85"/>
    <n v="39606.97"/>
    <n v="38518.76"/>
    <n v="75767.7"/>
    <n v="0"/>
    <n v="75260.45"/>
    <n v="0"/>
    <n v="0"/>
    <n v="0"/>
    <n v="36000"/>
    <n v="0"/>
    <n v="0"/>
    <n v="0"/>
    <n v="83581.240000000005"/>
    <n v="257714.68"/>
    <n v="111260.45"/>
    <n v="452556.37"/>
  </r>
  <r>
    <x v="6"/>
    <x v="0"/>
    <n v="6"/>
    <n v="19784.990000000002"/>
    <n v="46723.8"/>
    <n v="14543.3"/>
    <n v="140"/>
    <n v="182.43"/>
    <n v="0"/>
    <n v="0"/>
    <n v="0"/>
    <n v="336.47"/>
    <n v="0"/>
    <n v="0"/>
    <n v="496.85"/>
    <n v="4854.58"/>
    <n v="5228.21"/>
    <n v="1276.2"/>
    <n v="0"/>
    <n v="0"/>
    <n v="0"/>
    <n v="0"/>
    <n v="0"/>
    <n v="35"/>
    <n v="4121.66"/>
    <n v="36221.599999999999"/>
    <n v="44146.67"/>
    <n v="29849.19"/>
    <n v="35074.28"/>
    <n v="136606.48000000001"/>
    <n v="0"/>
    <n v="76811.759999999995"/>
    <n v="0"/>
    <n v="0"/>
    <n v="0"/>
    <n v="36000"/>
    <n v="0"/>
    <n v="0"/>
    <n v="0"/>
    <n v="81710.990000000005"/>
    <n v="297910.71999999997"/>
    <n v="112811.76"/>
    <n v="492433.47"/>
  </r>
  <r>
    <x v="6"/>
    <x v="0"/>
    <n v="7"/>
    <n v="18650.89"/>
    <n v="45324.5"/>
    <n v="16753.62"/>
    <n v="140"/>
    <n v="44.35"/>
    <n v="86.01"/>
    <n v="0"/>
    <n v="0"/>
    <n v="208.75"/>
    <n v="0"/>
    <n v="0"/>
    <n v="490"/>
    <n v="5237.53"/>
    <n v="5448.87"/>
    <n v="1624.05"/>
    <n v="0"/>
    <n v="0"/>
    <n v="142.27000000000001"/>
    <n v="0"/>
    <n v="0"/>
    <n v="35"/>
    <n v="3956.38"/>
    <n v="34044.97"/>
    <n v="47834.1"/>
    <n v="30929.599999999999"/>
    <n v="32661"/>
    <n v="99223.7"/>
    <n v="0"/>
    <n v="79236.89"/>
    <n v="0"/>
    <n v="0"/>
    <n v="0"/>
    <n v="36000"/>
    <n v="0"/>
    <n v="0"/>
    <n v="0"/>
    <n v="81208.12"/>
    <n v="261627.46999999997"/>
    <n v="115236.89"/>
    <n v="458072.48"/>
  </r>
  <r>
    <x v="6"/>
    <x v="0"/>
    <n v="8"/>
    <n v="18445.75"/>
    <n v="44767.87"/>
    <n v="16484.86"/>
    <n v="140"/>
    <n v="36.229999999999997"/>
    <n v="82.37"/>
    <n v="0"/>
    <n v="0"/>
    <n v="188.75"/>
    <n v="0"/>
    <n v="0"/>
    <n v="490"/>
    <n v="5121.8599999999997"/>
    <n v="5236.32"/>
    <n v="1680.35"/>
    <n v="0"/>
    <n v="0"/>
    <n v="859.98"/>
    <n v="0"/>
    <n v="0"/>
    <n v="35"/>
    <n v="3878.49"/>
    <n v="32077.35"/>
    <n v="43406.87"/>
    <n v="28851.35"/>
    <n v="31357.84"/>
    <n v="105872.96000000001"/>
    <n v="0"/>
    <n v="78468.59"/>
    <n v="0"/>
    <n v="0"/>
    <n v="0"/>
    <n v="36000"/>
    <n v="0"/>
    <n v="0"/>
    <n v="0"/>
    <n v="80145.83"/>
    <n v="258868.37"/>
    <n v="114468.59"/>
    <n v="453482.79000000004"/>
  </r>
  <r>
    <x v="6"/>
    <x v="0"/>
    <n v="9"/>
    <n v="18683.37"/>
    <n v="45667.76"/>
    <n v="17046.580000000002"/>
    <n v="160"/>
    <n v="40.28"/>
    <n v="89.33"/>
    <n v="0"/>
    <n v="0"/>
    <n v="212.52"/>
    <n v="0"/>
    <n v="0"/>
    <n v="497"/>
    <n v="5333.28"/>
    <n v="5324.61"/>
    <n v="3704.75"/>
    <n v="0"/>
    <n v="0"/>
    <n v="287.19"/>
    <n v="0"/>
    <n v="0"/>
    <n v="35"/>
    <n v="4854.92"/>
    <n v="38437.040000000001"/>
    <n v="49019.17"/>
    <n v="36495.06"/>
    <n v="34747.379999999997"/>
    <n v="86614.13"/>
    <n v="0"/>
    <n v="85070.17"/>
    <n v="0"/>
    <n v="0"/>
    <n v="0"/>
    <n v="36000"/>
    <n v="0"/>
    <n v="0"/>
    <n v="0"/>
    <n v="81899.840000000011"/>
    <n v="265349.53000000003"/>
    <n v="121070.17"/>
    <n v="468319.54000000004"/>
  </r>
  <r>
    <x v="6"/>
    <x v="0"/>
    <n v="10"/>
    <n v="18439.48"/>
    <n v="44811.48"/>
    <n v="16732.39"/>
    <n v="160"/>
    <n v="54.91"/>
    <n v="86.21"/>
    <n v="0"/>
    <n v="0"/>
    <n v="254.24"/>
    <n v="0"/>
    <n v="0"/>
    <n v="490"/>
    <n v="5089.97"/>
    <n v="4784.0200000000004"/>
    <n v="3352.26"/>
    <n v="0"/>
    <n v="0"/>
    <n v="0"/>
    <n v="0"/>
    <n v="0"/>
    <n v="35"/>
    <n v="4559.24"/>
    <n v="35864.97"/>
    <n v="43534.239999999998"/>
    <n v="27082.06"/>
    <n v="38147.300000000003"/>
    <n v="116427.48"/>
    <n v="93.86"/>
    <n v="69199.259999999995"/>
    <n v="0"/>
    <n v="0"/>
    <n v="0"/>
    <n v="36000"/>
    <n v="0"/>
    <n v="0"/>
    <n v="0"/>
    <n v="80538.710000000021"/>
    <n v="279366.53999999998"/>
    <n v="105293.12"/>
    <n v="465198.37"/>
  </r>
  <r>
    <x v="6"/>
    <x v="0"/>
    <n v="11"/>
    <n v="18795.45"/>
    <n v="45186.99"/>
    <n v="16947.18"/>
    <n v="160.88"/>
    <n v="86.4"/>
    <n v="120.35"/>
    <n v="0"/>
    <n v="0"/>
    <n v="624.88"/>
    <n v="0"/>
    <n v="0"/>
    <n v="517.35"/>
    <n v="5124.04"/>
    <n v="4996.1899999999996"/>
    <n v="2499.34"/>
    <n v="0"/>
    <n v="5306.61"/>
    <n v="0"/>
    <n v="0"/>
    <n v="0"/>
    <n v="35"/>
    <n v="4703.32"/>
    <n v="36431.53"/>
    <n v="45000.5"/>
    <n v="27035.13"/>
    <n v="27203.279999999999"/>
    <n v="102018.09"/>
    <n v="239.6"/>
    <n v="65398.09"/>
    <n v="0"/>
    <n v="0"/>
    <n v="0"/>
    <n v="36000"/>
    <n v="0"/>
    <n v="0"/>
    <n v="0"/>
    <n v="81922.13"/>
    <n v="260870.38"/>
    <n v="101637.69"/>
    <n v="444430.2"/>
  </r>
  <r>
    <x v="6"/>
    <x v="0"/>
    <n v="12"/>
    <n v="19666.900000000001"/>
    <n v="49305.3"/>
    <n v="19561.72"/>
    <n v="174.89"/>
    <n v="141.05000000000001"/>
    <n v="262.72000000000003"/>
    <n v="0"/>
    <n v="0"/>
    <n v="1263.02"/>
    <n v="0"/>
    <n v="0"/>
    <n v="840"/>
    <n v="5434.82"/>
    <n v="5215.68"/>
    <n v="2418.21"/>
    <n v="0"/>
    <n v="0"/>
    <n v="0"/>
    <n v="0"/>
    <n v="0"/>
    <n v="35"/>
    <n v="5231.5"/>
    <n v="39063.82"/>
    <n v="50190.14"/>
    <n v="33882.410000000003"/>
    <n v="35998.22"/>
    <n v="95496.22"/>
    <n v="241.88"/>
    <n v="86339"/>
    <n v="0"/>
    <n v="0"/>
    <n v="0"/>
    <n v="36000"/>
    <n v="0"/>
    <n v="0"/>
    <n v="0"/>
    <n v="90375.60000000002"/>
    <n v="273806.02"/>
    <n v="122580.88"/>
    <n v="486762.50000000006"/>
  </r>
  <r>
    <x v="7"/>
    <x v="0"/>
    <n v="1"/>
    <n v="26944.06"/>
    <n v="78723.679999999993"/>
    <n v="35075.839999999997"/>
    <n v="140"/>
    <n v="793.09"/>
    <n v="0"/>
    <n v="-1390.98"/>
    <n v="4928.8500000000004"/>
    <n v="1497.16"/>
    <n v="1918.21"/>
    <n v="0"/>
    <n v="560"/>
    <n v="18911.37"/>
    <n v="16794.259999999998"/>
    <n v="8129.9"/>
    <n v="0"/>
    <n v="0"/>
    <n v="0"/>
    <n v="0"/>
    <n v="0"/>
    <n v="189.68"/>
    <n v="7684.82"/>
    <n v="89811.36"/>
    <n v="116321.04"/>
    <n v="35813.56"/>
    <n v="41941.620000000003"/>
    <n v="36118.28"/>
    <n v="0"/>
    <n v="0"/>
    <n v="0"/>
    <n v="0"/>
    <n v="0"/>
    <n v="0"/>
    <n v="0"/>
    <n v="0"/>
    <n v="0"/>
    <n v="148629.90999999997"/>
    <n v="372275.89"/>
    <n v="0"/>
    <n v="520905.8"/>
  </r>
  <r>
    <x v="7"/>
    <x v="0"/>
    <n v="2"/>
    <n v="26517.38"/>
    <n v="77235.600000000006"/>
    <n v="31809.69"/>
    <n v="160"/>
    <n v="556.37"/>
    <n v="0"/>
    <n v="0"/>
    <n v="4299.99"/>
    <n v="1626"/>
    <n v="3296.39"/>
    <n v="0"/>
    <n v="560"/>
    <n v="18102.43"/>
    <n v="15334.78"/>
    <n v="7753.22"/>
    <n v="0"/>
    <n v="0"/>
    <n v="0"/>
    <n v="0"/>
    <n v="0"/>
    <n v="254.24"/>
    <n v="7984.77"/>
    <n v="81567.23"/>
    <n v="108718.54"/>
    <n v="43583.08"/>
    <n v="37509.85"/>
    <n v="31736.560000000001"/>
    <n v="0"/>
    <n v="0"/>
    <n v="0"/>
    <n v="0"/>
    <n v="0"/>
    <n v="0"/>
    <n v="0"/>
    <n v="0"/>
    <n v="0"/>
    <n v="145501.42000000001"/>
    <n v="353104.69999999995"/>
    <n v="0"/>
    <n v="498606.12"/>
  </r>
  <r>
    <x v="7"/>
    <x v="0"/>
    <n v="3"/>
    <n v="23948.53"/>
    <n v="65708.87"/>
    <n v="27999.61"/>
    <n v="160"/>
    <n v="591.66"/>
    <n v="0"/>
    <n v="0"/>
    <n v="3708.85"/>
    <n v="1578.64"/>
    <n v="2187.71"/>
    <n v="0"/>
    <n v="560"/>
    <n v="15896.39"/>
    <n v="16492.43"/>
    <n v="7614.79"/>
    <n v="0"/>
    <n v="0"/>
    <n v="0"/>
    <n v="0"/>
    <n v="0"/>
    <n v="175"/>
    <n v="7094.91"/>
    <n v="80773.05"/>
    <n v="126215.57"/>
    <n v="38565.550000000003"/>
    <n v="42393.62"/>
    <n v="34723.18"/>
    <n v="0"/>
    <n v="0"/>
    <n v="0"/>
    <n v="0"/>
    <n v="0"/>
    <n v="0"/>
    <n v="0"/>
    <n v="0"/>
    <n v="0"/>
    <n v="125883.87000000001"/>
    <n v="370504.49"/>
    <n v="0"/>
    <n v="496388.36"/>
  </r>
  <r>
    <x v="7"/>
    <x v="0"/>
    <n v="4"/>
    <n v="23959.26"/>
    <n v="66749.48"/>
    <n v="28253.74"/>
    <n v="160"/>
    <n v="531.98"/>
    <n v="0"/>
    <n v="0"/>
    <n v="4179.6400000000003"/>
    <n v="1771.84"/>
    <n v="2803.23"/>
    <n v="0"/>
    <n v="605.16999999999996"/>
    <n v="15940.53"/>
    <n v="16589.560000000001"/>
    <n v="8058.08"/>
    <n v="0"/>
    <n v="0"/>
    <n v="0"/>
    <n v="0"/>
    <n v="0"/>
    <n v="576.03"/>
    <n v="7408.77"/>
    <n v="83398.39"/>
    <n v="117085.92"/>
    <n v="46288.7"/>
    <n v="38466.32"/>
    <n v="31324.13"/>
    <n v="0"/>
    <n v="0"/>
    <n v="0"/>
    <n v="0"/>
    <n v="0"/>
    <n v="0"/>
    <n v="0"/>
    <n v="0"/>
    <n v="0"/>
    <n v="128409.16999999998"/>
    <n v="365741.60000000003"/>
    <n v="0"/>
    <n v="494150.77"/>
  </r>
  <r>
    <x v="7"/>
    <x v="0"/>
    <n v="5"/>
    <n v="22928.720000000001"/>
    <n v="62366.9"/>
    <n v="25759.54"/>
    <n v="160"/>
    <n v="302.60000000000002"/>
    <n v="0"/>
    <n v="0"/>
    <n v="2475.42"/>
    <n v="1149.42"/>
    <n v="1749.82"/>
    <n v="0"/>
    <n v="560"/>
    <n v="14241.59"/>
    <n v="17781.68"/>
    <n v="7849.59"/>
    <n v="0"/>
    <n v="0"/>
    <n v="0"/>
    <n v="0"/>
    <n v="0"/>
    <n v="231.43"/>
    <n v="6800.52"/>
    <n v="77275.31"/>
    <n v="106408.73"/>
    <n v="40580.07"/>
    <n v="43363.72"/>
    <n v="29631.83"/>
    <n v="0"/>
    <n v="0"/>
    <n v="0"/>
    <n v="0"/>
    <n v="0"/>
    <n v="0"/>
    <n v="0"/>
    <n v="0"/>
    <n v="0"/>
    <n v="116892.42000000001"/>
    <n v="344724.47000000003"/>
    <n v="0"/>
    <n v="461616.89"/>
  </r>
  <r>
    <x v="7"/>
    <x v="0"/>
    <n v="6"/>
    <n v="22725.94"/>
    <n v="61456.31"/>
    <n v="24643.49"/>
    <n v="180"/>
    <n v="221.43"/>
    <n v="0"/>
    <n v="0"/>
    <n v="1564.55"/>
    <n v="930.19"/>
    <n v="1271.72"/>
    <n v="0"/>
    <n v="665"/>
    <n v="13436.83"/>
    <n v="13125.94"/>
    <n v="6154.59"/>
    <n v="0"/>
    <n v="0"/>
    <n v="0"/>
    <n v="0"/>
    <n v="0"/>
    <n v="244.42"/>
    <n v="6647.98"/>
    <n v="73822.259999999995"/>
    <n v="97315.1"/>
    <n v="37986.239999999998"/>
    <n v="37201.129999999997"/>
    <n v="29169.4"/>
    <n v="0"/>
    <n v="0"/>
    <n v="0"/>
    <n v="0"/>
    <n v="0"/>
    <n v="0"/>
    <n v="0"/>
    <n v="0"/>
    <n v="0"/>
    <n v="112993.63"/>
    <n v="315768.89"/>
    <n v="0"/>
    <n v="428762.52"/>
  </r>
  <r>
    <x v="7"/>
    <x v="0"/>
    <n v="7"/>
    <n v="19422.55"/>
    <n v="57334.63"/>
    <n v="33887.629999999997"/>
    <n v="200"/>
    <n v="394.28"/>
    <n v="0"/>
    <n v="0"/>
    <n v="898.75"/>
    <n v="1021.45"/>
    <n v="1136.69"/>
    <n v="0"/>
    <n v="632.61"/>
    <n v="13329.75"/>
    <n v="12544.57"/>
    <n v="6934.87"/>
    <n v="0"/>
    <n v="0"/>
    <n v="0"/>
    <n v="0"/>
    <n v="0"/>
    <n v="370.09"/>
    <n v="6711.18"/>
    <n v="66597.34"/>
    <n v="92012.72"/>
    <n v="48523.62"/>
    <n v="38341.47"/>
    <n v="35333.760000000002"/>
    <n v="0"/>
    <n v="0"/>
    <n v="0"/>
    <n v="0"/>
    <n v="0"/>
    <n v="0"/>
    <n v="0"/>
    <n v="0"/>
    <n v="0"/>
    <n v="114295.98"/>
    <n v="321331.98"/>
    <n v="0"/>
    <n v="435627.95999999996"/>
  </r>
  <r>
    <x v="7"/>
    <x v="0"/>
    <n v="8"/>
    <n v="19133.73"/>
    <n v="57057.86"/>
    <n v="32901.269999999997"/>
    <n v="200"/>
    <n v="382.18"/>
    <n v="0"/>
    <n v="0"/>
    <n v="1524.84"/>
    <n v="986.89"/>
    <n v="1047.74"/>
    <n v="0"/>
    <n v="595"/>
    <n v="12942.17"/>
    <n v="12041.22"/>
    <n v="7156.77"/>
    <n v="0"/>
    <n v="0"/>
    <n v="0"/>
    <n v="0"/>
    <n v="0"/>
    <n v="186.59"/>
    <n v="6683.85"/>
    <n v="66648.509999999995"/>
    <n v="91143.02"/>
    <n v="45383.08"/>
    <n v="38626.33"/>
    <n v="22652.65"/>
    <n v="0"/>
    <n v="0"/>
    <n v="0"/>
    <n v="0"/>
    <n v="0"/>
    <n v="0"/>
    <n v="0"/>
    <n v="0"/>
    <n v="0"/>
    <n v="113234.50999999998"/>
    <n v="304059.19000000006"/>
    <n v="0"/>
    <n v="417293.70000000007"/>
  </r>
  <r>
    <x v="7"/>
    <x v="0"/>
    <n v="9"/>
    <n v="19254.32"/>
    <n v="58400.56"/>
    <n v="33594.43"/>
    <n v="180"/>
    <n v="352.47"/>
    <n v="0"/>
    <n v="0"/>
    <n v="1202.46"/>
    <n v="1103.94"/>
    <n v="864.65"/>
    <n v="0"/>
    <n v="631.62"/>
    <n v="13539.46"/>
    <n v="11352.13"/>
    <n v="7140.35"/>
    <n v="0"/>
    <n v="0"/>
    <n v="0"/>
    <n v="0"/>
    <n v="0"/>
    <n v="180.36"/>
    <n v="6967.5"/>
    <n v="66538.33"/>
    <n v="86790.46"/>
    <n v="47686.239999999998"/>
    <n v="35832.43"/>
    <n v="27868.69"/>
    <n v="0"/>
    <n v="0"/>
    <n v="0"/>
    <n v="0"/>
    <n v="0"/>
    <n v="0"/>
    <n v="0"/>
    <n v="0"/>
    <n v="0"/>
    <n v="114952.83"/>
    <n v="304527.57"/>
    <n v="0"/>
    <n v="419480.4"/>
  </r>
  <r>
    <x v="7"/>
    <x v="0"/>
    <n v="10"/>
    <n v="19434.009999999998"/>
    <n v="58472.47"/>
    <n v="33683.82"/>
    <n v="220"/>
    <n v="464.59"/>
    <n v="0"/>
    <n v="150"/>
    <n v="1621.72"/>
    <n v="1267.6600000000001"/>
    <n v="822.95"/>
    <n v="0"/>
    <n v="981.91"/>
    <n v="13579.08"/>
    <n v="11165.6"/>
    <n v="8049.23"/>
    <n v="0"/>
    <n v="0"/>
    <n v="0"/>
    <n v="0"/>
    <n v="0"/>
    <n v="185.95"/>
    <n v="6751.08"/>
    <n v="66975.399999999994"/>
    <n v="87826.55"/>
    <n v="43431.42"/>
    <n v="43947.59"/>
    <n v="30575.58"/>
    <n v="0"/>
    <n v="0"/>
    <n v="0"/>
    <n v="0"/>
    <n v="0"/>
    <n v="0"/>
    <n v="0"/>
    <n v="0"/>
    <n v="0"/>
    <n v="116137.21999999999"/>
    <n v="313469.38999999996"/>
    <n v="0"/>
    <n v="429606.60999999993"/>
  </r>
  <r>
    <x v="7"/>
    <x v="0"/>
    <n v="11"/>
    <n v="19328.32"/>
    <n v="58857.55"/>
    <n v="34464.51"/>
    <n v="200"/>
    <n v="642.07000000000005"/>
    <n v="0"/>
    <n v="151.85"/>
    <n v="2286.16"/>
    <n v="1645.1"/>
    <n v="1361.42"/>
    <n v="0"/>
    <n v="1757.52"/>
    <n v="13493.16"/>
    <n v="14175.21"/>
    <n v="8742.2099999999991"/>
    <n v="0"/>
    <n v="0"/>
    <n v="0"/>
    <n v="0"/>
    <n v="0"/>
    <n v="216.32"/>
    <n v="7524.86"/>
    <n v="65121.32"/>
    <n v="90377.03"/>
    <n v="44632.15"/>
    <n v="39703.730000000003"/>
    <n v="32388.03"/>
    <n v="0"/>
    <n v="0"/>
    <n v="0"/>
    <n v="0"/>
    <n v="0"/>
    <n v="0"/>
    <n v="0"/>
    <n v="0"/>
    <n v="0"/>
    <n v="118936.98000000003"/>
    <n v="318131.54000000004"/>
    <n v="0"/>
    <n v="437068.52000000008"/>
  </r>
  <r>
    <x v="7"/>
    <x v="0"/>
    <n v="12"/>
    <n v="20363.82"/>
    <n v="65711.48"/>
    <n v="40576.910000000003"/>
    <n v="185.99"/>
    <n v="702.61"/>
    <n v="0"/>
    <n v="-151.85"/>
    <n v="3006.84"/>
    <n v="1728.21"/>
    <n v="1574.89"/>
    <n v="0"/>
    <n v="1637.67"/>
    <n v="14778.15"/>
    <n v="15493.37"/>
    <n v="8704.2000000000007"/>
    <n v="0"/>
    <n v="1541.72"/>
    <n v="2820.42"/>
    <n v="0"/>
    <n v="0"/>
    <n v="166.01"/>
    <n v="8360.7199999999993"/>
    <n v="71189.36"/>
    <n v="105557.65"/>
    <n v="44504.08"/>
    <n v="33822.25"/>
    <n v="29886.94"/>
    <n v="0"/>
    <n v="0"/>
    <n v="0"/>
    <n v="0"/>
    <n v="0"/>
    <n v="0"/>
    <n v="0"/>
    <n v="0"/>
    <n v="0"/>
    <n v="133698.9"/>
    <n v="338462.54"/>
    <n v="0"/>
    <n v="472161.43999999994"/>
  </r>
  <r>
    <x v="8"/>
    <x v="0"/>
    <n v="1"/>
    <n v="1840"/>
    <n v="2984"/>
    <n v="867.5"/>
    <n v="0"/>
    <n v="0"/>
    <n v="0"/>
    <n v="0"/>
    <n v="0"/>
    <n v="0"/>
    <n v="0"/>
    <n v="0"/>
    <n v="38.36"/>
    <n v="1657"/>
    <n v="2098.38"/>
    <n v="105.16"/>
    <n v="0"/>
    <n v="0"/>
    <n v="0"/>
    <n v="0"/>
    <n v="0"/>
    <n v="0"/>
    <n v="574.66999999999996"/>
    <n v="5035.04"/>
    <n v="7365.58"/>
    <n v="7263.99"/>
    <n v="0"/>
    <n v="19069.57"/>
    <n v="0"/>
    <n v="0"/>
    <n v="0"/>
    <n v="0"/>
    <n v="0"/>
    <n v="0"/>
    <n v="0"/>
    <n v="0"/>
    <n v="0"/>
    <n v="5691.5"/>
    <n v="43207.75"/>
    <n v="0"/>
    <n v="48899.25"/>
  </r>
  <r>
    <x v="8"/>
    <x v="0"/>
    <n v="2"/>
    <n v="1761.51"/>
    <n v="2778.45"/>
    <n v="731.17"/>
    <n v="0"/>
    <n v="0"/>
    <n v="0"/>
    <n v="0"/>
    <n v="0"/>
    <n v="0"/>
    <n v="0"/>
    <n v="0"/>
    <n v="36.39"/>
    <n v="1031.17"/>
    <n v="1133.8699999999999"/>
    <n v="50"/>
    <n v="0"/>
    <n v="0"/>
    <n v="0"/>
    <n v="0"/>
    <n v="0"/>
    <n v="0"/>
    <n v="1107.51"/>
    <n v="7406.9"/>
    <n v="6540.5"/>
    <n v="5881.01"/>
    <n v="0"/>
    <n v="15144.1"/>
    <n v="0"/>
    <n v="0"/>
    <n v="0"/>
    <n v="0"/>
    <n v="0"/>
    <n v="0"/>
    <n v="0"/>
    <n v="0"/>
    <n v="0"/>
    <n v="5271.13"/>
    <n v="38331.449999999997"/>
    <n v="0"/>
    <n v="43602.579999999994"/>
  </r>
  <r>
    <x v="8"/>
    <x v="0"/>
    <n v="3"/>
    <n v="1658.07"/>
    <n v="2534.3000000000002"/>
    <n v="676.05"/>
    <n v="0"/>
    <n v="0"/>
    <n v="0"/>
    <n v="0"/>
    <n v="0"/>
    <n v="0"/>
    <n v="0"/>
    <n v="0"/>
    <n v="36.020000000000003"/>
    <n v="1376.78"/>
    <n v="1712.86"/>
    <n v="50"/>
    <n v="0"/>
    <n v="0"/>
    <n v="0"/>
    <n v="0"/>
    <n v="0"/>
    <n v="0"/>
    <n v="662.52"/>
    <n v="5645.64"/>
    <n v="4791.3100000000004"/>
    <n v="6708.93"/>
    <n v="0"/>
    <n v="17487.82"/>
    <n v="0"/>
    <n v="0"/>
    <n v="0"/>
    <n v="0"/>
    <n v="0"/>
    <n v="0"/>
    <n v="0"/>
    <n v="0"/>
    <n v="0"/>
    <n v="4868.42"/>
    <n v="38471.880000000005"/>
    <n v="0"/>
    <n v="43340.3"/>
  </r>
  <r>
    <x v="8"/>
    <x v="0"/>
    <n v="4"/>
    <n v="1638.3"/>
    <n v="2535.0100000000002"/>
    <n v="662.21"/>
    <n v="0"/>
    <n v="0"/>
    <n v="0"/>
    <n v="0"/>
    <n v="0"/>
    <n v="0"/>
    <n v="0"/>
    <n v="0"/>
    <n v="37.200000000000003"/>
    <n v="1436.47"/>
    <n v="1762.34"/>
    <n v="50"/>
    <n v="0"/>
    <n v="0"/>
    <n v="0"/>
    <n v="0"/>
    <n v="0"/>
    <n v="0"/>
    <n v="697.46"/>
    <n v="5905.52"/>
    <n v="5479.86"/>
    <n v="6351.51"/>
    <n v="0"/>
    <n v="15421.05"/>
    <n v="0"/>
    <n v="0"/>
    <n v="0"/>
    <n v="0"/>
    <n v="0"/>
    <n v="0"/>
    <n v="0"/>
    <n v="0"/>
    <n v="0"/>
    <n v="4835.5200000000004"/>
    <n v="37141.410000000003"/>
    <n v="0"/>
    <n v="41976.930000000008"/>
  </r>
  <r>
    <x v="8"/>
    <x v="0"/>
    <n v="5"/>
    <n v="1565.17"/>
    <n v="2331.85"/>
    <n v="634.08000000000004"/>
    <n v="0"/>
    <n v="0"/>
    <n v="0"/>
    <n v="0"/>
    <n v="0"/>
    <n v="0"/>
    <n v="0"/>
    <n v="0"/>
    <n v="36.83"/>
    <n v="1224.98"/>
    <n v="1634.54"/>
    <n v="89.06"/>
    <n v="0"/>
    <n v="0"/>
    <n v="0"/>
    <n v="0"/>
    <n v="0"/>
    <n v="0"/>
    <n v="797.62"/>
    <n v="5297.42"/>
    <n v="3711.67"/>
    <n v="6029.1"/>
    <n v="0"/>
    <n v="15221.93"/>
    <n v="0"/>
    <n v="0"/>
    <n v="0"/>
    <n v="0"/>
    <n v="0"/>
    <n v="0"/>
    <n v="0"/>
    <n v="0"/>
    <n v="0"/>
    <n v="4531.1000000000004"/>
    <n v="34043.15"/>
    <n v="0"/>
    <n v="38574.25"/>
  </r>
  <r>
    <x v="8"/>
    <x v="0"/>
    <n v="6"/>
    <n v="1551.92"/>
    <n v="2291.2199999999998"/>
    <n v="634.29"/>
    <n v="0"/>
    <n v="0"/>
    <n v="0"/>
    <n v="0"/>
    <n v="0"/>
    <n v="0"/>
    <n v="0"/>
    <n v="0"/>
    <n v="38.76"/>
    <n v="1283.47"/>
    <n v="1812.28"/>
    <n v="110.83"/>
    <n v="0"/>
    <n v="0"/>
    <n v="0"/>
    <n v="0"/>
    <n v="0"/>
    <n v="0"/>
    <n v="640.25"/>
    <n v="5411.64"/>
    <n v="3668.93"/>
    <n v="5936.39"/>
    <n v="0"/>
    <n v="13455.31"/>
    <n v="0"/>
    <n v="0"/>
    <n v="0"/>
    <n v="0"/>
    <n v="0"/>
    <n v="0"/>
    <n v="0"/>
    <n v="0"/>
    <n v="0"/>
    <n v="4477.43"/>
    <n v="32357.86"/>
    <n v="0"/>
    <n v="36835.29"/>
  </r>
  <r>
    <x v="8"/>
    <x v="0"/>
    <n v="7"/>
    <n v="1280.19"/>
    <n v="2528.1799999999998"/>
    <n v="891.9"/>
    <n v="0"/>
    <n v="0"/>
    <n v="0"/>
    <n v="0"/>
    <n v="0"/>
    <n v="0"/>
    <n v="0"/>
    <n v="0"/>
    <n v="37.979999999999997"/>
    <n v="1186.05"/>
    <n v="1347.99"/>
    <n v="176.67"/>
    <n v="0"/>
    <n v="0"/>
    <n v="0"/>
    <n v="0"/>
    <n v="0"/>
    <n v="0"/>
    <n v="736.96"/>
    <n v="4103.8"/>
    <n v="4148.22"/>
    <n v="5524.43"/>
    <n v="0"/>
    <n v="13394.68"/>
    <n v="0"/>
    <n v="0"/>
    <n v="0"/>
    <n v="0"/>
    <n v="0"/>
    <n v="0"/>
    <n v="0"/>
    <n v="0"/>
    <n v="0"/>
    <n v="4700.2699999999995"/>
    <n v="30656.780000000002"/>
    <n v="0"/>
    <n v="35357.050000000003"/>
  </r>
  <r>
    <x v="8"/>
    <x v="0"/>
    <n v="8"/>
    <n v="1246.01"/>
    <n v="2431.39"/>
    <n v="865.62"/>
    <n v="0"/>
    <n v="0"/>
    <n v="0"/>
    <n v="0"/>
    <n v="0"/>
    <n v="0"/>
    <n v="0"/>
    <n v="0"/>
    <n v="36.39"/>
    <n v="1226.3499999999999"/>
    <n v="1134.33"/>
    <n v="174.42"/>
    <n v="0"/>
    <n v="0"/>
    <n v="0"/>
    <n v="0"/>
    <n v="0"/>
    <n v="0"/>
    <n v="645.49"/>
    <n v="4081.24"/>
    <n v="3988.27"/>
    <n v="5437.58"/>
    <n v="0"/>
    <n v="13693.69"/>
    <n v="0"/>
    <n v="0"/>
    <n v="0"/>
    <n v="0"/>
    <n v="0"/>
    <n v="0"/>
    <n v="0"/>
    <n v="0"/>
    <n v="0"/>
    <n v="4543.0199999999995"/>
    <n v="30417.760000000002"/>
    <n v="0"/>
    <n v="34960.78"/>
  </r>
  <r>
    <x v="8"/>
    <x v="0"/>
    <n v="9"/>
    <n v="1251.3599999999999"/>
    <n v="2458.54"/>
    <n v="865.81"/>
    <n v="0"/>
    <n v="0"/>
    <n v="0"/>
    <n v="0"/>
    <n v="0"/>
    <n v="0"/>
    <n v="0"/>
    <n v="0"/>
    <n v="38.76"/>
    <n v="1420.51"/>
    <n v="1395.22"/>
    <n v="165.69"/>
    <n v="0"/>
    <n v="0"/>
    <n v="0"/>
    <n v="0"/>
    <n v="0"/>
    <n v="0"/>
    <n v="792.42"/>
    <n v="4693.29"/>
    <n v="4616.6099999999997"/>
    <n v="5504.54"/>
    <n v="0"/>
    <n v="13325.17"/>
    <n v="0"/>
    <n v="0"/>
    <n v="0"/>
    <n v="0"/>
    <n v="0"/>
    <n v="0"/>
    <n v="0"/>
    <n v="0"/>
    <n v="0"/>
    <n v="4575.7099999999991"/>
    <n v="31952.21"/>
    <n v="0"/>
    <n v="36527.919999999998"/>
  </r>
  <r>
    <x v="8"/>
    <x v="0"/>
    <n v="10"/>
    <n v="1247.0899999999999"/>
    <n v="2425.04"/>
    <n v="747.78"/>
    <n v="0"/>
    <n v="0"/>
    <n v="0"/>
    <n v="0"/>
    <n v="0"/>
    <n v="0"/>
    <n v="0"/>
    <n v="0"/>
    <n v="35.61"/>
    <n v="1441.73"/>
    <n v="1140.6099999999999"/>
    <n v="160.22999999999999"/>
    <n v="0"/>
    <n v="0"/>
    <n v="0"/>
    <n v="0"/>
    <n v="0"/>
    <n v="0"/>
    <n v="749.85"/>
    <n v="4159.53"/>
    <n v="4108.08"/>
    <n v="4820.8"/>
    <n v="0"/>
    <n v="14651.48"/>
    <n v="0"/>
    <n v="0"/>
    <n v="0"/>
    <n v="0"/>
    <n v="0"/>
    <n v="0"/>
    <n v="0"/>
    <n v="0"/>
    <n v="0"/>
    <n v="4419.91"/>
    <n v="31267.919999999998"/>
    <n v="0"/>
    <n v="35687.83"/>
  </r>
  <r>
    <x v="8"/>
    <x v="0"/>
    <n v="11"/>
    <n v="1253.94"/>
    <n v="2467.4499999999998"/>
    <n v="752.49"/>
    <n v="0"/>
    <n v="0"/>
    <n v="0"/>
    <n v="0"/>
    <n v="0"/>
    <n v="0"/>
    <n v="0"/>
    <n v="0"/>
    <n v="36.42"/>
    <n v="1465.37"/>
    <n v="1240.1199999999999"/>
    <n v="200.35"/>
    <n v="0"/>
    <n v="0"/>
    <n v="0"/>
    <n v="0"/>
    <n v="0"/>
    <n v="0"/>
    <n v="828.96"/>
    <n v="4343.55"/>
    <n v="4972.95"/>
    <n v="5265.51"/>
    <n v="0"/>
    <n v="15330.29"/>
    <n v="0"/>
    <n v="0"/>
    <n v="0"/>
    <n v="0"/>
    <n v="0"/>
    <n v="0"/>
    <n v="0"/>
    <n v="0"/>
    <n v="0"/>
    <n v="4473.88"/>
    <n v="33683.520000000004"/>
    <n v="0"/>
    <n v="38157.4"/>
  </r>
  <r>
    <x v="8"/>
    <x v="0"/>
    <n v="12"/>
    <n v="1289.9100000000001"/>
    <n v="2620.48"/>
    <n v="796.44"/>
    <n v="0"/>
    <n v="0"/>
    <n v="0"/>
    <n v="0"/>
    <n v="0"/>
    <n v="0"/>
    <n v="0"/>
    <n v="0"/>
    <n v="36.049999999999997"/>
    <n v="1559.01"/>
    <n v="1170.75"/>
    <n v="182.72"/>
    <n v="0"/>
    <n v="0"/>
    <n v="0"/>
    <n v="0"/>
    <n v="0"/>
    <n v="0"/>
    <n v="844.74"/>
    <n v="5151.29"/>
    <n v="6354.59"/>
    <n v="6185.89"/>
    <n v="0"/>
    <n v="17093.61"/>
    <n v="0"/>
    <n v="0"/>
    <n v="0"/>
    <n v="0"/>
    <n v="0"/>
    <n v="0"/>
    <n v="0"/>
    <n v="0"/>
    <n v="0"/>
    <n v="4706.83"/>
    <n v="38578.65"/>
    <n v="0"/>
    <n v="43285.48"/>
  </r>
  <r>
    <x v="9"/>
    <x v="0"/>
    <n v="1"/>
    <n v="151514.84"/>
    <n v="350557.46"/>
    <n v="406090.73"/>
    <n v="961.9"/>
    <n v="52994.98"/>
    <n v="2833.8"/>
    <n v="0"/>
    <n v="36861.81"/>
    <n v="23011.88"/>
    <n v="0"/>
    <n v="230.73"/>
    <n v="2000.72"/>
    <n v="19036.990000000002"/>
    <n v="28406.61"/>
    <n v="10639.31"/>
    <n v="2013.95"/>
    <n v="0"/>
    <n v="0"/>
    <n v="10014.93"/>
    <n v="0"/>
    <n v="1158.17"/>
    <n v="25797.23"/>
    <n v="212038.75"/>
    <n v="236240.65"/>
    <n v="73813.02"/>
    <n v="90729.07"/>
    <n v="49311.77"/>
    <n v="0"/>
    <n v="0"/>
    <n v="11655.37"/>
    <n v="60132.36"/>
    <n v="0"/>
    <n v="0"/>
    <n v="0"/>
    <n v="0"/>
    <n v="0"/>
    <n v="1024827.4"/>
    <n v="761431.90000000014"/>
    <n v="71787.73"/>
    <n v="1858047.0300000003"/>
  </r>
  <r>
    <x v="9"/>
    <x v="0"/>
    <n v="2"/>
    <n v="149868.88"/>
    <n v="337392.58"/>
    <n v="373540.08"/>
    <n v="966.32"/>
    <n v="46125.94"/>
    <n v="2009.13"/>
    <n v="0"/>
    <n v="34509.160000000003"/>
    <n v="20470.41"/>
    <n v="0"/>
    <n v="193.49"/>
    <n v="2536.94"/>
    <n v="21174.29"/>
    <n v="25012.04"/>
    <n v="12040.38"/>
    <n v="1691.89"/>
    <n v="0"/>
    <n v="0"/>
    <n v="7350"/>
    <n v="0"/>
    <n v="1119.02"/>
    <n v="26775.62"/>
    <n v="204322.68"/>
    <n v="217923.27"/>
    <n v="56026.85"/>
    <n v="80361.27"/>
    <n v="48608.45"/>
    <n v="0"/>
    <n v="0"/>
    <n v="1625.78"/>
    <n v="60393.71"/>
    <n v="0"/>
    <n v="0"/>
    <n v="0"/>
    <n v="0"/>
    <n v="0"/>
    <n v="964882.50000000012"/>
    <n v="705136.19"/>
    <n v="62019.49"/>
    <n v="1732038.18"/>
  </r>
  <r>
    <x v="9"/>
    <x v="0"/>
    <n v="3"/>
    <n v="143682.47"/>
    <n v="308261.58"/>
    <n v="366089.24"/>
    <n v="1009.93"/>
    <n v="39826.54"/>
    <n v="1846.35"/>
    <n v="0"/>
    <n v="24380.49"/>
    <n v="14931.66"/>
    <n v="0"/>
    <n v="197.1"/>
    <n v="1807.21"/>
    <n v="17243.53"/>
    <n v="26537.38"/>
    <n v="9535.0499999999993"/>
    <n v="1457.21"/>
    <n v="0"/>
    <n v="0"/>
    <n v="6516.53"/>
    <n v="0"/>
    <n v="1088.8900000000001"/>
    <n v="24275.13"/>
    <n v="192342.86"/>
    <n v="205887.58"/>
    <n v="55852.77"/>
    <n v="92732.66"/>
    <n v="46891.26"/>
    <n v="0"/>
    <n v="0"/>
    <n v="0"/>
    <n v="92181.27"/>
    <n v="0"/>
    <n v="0"/>
    <n v="0"/>
    <n v="0"/>
    <n v="0"/>
    <n v="900028.26000000013"/>
    <n v="682365.16"/>
    <n v="92181.27"/>
    <n v="1674574.6900000002"/>
  </r>
  <r>
    <x v="9"/>
    <x v="0"/>
    <n v="4"/>
    <n v="145232.74"/>
    <n v="315935.53000000003"/>
    <n v="384155.05"/>
    <n v="996.1"/>
    <n v="36906.870000000003"/>
    <n v="1542.68"/>
    <n v="75"/>
    <n v="23343.22"/>
    <n v="15125.62"/>
    <n v="0"/>
    <n v="214.37"/>
    <n v="1719.79"/>
    <n v="17595.27"/>
    <n v="27154.49"/>
    <n v="10492.15"/>
    <n v="1488.88"/>
    <n v="0"/>
    <n v="0"/>
    <n v="6558.2"/>
    <n v="0"/>
    <n v="1471.46"/>
    <n v="24848.3"/>
    <n v="191425.15"/>
    <n v="207200.21"/>
    <n v="55186.38"/>
    <n v="76185.77"/>
    <n v="35848.01"/>
    <n v="0"/>
    <n v="0"/>
    <n v="0"/>
    <n v="87102.27"/>
    <n v="0"/>
    <n v="0"/>
    <n v="0"/>
    <n v="0"/>
    <n v="0"/>
    <n v="923312.81"/>
    <n v="657388.43000000005"/>
    <n v="87102.27"/>
    <n v="1667803.5100000002"/>
  </r>
  <r>
    <x v="9"/>
    <x v="0"/>
    <n v="5"/>
    <n v="136266.51"/>
    <n v="292391.67999999999"/>
    <n v="333245.96999999997"/>
    <n v="944.67"/>
    <n v="25352.46"/>
    <n v="1152.3499999999999"/>
    <n v="376.02"/>
    <n v="15278.1"/>
    <n v="11270.22"/>
    <n v="0"/>
    <n v="197.1"/>
    <n v="1720.88"/>
    <n v="16142.11"/>
    <n v="26624.25"/>
    <n v="7319.3"/>
    <n v="0"/>
    <n v="0"/>
    <n v="0"/>
    <n v="6598.48"/>
    <n v="0"/>
    <n v="1082.81"/>
    <n v="21630.54"/>
    <n v="170564.14"/>
    <n v="184765.81"/>
    <n v="51953.53"/>
    <n v="64309.1"/>
    <n v="54502.35"/>
    <n v="0"/>
    <n v="0"/>
    <n v="2246.9899999999998"/>
    <n v="68491.17"/>
    <n v="0"/>
    <n v="0"/>
    <n v="0"/>
    <n v="0"/>
    <n v="0"/>
    <n v="816277.97999999986"/>
    <n v="607410.4"/>
    <n v="70738.16"/>
    <n v="1494426.5399999998"/>
  </r>
  <r>
    <x v="9"/>
    <x v="0"/>
    <n v="6"/>
    <n v="134015.59"/>
    <n v="285557.57"/>
    <n v="307149.62"/>
    <n v="940"/>
    <n v="18513.169999999998"/>
    <n v="721.61"/>
    <n v="1655.52"/>
    <n v="10490.17"/>
    <n v="6572.45"/>
    <n v="0"/>
    <n v="204.08"/>
    <n v="1909.16"/>
    <n v="16227.63"/>
    <n v="21703.759999999998"/>
    <n v="6347.31"/>
    <n v="0"/>
    <n v="0"/>
    <n v="0"/>
    <n v="7429.55"/>
    <n v="0"/>
    <n v="1035.54"/>
    <n v="20178.18"/>
    <n v="165226.72"/>
    <n v="176718.74"/>
    <n v="57232.87"/>
    <n v="74767.69"/>
    <n v="36226.339999999997"/>
    <n v="0"/>
    <n v="0"/>
    <n v="0"/>
    <n v="62566.82"/>
    <n v="0"/>
    <n v="0"/>
    <n v="0"/>
    <n v="0"/>
    <n v="0"/>
    <n v="765615.70000000007"/>
    <n v="585207.56999999995"/>
    <n v="62566.82"/>
    <n v="1413390.09"/>
  </r>
  <r>
    <x v="9"/>
    <x v="0"/>
    <n v="7"/>
    <n v="128606.41"/>
    <n v="285562.33"/>
    <n v="282215.09999999998"/>
    <n v="960"/>
    <n v="14035.78"/>
    <n v="251.3"/>
    <n v="2561.75"/>
    <n v="7343.17"/>
    <n v="4839.3999999999996"/>
    <n v="0"/>
    <n v="185.41"/>
    <n v="1925.89"/>
    <n v="15054.96"/>
    <n v="20976.01"/>
    <n v="5997.91"/>
    <n v="0"/>
    <n v="0"/>
    <n v="0"/>
    <n v="6824.49"/>
    <n v="0"/>
    <n v="1030.22"/>
    <n v="18229.04"/>
    <n v="154526.21"/>
    <n v="157294.6"/>
    <n v="47286.9"/>
    <n v="67883.710000000006"/>
    <n v="35755.89"/>
    <n v="0"/>
    <n v="0"/>
    <n v="0"/>
    <n v="65954.539999999994"/>
    <n v="0"/>
    <n v="0"/>
    <n v="0"/>
    <n v="0"/>
    <n v="0"/>
    <n v="726375.24000000011"/>
    <n v="532971.24"/>
    <n v="65954.539999999994"/>
    <n v="1325301.02"/>
  </r>
  <r>
    <x v="9"/>
    <x v="0"/>
    <n v="8"/>
    <n v="127880.17"/>
    <n v="282019.77"/>
    <n v="280630.26"/>
    <n v="1040"/>
    <n v="14187.65"/>
    <n v="301.91000000000003"/>
    <n v="2267.5500000000002"/>
    <n v="7075.6"/>
    <n v="4205.78"/>
    <n v="0"/>
    <n v="226.68"/>
    <n v="1827.25"/>
    <n v="14651.52"/>
    <n v="19898.2"/>
    <n v="5514.11"/>
    <n v="0"/>
    <n v="0"/>
    <n v="0"/>
    <n v="-5490.11"/>
    <n v="0"/>
    <n v="1025.92"/>
    <n v="18550.96"/>
    <n v="149566.10999999999"/>
    <n v="152489.10999999999"/>
    <n v="51373.46"/>
    <n v="67235.570000000007"/>
    <n v="41691.9"/>
    <n v="0"/>
    <n v="0"/>
    <n v="0"/>
    <n v="58906.45"/>
    <n v="0"/>
    <n v="0"/>
    <n v="0"/>
    <n v="0"/>
    <n v="0"/>
    <n v="719608.69000000006"/>
    <n v="518560.68000000005"/>
    <n v="58906.45"/>
    <n v="1297075.82"/>
  </r>
  <r>
    <x v="9"/>
    <x v="0"/>
    <n v="9"/>
    <n v="129738.15"/>
    <n v="288569.3"/>
    <n v="295780.5"/>
    <n v="1043.67"/>
    <n v="14546.22"/>
    <n v="378.51"/>
    <n v="2867.89"/>
    <n v="7429.21"/>
    <n v="5080.91"/>
    <n v="0"/>
    <n v="224.01"/>
    <n v="2029.47"/>
    <n v="16194.37"/>
    <n v="22912.91"/>
    <n v="5748.43"/>
    <n v="2452.56"/>
    <n v="0"/>
    <n v="0"/>
    <n v="6822.36"/>
    <n v="0"/>
    <n v="1049.95"/>
    <n v="20282.419999999998"/>
    <n v="162747.65"/>
    <n v="159844.93"/>
    <n v="52967.19"/>
    <n v="67084.789999999994"/>
    <n v="41459.339999999997"/>
    <n v="0"/>
    <n v="0"/>
    <n v="338.58"/>
    <n v="74093.649999999994"/>
    <n v="0"/>
    <n v="0"/>
    <n v="0"/>
    <n v="0"/>
    <n v="0"/>
    <n v="745434.36"/>
    <n v="561820.38"/>
    <n v="74432.23"/>
    <n v="1381686.97"/>
  </r>
  <r>
    <x v="9"/>
    <x v="0"/>
    <n v="10"/>
    <n v="128472.77"/>
    <n v="283912.27"/>
    <n v="297029.21999999997"/>
    <n v="1040"/>
    <n v="15365.08"/>
    <n v="422.65"/>
    <n v="2111.7600000000002"/>
    <n v="7515.37"/>
    <n v="5506.09"/>
    <n v="0"/>
    <n v="198.66"/>
    <n v="2029.06"/>
    <n v="15741.93"/>
    <n v="20230.259999999998"/>
    <n v="6792.54"/>
    <n v="2011.57"/>
    <n v="0"/>
    <n v="0"/>
    <n v="5885.03"/>
    <n v="0"/>
    <n v="1021.37"/>
    <n v="19108.3"/>
    <n v="153089.63"/>
    <n v="147905.88"/>
    <n v="50135.54"/>
    <n v="72459.95"/>
    <n v="41265.08"/>
    <n v="0"/>
    <n v="0"/>
    <n v="3461.8"/>
    <n v="63519.7"/>
    <n v="0"/>
    <n v="0"/>
    <n v="0"/>
    <n v="0"/>
    <n v="0"/>
    <n v="741375.21"/>
    <n v="537874.79999999993"/>
    <n v="66981.5"/>
    <n v="1346231.5099999998"/>
  </r>
  <r>
    <x v="9"/>
    <x v="0"/>
    <n v="11"/>
    <n v="132087.72"/>
    <n v="292183.21000000002"/>
    <n v="338273.06"/>
    <n v="1045.8699999999999"/>
    <n v="26658.41"/>
    <n v="922.01"/>
    <n v="1457.21"/>
    <n v="14072.87"/>
    <n v="10822.29"/>
    <n v="166.01"/>
    <n v="216.6"/>
    <n v="2107.87"/>
    <n v="16713.490000000002"/>
    <n v="23621.8"/>
    <n v="6499.25"/>
    <n v="442.53"/>
    <n v="0"/>
    <n v="0"/>
    <n v="6358.11"/>
    <n v="0"/>
    <n v="1045.1300000000001"/>
    <n v="20180.72"/>
    <n v="166510.25"/>
    <n v="174660.28"/>
    <n v="56247.92"/>
    <n v="75062.13"/>
    <n v="45265.63"/>
    <n v="0"/>
    <n v="0"/>
    <n v="0"/>
    <n v="57952.22"/>
    <n v="0"/>
    <n v="0"/>
    <n v="0"/>
    <n v="0"/>
    <n v="0"/>
    <n v="817688.66"/>
    <n v="594931.71000000008"/>
    <n v="57952.22"/>
    <n v="1470572.59"/>
  </r>
  <r>
    <x v="9"/>
    <x v="0"/>
    <n v="12"/>
    <n v="138511.44"/>
    <n v="314305.96999999997"/>
    <n v="393729.26"/>
    <n v="1080"/>
    <n v="42857.26"/>
    <n v="1298.8"/>
    <n v="1569.36"/>
    <n v="28171.94"/>
    <n v="20576.099999999999"/>
    <n v="239.05"/>
    <n v="191.68"/>
    <n v="2036.72"/>
    <n v="18153.43"/>
    <n v="28041.1"/>
    <n v="7105.69"/>
    <n v="2275.46"/>
    <n v="310.8"/>
    <n v="0"/>
    <n v="6198.45"/>
    <n v="0"/>
    <n v="1091.9100000000001"/>
    <n v="23822.99"/>
    <n v="191198.61"/>
    <n v="202109.86"/>
    <n v="68082"/>
    <n v="74556.63"/>
    <n v="45116.97"/>
    <n v="0"/>
    <n v="0"/>
    <n v="0"/>
    <n v="83692.929999999993"/>
    <n v="0"/>
    <n v="0"/>
    <n v="0"/>
    <n v="0"/>
    <n v="0"/>
    <n v="942339.17999999993"/>
    <n v="670292.29999999993"/>
    <n v="83692.929999999993"/>
    <n v="1696324.41"/>
  </r>
  <r>
    <x v="10"/>
    <x v="0"/>
    <n v="1"/>
    <n v="42381.23"/>
    <n v="91315.09"/>
    <n v="205096"/>
    <n v="2204.83"/>
    <n v="41570.49"/>
    <n v="2417.31"/>
    <n v="0"/>
    <n v="1287.0999999999999"/>
    <n v="3464.72"/>
    <n v="1561.91"/>
    <n v="53.79"/>
    <n v="1099"/>
    <n v="5888.04"/>
    <n v="10476.66"/>
    <n v="5600.11"/>
    <n v="4792.16"/>
    <n v="0"/>
    <n v="0"/>
    <n v="162.26"/>
    <n v="0"/>
    <n v="70"/>
    <n v="3973.67"/>
    <n v="57052.42"/>
    <n v="85473.54"/>
    <n v="22084.63"/>
    <n v="16608.75"/>
    <n v="0"/>
    <n v="0"/>
    <n v="0"/>
    <n v="0"/>
    <n v="0"/>
    <n v="0"/>
    <n v="0"/>
    <n v="84276.45"/>
    <n v="822.51"/>
    <n v="0"/>
    <n v="391298.67999999993"/>
    <n v="213335.02999999997"/>
    <n v="85098.959999999992"/>
    <n v="689732.66999999993"/>
  </r>
  <r>
    <x v="10"/>
    <x v="0"/>
    <n v="2"/>
    <n v="41717.56"/>
    <n v="86858.12"/>
    <n v="169980.98"/>
    <n v="2085.17"/>
    <n v="33343.81"/>
    <n v="1713.09"/>
    <n v="0"/>
    <n v="1382.98"/>
    <n v="2988.72"/>
    <n v="1540.71"/>
    <n v="53.79"/>
    <n v="1085"/>
    <n v="5586.64"/>
    <n v="9240.2999999999993"/>
    <n v="5117.99"/>
    <n v="4700.3100000000004"/>
    <n v="0"/>
    <n v="0"/>
    <n v="152.68"/>
    <n v="0"/>
    <n v="70"/>
    <n v="3958.98"/>
    <n v="56432.46"/>
    <n v="82263.13"/>
    <n v="22970.33"/>
    <n v="16828.14"/>
    <n v="0"/>
    <n v="0"/>
    <n v="0"/>
    <n v="0"/>
    <n v="0"/>
    <n v="0"/>
    <n v="0"/>
    <n v="82140.600000000006"/>
    <n v="1093.4000000000001"/>
    <n v="0"/>
    <n v="341611.14"/>
    <n v="208459.75"/>
    <n v="83234"/>
    <n v="633304.89"/>
  </r>
  <r>
    <x v="10"/>
    <x v="0"/>
    <n v="3"/>
    <n v="40392.86"/>
    <n v="87168.87"/>
    <n v="178937.65"/>
    <n v="2056.2199999999998"/>
    <n v="33217.82"/>
    <n v="1582.14"/>
    <n v="0"/>
    <n v="322.22000000000003"/>
    <n v="2585.5300000000002"/>
    <n v="1079.4100000000001"/>
    <n v="53.79"/>
    <n v="1091.8800000000001"/>
    <n v="5232.78"/>
    <n v="9307.82"/>
    <n v="5562.7"/>
    <n v="4517.54"/>
    <n v="0"/>
    <n v="0"/>
    <n v="155.66"/>
    <n v="0"/>
    <n v="70"/>
    <n v="3239.6"/>
    <n v="58713.52"/>
    <n v="84525.78"/>
    <n v="22767.79"/>
    <n v="16857.36"/>
    <n v="0"/>
    <n v="0"/>
    <n v="0"/>
    <n v="0"/>
    <n v="0"/>
    <n v="0"/>
    <n v="0"/>
    <n v="85610.18"/>
    <n v="830.51"/>
    <n v="0"/>
    <n v="347342.72"/>
    <n v="212096.22000000003"/>
    <n v="86440.689999999988"/>
    <n v="645879.62999999989"/>
  </r>
  <r>
    <x v="10"/>
    <x v="0"/>
    <n v="4"/>
    <n v="40587.89"/>
    <n v="86698.57"/>
    <n v="173158.14"/>
    <n v="2451.4899999999998"/>
    <n v="30920.49"/>
    <n v="693.17"/>
    <n v="0"/>
    <n v="760.9"/>
    <n v="2270.61"/>
    <n v="1069.3"/>
    <n v="45.11"/>
    <n v="1085"/>
    <n v="5107.75"/>
    <n v="8901.5"/>
    <n v="6009.57"/>
    <n v="4409.78"/>
    <n v="0"/>
    <n v="0"/>
    <n v="156.88999999999999"/>
    <n v="0"/>
    <n v="70"/>
    <n v="3251.34"/>
    <n v="56558.37"/>
    <n v="82144.92"/>
    <n v="20870.939999999999"/>
    <n v="16299.34"/>
    <n v="0"/>
    <n v="0"/>
    <n v="0"/>
    <n v="0"/>
    <n v="0"/>
    <n v="0"/>
    <n v="0"/>
    <n v="71054.399999999994"/>
    <n v="809.46"/>
    <n v="0"/>
    <n v="338610.56"/>
    <n v="204910.50999999998"/>
    <n v="71863.86"/>
    <n v="615384.92999999993"/>
  </r>
  <r>
    <x v="10"/>
    <x v="0"/>
    <n v="5"/>
    <n v="38480.32"/>
    <n v="82061.39"/>
    <n v="145273.68"/>
    <n v="2245.15"/>
    <n v="20960.759999999998"/>
    <n v="1593.88"/>
    <n v="0"/>
    <n v="383.1"/>
    <n v="1941.8"/>
    <n v="895.77"/>
    <n v="45.11"/>
    <n v="1085"/>
    <n v="4885.59"/>
    <n v="8300.64"/>
    <n v="4462.53"/>
    <n v="2947.52"/>
    <n v="0"/>
    <n v="0"/>
    <n v="147.71"/>
    <n v="0"/>
    <n v="70"/>
    <n v="3239.96"/>
    <n v="53841.29"/>
    <n v="77375.210000000006"/>
    <n v="20852.73"/>
    <n v="15526.06"/>
    <n v="0"/>
    <n v="0"/>
    <n v="0"/>
    <n v="0"/>
    <n v="0"/>
    <n v="0"/>
    <n v="0"/>
    <n v="91006.58"/>
    <n v="617.94000000000005"/>
    <n v="0"/>
    <n v="293835.85000000003"/>
    <n v="192779.35"/>
    <n v="91624.52"/>
    <n v="578239.72000000009"/>
  </r>
  <r>
    <x v="10"/>
    <x v="0"/>
    <n v="6"/>
    <n v="37834.78"/>
    <n v="81128.66"/>
    <n v="134777.82"/>
    <n v="2310.1999999999998"/>
    <n v="16710.689999999999"/>
    <n v="1051.8599999999999"/>
    <n v="0"/>
    <n v="247.95"/>
    <n v="1858.76"/>
    <n v="827.2"/>
    <n v="53.79"/>
    <n v="1120"/>
    <n v="5565.17"/>
    <n v="7829.33"/>
    <n v="5741.78"/>
    <n v="2929.52"/>
    <n v="0"/>
    <n v="0"/>
    <n v="168.37"/>
    <n v="0"/>
    <n v="70"/>
    <n v="3037.53"/>
    <n v="52624.92"/>
    <n v="73348"/>
    <n v="22027.23"/>
    <n v="14127.59"/>
    <n v="0"/>
    <n v="0"/>
    <n v="0"/>
    <n v="0"/>
    <n v="0"/>
    <n v="0"/>
    <n v="0"/>
    <n v="32248.03"/>
    <n v="526.58000000000004"/>
    <n v="0"/>
    <n v="276747.92000000004"/>
    <n v="188643.23"/>
    <n v="32774.61"/>
    <n v="498165.76000000001"/>
  </r>
  <r>
    <x v="10"/>
    <x v="0"/>
    <n v="7"/>
    <n v="35677.449999999997"/>
    <n v="78084.539999999994"/>
    <n v="124569.08"/>
    <n v="2069.42"/>
    <n v="12744.2"/>
    <n v="523.49"/>
    <n v="0"/>
    <n v="176.61"/>
    <n v="1833.7"/>
    <n v="0"/>
    <n v="53.79"/>
    <n v="1031.71"/>
    <n v="4771.7700000000004"/>
    <n v="8022.62"/>
    <n v="5232.16"/>
    <n v="2998.09"/>
    <n v="0"/>
    <n v="0"/>
    <n v="162.85"/>
    <n v="0"/>
    <n v="70"/>
    <n v="3318.44"/>
    <n v="54664.45"/>
    <n v="73721.14"/>
    <n v="24348.85"/>
    <n v="10876.39"/>
    <n v="0"/>
    <n v="0"/>
    <n v="0"/>
    <n v="0"/>
    <n v="0"/>
    <n v="0"/>
    <n v="0"/>
    <n v="24021.919999999998"/>
    <n v="447.92"/>
    <n v="0"/>
    <n v="255678.49000000002"/>
    <n v="189272.26"/>
    <n v="24469.839999999997"/>
    <n v="469420.58999999997"/>
  </r>
  <r>
    <x v="10"/>
    <x v="0"/>
    <n v="8"/>
    <n v="35273.22"/>
    <n v="76866.03"/>
    <n v="120405.49"/>
    <n v="1968.02"/>
    <n v="11842.71"/>
    <n v="486.85"/>
    <n v="0"/>
    <n v="162.91"/>
    <n v="1371.57"/>
    <n v="0"/>
    <n v="53.79"/>
    <n v="1068.71"/>
    <n v="4736.99"/>
    <n v="8347.3799999999992"/>
    <n v="5042.7700000000004"/>
    <n v="2677"/>
    <n v="0"/>
    <n v="0"/>
    <n v="152.72999999999999"/>
    <n v="0"/>
    <n v="70"/>
    <n v="2969.64"/>
    <n v="52313.93"/>
    <n v="68902.64"/>
    <n v="22571.47"/>
    <n v="9858"/>
    <n v="0"/>
    <n v="0"/>
    <n v="0"/>
    <n v="0"/>
    <n v="0"/>
    <n v="0"/>
    <n v="0"/>
    <n v="25367.599999999999"/>
    <n v="362.78"/>
    <n v="0"/>
    <n v="248376.8"/>
    <n v="178765.05000000002"/>
    <n v="25730.379999999997"/>
    <n v="452872.23"/>
  </r>
  <r>
    <x v="10"/>
    <x v="0"/>
    <n v="9"/>
    <n v="39612.18"/>
    <n v="85434.74"/>
    <n v="133366.97"/>
    <n v="2427.1"/>
    <n v="14610.37"/>
    <n v="485.28"/>
    <n v="0"/>
    <n v="198"/>
    <n v="2006.68"/>
    <n v="0"/>
    <n v="53.79"/>
    <n v="1179.49"/>
    <n v="5462.55"/>
    <n v="9160.59"/>
    <n v="5423.33"/>
    <n v="3422.58"/>
    <n v="0"/>
    <n v="0"/>
    <n v="162"/>
    <n v="0"/>
    <n v="79.33"/>
    <n v="3451.28"/>
    <n v="59156.97"/>
    <n v="76947.58"/>
    <n v="25862.86"/>
    <n v="11971.86"/>
    <n v="0"/>
    <n v="0"/>
    <n v="0"/>
    <n v="0"/>
    <n v="0"/>
    <n v="0"/>
    <n v="0"/>
    <n v="95380.88"/>
    <n v="343.96"/>
    <n v="0"/>
    <n v="278141.32000000007"/>
    <n v="202334.20999999996"/>
    <n v="95724.840000000011"/>
    <n v="576200.37"/>
  </r>
  <r>
    <x v="10"/>
    <x v="0"/>
    <n v="10"/>
    <n v="35202.28"/>
    <n v="77107.58"/>
    <n v="121559.27"/>
    <n v="2011.42"/>
    <n v="12882.88"/>
    <n v="438.1"/>
    <n v="0"/>
    <n v="167.58"/>
    <n v="1629.27"/>
    <n v="0"/>
    <n v="45.11"/>
    <n v="1100.49"/>
    <n v="4821.3999999999996"/>
    <n v="7749.33"/>
    <n v="4378.1899999999996"/>
    <n v="2298.88"/>
    <n v="0"/>
    <n v="0"/>
    <n v="123.15"/>
    <n v="0"/>
    <n v="70"/>
    <n v="3073.96"/>
    <n v="50305.87"/>
    <n v="64759.43"/>
    <n v="20827.580000000002"/>
    <n v="9608.3700000000008"/>
    <n v="0"/>
    <n v="0"/>
    <n v="0"/>
    <n v="0"/>
    <n v="0"/>
    <n v="0"/>
    <n v="0"/>
    <n v="95724.67"/>
    <n v="465.29"/>
    <n v="0"/>
    <n v="250998.38"/>
    <n v="169161.76"/>
    <n v="96189.959999999992"/>
    <n v="516350.1"/>
  </r>
  <r>
    <x v="10"/>
    <x v="0"/>
    <n v="11"/>
    <n v="35544.410000000003"/>
    <n v="77289.539999999994"/>
    <n v="135345.98000000001"/>
    <n v="2116.42"/>
    <n v="18363.03"/>
    <n v="950.46"/>
    <n v="0"/>
    <n v="292.73"/>
    <n v="2721.01"/>
    <n v="0"/>
    <n v="45.11"/>
    <n v="1071"/>
    <n v="5143.57"/>
    <n v="8401.7000000000007"/>
    <n v="5081.9799999999996"/>
    <n v="3245.3"/>
    <n v="0"/>
    <n v="0"/>
    <n v="121.32"/>
    <n v="0"/>
    <n v="70"/>
    <n v="2840.3"/>
    <n v="50976.17"/>
    <n v="67657.48"/>
    <n v="24862.14"/>
    <n v="9668.7800000000007"/>
    <n v="0"/>
    <n v="0"/>
    <n v="0"/>
    <n v="0"/>
    <n v="0"/>
    <n v="0"/>
    <n v="0"/>
    <n v="33213.75"/>
    <n v="443.54"/>
    <n v="0"/>
    <n v="272623.58"/>
    <n v="179184.85"/>
    <n v="33657.29"/>
    <n v="485465.72000000003"/>
  </r>
  <r>
    <x v="10"/>
    <x v="0"/>
    <n v="12"/>
    <n v="38604.17"/>
    <n v="84436.7"/>
    <n v="170245.66"/>
    <n v="2192.94"/>
    <n v="32824.019999999997"/>
    <n v="2272.84"/>
    <n v="0"/>
    <n v="698.56"/>
    <n v="4247.08"/>
    <n v="0"/>
    <n v="63.33"/>
    <n v="1435"/>
    <n v="5917.05"/>
    <n v="9775.42"/>
    <n v="6223.31"/>
    <n v="2958.4"/>
    <n v="0"/>
    <n v="0"/>
    <n v="140.9"/>
    <n v="0"/>
    <n v="70"/>
    <n v="3061.58"/>
    <n v="57675.45"/>
    <n v="79414.490000000005"/>
    <n v="24450.23"/>
    <n v="13668.31"/>
    <n v="0"/>
    <n v="0"/>
    <n v="0"/>
    <n v="0"/>
    <n v="0"/>
    <n v="0"/>
    <n v="0"/>
    <n v="83701.73"/>
    <n v="670.81"/>
    <n v="0"/>
    <n v="335521.97000000009"/>
    <n v="204853.47"/>
    <n v="84372.54"/>
    <n v="624747.9800000001"/>
  </r>
  <r>
    <x v="11"/>
    <x v="0"/>
    <n v="1"/>
    <n v="74432.78"/>
    <n v="198110.04"/>
    <n v="104228.93"/>
    <n v="884.83"/>
    <n v="988.87"/>
    <n v="426.72"/>
    <n v="-380.08"/>
    <n v="9416.24"/>
    <n v="9910.06"/>
    <n v="0"/>
    <n v="25.65"/>
    <n v="3714.51"/>
    <n v="35034.5"/>
    <n v="16749.259999999998"/>
    <n v="4971.9399999999996"/>
    <n v="0"/>
    <n v="0"/>
    <n v="0"/>
    <n v="54.54"/>
    <n v="0"/>
    <n v="418.28"/>
    <n v="32879.82"/>
    <n v="93389.94"/>
    <n v="113912.15"/>
    <n v="41522.800000000003"/>
    <n v="59809.919999999998"/>
    <n v="13806.72"/>
    <n v="0"/>
    <n v="0"/>
    <n v="0"/>
    <n v="0"/>
    <n v="0"/>
    <n v="0"/>
    <n v="72871.929999999993"/>
    <n v="0"/>
    <n v="0"/>
    <n v="398018.38999999996"/>
    <n v="416290.02999999991"/>
    <n v="72871.929999999993"/>
    <n v="887180.34999999986"/>
  </r>
  <r>
    <x v="11"/>
    <x v="0"/>
    <n v="2"/>
    <n v="73511.87"/>
    <n v="189855.62"/>
    <n v="99928.41"/>
    <n v="893.78"/>
    <n v="686.06"/>
    <n v="371.69"/>
    <n v="0"/>
    <n v="8527.8700000000008"/>
    <n v="8765.99"/>
    <n v="0"/>
    <n v="21.69"/>
    <n v="3920"/>
    <n v="36140.76"/>
    <n v="17164.04"/>
    <n v="4619.68"/>
    <n v="0"/>
    <n v="0"/>
    <n v="0"/>
    <n v="56.8"/>
    <n v="0"/>
    <n v="416.51"/>
    <n v="27912.720000000001"/>
    <n v="84349.75"/>
    <n v="107096.66"/>
    <n v="46732.84"/>
    <n v="45690.79"/>
    <n v="9569.75"/>
    <n v="0"/>
    <n v="0"/>
    <n v="0"/>
    <n v="0"/>
    <n v="0"/>
    <n v="0"/>
    <n v="60608"/>
    <n v="0"/>
    <n v="0"/>
    <n v="382541.29000000004"/>
    <n v="383691.98999999993"/>
    <n v="60608"/>
    <n v="826841.28"/>
  </r>
  <r>
    <x v="11"/>
    <x v="0"/>
    <n v="3"/>
    <n v="64502.1"/>
    <n v="154296.81"/>
    <n v="77070"/>
    <n v="864.98"/>
    <n v="670.81"/>
    <n v="327.02"/>
    <n v="-75.45"/>
    <n v="6373.09"/>
    <n v="6611.05"/>
    <n v="0"/>
    <n v="23.76"/>
    <n v="3710"/>
    <n v="23256.36"/>
    <n v="13669.05"/>
    <n v="3702.77"/>
    <n v="0"/>
    <n v="0"/>
    <n v="0"/>
    <n v="49.79"/>
    <n v="0"/>
    <n v="433.22"/>
    <n v="17385.96"/>
    <n v="67827.289999999994"/>
    <n v="84612.88"/>
    <n v="33645.699999999997"/>
    <n v="45412.67"/>
    <n v="10830.23"/>
    <n v="0"/>
    <n v="0"/>
    <n v="0"/>
    <n v="0"/>
    <n v="0"/>
    <n v="0"/>
    <n v="60608"/>
    <n v="0"/>
    <n v="0"/>
    <n v="310640.41000000003"/>
    <n v="304559.67999999993"/>
    <n v="60608"/>
    <n v="675808.09"/>
  </r>
  <r>
    <x v="11"/>
    <x v="0"/>
    <n v="4"/>
    <n v="65712.83"/>
    <n v="155444.04999999999"/>
    <n v="79643.460000000006"/>
    <n v="863.64"/>
    <n v="922.96"/>
    <n v="436.54"/>
    <n v="0"/>
    <n v="8126.47"/>
    <n v="7832.02"/>
    <n v="0"/>
    <n v="23.76"/>
    <n v="3755.98"/>
    <n v="23992.86"/>
    <n v="16113.84"/>
    <n v="4653.68"/>
    <n v="6719.8"/>
    <n v="0"/>
    <n v="0"/>
    <n v="59.29"/>
    <n v="0"/>
    <n v="1098.02"/>
    <n v="17391.919999999998"/>
    <n v="77115.02"/>
    <n v="100199.38"/>
    <n v="50933.17"/>
    <n v="42208.42"/>
    <n v="10977.48"/>
    <n v="0"/>
    <n v="0"/>
    <n v="0"/>
    <n v="0"/>
    <n v="0"/>
    <n v="0"/>
    <n v="100095.49"/>
    <n v="0"/>
    <n v="0"/>
    <n v="318981.97000000003"/>
    <n v="355242.61999999994"/>
    <n v="100095.49"/>
    <n v="774320.08"/>
  </r>
  <r>
    <x v="11"/>
    <x v="0"/>
    <n v="5"/>
    <n v="63185.02"/>
    <n v="147248.35999999999"/>
    <n v="72717.039999999994"/>
    <n v="864.45"/>
    <n v="718.7"/>
    <n v="374.71"/>
    <n v="0"/>
    <n v="5191.3100000000004"/>
    <n v="5666.74"/>
    <n v="0"/>
    <n v="27.72"/>
    <n v="3780"/>
    <n v="20930.18"/>
    <n v="14086.92"/>
    <n v="3335.16"/>
    <n v="-6485.93"/>
    <n v="0"/>
    <n v="0"/>
    <n v="49.79"/>
    <n v="0"/>
    <n v="540.53"/>
    <n v="14631.95"/>
    <n v="64766.19"/>
    <n v="82374.87"/>
    <n v="35329.919999999998"/>
    <n v="41336.019999999997"/>
    <n v="10301.64"/>
    <n v="0"/>
    <n v="0"/>
    <n v="0"/>
    <n v="0"/>
    <n v="0"/>
    <n v="0"/>
    <n v="98082.1"/>
    <n v="0"/>
    <n v="0"/>
    <n v="295966.33"/>
    <n v="285004.96000000002"/>
    <n v="98082.1"/>
    <n v="679053.39"/>
  </r>
  <r>
    <x v="11"/>
    <x v="0"/>
    <n v="6"/>
    <n v="62169.18"/>
    <n v="143861.91"/>
    <n v="69058.25"/>
    <n v="869.22"/>
    <n v="587.95000000000005"/>
    <n v="181"/>
    <n v="0"/>
    <n v="2252.91"/>
    <n v="2267.21"/>
    <n v="0"/>
    <n v="23.76"/>
    <n v="3714"/>
    <n v="20743.53"/>
    <n v="12324.44"/>
    <n v="2557.59"/>
    <n v="1141.18"/>
    <n v="0"/>
    <n v="0"/>
    <n v="64.05"/>
    <n v="0"/>
    <n v="412.27"/>
    <n v="14161.21"/>
    <n v="63776.26"/>
    <n v="81834.33"/>
    <n v="29784.57"/>
    <n v="52953.24"/>
    <n v="10409.66"/>
    <n v="0"/>
    <n v="0"/>
    <n v="0"/>
    <n v="0"/>
    <n v="0"/>
    <n v="0"/>
    <n v="97598.31"/>
    <n v="0"/>
    <n v="0"/>
    <n v="281247.62999999995"/>
    <n v="293900.08999999997"/>
    <n v="97598.31"/>
    <n v="672746.03"/>
  </r>
  <r>
    <x v="11"/>
    <x v="0"/>
    <n v="7"/>
    <n v="55116.34"/>
    <n v="130427.43"/>
    <n v="94284.36"/>
    <n v="865.17"/>
    <n v="1127.28"/>
    <n v="0"/>
    <n v="0"/>
    <n v="1799.39"/>
    <n v="1891.01"/>
    <n v="0"/>
    <n v="27.72"/>
    <n v="4345.97"/>
    <n v="19427.22"/>
    <n v="13723.13"/>
    <n v="2467"/>
    <n v="0"/>
    <n v="0"/>
    <n v="0"/>
    <n v="49.79"/>
    <n v="0"/>
    <n v="429.77"/>
    <n v="14007.55"/>
    <n v="60275.88"/>
    <n v="68528.89"/>
    <n v="37473"/>
    <n v="53154.32"/>
    <n v="11153.31"/>
    <n v="0"/>
    <n v="0"/>
    <n v="0"/>
    <n v="0"/>
    <n v="0"/>
    <n v="0"/>
    <n v="109142.31"/>
    <n v="0"/>
    <n v="0"/>
    <n v="285510.98000000004"/>
    <n v="285063.55"/>
    <n v="109142.31"/>
    <n v="679716.84000000008"/>
  </r>
  <r>
    <x v="11"/>
    <x v="0"/>
    <n v="8"/>
    <n v="54638.13"/>
    <n v="128498.33"/>
    <n v="93101.19"/>
    <n v="862.49"/>
    <n v="1155"/>
    <n v="0"/>
    <n v="0"/>
    <n v="1849.75"/>
    <n v="1669.18"/>
    <n v="0"/>
    <n v="21.69"/>
    <n v="4200"/>
    <n v="19811.849999999999"/>
    <n v="13478.88"/>
    <n v="2272.58"/>
    <n v="0"/>
    <n v="0"/>
    <n v="0"/>
    <n v="54.31"/>
    <n v="0"/>
    <n v="438.54"/>
    <n v="13518.4"/>
    <n v="57642.83"/>
    <n v="65425.64"/>
    <n v="34611.620000000003"/>
    <n v="55500.800000000003"/>
    <n v="9967.16"/>
    <n v="0"/>
    <n v="0"/>
    <n v="0"/>
    <n v="0"/>
    <n v="0"/>
    <n v="0"/>
    <n v="112225.01"/>
    <n v="0"/>
    <n v="0"/>
    <n v="281774.07"/>
    <n v="276944.3"/>
    <n v="112225.01"/>
    <n v="670943.38"/>
  </r>
  <r>
    <x v="11"/>
    <x v="0"/>
    <n v="9"/>
    <n v="55734.78"/>
    <n v="133051.32"/>
    <n v="97135.23"/>
    <n v="875.88"/>
    <n v="1283.9100000000001"/>
    <n v="0"/>
    <n v="0"/>
    <n v="1760.37"/>
    <n v="1929.55"/>
    <n v="0"/>
    <n v="29.61"/>
    <n v="3941.24"/>
    <n v="19498.18"/>
    <n v="14659.18"/>
    <n v="2836.66"/>
    <n v="0"/>
    <n v="0"/>
    <n v="0"/>
    <n v="61.56"/>
    <n v="0"/>
    <n v="478.72"/>
    <n v="13801.63"/>
    <n v="59909.38"/>
    <n v="67852.19"/>
    <n v="39158.199999999997"/>
    <n v="58340.82"/>
    <n v="8665.01"/>
    <n v="0"/>
    <n v="0"/>
    <n v="0"/>
    <n v="0"/>
    <n v="0"/>
    <n v="0"/>
    <n v="117225.36"/>
    <n v="0"/>
    <n v="0"/>
    <n v="291771.03999999998"/>
    <n v="289232.38"/>
    <n v="117225.36"/>
    <n v="698228.77999999991"/>
  </r>
  <r>
    <x v="11"/>
    <x v="0"/>
    <n v="10"/>
    <n v="56169.95"/>
    <n v="131317.53"/>
    <n v="95634.08"/>
    <n v="1665.23"/>
    <n v="1227.24"/>
    <n v="0"/>
    <n v="0"/>
    <n v="1833.56"/>
    <n v="1883.8"/>
    <n v="0"/>
    <n v="21.69"/>
    <n v="4246.18"/>
    <n v="20586.55"/>
    <n v="13337.29"/>
    <n v="2610.09"/>
    <n v="0"/>
    <n v="0"/>
    <n v="0"/>
    <n v="49.79"/>
    <n v="0"/>
    <n v="657.64"/>
    <n v="13525.93"/>
    <n v="51727.91"/>
    <n v="56726.879999999997"/>
    <n v="32317.96"/>
    <n v="31487.29"/>
    <n v="9298.24"/>
    <n v="0"/>
    <n v="0"/>
    <n v="0"/>
    <n v="0"/>
    <n v="0"/>
    <n v="0"/>
    <n v="80578.94"/>
    <n v="0"/>
    <n v="0"/>
    <n v="289731.38999999996"/>
    <n v="236593.44"/>
    <n v="80578.94"/>
    <n v="606903.77"/>
  </r>
  <r>
    <x v="11"/>
    <x v="0"/>
    <n v="11"/>
    <n v="56090.5"/>
    <n v="122126.5"/>
    <n v="91936.09"/>
    <n v="2515.86"/>
    <n v="1228.1099999999999"/>
    <n v="0"/>
    <n v="0"/>
    <n v="1740.69"/>
    <n v="1938.27"/>
    <n v="0"/>
    <n v="0"/>
    <n v="7985.9"/>
    <n v="22900.959999999999"/>
    <n v="11348.72"/>
    <n v="1271.02"/>
    <n v="0"/>
    <n v="0"/>
    <n v="0"/>
    <n v="78.3"/>
    <n v="0"/>
    <n v="1443.44"/>
    <n v="12916.7"/>
    <n v="38396.559999999998"/>
    <n v="41158.550000000003"/>
    <n v="34450.449999999997"/>
    <n v="29248.85"/>
    <n v="11718.7"/>
    <n v="0"/>
    <n v="0"/>
    <n v="0"/>
    <n v="0"/>
    <n v="0"/>
    <n v="0"/>
    <n v="98277.06"/>
    <n v="0"/>
    <n v="0"/>
    <n v="277576.01999999996"/>
    <n v="212918.15000000005"/>
    <n v="98277.06"/>
    <n v="588771.23"/>
  </r>
  <r>
    <x v="11"/>
    <x v="0"/>
    <n v="12"/>
    <n v="56347.86"/>
    <n v="136509.54999999999"/>
    <n v="111240.83"/>
    <n v="937.89"/>
    <n v="3263.87"/>
    <n v="0"/>
    <n v="0"/>
    <n v="5427.36"/>
    <n v="7082.31"/>
    <n v="0"/>
    <n v="0"/>
    <n v="4182.96"/>
    <n v="20874.86"/>
    <n v="13970.2"/>
    <n v="3772.19"/>
    <n v="0"/>
    <n v="0"/>
    <n v="0"/>
    <n v="87.62"/>
    <n v="0"/>
    <n v="376.55"/>
    <n v="13956.5"/>
    <n v="62791.55"/>
    <n v="90152.58"/>
    <n v="14719.88"/>
    <n v="40178.07"/>
    <n v="11766.66"/>
    <n v="0"/>
    <n v="0"/>
    <n v="0"/>
    <n v="0"/>
    <n v="0"/>
    <n v="0"/>
    <n v="72418.38"/>
    <n v="0"/>
    <n v="0"/>
    <n v="320809.67"/>
    <n v="276829.62"/>
    <n v="72418.38"/>
    <n v="670057.67000000004"/>
  </r>
  <r>
    <x v="12"/>
    <x v="0"/>
    <n v="1"/>
    <n v="205058.44"/>
    <n v="678683.16"/>
    <n v="239084.16"/>
    <n v="700"/>
    <n v="2584.77"/>
    <n v="157.59"/>
    <n v="960.57"/>
    <n v="3944.02"/>
    <n v="5207.62"/>
    <n v="0"/>
    <n v="79.62"/>
    <n v="1924.82"/>
    <n v="21245.03"/>
    <n v="13099.04"/>
    <n v="8626.49"/>
    <n v="3382.29"/>
    <n v="0"/>
    <n v="0"/>
    <n v="431.82"/>
    <n v="0"/>
    <n v="492.42"/>
    <n v="21040.54"/>
    <n v="101605.33"/>
    <n v="122242.05"/>
    <n v="54461.43"/>
    <n v="25002.639999999999"/>
    <n v="45645.88"/>
    <n v="0"/>
    <n v="17829.97"/>
    <n v="0"/>
    <n v="0"/>
    <n v="0"/>
    <n v="0"/>
    <n v="0"/>
    <n v="10245.23"/>
    <n v="0"/>
    <n v="1136380.3300000003"/>
    <n v="419279.4"/>
    <n v="28075.200000000001"/>
    <n v="1583734.9300000004"/>
  </r>
  <r>
    <x v="12"/>
    <x v="0"/>
    <n v="2"/>
    <n v="185722"/>
    <n v="596957.93999999994"/>
    <n v="220376.87"/>
    <n v="681.18"/>
    <n v="2089.37"/>
    <n v="157.58000000000001"/>
    <n v="-5671.67"/>
    <n v="2966.5"/>
    <n v="3515.73"/>
    <n v="0"/>
    <n v="54.42"/>
    <n v="1934.24"/>
    <n v="20795.3"/>
    <n v="13143.99"/>
    <n v="8123.2"/>
    <n v="3302.2"/>
    <n v="0"/>
    <n v="0"/>
    <n v="318.17"/>
    <n v="0"/>
    <n v="514.41999999999996"/>
    <n v="18678.240000000002"/>
    <n v="90200.22"/>
    <n v="117048.56"/>
    <n v="58533.58"/>
    <n v="22709.99"/>
    <n v="41400.519999999997"/>
    <n v="0"/>
    <n v="18356.32"/>
    <n v="0"/>
    <n v="0"/>
    <n v="0"/>
    <n v="0"/>
    <n v="0"/>
    <n v="6625.01"/>
    <n v="0"/>
    <n v="1006795.4999999999"/>
    <n v="396757.05"/>
    <n v="24981.33"/>
    <n v="1428533.88"/>
  </r>
  <r>
    <x v="12"/>
    <x v="0"/>
    <n v="3"/>
    <n v="156846.63"/>
    <n v="478339.99"/>
    <n v="175158.46"/>
    <n v="700"/>
    <n v="2094.14"/>
    <n v="157.09"/>
    <n v="301.44"/>
    <n v="2314.5700000000002"/>
    <n v="3201"/>
    <n v="0"/>
    <n v="74.23"/>
    <n v="1931.97"/>
    <n v="15446.77"/>
    <n v="10591.85"/>
    <n v="6526.97"/>
    <n v="3414.91"/>
    <n v="0"/>
    <n v="0"/>
    <n v="299.27"/>
    <n v="0"/>
    <n v="481.61"/>
    <n v="12319.91"/>
    <n v="79933.91"/>
    <n v="95526.38"/>
    <n v="50581.59"/>
    <n v="28250.43"/>
    <n v="45959.97"/>
    <n v="0"/>
    <n v="18434.150000000001"/>
    <n v="0"/>
    <n v="0"/>
    <n v="0"/>
    <n v="0"/>
    <n v="0"/>
    <n v="3694.26"/>
    <n v="0"/>
    <n v="819113.31999999983"/>
    <n v="351339.77"/>
    <n v="22128.410000000003"/>
    <n v="1192581.4999999998"/>
  </r>
  <r>
    <x v="12"/>
    <x v="0"/>
    <n v="4"/>
    <n v="154362.07"/>
    <n v="470001.61"/>
    <n v="184999.26"/>
    <n v="805.81"/>
    <n v="2235.64"/>
    <n v="157.34"/>
    <n v="301.44"/>
    <n v="2198.75"/>
    <n v="3305.63"/>
    <n v="0"/>
    <n v="81.88"/>
    <n v="1990.54"/>
    <n v="15997.38"/>
    <n v="11467.99"/>
    <n v="7353.32"/>
    <n v="3617.94"/>
    <n v="0"/>
    <n v="0"/>
    <n v="294.66000000000003"/>
    <n v="0"/>
    <n v="522.61"/>
    <n v="13082.56"/>
    <n v="82217.119999999995"/>
    <n v="104777.28"/>
    <n v="51237.3"/>
    <n v="24783.06"/>
    <n v="44478.74"/>
    <n v="0"/>
    <n v="17640.86"/>
    <n v="0"/>
    <n v="0"/>
    <n v="0"/>
    <n v="0"/>
    <n v="0"/>
    <n v="2927.68"/>
    <n v="0"/>
    <n v="818367.54999999993"/>
    <n v="361902.38"/>
    <n v="20568.54"/>
    <n v="1200838.47"/>
  </r>
  <r>
    <x v="12"/>
    <x v="0"/>
    <n v="5"/>
    <n v="142531.26"/>
    <n v="421071.61"/>
    <n v="164477.51"/>
    <n v="666.64"/>
    <n v="1888.17"/>
    <n v="182.12"/>
    <n v="1350.83"/>
    <n v="1386.12"/>
    <n v="1806.56"/>
    <n v="0"/>
    <n v="74.23"/>
    <n v="1936.99"/>
    <n v="14363.82"/>
    <n v="9156.66"/>
    <n v="6137.95"/>
    <n v="3364.83"/>
    <n v="0"/>
    <n v="0"/>
    <n v="308.08"/>
    <n v="0"/>
    <n v="481.3"/>
    <n v="10679.76"/>
    <n v="72020.37"/>
    <n v="86435.72"/>
    <n v="49008.94"/>
    <n v="26011.35"/>
    <n v="41997.16"/>
    <n v="0"/>
    <n v="18510.3"/>
    <n v="0"/>
    <n v="0"/>
    <n v="0"/>
    <n v="0"/>
    <n v="0"/>
    <n v="1570.55"/>
    <n v="0"/>
    <n v="735360.82000000007"/>
    <n v="321977.16000000003"/>
    <n v="20080.849999999999"/>
    <n v="1077418.83"/>
  </r>
  <r>
    <x v="12"/>
    <x v="0"/>
    <n v="6"/>
    <n v="139267.54999999999"/>
    <n v="411067.87"/>
    <n v="161686.51999999999"/>
    <n v="711.38"/>
    <n v="1336.62"/>
    <n v="156.41999999999999"/>
    <n v="-599.16999999999996"/>
    <n v="973.89"/>
    <n v="1029.32"/>
    <n v="0"/>
    <n v="81.25"/>
    <n v="1968.26"/>
    <n v="14279.69"/>
    <n v="9107.2999999999993"/>
    <n v="3982.59"/>
    <n v="3545.53"/>
    <n v="0"/>
    <n v="0"/>
    <n v="328.8"/>
    <n v="0"/>
    <n v="481.64"/>
    <n v="9851.07"/>
    <n v="65421.04"/>
    <n v="77617.919999999998"/>
    <n v="44555"/>
    <n v="22259.89"/>
    <n v="41077.32"/>
    <n v="0"/>
    <n v="21994.83"/>
    <n v="0"/>
    <n v="0"/>
    <n v="0"/>
    <n v="0"/>
    <n v="0"/>
    <n v="1135.6300000000001"/>
    <n v="0"/>
    <n v="715630.39999999991"/>
    <n v="294557.30000000005"/>
    <n v="23130.460000000003"/>
    <n v="1033318.1599999999"/>
  </r>
  <r>
    <x v="12"/>
    <x v="0"/>
    <n v="7"/>
    <n v="77272.53"/>
    <n v="410121.29"/>
    <n v="250969.18"/>
    <n v="720"/>
    <n v="1185.77"/>
    <n v="0"/>
    <n v="150"/>
    <n v="411.08"/>
    <n v="1248.42"/>
    <n v="0"/>
    <n v="76.489999999999995"/>
    <n v="1990.5"/>
    <n v="14097.96"/>
    <n v="8102.17"/>
    <n v="4504.74"/>
    <n v="3396.96"/>
    <n v="0"/>
    <n v="0"/>
    <n v="297.37"/>
    <n v="0"/>
    <n v="518.64"/>
    <n v="8671.7800000000007"/>
    <n v="64716.06"/>
    <n v="76370.98"/>
    <n v="38222.11"/>
    <n v="31913.8"/>
    <n v="41129.919999999998"/>
    <n v="0"/>
    <n v="19529.57"/>
    <n v="0"/>
    <n v="0"/>
    <n v="0"/>
    <n v="0"/>
    <n v="0"/>
    <n v="884.48"/>
    <n v="0"/>
    <n v="742078.27"/>
    <n v="294009.48"/>
    <n v="20414.05"/>
    <n v="1056501.8"/>
  </r>
  <r>
    <x v="12"/>
    <x v="0"/>
    <n v="8"/>
    <n v="76865.919999999998"/>
    <n v="405765.55"/>
    <n v="252252.58"/>
    <n v="720"/>
    <n v="1120.95"/>
    <n v="0"/>
    <n v="150"/>
    <n v="385.19"/>
    <n v="1227.6300000000001"/>
    <n v="0"/>
    <n v="74.23"/>
    <n v="2226.7199999999998"/>
    <n v="14024.62"/>
    <n v="8121.26"/>
    <n v="3958.27"/>
    <n v="4449.3999999999996"/>
    <n v="0"/>
    <n v="0"/>
    <n v="305.99"/>
    <n v="0"/>
    <n v="549.64"/>
    <n v="8608.17"/>
    <n v="62352.67"/>
    <n v="74018.83"/>
    <n v="36225.17"/>
    <n v="36957.519999999997"/>
    <n v="33013.730000000003"/>
    <n v="0"/>
    <n v="18239.310000000001"/>
    <n v="0"/>
    <n v="0"/>
    <n v="0"/>
    <n v="0"/>
    <n v="0"/>
    <n v="803.87"/>
    <n v="0"/>
    <n v="738487.81999999983"/>
    <n v="284886.21999999997"/>
    <n v="19043.18"/>
    <n v="1042417.2199999999"/>
  </r>
  <r>
    <x v="12"/>
    <x v="0"/>
    <n v="9"/>
    <n v="77655.83"/>
    <n v="411411.55"/>
    <n v="258428.75"/>
    <n v="720"/>
    <n v="1230.78"/>
    <n v="0"/>
    <n v="300.2"/>
    <n v="416.76"/>
    <n v="1336.94"/>
    <n v="0"/>
    <n v="89.05"/>
    <n v="2107.0700000000002"/>
    <n v="14166.26"/>
    <n v="8329.6200000000008"/>
    <n v="4326.38"/>
    <n v="4076.37"/>
    <n v="0"/>
    <n v="0"/>
    <n v="333.03"/>
    <n v="0"/>
    <n v="555.57000000000005"/>
    <n v="9348.61"/>
    <n v="69001.429999999993"/>
    <n v="81703.83"/>
    <n v="39168.230000000003"/>
    <n v="33620.82"/>
    <n v="21904.54"/>
    <n v="0"/>
    <n v="17171.7"/>
    <n v="0"/>
    <n v="0"/>
    <n v="0"/>
    <n v="0"/>
    <n v="0"/>
    <n v="886.89"/>
    <n v="0"/>
    <n v="751500.80999999994"/>
    <n v="288730.80999999994"/>
    <n v="18058.59"/>
    <n v="1058290.21"/>
  </r>
  <r>
    <x v="12"/>
    <x v="0"/>
    <n v="10"/>
    <n v="77315.61"/>
    <n v="408586.54"/>
    <n v="257426.77"/>
    <n v="760"/>
    <n v="1328.53"/>
    <n v="0"/>
    <n v="0"/>
    <n v="430.8"/>
    <n v="1472.06"/>
    <n v="0"/>
    <n v="71.59"/>
    <n v="2076.75"/>
    <n v="13924.56"/>
    <n v="7890.16"/>
    <n v="3554.7"/>
    <n v="2064.71"/>
    <n v="0"/>
    <n v="0"/>
    <n v="222.72"/>
    <n v="0"/>
    <n v="550.9"/>
    <n v="9210.07"/>
    <n v="63603.6"/>
    <n v="74419.520000000004"/>
    <n v="38351.730000000003"/>
    <n v="31578.87"/>
    <n v="54330.75"/>
    <n v="0"/>
    <n v="18264.86"/>
    <n v="0"/>
    <n v="0"/>
    <n v="0"/>
    <n v="0"/>
    <n v="0"/>
    <n v="820.69"/>
    <n v="0"/>
    <n v="747320.31"/>
    <n v="301850.63"/>
    <n v="19085.55"/>
    <n v="1068256.49"/>
  </r>
  <r>
    <x v="12"/>
    <x v="0"/>
    <n v="11"/>
    <n v="78390.81"/>
    <n v="417326.93"/>
    <n v="270320.43"/>
    <n v="780"/>
    <n v="1783.45"/>
    <n v="0"/>
    <n v="150"/>
    <n v="714.82"/>
    <n v="3282.79"/>
    <n v="0"/>
    <n v="74.23"/>
    <n v="2071.06"/>
    <n v="14074.75"/>
    <n v="7351.2"/>
    <n v="4170.3599999999997"/>
    <n v="2757.98"/>
    <n v="0"/>
    <n v="0"/>
    <n v="562.75"/>
    <n v="0"/>
    <n v="548.15"/>
    <n v="9590.5400000000009"/>
    <n v="74420.479999999996"/>
    <n v="84186.68"/>
    <n v="42535.64"/>
    <n v="38217.1"/>
    <n v="39607.51"/>
    <n v="0"/>
    <n v="17401.36"/>
    <n v="0"/>
    <n v="0"/>
    <n v="0"/>
    <n v="0"/>
    <n v="0"/>
    <n v="1528.5"/>
    <n v="0"/>
    <n v="772749.22999999986"/>
    <n v="320168.43"/>
    <n v="18929.86"/>
    <n v="1111847.52"/>
  </r>
  <r>
    <x v="12"/>
    <x v="0"/>
    <n v="12"/>
    <n v="84439.95"/>
    <n v="494131.78"/>
    <n v="342123.12"/>
    <n v="780"/>
    <n v="2078.9299999999998"/>
    <n v="0"/>
    <n v="150.19999999999999"/>
    <n v="1334.73"/>
    <n v="6049.93"/>
    <n v="0"/>
    <n v="81.88"/>
    <n v="2089.89"/>
    <n v="16649.650000000001"/>
    <n v="10632.69"/>
    <n v="5452.81"/>
    <n v="6050.71"/>
    <n v="0"/>
    <n v="0"/>
    <n v="185.01"/>
    <n v="0"/>
    <n v="554.49"/>
    <n v="12054.81"/>
    <n v="100187.75"/>
    <n v="108610.76"/>
    <n v="45272.54"/>
    <n v="34878.01"/>
    <n v="41298.32"/>
    <n v="0"/>
    <n v="20478.310000000001"/>
    <n v="0"/>
    <n v="0"/>
    <n v="0"/>
    <n v="0"/>
    <n v="0"/>
    <n v="5403.84"/>
    <n v="0"/>
    <n v="931088.64"/>
    <n v="383999.32"/>
    <n v="25882.15"/>
    <n v="1340970.1099999999"/>
  </r>
  <r>
    <x v="13"/>
    <x v="0"/>
    <n v="1"/>
    <n v="72303.75"/>
    <n v="78811.63"/>
    <n v="204483.59"/>
    <n v="260"/>
    <n v="30033.59"/>
    <n v="186.95"/>
    <n v="0"/>
    <n v="14660.69"/>
    <n v="8207.49"/>
    <n v="1556.42"/>
    <n v="14.22"/>
    <n v="1610"/>
    <n v="11333.15"/>
    <n v="29364.42"/>
    <n v="14231.91"/>
    <n v="4255.75"/>
    <n v="0"/>
    <n v="0"/>
    <n v="162.74"/>
    <n v="377.23"/>
    <n v="207.45"/>
    <n v="21811.200000000001"/>
    <n v="224743.22"/>
    <n v="244558.78"/>
    <n v="102965.08"/>
    <n v="99957.68"/>
    <n v="59768.2"/>
    <n v="0"/>
    <n v="0"/>
    <n v="0"/>
    <n v="0"/>
    <n v="0"/>
    <n v="0"/>
    <n v="0"/>
    <n v="0"/>
    <n v="0"/>
    <n v="410504.11"/>
    <n v="815361.0299999998"/>
    <n v="0"/>
    <n v="1225865.1399999997"/>
  </r>
  <r>
    <x v="13"/>
    <x v="0"/>
    <n v="2"/>
    <n v="74056.92"/>
    <n v="78732.73"/>
    <n v="193777.16"/>
    <n v="260"/>
    <n v="28963.69"/>
    <n v="159.63999999999999"/>
    <n v="0"/>
    <n v="14276.72"/>
    <n v="7503.82"/>
    <n v="1323.85"/>
    <n v="10.73"/>
    <n v="1295"/>
    <n v="11969.03"/>
    <n v="28366.15"/>
    <n v="15168.01"/>
    <n v="4686.25"/>
    <n v="0"/>
    <n v="0"/>
    <n v="292.31"/>
    <n v="281.08"/>
    <n v="179.28"/>
    <n v="22583.19"/>
    <n v="226654.29"/>
    <n v="247208.4"/>
    <n v="113893.64"/>
    <n v="92547.86"/>
    <n v="51146.559999999998"/>
    <n v="0"/>
    <n v="0"/>
    <n v="0"/>
    <n v="0"/>
    <n v="0"/>
    <n v="0"/>
    <n v="0"/>
    <n v="0"/>
    <n v="0"/>
    <n v="399054.52999999997"/>
    <n v="816281.78"/>
    <n v="0"/>
    <n v="1215336.31"/>
  </r>
  <r>
    <x v="13"/>
    <x v="0"/>
    <n v="3"/>
    <n v="74406.899999999994"/>
    <n v="77695.520000000004"/>
    <n v="197596.58"/>
    <n v="260"/>
    <n v="26481.43"/>
    <n v="129.36000000000001"/>
    <n v="0"/>
    <n v="8593.0400000000009"/>
    <n v="6216.9"/>
    <n v="1292.95"/>
    <n v="8.11"/>
    <n v="1477.97"/>
    <n v="11012.74"/>
    <n v="24041.96"/>
    <n v="14127.12"/>
    <n v="260.32"/>
    <n v="0"/>
    <n v="0"/>
    <n v="423.89"/>
    <n v="381.65"/>
    <n v="923.87"/>
    <n v="19942.400000000001"/>
    <n v="210556.89"/>
    <n v="228996.33"/>
    <n v="76885.09"/>
    <n v="86153.14"/>
    <n v="56841.17"/>
    <n v="0"/>
    <n v="0"/>
    <n v="0"/>
    <n v="0"/>
    <n v="0"/>
    <n v="0"/>
    <n v="0"/>
    <n v="0"/>
    <n v="0"/>
    <n v="392672.68"/>
    <n v="732032.65"/>
    <n v="0"/>
    <n v="1124705.33"/>
  </r>
  <r>
    <x v="13"/>
    <x v="0"/>
    <n v="4"/>
    <n v="78541.23"/>
    <n v="81638.73"/>
    <n v="207876.55"/>
    <n v="260"/>
    <n v="28589.01"/>
    <n v="127.47"/>
    <n v="0"/>
    <n v="9463.5400000000009"/>
    <n v="6523.67"/>
    <n v="1253.76"/>
    <n v="5.05"/>
    <n v="1365"/>
    <n v="11311.37"/>
    <n v="27877.360000000001"/>
    <n v="15152.24"/>
    <n v="3312.42"/>
    <n v="0"/>
    <n v="0"/>
    <n v="995.86"/>
    <n v="354.46"/>
    <n v="295.98"/>
    <n v="20498.05"/>
    <n v="214236.56"/>
    <n v="236126.38"/>
    <n v="100852.62"/>
    <n v="86506.15"/>
    <n v="48983.92"/>
    <n v="0"/>
    <n v="0"/>
    <n v="0"/>
    <n v="0"/>
    <n v="0"/>
    <n v="0"/>
    <n v="0"/>
    <n v="0"/>
    <n v="0"/>
    <n v="414273.95999999996"/>
    <n v="767873.42"/>
    <n v="0"/>
    <n v="1182147.3799999999"/>
  </r>
  <r>
    <x v="13"/>
    <x v="0"/>
    <n v="5"/>
    <n v="72750.8"/>
    <n v="72925.11"/>
    <n v="156831.57999999999"/>
    <n v="260"/>
    <n v="18953.740000000002"/>
    <n v="146.26"/>
    <n v="0"/>
    <n v="5899.9"/>
    <n v="5505.52"/>
    <n v="1009.52"/>
    <n v="19.75"/>
    <n v="1332.24"/>
    <n v="10729.97"/>
    <n v="23886.18"/>
    <n v="19404.2"/>
    <n v="3084.35"/>
    <n v="0"/>
    <n v="0"/>
    <n v="586.59"/>
    <n v="361.53"/>
    <n v="168.81"/>
    <n v="17350.73"/>
    <n v="195410.1"/>
    <n v="216559.45"/>
    <n v="87497.48"/>
    <n v="80288.25"/>
    <n v="51856.51"/>
    <n v="0"/>
    <n v="0"/>
    <n v="0"/>
    <n v="0"/>
    <n v="0"/>
    <n v="0"/>
    <n v="0"/>
    <n v="0"/>
    <n v="0"/>
    <n v="334282.43000000005"/>
    <n v="708536.14"/>
    <n v="0"/>
    <n v="1042818.5700000001"/>
  </r>
  <r>
    <x v="13"/>
    <x v="0"/>
    <n v="6"/>
    <n v="69347.95"/>
    <n v="69226.25"/>
    <n v="132407.96"/>
    <n v="260"/>
    <n v="15228.7"/>
    <n v="151.54"/>
    <n v="300.89999999999998"/>
    <n v="4562.09"/>
    <n v="3812.27"/>
    <n v="855.48"/>
    <n v="5.7"/>
    <n v="1373.47"/>
    <n v="10007.66"/>
    <n v="25101.93"/>
    <n v="15015.35"/>
    <n v="6119.03"/>
    <n v="0"/>
    <n v="0"/>
    <n v="546.79"/>
    <n v="514.6"/>
    <n v="196.94"/>
    <n v="15754.65"/>
    <n v="191557.42"/>
    <n v="202314.03"/>
    <n v="78342.89"/>
    <n v="79495.97"/>
    <n v="52353.42"/>
    <n v="0"/>
    <n v="0"/>
    <n v="0"/>
    <n v="0"/>
    <n v="0"/>
    <n v="0"/>
    <n v="0"/>
    <n v="0"/>
    <n v="0"/>
    <n v="296153.14000000007"/>
    <n v="678699.85000000009"/>
    <n v="0"/>
    <n v="974852.99000000022"/>
  </r>
  <r>
    <x v="13"/>
    <x v="0"/>
    <n v="7"/>
    <n v="67090.740000000005"/>
    <n v="72133.3"/>
    <n v="112341.45"/>
    <n v="260"/>
    <n v="10288.06"/>
    <n v="56.62"/>
    <n v="327.01"/>
    <n v="3269.78"/>
    <n v="1943.25"/>
    <n v="775.45"/>
    <n v="61.84"/>
    <n v="1469.06"/>
    <n v="9765.11"/>
    <n v="23471.14"/>
    <n v="8648.83"/>
    <n v="4144.6899999999996"/>
    <n v="0"/>
    <n v="0"/>
    <n v="562.94000000000005"/>
    <n v="450.75"/>
    <n v="232.29"/>
    <n v="16733.79"/>
    <n v="176793.4"/>
    <n v="187032.02"/>
    <n v="65457.17"/>
    <n v="79533.97"/>
    <n v="51831.08"/>
    <n v="0"/>
    <n v="0"/>
    <n v="0"/>
    <n v="0"/>
    <n v="0"/>
    <n v="0"/>
    <n v="0"/>
    <n v="0"/>
    <n v="0"/>
    <n v="268485.66000000003"/>
    <n v="626188.07999999996"/>
    <n v="0"/>
    <n v="894673.74"/>
  </r>
  <r>
    <x v="13"/>
    <x v="0"/>
    <n v="8"/>
    <n v="67166.78"/>
    <n v="70669.81"/>
    <n v="107913.56"/>
    <n v="260"/>
    <n v="9717.7800000000007"/>
    <n v="56.85"/>
    <n v="302.27999999999997"/>
    <n v="3054.35"/>
    <n v="1575.06"/>
    <n v="671.94"/>
    <n v="73.680000000000007"/>
    <n v="1876"/>
    <n v="8592.7199999999993"/>
    <n v="20081.14"/>
    <n v="8557.17"/>
    <n v="4249"/>
    <n v="0"/>
    <n v="0"/>
    <n v="592.78"/>
    <n v="354.07"/>
    <n v="699.89"/>
    <n v="15677.47"/>
    <n v="165107.70000000001"/>
    <n v="172969.51"/>
    <n v="56217.67"/>
    <n v="73777.16"/>
    <n v="54454.83"/>
    <n v="0"/>
    <n v="0"/>
    <n v="0"/>
    <n v="0"/>
    <n v="0"/>
    <n v="0"/>
    <n v="0"/>
    <n v="0"/>
    <n v="0"/>
    <n v="261388.41"/>
    <n v="583280.78999999992"/>
    <n v="0"/>
    <n v="844669.2"/>
  </r>
  <r>
    <x v="13"/>
    <x v="0"/>
    <n v="9"/>
    <n v="71092"/>
    <n v="73597.850000000006"/>
    <n v="116258.64"/>
    <n v="260"/>
    <n v="11344.89"/>
    <n v="122.34"/>
    <n v="513.9"/>
    <n v="3336.33"/>
    <n v="1945.15"/>
    <n v="847.05"/>
    <n v="85.43"/>
    <n v="1472.14"/>
    <n v="8575.6299999999992"/>
    <n v="23342.38"/>
    <n v="11945.87"/>
    <n v="4371.28"/>
    <n v="0"/>
    <n v="0"/>
    <n v="627.55999999999995"/>
    <n v="475.8"/>
    <n v="193.17"/>
    <n v="17595.599999999999"/>
    <n v="179118.85"/>
    <n v="189870.11"/>
    <n v="65001.19"/>
    <n v="73779.600000000006"/>
    <n v="52089.38"/>
    <n v="0"/>
    <n v="0"/>
    <n v="0"/>
    <n v="0"/>
    <n v="0"/>
    <n v="0"/>
    <n v="0"/>
    <n v="0"/>
    <n v="0"/>
    <n v="279318.15000000008"/>
    <n v="628543.99"/>
    <n v="0"/>
    <n v="907862.14000000013"/>
  </r>
  <r>
    <x v="13"/>
    <x v="0"/>
    <n v="10"/>
    <n v="71118.19"/>
    <n v="71420.149999999994"/>
    <n v="112947.19"/>
    <n v="280"/>
    <n v="10841.61"/>
    <n v="53.55"/>
    <n v="302.52"/>
    <n v="3120.38"/>
    <n v="1699.69"/>
    <n v="759.77"/>
    <n v="88.94"/>
    <n v="1516.46"/>
    <n v="8713.51"/>
    <n v="23198.38"/>
    <n v="8484.7999999999993"/>
    <n v="5582.67"/>
    <n v="0"/>
    <n v="0"/>
    <n v="644.03"/>
    <n v="415.84"/>
    <n v="193.17"/>
    <n v="16714.89"/>
    <n v="170265.94"/>
    <n v="179210.92"/>
    <n v="60260.57"/>
    <n v="76718.850000000006"/>
    <n v="61848.15"/>
    <n v="0"/>
    <n v="0"/>
    <n v="0"/>
    <n v="0"/>
    <n v="0"/>
    <n v="0"/>
    <n v="0"/>
    <n v="0"/>
    <n v="0"/>
    <n v="272543.05000000005"/>
    <n v="613857.12000000011"/>
    <n v="0"/>
    <n v="886400.17000000016"/>
  </r>
  <r>
    <x v="13"/>
    <x v="0"/>
    <n v="11"/>
    <n v="77269.61"/>
    <n v="74285.240000000005"/>
    <n v="135823.32999999999"/>
    <n v="300"/>
    <n v="15505.83"/>
    <n v="54.5"/>
    <n v="677.79"/>
    <n v="4900.1099999999997"/>
    <n v="2962.27"/>
    <n v="997.27"/>
    <n v="140.1"/>
    <n v="1551.46"/>
    <n v="9033.19"/>
    <n v="24682.720000000001"/>
    <n v="10744.2"/>
    <n v="6125.59"/>
    <n v="0"/>
    <n v="0"/>
    <n v="640.42999999999995"/>
    <n v="402.34"/>
    <n v="1399.9"/>
    <n v="17235.64"/>
    <n v="181187.94"/>
    <n v="190905.73"/>
    <n v="65809.73"/>
    <n v="80978.080000000002"/>
    <n v="54715.06"/>
    <n v="0"/>
    <n v="0"/>
    <n v="0"/>
    <n v="0"/>
    <n v="0"/>
    <n v="0"/>
    <n v="0"/>
    <n v="0"/>
    <n v="0"/>
    <n v="312775.95"/>
    <n v="645552.10999999987"/>
    <n v="0"/>
    <n v="958328.05999999982"/>
  </r>
  <r>
    <x v="13"/>
    <x v="0"/>
    <n v="12"/>
    <n v="83574.429999999993"/>
    <n v="80423.009999999995"/>
    <n v="170016.88"/>
    <n v="300"/>
    <n v="24497.99"/>
    <n v="54.28"/>
    <n v="518.66999999999996"/>
    <n v="9622.34"/>
    <n v="5875.96"/>
    <n v="1355.4"/>
    <n v="153.63"/>
    <n v="1631.38"/>
    <n v="10995.62"/>
    <n v="28055.45"/>
    <n v="13714.12"/>
    <n v="6456.07"/>
    <n v="0"/>
    <n v="4821.66"/>
    <n v="768.78"/>
    <n v="144.21"/>
    <n v="285.05"/>
    <n v="18087.22"/>
    <n v="209265.65"/>
    <n v="223595.09"/>
    <n v="84523.25"/>
    <n v="85742.35"/>
    <n v="51790.400000000001"/>
    <n v="0"/>
    <n v="0"/>
    <n v="0"/>
    <n v="0"/>
    <n v="0"/>
    <n v="0"/>
    <n v="0"/>
    <n v="0"/>
    <n v="0"/>
    <n v="376238.96000000008"/>
    <n v="740029.93"/>
    <n v="0"/>
    <n v="1116268.8900000001"/>
  </r>
  <r>
    <x v="0"/>
    <x v="1"/>
    <n v="1"/>
    <n v="340801.33"/>
    <n v="336539.31"/>
    <n v="208990.17"/>
    <n v="10304.02"/>
    <n v="47029.87"/>
    <n v="11895.34"/>
    <n v="285.10000000000002"/>
    <n v="26426.12"/>
    <n v="122799.46"/>
    <n v="77366.820000000007"/>
    <n v="53.96"/>
    <n v="13178.36"/>
    <n v="107472.68"/>
    <n v="147680.84"/>
    <n v="64580.69"/>
    <n v="17022.2"/>
    <n v="15222.82"/>
    <n v="6777.82"/>
    <n v="395.81"/>
    <n v="111.97"/>
    <n v="2218.6"/>
    <n v="59235.67"/>
    <n v="448140.1"/>
    <n v="769424.41"/>
    <n v="328011.78999999998"/>
    <n v="-47107.839999999997"/>
    <n v="194038.16"/>
    <n v="0"/>
    <n v="6631.3"/>
    <n v="0"/>
    <n v="0"/>
    <n v="0"/>
    <n v="0"/>
    <n v="0"/>
    <n v="0"/>
    <n v="5613.75"/>
    <n v="1182437.54"/>
    <n v="2126458.04"/>
    <n v="12245.05"/>
    <n v="3321140.63"/>
  </r>
  <r>
    <x v="0"/>
    <x v="1"/>
    <n v="2"/>
    <n v="329495.34000000003"/>
    <n v="323786.77"/>
    <n v="197281.35"/>
    <n v="9691.35"/>
    <n v="45191.040000000001"/>
    <n v="10863.94"/>
    <n v="285.10000000000002"/>
    <n v="25397.86"/>
    <n v="111590.11"/>
    <n v="71255.47"/>
    <n v="54.16"/>
    <n v="13137.96"/>
    <n v="105926.54"/>
    <n v="144020.04"/>
    <n v="64562.35"/>
    <n v="15598.38"/>
    <n v="14822.97"/>
    <n v="6266.66"/>
    <n v="421.2"/>
    <n v="73.709999999999994"/>
    <n v="2382.04"/>
    <n v="56427.39"/>
    <n v="432790.66"/>
    <n v="743771.95"/>
    <n v="305324.03999999998"/>
    <n v="117132.88"/>
    <n v="174458.22"/>
    <n v="0"/>
    <n v="6720.46"/>
    <n v="0"/>
    <n v="0"/>
    <n v="0"/>
    <n v="0"/>
    <n v="0"/>
    <n v="0"/>
    <n v="4867.37"/>
    <n v="1124838.33"/>
    <n v="2197171.15"/>
    <n v="11587.83"/>
    <n v="3333597.31"/>
  </r>
  <r>
    <x v="0"/>
    <x v="1"/>
    <n v="3"/>
    <n v="329632.86"/>
    <n v="320777.8"/>
    <n v="192570.39"/>
    <n v="9978.23"/>
    <n v="40904.79"/>
    <n v="2201.2399999999998"/>
    <n v="285.10000000000002"/>
    <n v="23878.19"/>
    <n v="109770.52"/>
    <n v="68096.929999999993"/>
    <n v="51.51"/>
    <n v="13070.64"/>
    <n v="107327.22"/>
    <n v="138585.49"/>
    <n v="60542.51"/>
    <n v="6429.57"/>
    <n v="14881.84"/>
    <n v="10796.2"/>
    <n v="406.63"/>
    <n v="97.55"/>
    <n v="2679.83"/>
    <n v="58280.57"/>
    <n v="417271.77"/>
    <n v="713573.6"/>
    <n v="295296.17"/>
    <n v="100562.73"/>
    <n v="168723.16"/>
    <n v="0"/>
    <n v="8491.56"/>
    <n v="0"/>
    <n v="0"/>
    <n v="0"/>
    <n v="0"/>
    <n v="0"/>
    <n v="0"/>
    <n v="4960.09"/>
    <n v="1098096.0499999998"/>
    <n v="2108576.9900000002"/>
    <n v="13451.65"/>
    <n v="3220124.69"/>
  </r>
  <r>
    <x v="0"/>
    <x v="1"/>
    <n v="4"/>
    <n v="328812.92"/>
    <n v="319209.13"/>
    <n v="187159.17"/>
    <n v="9486.52"/>
    <n v="33850.47"/>
    <n v="5968.32"/>
    <n v="285.10000000000002"/>
    <n v="14968.28"/>
    <n v="64902.95"/>
    <n v="43658.61"/>
    <n v="51.45"/>
    <n v="12668.13"/>
    <n v="94510.49"/>
    <n v="100929.64"/>
    <n v="37218.870000000003"/>
    <n v="6221.3"/>
    <n v="13872.31"/>
    <n v="14889.82"/>
    <n v="192.41"/>
    <n v="99.32"/>
    <n v="2270.5100000000002"/>
    <n v="44121.23"/>
    <n v="303430.71000000002"/>
    <n v="497736.45"/>
    <n v="214670.18"/>
    <n v="77257.69"/>
    <n v="153755.35"/>
    <n v="0"/>
    <n v="0"/>
    <n v="0"/>
    <n v="0"/>
    <n v="0"/>
    <n v="0"/>
    <n v="0"/>
    <n v="0"/>
    <n v="5141.01"/>
    <n v="1008301.47"/>
    <n v="1573895.8599999999"/>
    <n v="5141.01"/>
    <n v="2587338.34"/>
  </r>
  <r>
    <x v="0"/>
    <x v="1"/>
    <n v="5"/>
    <n v="329949.84000000003"/>
    <n v="318829.8"/>
    <n v="180313"/>
    <n v="9307.61"/>
    <n v="25630.59"/>
    <n v="4240.05"/>
    <n v="285.10000000000002"/>
    <n v="8339.8700000000008"/>
    <n v="51017.75"/>
    <n v="35591.620000000003"/>
    <n v="53.95"/>
    <n v="12049.88"/>
    <n v="90383.08"/>
    <n v="90388.93"/>
    <n v="28559.279999999999"/>
    <n v="4596.8900000000003"/>
    <n v="11493.26"/>
    <n v="18835.900000000001"/>
    <n v="188.93"/>
    <n v="75.64"/>
    <n v="2585.61"/>
    <n v="36848.620000000003"/>
    <n v="267471.44"/>
    <n v="387484.53"/>
    <n v="165206.76"/>
    <n v="136931.32"/>
    <n v="166020.15"/>
    <n v="0"/>
    <n v="18198.080000000002"/>
    <n v="0"/>
    <n v="0"/>
    <n v="0"/>
    <n v="0"/>
    <n v="0"/>
    <n v="0"/>
    <n v="5398.53"/>
    <n v="963505.23"/>
    <n v="1419174.1700000002"/>
    <n v="23596.61"/>
    <n v="2406276.0100000002"/>
  </r>
  <r>
    <x v="0"/>
    <x v="1"/>
    <n v="6"/>
    <n v="329169.2"/>
    <n v="317326.02"/>
    <n v="178465.38"/>
    <n v="9755.23"/>
    <n v="24393.599999999999"/>
    <n v="4357.91"/>
    <n v="285.10000000000002"/>
    <n v="9080.48"/>
    <n v="58720.67"/>
    <n v="41655.4"/>
    <n v="70.040000000000006"/>
    <n v="12703.6"/>
    <n v="94296.03"/>
    <n v="102113.29"/>
    <n v="34855.949999999997"/>
    <n v="5323.78"/>
    <n v="474.4"/>
    <n v="21654.77"/>
    <n v="297.64999999999998"/>
    <n v="86.59"/>
    <n v="2587.5300000000002"/>
    <n v="38868.74"/>
    <n v="301333.63"/>
    <n v="451790.15"/>
    <n v="180213.53"/>
    <n v="139627.39000000001"/>
    <n v="145300.96"/>
    <n v="0"/>
    <n v="7111.51"/>
    <n v="0"/>
    <n v="0"/>
    <n v="0"/>
    <n v="0"/>
    <n v="0"/>
    <n v="0"/>
    <n v="5492.55"/>
    <n v="973208.99"/>
    <n v="1531598.0299999998"/>
    <n v="12604.060000000001"/>
    <n v="2517411.0799999996"/>
  </r>
  <r>
    <x v="0"/>
    <x v="1"/>
    <n v="7"/>
    <n v="321831.34999999998"/>
    <n v="307510.15000000002"/>
    <n v="158850.42000000001"/>
    <n v="9403.23"/>
    <n v="17495.990000000002"/>
    <n v="3858.63"/>
    <n v="285.10000000000002"/>
    <n v="7977.03"/>
    <n v="49826.64"/>
    <n v="37791.699999999997"/>
    <n v="59.25"/>
    <n v="12484.14"/>
    <n v="89609.54"/>
    <n v="103877.46"/>
    <n v="36866.449999999997"/>
    <n v="7377.44"/>
    <n v="2073.2399999999998"/>
    <n v="18268.25"/>
    <n v="351.58"/>
    <n v="48.23"/>
    <n v="3129.45"/>
    <n v="38639.85"/>
    <n v="310305.67"/>
    <n v="469790.93"/>
    <n v="181996.85"/>
    <n v="116528.02"/>
    <n v="153488.57999999999"/>
    <n v="0"/>
    <n v="7304.72"/>
    <n v="0"/>
    <n v="0"/>
    <n v="0"/>
    <n v="0"/>
    <n v="0"/>
    <n v="0"/>
    <n v="4642.3100000000004"/>
    <n v="914830.24"/>
    <n v="1544894.9300000002"/>
    <n v="11947.03"/>
    <n v="2471672.1999999997"/>
  </r>
  <r>
    <x v="0"/>
    <x v="1"/>
    <n v="8"/>
    <n v="320581.12"/>
    <n v="306149.84999999998"/>
    <n v="157476.59"/>
    <n v="9581.14"/>
    <n v="16791"/>
    <n v="3865.78"/>
    <n v="287.92"/>
    <n v="8110.9"/>
    <n v="50789.17"/>
    <n v="40634.61"/>
    <n v="61.76"/>
    <n v="12548.03"/>
    <n v="89185.91"/>
    <n v="106569.54"/>
    <n v="37231.96"/>
    <n v="7289.94"/>
    <n v="2532.09"/>
    <n v="13649.11"/>
    <n v="357.92"/>
    <n v="53.68"/>
    <n v="3184.38"/>
    <n v="40111.410000000003"/>
    <n v="316361.28000000003"/>
    <n v="475917.5"/>
    <n v="189752.21"/>
    <n v="106710.05"/>
    <n v="143588.60999999999"/>
    <n v="0"/>
    <n v="6476.58"/>
    <n v="0"/>
    <n v="0"/>
    <n v="0"/>
    <n v="0"/>
    <n v="0"/>
    <n v="0"/>
    <n v="4619.6400000000003"/>
    <n v="914268.08000000007"/>
    <n v="1545105.38"/>
    <n v="11096.220000000001"/>
    <n v="2470469.6800000002"/>
  </r>
  <r>
    <x v="0"/>
    <x v="1"/>
    <n v="9"/>
    <n v="317455.63"/>
    <n v="302287.40000000002"/>
    <n v="153855.44"/>
    <n v="9381.4599999999991"/>
    <n v="15401.01"/>
    <n v="3538.01"/>
    <n v="285.98"/>
    <n v="7471.43"/>
    <n v="49458.98"/>
    <n v="37814.68"/>
    <n v="69.989999999999995"/>
    <n v="12517.27"/>
    <n v="86744.97"/>
    <n v="103281.84"/>
    <n v="36975.96"/>
    <n v="8173.72"/>
    <n v="3020.45"/>
    <n v="13896.37"/>
    <n v="351.27"/>
    <n v="42.76"/>
    <n v="3539.47"/>
    <n v="38514.42"/>
    <n v="307952.74"/>
    <n v="464880.29"/>
    <n v="172171.09"/>
    <n v="136669.31"/>
    <n v="148919.5"/>
    <n v="0"/>
    <n v="6651.02"/>
    <n v="0"/>
    <n v="0"/>
    <n v="0"/>
    <n v="0"/>
    <n v="0"/>
    <n v="0"/>
    <n v="4386.49"/>
    <n v="896950.02"/>
    <n v="1537721.4200000002"/>
    <n v="11037.51"/>
    <n v="2445708.9500000002"/>
  </r>
  <r>
    <x v="0"/>
    <x v="1"/>
    <n v="10"/>
    <n v="318577.99"/>
    <n v="305009.63"/>
    <n v="160708.56"/>
    <n v="9516.4500000000007"/>
    <n v="18679.97"/>
    <n v="4214.12"/>
    <n v="285.98"/>
    <n v="9671.34"/>
    <n v="61189.22"/>
    <n v="42073.55"/>
    <n v="56.69"/>
    <n v="13230.43"/>
    <n v="89444"/>
    <n v="109714.32"/>
    <n v="39895.160000000003"/>
    <n v="8501.4"/>
    <n v="2876.49"/>
    <n v="14835.31"/>
    <n v="348.23"/>
    <n v="42.76"/>
    <n v="2538.7600000000002"/>
    <n v="40281.61"/>
    <n v="313937.76"/>
    <n v="485562.48"/>
    <n v="181436.03"/>
    <n v="199251.6"/>
    <n v="152415.65"/>
    <n v="0"/>
    <n v="7537.73"/>
    <n v="0"/>
    <n v="0"/>
    <n v="0"/>
    <n v="0"/>
    <n v="0"/>
    <n v="1.52"/>
    <n v="4620.97"/>
    <n v="929926.80999999982"/>
    <n v="1654368.68"/>
    <n v="12160.220000000001"/>
    <n v="2596455.71"/>
  </r>
  <r>
    <x v="0"/>
    <x v="1"/>
    <n v="11"/>
    <n v="322572.02"/>
    <n v="313447.71999999997"/>
    <n v="177786.52"/>
    <n v="10149.68"/>
    <n v="25426.11"/>
    <n v="6006.09"/>
    <n v="288.37"/>
    <n v="15292.9"/>
    <n v="78069.39"/>
    <n v="53783.26"/>
    <n v="61.97"/>
    <n v="13415.97"/>
    <n v="95307.08"/>
    <n v="121275.9"/>
    <n v="47723.48"/>
    <n v="9852.11"/>
    <n v="3023.8"/>
    <n v="14735.18"/>
    <n v="351.18"/>
    <n v="42.76"/>
    <n v="2603.19"/>
    <n v="44181.66"/>
    <n v="345648.63"/>
    <n v="550500.27"/>
    <n v="213605.11"/>
    <n v="186117.89"/>
    <n v="147571.38"/>
    <n v="0"/>
    <n v="6771.81"/>
    <n v="0"/>
    <n v="0"/>
    <n v="0"/>
    <n v="0"/>
    <n v="0"/>
    <n v="0"/>
    <n v="5342.4"/>
    <n v="1002822.06"/>
    <n v="1796017.56"/>
    <n v="12114.21"/>
    <n v="2810953.83"/>
  </r>
  <r>
    <x v="0"/>
    <x v="1"/>
    <n v="12"/>
    <n v="330281.7"/>
    <n v="323737.15000000002"/>
    <n v="203367.54"/>
    <n v="10825.25"/>
    <n v="37431.82"/>
    <n v="7383.08"/>
    <n v="288.82"/>
    <n v="22885.200000000001"/>
    <n v="105086.12"/>
    <n v="59685.94"/>
    <n v="53.66"/>
    <n v="13439.24"/>
    <n v="98673.43"/>
    <n v="128031.01"/>
    <n v="50601.32"/>
    <n v="11017.32"/>
    <n v="2691.58"/>
    <n v="0"/>
    <n v="338.8"/>
    <n v="42.76"/>
    <n v="1949.63"/>
    <n v="46423.28"/>
    <n v="363555.55"/>
    <n v="581785.18999999994"/>
    <n v="223984.67"/>
    <n v="134213.97"/>
    <n v="211222.42"/>
    <n v="0"/>
    <n v="7660.87"/>
    <n v="0"/>
    <n v="0"/>
    <n v="0"/>
    <n v="0"/>
    <n v="0"/>
    <n v="0"/>
    <n v="12005.63"/>
    <n v="1100972.6199999999"/>
    <n v="1868023.8299999998"/>
    <n v="19666.5"/>
    <n v="2988662.9499999997"/>
  </r>
  <r>
    <x v="1"/>
    <x v="1"/>
    <n v="1"/>
    <n v="171717.93"/>
    <n v="727183.76"/>
    <n v="627776.93999999994"/>
    <n v="1255.43"/>
    <n v="8328.4500000000007"/>
    <n v="0"/>
    <n v="1533.12"/>
    <n v="2877.62"/>
    <n v="8695.27"/>
    <n v="0"/>
    <n v="0"/>
    <n v="3702.27"/>
    <n v="25617.45"/>
    <n v="62326.55"/>
    <n v="26748.18"/>
    <n v="10353.09"/>
    <n v="0"/>
    <n v="7865.66"/>
    <n v="101.3"/>
    <n v="88.05"/>
    <n v="886.77"/>
    <n v="32110.09"/>
    <n v="260248.82"/>
    <n v="328723.96999999997"/>
    <n v="181836.75"/>
    <n v="170354.41"/>
    <n v="271852.38"/>
    <n v="0"/>
    <n v="43858.95"/>
    <n v="0"/>
    <n v="41717.480000000003"/>
    <n v="0"/>
    <n v="0"/>
    <n v="23588.43"/>
    <n v="17308.650000000001"/>
    <n v="-105.67"/>
    <n v="1549368.52"/>
    <n v="1382815.7399999998"/>
    <n v="126367.83999999998"/>
    <n v="3058552.0999999996"/>
  </r>
  <r>
    <x v="1"/>
    <x v="1"/>
    <n v="2"/>
    <n v="172887.51"/>
    <n v="749236.03"/>
    <n v="649074.17000000004"/>
    <n v="1164.18"/>
    <n v="8048.72"/>
    <n v="53.65"/>
    <n v="1194.74"/>
    <n v="2569.94"/>
    <n v="7563.8"/>
    <n v="0"/>
    <n v="0"/>
    <n v="4170.51"/>
    <n v="26082.6"/>
    <n v="60360.62"/>
    <n v="30364.31"/>
    <n v="5313.19"/>
    <n v="0"/>
    <n v="14366.35"/>
    <n v="119.22"/>
    <n v="101.96"/>
    <n v="768.94"/>
    <n v="34592.199999999997"/>
    <n v="264657.15000000002"/>
    <n v="328795.32"/>
    <n v="190800.04"/>
    <n v="151841.28"/>
    <n v="241105.49"/>
    <n v="0"/>
    <n v="31259.51"/>
    <n v="0"/>
    <n v="33432.379999999997"/>
    <n v="0"/>
    <n v="0"/>
    <n v="23331.27"/>
    <n v="25093.8"/>
    <n v="142.55000000000001"/>
    <n v="1591792.7399999998"/>
    <n v="1353439.1800000002"/>
    <n v="113259.51000000001"/>
    <n v="3058491.4299999997"/>
  </r>
  <r>
    <x v="1"/>
    <x v="1"/>
    <n v="3"/>
    <n v="166507.94"/>
    <n v="705395.28"/>
    <n v="603341.48"/>
    <n v="1175"/>
    <n v="7077.37"/>
    <n v="399.09"/>
    <n v="1521.51"/>
    <n v="1649.43"/>
    <n v="6228.89"/>
    <n v="0"/>
    <n v="0"/>
    <n v="3854.41"/>
    <n v="24995.66"/>
    <n v="55997"/>
    <n v="27932.720000000001"/>
    <n v="5937.65"/>
    <n v="0"/>
    <n v="6442.41"/>
    <n v="98.79"/>
    <n v="80.010000000000005"/>
    <n v="942.13"/>
    <n v="29600.03"/>
    <n v="245783.06"/>
    <n v="301187.21000000002"/>
    <n v="181303.28"/>
    <n v="139608.43"/>
    <n v="261023.49"/>
    <n v="0"/>
    <n v="2495.2399999999998"/>
    <n v="0"/>
    <n v="39085.32"/>
    <n v="0"/>
    <n v="0"/>
    <n v="149514.07"/>
    <n v="19052.599999999999"/>
    <n v="229.89"/>
    <n v="1493295.99"/>
    <n v="1284786.28"/>
    <n v="210377.12000000002"/>
    <n v="2988459.39"/>
  </r>
  <r>
    <x v="1"/>
    <x v="1"/>
    <n v="4"/>
    <n v="167091.75"/>
    <n v="679253.02"/>
    <n v="592490.23999999999"/>
    <n v="1163.46"/>
    <n v="6860.53"/>
    <n v="401.36"/>
    <n v="1017.58"/>
    <n v="741.18"/>
    <n v="3318.93"/>
    <n v="0"/>
    <n v="0"/>
    <n v="3686.06"/>
    <n v="22117.89"/>
    <n v="44390.32"/>
    <n v="21240.47"/>
    <n v="-3185.19"/>
    <n v="0"/>
    <n v="3705.74"/>
    <n v="103.38"/>
    <n v="78.819999999999993"/>
    <n v="757.58"/>
    <n v="23337.51"/>
    <n v="194799.42"/>
    <n v="224884.51"/>
    <n v="122716.19"/>
    <n v="145950.51"/>
    <n v="232523.94"/>
    <n v="0"/>
    <n v="56564.04"/>
    <n v="0"/>
    <n v="33342.85"/>
    <n v="0"/>
    <n v="0"/>
    <n v="148118.20000000001"/>
    <n v="13150.63"/>
    <n v="783.14"/>
    <n v="1452338.05"/>
    <n v="1037107.1499999999"/>
    <n v="251958.86000000004"/>
    <n v="2741404.06"/>
  </r>
  <r>
    <x v="1"/>
    <x v="1"/>
    <n v="5"/>
    <n v="166585.93"/>
    <n v="674755.75"/>
    <n v="589086.73"/>
    <n v="1192.79"/>
    <n v="6467.31"/>
    <n v="339.08"/>
    <n v="1163.99"/>
    <n v="648.99"/>
    <n v="2261.5"/>
    <n v="0"/>
    <n v="0"/>
    <n v="3638.38"/>
    <n v="23047.56"/>
    <n v="44270.34"/>
    <n v="18062.87"/>
    <n v="3507.39"/>
    <n v="3790.38"/>
    <n v="389.85"/>
    <n v="106.08"/>
    <n v="67.739999999999995"/>
    <n v="1149.8499999999999"/>
    <n v="22115.99"/>
    <n v="186767.03"/>
    <n v="196927.88"/>
    <n v="130797.87"/>
    <n v="160363.56"/>
    <n v="231712.41"/>
    <n v="0"/>
    <n v="96382.81"/>
    <n v="0"/>
    <n v="29562.77"/>
    <n v="0"/>
    <n v="0"/>
    <n v="148688.01"/>
    <n v="13631.17"/>
    <n v="389.99"/>
    <n v="1442502.07"/>
    <n v="1026715.18"/>
    <n v="288654.75"/>
    <n v="2757872"/>
  </r>
  <r>
    <x v="1"/>
    <x v="1"/>
    <n v="6"/>
    <n v="167523.88"/>
    <n v="676062.68"/>
    <n v="574162.66"/>
    <n v="1357.08"/>
    <n v="5767.17"/>
    <n v="396.37"/>
    <n v="1024.75"/>
    <n v="550.04"/>
    <n v="2710.87"/>
    <n v="0"/>
    <n v="0"/>
    <n v="3771.65"/>
    <n v="25087.78"/>
    <n v="52729.19"/>
    <n v="23226.32"/>
    <n v="2552.91"/>
    <n v="37.35"/>
    <n v="2045.74"/>
    <n v="127.99"/>
    <n v="99.48"/>
    <n v="833.22"/>
    <n v="23161.31"/>
    <n v="225230.9"/>
    <n v="231121.69"/>
    <n v="152422.29"/>
    <n v="149348.66"/>
    <n v="208864.15"/>
    <n v="0"/>
    <n v="-3011.67"/>
    <n v="0"/>
    <n v="34606.949999999997"/>
    <n v="0"/>
    <n v="0"/>
    <n v="146893.72"/>
    <n v="12066.83"/>
    <n v="142.55000000000001"/>
    <n v="1429555.5000000005"/>
    <n v="1100660.6300000001"/>
    <n v="190698.37999999998"/>
    <n v="2720914.5100000007"/>
  </r>
  <r>
    <x v="1"/>
    <x v="1"/>
    <n v="7"/>
    <n v="156080.34"/>
    <n v="629760.77"/>
    <n v="522929.33"/>
    <n v="1187.81"/>
    <n v="4327.5600000000004"/>
    <n v="330.54"/>
    <n v="1222.58"/>
    <n v="369.06"/>
    <n v="2235.5"/>
    <n v="0"/>
    <n v="0"/>
    <n v="3663.5"/>
    <n v="22035.14"/>
    <n v="46575.11"/>
    <n v="19159.14"/>
    <n v="2918.7"/>
    <n v="0"/>
    <n v="319.13"/>
    <n v="90.78"/>
    <n v="102.97"/>
    <n v="885.12"/>
    <n v="20532.240000000002"/>
    <n v="197904.69"/>
    <n v="212776.81"/>
    <n v="168398.25"/>
    <n v="173949.98"/>
    <n v="234860.75"/>
    <n v="0"/>
    <n v="42725"/>
    <n v="0"/>
    <n v="31994.43"/>
    <n v="0"/>
    <n v="0"/>
    <n v="145613.48000000001"/>
    <n v="12116.45"/>
    <n v="142.55000000000001"/>
    <n v="1318443.4900000002"/>
    <n v="1104172.31"/>
    <n v="232591.91"/>
    <n v="2655207.7100000004"/>
  </r>
  <r>
    <x v="1"/>
    <x v="1"/>
    <n v="8"/>
    <n v="160707.79"/>
    <n v="644895.37"/>
    <n v="543284.47999999998"/>
    <n v="1176.9100000000001"/>
    <n v="4661.1899999999996"/>
    <n v="332.19"/>
    <n v="1436.01"/>
    <n v="416.35"/>
    <n v="2108.5"/>
    <n v="0"/>
    <n v="0"/>
    <n v="4014.51"/>
    <n v="23597.16"/>
    <n v="51951.63"/>
    <n v="22012.13"/>
    <n v="2537.63"/>
    <n v="0"/>
    <n v="285.08999999999997"/>
    <n v="120.49"/>
    <n v="85.46"/>
    <n v="875.47"/>
    <n v="22204.93"/>
    <n v="217617.24"/>
    <n v="231268.72"/>
    <n v="119575.09"/>
    <n v="138801.94"/>
    <n v="226048.43"/>
    <n v="0"/>
    <n v="44917.83"/>
    <n v="0"/>
    <n v="35757.89"/>
    <n v="0"/>
    <n v="0"/>
    <n v="147031.85"/>
    <n v="12504.27"/>
    <n v="142.55000000000001"/>
    <n v="1359018.79"/>
    <n v="1060995.92"/>
    <n v="240354.38999999998"/>
    <n v="2660369.1"/>
  </r>
  <r>
    <x v="1"/>
    <x v="1"/>
    <n v="9"/>
    <n v="160575.16"/>
    <n v="647011.37"/>
    <n v="547441.07999999996"/>
    <n v="1487.02"/>
    <n v="4778.3999999999996"/>
    <n v="421.97"/>
    <n v="1222"/>
    <n v="418.49"/>
    <n v="2367.7399999999998"/>
    <n v="0"/>
    <n v="0"/>
    <n v="3990.76"/>
    <n v="24112.87"/>
    <n v="70819.12"/>
    <n v="22502.36"/>
    <n v="2082.35"/>
    <n v="0"/>
    <n v="285.08999999999997"/>
    <n v="94.77"/>
    <n v="106.26"/>
    <n v="934.76"/>
    <n v="22373.75"/>
    <n v="221287.24"/>
    <n v="232208.99"/>
    <n v="121454.68"/>
    <n v="200599.7"/>
    <n v="227217.76"/>
    <n v="0"/>
    <n v="45609.15"/>
    <n v="0"/>
    <n v="35811.85"/>
    <n v="0"/>
    <n v="0"/>
    <n v="146706.01999999999"/>
    <n v="14271.17"/>
    <n v="423.52"/>
    <n v="1365723.2299999997"/>
    <n v="1150070.46"/>
    <n v="242821.71"/>
    <n v="2758615.3999999994"/>
  </r>
  <r>
    <x v="1"/>
    <x v="1"/>
    <n v="10"/>
    <n v="159924.32"/>
    <n v="640231.87"/>
    <n v="550743.72"/>
    <n v="1490.55"/>
    <n v="5041.01"/>
    <n v="391.44"/>
    <n v="1237.6099999999999"/>
    <n v="500.13"/>
    <n v="2464.2199999999998"/>
    <n v="0"/>
    <n v="0"/>
    <n v="3370.01"/>
    <n v="24230.23"/>
    <n v="34856.870000000003"/>
    <n v="22671.35"/>
    <n v="2210.85"/>
    <n v="1677.68"/>
    <n v="1920.72"/>
    <n v="93.17"/>
    <n v="74.150000000000006"/>
    <n v="955.9"/>
    <n v="23229.119999999999"/>
    <n v="209184.89"/>
    <n v="229392.38"/>
    <n v="122707.27"/>
    <n v="179686.56"/>
    <n v="231892.23"/>
    <n v="0"/>
    <n v="49223.9"/>
    <n v="0"/>
    <n v="39034.36"/>
    <n v="0"/>
    <n v="0"/>
    <n v="145417.67000000001"/>
    <n v="14775.89"/>
    <n v="1864.52"/>
    <n v="1362024.8699999999"/>
    <n v="1088153.3800000001"/>
    <n v="250316.34"/>
    <n v="2700494.59"/>
  </r>
  <r>
    <x v="1"/>
    <x v="1"/>
    <n v="11"/>
    <n v="164490.64000000001"/>
    <n v="665894.12"/>
    <n v="588054.32999999996"/>
    <n v="1274.47"/>
    <n v="6541.49"/>
    <n v="424.09"/>
    <n v="1298.75"/>
    <n v="916.17"/>
    <n v="4130.74"/>
    <n v="0"/>
    <n v="0"/>
    <n v="3715.58"/>
    <n v="25408.28"/>
    <n v="58340.94"/>
    <n v="25582.3"/>
    <n v="6880.64"/>
    <n v="9641.2900000000009"/>
    <n v="319.70999999999998"/>
    <n v="108.73"/>
    <n v="89.95"/>
    <n v="968.08"/>
    <n v="25674.35"/>
    <n v="238128.89"/>
    <n v="262276.69"/>
    <n v="140605.76000000001"/>
    <n v="207339.73"/>
    <n v="231133.99"/>
    <n v="0"/>
    <n v="50740.28"/>
    <n v="0"/>
    <n v="36682.639999999999"/>
    <n v="0"/>
    <n v="0"/>
    <n v="144265.76999999999"/>
    <n v="21909.87"/>
    <n v="-2694.8"/>
    <n v="1433024.7999999998"/>
    <n v="1236214.9099999999"/>
    <n v="250903.76"/>
    <n v="2920143.4699999997"/>
  </r>
  <r>
    <x v="1"/>
    <x v="1"/>
    <n v="12"/>
    <n v="173081.06"/>
    <n v="731829.86"/>
    <n v="682751.24"/>
    <n v="1288.56"/>
    <n v="7869.99"/>
    <n v="438.64"/>
    <n v="1300.33"/>
    <n v="2543.5"/>
    <n v="6329.77"/>
    <n v="0"/>
    <n v="0"/>
    <n v="3831.23"/>
    <n v="26559.67"/>
    <n v="61619.42"/>
    <n v="26488.240000000002"/>
    <n v="5825.33"/>
    <n v="10031.34"/>
    <n v="5673.13"/>
    <n v="96.55"/>
    <n v="93.08"/>
    <n v="966.6"/>
    <n v="27044.84"/>
    <n v="244225.44"/>
    <n v="277504.75"/>
    <n v="147933.04999999999"/>
    <n v="182147.76"/>
    <n v="250322.79"/>
    <n v="0"/>
    <n v="57606.05"/>
    <n v="21.72"/>
    <n v="35779.71"/>
    <n v="0"/>
    <n v="0"/>
    <n v="148208.57"/>
    <n v="21325.200000000001"/>
    <n v="-3.39"/>
    <n v="1607432.95"/>
    <n v="1270363.22"/>
    <n v="262937.86"/>
    <n v="3140734.03"/>
  </r>
  <r>
    <x v="2"/>
    <x v="1"/>
    <n v="1"/>
    <n v="116072.22"/>
    <n v="189965.47"/>
    <n v="82922.55"/>
    <n v="661.42"/>
    <n v="4997.6400000000003"/>
    <n v="0"/>
    <n v="0"/>
    <n v="7238.91"/>
    <n v="1676.22"/>
    <n v="0"/>
    <n v="0"/>
    <n v="2142.31"/>
    <n v="27203.31"/>
    <n v="27005.17"/>
    <n v="13127.11"/>
    <n v="7817.6"/>
    <n v="0"/>
    <n v="0"/>
    <n v="0"/>
    <n v="156.82"/>
    <n v="577.39"/>
    <n v="14927.94"/>
    <n v="128840.52"/>
    <n v="150620.37"/>
    <n v="99213.06"/>
    <n v="59124.26"/>
    <n v="58966.28"/>
    <n v="0"/>
    <n v="6391.76"/>
    <n v="0"/>
    <n v="0"/>
    <n v="0"/>
    <n v="0"/>
    <n v="0"/>
    <n v="14.77"/>
    <n v="0"/>
    <n v="403534.42999999993"/>
    <n v="589722.14"/>
    <n v="6406.5300000000007"/>
    <n v="999663.1"/>
  </r>
  <r>
    <x v="2"/>
    <x v="1"/>
    <n v="2"/>
    <n v="113686.31"/>
    <n v="189165.85"/>
    <n v="82087"/>
    <n v="650.26"/>
    <n v="4697.3100000000004"/>
    <n v="0"/>
    <n v="0"/>
    <n v="7909.71"/>
    <n v="1683.15"/>
    <n v="0"/>
    <n v="0"/>
    <n v="2282.91"/>
    <n v="27117.59"/>
    <n v="26638.63"/>
    <n v="13277.5"/>
    <n v="8162.07"/>
    <n v="0"/>
    <n v="0"/>
    <n v="0"/>
    <n v="151.07"/>
    <n v="566.96"/>
    <n v="16415.060000000001"/>
    <n v="133345.79999999999"/>
    <n v="159081.72"/>
    <n v="109290.02"/>
    <n v="54668.26"/>
    <n v="60927.77"/>
    <n v="0"/>
    <n v="3649.94"/>
    <n v="0"/>
    <n v="0"/>
    <n v="0"/>
    <n v="0"/>
    <n v="0"/>
    <n v="33.979999999999997"/>
    <n v="0"/>
    <n v="399879.59000000008"/>
    <n v="611925.3600000001"/>
    <n v="3683.92"/>
    <n v="1015488.8700000002"/>
  </r>
  <r>
    <x v="2"/>
    <x v="1"/>
    <n v="3"/>
    <n v="112154"/>
    <n v="183220.28"/>
    <n v="79076.28"/>
    <n v="799.97"/>
    <n v="4513.1499999999996"/>
    <n v="0"/>
    <n v="0"/>
    <n v="6573.47"/>
    <n v="1355.25"/>
    <n v="0"/>
    <n v="0"/>
    <n v="2236.9"/>
    <n v="27254.04"/>
    <n v="25112.92"/>
    <n v="11317.41"/>
    <n v="6095.17"/>
    <n v="0"/>
    <n v="0"/>
    <n v="0"/>
    <n v="161.37"/>
    <n v="659.07"/>
    <n v="15334.39"/>
    <n v="126266.53"/>
    <n v="148372.66"/>
    <n v="100178.37"/>
    <n v="50001.35"/>
    <n v="53834.38"/>
    <n v="0"/>
    <n v="7380.54"/>
    <n v="0"/>
    <n v="0"/>
    <n v="0"/>
    <n v="0"/>
    <n v="0"/>
    <n v="63.65"/>
    <n v="0"/>
    <n v="387692.4"/>
    <n v="566824.55999999994"/>
    <n v="7444.19"/>
    <n v="961961.14999999991"/>
  </r>
  <r>
    <x v="2"/>
    <x v="1"/>
    <n v="4"/>
    <n v="110973.46"/>
    <n v="175933.69"/>
    <n v="77910.05"/>
    <n v="629.92999999999995"/>
    <n v="2741.84"/>
    <n v="0"/>
    <n v="0"/>
    <n v="3950.97"/>
    <n v="734.4"/>
    <n v="0"/>
    <n v="0"/>
    <n v="2060"/>
    <n v="24304.720000000001"/>
    <n v="19097.169999999998"/>
    <n v="8119.32"/>
    <n v="5339.8"/>
    <n v="0"/>
    <n v="0"/>
    <n v="0"/>
    <n v="99.13"/>
    <n v="698.45"/>
    <n v="12225.66"/>
    <n v="95333.54"/>
    <n v="117096.79"/>
    <n v="87341.86"/>
    <n v="48350.94"/>
    <n v="56417.94"/>
    <n v="0"/>
    <n v="7212.39"/>
    <n v="0"/>
    <n v="0"/>
    <n v="0"/>
    <n v="0"/>
    <n v="0"/>
    <n v="10.35"/>
    <n v="0"/>
    <n v="372874.34"/>
    <n v="476485.31999999995"/>
    <n v="7222.7400000000007"/>
    <n v="856582.39999999991"/>
  </r>
  <r>
    <x v="2"/>
    <x v="1"/>
    <n v="5"/>
    <n v="109719.49"/>
    <n v="173795.88"/>
    <n v="75976.820000000007"/>
    <n v="660.51"/>
    <n v="2188.37"/>
    <n v="0"/>
    <n v="0"/>
    <n v="2464.66"/>
    <n v="364.15"/>
    <n v="0"/>
    <n v="0"/>
    <n v="2069.21"/>
    <n v="21845.03"/>
    <n v="16965.02"/>
    <n v="7053.9"/>
    <n v="1479.76"/>
    <n v="0"/>
    <n v="0"/>
    <n v="0"/>
    <n v="43"/>
    <n v="1645.32"/>
    <n v="11120.26"/>
    <n v="83139.3"/>
    <n v="80342.44"/>
    <n v="81184.31"/>
    <n v="54869.48"/>
    <n v="59440.08"/>
    <n v="0"/>
    <n v="7480.03"/>
    <n v="0"/>
    <n v="0"/>
    <n v="0"/>
    <n v="0"/>
    <n v="0"/>
    <n v="0"/>
    <n v="0"/>
    <n v="365169.88"/>
    <n v="421197.11"/>
    <n v="7480.03"/>
    <n v="793847.02"/>
  </r>
  <r>
    <x v="2"/>
    <x v="1"/>
    <n v="6"/>
    <n v="108370"/>
    <n v="171073.45"/>
    <n v="71069.16"/>
    <n v="649.49"/>
    <n v="1973"/>
    <n v="47.52"/>
    <n v="0"/>
    <n v="2980.65"/>
    <n v="558.85"/>
    <n v="0"/>
    <n v="0"/>
    <n v="2108.02"/>
    <n v="22603.13"/>
    <n v="19611.54"/>
    <n v="8433.5499999999993"/>
    <n v="2427.9499999999998"/>
    <n v="0"/>
    <n v="0"/>
    <n v="0"/>
    <n v="42.76"/>
    <n v="633.74"/>
    <n v="12087.93"/>
    <n v="95621.08"/>
    <n v="104611.4"/>
    <n v="88209.21"/>
    <n v="49687.38"/>
    <n v="59450.55"/>
    <n v="0"/>
    <n v="6544.12"/>
    <n v="0"/>
    <n v="0"/>
    <n v="0"/>
    <n v="0"/>
    <n v="0"/>
    <n v="0"/>
    <n v="0"/>
    <n v="356722.12"/>
    <n v="465528.24"/>
    <n v="6544.12"/>
    <n v="828794.48"/>
  </r>
  <r>
    <x v="2"/>
    <x v="1"/>
    <n v="7"/>
    <n v="106167.06"/>
    <n v="166297.69"/>
    <n v="65994.89"/>
    <n v="639.48"/>
    <n v="1567.59"/>
    <n v="47.78"/>
    <n v="0"/>
    <n v="2014.95"/>
    <n v="413.52"/>
    <n v="0"/>
    <n v="0"/>
    <n v="2112.94"/>
    <n v="22276.23"/>
    <n v="19355.009999999998"/>
    <n v="7804.9"/>
    <n v="2466.29"/>
    <n v="0"/>
    <n v="0"/>
    <n v="0"/>
    <n v="42.76"/>
    <n v="674.45"/>
    <n v="12372.17"/>
    <n v="92865.68"/>
    <n v="102939.03"/>
    <n v="81811"/>
    <n v="47525.95"/>
    <n v="53533.93"/>
    <n v="0"/>
    <n v="6587.03"/>
    <n v="0"/>
    <n v="0"/>
    <n v="0"/>
    <n v="0"/>
    <n v="0"/>
    <n v="0"/>
    <n v="0"/>
    <n v="343142.96000000008"/>
    <n v="445780.33999999997"/>
    <n v="6587.03"/>
    <n v="795510.33000000007"/>
  </r>
  <r>
    <x v="2"/>
    <x v="1"/>
    <n v="8"/>
    <n v="105926.5"/>
    <n v="165886.62"/>
    <n v="65656.2"/>
    <n v="808.94"/>
    <n v="1618.16"/>
    <n v="53.29"/>
    <n v="0"/>
    <n v="1958.64"/>
    <n v="431.75"/>
    <n v="0"/>
    <n v="0"/>
    <n v="2100.7800000000002"/>
    <n v="22376.7"/>
    <n v="19933.41"/>
    <n v="8774.6200000000008"/>
    <n v="1222.24"/>
    <n v="0"/>
    <n v="0"/>
    <n v="0"/>
    <n v="42.76"/>
    <n v="634.38"/>
    <n v="12031.2"/>
    <n v="95148.71"/>
    <n v="105910.51"/>
    <n v="91241.74"/>
    <n v="49769.01"/>
    <n v="56957.5"/>
    <n v="0"/>
    <n v="5993.86"/>
    <n v="0"/>
    <n v="0"/>
    <n v="0"/>
    <n v="0"/>
    <n v="0"/>
    <n v="0"/>
    <n v="0"/>
    <n v="342340.1"/>
    <n v="466143.56"/>
    <n v="5993.86"/>
    <n v="814477.5199999999"/>
  </r>
  <r>
    <x v="2"/>
    <x v="1"/>
    <n v="9"/>
    <n v="105432.78"/>
    <n v="165743.14000000001"/>
    <n v="66677.64"/>
    <n v="748.75"/>
    <n v="1668.67"/>
    <n v="58.07"/>
    <n v="0"/>
    <n v="1841.19"/>
    <n v="391.12"/>
    <n v="0"/>
    <n v="0"/>
    <n v="2096.58"/>
    <n v="22227.13"/>
    <n v="20155.330000000002"/>
    <n v="9472.81"/>
    <n v="1106.33"/>
    <n v="0"/>
    <n v="0"/>
    <n v="0"/>
    <n v="42.76"/>
    <n v="639.86"/>
    <n v="12401.51"/>
    <n v="104961.12"/>
    <n v="101080.63"/>
    <n v="82882.179999999993"/>
    <n v="49193.22"/>
    <n v="56924.37"/>
    <n v="0"/>
    <n v="6447.36"/>
    <n v="0"/>
    <n v="0"/>
    <n v="0"/>
    <n v="0"/>
    <n v="0"/>
    <n v="0"/>
    <n v="0"/>
    <n v="342561.36000000004"/>
    <n v="463183.82999999996"/>
    <n v="6447.36"/>
    <n v="812192.54999999993"/>
  </r>
  <r>
    <x v="2"/>
    <x v="1"/>
    <n v="10"/>
    <n v="105984.07"/>
    <n v="167358.70000000001"/>
    <n v="68851.960000000006"/>
    <n v="654.54"/>
    <n v="2018.95"/>
    <n v="56.58"/>
    <n v="0"/>
    <n v="2476.06"/>
    <n v="561.41999999999996"/>
    <n v="0"/>
    <n v="0"/>
    <n v="2095.13"/>
    <n v="22579.35"/>
    <n v="20778"/>
    <n v="9577.7099999999991"/>
    <n v="1224.8699999999999"/>
    <n v="0"/>
    <n v="0"/>
    <n v="0"/>
    <n v="42.76"/>
    <n v="996.78"/>
    <n v="12793.26"/>
    <n v="97841.82"/>
    <n v="106176.34"/>
    <n v="96770.31"/>
    <n v="47046.92"/>
    <n v="59855.12"/>
    <n v="0"/>
    <n v="6867.59"/>
    <n v="0"/>
    <n v="0"/>
    <n v="0"/>
    <n v="0"/>
    <n v="0"/>
    <n v="0"/>
    <n v="0"/>
    <n v="347962.28"/>
    <n v="477778.37"/>
    <n v="6867.59"/>
    <n v="832608.24"/>
  </r>
  <r>
    <x v="2"/>
    <x v="1"/>
    <n v="11"/>
    <n v="107354.43"/>
    <n v="170142.1"/>
    <n v="72175.86"/>
    <n v="655.28"/>
    <n v="2529.3200000000002"/>
    <n v="55.6"/>
    <n v="0"/>
    <n v="3085.81"/>
    <n v="744.78"/>
    <n v="0"/>
    <n v="0"/>
    <n v="2133.94"/>
    <n v="22966.73"/>
    <n v="23106.21"/>
    <n v="9640.02"/>
    <n v="1402.13"/>
    <n v="0"/>
    <n v="0"/>
    <n v="0"/>
    <n v="42.76"/>
    <n v="630.91"/>
    <n v="13121.89"/>
    <n v="102409.16"/>
    <n v="115897.13"/>
    <n v="109841.93"/>
    <n v="53364.1"/>
    <n v="63801.15"/>
    <n v="0"/>
    <n v="7512.98"/>
    <n v="0"/>
    <n v="0"/>
    <n v="0"/>
    <n v="0"/>
    <n v="0"/>
    <n v="0"/>
    <n v="0"/>
    <n v="356743.18000000005"/>
    <n v="518358.06"/>
    <n v="7512.98"/>
    <n v="882614.22"/>
  </r>
  <r>
    <x v="2"/>
    <x v="1"/>
    <n v="12"/>
    <n v="111406.71"/>
    <n v="180944.01"/>
    <n v="81110.84"/>
    <n v="676.14"/>
    <n v="4493.21"/>
    <n v="57.61"/>
    <n v="0"/>
    <n v="5419.17"/>
    <n v="1142.48"/>
    <n v="0"/>
    <n v="0"/>
    <n v="2229.1"/>
    <n v="24217.87"/>
    <n v="24883.19"/>
    <n v="10925.03"/>
    <n v="1312.69"/>
    <n v="0"/>
    <n v="0"/>
    <n v="0"/>
    <n v="42.76"/>
    <n v="645.53"/>
    <n v="14082.1"/>
    <n v="114966.72"/>
    <n v="125905.47"/>
    <n v="103968.16"/>
    <n v="58368.84"/>
    <n v="61194.080000000002"/>
    <n v="0"/>
    <n v="8712.32"/>
    <n v="0"/>
    <n v="0"/>
    <n v="0"/>
    <n v="0"/>
    <n v="0"/>
    <n v="0"/>
    <n v="0"/>
    <n v="385250.17000000004"/>
    <n v="542741.53999999992"/>
    <n v="8712.32"/>
    <n v="936704.02999999991"/>
  </r>
  <r>
    <x v="3"/>
    <x v="1"/>
    <n v="1"/>
    <n v="135739.04"/>
    <n v="563895.81000000006"/>
    <n v="431880.42"/>
    <n v="357.89"/>
    <n v="40494.89"/>
    <n v="1478.7"/>
    <n v="463.18"/>
    <n v="1949.46"/>
    <n v="1948.52"/>
    <n v="0"/>
    <n v="0"/>
    <n v="762.72"/>
    <n v="31043.75"/>
    <n v="63649.99"/>
    <n v="53777.07"/>
    <n v="22915.72"/>
    <n v="4740.99"/>
    <n v="382.99"/>
    <n v="0"/>
    <n v="0"/>
    <n v="476.36"/>
    <n v="28592.45"/>
    <n v="324976.46000000002"/>
    <n v="626574.5"/>
    <n v="372265.31"/>
    <n v="173455.98"/>
    <n v="414546.25"/>
    <n v="0"/>
    <n v="35438.78"/>
    <n v="0"/>
    <n v="19612.849999999999"/>
    <n v="0"/>
    <n v="0"/>
    <n v="116389.63"/>
    <n v="0"/>
    <n v="6017.3"/>
    <n v="1178207.9099999997"/>
    <n v="2118160.54"/>
    <n v="177458.56"/>
    <n v="3473827.01"/>
  </r>
  <r>
    <x v="3"/>
    <x v="1"/>
    <n v="2"/>
    <n v="128013.6"/>
    <n v="527086.06000000006"/>
    <n v="397811.76"/>
    <n v="323.17"/>
    <n v="37373.31"/>
    <n v="1370.07"/>
    <n v="455.35"/>
    <n v="1713.89"/>
    <n v="1812.23"/>
    <n v="0"/>
    <n v="0"/>
    <n v="690.14"/>
    <n v="30927.91"/>
    <n v="58955.34"/>
    <n v="50279.06"/>
    <n v="26822.18"/>
    <n v="1882.96"/>
    <n v="379.65"/>
    <n v="0"/>
    <n v="0"/>
    <n v="428.25"/>
    <n v="26715.18"/>
    <n v="288820.36"/>
    <n v="541623.43999999994"/>
    <n v="290486.07"/>
    <n v="127929.67"/>
    <n v="404890.34"/>
    <n v="0"/>
    <n v="32375.35"/>
    <n v="0"/>
    <n v="17645.78"/>
    <n v="0"/>
    <n v="0"/>
    <n v="122784.91"/>
    <n v="0"/>
    <n v="5596.54"/>
    <n v="1095959.44"/>
    <n v="1850830.55"/>
    <n v="178402.58000000002"/>
    <n v="3125192.5700000003"/>
  </r>
  <r>
    <x v="3"/>
    <x v="1"/>
    <n v="3"/>
    <n v="127390.17"/>
    <n v="518057.7"/>
    <n v="399522.58"/>
    <n v="323.17"/>
    <n v="36120.629999999997"/>
    <n v="1231.72"/>
    <n v="434.89"/>
    <n v="1539.4"/>
    <n v="1438.98"/>
    <n v="0"/>
    <n v="0"/>
    <n v="725.26"/>
    <n v="28967.14"/>
    <n v="59181.08"/>
    <n v="51272.67"/>
    <n v="26723.439999999999"/>
    <n v="2034.33"/>
    <n v="380.4"/>
    <n v="0"/>
    <n v="0"/>
    <n v="434.47"/>
    <n v="26717.52"/>
    <n v="289155.01"/>
    <n v="553061.11"/>
    <n v="313389.64"/>
    <n v="145734.66"/>
    <n v="357764.52"/>
    <n v="0"/>
    <n v="32470.03"/>
    <n v="0"/>
    <n v="19216.14"/>
    <n v="0"/>
    <n v="0"/>
    <n v="119440.71"/>
    <n v="0"/>
    <n v="4800.99"/>
    <n v="1086059.2399999998"/>
    <n v="1855541.2499999998"/>
    <n v="175927.87"/>
    <n v="3117528.3599999994"/>
  </r>
  <r>
    <x v="3"/>
    <x v="1"/>
    <n v="4"/>
    <n v="123521.98"/>
    <n v="498155.22"/>
    <n v="355090.29"/>
    <n v="342.18"/>
    <n v="25706.080000000002"/>
    <n v="706.74"/>
    <n v="433.5"/>
    <n v="1023.58"/>
    <n v="636.79"/>
    <n v="0"/>
    <n v="0"/>
    <n v="701.02"/>
    <n v="25027.57"/>
    <n v="44529.35"/>
    <n v="33975.360000000001"/>
    <n v="16438.25"/>
    <n v="1928.36"/>
    <n v="367.5"/>
    <n v="0"/>
    <n v="0"/>
    <n v="397.14"/>
    <n v="21583.62"/>
    <n v="217562.23"/>
    <n v="341758.66"/>
    <n v="192792"/>
    <n v="101487.27"/>
    <n v="280215.93"/>
    <n v="0"/>
    <n v="33744.559999999998"/>
    <n v="0"/>
    <n v="12907.33"/>
    <n v="0"/>
    <n v="0"/>
    <n v="121164.86"/>
    <n v="0"/>
    <n v="3683.01"/>
    <n v="1005616.36"/>
    <n v="1278764.26"/>
    <n v="171499.76"/>
    <n v="2455880.38"/>
  </r>
  <r>
    <x v="3"/>
    <x v="1"/>
    <n v="5"/>
    <n v="122227.09"/>
    <n v="492471.28"/>
    <n v="322012.03999999998"/>
    <n v="361.19"/>
    <n v="17887.36"/>
    <n v="458.64"/>
    <n v="433.31"/>
    <n v="659.17"/>
    <n v="183.27"/>
    <n v="0"/>
    <n v="0"/>
    <n v="704.14"/>
    <n v="23619.34"/>
    <n v="40215.800000000003"/>
    <n v="26213.17"/>
    <n v="11811.13"/>
    <n v="237.58"/>
    <n v="363.48"/>
    <n v="0"/>
    <n v="0"/>
    <n v="394.89"/>
    <n v="19560.689999999999"/>
    <n v="183938.41"/>
    <n v="243727.58"/>
    <n v="146133.09"/>
    <n v="95122.05"/>
    <n v="277390.88"/>
    <n v="0"/>
    <n v="34477.9"/>
    <n v="0"/>
    <n v="15291.66"/>
    <n v="0"/>
    <n v="0"/>
    <n v="121052.99"/>
    <n v="0"/>
    <n v="4067.5"/>
    <n v="956693.35"/>
    <n v="1069432.23"/>
    <n v="174890.05"/>
    <n v="2201015.63"/>
  </r>
  <r>
    <x v="3"/>
    <x v="1"/>
    <n v="6"/>
    <n v="121197.79"/>
    <n v="488110.37"/>
    <n v="321688.26"/>
    <n v="342.18"/>
    <n v="20151.62"/>
    <n v="587.62"/>
    <n v="446.02"/>
    <n v="591.26"/>
    <n v="216.48"/>
    <n v="0"/>
    <n v="0"/>
    <n v="724.91"/>
    <n v="24696.04"/>
    <n v="43977.42"/>
    <n v="32048.52"/>
    <n v="6565.82"/>
    <n v="2860.1"/>
    <n v="361.38"/>
    <n v="0"/>
    <n v="0"/>
    <n v="388.19"/>
    <n v="20388.189999999999"/>
    <n v="213942.61"/>
    <n v="289584.46000000002"/>
    <n v="160594.67000000001"/>
    <n v="98011.55"/>
    <n v="303665.71000000002"/>
    <n v="0"/>
    <n v="32582.58"/>
    <n v="0"/>
    <n v="16687.259999999998"/>
    <n v="0"/>
    <n v="0"/>
    <n v="125245.43"/>
    <n v="0"/>
    <n v="3905.35"/>
    <n v="953331.60000000009"/>
    <n v="1197809.57"/>
    <n v="178420.62"/>
    <n v="2329561.79"/>
  </r>
  <r>
    <x v="3"/>
    <x v="1"/>
    <n v="7"/>
    <n v="119473.98"/>
    <n v="480822.74"/>
    <n v="308756.84000000003"/>
    <n v="342.18"/>
    <n v="15698.84"/>
    <n v="412.27"/>
    <n v="435.26"/>
    <n v="734.86"/>
    <n v="272.64"/>
    <n v="0"/>
    <n v="0"/>
    <n v="724.66"/>
    <n v="24941.4"/>
    <n v="47871.35"/>
    <n v="35829.9"/>
    <n v="7342.32"/>
    <n v="383.86"/>
    <n v="361.97"/>
    <n v="0"/>
    <n v="0"/>
    <n v="426.84"/>
    <n v="20251.78"/>
    <n v="230672.49"/>
    <n v="312758.78000000003"/>
    <n v="152420.79"/>
    <n v="114484.04"/>
    <n v="342798.58"/>
    <n v="0"/>
    <n v="32838.51"/>
    <n v="0"/>
    <n v="20527.580000000002"/>
    <n v="0"/>
    <n v="0"/>
    <n v="125847.23"/>
    <n v="0"/>
    <n v="3980.86"/>
    <n v="926949.6100000001"/>
    <n v="1291268.7600000002"/>
    <n v="183194.18"/>
    <n v="2401412.5500000003"/>
  </r>
  <r>
    <x v="3"/>
    <x v="1"/>
    <n v="8"/>
    <n v="118123.26"/>
    <n v="474851.61"/>
    <n v="303125.13"/>
    <n v="342.18"/>
    <n v="13867.51"/>
    <n v="430.41"/>
    <n v="434.85"/>
    <n v="771.04"/>
    <n v="260.02"/>
    <n v="0"/>
    <n v="0"/>
    <n v="760.1"/>
    <n v="24909.96"/>
    <n v="48168.27"/>
    <n v="36168.160000000003"/>
    <n v="9238.85"/>
    <n v="2999.6"/>
    <n v="360.71"/>
    <n v="0"/>
    <n v="0"/>
    <n v="421.55"/>
    <n v="20344.38"/>
    <n v="220815.77"/>
    <n v="310414.03999999998"/>
    <n v="168015.07"/>
    <n v="106962.08"/>
    <n v="285765.96000000002"/>
    <n v="0"/>
    <n v="33555.379999999997"/>
    <n v="0"/>
    <n v="15859.94"/>
    <n v="0"/>
    <n v="0"/>
    <n v="122179.97"/>
    <n v="0"/>
    <n v="4191.87"/>
    <n v="912206.01000000013"/>
    <n v="1235344.5"/>
    <n v="175787.16"/>
    <n v="2323337.6700000004"/>
  </r>
  <r>
    <x v="3"/>
    <x v="1"/>
    <n v="9"/>
    <n v="117479.78"/>
    <n v="475361.93"/>
    <n v="304554.63"/>
    <n v="366.18"/>
    <n v="13707.15"/>
    <n v="401.49"/>
    <n v="431.35"/>
    <n v="776.46"/>
    <n v="277.72000000000003"/>
    <n v="0"/>
    <n v="0"/>
    <n v="693.64"/>
    <n v="25091.94"/>
    <n v="49745.48"/>
    <n v="39181.71"/>
    <n v="6744.9"/>
    <n v="1897.58"/>
    <n v="1689"/>
    <n v="0"/>
    <n v="0"/>
    <n v="403.07"/>
    <n v="20597.28"/>
    <n v="227205.64"/>
    <n v="318975.08"/>
    <n v="159750.15"/>
    <n v="113826.85"/>
    <n v="256014.49"/>
    <n v="0"/>
    <n v="32113.09"/>
    <n v="0"/>
    <n v="16971.73"/>
    <n v="0"/>
    <n v="0"/>
    <n v="102318"/>
    <n v="0"/>
    <n v="4213.6400000000003"/>
    <n v="913356.69"/>
    <n v="1221816.81"/>
    <n v="155616.46000000002"/>
    <n v="2290789.96"/>
  </r>
  <r>
    <x v="3"/>
    <x v="1"/>
    <n v="10"/>
    <n v="119216.06"/>
    <n v="479959.11"/>
    <n v="318724.89"/>
    <n v="380.2"/>
    <n v="17984.21"/>
    <n v="490.48"/>
    <n v="430.38"/>
    <n v="950.26"/>
    <n v="341.12"/>
    <n v="0"/>
    <n v="0"/>
    <n v="714.9"/>
    <n v="26010.49"/>
    <n v="52154.14"/>
    <n v="44269.07"/>
    <n v="8180.46"/>
    <n v="1996.71"/>
    <n v="418.53"/>
    <n v="0"/>
    <n v="0"/>
    <n v="410.31"/>
    <n v="21557.759999999998"/>
    <n v="235999.27"/>
    <n v="339074.65"/>
    <n v="143671.29"/>
    <n v="115544.62"/>
    <n v="347752.42"/>
    <n v="0"/>
    <n v="34778.35"/>
    <n v="0"/>
    <n v="8173.39"/>
    <n v="0"/>
    <n v="0"/>
    <n v="102300"/>
    <n v="0"/>
    <n v="4418.17"/>
    <n v="938476.70999999985"/>
    <n v="1337754.6200000001"/>
    <n v="149669.91"/>
    <n v="2425901.2400000002"/>
  </r>
  <r>
    <x v="3"/>
    <x v="1"/>
    <n v="11"/>
    <n v="120512.74"/>
    <n v="482213.15"/>
    <n v="330857.53000000003"/>
    <n v="417.9"/>
    <n v="20282.25"/>
    <n v="695.06"/>
    <n v="431.37"/>
    <n v="1038.26"/>
    <n v="513.26"/>
    <n v="0"/>
    <n v="0"/>
    <n v="706.74"/>
    <n v="25433.19"/>
    <n v="52784.53"/>
    <n v="46977.73"/>
    <n v="8166.07"/>
    <n v="3490.13"/>
    <n v="1906.03"/>
    <n v="0"/>
    <n v="0"/>
    <n v="456.03"/>
    <n v="21419.84"/>
    <n v="236783.11"/>
    <n v="358532.46"/>
    <n v="198373.89"/>
    <n v="117632.73"/>
    <n v="313937.33"/>
    <n v="0"/>
    <n v="27010.19"/>
    <n v="0"/>
    <n v="10212.48"/>
    <n v="0"/>
    <n v="0"/>
    <n v="118923.79"/>
    <n v="0"/>
    <n v="4283.26"/>
    <n v="956961.52000000014"/>
    <n v="1386599.8100000003"/>
    <n v="160429.72"/>
    <n v="2503991.0500000007"/>
  </r>
  <r>
    <x v="3"/>
    <x v="1"/>
    <n v="12"/>
    <n v="127746.13"/>
    <n v="517216"/>
    <n v="389604.1"/>
    <n v="438.38"/>
    <n v="30613.43"/>
    <n v="1116.3"/>
    <n v="444.7"/>
    <n v="1684.44"/>
    <n v="1058.3900000000001"/>
    <n v="0"/>
    <n v="0"/>
    <n v="708"/>
    <n v="27230.13"/>
    <n v="60664.61"/>
    <n v="58818.16"/>
    <n v="-43439.21"/>
    <n v="2011.69"/>
    <n v="714.62"/>
    <n v="0"/>
    <n v="0"/>
    <n v="410.48"/>
    <n v="23996.93"/>
    <n v="258794.08"/>
    <n v="416274.33"/>
    <n v="224203.28"/>
    <n v="125105.07"/>
    <n v="323239.63"/>
    <n v="0"/>
    <n v="33982.35"/>
    <n v="0"/>
    <n v="14529.86"/>
    <n v="0"/>
    <n v="0"/>
    <n v="113677.86"/>
    <n v="0"/>
    <n v="4405.9799999999996"/>
    <n v="1069921.8699999999"/>
    <n v="1478731.8000000003"/>
    <n v="166596.05000000002"/>
    <n v="2715249.7199999997"/>
  </r>
  <r>
    <x v="4"/>
    <x v="1"/>
    <n v="1"/>
    <n v="23951.07"/>
    <n v="55778.18"/>
    <n v="31454.31"/>
    <n v="95.05"/>
    <n v="119.98"/>
    <n v="0"/>
    <n v="0"/>
    <n v="0"/>
    <n v="0"/>
    <n v="0"/>
    <n v="0"/>
    <n v="494.46"/>
    <n v="9032.2999999999993"/>
    <n v="7152.43"/>
    <n v="1590.07"/>
    <n v="0"/>
    <n v="0"/>
    <n v="0"/>
    <n v="0"/>
    <n v="0"/>
    <n v="0"/>
    <n v="3009.05"/>
    <n v="26460.87"/>
    <n v="19928.439999999999"/>
    <n v="20950.900000000001"/>
    <n v="5779.02"/>
    <n v="22645.39"/>
    <n v="0"/>
    <n v="4724.04"/>
    <n v="0"/>
    <n v="2257.87"/>
    <n v="0"/>
    <n v="0"/>
    <n v="0"/>
    <n v="0"/>
    <n v="0"/>
    <n v="111398.59"/>
    <n v="117042.93"/>
    <n v="6981.91"/>
    <n v="235423.43"/>
  </r>
  <r>
    <x v="4"/>
    <x v="1"/>
    <n v="2"/>
    <n v="23869.68"/>
    <n v="55775"/>
    <n v="31572.82"/>
    <n v="209.11"/>
    <n v="122.88"/>
    <n v="0"/>
    <n v="0"/>
    <n v="0"/>
    <n v="0"/>
    <n v="0"/>
    <n v="0"/>
    <n v="490.76"/>
    <n v="7096.33"/>
    <n v="6809.57"/>
    <n v="2132.85"/>
    <n v="0"/>
    <n v="0"/>
    <n v="0"/>
    <n v="0"/>
    <n v="0"/>
    <n v="0"/>
    <n v="3414.23"/>
    <n v="26793"/>
    <n v="20345.98"/>
    <n v="18718.86"/>
    <n v="4559.33"/>
    <n v="20922.060000000001"/>
    <n v="0"/>
    <n v="3857.1"/>
    <n v="0"/>
    <n v="1744.2"/>
    <n v="0"/>
    <n v="0"/>
    <n v="0"/>
    <n v="0"/>
    <n v="0"/>
    <n v="111549.49"/>
    <n v="111282.97"/>
    <n v="5601.3"/>
    <n v="228433.76"/>
  </r>
  <r>
    <x v="4"/>
    <x v="1"/>
    <n v="3"/>
    <n v="23475.96"/>
    <n v="52962.35"/>
    <n v="29872.91"/>
    <n v="95.05"/>
    <n v="259.11"/>
    <n v="0"/>
    <n v="0"/>
    <n v="0"/>
    <n v="0"/>
    <n v="0"/>
    <n v="0"/>
    <n v="480.04"/>
    <n v="5226.07"/>
    <n v="6152.35"/>
    <n v="1908.8"/>
    <n v="0"/>
    <n v="0"/>
    <n v="0"/>
    <n v="0"/>
    <n v="0"/>
    <n v="0"/>
    <n v="4635.79"/>
    <n v="25227.64"/>
    <n v="17698.03"/>
    <n v="17088.490000000002"/>
    <n v="4517.7"/>
    <n v="21768.91"/>
    <n v="0"/>
    <n v="4294.93"/>
    <n v="0"/>
    <n v="2289.79"/>
    <n v="0"/>
    <n v="0"/>
    <n v="0"/>
    <n v="0"/>
    <n v="0"/>
    <n v="106665.38"/>
    <n v="104703.82"/>
    <n v="6584.72"/>
    <n v="217953.92000000001"/>
  </r>
  <r>
    <x v="4"/>
    <x v="1"/>
    <n v="4"/>
    <n v="22468.81"/>
    <n v="48549.18"/>
    <n v="25995.08"/>
    <n v="95.05"/>
    <n v="215.03"/>
    <n v="0"/>
    <n v="0"/>
    <n v="0"/>
    <n v="0"/>
    <n v="0"/>
    <n v="0"/>
    <n v="478.33"/>
    <n v="4647.54"/>
    <n v="4454.1899999999996"/>
    <n v="492.73"/>
    <n v="0"/>
    <n v="0"/>
    <n v="0"/>
    <n v="0"/>
    <n v="0"/>
    <n v="0"/>
    <n v="2273.96"/>
    <n v="16078.53"/>
    <n v="11899.66"/>
    <n v="8390.2000000000007"/>
    <n v="5482.15"/>
    <n v="23330.62"/>
    <n v="0"/>
    <n v="3983.98"/>
    <n v="0"/>
    <n v="2277.9899999999998"/>
    <n v="0"/>
    <n v="0"/>
    <n v="0"/>
    <n v="0"/>
    <n v="0"/>
    <n v="97323.150000000009"/>
    <n v="77527.91"/>
    <n v="6261.9699999999993"/>
    <n v="181113.03"/>
  </r>
  <r>
    <x v="4"/>
    <x v="1"/>
    <n v="5"/>
    <n v="22144.87"/>
    <n v="47708.92"/>
    <n v="25707.15"/>
    <n v="95.05"/>
    <n v="213.98"/>
    <n v="0"/>
    <n v="0"/>
    <n v="0"/>
    <n v="0"/>
    <n v="0"/>
    <n v="0"/>
    <n v="474.01"/>
    <n v="4449.2"/>
    <n v="4482.3100000000004"/>
    <n v="500.44"/>
    <n v="0"/>
    <n v="0"/>
    <n v="0"/>
    <n v="0"/>
    <n v="0"/>
    <n v="0"/>
    <n v="2265.09"/>
    <n v="14968.36"/>
    <n v="9378.43"/>
    <n v="7153.23"/>
    <n v="5221.1899999999996"/>
    <n v="17586.759999999998"/>
    <n v="0"/>
    <n v="4025.82"/>
    <n v="0"/>
    <n v="1717.47"/>
    <n v="0"/>
    <n v="0"/>
    <n v="0"/>
    <n v="0"/>
    <n v="0"/>
    <n v="95869.97"/>
    <n v="66479.02"/>
    <n v="5743.29"/>
    <n v="168092.28"/>
  </r>
  <r>
    <x v="4"/>
    <x v="1"/>
    <n v="6"/>
    <n v="21834.89"/>
    <n v="47338.37"/>
    <n v="25665.52"/>
    <n v="114.06"/>
    <n v="131.79"/>
    <n v="0"/>
    <n v="0"/>
    <n v="0"/>
    <n v="0"/>
    <n v="0"/>
    <n v="0"/>
    <n v="473.66"/>
    <n v="4444.32"/>
    <n v="4976.04"/>
    <n v="367.78"/>
    <n v="0"/>
    <n v="0"/>
    <n v="0"/>
    <n v="0"/>
    <n v="0"/>
    <n v="0"/>
    <n v="2353.9299999999998"/>
    <n v="16507.97"/>
    <n v="10462.48"/>
    <n v="6432.05"/>
    <n v="5233.08"/>
    <n v="14106.76"/>
    <n v="0"/>
    <n v="4562.18"/>
    <n v="0"/>
    <n v="1431.8"/>
    <n v="0"/>
    <n v="0"/>
    <n v="0"/>
    <n v="0"/>
    <n v="0"/>
    <n v="95084.63"/>
    <n v="65358.070000000014"/>
    <n v="5993.9800000000005"/>
    <n v="166436.68000000002"/>
  </r>
  <r>
    <x v="4"/>
    <x v="1"/>
    <n v="7"/>
    <n v="21548.21"/>
    <n v="46330.81"/>
    <n v="24656.19"/>
    <n v="152.08000000000001"/>
    <n v="81.39"/>
    <n v="0"/>
    <n v="0"/>
    <n v="0"/>
    <n v="0"/>
    <n v="0"/>
    <n v="0"/>
    <n v="471.24"/>
    <n v="4481.5"/>
    <n v="4733.3100000000004"/>
    <n v="459.55"/>
    <n v="0"/>
    <n v="239.07"/>
    <n v="0"/>
    <n v="0"/>
    <n v="0"/>
    <n v="0"/>
    <n v="2233.35"/>
    <n v="15480.97"/>
    <n v="9493.67"/>
    <n v="5383.31"/>
    <n v="5515.84"/>
    <n v="15850.25"/>
    <n v="0"/>
    <n v="4653.46"/>
    <n v="0"/>
    <n v="1580.18"/>
    <n v="0"/>
    <n v="0"/>
    <n v="0"/>
    <n v="0"/>
    <n v="0"/>
    <n v="92768.68"/>
    <n v="64342.06"/>
    <n v="6233.64"/>
    <n v="163344.38"/>
  </r>
  <r>
    <x v="4"/>
    <x v="1"/>
    <n v="8"/>
    <n v="21569.99"/>
    <n v="46318.82"/>
    <n v="24929.599999999999"/>
    <n v="190.1"/>
    <n v="81.87"/>
    <n v="0"/>
    <n v="0"/>
    <n v="0"/>
    <n v="0"/>
    <n v="0"/>
    <n v="0"/>
    <n v="473.88"/>
    <n v="4586.46"/>
    <n v="5308.01"/>
    <n v="616.39"/>
    <n v="0"/>
    <n v="238.58"/>
    <n v="0"/>
    <n v="0"/>
    <n v="0"/>
    <n v="0"/>
    <n v="2401.98"/>
    <n v="16768.04"/>
    <n v="10743.4"/>
    <n v="7294.19"/>
    <n v="5627.63"/>
    <n v="19010.900000000001"/>
    <n v="0"/>
    <n v="4905.8900000000003"/>
    <n v="0"/>
    <n v="1538.39"/>
    <n v="0"/>
    <n v="0"/>
    <n v="0"/>
    <n v="0"/>
    <n v="0"/>
    <n v="93090.38"/>
    <n v="73069.459999999992"/>
    <n v="6444.2800000000007"/>
    <n v="172604.12"/>
  </r>
  <r>
    <x v="4"/>
    <x v="1"/>
    <n v="9"/>
    <n v="21645.06"/>
    <n v="46250.61"/>
    <n v="24822.17"/>
    <n v="190.1"/>
    <n v="79.56"/>
    <n v="0"/>
    <n v="0"/>
    <n v="0"/>
    <n v="0"/>
    <n v="0"/>
    <n v="0"/>
    <n v="470.25"/>
    <n v="4566.7299999999996"/>
    <n v="5301.99"/>
    <n v="1225.21"/>
    <n v="155.77000000000001"/>
    <n v="0"/>
    <n v="0"/>
    <n v="0"/>
    <n v="0"/>
    <n v="0"/>
    <n v="2472.33"/>
    <n v="16044.51"/>
    <n v="9876.15"/>
    <n v="6924.76"/>
    <n v="5134.47"/>
    <n v="18414.900000000001"/>
    <n v="0"/>
    <n v="5789.25"/>
    <n v="0"/>
    <n v="1504.43"/>
    <n v="0"/>
    <n v="0"/>
    <n v="0"/>
    <n v="0"/>
    <n v="0"/>
    <n v="92987.5"/>
    <n v="70587.070000000007"/>
    <n v="7293.68"/>
    <n v="170868.25"/>
  </r>
  <r>
    <x v="4"/>
    <x v="1"/>
    <n v="10"/>
    <n v="21679.58"/>
    <n v="46471.69"/>
    <n v="25363.97"/>
    <n v="190.1"/>
    <n v="86.49"/>
    <n v="0"/>
    <n v="0"/>
    <n v="0"/>
    <n v="0"/>
    <n v="0"/>
    <n v="0"/>
    <n v="470.92"/>
    <n v="4972.22"/>
    <n v="5277.89"/>
    <n v="1483.89"/>
    <n v="152.55000000000001"/>
    <n v="0"/>
    <n v="0"/>
    <n v="0"/>
    <n v="0"/>
    <n v="0"/>
    <n v="2512.8200000000002"/>
    <n v="16972.28"/>
    <n v="11218.92"/>
    <n v="9310.31"/>
    <n v="5118"/>
    <n v="18523.88"/>
    <n v="0"/>
    <n v="6964.03"/>
    <n v="0"/>
    <n v="1419.22"/>
    <n v="0"/>
    <n v="0"/>
    <n v="0"/>
    <n v="0"/>
    <n v="0"/>
    <n v="93791.830000000016"/>
    <n v="76013.679999999993"/>
    <n v="8383.25"/>
    <n v="178188.76"/>
  </r>
  <r>
    <x v="4"/>
    <x v="1"/>
    <n v="11"/>
    <n v="21886.29"/>
    <n v="47034.7"/>
    <n v="25883.27"/>
    <n v="380.2"/>
    <n v="133.65"/>
    <n v="0"/>
    <n v="0"/>
    <n v="0"/>
    <n v="0"/>
    <n v="0"/>
    <n v="0"/>
    <n v="472.05"/>
    <n v="4638.1400000000003"/>
    <n v="5663.93"/>
    <n v="1129.05"/>
    <n v="142.55000000000001"/>
    <n v="0"/>
    <n v="0"/>
    <n v="0"/>
    <n v="0"/>
    <n v="0"/>
    <n v="2779.6"/>
    <n v="17167.78"/>
    <n v="12194.53"/>
    <n v="9543.76"/>
    <n v="5189.93"/>
    <n v="17279.02"/>
    <n v="0"/>
    <n v="5727.09"/>
    <n v="0"/>
    <n v="1427"/>
    <n v="0"/>
    <n v="0"/>
    <n v="0"/>
    <n v="0"/>
    <n v="0"/>
    <n v="95318.109999999986"/>
    <n v="76200.34"/>
    <n v="7154.09"/>
    <n v="178672.53999999998"/>
  </r>
  <r>
    <x v="4"/>
    <x v="1"/>
    <n v="12"/>
    <n v="23347.7"/>
    <n v="54305.919999999998"/>
    <n v="31752.27"/>
    <n v="171.09"/>
    <n v="162.43"/>
    <n v="0"/>
    <n v="0"/>
    <n v="0"/>
    <n v="0"/>
    <n v="0"/>
    <n v="0"/>
    <n v="488.89"/>
    <n v="5050.05"/>
    <n v="6358.45"/>
    <n v="3224.97"/>
    <n v="142.55000000000001"/>
    <n v="0"/>
    <n v="0"/>
    <n v="0"/>
    <n v="0"/>
    <n v="0"/>
    <n v="5462.17"/>
    <n v="21443.85"/>
    <n v="17580.2"/>
    <n v="17947.22"/>
    <n v="5112.42"/>
    <n v="14463.02"/>
    <n v="0"/>
    <n v="6197.79"/>
    <n v="0"/>
    <n v="1945.84"/>
    <n v="0"/>
    <n v="0"/>
    <n v="0"/>
    <n v="0"/>
    <n v="0"/>
    <n v="109739.40999999999"/>
    <n v="97273.79"/>
    <n v="8143.63"/>
    <n v="215156.83"/>
  </r>
  <r>
    <x v="5"/>
    <x v="1"/>
    <n v="1"/>
    <n v="90922.94"/>
    <n v="233643.14"/>
    <n v="337874.89"/>
    <n v="285.14999999999998"/>
    <n v="987.74"/>
    <n v="88.59"/>
    <n v="288.01"/>
    <n v="725.06"/>
    <n v="624.73"/>
    <n v="983.73"/>
    <n v="0"/>
    <n v="980.07"/>
    <n v="22664.3"/>
    <n v="36868.120000000003"/>
    <n v="42541.42"/>
    <n v="8794.14"/>
    <n v="812.39"/>
    <n v="0"/>
    <n v="0"/>
    <n v="0"/>
    <n v="1666.96"/>
    <n v="34375.910000000003"/>
    <n v="242838.3"/>
    <n v="275143.65999999997"/>
    <n v="169493.62"/>
    <n v="77927.56"/>
    <n v="235563.91"/>
    <n v="0"/>
    <n v="115608.69"/>
    <n v="0"/>
    <n v="183499.84"/>
    <n v="0"/>
    <n v="0"/>
    <n v="883759.02"/>
    <n v="0"/>
    <n v="17236.71"/>
    <n v="666423.98"/>
    <n v="1149670.3599999999"/>
    <n v="1200104.26"/>
    <n v="3016198.5999999996"/>
  </r>
  <r>
    <x v="5"/>
    <x v="1"/>
    <n v="2"/>
    <n v="90095.28"/>
    <n v="234103.82"/>
    <n v="350485.98"/>
    <n v="285.14999999999998"/>
    <n v="806.02"/>
    <n v="95.04"/>
    <n v="287.43"/>
    <n v="701.51"/>
    <n v="644.89"/>
    <n v="1003.52"/>
    <n v="0"/>
    <n v="964.54"/>
    <n v="24458.68"/>
    <n v="38139.14"/>
    <n v="21850.07"/>
    <n v="10676.66"/>
    <n v="1007.36"/>
    <n v="0"/>
    <n v="0"/>
    <n v="0"/>
    <n v="1564.89"/>
    <n v="36997.9"/>
    <n v="232978.64"/>
    <n v="274166.59999999998"/>
    <n v="172468.28"/>
    <n v="88406.25"/>
    <n v="225643.45"/>
    <n v="0"/>
    <n v="106623.47"/>
    <n v="504.05"/>
    <n v="168552.59"/>
    <n v="0"/>
    <n v="0"/>
    <n v="783763.84"/>
    <n v="0"/>
    <n v="16374.25"/>
    <n v="678508.64000000013"/>
    <n v="1129322.46"/>
    <n v="1075818.2"/>
    <n v="2883649.3"/>
  </r>
  <r>
    <x v="5"/>
    <x v="1"/>
    <n v="3"/>
    <n v="89765.28"/>
    <n v="229630.45"/>
    <n v="348307.52"/>
    <n v="285.14999999999998"/>
    <n v="868.31"/>
    <n v="95.04"/>
    <n v="287.45999999999998"/>
    <n v="674.67"/>
    <n v="566.45000000000005"/>
    <n v="1131.81"/>
    <n v="0"/>
    <n v="964.54"/>
    <n v="21786.93"/>
    <n v="36842.910000000003"/>
    <n v="31165.54"/>
    <n v="10531.94"/>
    <n v="1113.73"/>
    <n v="0"/>
    <n v="0"/>
    <n v="0"/>
    <n v="1606.5"/>
    <n v="34637.42"/>
    <n v="225999.68"/>
    <n v="252204.22"/>
    <n v="163365.57999999999"/>
    <n v="93876.28"/>
    <n v="236079.26"/>
    <n v="0"/>
    <n v="103833.72"/>
    <n v="780.92"/>
    <n v="161017.04"/>
    <n v="0"/>
    <n v="0"/>
    <n v="992180.92"/>
    <n v="0"/>
    <n v="12588"/>
    <n v="671612.14000000013"/>
    <n v="1110174.53"/>
    <n v="1270400.6000000001"/>
    <n v="3052187.2700000005"/>
  </r>
  <r>
    <x v="5"/>
    <x v="1"/>
    <n v="4"/>
    <n v="88815.11"/>
    <n v="219604.79"/>
    <n v="327548.57"/>
    <n v="285.14999999999998"/>
    <n v="709.53"/>
    <n v="97.31"/>
    <n v="288.04000000000002"/>
    <n v="471.56"/>
    <n v="404.56"/>
    <n v="583.74"/>
    <n v="0"/>
    <n v="971.59"/>
    <n v="17512.689999999999"/>
    <n v="26454.78"/>
    <n v="19343.669999999998"/>
    <n v="7136.17"/>
    <n v="1443.35"/>
    <n v="0"/>
    <n v="0"/>
    <n v="0"/>
    <n v="1376.27"/>
    <n v="26222.19"/>
    <n v="169637.53"/>
    <n v="177083.51999999999"/>
    <n v="122017.49"/>
    <n v="82495.22"/>
    <n v="194024.03"/>
    <n v="0"/>
    <n v="98608.61"/>
    <n v="0"/>
    <n v="214194.73"/>
    <n v="0"/>
    <n v="0"/>
    <n v="937598.11"/>
    <n v="0"/>
    <n v="7844.97"/>
    <n v="638808.36000000022"/>
    <n v="845718.5"/>
    <n v="1258246.42"/>
    <n v="2742773.2800000003"/>
  </r>
  <r>
    <x v="5"/>
    <x v="1"/>
    <n v="5"/>
    <n v="88174.86"/>
    <n v="218321.87"/>
    <n v="332516.74"/>
    <n v="285.14999999999998"/>
    <n v="655.89"/>
    <n v="96.62"/>
    <n v="287.25"/>
    <n v="316.39"/>
    <n v="394.76"/>
    <n v="541.83000000000004"/>
    <n v="0"/>
    <n v="970.11"/>
    <n v="17089.09"/>
    <n v="25562.52"/>
    <n v="18436.099999999999"/>
    <n v="6657.94"/>
    <n v="1423.93"/>
    <n v="0"/>
    <n v="0"/>
    <n v="0"/>
    <n v="1640.08"/>
    <n v="23964.93"/>
    <n v="158316.01999999999"/>
    <n v="164029.5"/>
    <n v="130466.49"/>
    <n v="76562.600000000006"/>
    <n v="207609.23"/>
    <n v="0"/>
    <n v="99936.54"/>
    <n v="0"/>
    <n v="237608.8"/>
    <n v="0"/>
    <n v="0"/>
    <n v="1002524.01"/>
    <n v="0"/>
    <n v="9580.49"/>
    <n v="641591.36"/>
    <n v="832728.53999999992"/>
    <n v="1349649.84"/>
    <n v="2823969.74"/>
  </r>
  <r>
    <x v="5"/>
    <x v="1"/>
    <n v="6"/>
    <n v="87368.73"/>
    <n v="215288.02"/>
    <n v="332012.81"/>
    <n v="494.26"/>
    <n v="653.05999999999995"/>
    <n v="100.23"/>
    <n v="287.43"/>
    <n v="391.84"/>
    <n v="278.82"/>
    <n v="539.89"/>
    <n v="0"/>
    <n v="1213.1099999999999"/>
    <n v="16922.740000000002"/>
    <n v="28750.13"/>
    <n v="19870.25"/>
    <n v="6797.8"/>
    <n v="2015.52"/>
    <n v="0"/>
    <n v="0"/>
    <n v="0"/>
    <n v="1532.8"/>
    <n v="24478.58"/>
    <n v="179019.9"/>
    <n v="181927.38"/>
    <n v="128928.2"/>
    <n v="77297.649999999994"/>
    <n v="185371.24"/>
    <n v="0"/>
    <n v="88779.33"/>
    <n v="0"/>
    <n v="127423.8"/>
    <n v="0"/>
    <n v="0"/>
    <n v="886242.56"/>
    <n v="0"/>
    <n v="10163.56"/>
    <n v="637415.09000000008"/>
    <n v="854125.3"/>
    <n v="1112609.25"/>
    <n v="2604149.64"/>
  </r>
  <r>
    <x v="5"/>
    <x v="1"/>
    <n v="7"/>
    <n v="86749.99"/>
    <n v="214115.18"/>
    <n v="334006.32"/>
    <n v="401.83"/>
    <n v="681.19"/>
    <n v="-184.66"/>
    <n v="286.67"/>
    <n v="445.86"/>
    <n v="266.57"/>
    <n v="670.04"/>
    <n v="0"/>
    <n v="979.06"/>
    <n v="16863.53"/>
    <n v="30397.75"/>
    <n v="21592.87"/>
    <n v="6478.48"/>
    <n v="2246.2399999999998"/>
    <n v="0"/>
    <n v="0"/>
    <n v="0"/>
    <n v="1559.65"/>
    <n v="24367.89"/>
    <n v="182005.77"/>
    <n v="186527.71"/>
    <n v="132242.16"/>
    <n v="86522.47"/>
    <n v="224410.03"/>
    <n v="0"/>
    <n v="106057.45"/>
    <n v="345.43"/>
    <n v="204811.09"/>
    <n v="0"/>
    <n v="0"/>
    <n v="798768.16"/>
    <n v="0"/>
    <n v="10017.84"/>
    <n v="637438.98999999987"/>
    <n v="916193.61"/>
    <n v="1119999.97"/>
    <n v="2673632.5699999998"/>
  </r>
  <r>
    <x v="5"/>
    <x v="1"/>
    <n v="8"/>
    <n v="85368.39"/>
    <n v="210357.01"/>
    <n v="330834.09999999998"/>
    <n v="268.23"/>
    <n v="608.52"/>
    <n v="50.46"/>
    <n v="287.04000000000002"/>
    <n v="419.85"/>
    <n v="247.13"/>
    <n v="491.83"/>
    <n v="0"/>
    <n v="978.68"/>
    <n v="16961.349999999999"/>
    <n v="29968.29"/>
    <n v="19198.84"/>
    <n v="13399.67"/>
    <n v="2606.8000000000002"/>
    <n v="0"/>
    <n v="0"/>
    <n v="0"/>
    <n v="1495.02"/>
    <n v="23937.31"/>
    <n v="182373.53"/>
    <n v="184430.98"/>
    <n v="139995.54"/>
    <n v="91201.27"/>
    <n v="196634.72"/>
    <n v="0"/>
    <n v="94646.58"/>
    <n v="0"/>
    <n v="204057.56"/>
    <n v="0"/>
    <n v="0"/>
    <n v="837421.43"/>
    <n v="0"/>
    <n v="10346.67"/>
    <n v="628932.55999999994"/>
    <n v="903182"/>
    <n v="1146472.24"/>
    <n v="2678586.7999999998"/>
  </r>
  <r>
    <x v="5"/>
    <x v="1"/>
    <n v="9"/>
    <n v="85357.13"/>
    <n v="209356.84"/>
    <n v="335191.95"/>
    <n v="285.14999999999998"/>
    <n v="601.99"/>
    <n v="35.1"/>
    <n v="286.68"/>
    <n v="391.16"/>
    <n v="245.62"/>
    <n v="578.75"/>
    <n v="0"/>
    <n v="978.81"/>
    <n v="16618.18"/>
    <n v="30019.51"/>
    <n v="19097.87"/>
    <n v="9139.17"/>
    <n v="2493.5100000000002"/>
    <n v="0"/>
    <n v="0"/>
    <n v="0"/>
    <n v="1460.68"/>
    <n v="24435.83"/>
    <n v="181626.29"/>
    <n v="187181.7"/>
    <n v="125162.14"/>
    <n v="75105.820000000007"/>
    <n v="197880.97"/>
    <n v="0"/>
    <n v="91624.54"/>
    <n v="870.92"/>
    <n v="202824.42"/>
    <n v="0"/>
    <n v="0"/>
    <n v="845847.5"/>
    <n v="0"/>
    <n v="10398.67"/>
    <n v="632330.37"/>
    <n v="871200.48"/>
    <n v="1151566.0499999998"/>
    <n v="2655096.9"/>
  </r>
  <r>
    <x v="5"/>
    <x v="1"/>
    <n v="10"/>
    <n v="86117.27"/>
    <n v="211705.38"/>
    <n v="349915.81"/>
    <n v="285.14999999999998"/>
    <n v="731.83"/>
    <n v="48.64"/>
    <n v="286.86"/>
    <n v="391.74"/>
    <n v="287.10000000000002"/>
    <n v="613.35"/>
    <n v="0"/>
    <n v="977.29"/>
    <n v="16564.54"/>
    <n v="30518.12"/>
    <n v="19633.060000000001"/>
    <n v="7202.14"/>
    <n v="2361.2399999999998"/>
    <n v="0"/>
    <n v="0"/>
    <n v="0"/>
    <n v="1509.34"/>
    <n v="24724.51"/>
    <n v="181648.76"/>
    <n v="191851.89"/>
    <n v="128132.58"/>
    <n v="83556.66"/>
    <n v="191466.99"/>
    <n v="0"/>
    <n v="101996.46"/>
    <n v="764.29"/>
    <n v="199004.35"/>
    <n v="0"/>
    <n v="0"/>
    <n v="838595.44"/>
    <n v="0"/>
    <n v="11791.92"/>
    <n v="650383.12999999989"/>
    <n v="880147.12"/>
    <n v="1152152.46"/>
    <n v="2682682.71"/>
  </r>
  <r>
    <x v="5"/>
    <x v="1"/>
    <n v="11"/>
    <n v="86943.38"/>
    <n v="214724.3"/>
    <n v="363399.1"/>
    <n v="304.16000000000003"/>
    <n v="840.18"/>
    <n v="48.21"/>
    <n v="287.25"/>
    <n v="388.63"/>
    <n v="379.33"/>
    <n v="699.55"/>
    <n v="0"/>
    <n v="974.27"/>
    <n v="17250.330000000002"/>
    <n v="32554.05"/>
    <n v="21286.51"/>
    <n v="7636.99"/>
    <n v="2429.84"/>
    <n v="1169.1600000000001"/>
    <n v="0"/>
    <n v="0"/>
    <n v="1456.67"/>
    <n v="25464.28"/>
    <n v="189036.72"/>
    <n v="201663.24"/>
    <n v="148518.57999999999"/>
    <n v="79572.850000000006"/>
    <n v="199241.17"/>
    <n v="3336.05"/>
    <n v="95024.05"/>
    <n v="305"/>
    <n v="225480.72"/>
    <n v="0"/>
    <n v="0"/>
    <n v="793255.54"/>
    <n v="0"/>
    <n v="13412.95"/>
    <n v="668014.09000000008"/>
    <n v="928254.66"/>
    <n v="1130814.31"/>
    <n v="2727083.06"/>
  </r>
  <r>
    <x v="5"/>
    <x v="1"/>
    <n v="12"/>
    <n v="90658.84"/>
    <n v="230497.74"/>
    <n v="406283.85"/>
    <n v="323.17"/>
    <n v="996.08"/>
    <n v="49.55"/>
    <n v="287.25"/>
    <n v="484.4"/>
    <n v="503.83"/>
    <n v="372.71"/>
    <n v="0"/>
    <n v="987.7"/>
    <n v="20045.04"/>
    <n v="40029.519999999997"/>
    <n v="31673.57"/>
    <n v="7312.19"/>
    <n v="2122.34"/>
    <n v="0"/>
    <n v="0"/>
    <n v="0"/>
    <n v="1483.2"/>
    <n v="32293.89"/>
    <n v="217733.49"/>
    <n v="235137.19"/>
    <n v="156051.82999999999"/>
    <n v="82310.13"/>
    <n v="208760.4"/>
    <n v="0"/>
    <n v="109051.01"/>
    <n v="0"/>
    <n v="180451.94"/>
    <n v="0"/>
    <n v="0"/>
    <n v="694396.48"/>
    <n v="0"/>
    <n v="16913.009999999998"/>
    <n v="730457.41999999993"/>
    <n v="1035940.4899999999"/>
    <n v="1000812.44"/>
    <n v="2767210.3499999996"/>
  </r>
  <r>
    <x v="6"/>
    <x v="1"/>
    <n v="1"/>
    <n v="19619.71"/>
    <n v="48824.31"/>
    <n v="19220.04"/>
    <n v="144.86000000000001"/>
    <n v="308.06"/>
    <n v="0"/>
    <n v="0"/>
    <n v="0"/>
    <n v="1328.07"/>
    <n v="0"/>
    <n v="0"/>
    <n v="565.41999999999996"/>
    <n v="5144.51"/>
    <n v="6524.47"/>
    <n v="1211.47"/>
    <n v="0"/>
    <n v="0"/>
    <n v="0"/>
    <n v="0"/>
    <n v="0"/>
    <n v="33.26"/>
    <n v="4205.8"/>
    <n v="41614.28"/>
    <n v="51507.040000000001"/>
    <n v="32692.12"/>
    <n v="36367.660000000003"/>
    <n v="91775.17"/>
    <n v="0"/>
    <n v="30171.88"/>
    <n v="0"/>
    <n v="0"/>
    <n v="0"/>
    <n v="0"/>
    <n v="77368.06"/>
    <n v="0"/>
    <n v="0"/>
    <n v="89445.05"/>
    <n v="271641.2"/>
    <n v="107539.94"/>
    <n v="468626.19"/>
  </r>
  <r>
    <x v="6"/>
    <x v="1"/>
    <n v="2"/>
    <n v="19375.59"/>
    <n v="46983.65"/>
    <n v="18342.47"/>
    <n v="142.80000000000001"/>
    <n v="343.38"/>
    <n v="0"/>
    <n v="0"/>
    <n v="0"/>
    <n v="1241.9100000000001"/>
    <n v="0"/>
    <n v="0"/>
    <n v="567.58000000000004"/>
    <n v="5025.97"/>
    <n v="6103.49"/>
    <n v="2085.27"/>
    <n v="208.74"/>
    <n v="0"/>
    <n v="0"/>
    <n v="0"/>
    <n v="0"/>
    <n v="33.26"/>
    <n v="4895.49"/>
    <n v="41437.53"/>
    <n v="47868.93"/>
    <n v="37351.4"/>
    <n v="34748.410000000003"/>
    <n v="88522.94"/>
    <n v="0"/>
    <n v="33973.230000000003"/>
    <n v="0"/>
    <n v="0"/>
    <n v="0"/>
    <n v="0"/>
    <n v="77684.36"/>
    <n v="0"/>
    <n v="0"/>
    <n v="86429.800000000017"/>
    <n v="268849.01"/>
    <n v="111657.59"/>
    <n v="466936.4"/>
  </r>
  <r>
    <x v="6"/>
    <x v="1"/>
    <n v="3"/>
    <n v="18569.400000000001"/>
    <n v="44636.77"/>
    <n v="17401.400000000001"/>
    <n v="128.53"/>
    <n v="252.56"/>
    <n v="0"/>
    <n v="0"/>
    <n v="0"/>
    <n v="836.96"/>
    <n v="0"/>
    <n v="0"/>
    <n v="585.38"/>
    <n v="4738.01"/>
    <n v="5470.91"/>
    <n v="1956.49"/>
    <n v="188.36"/>
    <n v="0"/>
    <n v="0"/>
    <n v="0"/>
    <n v="0"/>
    <n v="33.26"/>
    <n v="4175.7700000000004"/>
    <n v="38680.949999999997"/>
    <n v="43909.72"/>
    <n v="32544.04"/>
    <n v="33678.879999999997"/>
    <n v="91483.14"/>
    <n v="0"/>
    <n v="35615.800000000003"/>
    <n v="0"/>
    <n v="0"/>
    <n v="0"/>
    <n v="0"/>
    <n v="77114.44"/>
    <n v="0"/>
    <n v="0"/>
    <n v="81825.62000000001"/>
    <n v="257444.91000000003"/>
    <n v="112730.24000000001"/>
    <n v="452000.77"/>
  </r>
  <r>
    <x v="6"/>
    <x v="1"/>
    <n v="4"/>
    <n v="18644.96"/>
    <n v="43501.04"/>
    <n v="16846.099999999999"/>
    <n v="133.07"/>
    <n v="124.77"/>
    <n v="0"/>
    <n v="0"/>
    <n v="0"/>
    <n v="156.82"/>
    <n v="0"/>
    <n v="0"/>
    <n v="628.57000000000005"/>
    <n v="4706.76"/>
    <n v="5370.97"/>
    <n v="1749.66"/>
    <n v="752.7"/>
    <n v="0"/>
    <n v="0"/>
    <n v="0"/>
    <n v="0"/>
    <n v="33.26"/>
    <n v="3191.08"/>
    <n v="32226.33"/>
    <n v="35796.5"/>
    <n v="32668.799999999999"/>
    <n v="31838.17"/>
    <n v="73748.259999999995"/>
    <n v="0"/>
    <n v="34945.07"/>
    <n v="0"/>
    <n v="0"/>
    <n v="0"/>
    <n v="0"/>
    <n v="77750"/>
    <n v="0"/>
    <n v="0"/>
    <n v="79406.760000000024"/>
    <n v="222711.06"/>
    <n v="112695.07"/>
    <n v="414812.89"/>
  </r>
  <r>
    <x v="6"/>
    <x v="1"/>
    <n v="5"/>
    <n v="18634.73"/>
    <n v="44162.45"/>
    <n v="17025.66"/>
    <n v="134.80000000000001"/>
    <n v="159.28"/>
    <n v="0"/>
    <n v="0"/>
    <n v="0"/>
    <n v="239.99"/>
    <n v="0"/>
    <n v="0"/>
    <n v="598.67999999999995"/>
    <n v="4515.18"/>
    <n v="5151.8100000000004"/>
    <n v="1438.43"/>
    <n v="692.75"/>
    <n v="0"/>
    <n v="0"/>
    <n v="0"/>
    <n v="0"/>
    <n v="33.26"/>
    <n v="2908.05"/>
    <n v="29546.39"/>
    <n v="31929.7"/>
    <n v="34935.910000000003"/>
    <n v="33774.410000000003"/>
    <n v="73289.84"/>
    <n v="0"/>
    <n v="35347.519999999997"/>
    <n v="0"/>
    <n v="0"/>
    <n v="0"/>
    <n v="0"/>
    <n v="77750"/>
    <n v="0"/>
    <n v="0"/>
    <n v="80356.91"/>
    <n v="218814.41"/>
    <n v="113097.51999999999"/>
    <n v="412268.83999999997"/>
  </r>
  <r>
    <x v="6"/>
    <x v="1"/>
    <n v="6"/>
    <n v="18402.919999999998"/>
    <n v="43825.8"/>
    <n v="16319.88"/>
    <n v="152.08000000000001"/>
    <n v="83.15"/>
    <n v="0"/>
    <n v="0"/>
    <n v="0"/>
    <n v="220.93"/>
    <n v="0"/>
    <n v="0"/>
    <n v="647.57000000000005"/>
    <n v="4764.55"/>
    <n v="6667.14"/>
    <n v="1717.34"/>
    <n v="720.92"/>
    <n v="0"/>
    <n v="0"/>
    <n v="0"/>
    <n v="0"/>
    <n v="33.26"/>
    <n v="2939.74"/>
    <n v="35578.58"/>
    <n v="39564.559999999998"/>
    <n v="31477.7"/>
    <n v="34254.57"/>
    <n v="75589.37"/>
    <n v="0"/>
    <n v="32864.730000000003"/>
    <n v="0"/>
    <n v="0"/>
    <n v="0"/>
    <n v="0"/>
    <n v="77750"/>
    <n v="0"/>
    <n v="0"/>
    <n v="79004.759999999995"/>
    <n v="233955.3"/>
    <n v="110614.73000000001"/>
    <n v="423574.79000000004"/>
  </r>
  <r>
    <x v="6"/>
    <x v="1"/>
    <n v="7"/>
    <n v="17912.09"/>
    <n v="41873.589999999997"/>
    <n v="15622.96"/>
    <n v="152.08000000000001"/>
    <n v="57.58"/>
    <n v="0"/>
    <n v="0"/>
    <n v="0"/>
    <n v="165.59"/>
    <n v="0"/>
    <n v="0"/>
    <n v="652.88"/>
    <n v="4556.33"/>
    <n v="5882.97"/>
    <n v="2128.83"/>
    <n v="621.96"/>
    <n v="0"/>
    <n v="901.78"/>
    <n v="0"/>
    <n v="0"/>
    <n v="33.26"/>
    <n v="2619.64"/>
    <n v="31528.07"/>
    <n v="32651.64"/>
    <n v="29721.7"/>
    <n v="34637.300000000003"/>
    <n v="75648.289999999994"/>
    <n v="0"/>
    <n v="31071.53"/>
    <n v="0"/>
    <n v="0"/>
    <n v="0"/>
    <n v="0"/>
    <n v="77750"/>
    <n v="0"/>
    <n v="0"/>
    <n v="75783.889999999985"/>
    <n v="221584.64999999997"/>
    <n v="108821.53"/>
    <n v="406190.06999999995"/>
  </r>
  <r>
    <x v="6"/>
    <x v="1"/>
    <n v="8"/>
    <n v="18046.8"/>
    <n v="42940.58"/>
    <n v="16308.46"/>
    <n v="152.08000000000001"/>
    <n v="65.5"/>
    <n v="0"/>
    <n v="0"/>
    <n v="0"/>
    <n v="188.78"/>
    <n v="0"/>
    <n v="0"/>
    <n v="641.4"/>
    <n v="4806.8"/>
    <n v="6532.17"/>
    <n v="3162.23"/>
    <n v="862.64"/>
    <n v="0"/>
    <n v="18.5"/>
    <n v="0"/>
    <n v="0"/>
    <n v="33.26"/>
    <n v="2743.42"/>
    <n v="34293.879999999997"/>
    <n v="38103.51"/>
    <n v="29869.57"/>
    <n v="37467.26"/>
    <n v="74776.94"/>
    <n v="0"/>
    <n v="25647.06"/>
    <n v="0"/>
    <n v="0"/>
    <n v="0"/>
    <n v="0"/>
    <n v="77750"/>
    <n v="0"/>
    <n v="0"/>
    <n v="77702.2"/>
    <n v="233311.58000000002"/>
    <n v="103397.06"/>
    <n v="414410.84"/>
  </r>
  <r>
    <x v="6"/>
    <x v="1"/>
    <n v="9"/>
    <n v="17987.88"/>
    <n v="42797.279999999999"/>
    <n v="15994.48"/>
    <n v="152.08000000000001"/>
    <n v="61.33"/>
    <n v="0"/>
    <n v="0"/>
    <n v="0"/>
    <n v="211.84"/>
    <n v="0"/>
    <n v="0"/>
    <n v="598.67999999999995"/>
    <n v="4780.62"/>
    <n v="6486.1"/>
    <n v="1864.16"/>
    <n v="663.94"/>
    <n v="0"/>
    <n v="0"/>
    <n v="0"/>
    <n v="0"/>
    <n v="33.26"/>
    <n v="3204.6"/>
    <n v="35902.39"/>
    <n v="38613.58"/>
    <n v="31717.16"/>
    <n v="30746.48"/>
    <n v="71437.11"/>
    <n v="0"/>
    <n v="26501.9"/>
    <n v="0"/>
    <n v="0"/>
    <n v="0"/>
    <n v="0"/>
    <n v="77750"/>
    <n v="0"/>
    <n v="0"/>
    <n v="77204.89"/>
    <n v="226048.08000000002"/>
    <n v="104251.9"/>
    <n v="407504.87"/>
  </r>
  <r>
    <x v="6"/>
    <x v="1"/>
    <n v="10"/>
    <n v="18122.32"/>
    <n v="42774.25"/>
    <n v="16427.080000000002"/>
    <n v="148.28"/>
    <n v="68.510000000000005"/>
    <n v="0"/>
    <n v="0"/>
    <n v="0"/>
    <n v="345.06"/>
    <n v="0"/>
    <n v="0"/>
    <n v="603.03"/>
    <n v="4683.54"/>
    <n v="6059.36"/>
    <n v="2388.0700000000002"/>
    <n v="779.06"/>
    <n v="0"/>
    <n v="0"/>
    <n v="0"/>
    <n v="0"/>
    <n v="33.26"/>
    <n v="3359.51"/>
    <n v="34889.89"/>
    <n v="36387.24"/>
    <n v="28889.69"/>
    <n v="36491.17"/>
    <n v="77787.399999999994"/>
    <n v="0"/>
    <n v="38575.040000000001"/>
    <n v="0"/>
    <n v="0"/>
    <n v="0"/>
    <n v="0"/>
    <n v="77750"/>
    <n v="0"/>
    <n v="0"/>
    <n v="77885.499999999985"/>
    <n v="232351.22"/>
    <n v="116325.04000000001"/>
    <n v="426561.76"/>
  </r>
  <r>
    <x v="6"/>
    <x v="1"/>
    <n v="11"/>
    <n v="18264.12"/>
    <n v="43780.31"/>
    <n v="16911.27"/>
    <n v="154.4"/>
    <n v="98.33"/>
    <n v="0"/>
    <n v="0"/>
    <n v="0"/>
    <n v="765.11"/>
    <n v="0"/>
    <n v="0"/>
    <n v="604.41"/>
    <n v="4790.82"/>
    <n v="6360.87"/>
    <n v="2612.31"/>
    <n v="2288.15"/>
    <n v="0"/>
    <n v="0"/>
    <n v="0"/>
    <n v="0"/>
    <n v="33.26"/>
    <n v="3734.74"/>
    <n v="38226.449999999997"/>
    <n v="43779.94"/>
    <n v="31160.18"/>
    <n v="37008.269999999997"/>
    <n v="71349.08"/>
    <n v="0"/>
    <n v="31568.73"/>
    <n v="0"/>
    <n v="0"/>
    <n v="0"/>
    <n v="0"/>
    <n v="77750"/>
    <n v="0"/>
    <n v="0"/>
    <n v="79973.539999999994"/>
    <n v="241948.47999999998"/>
    <n v="109318.73"/>
    <n v="431240.74999999994"/>
  </r>
  <r>
    <x v="6"/>
    <x v="1"/>
    <n v="12"/>
    <n v="18785.07"/>
    <n v="46072.33"/>
    <n v="18711.97"/>
    <n v="180.45"/>
    <n v="247.17"/>
    <n v="0"/>
    <n v="0"/>
    <n v="0"/>
    <n v="1136.02"/>
    <n v="0"/>
    <n v="0"/>
    <n v="598.67999999999995"/>
    <n v="5019.3900000000003"/>
    <n v="5610.44"/>
    <n v="2646.55"/>
    <n v="-464.69"/>
    <n v="0"/>
    <n v="2473.88"/>
    <n v="0"/>
    <n v="0"/>
    <n v="33.26"/>
    <n v="3677.99"/>
    <n v="39139.360000000001"/>
    <n v="42045.279999999999"/>
    <n v="28283.61"/>
    <n v="37667.040000000001"/>
    <n v="81259.37"/>
    <n v="0"/>
    <n v="34675.33"/>
    <n v="0"/>
    <n v="0"/>
    <n v="0"/>
    <n v="0"/>
    <n v="77750"/>
    <n v="0"/>
    <n v="0"/>
    <n v="85133.01"/>
    <n v="247990.16"/>
    <n v="112425.33"/>
    <n v="445548.5"/>
  </r>
  <r>
    <x v="7"/>
    <x v="1"/>
    <n v="1"/>
    <n v="21719.78"/>
    <n v="70592.399999999994"/>
    <n v="38476.89"/>
    <n v="247.13"/>
    <n v="780.59"/>
    <n v="0"/>
    <n v="0"/>
    <n v="1756.01"/>
    <n v="3151.63"/>
    <n v="2225.9"/>
    <n v="0"/>
    <n v="1346.33"/>
    <n v="14742.08"/>
    <n v="15915.51"/>
    <n v="12206.97"/>
    <n v="0"/>
    <n v="0"/>
    <n v="0"/>
    <n v="0"/>
    <n v="0"/>
    <n v="190.35"/>
    <n v="7314.29"/>
    <n v="79394.78"/>
    <n v="115425.09"/>
    <n v="40975.129999999997"/>
    <n v="47507.97"/>
    <n v="32908.230000000003"/>
    <n v="0"/>
    <n v="0"/>
    <n v="0"/>
    <n v="0"/>
    <n v="0"/>
    <n v="0"/>
    <n v="0"/>
    <n v="0"/>
    <n v="0"/>
    <n v="138950.33000000002"/>
    <n v="367926.73"/>
    <n v="0"/>
    <n v="506877.06"/>
  </r>
  <r>
    <x v="7"/>
    <x v="1"/>
    <n v="2"/>
    <n v="21489.439999999999"/>
    <n v="71372.59"/>
    <n v="38508.1"/>
    <n v="247.13"/>
    <n v="636.65"/>
    <n v="0"/>
    <n v="0"/>
    <n v="1647.21"/>
    <n v="2701.76"/>
    <n v="2141.7199999999998"/>
    <n v="0"/>
    <n v="1628.78"/>
    <n v="14816.81"/>
    <n v="15010.57"/>
    <n v="11664.82"/>
    <n v="0"/>
    <n v="0"/>
    <n v="0"/>
    <n v="0"/>
    <n v="0"/>
    <n v="300.77"/>
    <n v="7354.1"/>
    <n v="70495.14"/>
    <n v="106541"/>
    <n v="41430.379999999997"/>
    <n v="50685.919999999998"/>
    <n v="28678.400000000001"/>
    <n v="0"/>
    <n v="0"/>
    <n v="0"/>
    <n v="0"/>
    <n v="0"/>
    <n v="0"/>
    <n v="0"/>
    <n v="0"/>
    <n v="0"/>
    <n v="138744.6"/>
    <n v="348606.69"/>
    <n v="0"/>
    <n v="487351.29000000004"/>
  </r>
  <r>
    <x v="7"/>
    <x v="1"/>
    <n v="3"/>
    <n v="21298.23"/>
    <n v="70070.039999999994"/>
    <n v="36601.75"/>
    <n v="247.13"/>
    <n v="497.7"/>
    <n v="0"/>
    <n v="0"/>
    <n v="1670.23"/>
    <n v="2137.5500000000002"/>
    <n v="1966.66"/>
    <n v="0"/>
    <n v="1634.73"/>
    <n v="14123.59"/>
    <n v="15319.72"/>
    <n v="11489.69"/>
    <n v="0"/>
    <n v="0"/>
    <n v="0"/>
    <n v="0"/>
    <n v="0"/>
    <n v="5435.88"/>
    <n v="7550.54"/>
    <n v="71147.7"/>
    <n v="102895.57"/>
    <n v="37474.35"/>
    <n v="49014.97"/>
    <n v="29086.31"/>
    <n v="0"/>
    <n v="0"/>
    <n v="0"/>
    <n v="0"/>
    <n v="0"/>
    <n v="0"/>
    <n v="0"/>
    <n v="0"/>
    <n v="0"/>
    <n v="134489.28999999998"/>
    <n v="345173.05"/>
    <n v="0"/>
    <n v="479662.33999999997"/>
  </r>
  <r>
    <x v="7"/>
    <x v="1"/>
    <n v="4"/>
    <n v="20182.259999999998"/>
    <n v="66501.97"/>
    <n v="33855.019999999997"/>
    <n v="247.13"/>
    <n v="380.39"/>
    <n v="0"/>
    <n v="0"/>
    <n v="1415.37"/>
    <n v="1443.14"/>
    <n v="1500.64"/>
    <n v="0"/>
    <n v="1190.96"/>
    <n v="12424.82"/>
    <n v="12492.79"/>
    <n v="5542.32"/>
    <n v="0"/>
    <n v="0"/>
    <n v="0"/>
    <n v="0"/>
    <n v="0"/>
    <n v="1809.19"/>
    <n v="6108.16"/>
    <n v="55267.88"/>
    <n v="68544.53"/>
    <n v="27295.07"/>
    <n v="52800.38"/>
    <n v="25510.38"/>
    <n v="0"/>
    <n v="0"/>
    <n v="0"/>
    <n v="0"/>
    <n v="0"/>
    <n v="0"/>
    <n v="0"/>
    <n v="0"/>
    <n v="0"/>
    <n v="125525.92"/>
    <n v="268986.48"/>
    <n v="0"/>
    <n v="394512.39999999997"/>
  </r>
  <r>
    <x v="7"/>
    <x v="1"/>
    <n v="5"/>
    <n v="20365.88"/>
    <n v="65626.759999999995"/>
    <n v="34077.629999999997"/>
    <n v="247.13"/>
    <n v="388.49"/>
    <n v="0"/>
    <n v="0"/>
    <n v="1351.44"/>
    <n v="1665.19"/>
    <n v="500.35"/>
    <n v="0"/>
    <n v="753.9"/>
    <n v="11943.55"/>
    <n v="11407.37"/>
    <n v="4425.63"/>
    <n v="0"/>
    <n v="0"/>
    <n v="0"/>
    <n v="0"/>
    <n v="0"/>
    <n v="260.5"/>
    <n v="5929.9"/>
    <n v="51150.81"/>
    <n v="58539.33"/>
    <n v="26699.94"/>
    <n v="41468.99"/>
    <n v="24278.51"/>
    <n v="0"/>
    <n v="0"/>
    <n v="0"/>
    <n v="0"/>
    <n v="0"/>
    <n v="0"/>
    <n v="0"/>
    <n v="0"/>
    <n v="0"/>
    <n v="124222.87000000001"/>
    <n v="236858.43"/>
    <n v="0"/>
    <n v="361081.3"/>
  </r>
  <r>
    <x v="7"/>
    <x v="1"/>
    <n v="6"/>
    <n v="20243.36"/>
    <n v="65650.25"/>
    <n v="33484.32"/>
    <n v="247.13"/>
    <n v="287.26"/>
    <n v="0"/>
    <n v="0"/>
    <n v="963.59"/>
    <n v="1524.23"/>
    <n v="485.88"/>
    <n v="0"/>
    <n v="780.72"/>
    <n v="12175.84"/>
    <n v="12537.62"/>
    <n v="5689.69"/>
    <n v="0"/>
    <n v="0"/>
    <n v="0"/>
    <n v="0"/>
    <n v="0"/>
    <n v="166.3"/>
    <n v="6105.21"/>
    <n v="56897.24"/>
    <n v="70704.14"/>
    <n v="27606.6"/>
    <n v="55904.15"/>
    <n v="26669.51"/>
    <n v="0"/>
    <n v="0"/>
    <n v="0"/>
    <n v="0"/>
    <n v="0"/>
    <n v="0"/>
    <n v="0"/>
    <n v="0"/>
    <n v="0"/>
    <n v="122886.01999999999"/>
    <n v="275237.02"/>
    <n v="0"/>
    <n v="398123.04000000004"/>
  </r>
  <r>
    <x v="7"/>
    <x v="1"/>
    <n v="7"/>
    <n v="19972.95"/>
    <n v="65626.240000000005"/>
    <n v="32965.65"/>
    <n v="247.13"/>
    <n v="185.78"/>
    <n v="0"/>
    <n v="0"/>
    <n v="784.01"/>
    <n v="1277.3900000000001"/>
    <n v="594.6"/>
    <n v="0"/>
    <n v="1074.01"/>
    <n v="11900.91"/>
    <n v="12898.86"/>
    <n v="4916.0600000000004"/>
    <n v="0"/>
    <n v="4660.45"/>
    <n v="0"/>
    <n v="0"/>
    <n v="0"/>
    <n v="166.3"/>
    <n v="6208.81"/>
    <n v="57700.72"/>
    <n v="70268.73"/>
    <n v="25939.55"/>
    <n v="45675.43"/>
    <n v="27854.720000000001"/>
    <n v="0"/>
    <n v="0"/>
    <n v="0"/>
    <n v="0"/>
    <n v="0"/>
    <n v="0"/>
    <n v="0"/>
    <n v="0"/>
    <n v="0"/>
    <n v="121653.75"/>
    <n v="269264.54999999993"/>
    <n v="0"/>
    <n v="390918.29999999993"/>
  </r>
  <r>
    <x v="7"/>
    <x v="1"/>
    <n v="8"/>
    <n v="19915.53"/>
    <n v="65375.48"/>
    <n v="32894.629999999997"/>
    <n v="323.17"/>
    <n v="176.64"/>
    <n v="0"/>
    <n v="0"/>
    <n v="774.14"/>
    <n v="1321.37"/>
    <n v="869.56"/>
    <n v="0"/>
    <n v="1212.31"/>
    <n v="12271.19"/>
    <n v="12701.51"/>
    <n v="6288.73"/>
    <n v="0"/>
    <n v="2258.52"/>
    <n v="4955.1499999999996"/>
    <n v="0"/>
    <n v="0"/>
    <n v="491.42"/>
    <n v="5918.55"/>
    <n v="58856.88"/>
    <n v="69423.520000000004"/>
    <n v="26067.23"/>
    <n v="50253.68"/>
    <n v="32679.119999999999"/>
    <n v="0"/>
    <n v="0"/>
    <n v="0"/>
    <n v="0"/>
    <n v="0"/>
    <n v="0"/>
    <n v="0"/>
    <n v="0"/>
    <n v="0"/>
    <n v="121650.52"/>
    <n v="283377.81000000006"/>
    <n v="0"/>
    <n v="405028.33000000007"/>
  </r>
  <r>
    <x v="7"/>
    <x v="1"/>
    <n v="9"/>
    <n v="19871.75"/>
    <n v="65637.09"/>
    <n v="32647.4"/>
    <n v="266.14"/>
    <n v="199.28"/>
    <n v="0"/>
    <n v="0"/>
    <n v="875.66"/>
    <n v="1321.42"/>
    <n v="708.67"/>
    <n v="0"/>
    <n v="1449.95"/>
    <n v="12341.51"/>
    <n v="12704.13"/>
    <n v="7278.97"/>
    <n v="0"/>
    <n v="0"/>
    <n v="0"/>
    <n v="0"/>
    <n v="0"/>
    <n v="436.64"/>
    <n v="5620.19"/>
    <n v="57301.65"/>
    <n v="67647.28"/>
    <n v="25094.880000000001"/>
    <n v="48881.35"/>
    <n v="30099.200000000001"/>
    <n v="0"/>
    <n v="0"/>
    <n v="0"/>
    <n v="0"/>
    <n v="0"/>
    <n v="0"/>
    <n v="0"/>
    <n v="0"/>
    <n v="0"/>
    <n v="121527.40999999999"/>
    <n v="268855.75"/>
    <n v="0"/>
    <n v="390383.16"/>
  </r>
  <r>
    <x v="7"/>
    <x v="1"/>
    <n v="10"/>
    <n v="19863.810000000001"/>
    <n v="66397.789999999994"/>
    <n v="33046.269999999997"/>
    <n v="285.14999999999998"/>
    <n v="221.34"/>
    <n v="0"/>
    <n v="0"/>
    <n v="991.48"/>
    <n v="1514.03"/>
    <n v="765.69"/>
    <n v="0"/>
    <n v="1577.69"/>
    <n v="12797.65"/>
    <n v="13214.79"/>
    <n v="7746.64"/>
    <n v="0"/>
    <n v="0"/>
    <n v="0"/>
    <n v="0"/>
    <n v="0"/>
    <n v="1004.75"/>
    <n v="5713.31"/>
    <n v="58397.99"/>
    <n v="71137.36"/>
    <n v="23485.84"/>
    <n v="48935.13"/>
    <n v="26876.94"/>
    <n v="0"/>
    <n v="0"/>
    <n v="0"/>
    <n v="0"/>
    <n v="0"/>
    <n v="0"/>
    <n v="0"/>
    <n v="0"/>
    <n v="0"/>
    <n v="123085.55999999998"/>
    <n v="270888.08999999997"/>
    <n v="0"/>
    <n v="393973.64999999997"/>
  </r>
  <r>
    <x v="7"/>
    <x v="1"/>
    <n v="11"/>
    <n v="20079.79"/>
    <n v="67354.77"/>
    <n v="33752.36"/>
    <n v="285.14999999999998"/>
    <n v="375.11"/>
    <n v="0"/>
    <n v="0"/>
    <n v="1313.14"/>
    <n v="1929.58"/>
    <n v="1059.75"/>
    <n v="0"/>
    <n v="1693.11"/>
    <n v="13115.41"/>
    <n v="13950.42"/>
    <n v="8382.1200000000008"/>
    <n v="0"/>
    <n v="3172.82"/>
    <n v="0"/>
    <n v="0"/>
    <n v="0"/>
    <n v="1948"/>
    <n v="6269.11"/>
    <n v="62250.29"/>
    <n v="77813.61"/>
    <n v="35626.58"/>
    <n v="40558.54"/>
    <n v="23255.919999999998"/>
    <n v="0"/>
    <n v="0"/>
    <n v="0"/>
    <n v="0"/>
    <n v="0"/>
    <n v="0"/>
    <n v="0"/>
    <n v="0"/>
    <n v="0"/>
    <n v="126149.65"/>
    <n v="288035.93"/>
    <n v="0"/>
    <n v="414185.57999999996"/>
  </r>
  <r>
    <x v="7"/>
    <x v="1"/>
    <n v="12"/>
    <n v="20837.23"/>
    <n v="71505.36"/>
    <n v="37264.51"/>
    <n v="285.14999999999998"/>
    <n v="708.56"/>
    <n v="0"/>
    <n v="0"/>
    <n v="1592.74"/>
    <n v="2460.5500000000002"/>
    <n v="1357.44"/>
    <n v="0"/>
    <n v="1439.91"/>
    <n v="13886.13"/>
    <n v="14708.95"/>
    <n v="10016.99"/>
    <n v="0"/>
    <n v="0"/>
    <n v="0"/>
    <n v="0"/>
    <n v="0"/>
    <n v="4142.7700000000004"/>
    <n v="6853.05"/>
    <n v="66950.05"/>
    <n v="88601.85"/>
    <n v="30684.89"/>
    <n v="55227.6"/>
    <n v="26170.080000000002"/>
    <n v="0"/>
    <n v="0"/>
    <n v="0"/>
    <n v="0"/>
    <n v="0"/>
    <n v="0"/>
    <n v="0"/>
    <n v="0"/>
    <n v="0"/>
    <n v="136011.53999999998"/>
    <n v="318682.27"/>
    <n v="0"/>
    <n v="454693.81"/>
  </r>
  <r>
    <x v="8"/>
    <x v="1"/>
    <n v="1"/>
    <n v="1538.98"/>
    <n v="2257.77"/>
    <n v="612.57000000000005"/>
    <n v="0"/>
    <n v="0"/>
    <n v="0"/>
    <n v="0"/>
    <n v="0"/>
    <n v="0"/>
    <n v="0"/>
    <n v="0"/>
    <n v="37.99"/>
    <n v="1288.47"/>
    <n v="1399.59"/>
    <n v="0"/>
    <n v="142.55000000000001"/>
    <n v="0"/>
    <n v="0"/>
    <n v="0"/>
    <n v="0"/>
    <n v="0"/>
    <n v="612.59"/>
    <n v="6307.21"/>
    <n v="3562.55"/>
    <n v="9325.64"/>
    <n v="0"/>
    <n v="16215.76"/>
    <n v="0"/>
    <n v="0"/>
    <n v="0"/>
    <n v="0"/>
    <n v="0"/>
    <n v="0"/>
    <n v="0"/>
    <n v="0"/>
    <n v="0"/>
    <n v="4409.32"/>
    <n v="38892.35"/>
    <n v="0"/>
    <n v="43301.67"/>
  </r>
  <r>
    <x v="8"/>
    <x v="1"/>
    <n v="2"/>
    <n v="1572.36"/>
    <n v="2263.69"/>
    <n v="600.53"/>
    <n v="0"/>
    <n v="0"/>
    <n v="0"/>
    <n v="0"/>
    <n v="0"/>
    <n v="0"/>
    <n v="0"/>
    <n v="0"/>
    <n v="36.479999999999997"/>
    <n v="1265.1099999999999"/>
    <n v="1362.55"/>
    <n v="0"/>
    <n v="142.55000000000001"/>
    <n v="0"/>
    <n v="0"/>
    <n v="0"/>
    <n v="0"/>
    <n v="0"/>
    <n v="650.69000000000005"/>
    <n v="6016.89"/>
    <n v="12472.24"/>
    <n v="11400.78"/>
    <n v="0"/>
    <n v="15216.54"/>
    <n v="0"/>
    <n v="0"/>
    <n v="0"/>
    <n v="0"/>
    <n v="0"/>
    <n v="0"/>
    <n v="0"/>
    <n v="0"/>
    <n v="0"/>
    <n v="4436.58"/>
    <n v="48563.83"/>
    <n v="0"/>
    <n v="53000.41"/>
  </r>
  <r>
    <x v="8"/>
    <x v="1"/>
    <n v="3"/>
    <n v="1533.84"/>
    <n v="2210.21"/>
    <n v="576.15"/>
    <n v="0"/>
    <n v="0"/>
    <n v="0"/>
    <n v="0"/>
    <n v="0"/>
    <n v="0"/>
    <n v="0"/>
    <n v="0"/>
    <n v="34.64"/>
    <n v="1198.1500000000001"/>
    <n v="1361.79"/>
    <n v="0"/>
    <n v="142.55000000000001"/>
    <n v="0"/>
    <n v="0"/>
    <n v="0"/>
    <n v="0"/>
    <n v="0"/>
    <n v="695.38"/>
    <n v="5651.27"/>
    <n v="6815.5"/>
    <n v="14376.1"/>
    <n v="0"/>
    <n v="14470.27"/>
    <n v="0"/>
    <n v="0"/>
    <n v="0"/>
    <n v="0"/>
    <n v="0"/>
    <n v="0"/>
    <n v="0"/>
    <n v="0"/>
    <n v="0"/>
    <n v="4320.2"/>
    <n v="44745.65"/>
    <n v="0"/>
    <n v="49065.85"/>
  </r>
  <r>
    <x v="8"/>
    <x v="1"/>
    <n v="4"/>
    <n v="1482.81"/>
    <n v="2186.86"/>
    <n v="537.99"/>
    <n v="0"/>
    <n v="0"/>
    <n v="0"/>
    <n v="0"/>
    <n v="0"/>
    <n v="0"/>
    <n v="0"/>
    <n v="0"/>
    <n v="34.64"/>
    <n v="1081.44"/>
    <n v="1120.94"/>
    <n v="0"/>
    <n v="170.29"/>
    <n v="0"/>
    <n v="0"/>
    <n v="0"/>
    <n v="0"/>
    <n v="0"/>
    <n v="566.53"/>
    <n v="4375.6499999999996"/>
    <n v="5128.6000000000004"/>
    <n v="11921.47"/>
    <n v="0"/>
    <n v="11684.29"/>
    <n v="0"/>
    <n v="0"/>
    <n v="0"/>
    <n v="0"/>
    <n v="0"/>
    <n v="0"/>
    <n v="0"/>
    <n v="0"/>
    <n v="0"/>
    <n v="4207.66"/>
    <n v="36083.85"/>
    <n v="0"/>
    <n v="40291.509999999995"/>
  </r>
  <r>
    <x v="8"/>
    <x v="1"/>
    <n v="5"/>
    <n v="1487.2"/>
    <n v="2129.36"/>
    <n v="524.54"/>
    <n v="0"/>
    <n v="0"/>
    <n v="0"/>
    <n v="0"/>
    <n v="0"/>
    <n v="0"/>
    <n v="0"/>
    <n v="0"/>
    <n v="35.03"/>
    <n v="1114.1199999999999"/>
    <n v="1011.41"/>
    <n v="277.01"/>
    <n v="179.07"/>
    <n v="0"/>
    <n v="0"/>
    <n v="0"/>
    <n v="0"/>
    <n v="0"/>
    <n v="559.25"/>
    <n v="4157.92"/>
    <n v="4183.16"/>
    <n v="11868.64"/>
    <n v="0"/>
    <n v="12447.23"/>
    <n v="0"/>
    <n v="0"/>
    <n v="0"/>
    <n v="0"/>
    <n v="0"/>
    <n v="0"/>
    <n v="0"/>
    <n v="0"/>
    <n v="0"/>
    <n v="4141.1000000000004"/>
    <n v="35832.839999999997"/>
    <n v="0"/>
    <n v="39973.939999999995"/>
  </r>
  <r>
    <x v="8"/>
    <x v="1"/>
    <n v="6"/>
    <n v="1471.34"/>
    <n v="2124.89"/>
    <n v="526.26"/>
    <n v="0"/>
    <n v="0"/>
    <n v="0"/>
    <n v="0"/>
    <n v="0"/>
    <n v="0"/>
    <n v="0"/>
    <n v="0"/>
    <n v="35.39"/>
    <n v="1088.54"/>
    <n v="1086.28"/>
    <n v="301.60000000000002"/>
    <n v="0"/>
    <n v="0"/>
    <n v="0"/>
    <n v="0"/>
    <n v="0"/>
    <n v="0"/>
    <n v="541.33000000000004"/>
    <n v="4149.2"/>
    <n v="4409.78"/>
    <n v="14470.83"/>
    <n v="0"/>
    <n v="11783.9"/>
    <n v="0"/>
    <n v="0"/>
    <n v="0"/>
    <n v="0"/>
    <n v="0"/>
    <n v="0"/>
    <n v="0"/>
    <n v="0"/>
    <n v="0"/>
    <n v="4122.49"/>
    <n v="37866.85"/>
    <n v="0"/>
    <n v="41989.34"/>
  </r>
  <r>
    <x v="8"/>
    <x v="1"/>
    <n v="7"/>
    <n v="1488.41"/>
    <n v="2128.25"/>
    <n v="505.42"/>
    <n v="0"/>
    <n v="0"/>
    <n v="0"/>
    <n v="0"/>
    <n v="0"/>
    <n v="0"/>
    <n v="0"/>
    <n v="0"/>
    <n v="36.090000000000003"/>
    <n v="1133.51"/>
    <n v="1166.3399999999999"/>
    <n v="321.36"/>
    <n v="0"/>
    <n v="0"/>
    <n v="0"/>
    <n v="0"/>
    <n v="0"/>
    <n v="0"/>
    <n v="495.23"/>
    <n v="4115.79"/>
    <n v="4678.42"/>
    <n v="13169.26"/>
    <n v="0"/>
    <n v="11420.62"/>
    <n v="0"/>
    <n v="0"/>
    <n v="0"/>
    <n v="0"/>
    <n v="0"/>
    <n v="0"/>
    <n v="0"/>
    <n v="0"/>
    <n v="0"/>
    <n v="4122.08"/>
    <n v="36536.620000000003"/>
    <n v="0"/>
    <n v="40658.700000000004"/>
  </r>
  <r>
    <x v="8"/>
    <x v="1"/>
    <n v="8"/>
    <n v="1409.31"/>
    <n v="2023.38"/>
    <n v="519.74"/>
    <n v="0"/>
    <n v="0"/>
    <n v="0"/>
    <n v="0"/>
    <n v="0"/>
    <n v="0"/>
    <n v="0"/>
    <n v="0"/>
    <n v="36.090000000000003"/>
    <n v="982.26"/>
    <n v="1071.48"/>
    <n v="275.89999999999998"/>
    <n v="0"/>
    <n v="0"/>
    <n v="0"/>
    <n v="0"/>
    <n v="0"/>
    <n v="0"/>
    <n v="456.91"/>
    <n v="3750.62"/>
    <n v="3971.72"/>
    <n v="12342.7"/>
    <n v="0"/>
    <n v="11720.62"/>
    <n v="0"/>
    <n v="0"/>
    <n v="0"/>
    <n v="0"/>
    <n v="0"/>
    <n v="0"/>
    <n v="0"/>
    <n v="0"/>
    <n v="0"/>
    <n v="3952.4300000000003"/>
    <n v="34608.300000000003"/>
    <n v="0"/>
    <n v="38560.730000000003"/>
  </r>
  <r>
    <x v="8"/>
    <x v="1"/>
    <n v="9"/>
    <n v="1427.42"/>
    <n v="2042.91"/>
    <n v="516.61"/>
    <n v="0"/>
    <n v="0"/>
    <n v="0"/>
    <n v="0"/>
    <n v="0"/>
    <n v="0"/>
    <n v="0"/>
    <n v="0"/>
    <n v="33.26"/>
    <n v="1062.76"/>
    <n v="1159.49"/>
    <n v="221.63"/>
    <n v="0"/>
    <n v="0"/>
    <n v="0"/>
    <n v="0"/>
    <n v="0"/>
    <n v="0"/>
    <n v="529.13"/>
    <n v="4173.92"/>
    <n v="4756.24"/>
    <n v="13987.93"/>
    <n v="0"/>
    <n v="11464.28"/>
    <n v="0"/>
    <n v="0"/>
    <n v="0"/>
    <n v="0"/>
    <n v="0"/>
    <n v="0"/>
    <n v="0"/>
    <n v="0"/>
    <n v="0"/>
    <n v="3986.94"/>
    <n v="37388.639999999999"/>
    <n v="0"/>
    <n v="41375.58"/>
  </r>
  <r>
    <x v="8"/>
    <x v="1"/>
    <n v="10"/>
    <n v="1289.5999999999999"/>
    <n v="1845.9"/>
    <n v="459.21"/>
    <n v="0"/>
    <n v="0"/>
    <n v="0"/>
    <n v="0"/>
    <n v="0"/>
    <n v="0"/>
    <n v="0"/>
    <n v="0"/>
    <n v="33.26"/>
    <n v="976.95"/>
    <n v="972.53"/>
    <n v="159.54"/>
    <n v="0"/>
    <n v="0"/>
    <n v="0"/>
    <n v="0"/>
    <n v="0"/>
    <n v="0"/>
    <n v="472.83"/>
    <n v="3458.6"/>
    <n v="3362.42"/>
    <n v="11686.07"/>
    <n v="0"/>
    <n v="13389.34"/>
    <n v="0"/>
    <n v="0"/>
    <n v="0"/>
    <n v="0"/>
    <n v="0"/>
    <n v="0"/>
    <n v="0"/>
    <n v="0"/>
    <n v="0"/>
    <n v="3594.71"/>
    <n v="34511.54"/>
    <n v="0"/>
    <n v="38106.25"/>
  </r>
  <r>
    <x v="8"/>
    <x v="1"/>
    <n v="11"/>
    <n v="1448.93"/>
    <n v="2129.9899999999998"/>
    <n v="526.21"/>
    <n v="0"/>
    <n v="0"/>
    <n v="0"/>
    <n v="0"/>
    <n v="0"/>
    <n v="0"/>
    <n v="0"/>
    <n v="0"/>
    <n v="33.94"/>
    <n v="1112.05"/>
    <n v="1240.1300000000001"/>
    <n v="327.24"/>
    <n v="0"/>
    <n v="0"/>
    <n v="0"/>
    <n v="0"/>
    <n v="0"/>
    <n v="0"/>
    <n v="588.51"/>
    <n v="4754.97"/>
    <n v="4310.1899999999996"/>
    <n v="15115.32"/>
    <n v="0"/>
    <n v="13587.56"/>
    <n v="0"/>
    <n v="0"/>
    <n v="0"/>
    <n v="0"/>
    <n v="0"/>
    <n v="0"/>
    <n v="0"/>
    <n v="0"/>
    <n v="0"/>
    <n v="4105.13"/>
    <n v="41069.909999999996"/>
    <n v="0"/>
    <n v="45175.039999999994"/>
  </r>
  <r>
    <x v="8"/>
    <x v="1"/>
    <n v="12"/>
    <n v="1525.95"/>
    <n v="2245.52"/>
    <n v="580.78"/>
    <n v="0"/>
    <n v="0"/>
    <n v="0"/>
    <n v="0"/>
    <n v="0"/>
    <n v="0"/>
    <n v="0"/>
    <n v="0"/>
    <n v="36.93"/>
    <n v="1202.08"/>
    <n v="1266.54"/>
    <n v="339.58"/>
    <n v="0"/>
    <n v="0"/>
    <n v="142.55000000000001"/>
    <n v="0"/>
    <n v="0"/>
    <n v="0"/>
    <n v="634.46"/>
    <n v="5613.55"/>
    <n v="7744.66"/>
    <n v="17175.3"/>
    <n v="0"/>
    <n v="16453.22"/>
    <n v="0"/>
    <n v="0"/>
    <n v="0"/>
    <n v="0"/>
    <n v="0"/>
    <n v="0"/>
    <n v="0"/>
    <n v="0"/>
    <n v="0"/>
    <n v="4352.25"/>
    <n v="50608.869999999995"/>
    <n v="0"/>
    <n v="54961.119999999995"/>
  </r>
  <r>
    <x v="9"/>
    <x v="1"/>
    <n v="1"/>
    <n v="146170.38"/>
    <n v="333925.57"/>
    <n v="482863.25"/>
    <n v="1191.48"/>
    <n v="45263.39"/>
    <n v="100.73"/>
    <n v="1694.99"/>
    <n v="35572.730000000003"/>
    <n v="21087.14"/>
    <n v="268.07"/>
    <n v="182.13"/>
    <n v="2645.34"/>
    <n v="18379.740000000002"/>
    <n v="35393.46"/>
    <n v="16000.61"/>
    <n v="1955.16"/>
    <n v="0"/>
    <n v="0"/>
    <n v="6657.36"/>
    <n v="0"/>
    <n v="1401.76"/>
    <n v="26659.69"/>
    <n v="212645.41"/>
    <n v="236693.32"/>
    <n v="63444.06"/>
    <n v="88930.92"/>
    <n v="44396.1"/>
    <n v="0"/>
    <n v="0"/>
    <n v="0.2"/>
    <n v="69585.289999999994"/>
    <n v="0"/>
    <n v="0"/>
    <n v="0"/>
    <n v="0"/>
    <n v="0"/>
    <n v="1068137.73"/>
    <n v="755385.06"/>
    <n v="69585.489999999991"/>
    <n v="1893108.28"/>
  </r>
  <r>
    <x v="9"/>
    <x v="1"/>
    <n v="2"/>
    <n v="143526.56"/>
    <n v="328523.19"/>
    <n v="458951.73"/>
    <n v="1160.83"/>
    <n v="37723.660000000003"/>
    <n v="98.78"/>
    <n v="1616.2"/>
    <n v="31205.23"/>
    <n v="19252.52"/>
    <n v="261.32"/>
    <n v="160.41999999999999"/>
    <n v="2708.79"/>
    <n v="17792.54"/>
    <n v="32615.29"/>
    <n v="14840.13"/>
    <n v="2234.39"/>
    <n v="0"/>
    <n v="0"/>
    <n v="5695.12"/>
    <n v="0"/>
    <n v="1318.48"/>
    <n v="25434.07"/>
    <n v="198695.59"/>
    <n v="217769.71"/>
    <n v="60883.32"/>
    <n v="87950.04"/>
    <n v="40965.54"/>
    <n v="0"/>
    <n v="0"/>
    <n v="6584.81"/>
    <n v="94987.36"/>
    <n v="0"/>
    <n v="0"/>
    <n v="0"/>
    <n v="0"/>
    <n v="0"/>
    <n v="1022320.0199999999"/>
    <n v="709063.42999999993"/>
    <n v="101572.17"/>
    <n v="1832955.6199999996"/>
  </r>
  <r>
    <x v="9"/>
    <x v="1"/>
    <n v="3"/>
    <n v="141652.85"/>
    <n v="322146"/>
    <n v="463039.17"/>
    <n v="1163.3800000000001"/>
    <n v="34357.32"/>
    <n v="98.74"/>
    <n v="1671.07"/>
    <n v="28482.26"/>
    <n v="17156.080000000002"/>
    <n v="228.72"/>
    <n v="141.47"/>
    <n v="3262.97"/>
    <n v="17320.98"/>
    <n v="30501.33"/>
    <n v="13233.18"/>
    <n v="1188.54"/>
    <n v="0"/>
    <n v="0"/>
    <n v="5792.04"/>
    <n v="0"/>
    <n v="1443.25"/>
    <n v="24462.07"/>
    <n v="186015.02"/>
    <n v="198240.5"/>
    <n v="54424.37"/>
    <n v="77355.08"/>
    <n v="40508.06"/>
    <n v="0"/>
    <n v="0"/>
    <n v="11851.36"/>
    <n v="83400.490000000005"/>
    <n v="0"/>
    <n v="0"/>
    <n v="0"/>
    <n v="0"/>
    <n v="0"/>
    <n v="1009995.5899999999"/>
    <n v="653888.85999999987"/>
    <n v="95251.85"/>
    <n v="1759136.2999999998"/>
  </r>
  <r>
    <x v="9"/>
    <x v="1"/>
    <n v="4"/>
    <n v="139778.04999999999"/>
    <n v="317486.53000000003"/>
    <n v="465841.57"/>
    <n v="1155.03"/>
    <n v="21570.16"/>
    <n v="97.59"/>
    <n v="1631.12"/>
    <n v="12406.65"/>
    <n v="8006.12"/>
    <n v="142.77000000000001"/>
    <n v="160.41999999999999"/>
    <n v="2630.11"/>
    <n v="15073.15"/>
    <n v="23825.79"/>
    <n v="8201.91"/>
    <n v="0"/>
    <n v="0"/>
    <n v="0"/>
    <n v="5224"/>
    <n v="0"/>
    <n v="1328.56"/>
    <n v="19395.98"/>
    <n v="128618.82"/>
    <n v="137268.4"/>
    <n v="46969.18"/>
    <n v="68123.38"/>
    <n v="36000.6"/>
    <n v="0"/>
    <n v="0"/>
    <n v="0"/>
    <n v="93257.43"/>
    <n v="0"/>
    <n v="0"/>
    <n v="0"/>
    <n v="0"/>
    <n v="0"/>
    <n v="968115.59000000008"/>
    <n v="492820.3"/>
    <n v="93257.43"/>
    <n v="1554193.32"/>
  </r>
  <r>
    <x v="9"/>
    <x v="1"/>
    <n v="5"/>
    <n v="137971.99"/>
    <n v="313227.09000000003"/>
    <n v="456800.81"/>
    <n v="1204.1199999999999"/>
    <n v="20924.330000000002"/>
    <n v="98.48"/>
    <n v="1629.07"/>
    <n v="12187.39"/>
    <n v="8468.9699999999993"/>
    <n v="177.67"/>
    <n v="172.98"/>
    <n v="2935.65"/>
    <n v="14513.53"/>
    <n v="20168.04"/>
    <n v="7035.27"/>
    <n v="0"/>
    <n v="0"/>
    <n v="0"/>
    <n v="5821.25"/>
    <n v="0"/>
    <n v="1320.62"/>
    <n v="18639.39"/>
    <n v="124779.26"/>
    <n v="123223.38"/>
    <n v="46837.67"/>
    <n v="71259.47"/>
    <n v="44711.65"/>
    <n v="0"/>
    <n v="0"/>
    <n v="0"/>
    <n v="82404.06"/>
    <n v="0"/>
    <n v="0"/>
    <n v="0"/>
    <n v="0"/>
    <n v="0"/>
    <n v="952689.91999999993"/>
    <n v="481418.16000000003"/>
    <n v="82404.06"/>
    <n v="1516512.1400000001"/>
  </r>
  <r>
    <x v="9"/>
    <x v="1"/>
    <n v="6"/>
    <n v="134106.48000000001"/>
    <n v="300874.67"/>
    <n v="415849.67"/>
    <n v="1200.46"/>
    <n v="15357.88"/>
    <n v="98"/>
    <n v="1611.77"/>
    <n v="9677.6200000000008"/>
    <n v="5842.67"/>
    <n v="170.42"/>
    <n v="160.41999999999999"/>
    <n v="2663.22"/>
    <n v="14803.21"/>
    <n v="22246.45"/>
    <n v="8670.41"/>
    <n v="0"/>
    <n v="0"/>
    <n v="0"/>
    <n v="5503.98"/>
    <n v="0"/>
    <n v="1298.3699999999999"/>
    <n v="20362.93"/>
    <n v="139451.54"/>
    <n v="141061.98000000001"/>
    <n v="47558.42"/>
    <n v="70388.490000000005"/>
    <n v="37658"/>
    <n v="0"/>
    <n v="0"/>
    <n v="0"/>
    <n v="61655.12"/>
    <n v="0"/>
    <n v="0"/>
    <n v="0"/>
    <n v="0"/>
    <n v="0"/>
    <n v="884789.64000000013"/>
    <n v="511827.42"/>
    <n v="61655.12"/>
    <n v="1458272.1800000002"/>
  </r>
  <r>
    <x v="9"/>
    <x v="1"/>
    <n v="7"/>
    <n v="129632"/>
    <n v="287201.06"/>
    <n v="380512.17"/>
    <n v="1197.75"/>
    <n v="11594.76"/>
    <n v="97.79"/>
    <n v="1607.29"/>
    <n v="7349.34"/>
    <n v="3536.2"/>
    <n v="155.80000000000001"/>
    <n v="153.13"/>
    <n v="2696.66"/>
    <n v="14649.15"/>
    <n v="19201.28"/>
    <n v="8639.3700000000008"/>
    <n v="0"/>
    <n v="0"/>
    <n v="0"/>
    <n v="5805.42"/>
    <n v="0"/>
    <n v="1288.5"/>
    <n v="19917.099999999999"/>
    <n v="137681.75"/>
    <n v="147010.23999999999"/>
    <n v="46564.639999999999"/>
    <n v="66072.63"/>
    <n v="36592.42"/>
    <n v="0"/>
    <n v="0"/>
    <n v="1658.49"/>
    <n v="51229.49"/>
    <n v="0"/>
    <n v="0"/>
    <n v="0"/>
    <n v="0"/>
    <n v="0"/>
    <n v="822884.16"/>
    <n v="506272.29"/>
    <n v="52887.979999999996"/>
    <n v="1382044.43"/>
  </r>
  <r>
    <x v="9"/>
    <x v="1"/>
    <n v="8"/>
    <n v="128641.24"/>
    <n v="284752.88"/>
    <n v="380759.91"/>
    <n v="1187.96"/>
    <n v="11436.78"/>
    <n v="96.64"/>
    <n v="1607.68"/>
    <n v="7172.74"/>
    <n v="3473.72"/>
    <n v="157.09"/>
    <n v="162.27000000000001"/>
    <n v="2605.7199999999998"/>
    <n v="14601.98"/>
    <n v="22136.93"/>
    <n v="8758.48"/>
    <n v="0"/>
    <n v="0"/>
    <n v="0"/>
    <n v="5809.8"/>
    <n v="0"/>
    <n v="1293.81"/>
    <n v="19518.8"/>
    <n v="134705.68"/>
    <n v="135898.48000000001"/>
    <n v="57486.43"/>
    <n v="62796.02"/>
    <n v="39138.980000000003"/>
    <n v="0"/>
    <n v="0"/>
    <n v="0"/>
    <n v="60089.4"/>
    <n v="0"/>
    <n v="0"/>
    <n v="0"/>
    <n v="0"/>
    <n v="0"/>
    <n v="819286.64"/>
    <n v="504913.38"/>
    <n v="60089.4"/>
    <n v="1384289.42"/>
  </r>
  <r>
    <x v="9"/>
    <x v="1"/>
    <n v="9"/>
    <n v="128892.69"/>
    <n v="285458"/>
    <n v="388138.13"/>
    <n v="1242.6500000000001"/>
    <n v="11962.58"/>
    <n v="97.76"/>
    <n v="1608.32"/>
    <n v="7368.3"/>
    <n v="3968.58"/>
    <n v="161.04"/>
    <n v="160.41999999999999"/>
    <n v="2640.82"/>
    <n v="14536.52"/>
    <n v="21966.47"/>
    <n v="12472.53"/>
    <n v="0"/>
    <n v="0"/>
    <n v="0"/>
    <n v="5495.5"/>
    <n v="0"/>
    <n v="1246"/>
    <n v="20147.150000000001"/>
    <n v="139053.74"/>
    <n v="139892.01999999999"/>
    <n v="47264.07"/>
    <n v="63183.34"/>
    <n v="36783.86"/>
    <n v="0"/>
    <n v="0"/>
    <n v="0"/>
    <n v="60453.05"/>
    <n v="0"/>
    <n v="0"/>
    <n v="0"/>
    <n v="0"/>
    <n v="0"/>
    <n v="828898.05"/>
    <n v="504842.43999999994"/>
    <n v="60453.05"/>
    <n v="1394193.54"/>
  </r>
  <r>
    <x v="9"/>
    <x v="1"/>
    <n v="10"/>
    <n v="130777.12"/>
    <n v="290079.65000000002"/>
    <n v="412216.55"/>
    <n v="1256.23"/>
    <n v="14430.14"/>
    <n v="97.55"/>
    <n v="1720.46"/>
    <n v="9369.23"/>
    <n v="5954.1"/>
    <n v="175.39"/>
    <n v="153.13"/>
    <n v="2550.5500000000002"/>
    <n v="14719.9"/>
    <n v="23193.07"/>
    <n v="5818.69"/>
    <n v="0"/>
    <n v="0"/>
    <n v="0"/>
    <n v="5754.67"/>
    <n v="0"/>
    <n v="1611.04"/>
    <n v="21204.75"/>
    <n v="143684.88"/>
    <n v="147069.78"/>
    <n v="49916.37"/>
    <n v="67235.37"/>
    <n v="49232.31"/>
    <n v="0"/>
    <n v="0"/>
    <n v="0"/>
    <n v="56570.42"/>
    <n v="0"/>
    <n v="0"/>
    <n v="0"/>
    <n v="0"/>
    <n v="0"/>
    <n v="866076.42"/>
    <n v="532144.51"/>
    <n v="56570.42"/>
    <n v="1454791.35"/>
  </r>
  <r>
    <x v="9"/>
    <x v="1"/>
    <n v="11"/>
    <n v="135245.07"/>
    <n v="301526.65999999997"/>
    <n v="461806.58"/>
    <n v="1352.35"/>
    <n v="21853.18"/>
    <n v="98.29"/>
    <n v="1650.64"/>
    <n v="15454.82"/>
    <n v="10304.01"/>
    <n v="175.11"/>
    <n v="173.23"/>
    <n v="2844.42"/>
    <n v="15228.53"/>
    <n v="26249.89"/>
    <n v="10543.03"/>
    <n v="535.41"/>
    <n v="1596.67"/>
    <n v="0"/>
    <n v="5957.34"/>
    <n v="0"/>
    <n v="1381.19"/>
    <n v="22108.720000000001"/>
    <n v="160561.35999999999"/>
    <n v="164903.26"/>
    <n v="57064.98"/>
    <n v="66018.58"/>
    <n v="30575.43"/>
    <n v="0"/>
    <n v="0"/>
    <n v="0"/>
    <n v="57166"/>
    <n v="0"/>
    <n v="0"/>
    <n v="0"/>
    <n v="0"/>
    <n v="0"/>
    <n v="949466.71000000008"/>
    <n v="565742.04"/>
    <n v="57166"/>
    <n v="1572374.75"/>
  </r>
  <r>
    <x v="9"/>
    <x v="1"/>
    <n v="12"/>
    <n v="145310.54"/>
    <n v="331073.23"/>
    <n v="546809.81000000006"/>
    <n v="1380.19"/>
    <n v="39392.9"/>
    <n v="99.99"/>
    <n v="1694.97"/>
    <n v="29989.88"/>
    <n v="17944.64"/>
    <n v="237"/>
    <n v="189.67"/>
    <n v="2558.7399999999998"/>
    <n v="16864.96"/>
    <n v="25566.18"/>
    <n v="11402.39"/>
    <n v="644.27"/>
    <n v="0"/>
    <n v="0"/>
    <n v="6118.79"/>
    <n v="0"/>
    <n v="1382.86"/>
    <n v="24470.799999999999"/>
    <n v="193540.58"/>
    <n v="203875.9"/>
    <n v="65514.9"/>
    <n v="73666.850000000006"/>
    <n v="33263.96"/>
    <n v="0"/>
    <n v="0"/>
    <n v="0"/>
    <n v="80816.08"/>
    <n v="0"/>
    <n v="0"/>
    <n v="0"/>
    <n v="0"/>
    <n v="0"/>
    <n v="1113933.1499999997"/>
    <n v="659060.85"/>
    <n v="80816.08"/>
    <n v="1853810.0799999996"/>
  </r>
  <r>
    <x v="10"/>
    <x v="1"/>
    <n v="1"/>
    <n v="41262.82"/>
    <n v="91421.759999999995"/>
    <n v="225284.38"/>
    <n v="2400.85"/>
    <n v="38260.53"/>
    <n v="1642.25"/>
    <n v="0"/>
    <n v="1367.56"/>
    <n v="5104.18"/>
    <n v="0"/>
    <n v="60.18"/>
    <n v="1134.73"/>
    <n v="6743.03"/>
    <n v="13274.6"/>
    <n v="7828.66"/>
    <n v="181.44"/>
    <n v="0"/>
    <n v="0"/>
    <n v="142.93"/>
    <n v="0"/>
    <n v="150.78"/>
    <n v="3228.15"/>
    <n v="59490.68"/>
    <n v="93292.07"/>
    <n v="31008"/>
    <n v="16952.349999999999"/>
    <n v="0"/>
    <n v="0"/>
    <n v="0"/>
    <n v="0"/>
    <n v="0"/>
    <n v="0"/>
    <n v="0"/>
    <n v="79674.75"/>
    <n v="1159.42"/>
    <n v="0"/>
    <n v="406744.32999999996"/>
    <n v="233487.6"/>
    <n v="80834.17"/>
    <n v="721066.1"/>
  </r>
  <r>
    <x v="10"/>
    <x v="1"/>
    <n v="2"/>
    <n v="38074.94"/>
    <n v="82666.45"/>
    <n v="184813.11"/>
    <n v="2215.6"/>
    <n v="29896.07"/>
    <n v="1395.96"/>
    <n v="0"/>
    <n v="1422.94"/>
    <n v="3994.12"/>
    <n v="0"/>
    <n v="42.87"/>
    <n v="1064.32"/>
    <n v="6627.86"/>
    <n v="11756.17"/>
    <n v="7263.35"/>
    <n v="143.19999999999999"/>
    <n v="0"/>
    <n v="0"/>
    <n v="115.47"/>
    <n v="0"/>
    <n v="133.04"/>
    <n v="3468.87"/>
    <n v="56150.23"/>
    <n v="83482.8"/>
    <n v="26400.98"/>
    <n v="13274.48"/>
    <n v="0"/>
    <n v="0"/>
    <n v="0"/>
    <n v="0"/>
    <n v="0"/>
    <n v="0"/>
    <n v="0"/>
    <n v="81660.3"/>
    <n v="1109.69"/>
    <n v="0"/>
    <n v="344479.19"/>
    <n v="209923.64"/>
    <n v="82769.990000000005"/>
    <n v="637172.82000000007"/>
  </r>
  <r>
    <x v="10"/>
    <x v="1"/>
    <n v="3"/>
    <n v="38332.720000000001"/>
    <n v="82847.62"/>
    <n v="182812.82"/>
    <n v="2293.1999999999998"/>
    <n v="27801.19"/>
    <n v="1235.3800000000001"/>
    <n v="0"/>
    <n v="1059.5899999999999"/>
    <n v="3597.51"/>
    <n v="0"/>
    <n v="51.94"/>
    <n v="1064.32"/>
    <n v="6416.39"/>
    <n v="11377.01"/>
    <n v="7147.4"/>
    <n v="143.43"/>
    <n v="0"/>
    <n v="0"/>
    <n v="116.01"/>
    <n v="0"/>
    <n v="133.04"/>
    <n v="3123.71"/>
    <n v="53352.77"/>
    <n v="80384.509999999995"/>
    <n v="24880.79"/>
    <n v="13603.87"/>
    <n v="0"/>
    <n v="0"/>
    <n v="0"/>
    <n v="0"/>
    <n v="0"/>
    <n v="0"/>
    <n v="0"/>
    <n v="89532.98"/>
    <n v="1066.8"/>
    <n v="0"/>
    <n v="339980.03000000009"/>
    <n v="201795.18999999997"/>
    <n v="90599.78"/>
    <n v="632375.00000000012"/>
  </r>
  <r>
    <x v="10"/>
    <x v="1"/>
    <n v="4"/>
    <n v="38154.53"/>
    <n v="83990.13"/>
    <n v="182413.65"/>
    <n v="2299.14"/>
    <n v="22248.48"/>
    <n v="1082.55"/>
    <n v="0"/>
    <n v="585.96"/>
    <n v="1739.41"/>
    <n v="0"/>
    <n v="51.94"/>
    <n v="1064.32"/>
    <n v="5741.74"/>
    <n v="8990.76"/>
    <n v="5659.95"/>
    <n v="143.43"/>
    <n v="0"/>
    <n v="0"/>
    <n v="127.19"/>
    <n v="0"/>
    <n v="133.04"/>
    <n v="2783.71"/>
    <n v="44163.78"/>
    <n v="62531.89"/>
    <n v="19688.61"/>
    <n v="13677.4"/>
    <n v="0"/>
    <n v="0"/>
    <n v="0"/>
    <n v="0"/>
    <n v="0"/>
    <n v="0"/>
    <n v="0"/>
    <n v="83669.7"/>
    <n v="1044.25"/>
    <n v="0"/>
    <n v="332513.84999999998"/>
    <n v="164757.75999999998"/>
    <n v="84713.95"/>
    <n v="581985.55999999994"/>
  </r>
  <r>
    <x v="10"/>
    <x v="1"/>
    <n v="5"/>
    <n v="37325.71"/>
    <n v="81732.52"/>
    <n v="168254.91"/>
    <n v="2357.5100000000002"/>
    <n v="18277.189999999999"/>
    <n v="985.82"/>
    <n v="0"/>
    <n v="175.57"/>
    <n v="1399.14"/>
    <n v="0"/>
    <n v="51.94"/>
    <n v="1097.58"/>
    <n v="5034.1099999999997"/>
    <n v="7085.84"/>
    <n v="4094.44"/>
    <n v="142.55000000000001"/>
    <n v="0"/>
    <n v="0"/>
    <n v="119.73"/>
    <n v="0"/>
    <n v="133.04"/>
    <n v="2223.7600000000002"/>
    <n v="37084.089999999997"/>
    <n v="46282.1"/>
    <n v="19373.79"/>
    <n v="14702.98"/>
    <n v="0"/>
    <n v="0"/>
    <n v="0"/>
    <n v="0"/>
    <n v="0"/>
    <n v="0"/>
    <n v="0"/>
    <n v="77567.55"/>
    <n v="795.95"/>
    <n v="0"/>
    <n v="310508.37000000005"/>
    <n v="137425.95000000001"/>
    <n v="78363.5"/>
    <n v="526297.82000000007"/>
  </r>
  <r>
    <x v="10"/>
    <x v="1"/>
    <n v="6"/>
    <n v="36709.410000000003"/>
    <n v="79499.100000000006"/>
    <n v="152560.46"/>
    <n v="2440.87"/>
    <n v="15176.51"/>
    <n v="700.53"/>
    <n v="0"/>
    <n v="218.99"/>
    <n v="1715.03"/>
    <n v="0"/>
    <n v="51.94"/>
    <n v="1098.03"/>
    <n v="5485.66"/>
    <n v="7799.93"/>
    <n v="4642.76"/>
    <n v="142.55000000000001"/>
    <n v="0"/>
    <n v="0"/>
    <n v="128.68"/>
    <n v="0"/>
    <n v="133.04"/>
    <n v="2234.73"/>
    <n v="43156.88"/>
    <n v="57494.37"/>
    <n v="19662.54"/>
    <n v="13223.75"/>
    <n v="0"/>
    <n v="0"/>
    <n v="0"/>
    <n v="0"/>
    <n v="0"/>
    <n v="0"/>
    <n v="0"/>
    <n v="60542.25"/>
    <n v="737.27"/>
    <n v="0"/>
    <n v="289020.90000000002"/>
    <n v="155254.86000000002"/>
    <n v="61279.519999999997"/>
    <n v="505555.28"/>
  </r>
  <r>
    <x v="10"/>
    <x v="1"/>
    <n v="7"/>
    <n v="35069.120000000003"/>
    <n v="75666.990000000005"/>
    <n v="134368.95999999999"/>
    <n v="2760.32"/>
    <n v="11300.87"/>
    <n v="503.58"/>
    <n v="0"/>
    <n v="160.11000000000001"/>
    <n v="1395.4"/>
    <n v="0"/>
    <n v="51.94"/>
    <n v="1097.58"/>
    <n v="5514.26"/>
    <n v="8316.2999999999993"/>
    <n v="5277.92"/>
    <n v="142.55000000000001"/>
    <n v="0"/>
    <n v="0"/>
    <n v="125.4"/>
    <n v="0"/>
    <n v="145.38"/>
    <n v="2134.44"/>
    <n v="43493.21"/>
    <n v="55949.919999999998"/>
    <n v="19234.27"/>
    <n v="14163.82"/>
    <n v="0"/>
    <n v="0"/>
    <n v="0"/>
    <n v="0"/>
    <n v="0"/>
    <n v="0"/>
    <n v="0"/>
    <n v="27626.34"/>
    <n v="514.80999999999995"/>
    <n v="0"/>
    <n v="261225.34999999998"/>
    <n v="155646.99"/>
    <n v="28141.15"/>
    <n v="445013.49"/>
  </r>
  <r>
    <x v="10"/>
    <x v="1"/>
    <n v="8"/>
    <n v="35147.49"/>
    <n v="75465.33"/>
    <n v="133241.5"/>
    <n v="2301.96"/>
    <n v="11196.15"/>
    <n v="512"/>
    <n v="0"/>
    <n v="160.11000000000001"/>
    <n v="1479.07"/>
    <n v="0"/>
    <n v="42.87"/>
    <n v="1130.8399999999999"/>
    <n v="5551.43"/>
    <n v="8948.64"/>
    <n v="6192.12"/>
    <n v="143.19999999999999"/>
    <n v="0"/>
    <n v="0"/>
    <n v="136.97999999999999"/>
    <n v="0"/>
    <n v="133.04"/>
    <n v="2059.37"/>
    <n v="45188.25"/>
    <n v="59044.72"/>
    <n v="20235.25"/>
    <n v="12481.09"/>
    <n v="0"/>
    <n v="0"/>
    <n v="0"/>
    <n v="0"/>
    <n v="0"/>
    <n v="0"/>
    <n v="0"/>
    <n v="25453.3"/>
    <n v="497.8"/>
    <n v="0"/>
    <n v="259503.61"/>
    <n v="161287.79999999999"/>
    <n v="25951.1"/>
    <n v="446742.50999999995"/>
  </r>
  <r>
    <x v="10"/>
    <x v="1"/>
    <n v="9"/>
    <n v="34699.730000000003"/>
    <n v="74518.37"/>
    <n v="131222.03"/>
    <n v="2548.2800000000002"/>
    <n v="10823.17"/>
    <n v="449.99"/>
    <n v="0"/>
    <n v="157.82"/>
    <n v="1415.31"/>
    <n v="0"/>
    <n v="51.94"/>
    <n v="1164.0999999999999"/>
    <n v="5379.55"/>
    <n v="8624.74"/>
    <n v="4609.71"/>
    <n v="143.19999999999999"/>
    <n v="0"/>
    <n v="0"/>
    <n v="124.4"/>
    <n v="0"/>
    <n v="133.04"/>
    <n v="2022.08"/>
    <n v="42037.52"/>
    <n v="56777.98"/>
    <n v="18255.14"/>
    <n v="12460.78"/>
    <n v="0"/>
    <n v="0"/>
    <n v="0"/>
    <n v="0"/>
    <n v="0"/>
    <n v="0"/>
    <n v="0"/>
    <n v="91723.43"/>
    <n v="443.93"/>
    <n v="0"/>
    <n v="255834.7"/>
    <n v="151784.18000000002"/>
    <n v="92167.359999999986"/>
    <n v="499786.23999999999"/>
  </r>
  <r>
    <x v="10"/>
    <x v="1"/>
    <n v="10"/>
    <n v="35324.550000000003"/>
    <n v="75180.28"/>
    <n v="137208.04"/>
    <n v="2381.31"/>
    <n v="12383.77"/>
    <n v="727.55"/>
    <n v="0"/>
    <n v="169.94"/>
    <n v="1814.45"/>
    <n v="0"/>
    <n v="60.18"/>
    <n v="1214.75"/>
    <n v="5512.25"/>
    <n v="9640.99"/>
    <n v="4767.5600000000004"/>
    <n v="144.74"/>
    <n v="0"/>
    <n v="0"/>
    <n v="133.46"/>
    <n v="0"/>
    <n v="133.04"/>
    <n v="2136.64"/>
    <n v="44717.68"/>
    <n v="59561.05"/>
    <n v="19448.900000000001"/>
    <n v="12244.1"/>
    <n v="0"/>
    <n v="0"/>
    <n v="0"/>
    <n v="0"/>
    <n v="0"/>
    <n v="0"/>
    <n v="0"/>
    <n v="101234.4"/>
    <n v="511.49"/>
    <n v="0"/>
    <n v="265189.89"/>
    <n v="159715.34000000003"/>
    <n v="101745.89"/>
    <n v="526651.12"/>
  </r>
  <r>
    <x v="10"/>
    <x v="1"/>
    <n v="11"/>
    <n v="36357.22"/>
    <n v="77452.479999999996"/>
    <n v="151493.59"/>
    <n v="2385.58"/>
    <n v="16921.45"/>
    <n v="974.97"/>
    <n v="0"/>
    <n v="321.14999999999998"/>
    <n v="2630.42"/>
    <n v="0"/>
    <n v="42.87"/>
    <n v="1230.6199999999999"/>
    <n v="5620.87"/>
    <n v="10050.98"/>
    <n v="4975.55"/>
    <n v="142.97999999999999"/>
    <n v="0"/>
    <n v="0"/>
    <n v="121.37"/>
    <n v="0"/>
    <n v="133.04"/>
    <n v="2216.44"/>
    <n v="46645.07"/>
    <n v="63553.41"/>
    <n v="20395.41"/>
    <n v="13350.3"/>
    <n v="0"/>
    <n v="0"/>
    <n v="0"/>
    <n v="0"/>
    <n v="0"/>
    <n v="0"/>
    <n v="0"/>
    <n v="37451.25"/>
    <n v="575.19000000000005"/>
    <n v="0"/>
    <n v="288536.86"/>
    <n v="168478.91"/>
    <n v="38026.44"/>
    <n v="495042.21"/>
  </r>
  <r>
    <x v="10"/>
    <x v="1"/>
    <n v="12"/>
    <n v="38857.839999999997"/>
    <n v="83707.539999999994"/>
    <n v="192364.79999999999"/>
    <n v="2416.7800000000002"/>
    <n v="27613.34"/>
    <n v="1285.1500000000001"/>
    <n v="0"/>
    <n v="822.8"/>
    <n v="3501.56"/>
    <n v="0"/>
    <n v="51.94"/>
    <n v="1241.3399999999999"/>
    <n v="5883.54"/>
    <n v="11254.63"/>
    <n v="5908.39"/>
    <n v="143.19999999999999"/>
    <n v="0"/>
    <n v="0"/>
    <n v="124.65"/>
    <n v="0"/>
    <n v="133.04"/>
    <n v="2584.7399999999998"/>
    <n v="50695.23"/>
    <n v="69727.61"/>
    <n v="23023.47"/>
    <n v="12689.32"/>
    <n v="0"/>
    <n v="0"/>
    <n v="0"/>
    <n v="0"/>
    <n v="0"/>
    <n v="0"/>
    <n v="0"/>
    <n v="80299.58"/>
    <n v="965.03"/>
    <n v="0"/>
    <n v="350569.81000000006"/>
    <n v="183461.1"/>
    <n v="81264.61"/>
    <n v="615295.52"/>
  </r>
  <r>
    <x v="11"/>
    <x v="1"/>
    <n v="1"/>
    <n v="65073.27"/>
    <n v="115329.04"/>
    <n v="97725.71"/>
    <n v="832.85"/>
    <n v="1725.16"/>
    <n v="311.5"/>
    <n v="0"/>
    <n v="6536.15"/>
    <n v="11746.9"/>
    <n v="0"/>
    <n v="0"/>
    <n v="3497.35"/>
    <n v="21972.49"/>
    <n v="17485.63"/>
    <n v="3456.92"/>
    <n v="0"/>
    <n v="0"/>
    <n v="0"/>
    <n v="85.06"/>
    <n v="0"/>
    <n v="375.78"/>
    <n v="18582.41"/>
    <n v="69610.649999999994"/>
    <n v="84708.38"/>
    <n v="40017.81"/>
    <n v="42205.33"/>
    <n v="16276"/>
    <n v="0"/>
    <n v="0"/>
    <n v="0"/>
    <n v="0"/>
    <n v="0"/>
    <n v="0"/>
    <n v="73026.77"/>
    <n v="0"/>
    <n v="0"/>
    <n v="299280.58"/>
    <n v="318273.81"/>
    <n v="73026.77"/>
    <n v="690581.16"/>
  </r>
  <r>
    <x v="11"/>
    <x v="1"/>
    <n v="2"/>
    <n v="64893.91"/>
    <n v="115505.28"/>
    <n v="95765.43"/>
    <n v="818.26"/>
    <n v="1381.17"/>
    <n v="556.26"/>
    <n v="0"/>
    <n v="5835.79"/>
    <n v="11198.24"/>
    <n v="0"/>
    <n v="0"/>
    <n v="3541.37"/>
    <n v="22238.94"/>
    <n v="17551.990000000002"/>
    <n v="3409.59"/>
    <n v="0"/>
    <n v="0"/>
    <n v="0"/>
    <n v="70.11"/>
    <n v="0"/>
    <n v="360.44"/>
    <n v="18863.64"/>
    <n v="65687.539999999994"/>
    <n v="77835.070000000007"/>
    <n v="34384.39"/>
    <n v="35481.42"/>
    <n v="15930.21"/>
    <n v="0"/>
    <n v="0"/>
    <n v="0"/>
    <n v="0"/>
    <n v="0"/>
    <n v="0"/>
    <n v="60608"/>
    <n v="0"/>
    <n v="0"/>
    <n v="295954.33999999997"/>
    <n v="295354.71000000002"/>
    <n v="60608"/>
    <n v="651917.05000000005"/>
  </r>
  <r>
    <x v="11"/>
    <x v="1"/>
    <n v="3"/>
    <n v="64502.47"/>
    <n v="111920.92"/>
    <n v="91924.39"/>
    <n v="1002.45"/>
    <n v="1460.14"/>
    <n v="226.56"/>
    <n v="0"/>
    <n v="5710.93"/>
    <n v="10339.44"/>
    <n v="0"/>
    <n v="0"/>
    <n v="3577.69"/>
    <n v="20791.89"/>
    <n v="16365.83"/>
    <n v="2922.96"/>
    <n v="0"/>
    <n v="0"/>
    <n v="0"/>
    <n v="67.739999999999995"/>
    <n v="0"/>
    <n v="360.57"/>
    <n v="16477.11"/>
    <n v="65225.21"/>
    <n v="78458.210000000006"/>
    <n v="41578.769999999997"/>
    <n v="44621.599999999999"/>
    <n v="17076.61"/>
    <n v="0"/>
    <n v="0"/>
    <n v="0"/>
    <n v="0"/>
    <n v="0"/>
    <n v="0"/>
    <n v="60608"/>
    <n v="0"/>
    <n v="0"/>
    <n v="287087.30000000005"/>
    <n v="307524.19"/>
    <n v="60608"/>
    <n v="655219.49"/>
  </r>
  <r>
    <x v="11"/>
    <x v="1"/>
    <n v="4"/>
    <n v="63175.199999999997"/>
    <n v="104072.86"/>
    <n v="84596.91"/>
    <n v="808.6"/>
    <n v="1186.74"/>
    <n v="147.13999999999999"/>
    <n v="0"/>
    <n v="3148.99"/>
    <n v="4061.4"/>
    <n v="0"/>
    <n v="0"/>
    <n v="3509.3"/>
    <n v="17074.830000000002"/>
    <n v="13217.22"/>
    <n v="3367.05"/>
    <n v="0"/>
    <n v="0"/>
    <n v="0"/>
    <n v="74.23"/>
    <n v="0"/>
    <n v="355.74"/>
    <n v="12496.46"/>
    <n v="48165.37"/>
    <n v="51740.58"/>
    <n v="35660.58"/>
    <n v="39785.97"/>
    <n v="17935.75"/>
    <n v="0"/>
    <n v="0"/>
    <n v="0"/>
    <n v="0"/>
    <n v="0"/>
    <n v="0"/>
    <n v="97114.43"/>
    <n v="0"/>
    <n v="0"/>
    <n v="261197.84"/>
    <n v="243383.08000000005"/>
    <n v="97114.43"/>
    <n v="601695.35000000009"/>
  </r>
  <r>
    <x v="11"/>
    <x v="1"/>
    <n v="5"/>
    <n v="63069.32"/>
    <n v="103677.02"/>
    <n v="83027.240000000005"/>
    <n v="805.55"/>
    <n v="1206.3599999999999"/>
    <n v="147.02000000000001"/>
    <n v="0"/>
    <n v="2648.83"/>
    <n v="3116.46"/>
    <n v="0"/>
    <n v="0"/>
    <n v="3509.37"/>
    <n v="17086.5"/>
    <n v="13811.12"/>
    <n v="1385.84"/>
    <n v="0"/>
    <n v="0"/>
    <n v="0"/>
    <n v="76.599999999999994"/>
    <n v="0"/>
    <n v="353.91"/>
    <n v="9514.5"/>
    <n v="41304.79"/>
    <n v="45162.23"/>
    <n v="31241.91"/>
    <n v="47162.71"/>
    <n v="18328.34"/>
    <n v="0"/>
    <n v="0"/>
    <n v="0"/>
    <n v="0"/>
    <n v="0"/>
    <n v="0"/>
    <n v="110256.27"/>
    <n v="0"/>
    <n v="0"/>
    <n v="257697.79999999996"/>
    <n v="228937.82"/>
    <n v="110256.27"/>
    <n v="596891.89"/>
  </r>
  <r>
    <x v="11"/>
    <x v="1"/>
    <n v="6"/>
    <n v="62561.54"/>
    <n v="102509.44"/>
    <n v="79978.259999999995"/>
    <n v="803.56"/>
    <n v="1037.33"/>
    <n v="200.19"/>
    <n v="0"/>
    <n v="2314.4699999999998"/>
    <n v="3094.74"/>
    <n v="0"/>
    <n v="0"/>
    <n v="3530.91"/>
    <n v="16160.57"/>
    <n v="15056.89"/>
    <n v="3614.84"/>
    <n v="0"/>
    <n v="0"/>
    <n v="0"/>
    <n v="80.55"/>
    <n v="0"/>
    <n v="363.54"/>
    <n v="11085.41"/>
    <n v="51774.51"/>
    <n v="53735.56"/>
    <n v="43145.79"/>
    <n v="25575.67"/>
    <n v="17012.490000000002"/>
    <n v="0"/>
    <n v="0"/>
    <n v="0"/>
    <n v="0"/>
    <n v="0"/>
    <n v="0"/>
    <n v="104295.3"/>
    <n v="0"/>
    <n v="0"/>
    <n v="252499.52999999997"/>
    <n v="241136.72999999998"/>
    <n v="104295.3"/>
    <n v="597931.55999999994"/>
  </r>
  <r>
    <x v="11"/>
    <x v="1"/>
    <n v="7"/>
    <n v="61605.32"/>
    <n v="101638.02"/>
    <n v="77495.929999999993"/>
    <n v="801.22"/>
    <n v="772.08"/>
    <n v="139.78"/>
    <n v="0"/>
    <n v="1482.99"/>
    <n v="2185.31"/>
    <n v="0"/>
    <n v="0"/>
    <n v="3520.19"/>
    <n v="16759"/>
    <n v="13840.8"/>
    <n v="3314.92"/>
    <n v="0"/>
    <n v="0"/>
    <n v="0"/>
    <n v="78.400000000000006"/>
    <n v="0"/>
    <n v="343.76"/>
    <n v="11542.42"/>
    <n v="55681.7"/>
    <n v="53154.3"/>
    <n v="44021.09"/>
    <n v="25537.08"/>
    <n v="17647.490000000002"/>
    <n v="0"/>
    <n v="0"/>
    <n v="0"/>
    <n v="0"/>
    <n v="0"/>
    <n v="0"/>
    <n v="112008.97"/>
    <n v="0"/>
    <n v="0"/>
    <n v="246120.64999999997"/>
    <n v="245441.14999999997"/>
    <n v="112008.97"/>
    <n v="603570.7699999999"/>
  </r>
  <r>
    <x v="11"/>
    <x v="1"/>
    <n v="8"/>
    <n v="61770.1"/>
    <n v="101472.77"/>
    <n v="77641.850000000006"/>
    <n v="802.59"/>
    <n v="722.31"/>
    <n v="193.23"/>
    <n v="0"/>
    <n v="1425.42"/>
    <n v="1808.25"/>
    <n v="0"/>
    <n v="0"/>
    <n v="3516.74"/>
    <n v="17140.47"/>
    <n v="15588.5"/>
    <n v="3696.32"/>
    <n v="0"/>
    <n v="0"/>
    <n v="0"/>
    <n v="74.05"/>
    <n v="0"/>
    <n v="374.71"/>
    <n v="11445.84"/>
    <n v="54061.69"/>
    <n v="56999.360000000001"/>
    <n v="37639.21"/>
    <n v="42037.48"/>
    <n v="19168.88"/>
    <n v="0"/>
    <n v="0"/>
    <n v="0"/>
    <n v="0"/>
    <n v="0"/>
    <n v="0"/>
    <n v="111961.35"/>
    <n v="0"/>
    <n v="0"/>
    <n v="245836.52000000002"/>
    <n v="261743.25"/>
    <n v="111961.35"/>
    <n v="619541.12"/>
  </r>
  <r>
    <x v="11"/>
    <x v="1"/>
    <n v="9"/>
    <n v="61723.360000000001"/>
    <n v="101632.72"/>
    <n v="77877.679999999993"/>
    <n v="819.09"/>
    <n v="735.67"/>
    <n v="193.47"/>
    <n v="0"/>
    <n v="1510.17"/>
    <n v="1826.2"/>
    <n v="0"/>
    <n v="0"/>
    <n v="3507.64"/>
    <n v="16336.03"/>
    <n v="15014.98"/>
    <n v="3347.77"/>
    <n v="0"/>
    <n v="0"/>
    <n v="0"/>
    <n v="78.75"/>
    <n v="0"/>
    <n v="362.89"/>
    <n v="11121.6"/>
    <n v="51223.47"/>
    <n v="50478.83"/>
    <n v="28606.86"/>
    <n v="34039.760000000002"/>
    <n v="17850.14"/>
    <n v="0"/>
    <n v="0"/>
    <n v="0"/>
    <n v="0"/>
    <n v="0"/>
    <n v="0"/>
    <n v="112466.02"/>
    <n v="0"/>
    <n v="0"/>
    <n v="246318.36000000004"/>
    <n v="231968.72000000003"/>
    <n v="112466.02"/>
    <n v="590753.10000000009"/>
  </r>
  <r>
    <x v="11"/>
    <x v="1"/>
    <n v="10"/>
    <n v="61017.02"/>
    <n v="103684.01"/>
    <n v="81513.02"/>
    <n v="863.11"/>
    <n v="1061.6600000000001"/>
    <n v="526.21"/>
    <n v="0"/>
    <n v="1887.91"/>
    <n v="3279.51"/>
    <n v="0"/>
    <n v="0"/>
    <n v="3912.36"/>
    <n v="16478.29"/>
    <n v="16307.24"/>
    <n v="3044.37"/>
    <n v="0"/>
    <n v="0"/>
    <n v="0"/>
    <n v="73.88"/>
    <n v="0"/>
    <n v="362.25"/>
    <n v="11908.01"/>
    <n v="52530.32"/>
    <n v="58423.69"/>
    <n v="37074.89"/>
    <n v="39924.400000000001"/>
    <n v="17126.13"/>
    <n v="0"/>
    <n v="0"/>
    <n v="0"/>
    <n v="0"/>
    <n v="0"/>
    <n v="0"/>
    <n v="122433.46"/>
    <n v="0"/>
    <n v="0"/>
    <n v="253832.44999999998"/>
    <n v="257165.83"/>
    <n v="122433.46"/>
    <n v="633431.74"/>
  </r>
  <r>
    <x v="11"/>
    <x v="1"/>
    <n v="11"/>
    <n v="60629.5"/>
    <n v="104736.03"/>
    <n v="82645.17"/>
    <n v="961.37"/>
    <n v="1321.52"/>
    <n v="355.2"/>
    <n v="0"/>
    <n v="3030.96"/>
    <n v="4655.95"/>
    <n v="0"/>
    <n v="0"/>
    <n v="3476.95"/>
    <n v="17054.63"/>
    <n v="16776.48"/>
    <n v="2879.66"/>
    <n v="0"/>
    <n v="0"/>
    <n v="0"/>
    <n v="76.81"/>
    <n v="0"/>
    <n v="350.13"/>
    <n v="12707.93"/>
    <n v="53541.81"/>
    <n v="64190.22"/>
    <n v="34555.19"/>
    <n v="32151.32"/>
    <n v="15678.6"/>
    <n v="0"/>
    <n v="0"/>
    <n v="0"/>
    <n v="0"/>
    <n v="0"/>
    <n v="0"/>
    <n v="98896.01"/>
    <n v="0"/>
    <n v="0"/>
    <n v="258335.7"/>
    <n v="253439.73"/>
    <n v="98896.01"/>
    <n v="610671.44000000006"/>
  </r>
  <r>
    <x v="11"/>
    <x v="1"/>
    <n v="12"/>
    <n v="63390.8"/>
    <n v="112697.46"/>
    <n v="92537.11"/>
    <n v="1117.29"/>
    <n v="1726.31"/>
    <n v="598.76"/>
    <n v="0"/>
    <n v="5467.29"/>
    <n v="8078.42"/>
    <n v="0"/>
    <n v="0"/>
    <n v="3475.34"/>
    <n v="19100.330000000002"/>
    <n v="17520.37"/>
    <n v="3793.54"/>
    <n v="0"/>
    <n v="0"/>
    <n v="0"/>
    <n v="76.599999999999994"/>
    <n v="0"/>
    <n v="357.93"/>
    <n v="15711.76"/>
    <n v="62278.26"/>
    <n v="73945.17"/>
    <n v="33650.92"/>
    <n v="32775.58"/>
    <n v="16859.34"/>
    <n v="0"/>
    <n v="0"/>
    <n v="0"/>
    <n v="0"/>
    <n v="0"/>
    <n v="0"/>
    <n v="71779.08"/>
    <n v="0"/>
    <n v="0"/>
    <n v="285613.43999999994"/>
    <n v="279545.14"/>
    <n v="71779.08"/>
    <n v="636937.65999999992"/>
  </r>
  <r>
    <x v="12"/>
    <x v="1"/>
    <n v="1"/>
    <n v="105837.28"/>
    <n v="517766.82"/>
    <n v="301024.88"/>
    <n v="844.1"/>
    <n v="1757.91"/>
    <n v="0"/>
    <n v="0"/>
    <n v="2185.73"/>
    <n v="4985.6099999999997"/>
    <n v="0"/>
    <n v="44.41"/>
    <n v="2315.34"/>
    <n v="15632.26"/>
    <n v="12483.53"/>
    <n v="7121.97"/>
    <n v="853.87"/>
    <n v="0"/>
    <n v="0"/>
    <n v="195.55"/>
    <n v="0"/>
    <n v="604.74"/>
    <n v="13862.71"/>
    <n v="103240.73"/>
    <n v="109499.16"/>
    <n v="41912.800000000003"/>
    <n v="50890.63"/>
    <n v="38767.71"/>
    <n v="0"/>
    <n v="17417.52"/>
    <n v="0"/>
    <n v="84814.06"/>
    <n v="0"/>
    <n v="0"/>
    <n v="0"/>
    <n v="4920.8500000000004"/>
    <n v="0"/>
    <n v="934402.33"/>
    <n v="397425.41000000003"/>
    <n v="107152.43000000001"/>
    <n v="1438980.17"/>
  </r>
  <r>
    <x v="12"/>
    <x v="1"/>
    <n v="2"/>
    <n v="107758.34"/>
    <n v="529582.62"/>
    <n v="308913.69"/>
    <n v="838.78"/>
    <n v="1792.83"/>
    <n v="0"/>
    <n v="0"/>
    <n v="2133.5100000000002"/>
    <n v="4295.8900000000003"/>
    <n v="0"/>
    <n v="36.630000000000003"/>
    <n v="2333.69"/>
    <n v="16516.21"/>
    <n v="12591.78"/>
    <n v="6982.92"/>
    <n v="892.88"/>
    <n v="0"/>
    <n v="0"/>
    <n v="164.06"/>
    <n v="0"/>
    <n v="594.17999999999995"/>
    <n v="14976.73"/>
    <n v="101416.71"/>
    <n v="106048.18"/>
    <n v="48222.73"/>
    <n v="55519.82"/>
    <n v="33233"/>
    <n v="0"/>
    <n v="15625.39"/>
    <n v="0"/>
    <n v="71227.91"/>
    <n v="0"/>
    <n v="0"/>
    <n v="0"/>
    <n v="5418.07"/>
    <n v="0"/>
    <n v="955315.65999999992"/>
    <n v="399529.51999999996"/>
    <n v="92271.37"/>
    <n v="1447116.5499999998"/>
  </r>
  <r>
    <x v="12"/>
    <x v="1"/>
    <n v="3"/>
    <n v="104400.67"/>
    <n v="492274.95"/>
    <n v="285233.45"/>
    <n v="857"/>
    <n v="1628.8"/>
    <n v="0"/>
    <n v="0"/>
    <n v="1723.17"/>
    <n v="3856.12"/>
    <n v="0"/>
    <n v="39.39"/>
    <n v="2347.9299999999998"/>
    <n v="15364.02"/>
    <n v="11096.21"/>
    <n v="5607.61"/>
    <n v="1032.3"/>
    <n v="0"/>
    <n v="0"/>
    <n v="173.8"/>
    <n v="0"/>
    <n v="593.5"/>
    <n v="12856.73"/>
    <n v="90856.97"/>
    <n v="99790.67"/>
    <n v="46312.73"/>
    <n v="56483.24"/>
    <n v="37968.550000000003"/>
    <n v="0"/>
    <n v="16007.57"/>
    <n v="0"/>
    <n v="14858.89"/>
    <n v="0"/>
    <n v="0"/>
    <n v="0"/>
    <n v="4114.2"/>
    <n v="0"/>
    <n v="889974.16000000015"/>
    <n v="380523.64999999997"/>
    <n v="34980.659999999996"/>
    <n v="1305478.47"/>
  </r>
  <r>
    <x v="12"/>
    <x v="1"/>
    <n v="4"/>
    <n v="97589.68"/>
    <n v="429235.58"/>
    <n v="246173.01"/>
    <n v="819.24"/>
    <n v="1394.99"/>
    <n v="0"/>
    <n v="0"/>
    <n v="461.21"/>
    <n v="1105.58"/>
    <n v="0"/>
    <n v="39.39"/>
    <n v="2297.98"/>
    <n v="13111.19"/>
    <n v="7772.41"/>
    <n v="4411.51"/>
    <n v="1295.0899999999999"/>
    <n v="0"/>
    <n v="0"/>
    <n v="179.54"/>
    <n v="0"/>
    <n v="593.86"/>
    <n v="8759.7199999999993"/>
    <n v="59015.96"/>
    <n v="59239.07"/>
    <n v="44746.21"/>
    <n v="47247.33"/>
    <n v="37362.78"/>
    <n v="0"/>
    <n v="13718.92"/>
    <n v="0"/>
    <n v="91298.44"/>
    <n v="0"/>
    <n v="0"/>
    <n v="0"/>
    <n v="1410.83"/>
    <n v="0"/>
    <n v="776779.28999999992"/>
    <n v="286072.04000000004"/>
    <n v="106428.19"/>
    <n v="1169279.52"/>
  </r>
  <r>
    <x v="12"/>
    <x v="1"/>
    <n v="5"/>
    <n v="95534.44"/>
    <n v="418901.88"/>
    <n v="239764.19"/>
    <n v="836.44"/>
    <n v="1423.23"/>
    <n v="0"/>
    <n v="0"/>
    <n v="663.86"/>
    <n v="1130.46"/>
    <n v="0"/>
    <n v="41.9"/>
    <n v="2297.3000000000002"/>
    <n v="12588.62"/>
    <n v="7218.53"/>
    <n v="4139.68"/>
    <n v="1071.93"/>
    <n v="0"/>
    <n v="0"/>
    <n v="186.4"/>
    <n v="0"/>
    <n v="595.76"/>
    <n v="9078.34"/>
    <n v="56145.14"/>
    <n v="60292.46"/>
    <n v="42207.62"/>
    <n v="43775.56"/>
    <n v="36118.85"/>
    <n v="0"/>
    <n v="13864.1"/>
    <n v="0"/>
    <n v="94572.96"/>
    <n v="0"/>
    <n v="0"/>
    <n v="0"/>
    <n v="1228.1500000000001"/>
    <n v="0"/>
    <n v="758254.49999999988"/>
    <n v="275758.08999999997"/>
    <n v="109665.21"/>
    <n v="1143677.7999999998"/>
  </r>
  <r>
    <x v="12"/>
    <x v="1"/>
    <n v="6"/>
    <n v="94532.22"/>
    <n v="412817"/>
    <n v="232017.6"/>
    <n v="1028.0899999999999"/>
    <n v="1094.18"/>
    <n v="0"/>
    <n v="0"/>
    <n v="487.19"/>
    <n v="1193.18"/>
    <n v="0"/>
    <n v="39.39"/>
    <n v="2615.0300000000002"/>
    <n v="12547.66"/>
    <n v="7893.63"/>
    <n v="3868.61"/>
    <n v="1205.1300000000001"/>
    <n v="0"/>
    <n v="507.12"/>
    <n v="182.39"/>
    <n v="0"/>
    <n v="590.86"/>
    <n v="9009.2099999999991"/>
    <n v="61993"/>
    <n v="64625.15"/>
    <n v="43820.88"/>
    <n v="44449.91"/>
    <n v="35425.5"/>
    <n v="0"/>
    <n v="14935.77"/>
    <n v="0"/>
    <n v="82143.11"/>
    <n v="0"/>
    <n v="0"/>
    <n v="0"/>
    <n v="1067.98"/>
    <n v="0"/>
    <n v="743169.46"/>
    <n v="288773.46999999997"/>
    <n v="98146.86"/>
    <n v="1130089.79"/>
  </r>
  <r>
    <x v="12"/>
    <x v="1"/>
    <n v="7"/>
    <n v="93178.880000000005"/>
    <n v="460800.85"/>
    <n v="226841.89"/>
    <n v="855.45"/>
    <n v="984.97"/>
    <n v="0"/>
    <n v="0"/>
    <n v="467.15"/>
    <n v="970.84"/>
    <n v="0"/>
    <n v="41.9"/>
    <n v="2493.0100000000002"/>
    <n v="13135.72"/>
    <n v="8119.57"/>
    <n v="6301.72"/>
    <n v="2705.04"/>
    <n v="0"/>
    <n v="0"/>
    <n v="193.02"/>
    <n v="0"/>
    <n v="591.17999999999995"/>
    <n v="8885.15"/>
    <n v="60954.32"/>
    <n v="64536.67"/>
    <n v="41676.480000000003"/>
    <n v="47170"/>
    <n v="38619.269999999997"/>
    <n v="0"/>
    <n v="15580.72"/>
    <n v="0"/>
    <n v="2428.61"/>
    <n v="0"/>
    <n v="0"/>
    <n v="0"/>
    <n v="934.48"/>
    <n v="0"/>
    <n v="784100.02999999991"/>
    <n v="295423.05"/>
    <n v="18943.809999999998"/>
    <n v="1098466.8899999999"/>
  </r>
  <r>
    <x v="12"/>
    <x v="1"/>
    <n v="8"/>
    <n v="92582.47"/>
    <n v="458742.19"/>
    <n v="227696.49"/>
    <n v="893.47"/>
    <n v="973.74"/>
    <n v="0"/>
    <n v="0"/>
    <n v="449.61"/>
    <n v="964.92"/>
    <n v="0"/>
    <n v="39.14"/>
    <n v="2266.88"/>
    <n v="12890.73"/>
    <n v="8612.75"/>
    <n v="4351.29"/>
    <n v="1844.07"/>
    <n v="0"/>
    <n v="0"/>
    <n v="181.85"/>
    <n v="0"/>
    <n v="593.73"/>
    <n v="9018.85"/>
    <n v="62126.22"/>
    <n v="66206.429999999993"/>
    <n v="41326.61"/>
    <n v="52533.03"/>
    <n v="39156.51"/>
    <n v="0"/>
    <n v="15231.26"/>
    <n v="0"/>
    <n v="83263.33"/>
    <n v="0"/>
    <n v="0"/>
    <n v="0"/>
    <n v="839.87"/>
    <n v="0"/>
    <n v="782302.89"/>
    <n v="301148.08999999997"/>
    <n v="99334.459999999992"/>
    <n v="1182785.44"/>
  </r>
  <r>
    <x v="12"/>
    <x v="1"/>
    <n v="9"/>
    <n v="92457.03"/>
    <n v="457778.84"/>
    <n v="229155.92"/>
    <n v="988.52"/>
    <n v="1007.91"/>
    <n v="0"/>
    <n v="0"/>
    <n v="482.51"/>
    <n v="956.12"/>
    <n v="0"/>
    <n v="39.14"/>
    <n v="2280.06"/>
    <n v="13176.7"/>
    <n v="8438.2900000000009"/>
    <n v="6237.36"/>
    <n v="1548.67"/>
    <n v="0"/>
    <n v="0"/>
    <n v="179.49"/>
    <n v="0"/>
    <n v="591.92999999999995"/>
    <n v="8966.24"/>
    <n v="60033.13"/>
    <n v="67600.34"/>
    <n v="40524.870000000003"/>
    <n v="55162.89"/>
    <n v="39316.5"/>
    <n v="0"/>
    <n v="16288.96"/>
    <n v="0"/>
    <n v="65728.070000000007"/>
    <n v="0"/>
    <n v="0"/>
    <n v="0"/>
    <n v="853.06"/>
    <n v="0"/>
    <n v="782826.85000000009"/>
    <n v="304095.61"/>
    <n v="82870.09"/>
    <n v="1169792.55"/>
  </r>
  <r>
    <x v="12"/>
    <x v="1"/>
    <n v="10"/>
    <n v="93287.89"/>
    <n v="461015.03999999998"/>
    <n v="235015.39"/>
    <n v="1045.55"/>
    <n v="1107.69"/>
    <n v="0"/>
    <n v="0"/>
    <n v="671.94"/>
    <n v="1679.9"/>
    <n v="0"/>
    <n v="41.9"/>
    <n v="2280.98"/>
    <n v="12876.67"/>
    <n v="9701.5"/>
    <n v="6571.08"/>
    <n v="2907.8"/>
    <n v="0"/>
    <n v="0"/>
    <n v="185.47"/>
    <n v="0"/>
    <n v="591.99"/>
    <n v="9098.2800000000007"/>
    <n v="62011.3"/>
    <n v="70393.05"/>
    <n v="42080.12"/>
    <n v="55866.52"/>
    <n v="38333.120000000003"/>
    <n v="0"/>
    <n v="16400.21"/>
    <n v="0"/>
    <n v="88596.52"/>
    <n v="0"/>
    <n v="0"/>
    <n v="0"/>
    <n v="1109.51"/>
    <n v="0"/>
    <n v="793823.39999999991"/>
    <n v="312939.78000000003"/>
    <n v="106106.24000000001"/>
    <n v="1212869.42"/>
  </r>
  <r>
    <x v="12"/>
    <x v="1"/>
    <n v="11"/>
    <n v="94490.37"/>
    <n v="469655.19"/>
    <n v="245544.94"/>
    <n v="1235.6500000000001"/>
    <n v="1408.22"/>
    <n v="0"/>
    <n v="0"/>
    <n v="1131.68"/>
    <n v="2678.88"/>
    <n v="0"/>
    <n v="39.39"/>
    <n v="2313.4899999999998"/>
    <n v="13064.68"/>
    <n v="10226.02"/>
    <n v="6610.58"/>
    <n v="1880.34"/>
    <n v="0"/>
    <n v="354.28"/>
    <n v="180.82"/>
    <n v="0"/>
    <n v="595.89"/>
    <n v="9417.2000000000007"/>
    <n v="70694.289999999994"/>
    <n v="77690.03"/>
    <n v="45479.67"/>
    <n v="53036.38"/>
    <n v="32595.47"/>
    <n v="0"/>
    <n v="14021.65"/>
    <n v="0"/>
    <n v="73206.149999999994"/>
    <n v="0"/>
    <n v="0"/>
    <n v="0"/>
    <n v="1320.51"/>
    <n v="0"/>
    <n v="816144.93"/>
    <n v="324178.53000000003"/>
    <n v="88548.309999999983"/>
    <n v="1228871.77"/>
  </r>
  <r>
    <x v="12"/>
    <x v="1"/>
    <n v="12"/>
    <n v="103873"/>
    <n v="559892.13"/>
    <n v="305512.99"/>
    <n v="1054.44"/>
    <n v="1647.71"/>
    <n v="0"/>
    <n v="0"/>
    <n v="2054.08"/>
    <n v="4336.49"/>
    <n v="0"/>
    <n v="39.39"/>
    <n v="2272.1999999999998"/>
    <n v="15410.41"/>
    <n v="12155.31"/>
    <n v="10058.08"/>
    <n v="3365.67"/>
    <n v="0"/>
    <n v="0"/>
    <n v="183.6"/>
    <n v="0"/>
    <n v="596.63"/>
    <n v="12655.28"/>
    <n v="93669.36"/>
    <n v="99648.05"/>
    <n v="51525.21"/>
    <n v="65757.23"/>
    <n v="37923.39"/>
    <n v="0"/>
    <n v="14017.06"/>
    <n v="0"/>
    <n v="78710.710000000006"/>
    <n v="0"/>
    <n v="0"/>
    <n v="0"/>
    <n v="3967.95"/>
    <n v="0"/>
    <n v="978370.83999999985"/>
    <n v="405259.81"/>
    <n v="96695.72"/>
    <n v="1480326.3699999999"/>
  </r>
  <r>
    <x v="13"/>
    <x v="1"/>
    <n v="1"/>
    <n v="98222.03"/>
    <n v="88226.8"/>
    <n v="232913.44"/>
    <n v="418.22"/>
    <n v="26123.47"/>
    <n v="50.22"/>
    <n v="175.82"/>
    <n v="12117.87"/>
    <n v="5279.16"/>
    <n v="1748.36"/>
    <n v="227.93"/>
    <n v="2107.36"/>
    <n v="10326.94"/>
    <n v="31839.96"/>
    <n v="19899.97"/>
    <n v="3727.36"/>
    <n v="0"/>
    <n v="0"/>
    <n v="337.54"/>
    <n v="506.19"/>
    <n v="258.88"/>
    <n v="20259.71"/>
    <n v="194072.58"/>
    <n v="234284.76"/>
    <n v="104145.2"/>
    <n v="91481.42"/>
    <n v="59372.08"/>
    <n v="0"/>
    <n v="0"/>
    <n v="0"/>
    <n v="0"/>
    <n v="0"/>
    <n v="0"/>
    <n v="0"/>
    <n v="0"/>
    <n v="0"/>
    <n v="465275.3899999999"/>
    <n v="772847.88"/>
    <n v="0"/>
    <n v="1238123.27"/>
  </r>
  <r>
    <x v="13"/>
    <x v="1"/>
    <n v="2"/>
    <n v="97925.22"/>
    <n v="87438.31"/>
    <n v="239049.29"/>
    <n v="418.22"/>
    <n v="27176.14"/>
    <n v="50.22"/>
    <n v="166.91"/>
    <n v="12798.8"/>
    <n v="5823.46"/>
    <n v="1600.66"/>
    <n v="222.03"/>
    <n v="2376.56"/>
    <n v="10991.56"/>
    <n v="34041.449999999997"/>
    <n v="19610.14"/>
    <n v="3275.14"/>
    <n v="0"/>
    <n v="0"/>
    <n v="334.49"/>
    <n v="508.58"/>
    <n v="237.42"/>
    <n v="20681.560000000001"/>
    <n v="221553"/>
    <n v="234240.1"/>
    <n v="103254.74"/>
    <n v="88949.91"/>
    <n v="58055.37"/>
    <n v="0"/>
    <n v="0"/>
    <n v="0"/>
    <n v="0"/>
    <n v="0"/>
    <n v="0"/>
    <n v="0"/>
    <n v="0"/>
    <n v="0"/>
    <n v="472447.22999999992"/>
    <n v="798332.05"/>
    <n v="0"/>
    <n v="1270779.28"/>
  </r>
  <r>
    <x v="13"/>
    <x v="1"/>
    <n v="3"/>
    <n v="97355.06"/>
    <n v="88817.23"/>
    <n v="245677.79"/>
    <n v="418.22"/>
    <n v="26841.17"/>
    <n v="49.34"/>
    <n v="180.06"/>
    <n v="11830.18"/>
    <n v="5502.8"/>
    <n v="1499.3"/>
    <n v="192.17"/>
    <n v="2114"/>
    <n v="11114.58"/>
    <n v="34108.99"/>
    <n v="17848.59"/>
    <n v="3236.12"/>
    <n v="0"/>
    <n v="0"/>
    <n v="359.37"/>
    <n v="704.3"/>
    <n v="434.65"/>
    <n v="20518.490000000002"/>
    <n v="219045.62"/>
    <n v="234857.31"/>
    <n v="99945.02"/>
    <n v="85324.9"/>
    <n v="54072.68"/>
    <n v="0"/>
    <n v="0"/>
    <n v="0"/>
    <n v="0"/>
    <n v="0"/>
    <n v="0"/>
    <n v="0"/>
    <n v="0"/>
    <n v="0"/>
    <n v="478171.14999999991"/>
    <n v="783876.79"/>
    <n v="0"/>
    <n v="1262047.94"/>
  </r>
  <r>
    <x v="13"/>
    <x v="1"/>
    <n v="4"/>
    <n v="94205.9"/>
    <n v="87805.26"/>
    <n v="232385.85"/>
    <n v="418.22"/>
    <n v="20134.82"/>
    <n v="48.43"/>
    <n v="144.08000000000001"/>
    <n v="5822.37"/>
    <n v="3439.35"/>
    <n v="1084.82"/>
    <n v="140.15"/>
    <n v="2101.63"/>
    <n v="9090.41"/>
    <n v="26836.28"/>
    <n v="12533.09"/>
    <n v="3010.84"/>
    <n v="0"/>
    <n v="0"/>
    <n v="352.3"/>
    <n v="752.98"/>
    <n v="251.18"/>
    <n v="16254.66"/>
    <n v="164422.76999999999"/>
    <n v="164726.38"/>
    <n v="80527.399999999994"/>
    <n v="75172.81"/>
    <n v="49793.86"/>
    <n v="0"/>
    <n v="0"/>
    <n v="0"/>
    <n v="0"/>
    <n v="0"/>
    <n v="0"/>
    <n v="0"/>
    <n v="0"/>
    <n v="0"/>
    <n v="445489.1"/>
    <n v="605966.73999999987"/>
    <n v="0"/>
    <n v="1051455.8399999999"/>
  </r>
  <r>
    <x v="13"/>
    <x v="1"/>
    <n v="5"/>
    <n v="90330.38"/>
    <n v="84779.88"/>
    <n v="211451.61"/>
    <n v="418.22"/>
    <n v="16696.27"/>
    <n v="581.63"/>
    <n v="143.19999999999999"/>
    <n v="4130.2"/>
    <n v="2430.4899999999998"/>
    <n v="1177.0999999999999"/>
    <n v="136.4"/>
    <n v="2131.2800000000002"/>
    <n v="8137.63"/>
    <n v="21077.41"/>
    <n v="10033.790000000001"/>
    <n v="2878.52"/>
    <n v="0"/>
    <n v="0"/>
    <n v="337.3"/>
    <n v="735.82"/>
    <n v="262.32"/>
    <n v="13643.93"/>
    <n v="132821.67000000001"/>
    <n v="124882.11"/>
    <n v="66463.740000000005"/>
    <n v="83876.210000000006"/>
    <n v="47850.04"/>
    <n v="0"/>
    <n v="0"/>
    <n v="0"/>
    <n v="0"/>
    <n v="0"/>
    <n v="0"/>
    <n v="0"/>
    <n v="0"/>
    <n v="0"/>
    <n v="412138.98"/>
    <n v="515268.17"/>
    <n v="0"/>
    <n v="927407.14999999991"/>
  </r>
  <r>
    <x v="13"/>
    <x v="1"/>
    <n v="6"/>
    <n v="85252.33"/>
    <n v="80746.42"/>
    <n v="188444.89"/>
    <n v="437.23"/>
    <n v="14138.76"/>
    <n v="495.91"/>
    <n v="143.19999999999999"/>
    <n v="3953"/>
    <n v="1999.08"/>
    <n v="876.46"/>
    <n v="142.82"/>
    <n v="2201.02"/>
    <n v="8642.5400000000009"/>
    <n v="25300.55"/>
    <n v="12646.09"/>
    <n v="2938.23"/>
    <n v="0"/>
    <n v="0"/>
    <n v="335.09"/>
    <n v="517.91999999999996"/>
    <n v="253.4"/>
    <n v="14994.09"/>
    <n v="155354.19"/>
    <n v="151859.70000000001"/>
    <n v="68269.320000000007"/>
    <n v="86959.96"/>
    <n v="50065.79"/>
    <n v="0"/>
    <n v="0"/>
    <n v="0"/>
    <n v="0"/>
    <n v="0"/>
    <n v="0"/>
    <n v="0"/>
    <n v="0"/>
    <n v="0"/>
    <n v="376487.28"/>
    <n v="580480.71000000008"/>
    <n v="0"/>
    <n v="956967.99000000011"/>
  </r>
  <r>
    <x v="13"/>
    <x v="1"/>
    <n v="7"/>
    <n v="79774.5"/>
    <n v="76301.03"/>
    <n v="163755.29"/>
    <n v="437.23"/>
    <n v="10837.44"/>
    <n v="347.78"/>
    <n v="143.19999999999999"/>
    <n v="3095.07"/>
    <n v="1152.06"/>
    <n v="810.57"/>
    <n v="135.38"/>
    <n v="2202.5"/>
    <n v="8879.4599999999991"/>
    <n v="26622.78"/>
    <n v="13515.54"/>
    <n v="3048.32"/>
    <n v="0"/>
    <n v="0"/>
    <n v="359.1"/>
    <n v="642.34"/>
    <n v="255.52"/>
    <n v="15217.26"/>
    <n v="160562.73000000001"/>
    <n v="156105.06"/>
    <n v="71648.039999999994"/>
    <n v="72827.45"/>
    <n v="49766.59"/>
    <n v="0"/>
    <n v="0"/>
    <n v="0"/>
    <n v="0"/>
    <n v="0"/>
    <n v="0"/>
    <n v="0"/>
    <n v="0"/>
    <n v="0"/>
    <n v="336654.17000000004"/>
    <n v="581788.06999999995"/>
    <n v="0"/>
    <n v="918442.24"/>
  </r>
  <r>
    <x v="13"/>
    <x v="1"/>
    <n v="8"/>
    <n v="78630.039999999994"/>
    <n v="75372.19"/>
    <n v="162963.03"/>
    <n v="437.23"/>
    <n v="9856.81"/>
    <n v="342.21"/>
    <n v="143.41"/>
    <n v="3363.17"/>
    <n v="1156.1300000000001"/>
    <n v="830.89"/>
    <n v="126.23"/>
    <n v="2266"/>
    <n v="8666.32"/>
    <n v="26496.45"/>
    <n v="12747.66"/>
    <n v="2888.04"/>
    <n v="0"/>
    <n v="0"/>
    <n v="320"/>
    <n v="745.18"/>
    <n v="257.13"/>
    <n v="15347.03"/>
    <n v="160219.57"/>
    <n v="157823.81"/>
    <n v="72893.66"/>
    <n v="81093.600000000006"/>
    <n v="48635.87"/>
    <n v="0"/>
    <n v="0"/>
    <n v="0"/>
    <n v="0"/>
    <n v="0"/>
    <n v="0"/>
    <n v="0"/>
    <n v="0"/>
    <n v="0"/>
    <n v="333095.11"/>
    <n v="590526.55000000005"/>
    <n v="0"/>
    <n v="923621.66"/>
  </r>
  <r>
    <x v="13"/>
    <x v="1"/>
    <n v="9"/>
    <n v="78155.899999999994"/>
    <n v="74740.61"/>
    <n v="163739.23000000001"/>
    <n v="437.23"/>
    <n v="10016.219999999999"/>
    <n v="307.58"/>
    <n v="143.19999999999999"/>
    <n v="3423.52"/>
    <n v="1057.98"/>
    <n v="865.22"/>
    <n v="105.52"/>
    <n v="2240.02"/>
    <n v="8931.94"/>
    <n v="26229.48"/>
    <n v="13311.67"/>
    <n v="2837.08"/>
    <n v="0"/>
    <n v="0"/>
    <n v="357.32"/>
    <n v="597.83000000000004"/>
    <n v="319.25"/>
    <n v="14144.16"/>
    <n v="158072"/>
    <n v="154795.63"/>
    <n v="70093.350000000006"/>
    <n v="53871.82"/>
    <n v="49357.08"/>
    <n v="0"/>
    <n v="0"/>
    <n v="0"/>
    <n v="0"/>
    <n v="0"/>
    <n v="0"/>
    <n v="0"/>
    <n v="0"/>
    <n v="0"/>
    <n v="332886.68999999994"/>
    <n v="555264.15"/>
    <n v="0"/>
    <n v="888150.84"/>
  </r>
  <r>
    <x v="13"/>
    <x v="1"/>
    <n v="10"/>
    <n v="80034.19"/>
    <n v="75872.320000000007"/>
    <n v="173474.73"/>
    <n v="437.23"/>
    <n v="10866.5"/>
    <n v="481.17"/>
    <n v="143.19999999999999"/>
    <n v="3569.34"/>
    <n v="1514.28"/>
    <n v="883.86"/>
    <n v="90.6"/>
    <n v="2521"/>
    <n v="8940.59"/>
    <n v="27592.71"/>
    <n v="14674.64"/>
    <n v="2898.69"/>
    <n v="0"/>
    <n v="0"/>
    <n v="307.87"/>
    <n v="597.16"/>
    <n v="327.10000000000002"/>
    <n v="14336.94"/>
    <n v="159971.4"/>
    <n v="159531.53"/>
    <n v="72217.13"/>
    <n v="68167.44"/>
    <n v="54090.66"/>
    <n v="0"/>
    <n v="0"/>
    <n v="0"/>
    <n v="0"/>
    <n v="0"/>
    <n v="0"/>
    <n v="0"/>
    <n v="0"/>
    <n v="0"/>
    <n v="347276.82"/>
    <n v="586265.46000000008"/>
    <n v="0"/>
    <n v="933542.28"/>
  </r>
  <r>
    <x v="13"/>
    <x v="1"/>
    <n v="11"/>
    <n v="85586.53"/>
    <n v="80453.649999999994"/>
    <n v="206883.88"/>
    <n v="494.26"/>
    <n v="14263.02"/>
    <n v="808.81"/>
    <n v="143.63"/>
    <n v="5572.77"/>
    <n v="2565.69"/>
    <n v="1188.6600000000001"/>
    <n v="86.13"/>
    <n v="2422.8000000000002"/>
    <n v="9146.25"/>
    <n v="30954.83"/>
    <n v="17875.66"/>
    <n v="2684.35"/>
    <n v="0"/>
    <n v="0"/>
    <n v="347.15"/>
    <n v="773.16"/>
    <n v="329.14"/>
    <n v="16338.99"/>
    <n v="179449.07"/>
    <n v="178223.47"/>
    <n v="80327.44"/>
    <n v="94072.56"/>
    <n v="54642.62"/>
    <n v="0"/>
    <n v="0"/>
    <n v="0"/>
    <n v="0"/>
    <n v="0"/>
    <n v="0"/>
    <n v="0"/>
    <n v="0"/>
    <n v="0"/>
    <n v="397960.9"/>
    <n v="667673.62"/>
    <n v="0"/>
    <n v="1065634.52"/>
  </r>
  <r>
    <x v="13"/>
    <x v="1"/>
    <n v="12"/>
    <n v="95787.91"/>
    <n v="87904.81"/>
    <n v="263702.34000000003"/>
    <n v="646.34"/>
    <n v="22711.86"/>
    <n v="1607.62"/>
    <n v="144.08000000000001"/>
    <n v="10867.98"/>
    <n v="3609.08"/>
    <n v="1608.36"/>
    <n v="155.62"/>
    <n v="2354.39"/>
    <n v="9111.43"/>
    <n v="34367.199999999997"/>
    <n v="21648.33"/>
    <n v="3284.39"/>
    <n v="0"/>
    <n v="0"/>
    <n v="384.22"/>
    <n v="525.84"/>
    <n v="353.77"/>
    <n v="18112"/>
    <n v="196180.08"/>
    <n v="194344.88"/>
    <n v="92280.17"/>
    <n v="69008.42"/>
    <n v="62115.56"/>
    <n v="0"/>
    <n v="0"/>
    <n v="0"/>
    <n v="0"/>
    <n v="0"/>
    <n v="0"/>
    <n v="0"/>
    <n v="0"/>
    <n v="0"/>
    <n v="488590.38000000006"/>
    <n v="704226.3"/>
    <n v="0"/>
    <n v="1192816.6800000002"/>
  </r>
  <r>
    <x v="0"/>
    <x v="2"/>
    <n v="1"/>
    <n v="441339.3"/>
    <n v="416942.17"/>
    <n v="285973.68"/>
    <n v="13720.19"/>
    <n v="60023.31"/>
    <n v="11438.33"/>
    <n v="-1192.7"/>
    <n v="38272.769999999997"/>
    <n v="155729.96"/>
    <n v="98525.08"/>
    <n v="91.23"/>
    <n v="19363.810000000001"/>
    <n v="136793.1"/>
    <n v="186675.6"/>
    <n v="88252.46"/>
    <n v="15711.95"/>
    <n v="12063.51"/>
    <n v="16732.23"/>
    <n v="610.07000000000005"/>
    <n v="53.74"/>
    <n v="3266.44"/>
    <n v="65996.570000000007"/>
    <n v="519239.07"/>
    <n v="895922.18"/>
    <n v="370540.77"/>
    <n v="154278.34"/>
    <n v="215471.1"/>
    <n v="0"/>
    <n v="9772.15"/>
    <n v="0"/>
    <n v="0"/>
    <n v="0"/>
    <n v="0"/>
    <n v="0"/>
    <n v="0"/>
    <n v="-571.73"/>
    <n v="1520772.09"/>
    <n v="2701062.17"/>
    <n v="9200.42"/>
    <n v="4231034.68"/>
  </r>
  <r>
    <x v="0"/>
    <x v="2"/>
    <n v="2"/>
    <n v="434758.38"/>
    <n v="403669.92"/>
    <n v="266559.15000000002"/>
    <n v="13373.91"/>
    <n v="55315.38"/>
    <n v="6776.49"/>
    <n v="-12315.86"/>
    <n v="33130.699999999997"/>
    <n v="144681.54"/>
    <n v="90758.57"/>
    <n v="99.38"/>
    <n v="17471.740000000002"/>
    <n v="132166.72"/>
    <n v="173432.37"/>
    <n v="83779.8"/>
    <n v="17281.95"/>
    <n v="3584.15"/>
    <n v="48878.3"/>
    <n v="526.98"/>
    <n v="-53.74"/>
    <n v="3747.23"/>
    <n v="64508.95"/>
    <n v="504569.3"/>
    <n v="825235.54"/>
    <n v="333064.65000000002"/>
    <n v="142976.97"/>
    <n v="183281.18"/>
    <n v="0"/>
    <n v="10399.1"/>
    <n v="0"/>
    <n v="0"/>
    <n v="0"/>
    <n v="0"/>
    <n v="0"/>
    <n v="0"/>
    <n v="7899.03"/>
    <n v="1436708.18"/>
    <n v="2534551.4700000002"/>
    <n v="18298.13"/>
    <n v="3989557.7800000003"/>
  </r>
  <r>
    <x v="0"/>
    <x v="2"/>
    <n v="3"/>
    <n v="431711.61"/>
    <n v="400355.07"/>
    <n v="260085.6"/>
    <n v="13537.79"/>
    <n v="50382.19"/>
    <n v="6272.83"/>
    <n v="1106.57"/>
    <n v="29345.11"/>
    <n v="132998.28"/>
    <n v="81186.06"/>
    <n v="87.11"/>
    <n v="19406.04"/>
    <n v="130575.93"/>
    <n v="174030.4"/>
    <n v="79739.25"/>
    <n v="12607.32"/>
    <n v="2604.31"/>
    <n v="33728.730000000003"/>
    <n v="538.21"/>
    <n v="0"/>
    <n v="3655.1"/>
    <n v="63730.94"/>
    <n v="487029.54"/>
    <n v="811474.33"/>
    <n v="321833.3"/>
    <n v="157791.78"/>
    <n v="201191.34"/>
    <n v="0"/>
    <n v="9692.7900000000009"/>
    <n v="0"/>
    <n v="0"/>
    <n v="0"/>
    <n v="0"/>
    <n v="0"/>
    <n v="0"/>
    <n v="8218.39"/>
    <n v="1406981.1100000003"/>
    <n v="2500023.6299999994"/>
    <n v="17911.18"/>
    <n v="3924915.92"/>
  </r>
  <r>
    <x v="0"/>
    <x v="2"/>
    <n v="4"/>
    <n v="431771.28"/>
    <n v="399790.74"/>
    <n v="256921.34"/>
    <n v="13523.57"/>
    <n v="47963.79"/>
    <n v="6404.5"/>
    <n v="420"/>
    <n v="27200.63"/>
    <n v="128562.07"/>
    <n v="83050.710000000006"/>
    <n v="91.32"/>
    <n v="18577.5"/>
    <n v="131967.97"/>
    <n v="179428.29"/>
    <n v="81552.679999999993"/>
    <n v="9379.81"/>
    <n v="4318.24"/>
    <n v="22387.14"/>
    <n v="522.99"/>
    <n v="0"/>
    <n v="3851.43"/>
    <n v="66525.89"/>
    <n v="511767.7"/>
    <n v="855811.63"/>
    <n v="338155.03"/>
    <n v="146319.10999999999"/>
    <n v="238002.57"/>
    <n v="0"/>
    <n v="9106.2000000000007"/>
    <n v="0"/>
    <n v="0"/>
    <n v="0"/>
    <n v="0"/>
    <n v="0"/>
    <n v="0"/>
    <n v="8992.24"/>
    <n v="1395608.6300000001"/>
    <n v="2608659.2999999998"/>
    <n v="18098.440000000002"/>
    <n v="4022366.3699999996"/>
  </r>
  <r>
    <x v="0"/>
    <x v="2"/>
    <n v="5"/>
    <n v="424937.91"/>
    <n v="389161.35"/>
    <n v="234711.84"/>
    <n v="13319.74"/>
    <n v="33162.9"/>
    <n v="5389.09"/>
    <n v="420"/>
    <n v="21237.07"/>
    <n v="106282.91"/>
    <n v="73346.649999999994"/>
    <n v="95.17"/>
    <n v="17492.61"/>
    <n v="124000.37"/>
    <n v="167980.85"/>
    <n v="71939.509999999995"/>
    <n v="8541.6200000000008"/>
    <n v="6619.04"/>
    <n v="1380"/>
    <n v="537.79999999999995"/>
    <n v="0"/>
    <n v="3044.65"/>
    <n v="62116.89"/>
    <n v="484902.04"/>
    <n v="811493.06"/>
    <n v="311016.87"/>
    <n v="151898.23000000001"/>
    <n v="205227.94"/>
    <n v="0"/>
    <n v="8539.25"/>
    <n v="0"/>
    <n v="0"/>
    <n v="0"/>
    <n v="0"/>
    <n v="0"/>
    <n v="0"/>
    <n v="6896.77"/>
    <n v="1301969.46"/>
    <n v="2428286.65"/>
    <n v="15436.02"/>
    <n v="3745692.13"/>
  </r>
  <r>
    <x v="0"/>
    <x v="2"/>
    <n v="6"/>
    <n v="420764.45"/>
    <n v="383419.51"/>
    <n v="221164.79999999999"/>
    <n v="13236.33"/>
    <n v="29866.04"/>
    <n v="4919.34"/>
    <n v="420"/>
    <n v="17904.439999999999"/>
    <n v="97838.56"/>
    <n v="70116.509999999995"/>
    <n v="90.79"/>
    <n v="18442.8"/>
    <n v="120295.89"/>
    <n v="161888.99"/>
    <n v="76748.02"/>
    <n v="7540.34"/>
    <n v="9158.25"/>
    <n v="33080.559999999998"/>
    <n v="552.57000000000005"/>
    <n v="0"/>
    <n v="3148.44"/>
    <n v="59145.01"/>
    <n v="476749.54"/>
    <n v="732942.74"/>
    <n v="309032.14"/>
    <n v="164556.14000000001"/>
    <n v="188332.91"/>
    <n v="0"/>
    <n v="9965.42"/>
    <n v="0"/>
    <n v="0"/>
    <n v="0"/>
    <n v="0"/>
    <n v="0"/>
    <n v="0"/>
    <n v="4187.09"/>
    <n v="1259649.98"/>
    <n v="2361705.1300000004"/>
    <n v="14152.51"/>
    <n v="3635507.62"/>
  </r>
  <r>
    <x v="0"/>
    <x v="2"/>
    <n v="7"/>
    <n v="412679.13"/>
    <n v="381643.01"/>
    <n v="212100.84"/>
    <n v="12616.51"/>
    <n v="33928.33"/>
    <n v="8081.12"/>
    <n v="0"/>
    <n v="13703.16"/>
    <n v="76493.679999999993"/>
    <n v="72006.55"/>
    <n v="24.95"/>
    <n v="17387.27"/>
    <n v="115887.81"/>
    <n v="162612.91"/>
    <n v="68707.199999999997"/>
    <n v="12851.35"/>
    <n v="0"/>
    <n v="32776.31"/>
    <n v="560.6"/>
    <n v="0"/>
    <n v="3683.96"/>
    <n v="64072.84"/>
    <n v="507296.57"/>
    <n v="745906.31"/>
    <n v="375261.65"/>
    <n v="125665.89"/>
    <n v="218481.18"/>
    <n v="157.44999999999999"/>
    <n v="9617.15"/>
    <n v="0"/>
    <n v="0"/>
    <n v="0"/>
    <n v="0"/>
    <n v="0"/>
    <n v="0"/>
    <n v="2403.06"/>
    <n v="1223252.33"/>
    <n v="2451176.8000000003"/>
    <n v="12177.66"/>
    <n v="3686606.7900000005"/>
  </r>
  <r>
    <x v="0"/>
    <x v="2"/>
    <n v="8"/>
    <n v="407932.23"/>
    <n v="375540.85"/>
    <n v="205489.06"/>
    <n v="12675.82"/>
    <n v="29762.15"/>
    <n v="5642.77"/>
    <n v="0"/>
    <n v="10038.120000000001"/>
    <n v="65082.94"/>
    <n v="61373.06"/>
    <n v="86.53"/>
    <n v="17495.25"/>
    <n v="111853.68"/>
    <n v="152118.44"/>
    <n v="63158.89"/>
    <n v="11445.89"/>
    <n v="0"/>
    <n v="24400.95"/>
    <n v="496.5"/>
    <n v="0"/>
    <n v="3074.01"/>
    <n v="62383.68"/>
    <n v="485849.3"/>
    <n v="699808.03"/>
    <n v="176746.43"/>
    <n v="107294.93"/>
    <n v="197781.19"/>
    <n v="-157.44999999999999"/>
    <n v="9543.9500000000007"/>
    <n v="0"/>
    <n v="0"/>
    <n v="0"/>
    <n v="0"/>
    <n v="0"/>
    <n v="0"/>
    <n v="2031.72"/>
    <n v="1173537"/>
    <n v="2113993.7000000002"/>
    <n v="11418.22"/>
    <n v="3298948.9200000004"/>
  </r>
  <r>
    <x v="0"/>
    <x v="2"/>
    <n v="9"/>
    <n v="408285.26"/>
    <n v="377650.96"/>
    <n v="207555.12"/>
    <n v="13125.13"/>
    <n v="28699.72"/>
    <n v="5709.86"/>
    <n v="0"/>
    <n v="10521.75"/>
    <n v="65819.3"/>
    <n v="64613.64"/>
    <n v="103.31"/>
    <n v="16996.84"/>
    <n v="195804.83"/>
    <n v="155637.70000000001"/>
    <n v="62726.05"/>
    <n v="13503.63"/>
    <n v="5930.82"/>
    <n v="32261.05"/>
    <n v="554.14"/>
    <n v="0"/>
    <n v="3158.76"/>
    <n v="66461.61"/>
    <n v="493063.14"/>
    <n v="702667.46"/>
    <n v="266277.15999999997"/>
    <n v="129873.74"/>
    <n v="228989.39"/>
    <n v="0"/>
    <n v="9176.14"/>
    <n v="0"/>
    <n v="0"/>
    <n v="0"/>
    <n v="0"/>
    <n v="0"/>
    <n v="0"/>
    <n v="2123.25"/>
    <n v="1181980.7399999998"/>
    <n v="2374009.63"/>
    <n v="11299.39"/>
    <n v="3567289.76"/>
  </r>
  <r>
    <x v="0"/>
    <x v="2"/>
    <n v="10"/>
    <n v="408948.97"/>
    <n v="378622.11"/>
    <n v="212656.78"/>
    <n v="12736.27"/>
    <n v="32248.27"/>
    <n v="6669.46"/>
    <n v="0"/>
    <n v="12381.33"/>
    <n v="72076.45"/>
    <n v="68787.27"/>
    <n v="86.45"/>
    <n v="18524.38"/>
    <n v="34721.21"/>
    <n v="156421.65"/>
    <n v="60099.87"/>
    <n v="16372.96"/>
    <n v="0.51"/>
    <n v="26468.22"/>
    <n v="535.51"/>
    <n v="0"/>
    <n v="4014.99"/>
    <n v="67039.62"/>
    <n v="483474.88"/>
    <n v="700529.29"/>
    <n v="265347.68"/>
    <n v="129564.6"/>
    <n v="208090.75"/>
    <n v="0"/>
    <n v="9575.42"/>
    <n v="0"/>
    <n v="0"/>
    <n v="0"/>
    <n v="0"/>
    <n v="0"/>
    <n v="0"/>
    <n v="2181.14"/>
    <n v="1205126.9100000001"/>
    <n v="2171292.5700000003"/>
    <n v="11756.56"/>
    <n v="3388176.0400000005"/>
  </r>
  <r>
    <x v="0"/>
    <x v="2"/>
    <n v="11"/>
    <n v="410315.56"/>
    <n v="381640.77"/>
    <n v="228764.35"/>
    <n v="13192.65"/>
    <n v="44220.47"/>
    <n v="10147.06"/>
    <n v="0"/>
    <n v="18739.62"/>
    <n v="90486.24"/>
    <n v="82643.81"/>
    <n v="98.8"/>
    <n v="19342.650000000001"/>
    <n v="118447.27"/>
    <n v="163257.38"/>
    <n v="63525.02"/>
    <n v="22499.69"/>
    <n v="0"/>
    <n v="23115.77"/>
    <n v="512.29"/>
    <n v="0"/>
    <n v="2798"/>
    <n v="68378.91"/>
    <n v="497867.07"/>
    <n v="730776.29"/>
    <n v="278639.74"/>
    <n v="127737.81"/>
    <n v="203165.06"/>
    <n v="0"/>
    <n v="9565.69"/>
    <n v="0"/>
    <n v="0"/>
    <n v="0"/>
    <n v="0"/>
    <n v="0"/>
    <n v="0"/>
    <n v="2120.54"/>
    <n v="1280150.5300000003"/>
    <n v="2320161.75"/>
    <n v="11686.23"/>
    <n v="3611998.5100000002"/>
  </r>
  <r>
    <x v="0"/>
    <x v="2"/>
    <n v="12"/>
    <n v="418911.12"/>
    <n v="398847.1"/>
    <n v="263753.8"/>
    <n v="14143.49"/>
    <n v="63624.87"/>
    <n v="12472.98"/>
    <n v="0"/>
    <n v="29036.560000000001"/>
    <n v="118334.81"/>
    <n v="98212.92"/>
    <n v="94.12"/>
    <n v="17893.73"/>
    <n v="132513.98000000001"/>
    <n v="188749.86"/>
    <n v="76757.55"/>
    <n v="25039.19"/>
    <n v="1051.6600000000001"/>
    <n v="33055.99"/>
    <n v="632.5"/>
    <n v="0"/>
    <n v="3355.72"/>
    <n v="78527.12"/>
    <n v="567207.06999999995"/>
    <n v="858477.72"/>
    <n v="328729.51"/>
    <n v="136468.91"/>
    <n v="182160.1"/>
    <n v="0"/>
    <n v="9465.44"/>
    <n v="0"/>
    <n v="0"/>
    <n v="0"/>
    <n v="0"/>
    <n v="0"/>
    <n v="0"/>
    <n v="2523.87"/>
    <n v="1417337.6500000001"/>
    <n v="2630714.73"/>
    <n v="11989.310000000001"/>
    <n v="4060041.69"/>
  </r>
  <r>
    <x v="1"/>
    <x v="2"/>
    <n v="1"/>
    <n v="240837.99"/>
    <n v="1022816.73"/>
    <n v="968443.23"/>
    <n v="1754.41"/>
    <n v="11371.29"/>
    <n v="756.96"/>
    <n v="-7291.68"/>
    <n v="3875.44"/>
    <n v="10155.34"/>
    <n v="0"/>
    <n v="0"/>
    <n v="5064.78"/>
    <n v="37331.07"/>
    <n v="84823.62"/>
    <n v="42721.9"/>
    <n v="7635.24"/>
    <n v="-21311.45"/>
    <n v="19710.34"/>
    <n v="174.65"/>
    <n v="88.66"/>
    <n v="1412.56"/>
    <n v="39341.01"/>
    <n v="348628.23"/>
    <n v="419713.21"/>
    <n v="218768.89"/>
    <n v="271729.81"/>
    <n v="301036.51"/>
    <n v="1220.26"/>
    <n v="69607.149999999994"/>
    <n v="370.61"/>
    <n v="50835.95"/>
    <n v="0"/>
    <n v="0"/>
    <n v="151796.66"/>
    <n v="39081.08"/>
    <n v="420"/>
    <n v="2252719.71"/>
    <n v="1776869.03"/>
    <n v="313331.71000000002"/>
    <n v="4342920.45"/>
  </r>
  <r>
    <x v="1"/>
    <x v="2"/>
    <n v="2"/>
    <n v="231759.67"/>
    <n v="959314.96"/>
    <n v="889004.29"/>
    <n v="1978.97"/>
    <n v="9768.06"/>
    <n v="800.67"/>
    <n v="-6783.24"/>
    <n v="3316.88"/>
    <n v="9656.25"/>
    <n v="0"/>
    <n v="0"/>
    <n v="4987.76"/>
    <n v="36116.33"/>
    <n v="82736.5"/>
    <n v="41654.160000000003"/>
    <n v="9787.9500000000007"/>
    <n v="0"/>
    <n v="4257.16"/>
    <n v="136.13"/>
    <n v="-88.66"/>
    <n v="1652.54"/>
    <n v="49005.67"/>
    <n v="329156.15000000002"/>
    <n v="396391.82"/>
    <n v="212180.4"/>
    <n v="236187.94"/>
    <n v="269109.65999999997"/>
    <n v="0"/>
    <n v="61721.23"/>
    <n v="0"/>
    <n v="41462.080000000002"/>
    <n v="0"/>
    <n v="0"/>
    <n v="146767.19"/>
    <n v="39636.35"/>
    <n v="420"/>
    <n v="2098816.5099999998"/>
    <n v="1673271.5099999998"/>
    <n v="290006.84999999998"/>
    <n v="4062094.8699999996"/>
  </r>
  <r>
    <x v="1"/>
    <x v="2"/>
    <n v="3"/>
    <n v="222363.94"/>
    <n v="876503.61"/>
    <n v="814613.3"/>
    <n v="1638.73"/>
    <n v="9669.15"/>
    <n v="704.53"/>
    <n v="0"/>
    <n v="2250.73"/>
    <n v="7321.76"/>
    <n v="0"/>
    <n v="0"/>
    <n v="5217.6400000000003"/>
    <n v="34008.26"/>
    <n v="83414.649999999994"/>
    <n v="41429.57"/>
    <n v="9818.02"/>
    <n v="0"/>
    <n v="1753.4"/>
    <n v="143.34"/>
    <n v="0"/>
    <n v="1742.98"/>
    <n v="37402.14"/>
    <n v="324648.83"/>
    <n v="385490.52"/>
    <n v="206750.34"/>
    <n v="194209.5"/>
    <n v="316679.88"/>
    <n v="0"/>
    <n v="67210.39"/>
    <n v="0"/>
    <n v="53489.42"/>
    <n v="0"/>
    <n v="0"/>
    <n v="152465.93"/>
    <n v="24452.42"/>
    <n v="420"/>
    <n v="1935065.75"/>
    <n v="1642709.0700000003"/>
    <n v="298038.15999999997"/>
    <n v="3875812.9800000004"/>
  </r>
  <r>
    <x v="1"/>
    <x v="2"/>
    <n v="4"/>
    <n v="218820.07"/>
    <n v="849286.41"/>
    <n v="793558.91"/>
    <n v="1828.96"/>
    <n v="9280.61"/>
    <n v="661.01"/>
    <n v="0"/>
    <n v="1563.5"/>
    <n v="6336.07"/>
    <n v="0"/>
    <n v="0"/>
    <n v="5230.51"/>
    <n v="33127.370000000003"/>
    <n v="80440.78"/>
    <n v="38542.300000000003"/>
    <n v="3790.52"/>
    <n v="2697.25"/>
    <n v="13784.55"/>
    <n v="136.85"/>
    <n v="0"/>
    <n v="1457.14"/>
    <n v="34736.65"/>
    <n v="315383.53999999998"/>
    <n v="374288.34"/>
    <n v="212174.54"/>
    <n v="264193.78999999998"/>
    <n v="319941.8"/>
    <n v="0"/>
    <n v="62750.42"/>
    <n v="0"/>
    <n v="50170.22"/>
    <n v="0"/>
    <n v="0"/>
    <n v="149860.44"/>
    <n v="32281.040000000001"/>
    <n v="3121.05"/>
    <n v="1881335.5400000003"/>
    <n v="1699925.9300000002"/>
    <n v="298183.17"/>
    <n v="3879444.6400000006"/>
  </r>
  <r>
    <x v="1"/>
    <x v="2"/>
    <n v="5"/>
    <n v="213903.44"/>
    <n v="821736.94"/>
    <n v="756180.58"/>
    <n v="1614.53"/>
    <n v="7546.62"/>
    <n v="671.21"/>
    <n v="0"/>
    <n v="1001.34"/>
    <n v="4862.51"/>
    <n v="0"/>
    <n v="0"/>
    <n v="4989.79"/>
    <n v="32083.96"/>
    <n v="79455.360000000001"/>
    <n v="37842.949999999997"/>
    <n v="3880.82"/>
    <n v="0"/>
    <n v="11455.72"/>
    <n v="104.93"/>
    <n v="0"/>
    <n v="1319.66"/>
    <n v="32189.200000000001"/>
    <n v="304282.34000000003"/>
    <n v="358850.19"/>
    <n v="200596.54"/>
    <n v="200438.84"/>
    <n v="244339.88"/>
    <n v="0"/>
    <n v="54857.82"/>
    <n v="0"/>
    <n v="51527.16"/>
    <n v="0"/>
    <n v="0"/>
    <n v="151867.89000000001"/>
    <n v="28606.06"/>
    <n v="783.82"/>
    <n v="1807517.1700000002"/>
    <n v="1511830.1800000002"/>
    <n v="287642.75000000006"/>
    <n v="3606990.1000000006"/>
  </r>
  <r>
    <x v="1"/>
    <x v="2"/>
    <n v="6"/>
    <n v="212166"/>
    <n v="812016.26"/>
    <n v="750249.09"/>
    <n v="1689.83"/>
    <n v="6986.66"/>
    <n v="561.36"/>
    <n v="0"/>
    <n v="800.29"/>
    <n v="3710.19"/>
    <n v="0"/>
    <n v="0"/>
    <n v="5325.06"/>
    <n v="31106.18"/>
    <n v="73541.399999999994"/>
    <n v="34471.15"/>
    <n v="3804.38"/>
    <n v="335"/>
    <n v="12023.35"/>
    <n v="127.06"/>
    <n v="0"/>
    <n v="1341.4"/>
    <n v="30510.95"/>
    <n v="305929.07"/>
    <n v="344307.57"/>
    <n v="189901.2"/>
    <n v="227112.91"/>
    <n v="276008.98"/>
    <n v="0"/>
    <n v="50906.37"/>
    <n v="0"/>
    <n v="50816.32"/>
    <n v="0"/>
    <n v="0"/>
    <n v="148755.29999999999"/>
    <n v="24374.400000000001"/>
    <n v="-2162.5300000000002"/>
    <n v="1788179.6800000002"/>
    <n v="1535845.66"/>
    <n v="272689.86"/>
    <n v="3596715.1999999997"/>
  </r>
  <r>
    <x v="1"/>
    <x v="2"/>
    <n v="7"/>
    <n v="218816.89"/>
    <n v="790949.13"/>
    <n v="750039.81"/>
    <n v="1783.22"/>
    <n v="9525.4699999999993"/>
    <n v="515.03"/>
    <n v="0"/>
    <n v="677.28"/>
    <n v="3346.94"/>
    <n v="0"/>
    <n v="0"/>
    <n v="5005.16"/>
    <n v="31388.84"/>
    <n v="81519.570000000007"/>
    <n v="42767.03"/>
    <n v="3236.45"/>
    <n v="670"/>
    <n v="11919.3"/>
    <n v="116.41"/>
    <n v="0"/>
    <n v="1352.74"/>
    <n v="32778.94"/>
    <n v="324314.48"/>
    <n v="339350.26"/>
    <n v="197207.98"/>
    <n v="181141.98"/>
    <n v="300098.19"/>
    <n v="0"/>
    <n v="51281.38"/>
    <n v="0"/>
    <n v="49287.55"/>
    <n v="0"/>
    <n v="0"/>
    <n v="151131.81"/>
    <n v="17475.86"/>
    <n v="-241"/>
    <n v="1775653.77"/>
    <n v="1552867.3299999998"/>
    <n v="268935.59999999998"/>
    <n v="3597456.6999999997"/>
  </r>
  <r>
    <x v="1"/>
    <x v="2"/>
    <n v="8"/>
    <n v="217703.19"/>
    <n v="783911.23"/>
    <n v="737372.97"/>
    <n v="1615.26"/>
    <n v="8374.3700000000008"/>
    <n v="483.73"/>
    <n v="0"/>
    <n v="656.57"/>
    <n v="2787.3"/>
    <n v="0"/>
    <n v="0"/>
    <n v="5019.12"/>
    <n v="32738.66"/>
    <n v="75879.289999999994"/>
    <n v="37953.32"/>
    <n v="3539.16"/>
    <n v="670"/>
    <n v="14717.04"/>
    <n v="109.03"/>
    <n v="0"/>
    <n v="1368.57"/>
    <n v="30442.49"/>
    <n v="314134.7"/>
    <n v="331179.87"/>
    <n v="188852.25"/>
    <n v="171938.12"/>
    <n v="312893.76"/>
    <n v="0"/>
    <n v="52657.7"/>
    <n v="0"/>
    <n v="48803.07"/>
    <n v="0"/>
    <n v="0"/>
    <n v="150982.19"/>
    <n v="31008.39"/>
    <n v="420"/>
    <n v="1752904.62"/>
    <n v="1521435.3800000001"/>
    <n v="283871.34999999998"/>
    <n v="3558211.35"/>
  </r>
  <r>
    <x v="1"/>
    <x v="2"/>
    <n v="9"/>
    <n v="218483.32"/>
    <n v="791389.76"/>
    <n v="748597.28"/>
    <n v="1624.13"/>
    <n v="8683.57"/>
    <n v="521.65"/>
    <n v="0"/>
    <n v="664.55"/>
    <n v="2970.45"/>
    <n v="0"/>
    <n v="0"/>
    <n v="6129.54"/>
    <n v="34192.57"/>
    <n v="78954.52"/>
    <n v="37565.879999999997"/>
    <n v="2839.3"/>
    <n v="781.9"/>
    <n v="20430.11"/>
    <n v="106.56"/>
    <n v="0"/>
    <n v="1368.24"/>
    <n v="32106.45"/>
    <n v="319088.76"/>
    <n v="335413.64"/>
    <n v="196475.02"/>
    <n v="164490.81"/>
    <n v="282757.59000000003"/>
    <n v="619.46"/>
    <n v="49555.37"/>
    <n v="0"/>
    <n v="42363.44"/>
    <n v="0"/>
    <n v="0"/>
    <n v="150063.04999999999"/>
    <n v="25260.959999999999"/>
    <n v="420"/>
    <n v="1772934.71"/>
    <n v="1512700.8900000001"/>
    <n v="268282.28000000003"/>
    <n v="3553917.88"/>
  </r>
  <r>
    <x v="1"/>
    <x v="2"/>
    <n v="10"/>
    <n v="217442.6"/>
    <n v="785196.34"/>
    <n v="751723.6"/>
    <n v="1726.83"/>
    <n v="9662.84"/>
    <n v="498.06"/>
    <n v="0"/>
    <n v="727.1"/>
    <n v="3159.88"/>
    <n v="0"/>
    <n v="0"/>
    <n v="5473.36"/>
    <n v="32930.81"/>
    <n v="74135.72"/>
    <n v="35887.74"/>
    <n v="1915.33"/>
    <n v="1209.77"/>
    <n v="6135.99"/>
    <n v="79.709999999999994"/>
    <n v="0"/>
    <n v="1375.72"/>
    <n v="32287.94"/>
    <n v="304938.56"/>
    <n v="331671.37"/>
    <n v="180690.49"/>
    <n v="163637.68"/>
    <n v="313784.92"/>
    <n v="0"/>
    <n v="41401.550000000003"/>
    <n v="0"/>
    <n v="45563.15"/>
    <n v="0"/>
    <n v="0"/>
    <n v="150802.12"/>
    <n v="25531.32"/>
    <n v="420"/>
    <n v="1770137.2500000002"/>
    <n v="1486155.1099999999"/>
    <n v="263718.14"/>
    <n v="3520010.5000000005"/>
  </r>
  <r>
    <x v="1"/>
    <x v="2"/>
    <n v="11"/>
    <n v="220526.74"/>
    <n v="801263.34"/>
    <n v="793048.5"/>
    <n v="1659.66"/>
    <n v="13495.89"/>
    <n v="517.48"/>
    <n v="0"/>
    <n v="1390.19"/>
    <n v="5903.11"/>
    <n v="0"/>
    <n v="0"/>
    <n v="5557.17"/>
    <n v="33082.550000000003"/>
    <n v="74169.64"/>
    <n v="38536.25"/>
    <n v="-1258.96"/>
    <n v="677.42"/>
    <n v="6700.48"/>
    <n v="80.28"/>
    <n v="0"/>
    <n v="1495.93"/>
    <n v="33934.49"/>
    <n v="318709.05"/>
    <n v="345496.44"/>
    <n v="202927.26"/>
    <n v="147750.38"/>
    <n v="313602.02"/>
    <n v="0"/>
    <n v="48634.98"/>
    <n v="0"/>
    <n v="42919.23"/>
    <n v="0"/>
    <n v="0"/>
    <n v="270419.09999999998"/>
    <n v="25368.04"/>
    <n v="420"/>
    <n v="1837804.91"/>
    <n v="1521460.4"/>
    <n v="387761.35"/>
    <n v="3747026.6599999997"/>
  </r>
  <r>
    <x v="1"/>
    <x v="2"/>
    <n v="12"/>
    <n v="229177.45"/>
    <n v="855580.67"/>
    <n v="877339.37"/>
    <n v="1695.54"/>
    <n v="14568.2"/>
    <n v="535.02"/>
    <n v="0"/>
    <n v="2436.61"/>
    <n v="9011.73"/>
    <n v="0"/>
    <n v="0"/>
    <n v="5096.6099999999997"/>
    <n v="35404.43"/>
    <n v="85093.64"/>
    <n v="43686.12"/>
    <n v="2067.69"/>
    <n v="699.68"/>
    <n v="13272.72"/>
    <n v="97.56"/>
    <n v="0"/>
    <n v="1466.2"/>
    <n v="47956.27"/>
    <n v="364687.38"/>
    <n v="413668.13"/>
    <n v="215899.56"/>
    <n v="126660.35"/>
    <n v="332864.18"/>
    <n v="0"/>
    <n v="39657.760000000002"/>
    <n v="0"/>
    <n v="46764.65"/>
    <n v="0"/>
    <n v="0"/>
    <n v="270200.99"/>
    <n v="28073.26"/>
    <n v="420"/>
    <n v="1990344.5900000003"/>
    <n v="1688620.52"/>
    <n v="385116.66000000003"/>
    <n v="4064081.7700000005"/>
  </r>
  <r>
    <x v="2"/>
    <x v="2"/>
    <n v="1"/>
    <n v="150432.74"/>
    <n v="246853.26"/>
    <n v="114348.52"/>
    <n v="865.91"/>
    <n v="6600.22"/>
    <n v="83.25"/>
    <n v="0"/>
    <n v="9695.56"/>
    <n v="2096.5300000000002"/>
    <n v="0"/>
    <n v="0"/>
    <n v="2872.81"/>
    <n v="33975.51"/>
    <n v="35050.65"/>
    <n v="17007.36"/>
    <n v="1964.29"/>
    <n v="657.94"/>
    <n v="258.8"/>
    <n v="0"/>
    <n v="42.76"/>
    <n v="920.5"/>
    <n v="19911.990000000002"/>
    <n v="162256.70000000001"/>
    <n v="187494.69"/>
    <n v="146903.29999999999"/>
    <n v="73614.929999999993"/>
    <n v="74565.37"/>
    <n v="0"/>
    <n v="10200.06"/>
    <n v="0"/>
    <n v="0"/>
    <n v="0"/>
    <n v="0"/>
    <n v="0"/>
    <n v="81.98"/>
    <n v="0"/>
    <n v="530975.99"/>
    <n v="757497.6"/>
    <n v="10282.039999999999"/>
    <n v="1298755.6299999999"/>
  </r>
  <r>
    <x v="2"/>
    <x v="2"/>
    <n v="2"/>
    <n v="148546.34"/>
    <n v="240943.19"/>
    <n v="108477.33"/>
    <n v="909.66"/>
    <n v="6748.3"/>
    <n v="82.32"/>
    <n v="0"/>
    <n v="9735.8700000000008"/>
    <n v="2242.8200000000002"/>
    <n v="0"/>
    <n v="0"/>
    <n v="2873.36"/>
    <n v="33456.94"/>
    <n v="34572.58"/>
    <n v="17235.34"/>
    <n v="2455.6999999999998"/>
    <n v="0"/>
    <n v="0"/>
    <n v="0"/>
    <n v="-42.76"/>
    <n v="841.37"/>
    <n v="20557.650000000001"/>
    <n v="163744.94"/>
    <n v="184930.77"/>
    <n v="120189.45"/>
    <n v="66385.31"/>
    <n v="74365.19"/>
    <n v="0"/>
    <n v="10121.450000000001"/>
    <n v="0"/>
    <n v="0"/>
    <n v="0"/>
    <n v="0"/>
    <n v="0"/>
    <n v="73.14"/>
    <n v="0"/>
    <n v="517685.83"/>
    <n v="721565.83999999985"/>
    <n v="10194.59"/>
    <n v="1249446.26"/>
  </r>
  <r>
    <x v="2"/>
    <x v="2"/>
    <n v="3"/>
    <n v="145034.04999999999"/>
    <n v="224505.02"/>
    <n v="100774.77"/>
    <n v="1046.05"/>
    <n v="5224.25"/>
    <n v="91.93"/>
    <n v="0"/>
    <n v="7563.83"/>
    <n v="1395.96"/>
    <n v="0"/>
    <n v="0"/>
    <n v="2890.82"/>
    <n v="31195.43"/>
    <n v="32355.97"/>
    <n v="16359.47"/>
    <n v="2265.46"/>
    <n v="0"/>
    <n v="0"/>
    <n v="0"/>
    <n v="0"/>
    <n v="765.28"/>
    <n v="18285.25"/>
    <n v="143724.03"/>
    <n v="143947.38"/>
    <n v="116615.86"/>
    <n v="67624.39"/>
    <n v="85977.25"/>
    <n v="0"/>
    <n v="11584.37"/>
    <n v="0"/>
    <n v="0"/>
    <n v="0"/>
    <n v="0"/>
    <n v="0"/>
    <n v="41"/>
    <n v="0"/>
    <n v="485635.86"/>
    <n v="662006.59"/>
    <n v="11625.37"/>
    <n v="1159267.82"/>
  </r>
  <r>
    <x v="2"/>
    <x v="2"/>
    <n v="4"/>
    <n v="143983.5"/>
    <n v="221103.81"/>
    <n v="100784.61"/>
    <n v="852.73"/>
    <n v="4574.5200000000004"/>
    <n v="104.4"/>
    <n v="0"/>
    <n v="6591.03"/>
    <n v="1489.38"/>
    <n v="0"/>
    <n v="0"/>
    <n v="3198.92"/>
    <n v="30700.33"/>
    <n v="33614.639999999999"/>
    <n v="16273.09"/>
    <n v="2094.7199999999998"/>
    <n v="0"/>
    <n v="0"/>
    <n v="0"/>
    <n v="0"/>
    <n v="792.83"/>
    <n v="18714.77"/>
    <n v="151070.46"/>
    <n v="174344.39"/>
    <n v="126009.95"/>
    <n v="71683.94"/>
    <n v="83242.75"/>
    <n v="0"/>
    <n v="10204.31"/>
    <n v="0"/>
    <n v="0"/>
    <n v="0"/>
    <n v="0"/>
    <n v="0"/>
    <n v="48.13"/>
    <n v="0"/>
    <n v="479483.98000000004"/>
    <n v="711740.79"/>
    <n v="10252.439999999999"/>
    <n v="1201477.21"/>
  </r>
  <r>
    <x v="2"/>
    <x v="2"/>
    <n v="5"/>
    <n v="140045.63"/>
    <n v="212888.24"/>
    <n v="92770.23"/>
    <n v="839.58"/>
    <n v="3321.34"/>
    <n v="85.09"/>
    <n v="0"/>
    <n v="4996.66"/>
    <n v="1119.42"/>
    <n v="0"/>
    <n v="0"/>
    <n v="2840.04"/>
    <n v="29057.4"/>
    <n v="31687.77"/>
    <n v="18534.37"/>
    <n v="2928.84"/>
    <n v="0"/>
    <n v="0"/>
    <n v="0"/>
    <n v="0"/>
    <n v="2535.79"/>
    <n v="17350.11"/>
    <n v="137135.69"/>
    <n v="157852.01"/>
    <n v="93557.54"/>
    <n v="69268.899999999994"/>
    <n v="74052.800000000003"/>
    <n v="0"/>
    <n v="9639.75"/>
    <n v="0"/>
    <n v="0"/>
    <n v="0"/>
    <n v="0"/>
    <n v="0"/>
    <n v="67.790000000000006"/>
    <n v="0"/>
    <n v="456066.19"/>
    <n v="636801.26"/>
    <n v="9707.5400000000009"/>
    <n v="1102574.99"/>
  </r>
  <r>
    <x v="2"/>
    <x v="2"/>
    <n v="6"/>
    <n v="138271.28"/>
    <n v="209585.62"/>
    <n v="90127.43"/>
    <n v="840.23"/>
    <n v="2867.96"/>
    <n v="84.16"/>
    <n v="0"/>
    <n v="4319.68"/>
    <n v="653.62"/>
    <n v="0"/>
    <n v="0"/>
    <n v="2862.04"/>
    <n v="28607.200000000001"/>
    <n v="29965.71"/>
    <n v="17711.29"/>
    <n v="3309.9"/>
    <n v="0"/>
    <n v="0"/>
    <n v="0"/>
    <n v="0"/>
    <n v="1275.31"/>
    <n v="17298.169999999998"/>
    <n v="138974.69"/>
    <n v="155259"/>
    <n v="98286.56"/>
    <n v="83628.820000000007"/>
    <n v="71331.5"/>
    <n v="0"/>
    <n v="9168.56"/>
    <n v="0"/>
    <n v="0"/>
    <n v="0"/>
    <n v="0"/>
    <n v="0"/>
    <n v="8.8699999999999992"/>
    <n v="0"/>
    <n v="446749.98"/>
    <n v="648510.18999999994"/>
    <n v="9177.43"/>
    <n v="1104437.5999999999"/>
  </r>
  <r>
    <x v="2"/>
    <x v="2"/>
    <n v="7"/>
    <n v="141613.96"/>
    <n v="199265.56"/>
    <n v="89291.94"/>
    <n v="816.02"/>
    <n v="3531.01"/>
    <n v="86.66"/>
    <n v="0"/>
    <n v="3212.93"/>
    <n v="544.72"/>
    <n v="0"/>
    <n v="0"/>
    <n v="3012.21"/>
    <n v="28992.1"/>
    <n v="34170.26"/>
    <n v="17916.400000000001"/>
    <n v="3243.67"/>
    <n v="0"/>
    <n v="0"/>
    <n v="0"/>
    <n v="0"/>
    <n v="750.43"/>
    <n v="15999.49"/>
    <n v="128364.44"/>
    <n v="139154.43"/>
    <n v="75913.7"/>
    <n v="71269.279999999999"/>
    <n v="88397.64"/>
    <n v="0"/>
    <n v="9781.7999999999993"/>
    <n v="0"/>
    <n v="0"/>
    <n v="0"/>
    <n v="0"/>
    <n v="0"/>
    <n v="0"/>
    <n v="0"/>
    <n v="438362.8"/>
    <n v="607184.05000000005"/>
    <n v="9781.7999999999993"/>
    <n v="1055328.6500000001"/>
  </r>
  <r>
    <x v="2"/>
    <x v="2"/>
    <n v="8"/>
    <n v="140907.88"/>
    <n v="199015.46"/>
    <n v="87798.94"/>
    <n v="831.36"/>
    <n v="3280.47"/>
    <n v="87.27"/>
    <n v="0"/>
    <n v="2945.8"/>
    <n v="538.22"/>
    <n v="0"/>
    <n v="0"/>
    <n v="3087.49"/>
    <n v="28897.53"/>
    <n v="34118.5"/>
    <n v="15021.15"/>
    <n v="3015.74"/>
    <n v="0"/>
    <n v="0"/>
    <n v="0"/>
    <n v="0"/>
    <n v="752.55"/>
    <n v="15918.75"/>
    <n v="126757.23"/>
    <n v="138157.71"/>
    <n v="76115.75"/>
    <n v="76327.98"/>
    <n v="90154.54"/>
    <n v="0"/>
    <n v="10047.950000000001"/>
    <n v="0"/>
    <n v="0"/>
    <n v="0"/>
    <n v="0"/>
    <n v="0"/>
    <n v="0"/>
    <n v="0"/>
    <n v="435405.39999999991"/>
    <n v="608324.92000000004"/>
    <n v="10047.950000000001"/>
    <n v="1053778.27"/>
  </r>
  <r>
    <x v="2"/>
    <x v="2"/>
    <n v="9"/>
    <n v="141482.39000000001"/>
    <n v="200373.76000000001"/>
    <n v="89387.98"/>
    <n v="935.57"/>
    <n v="3457.42"/>
    <n v="87.59"/>
    <n v="0"/>
    <n v="2948.94"/>
    <n v="535"/>
    <n v="0"/>
    <n v="0"/>
    <n v="2918.18"/>
    <n v="29313.19"/>
    <n v="32101.14"/>
    <n v="13669.22"/>
    <n v="3217.57"/>
    <n v="571.83000000000004"/>
    <n v="948.31"/>
    <n v="0"/>
    <n v="0"/>
    <n v="785.17"/>
    <n v="17154.11"/>
    <n v="132836.6"/>
    <n v="144599.57999999999"/>
    <n v="78245.17"/>
    <n v="88102.57"/>
    <n v="85755.81"/>
    <n v="0"/>
    <n v="10061.469999999999"/>
    <n v="0"/>
    <n v="0"/>
    <n v="0"/>
    <n v="0"/>
    <n v="0"/>
    <n v="0"/>
    <n v="0"/>
    <n v="439208.65"/>
    <n v="630218.44999999995"/>
    <n v="10061.469999999999"/>
    <n v="1079488.57"/>
  </r>
  <r>
    <x v="2"/>
    <x v="2"/>
    <n v="10"/>
    <n v="141098.48000000001"/>
    <n v="199919.79"/>
    <n v="90577.29"/>
    <n v="816.56"/>
    <n v="3637.22"/>
    <n v="87.59"/>
    <n v="0"/>
    <n v="2696.61"/>
    <n v="709.35"/>
    <n v="0"/>
    <n v="0"/>
    <n v="3600.65"/>
    <n v="29301.65"/>
    <n v="30884.76"/>
    <n v="13225.78"/>
    <n v="3162.11"/>
    <n v="0"/>
    <n v="0"/>
    <n v="0"/>
    <n v="0"/>
    <n v="765.41"/>
    <n v="17312.84"/>
    <n v="127935.26"/>
    <n v="141571.43"/>
    <n v="75433.679999999993"/>
    <n v="75626.679999999993"/>
    <n v="81672"/>
    <n v="0"/>
    <n v="9990.52"/>
    <n v="0"/>
    <n v="0"/>
    <n v="0"/>
    <n v="0"/>
    <n v="0"/>
    <n v="0"/>
    <n v="0"/>
    <n v="439542.88999999996"/>
    <n v="600492.25"/>
    <n v="9990.52"/>
    <n v="1050025.6599999999"/>
  </r>
  <r>
    <x v="2"/>
    <x v="2"/>
    <n v="11"/>
    <n v="141675.99"/>
    <n v="201857.75"/>
    <n v="95352.01"/>
    <n v="868.05"/>
    <n v="5130.8500000000004"/>
    <n v="84.48"/>
    <n v="0"/>
    <n v="3988.23"/>
    <n v="1111.17"/>
    <n v="0"/>
    <n v="0"/>
    <n v="2784.06"/>
    <n v="29210.14"/>
    <n v="31134.73"/>
    <n v="15778.27"/>
    <n v="3101.24"/>
    <n v="0"/>
    <n v="0"/>
    <n v="0"/>
    <n v="0"/>
    <n v="846.44"/>
    <n v="18349.349999999999"/>
    <n v="134822.31"/>
    <n v="149390.31"/>
    <n v="80193.7"/>
    <n v="66945.960000000006"/>
    <n v="81457.19"/>
    <n v="0"/>
    <n v="11032.19"/>
    <n v="0"/>
    <n v="0"/>
    <n v="0"/>
    <n v="0"/>
    <n v="0"/>
    <n v="0"/>
    <n v="0"/>
    <n v="450068.52999999991"/>
    <n v="614013.69999999995"/>
    <n v="11032.19"/>
    <n v="1075114.42"/>
  </r>
  <r>
    <x v="2"/>
    <x v="2"/>
    <n v="12"/>
    <n v="145504.47"/>
    <n v="212602.01"/>
    <n v="107163.23"/>
    <n v="903.65"/>
    <n v="7605.76"/>
    <n v="94.09"/>
    <n v="0"/>
    <n v="7326.98"/>
    <n v="1712.8"/>
    <n v="0"/>
    <n v="0"/>
    <n v="2814.15"/>
    <n v="31387.47"/>
    <n v="35194.14"/>
    <n v="17034.37"/>
    <n v="3769.26"/>
    <n v="0"/>
    <n v="0"/>
    <n v="0"/>
    <n v="0"/>
    <n v="798.2"/>
    <n v="21078.37"/>
    <n v="159608.82"/>
    <n v="178806.47"/>
    <n v="87709.23"/>
    <n v="76548.53"/>
    <n v="77850.86"/>
    <n v="0"/>
    <n v="11273.57"/>
    <n v="0"/>
    <n v="0"/>
    <n v="0"/>
    <n v="0"/>
    <n v="0"/>
    <n v="12.43"/>
    <n v="0"/>
    <n v="482912.99"/>
    <n v="692599.87"/>
    <n v="11286"/>
    <n v="1186798.8599999999"/>
  </r>
  <r>
    <x v="3"/>
    <x v="2"/>
    <n v="1"/>
    <n v="175358.86"/>
    <n v="697317.07"/>
    <n v="571587.69999999995"/>
    <n v="502.11"/>
    <n v="51246.62"/>
    <n v="1884.35"/>
    <n v="-5123.76"/>
    <n v="3062.53"/>
    <n v="2048.5700000000002"/>
    <n v="0"/>
    <n v="0"/>
    <n v="965.72"/>
    <n v="37361.75"/>
    <n v="84942.81"/>
    <n v="90417.97"/>
    <n v="27866.79"/>
    <n v="3719.35"/>
    <n v="3001.66"/>
    <n v="0"/>
    <n v="0"/>
    <n v="732.88"/>
    <n v="34154.57"/>
    <n v="371690.12"/>
    <n v="643942.71"/>
    <n v="398892.75"/>
    <n v="192053.34"/>
    <n v="419520.25"/>
    <n v="0"/>
    <n v="45173.17"/>
    <n v="0"/>
    <n v="18815.490000000002"/>
    <n v="0"/>
    <n v="0"/>
    <n v="116391.55"/>
    <n v="0"/>
    <n v="6952.45"/>
    <n v="1497884.0500000003"/>
    <n v="2309262.67"/>
    <n v="187332.66000000003"/>
    <n v="3994479.3800000004"/>
  </r>
  <r>
    <x v="3"/>
    <x v="2"/>
    <n v="2"/>
    <n v="171981.28"/>
    <n v="677433.05"/>
    <n v="540346.06000000006"/>
    <n v="502.11"/>
    <n v="50966.89"/>
    <n v="1534.71"/>
    <n v="0"/>
    <n v="2898.14"/>
    <n v="1943.72"/>
    <n v="0"/>
    <n v="0"/>
    <n v="1048.3900000000001"/>
    <n v="37095.300000000003"/>
    <n v="84443.65"/>
    <n v="83581.789999999994"/>
    <n v="11366.11"/>
    <n v="1475.2"/>
    <n v="8054.83"/>
    <n v="0"/>
    <n v="0"/>
    <n v="746.97"/>
    <n v="34946.25"/>
    <n v="365046.85"/>
    <n v="624329.69999999995"/>
    <n v="484473.98"/>
    <n v="170948.06"/>
    <n v="374937.33"/>
    <n v="0"/>
    <n v="39866.71"/>
    <n v="0"/>
    <n v="16102.74"/>
    <n v="0"/>
    <n v="0"/>
    <n v="118202.13"/>
    <n v="0"/>
    <n v="6306.67"/>
    <n v="1447605.96"/>
    <n v="2282494.41"/>
    <n v="180478.25000000003"/>
    <n v="3910578.62"/>
  </r>
  <r>
    <x v="3"/>
    <x v="2"/>
    <n v="3"/>
    <n v="163087.22"/>
    <n v="625947.11"/>
    <n v="503170.21"/>
    <n v="502.11"/>
    <n v="43356.99"/>
    <n v="1222.5899999999999"/>
    <n v="0"/>
    <n v="1838.11"/>
    <n v="1164.43"/>
    <n v="0"/>
    <n v="0"/>
    <n v="1022.6"/>
    <n v="33268.449999999997"/>
    <n v="78243.88"/>
    <n v="69880.899999999994"/>
    <n v="18185.34"/>
    <n v="1322.98"/>
    <n v="1531.81"/>
    <n v="0"/>
    <n v="0"/>
    <n v="559.96"/>
    <n v="30462.18"/>
    <n v="333797.5"/>
    <n v="553868.55000000005"/>
    <n v="402609.68"/>
    <n v="163099.14000000001"/>
    <n v="416613.37"/>
    <n v="0"/>
    <n v="44073.760000000002"/>
    <n v="0"/>
    <n v="19867.22"/>
    <n v="0"/>
    <n v="0"/>
    <n v="118026.73"/>
    <n v="0"/>
    <n v="6913.16"/>
    <n v="1340288.7700000003"/>
    <n v="2104466.34"/>
    <n v="188880.87"/>
    <n v="3633635.9800000004"/>
  </r>
  <r>
    <x v="3"/>
    <x v="2"/>
    <n v="4"/>
    <n v="164037.31"/>
    <n v="625720.47"/>
    <n v="524148.4"/>
    <n v="502.11"/>
    <n v="44700.55"/>
    <n v="1265.76"/>
    <n v="0"/>
    <n v="2047.26"/>
    <n v="1250.44"/>
    <n v="0"/>
    <n v="0"/>
    <n v="1063.95"/>
    <n v="34529.65"/>
    <n v="84544.36"/>
    <n v="76629.56"/>
    <n v="24605.58"/>
    <n v="1443.51"/>
    <n v="1569.09"/>
    <n v="0"/>
    <n v="0"/>
    <n v="587.15"/>
    <n v="31004.02"/>
    <n v="361310.24"/>
    <n v="615446"/>
    <n v="208793.58"/>
    <n v="172194.85"/>
    <n v="465074.37"/>
    <n v="0"/>
    <n v="44469.38"/>
    <n v="0"/>
    <n v="24344.57"/>
    <n v="0"/>
    <n v="0"/>
    <n v="127808.67"/>
    <n v="0"/>
    <n v="6459.83"/>
    <n v="1363672.3000000003"/>
    <n v="2078795.9100000001"/>
    <n v="203082.44999999998"/>
    <n v="3645550.6600000006"/>
  </r>
  <r>
    <x v="3"/>
    <x v="2"/>
    <n v="5"/>
    <n v="158617.76999999999"/>
    <n v="606786.21"/>
    <n v="459331.93"/>
    <n v="502.11"/>
    <n v="28855.78"/>
    <n v="843.37"/>
    <n v="0"/>
    <n v="1328.03"/>
    <n v="905.01"/>
    <n v="0"/>
    <n v="0"/>
    <n v="996.5"/>
    <n v="32105.81"/>
    <n v="77439.81"/>
    <n v="63585.61"/>
    <n v="17304.97"/>
    <n v="1257.3"/>
    <n v="16407.939999999999"/>
    <n v="0"/>
    <n v="0"/>
    <n v="573.30999999999995"/>
    <n v="28686.29"/>
    <n v="339829.06"/>
    <n v="533867.93999999994"/>
    <n v="304896.21000000002"/>
    <n v="187496.18"/>
    <n v="385770.72"/>
    <n v="0"/>
    <n v="43535.61"/>
    <n v="0"/>
    <n v="30611.74"/>
    <n v="0"/>
    <n v="0"/>
    <n v="129130.34"/>
    <n v="0"/>
    <n v="6429.9"/>
    <n v="1257170.2100000002"/>
    <n v="1990217.65"/>
    <n v="209707.59"/>
    <n v="3457095.45"/>
  </r>
  <r>
    <x v="3"/>
    <x v="2"/>
    <n v="6"/>
    <n v="156770.21"/>
    <n v="598055.6"/>
    <n v="445847.33"/>
    <n v="502.11"/>
    <n v="27589.040000000001"/>
    <n v="696.66"/>
    <n v="0"/>
    <n v="1422.21"/>
    <n v="874.25"/>
    <n v="0"/>
    <n v="0"/>
    <n v="1011.01"/>
    <n v="32119.67"/>
    <n v="80968.149999999994"/>
    <n v="64027.839999999997"/>
    <n v="14889.15"/>
    <n v="1205.58"/>
    <n v="1536.95"/>
    <n v="0"/>
    <n v="0"/>
    <n v="595.1"/>
    <n v="27961.91"/>
    <n v="328100.33"/>
    <n v="531997.23"/>
    <n v="294672.46999999997"/>
    <n v="170680.64"/>
    <n v="405413.1"/>
    <n v="0"/>
    <n v="40192.620000000003"/>
    <n v="0"/>
    <n v="29235.31"/>
    <n v="0"/>
    <n v="0"/>
    <n v="129145.98"/>
    <n v="0"/>
    <n v="6142.27"/>
    <n v="1231757.4099999999"/>
    <n v="1955179.13"/>
    <n v="204716.18"/>
    <n v="3391652.72"/>
  </r>
  <r>
    <x v="3"/>
    <x v="2"/>
    <n v="7"/>
    <n v="165348.67000000001"/>
    <n v="581018.73"/>
    <n v="418856.92"/>
    <n v="526.02"/>
    <n v="39440.400000000001"/>
    <n v="1146.8499999999999"/>
    <n v="0"/>
    <n v="2106.92"/>
    <n v="490.69"/>
    <n v="0"/>
    <n v="0"/>
    <n v="1223.28"/>
    <n v="34647.96"/>
    <n v="86755.03"/>
    <n v="54410.95"/>
    <n v="17029.93"/>
    <n v="1314.3"/>
    <n v="1522.31"/>
    <n v="0"/>
    <n v="0"/>
    <n v="625.61"/>
    <n v="39206.559999999998"/>
    <n v="350311.01"/>
    <n v="510171.31"/>
    <n v="247761.45"/>
    <n v="156120.41"/>
    <n v="420008.7"/>
    <n v="0"/>
    <n v="37315.43"/>
    <n v="0"/>
    <n v="23252.42"/>
    <n v="0"/>
    <n v="0"/>
    <n v="131448.5"/>
    <n v="0"/>
    <n v="6117.6"/>
    <n v="1208935.2"/>
    <n v="1921108.8099999998"/>
    <n v="198133.95"/>
    <n v="3328177.96"/>
  </r>
  <r>
    <x v="3"/>
    <x v="2"/>
    <n v="8"/>
    <n v="165004.66"/>
    <n v="578808.15"/>
    <n v="408919.71"/>
    <n v="527.15"/>
    <n v="34645.18"/>
    <n v="976.24"/>
    <n v="0"/>
    <n v="2067.16"/>
    <n v="373.21"/>
    <n v="0"/>
    <n v="0"/>
    <n v="941.85"/>
    <n v="33926.54"/>
    <n v="86637.8"/>
    <n v="54405.38"/>
    <n v="14536.87"/>
    <n v="1081.1400000000001"/>
    <n v="1512.94"/>
    <n v="0"/>
    <n v="0"/>
    <n v="616.97"/>
    <n v="40041.480000000003"/>
    <n v="353593.87"/>
    <n v="510398.76"/>
    <n v="251552.07"/>
    <n v="157156.32"/>
    <n v="387190.6"/>
    <n v="0"/>
    <n v="41311.75"/>
    <n v="0"/>
    <n v="15950.55"/>
    <n v="0"/>
    <n v="0"/>
    <n v="132773.51"/>
    <n v="0"/>
    <n v="6139.14"/>
    <n v="1191321.4599999997"/>
    <n v="1893592.5900000003"/>
    <n v="196174.95"/>
    <n v="3281089"/>
  </r>
  <r>
    <x v="3"/>
    <x v="2"/>
    <n v="9"/>
    <n v="164688.37"/>
    <n v="580248.76"/>
    <n v="409746.72"/>
    <n v="549.92999999999995"/>
    <n v="33620.080000000002"/>
    <n v="982.89"/>
    <n v="0"/>
    <n v="2004.53"/>
    <n v="337.71"/>
    <n v="0"/>
    <n v="0"/>
    <n v="940.63"/>
    <n v="34716.54"/>
    <n v="86124.12"/>
    <n v="48767.21"/>
    <n v="14827.22"/>
    <n v="3450.13"/>
    <n v="2576.39"/>
    <n v="0"/>
    <n v="0"/>
    <n v="615.66"/>
    <n v="46252.44"/>
    <n v="355991.85"/>
    <n v="530861.1"/>
    <n v="248705.47"/>
    <n v="155036.21"/>
    <n v="398565"/>
    <n v="1525.39"/>
    <n v="34379.46"/>
    <n v="0"/>
    <n v="15572.73"/>
    <n v="0"/>
    <n v="0"/>
    <n v="102300"/>
    <n v="9.17"/>
    <n v="5759.27"/>
    <n v="1192178.99"/>
    <n v="1927429.97"/>
    <n v="159546.02000000002"/>
    <n v="3279154.98"/>
  </r>
  <r>
    <x v="3"/>
    <x v="2"/>
    <n v="10"/>
    <n v="164226.42000000001"/>
    <n v="577980.98"/>
    <n v="410527.05"/>
    <n v="549.92999999999995"/>
    <n v="35071"/>
    <n v="1089.21"/>
    <n v="0"/>
    <n v="1630.84"/>
    <n v="483.17"/>
    <n v="0"/>
    <n v="0"/>
    <n v="937.11"/>
    <n v="34016.25"/>
    <n v="81035.44"/>
    <n v="54488.95"/>
    <n v="16223.35"/>
    <n v="1137.9100000000001"/>
    <n v="6741.08"/>
    <n v="0"/>
    <n v="0"/>
    <n v="581.14"/>
    <n v="44856.79"/>
    <n v="337986.13"/>
    <n v="474819.29"/>
    <n v="234450.58"/>
    <n v="176937.39"/>
    <n v="448334.11"/>
    <n v="0"/>
    <n v="31820.81"/>
    <n v="0"/>
    <n v="16233.04"/>
    <n v="0"/>
    <n v="0"/>
    <n v="103610.58"/>
    <n v="0"/>
    <n v="6135.51"/>
    <n v="1191558.5999999999"/>
    <n v="1912545.52"/>
    <n v="157799.94"/>
    <n v="3261904.06"/>
  </r>
  <r>
    <x v="3"/>
    <x v="2"/>
    <n v="11"/>
    <n v="165720.31"/>
    <n v="587031.98"/>
    <n v="447628.91"/>
    <n v="553.01"/>
    <n v="51665.59"/>
    <n v="1998.45"/>
    <n v="0"/>
    <n v="1699.15"/>
    <n v="842.77"/>
    <n v="0"/>
    <n v="0"/>
    <n v="943.37"/>
    <n v="35747.71"/>
    <n v="83633.75"/>
    <n v="55669.21"/>
    <n v="17823.93"/>
    <n v="1103.05"/>
    <n v="757.8"/>
    <n v="0"/>
    <n v="0"/>
    <n v="607.41"/>
    <n v="42494.55"/>
    <n v="348756.93"/>
    <n v="526220.26"/>
    <n v="278030.94"/>
    <n v="141618.54999999999"/>
    <n v="417123.26"/>
    <n v="0"/>
    <n v="19999.84"/>
    <n v="0"/>
    <n v="18037.71"/>
    <n v="0"/>
    <n v="0"/>
    <n v="119049.96"/>
    <n v="0"/>
    <n v="6338.62"/>
    <n v="1257140.17"/>
    <n v="1950530.72"/>
    <n v="163426.13"/>
    <n v="3371097.0199999996"/>
  </r>
  <r>
    <x v="3"/>
    <x v="2"/>
    <n v="12"/>
    <n v="173768.03"/>
    <n v="623320.04"/>
    <n v="531757.59"/>
    <n v="604.28"/>
    <n v="79166.13"/>
    <n v="2524.5700000000002"/>
    <n v="0"/>
    <n v="2848.16"/>
    <n v="1781.73"/>
    <n v="0"/>
    <n v="0"/>
    <n v="934.28"/>
    <n v="41323.629999999997"/>
    <n v="98559.26"/>
    <n v="75088.850000000006"/>
    <n v="25446.74"/>
    <n v="1186.67"/>
    <n v="1573.06"/>
    <n v="0"/>
    <n v="0"/>
    <n v="589.07000000000005"/>
    <n v="49486.59"/>
    <n v="402457.73"/>
    <n v="691234.71"/>
    <n v="397008.77"/>
    <n v="147597.56"/>
    <n v="505909.04"/>
    <n v="0"/>
    <n v="26591.67"/>
    <n v="0"/>
    <n v="16489.599999999999"/>
    <n v="0"/>
    <n v="0"/>
    <n v="119759.65"/>
    <n v="0"/>
    <n v="6705.35"/>
    <n v="1415770.5300000003"/>
    <n v="2438395.96"/>
    <n v="169546.27"/>
    <n v="4023712.7600000002"/>
  </r>
  <r>
    <x v="4"/>
    <x v="2"/>
    <n v="1"/>
    <n v="32965.4"/>
    <n v="78964.179999999993"/>
    <n v="47358.879999999997"/>
    <n v="215.19"/>
    <n v="225.4"/>
    <n v="0"/>
    <n v="0"/>
    <n v="0"/>
    <n v="0"/>
    <n v="0"/>
    <n v="0"/>
    <n v="655.14"/>
    <n v="6862.72"/>
    <n v="9931.34"/>
    <n v="2977.12"/>
    <n v="0"/>
    <n v="0"/>
    <n v="0"/>
    <n v="0"/>
    <n v="0"/>
    <n v="0"/>
    <n v="8783.31"/>
    <n v="39533.49"/>
    <n v="38272.839999999997"/>
    <n v="33917.32"/>
    <n v="7458.27"/>
    <n v="19866.55"/>
    <n v="0"/>
    <n v="8226.23"/>
    <n v="0"/>
    <n v="3702.2"/>
    <n v="0"/>
    <n v="0"/>
    <n v="0"/>
    <n v="0"/>
    <n v="0"/>
    <n v="159729.04999999999"/>
    <n v="168258.09999999998"/>
    <n v="11928.43"/>
    <n v="339915.57999999996"/>
  </r>
  <r>
    <x v="4"/>
    <x v="2"/>
    <n v="2"/>
    <n v="31258.45"/>
    <n v="71163.13"/>
    <n v="41719.919999999998"/>
    <n v="191.28"/>
    <n v="190.03"/>
    <n v="0"/>
    <n v="0"/>
    <n v="0"/>
    <n v="0"/>
    <n v="0"/>
    <n v="0"/>
    <n v="673.33"/>
    <n v="6761.74"/>
    <n v="9487.91"/>
    <n v="2143.89"/>
    <n v="0"/>
    <n v="0"/>
    <n v="0"/>
    <n v="0"/>
    <n v="0"/>
    <n v="0"/>
    <n v="7005.74"/>
    <n v="34357.53"/>
    <n v="28881.73"/>
    <n v="22548.46"/>
    <n v="6321.25"/>
    <n v="19269.52"/>
    <n v="0"/>
    <n v="7363.6"/>
    <n v="0"/>
    <n v="3201.09"/>
    <n v="0"/>
    <n v="0"/>
    <n v="0"/>
    <n v="0"/>
    <n v="0"/>
    <n v="144522.81"/>
    <n v="137451.09999999998"/>
    <n v="10564.69"/>
    <n v="292538.59999999998"/>
  </r>
  <r>
    <x v="4"/>
    <x v="2"/>
    <n v="3"/>
    <n v="29810.42"/>
    <n v="63663.35"/>
    <n v="36524.980000000003"/>
    <n v="215.19"/>
    <n v="334.59"/>
    <n v="0"/>
    <n v="0"/>
    <n v="0"/>
    <n v="0"/>
    <n v="0"/>
    <n v="0"/>
    <n v="658.69"/>
    <n v="6271.46"/>
    <n v="8336.35"/>
    <n v="2642.58"/>
    <n v="0"/>
    <n v="0"/>
    <n v="97.09"/>
    <n v="0"/>
    <n v="0"/>
    <n v="0"/>
    <n v="5707.62"/>
    <n v="28212.92"/>
    <n v="22485.759999999998"/>
    <n v="21929.37"/>
    <n v="7772.01"/>
    <n v="21556.18"/>
    <n v="0"/>
    <n v="7846.93"/>
    <n v="0"/>
    <n v="3824.44"/>
    <n v="0"/>
    <n v="0"/>
    <n v="0"/>
    <n v="0"/>
    <n v="0"/>
    <n v="130548.53"/>
    <n v="125670.03"/>
    <n v="11671.37"/>
    <n v="267889.93"/>
  </r>
  <r>
    <x v="4"/>
    <x v="2"/>
    <n v="4"/>
    <n v="29674.23"/>
    <n v="62099.41"/>
    <n v="35825.129999999997"/>
    <n v="215.19"/>
    <n v="317.19"/>
    <n v="0"/>
    <n v="0"/>
    <n v="0"/>
    <n v="0"/>
    <n v="0"/>
    <n v="0"/>
    <n v="656.53"/>
    <n v="6238.55"/>
    <n v="8839.81"/>
    <n v="4181.79"/>
    <n v="0"/>
    <n v="0"/>
    <n v="0"/>
    <n v="0"/>
    <n v="0"/>
    <n v="0"/>
    <n v="4425.7700000000004"/>
    <n v="27951.01"/>
    <n v="22046.35"/>
    <n v="17126.77"/>
    <n v="7344.51"/>
    <n v="21472.71"/>
    <n v="0"/>
    <n v="5757.73"/>
    <n v="0"/>
    <n v="3511.21"/>
    <n v="0"/>
    <n v="0"/>
    <n v="0"/>
    <n v="0"/>
    <n v="0"/>
    <n v="128131.15"/>
    <n v="120283.79999999999"/>
    <n v="9268.9399999999987"/>
    <n v="257683.88999999998"/>
  </r>
  <r>
    <x v="4"/>
    <x v="2"/>
    <n v="5"/>
    <n v="28610.01"/>
    <n v="58808.28"/>
    <n v="34779.449999999997"/>
    <n v="215.19"/>
    <n v="214.82"/>
    <n v="0"/>
    <n v="0"/>
    <n v="0"/>
    <n v="0"/>
    <n v="0"/>
    <n v="0"/>
    <n v="725.29"/>
    <n v="5919.29"/>
    <n v="8149.98"/>
    <n v="2938.37"/>
    <n v="0"/>
    <n v="0"/>
    <n v="0"/>
    <n v="0"/>
    <n v="0"/>
    <n v="0"/>
    <n v="3744.55"/>
    <n v="23417.24"/>
    <n v="16632.009999999998"/>
    <n v="12017.7"/>
    <n v="7210.18"/>
    <n v="18002.21"/>
    <n v="0"/>
    <n v="7178.66"/>
    <n v="0"/>
    <n v="3293.78"/>
    <n v="0"/>
    <n v="0"/>
    <n v="0"/>
    <n v="0"/>
    <n v="0"/>
    <n v="122627.75"/>
    <n v="98756.819999999978"/>
    <n v="10472.44"/>
    <n v="231857.00999999998"/>
  </r>
  <r>
    <x v="4"/>
    <x v="2"/>
    <n v="6"/>
    <n v="28327.21"/>
    <n v="58007.82"/>
    <n v="35844.54"/>
    <n v="215.19"/>
    <n v="147.51"/>
    <n v="0"/>
    <n v="0"/>
    <n v="0"/>
    <n v="0"/>
    <n v="0"/>
    <n v="0"/>
    <n v="649.67999999999995"/>
    <n v="5867.68"/>
    <n v="7445.9"/>
    <n v="3210.75"/>
    <n v="0"/>
    <n v="0"/>
    <n v="0"/>
    <n v="0"/>
    <n v="0"/>
    <n v="0"/>
    <n v="3218.56"/>
    <n v="22497.13"/>
    <n v="13697.64"/>
    <n v="11936.26"/>
    <n v="8169.88"/>
    <n v="20772.439999999999"/>
    <n v="0"/>
    <n v="8029.57"/>
    <n v="0"/>
    <n v="3218"/>
    <n v="0"/>
    <n v="0"/>
    <n v="0"/>
    <n v="0"/>
    <n v="0"/>
    <n v="122542.27"/>
    <n v="97465.920000000013"/>
    <n v="11247.57"/>
    <n v="231255.76"/>
  </r>
  <r>
    <x v="4"/>
    <x v="2"/>
    <n v="7"/>
    <n v="28362.52"/>
    <n v="56701.75"/>
    <n v="35078.82"/>
    <n v="215.19"/>
    <n v="68.95"/>
    <n v="0"/>
    <n v="0"/>
    <n v="0"/>
    <n v="0"/>
    <n v="0"/>
    <n v="0"/>
    <n v="636.94000000000005"/>
    <n v="6378.31"/>
    <n v="6363.83"/>
    <n v="1749.73"/>
    <n v="1793.86"/>
    <n v="0"/>
    <n v="0"/>
    <n v="0"/>
    <n v="0"/>
    <n v="0"/>
    <n v="2592.29"/>
    <n v="24368"/>
    <n v="13072.6"/>
    <n v="6038.33"/>
    <n v="12202.19"/>
    <n v="20787.560000000001"/>
    <n v="0"/>
    <n v="7399.6"/>
    <n v="0"/>
    <n v="3056.35"/>
    <n v="0"/>
    <n v="0"/>
    <n v="0"/>
    <n v="0"/>
    <n v="0"/>
    <n v="120427.23"/>
    <n v="95983.64"/>
    <n v="10455.950000000001"/>
    <n v="226866.82"/>
  </r>
  <r>
    <x v="4"/>
    <x v="2"/>
    <n v="8"/>
    <n v="28102.23"/>
    <n v="56177.01"/>
    <n v="35222.31"/>
    <n v="239.1"/>
    <n v="70.45"/>
    <n v="0"/>
    <n v="0"/>
    <n v="0"/>
    <n v="0"/>
    <n v="0"/>
    <n v="0"/>
    <n v="636.09"/>
    <n v="6104.96"/>
    <n v="5825.48"/>
    <n v="1545.98"/>
    <n v="2471.5300000000002"/>
    <n v="0"/>
    <n v="0"/>
    <n v="0"/>
    <n v="0"/>
    <n v="0"/>
    <n v="2700.98"/>
    <n v="22460.55"/>
    <n v="12199.63"/>
    <n v="5348.1"/>
    <n v="11940.75"/>
    <n v="21986"/>
    <n v="0"/>
    <n v="6762.9"/>
    <n v="0"/>
    <n v="3182.86"/>
    <n v="0"/>
    <n v="0"/>
    <n v="0"/>
    <n v="0"/>
    <n v="0"/>
    <n v="119811.1"/>
    <n v="93220.049999999988"/>
    <n v="9945.76"/>
    <n v="222976.91"/>
  </r>
  <r>
    <x v="4"/>
    <x v="2"/>
    <n v="9"/>
    <n v="28313.06"/>
    <n v="56774.42"/>
    <n v="35874.870000000003"/>
    <n v="454.29"/>
    <n v="46.81"/>
    <n v="0"/>
    <n v="0"/>
    <n v="0"/>
    <n v="0"/>
    <n v="0"/>
    <n v="0"/>
    <n v="637.45000000000005"/>
    <n v="6259.86"/>
    <n v="6435.7"/>
    <n v="1673.59"/>
    <n v="4057.49"/>
    <n v="0"/>
    <n v="0"/>
    <n v="0"/>
    <n v="0"/>
    <n v="0"/>
    <n v="3243.67"/>
    <n v="25450.13"/>
    <n v="13523.96"/>
    <n v="6965.88"/>
    <n v="12455.72"/>
    <n v="24808.32"/>
    <n v="0"/>
    <n v="7295.87"/>
    <n v="0"/>
    <n v="3092.86"/>
    <n v="0"/>
    <n v="0"/>
    <n v="0"/>
    <n v="0"/>
    <n v="0"/>
    <n v="121463.45"/>
    <n v="105511.76999999999"/>
    <n v="10388.73"/>
    <n v="237363.94999999998"/>
  </r>
  <r>
    <x v="4"/>
    <x v="2"/>
    <n v="10"/>
    <n v="28326.12"/>
    <n v="56599.11"/>
    <n v="35897.24"/>
    <n v="239.1"/>
    <n v="84.39"/>
    <n v="0"/>
    <n v="0"/>
    <n v="0"/>
    <n v="0"/>
    <n v="0"/>
    <n v="0"/>
    <n v="640.91999999999996"/>
    <n v="6112.84"/>
    <n v="5881.01"/>
    <n v="1928.81"/>
    <n v="3148.2"/>
    <n v="0"/>
    <n v="0"/>
    <n v="0"/>
    <n v="0"/>
    <n v="0"/>
    <n v="3116.6"/>
    <n v="23825.16"/>
    <n v="13227.86"/>
    <n v="7515.99"/>
    <n v="13058.59"/>
    <n v="28244.240000000002"/>
    <n v="0"/>
    <n v="7057.82"/>
    <n v="0"/>
    <n v="3095.74"/>
    <n v="0"/>
    <n v="0"/>
    <n v="0"/>
    <n v="0"/>
    <n v="0"/>
    <n v="121145.96"/>
    <n v="106700.22"/>
    <n v="10153.56"/>
    <n v="237999.74"/>
  </r>
  <r>
    <x v="4"/>
    <x v="2"/>
    <n v="11"/>
    <n v="28836.71"/>
    <n v="58332.57"/>
    <n v="38132.58"/>
    <n v="239.1"/>
    <n v="111.31"/>
    <n v="0"/>
    <n v="0"/>
    <n v="0"/>
    <n v="0"/>
    <n v="0"/>
    <n v="0"/>
    <n v="641.85"/>
    <n v="6996.18"/>
    <n v="6477.92"/>
    <n v="2525.21"/>
    <n v="3810.52"/>
    <n v="0"/>
    <n v="0"/>
    <n v="0"/>
    <n v="0"/>
    <n v="0"/>
    <n v="3219.74"/>
    <n v="25789.33"/>
    <n v="17551.169999999998"/>
    <n v="13026.08"/>
    <n v="12801.8"/>
    <n v="21390.77"/>
    <n v="0"/>
    <n v="6354.84"/>
    <n v="0"/>
    <n v="3139.19"/>
    <n v="0"/>
    <n v="0"/>
    <n v="0"/>
    <n v="0"/>
    <n v="0"/>
    <n v="125652.27"/>
    <n v="114230.57"/>
    <n v="9494.0300000000007"/>
    <n v="249376.87000000002"/>
  </r>
  <r>
    <x v="4"/>
    <x v="2"/>
    <n v="12"/>
    <n v="29900.73"/>
    <n v="62852.98"/>
    <n v="43228.25"/>
    <n v="239.1"/>
    <n v="244.33"/>
    <n v="0"/>
    <n v="0"/>
    <n v="0"/>
    <n v="0"/>
    <n v="0"/>
    <n v="0"/>
    <n v="652"/>
    <n v="7209.05"/>
    <n v="6790.85"/>
    <n v="3762.16"/>
    <n v="5034.7"/>
    <n v="0"/>
    <n v="0"/>
    <n v="0"/>
    <n v="0"/>
    <n v="0"/>
    <n v="4032.87"/>
    <n v="30959.17"/>
    <n v="22424.87"/>
    <n v="17874.71"/>
    <n v="13831.26"/>
    <n v="16707.38"/>
    <n v="0"/>
    <n v="7025.45"/>
    <n v="0"/>
    <n v="3557.95"/>
    <n v="0"/>
    <n v="0"/>
    <n v="0"/>
    <n v="0"/>
    <n v="0"/>
    <n v="136465.39000000001"/>
    <n v="129279.02"/>
    <n v="10583.4"/>
    <n v="276327.81000000006"/>
  </r>
  <r>
    <x v="5"/>
    <x v="2"/>
    <n v="1"/>
    <n v="122256.49"/>
    <n v="313384.62"/>
    <n v="580943.56999999995"/>
    <n v="406.47"/>
    <n v="2037.79"/>
    <n v="83.38"/>
    <n v="-7813.2"/>
    <n v="685.89"/>
    <n v="846.95"/>
    <n v="1886.86"/>
    <n v="0"/>
    <n v="1325.73"/>
    <n v="32235.41"/>
    <n v="65843.27"/>
    <n v="53004.4"/>
    <n v="16719.810000000001"/>
    <n v="3604.6"/>
    <n v="5936.95"/>
    <n v="0"/>
    <n v="0"/>
    <n v="2125.23"/>
    <n v="58845.41"/>
    <n v="319337.51"/>
    <n v="372059.29"/>
    <n v="239659.22"/>
    <n v="132161.95000000001"/>
    <n v="267028.13"/>
    <n v="1863.44"/>
    <n v="138504.46"/>
    <n v="9256.0300000000007"/>
    <n v="232941.16"/>
    <n v="0"/>
    <n v="0"/>
    <n v="827032.86"/>
    <n v="0"/>
    <n v="17112.8"/>
    <n v="1014718.82"/>
    <n v="1569886.9100000001"/>
    <n v="1226710.75"/>
    <n v="3811316.48"/>
  </r>
  <r>
    <x v="5"/>
    <x v="2"/>
    <n v="2"/>
    <n v="120584.77"/>
    <n v="305197.84999999998"/>
    <n v="581600.91"/>
    <n v="406.47"/>
    <n v="1612.95"/>
    <n v="82.29"/>
    <n v="0"/>
    <n v="1528.71"/>
    <n v="692.49"/>
    <n v="1311.37"/>
    <n v="0"/>
    <n v="1949.34"/>
    <n v="30503.68"/>
    <n v="60649.06"/>
    <n v="52660.88"/>
    <n v="22524.27"/>
    <n v="2933.6"/>
    <n v="0"/>
    <n v="0"/>
    <n v="0"/>
    <n v="2217.8000000000002"/>
    <n v="51873.17"/>
    <n v="303485.78000000003"/>
    <n v="345522.89"/>
    <n v="236429.02"/>
    <n v="109294.8"/>
    <n v="287535.06"/>
    <n v="0"/>
    <n v="132724.12"/>
    <n v="0"/>
    <n v="226849.19"/>
    <n v="0"/>
    <n v="0"/>
    <n v="692430.87"/>
    <n v="0"/>
    <n v="15610.17"/>
    <n v="1013017.8099999999"/>
    <n v="1507579.35"/>
    <n v="1067614.3499999999"/>
    <n v="3588211.51"/>
  </r>
  <r>
    <x v="5"/>
    <x v="2"/>
    <n v="3"/>
    <n v="117972.9"/>
    <n v="287586.31"/>
    <n v="548814.53"/>
    <n v="406.47"/>
    <n v="1314.42"/>
    <n v="82.56"/>
    <n v="0"/>
    <n v="738.95"/>
    <n v="595.53"/>
    <n v="1492.28"/>
    <n v="0"/>
    <n v="1324.72"/>
    <n v="25775.200000000001"/>
    <n v="51049.27"/>
    <n v="40564.019999999997"/>
    <n v="16617.29"/>
    <n v="3003.57"/>
    <n v="0"/>
    <n v="0"/>
    <n v="0"/>
    <n v="1923.46"/>
    <n v="42532.07"/>
    <n v="281175.74"/>
    <n v="317941"/>
    <n v="202208.3"/>
    <n v="129564.31"/>
    <n v="260797.98"/>
    <n v="0"/>
    <n v="136754.76"/>
    <n v="0.13"/>
    <n v="283546.38"/>
    <n v="0"/>
    <n v="0"/>
    <n v="861444.69"/>
    <n v="0"/>
    <n v="16621.080000000002"/>
    <n v="959003.95000000007"/>
    <n v="1374476.93"/>
    <n v="1298367.04"/>
    <n v="3631847.92"/>
  </r>
  <r>
    <x v="5"/>
    <x v="2"/>
    <n v="4"/>
    <n v="117592.21"/>
    <n v="283078.13"/>
    <n v="550126"/>
    <n v="406.47"/>
    <n v="1081.56"/>
    <n v="82.56"/>
    <n v="0"/>
    <n v="886.29"/>
    <n v="554.51"/>
    <n v="1901.91"/>
    <n v="0"/>
    <n v="1326.28"/>
    <n v="23958.17"/>
    <n v="49213.67"/>
    <n v="39138.959999999999"/>
    <n v="18670.45"/>
    <n v="0"/>
    <n v="0"/>
    <n v="0"/>
    <n v="0"/>
    <n v="2049.8200000000002"/>
    <n v="39342.410000000003"/>
    <n v="282455.49"/>
    <n v="316667.49"/>
    <n v="200966.72"/>
    <n v="130170.75"/>
    <n v="327249.2"/>
    <n v="0"/>
    <n v="123421.14"/>
    <n v="0"/>
    <n v="214374.92"/>
    <n v="0"/>
    <n v="0"/>
    <n v="956082.56"/>
    <n v="0"/>
    <n v="14940.19"/>
    <n v="955709.64000000025"/>
    <n v="1431209.41"/>
    <n v="1308818.81"/>
    <n v="3695737.8600000003"/>
  </r>
  <r>
    <x v="5"/>
    <x v="2"/>
    <n v="5"/>
    <n v="114370.78"/>
    <n v="271131.32"/>
    <n v="529161"/>
    <n v="454.29"/>
    <n v="935.27"/>
    <n v="82.56"/>
    <n v="0"/>
    <n v="669.53"/>
    <n v="462.82"/>
    <n v="1493.54"/>
    <n v="0"/>
    <n v="1322.35"/>
    <n v="22103.89"/>
    <n v="47152.91"/>
    <n v="32622.17"/>
    <n v="15185.13"/>
    <n v="0"/>
    <n v="4684.8"/>
    <n v="0"/>
    <n v="0"/>
    <n v="1940.69"/>
    <n v="35362.730000000003"/>
    <n v="251470.37"/>
    <n v="279013.3"/>
    <n v="177501.97"/>
    <n v="115167.81"/>
    <n v="245861.1"/>
    <n v="449.53"/>
    <n v="122034.38"/>
    <n v="995.41"/>
    <n v="283569.18"/>
    <n v="0"/>
    <n v="0"/>
    <n v="837426.84"/>
    <n v="0"/>
    <n v="13848.46"/>
    <n v="918761.1100000001"/>
    <n v="1229389.2200000002"/>
    <n v="1258323.7999999998"/>
    <n v="3406474.13"/>
  </r>
  <r>
    <x v="5"/>
    <x v="2"/>
    <n v="6"/>
    <n v="113655.93"/>
    <n v="269724.05"/>
    <n v="532649.94999999995"/>
    <n v="430.38"/>
    <n v="954.63"/>
    <n v="83.38"/>
    <n v="0"/>
    <n v="553.80999999999995"/>
    <n v="581.12"/>
    <n v="1397.49"/>
    <n v="0"/>
    <n v="1537.24"/>
    <n v="21115.18"/>
    <n v="42455.94"/>
    <n v="29777.35"/>
    <n v="14543.11"/>
    <n v="0"/>
    <n v="-385.4"/>
    <n v="0"/>
    <n v="0"/>
    <n v="2668.98"/>
    <n v="32228.080000000002"/>
    <n v="252764.1"/>
    <n v="271285.62"/>
    <n v="179349.77"/>
    <n v="115541.05"/>
    <n v="285924.65999999997"/>
    <n v="0"/>
    <n v="115130.72"/>
    <n v="1477.51"/>
    <n v="253042.07"/>
    <n v="0"/>
    <n v="0"/>
    <n v="853237.79"/>
    <n v="0"/>
    <n v="10676.33"/>
    <n v="920030.74"/>
    <n v="1248805.68"/>
    <n v="1233564.4200000002"/>
    <n v="3402400.84"/>
  </r>
  <r>
    <x v="5"/>
    <x v="2"/>
    <n v="7"/>
    <n v="134777.9"/>
    <n v="318342.34000000003"/>
    <n v="424120.96"/>
    <n v="430.38"/>
    <n v="2519.44"/>
    <n v="0"/>
    <n v="210"/>
    <n v="601.16"/>
    <n v="1400.77"/>
    <n v="0"/>
    <n v="0"/>
    <n v="1356.86"/>
    <n v="23778.04"/>
    <n v="39603.58"/>
    <n v="26045.71"/>
    <n v="13486.18"/>
    <n v="0"/>
    <n v="0"/>
    <n v="0"/>
    <n v="0"/>
    <n v="1905.01"/>
    <n v="37826.51"/>
    <n v="255803.76"/>
    <n v="252427.79"/>
    <n v="156507.60999999999"/>
    <n v="74666.44"/>
    <n v="294740.07"/>
    <n v="0"/>
    <n v="112193.53"/>
    <n v="1763.71"/>
    <n v="253631.67"/>
    <n v="0"/>
    <n v="0"/>
    <n v="788972.96"/>
    <n v="0"/>
    <n v="12099.14"/>
    <n v="882402.95"/>
    <n v="1178147.56"/>
    <n v="1168661.01"/>
    <n v="3229211.52"/>
  </r>
  <r>
    <x v="5"/>
    <x v="2"/>
    <n v="8"/>
    <n v="135290.5"/>
    <n v="317101.90000000002"/>
    <n v="429888.06"/>
    <n v="430.38"/>
    <n v="2401.9499999999998"/>
    <n v="0"/>
    <n v="22470.240000000002"/>
    <n v="-132.16"/>
    <n v="1403.91"/>
    <n v="0"/>
    <n v="0"/>
    <n v="1358.42"/>
    <n v="23683.71"/>
    <n v="37817.43"/>
    <n v="27487.58"/>
    <n v="13117.48"/>
    <n v="0"/>
    <n v="0"/>
    <n v="0"/>
    <n v="0"/>
    <n v="1925.33"/>
    <n v="38271.68"/>
    <n v="257805.38"/>
    <n v="254786.34"/>
    <n v="158763.48000000001"/>
    <n v="72746.98"/>
    <n v="292490.09000000003"/>
    <n v="0"/>
    <n v="114866.34"/>
    <n v="234.36"/>
    <n v="245921.35"/>
    <n v="0"/>
    <n v="0"/>
    <n v="761553.72"/>
    <n v="0"/>
    <n v="12593.54"/>
    <n v="908854.77999999991"/>
    <n v="1180253.8999999999"/>
    <n v="1135169.31"/>
    <n v="3224277.9899999998"/>
  </r>
  <r>
    <x v="5"/>
    <x v="2"/>
    <n v="9"/>
    <n v="134535.37"/>
    <n v="318647.15999999997"/>
    <n v="441282.67"/>
    <n v="430.38"/>
    <n v="2610.7199999999998"/>
    <n v="0"/>
    <n v="34020.720000000001"/>
    <n v="471.27"/>
    <n v="1205.48"/>
    <n v="0"/>
    <n v="0"/>
    <n v="1357.91"/>
    <n v="23503.78"/>
    <n v="36585.019999999997"/>
    <n v="27760.95"/>
    <n v="14460.33"/>
    <n v="534.04"/>
    <n v="1722.16"/>
    <n v="0"/>
    <n v="0"/>
    <n v="1863.67"/>
    <n v="39189.57"/>
    <n v="255254.97"/>
    <n v="250662.86"/>
    <n v="148885.17000000001"/>
    <n v="72921.710000000006"/>
    <n v="290076.09999999998"/>
    <n v="0"/>
    <n v="109452.94"/>
    <n v="0.19"/>
    <n v="257626.86"/>
    <n v="0"/>
    <n v="0"/>
    <n v="746949.62"/>
    <n v="0"/>
    <n v="11441.54"/>
    <n v="933203.7699999999"/>
    <n v="1164778.24"/>
    <n v="1125471.1499999999"/>
    <n v="3223453.1599999997"/>
  </r>
  <r>
    <x v="5"/>
    <x v="2"/>
    <n v="10"/>
    <n v="135020.01999999999"/>
    <n v="319768.44"/>
    <n v="460900.36"/>
    <n v="430.38"/>
    <n v="2945.5"/>
    <n v="0"/>
    <n v="-207.72"/>
    <n v="479.67"/>
    <n v="1356.48"/>
    <n v="0"/>
    <n v="0"/>
    <n v="1355.46"/>
    <n v="23571.7"/>
    <n v="36471.589999999997"/>
    <n v="28011.03"/>
    <n v="14134.4"/>
    <n v="0"/>
    <n v="0"/>
    <n v="0"/>
    <n v="0"/>
    <n v="1801.09"/>
    <n v="41573.370000000003"/>
    <n v="258630.87"/>
    <n v="256461.79"/>
    <n v="167047.04999999999"/>
    <n v="76471.8"/>
    <n v="298831.42"/>
    <n v="0"/>
    <n v="119786.96"/>
    <n v="2854.57"/>
    <n v="266387.45"/>
    <n v="0"/>
    <n v="0"/>
    <n v="772720.39"/>
    <n v="0"/>
    <n v="13086.5"/>
    <n v="920693.13"/>
    <n v="1204361.57"/>
    <n v="1174835.8700000001"/>
    <n v="3299890.5700000003"/>
  </r>
  <r>
    <x v="5"/>
    <x v="2"/>
    <n v="11"/>
    <n v="135980.92000000001"/>
    <n v="324524.84999999998"/>
    <n v="482536.29"/>
    <n v="430.38"/>
    <n v="3167.44"/>
    <n v="0"/>
    <n v="1891.61"/>
    <n v="506.77"/>
    <n v="1435.55"/>
    <n v="0"/>
    <n v="0"/>
    <n v="1352.92"/>
    <n v="25142.78"/>
    <n v="41130.86"/>
    <n v="32570.83"/>
    <n v="18878.2"/>
    <n v="0"/>
    <n v="3434.09"/>
    <n v="0"/>
    <n v="0"/>
    <n v="1809.21"/>
    <n v="65279.1"/>
    <n v="268544.48"/>
    <n v="277371.73"/>
    <n v="195588.59"/>
    <n v="77554.41"/>
    <n v="313452.87"/>
    <n v="456.73"/>
    <n v="125860.58"/>
    <n v="5509.82"/>
    <n v="224026.11"/>
    <n v="0"/>
    <n v="0"/>
    <n v="710104.64"/>
    <n v="0"/>
    <n v="16215.95"/>
    <n v="950473.81"/>
    <n v="1322110.0699999998"/>
    <n v="1082173.8299999998"/>
    <n v="3354757.71"/>
  </r>
  <r>
    <x v="5"/>
    <x v="2"/>
    <n v="12"/>
    <n v="139280.62"/>
    <n v="340792.5"/>
    <n v="534168.97"/>
    <n v="430.38"/>
    <n v="3559.86"/>
    <n v="0"/>
    <n v="1034.3800000000001"/>
    <n v="919.26"/>
    <n v="1289.8499999999999"/>
    <n v="0"/>
    <n v="0"/>
    <n v="1351.9"/>
    <n v="27876"/>
    <n v="46170.36"/>
    <n v="36968.339999999997"/>
    <n v="24709.58"/>
    <n v="670"/>
    <n v="0"/>
    <n v="0"/>
    <n v="0"/>
    <n v="1853.21"/>
    <n v="57631.8"/>
    <n v="292352.12"/>
    <n v="309075.71999999997"/>
    <n v="189390.85"/>
    <n v="67264.98"/>
    <n v="307142.06"/>
    <n v="0"/>
    <n v="115985.02"/>
    <n v="1072.06"/>
    <n v="268554.71999999997"/>
    <n v="0"/>
    <n v="0"/>
    <n v="602247.56000000006"/>
    <n v="0"/>
    <n v="16119.37"/>
    <n v="1021475.82"/>
    <n v="1362456.9200000002"/>
    <n v="1003978.7300000001"/>
    <n v="3387911.47"/>
  </r>
  <r>
    <x v="6"/>
    <x v="2"/>
    <n v="1"/>
    <n v="25256.5"/>
    <n v="61196.37"/>
    <n v="26027.1"/>
    <n v="217.05"/>
    <n v="556.66999999999996"/>
    <n v="0"/>
    <n v="0"/>
    <n v="0"/>
    <n v="2062.1799999999998"/>
    <n v="0"/>
    <n v="0"/>
    <n v="810"/>
    <n v="6621.72"/>
    <n v="8043.3"/>
    <n v="4207.33"/>
    <n v="1330.77"/>
    <n v="1342.69"/>
    <n v="11354.66"/>
    <n v="0"/>
    <n v="0"/>
    <n v="45"/>
    <n v="4806.6899999999996"/>
    <n v="57451.02"/>
    <n v="64944.23"/>
    <n v="50114.26"/>
    <n v="49872.9"/>
    <n v="85454.27"/>
    <n v="0"/>
    <n v="45004.72"/>
    <n v="0"/>
    <n v="0"/>
    <n v="0"/>
    <n v="0"/>
    <n v="77750"/>
    <n v="0"/>
    <n v="0"/>
    <n v="115315.87"/>
    <n v="346398.84"/>
    <n v="122754.72"/>
    <n v="584469.43000000005"/>
  </r>
  <r>
    <x v="6"/>
    <x v="2"/>
    <n v="2"/>
    <n v="24932.53"/>
    <n v="59069.42"/>
    <n v="25794.720000000001"/>
    <n v="193.77"/>
    <n v="454.81"/>
    <n v="0"/>
    <n v="0"/>
    <n v="0"/>
    <n v="1583.22"/>
    <n v="0"/>
    <n v="0"/>
    <n v="836.19"/>
    <n v="6556.1"/>
    <n v="7095.05"/>
    <n v="5071.47"/>
    <n v="1576"/>
    <n v="0"/>
    <n v="11900.5"/>
    <n v="0"/>
    <n v="0"/>
    <n v="45"/>
    <n v="5359.43"/>
    <n v="53708.81"/>
    <n v="58436.98"/>
    <n v="37300.21"/>
    <n v="51004.15"/>
    <n v="80924.11"/>
    <n v="0"/>
    <n v="42188.73"/>
    <n v="0"/>
    <n v="0"/>
    <n v="0"/>
    <n v="0"/>
    <n v="77750"/>
    <n v="0"/>
    <n v="0"/>
    <n v="112028.47"/>
    <n v="319814"/>
    <n v="119938.73000000001"/>
    <n v="551781.19999999995"/>
  </r>
  <r>
    <x v="6"/>
    <x v="2"/>
    <n v="3"/>
    <n v="24670.37"/>
    <n v="55981.54"/>
    <n v="24219.97"/>
    <n v="207.27"/>
    <n v="322.56"/>
    <n v="0"/>
    <n v="0"/>
    <n v="0"/>
    <n v="1235.5999999999999"/>
    <n v="0"/>
    <n v="0"/>
    <n v="810"/>
    <n v="6398.69"/>
    <n v="7080.02"/>
    <n v="3467.8"/>
    <n v="1692.42"/>
    <n v="0"/>
    <n v="2083.52"/>
    <n v="0"/>
    <n v="0"/>
    <n v="45"/>
    <n v="5131.4799999999996"/>
    <n v="53106.54"/>
    <n v="56661.23"/>
    <n v="40817.480000000003"/>
    <n v="50461.09"/>
    <n v="94550.16"/>
    <n v="0"/>
    <n v="47304.29"/>
    <n v="0"/>
    <n v="0"/>
    <n v="0"/>
    <n v="0"/>
    <n v="52402.05"/>
    <n v="0"/>
    <n v="0"/>
    <n v="106637.31000000001"/>
    <n v="322305.43000000005"/>
    <n v="99706.34"/>
    <n v="528649.08000000007"/>
  </r>
  <r>
    <x v="6"/>
    <x v="2"/>
    <n v="4"/>
    <n v="24247.85"/>
    <n v="55145.5"/>
    <n v="25009.439999999999"/>
    <n v="195.03"/>
    <n v="225.09"/>
    <n v="0"/>
    <n v="0"/>
    <n v="0"/>
    <n v="875.5"/>
    <n v="0"/>
    <n v="0"/>
    <n v="817.28"/>
    <n v="6206.15"/>
    <n v="6937.48"/>
    <n v="4415.75"/>
    <n v="1654.85"/>
    <n v="0"/>
    <n v="1993.86"/>
    <n v="0"/>
    <n v="0"/>
    <n v="45"/>
    <n v="4860.87"/>
    <n v="52873.120000000003"/>
    <n v="58184.06"/>
    <n v="44212.19"/>
    <n v="49169.33"/>
    <n v="98270.36"/>
    <n v="0"/>
    <n v="43248.02"/>
    <n v="0"/>
    <n v="0"/>
    <n v="0"/>
    <n v="0"/>
    <n v="41750"/>
    <n v="0"/>
    <n v="0"/>
    <n v="105698.41"/>
    <n v="329640.3"/>
    <n v="84998.01999999999"/>
    <n v="520336.73"/>
  </r>
  <r>
    <x v="6"/>
    <x v="2"/>
    <n v="5"/>
    <n v="23851.43"/>
    <n v="54355.8"/>
    <n v="24815.7"/>
    <n v="191.28"/>
    <n v="138.16"/>
    <n v="0"/>
    <n v="0"/>
    <n v="0"/>
    <n v="621.21"/>
    <n v="0"/>
    <n v="0"/>
    <n v="810"/>
    <n v="6013.61"/>
    <n v="7368.53"/>
    <n v="4450.8599999999997"/>
    <n v="1749.51"/>
    <n v="0"/>
    <n v="11883.99"/>
    <n v="0"/>
    <n v="0"/>
    <n v="45"/>
    <n v="4750.75"/>
    <n v="51314.39"/>
    <n v="53285.4"/>
    <n v="43604.54"/>
    <n v="43583.72"/>
    <n v="84711.52"/>
    <n v="0"/>
    <n v="45005.04"/>
    <n v="0"/>
    <n v="0"/>
    <n v="0"/>
    <n v="0"/>
    <n v="41750"/>
    <n v="0"/>
    <n v="0"/>
    <n v="103973.58000000002"/>
    <n v="313571.82"/>
    <n v="86755.040000000008"/>
    <n v="504300.44000000006"/>
  </r>
  <r>
    <x v="6"/>
    <x v="2"/>
    <n v="6"/>
    <n v="23630.85"/>
    <n v="53466.94"/>
    <n v="24047.8"/>
    <n v="191.28"/>
    <n v="98.58"/>
    <n v="0"/>
    <n v="0"/>
    <n v="0"/>
    <n v="329.97"/>
    <n v="0"/>
    <n v="0"/>
    <n v="810"/>
    <n v="6033.93"/>
    <n v="6514.24"/>
    <n v="4198.88"/>
    <n v="1754.65"/>
    <n v="0"/>
    <n v="3127.03"/>
    <n v="0"/>
    <n v="0"/>
    <n v="45"/>
    <n v="4078.49"/>
    <n v="48435.48"/>
    <n v="52894.59"/>
    <n v="40921.589999999997"/>
    <n v="38790.449999999997"/>
    <n v="152232.1"/>
    <n v="0"/>
    <n v="42495.66"/>
    <n v="0"/>
    <n v="0"/>
    <n v="0"/>
    <n v="0"/>
    <n v="-17585"/>
    <n v="0"/>
    <n v="0"/>
    <n v="101765.42000000001"/>
    <n v="359836.43000000005"/>
    <n v="24910.660000000003"/>
    <n v="486512.51000000013"/>
  </r>
  <r>
    <x v="6"/>
    <x v="2"/>
    <n v="7"/>
    <n v="24862.639999999999"/>
    <n v="51722.82"/>
    <n v="23990.74"/>
    <n v="191.28"/>
    <n v="189.12"/>
    <n v="0"/>
    <n v="0"/>
    <n v="0"/>
    <n v="347.35"/>
    <n v="0"/>
    <n v="0"/>
    <n v="815.71"/>
    <n v="6023.04"/>
    <n v="7052.83"/>
    <n v="5835.23"/>
    <n v="5933.49"/>
    <n v="0"/>
    <n v="3511.65"/>
    <n v="0"/>
    <n v="0"/>
    <n v="45"/>
    <n v="4961.46"/>
    <n v="49855.67"/>
    <n v="54178.14"/>
    <n v="39117.08"/>
    <n v="40625.230000000003"/>
    <n v="106903.84"/>
    <n v="0"/>
    <n v="43529.599999999999"/>
    <n v="0"/>
    <n v="0"/>
    <n v="0"/>
    <n v="0"/>
    <n v="101085"/>
    <n v="0"/>
    <n v="0"/>
    <n v="101303.95"/>
    <n v="324858.37"/>
    <n v="144614.6"/>
    <n v="570776.92000000004"/>
  </r>
  <r>
    <x v="6"/>
    <x v="2"/>
    <n v="8"/>
    <n v="24972.95"/>
    <n v="51544.43"/>
    <n v="23661.439999999999"/>
    <n v="191.28"/>
    <n v="174.61"/>
    <n v="0"/>
    <n v="0"/>
    <n v="0"/>
    <n v="272.70999999999998"/>
    <n v="0"/>
    <n v="0"/>
    <n v="810"/>
    <n v="5907.86"/>
    <n v="7008.41"/>
    <n v="5477.1"/>
    <n v="463.13"/>
    <n v="0"/>
    <n v="3544.27"/>
    <n v="0"/>
    <n v="0"/>
    <n v="45"/>
    <n v="5107.04"/>
    <n v="46333.74"/>
    <n v="48220.84"/>
    <n v="43302.68"/>
    <n v="43957.5"/>
    <n v="96880.19"/>
    <n v="0"/>
    <n v="36684.93"/>
    <n v="0"/>
    <n v="0"/>
    <n v="0"/>
    <n v="0"/>
    <n v="41750"/>
    <n v="0"/>
    <n v="0"/>
    <n v="100817.42000000001"/>
    <n v="307057.76"/>
    <n v="78434.929999999993"/>
    <n v="486310.11000000004"/>
  </r>
  <r>
    <x v="6"/>
    <x v="2"/>
    <n v="9"/>
    <n v="24735.41"/>
    <n v="51993.64"/>
    <n v="24102.84"/>
    <n v="191.28"/>
    <n v="185.49"/>
    <n v="0"/>
    <n v="0"/>
    <n v="0"/>
    <n v="298.38"/>
    <n v="0"/>
    <n v="0"/>
    <n v="810"/>
    <n v="6124.36"/>
    <n v="7258.08"/>
    <n v="5509.92"/>
    <n v="581.88"/>
    <n v="0"/>
    <n v="4569.97"/>
    <n v="0"/>
    <n v="0"/>
    <n v="45"/>
    <n v="5893.72"/>
    <n v="47731.24"/>
    <n v="49733.71"/>
    <n v="41028.550000000003"/>
    <n v="37076.89"/>
    <n v="78470.06"/>
    <n v="0"/>
    <n v="51016.53"/>
    <n v="0"/>
    <n v="0"/>
    <n v="0"/>
    <n v="0"/>
    <n v="41750"/>
    <n v="0"/>
    <n v="0"/>
    <n v="101507.04000000001"/>
    <n v="284833.38"/>
    <n v="92766.53"/>
    <n v="479106.95000000007"/>
  </r>
  <r>
    <x v="6"/>
    <x v="2"/>
    <n v="10"/>
    <n v="24822.02"/>
    <n v="51090.78"/>
    <n v="24316.25"/>
    <n v="191.28"/>
    <n v="178.2"/>
    <n v="0"/>
    <n v="0"/>
    <n v="0"/>
    <n v="413.83"/>
    <n v="0"/>
    <n v="0"/>
    <n v="810"/>
    <n v="5847.09"/>
    <n v="7557.34"/>
    <n v="5510.08"/>
    <n v="474.76"/>
    <n v="0"/>
    <n v="17812.560000000001"/>
    <n v="0"/>
    <n v="0"/>
    <n v="45"/>
    <n v="6131.36"/>
    <n v="46491.06"/>
    <n v="50413.73"/>
    <n v="41155.96"/>
    <n v="38727.53"/>
    <n v="99057.26"/>
    <n v="4701.42"/>
    <n v="40323.58"/>
    <n v="0"/>
    <n v="0"/>
    <n v="0"/>
    <n v="0"/>
    <n v="41750"/>
    <n v="0"/>
    <n v="0"/>
    <n v="101012.36"/>
    <n v="320033.73"/>
    <n v="86775"/>
    <n v="507821.08999999997"/>
  </r>
  <r>
    <x v="6"/>
    <x v="2"/>
    <n v="11"/>
    <n v="25064.44"/>
    <n v="52376.84"/>
    <n v="24442.78"/>
    <n v="200.68"/>
    <n v="315.31"/>
    <n v="0"/>
    <n v="0"/>
    <n v="0"/>
    <n v="1159.76"/>
    <n v="0"/>
    <n v="0"/>
    <n v="810"/>
    <n v="5986.87"/>
    <n v="6409.12"/>
    <n v="5559.12"/>
    <n v="0"/>
    <n v="0"/>
    <n v="548.03"/>
    <n v="0"/>
    <n v="0"/>
    <n v="45"/>
    <n v="6271.68"/>
    <n v="49031.33"/>
    <n v="50994.97"/>
    <n v="45274.83"/>
    <n v="36878.879999999997"/>
    <n v="102180.68"/>
    <n v="0"/>
    <n v="48798.41"/>
    <n v="0"/>
    <n v="0"/>
    <n v="0"/>
    <n v="0"/>
    <n v="41750"/>
    <n v="0"/>
    <n v="0"/>
    <n v="103559.80999999998"/>
    <n v="309990.51"/>
    <n v="90548.41"/>
    <n v="504098.73"/>
  </r>
  <r>
    <x v="6"/>
    <x v="2"/>
    <n v="12"/>
    <n v="26303.33"/>
    <n v="55330.07"/>
    <n v="26639.200000000001"/>
    <n v="197.22"/>
    <n v="501.45"/>
    <n v="0"/>
    <n v="0"/>
    <n v="0"/>
    <n v="1438.77"/>
    <n v="0"/>
    <n v="0"/>
    <n v="810"/>
    <n v="6286.31"/>
    <n v="8367.34"/>
    <n v="6466.85"/>
    <n v="0"/>
    <n v="0"/>
    <n v="406.51"/>
    <n v="0"/>
    <n v="0"/>
    <n v="45"/>
    <n v="6818.87"/>
    <n v="55429.64"/>
    <n v="59919.59"/>
    <n v="43620.88"/>
    <n v="39857.78"/>
    <n v="91689.82"/>
    <n v="3535.43"/>
    <n v="51389.3"/>
    <n v="0"/>
    <n v="0"/>
    <n v="0"/>
    <n v="0"/>
    <n v="41750"/>
    <n v="0"/>
    <n v="0"/>
    <n v="110410.04"/>
    <n v="319718.58999999997"/>
    <n v="96674.73000000001"/>
    <n v="526803.36"/>
  </r>
  <r>
    <x v="7"/>
    <x v="2"/>
    <n v="1"/>
    <n v="29556.51"/>
    <n v="102307.76"/>
    <n v="53718.43"/>
    <n v="393.51"/>
    <n v="1012.75"/>
    <n v="0"/>
    <n v="0"/>
    <n v="2518.52"/>
    <n v="4018.99"/>
    <n v="3365.14"/>
    <n v="0"/>
    <n v="1595.2"/>
    <n v="19215.22"/>
    <n v="20745.37"/>
    <n v="14043.75"/>
    <n v="158.72999999999999"/>
    <n v="0"/>
    <n v="0"/>
    <n v="0"/>
    <n v="0"/>
    <n v="6572.09"/>
    <n v="9847.07"/>
    <n v="96074.83"/>
    <n v="137093.79999999999"/>
    <n v="51226.71"/>
    <n v="56686.19"/>
    <n v="42528.34"/>
    <n v="0"/>
    <n v="0"/>
    <n v="0"/>
    <n v="0"/>
    <n v="0"/>
    <n v="0"/>
    <n v="0"/>
    <n v="0"/>
    <n v="0"/>
    <n v="196891.61"/>
    <n v="455787.30000000005"/>
    <n v="0"/>
    <n v="652678.91"/>
  </r>
  <r>
    <x v="7"/>
    <x v="2"/>
    <n v="2"/>
    <n v="28635.55"/>
    <n v="98337.3"/>
    <n v="51906.97"/>
    <n v="362.3"/>
    <n v="817.78"/>
    <n v="0"/>
    <n v="0"/>
    <n v="2056.4299999999998"/>
    <n v="3766.74"/>
    <n v="3193.03"/>
    <n v="0"/>
    <n v="2349.04"/>
    <n v="18256.830000000002"/>
    <n v="21131.41"/>
    <n v="14538.36"/>
    <n v="0"/>
    <n v="0"/>
    <n v="0"/>
    <n v="0"/>
    <n v="0"/>
    <n v="4775.13"/>
    <n v="10139.25"/>
    <n v="91866.72"/>
    <n v="125685.13"/>
    <n v="48548.639999999999"/>
    <n v="59376.36"/>
    <n v="34718.44"/>
    <n v="0"/>
    <n v="0"/>
    <n v="0"/>
    <n v="0"/>
    <n v="0"/>
    <n v="0"/>
    <n v="0"/>
    <n v="0"/>
    <n v="0"/>
    <n v="189076.09999999998"/>
    <n v="431385.31"/>
    <n v="0"/>
    <n v="620461.40999999992"/>
  </r>
  <r>
    <x v="7"/>
    <x v="2"/>
    <n v="3"/>
    <n v="27377.59"/>
    <n v="93878.93"/>
    <n v="48466.69"/>
    <n v="362.3"/>
    <n v="521.38"/>
    <n v="0"/>
    <n v="0"/>
    <n v="2609.31"/>
    <n v="3427.54"/>
    <n v="3098.67"/>
    <n v="0"/>
    <n v="2218.41"/>
    <n v="17920.63"/>
    <n v="21026.48"/>
    <n v="13862.65"/>
    <n v="0"/>
    <n v="0"/>
    <n v="0"/>
    <n v="0"/>
    <n v="0"/>
    <n v="4976.51"/>
    <n v="9435.27"/>
    <n v="93491.04"/>
    <n v="128991.63"/>
    <n v="43637.61"/>
    <n v="63013.55"/>
    <n v="37056.480000000003"/>
    <n v="0"/>
    <n v="0"/>
    <n v="0"/>
    <n v="0"/>
    <n v="0"/>
    <n v="0"/>
    <n v="0"/>
    <n v="0"/>
    <n v="0"/>
    <n v="179742.41"/>
    <n v="435630.25999999995"/>
    <n v="0"/>
    <n v="615372.66999999993"/>
  </r>
  <r>
    <x v="7"/>
    <x v="2"/>
    <n v="4"/>
    <n v="27827.279999999999"/>
    <n v="93814.18"/>
    <n v="47574.71"/>
    <n v="385.94"/>
    <n v="533.48"/>
    <n v="0"/>
    <n v="0"/>
    <n v="2758.81"/>
    <n v="3324.61"/>
    <n v="2565.91"/>
    <n v="0"/>
    <n v="2380.25"/>
    <n v="17807.509999999998"/>
    <n v="20846.48"/>
    <n v="13674.19"/>
    <n v="0"/>
    <n v="0"/>
    <n v="0"/>
    <n v="0"/>
    <n v="0"/>
    <n v="5396.23"/>
    <n v="9538.2999999999993"/>
    <n v="94300.63"/>
    <n v="132385.70000000001"/>
    <n v="51439.62"/>
    <n v="64366.46"/>
    <n v="31937.33"/>
    <n v="0"/>
    <n v="0"/>
    <n v="0"/>
    <n v="0"/>
    <n v="0"/>
    <n v="0"/>
    <n v="0"/>
    <n v="0"/>
    <n v="0"/>
    <n v="178784.91999999998"/>
    <n v="444072.70000000007"/>
    <n v="0"/>
    <n v="622857.62000000011"/>
  </r>
  <r>
    <x v="7"/>
    <x v="2"/>
    <n v="5"/>
    <n v="26438.880000000001"/>
    <n v="89343.360000000001"/>
    <n v="44607.14"/>
    <n v="385.64"/>
    <n v="606.42999999999995"/>
    <n v="0"/>
    <n v="0"/>
    <n v="1624.73"/>
    <n v="2544.2199999999998"/>
    <n v="2391.96"/>
    <n v="0"/>
    <n v="2060.7600000000002"/>
    <n v="16132.55"/>
    <n v="18060.38"/>
    <n v="10207.16"/>
    <n v="0"/>
    <n v="309.7"/>
    <n v="0"/>
    <n v="0"/>
    <n v="0"/>
    <n v="3090.02"/>
    <n v="8036.6"/>
    <n v="83782.009999999995"/>
    <n v="108944.26"/>
    <n v="41058.76"/>
    <n v="63292.21"/>
    <n v="32441.78"/>
    <n v="0"/>
    <n v="0"/>
    <n v="0"/>
    <n v="0"/>
    <n v="0"/>
    <n v="0"/>
    <n v="0"/>
    <n v="0"/>
    <n v="0"/>
    <n v="167942.36000000002"/>
    <n v="387416.19000000006"/>
    <n v="0"/>
    <n v="555358.55000000005"/>
  </r>
  <r>
    <x v="7"/>
    <x v="2"/>
    <n v="6"/>
    <n v="26144.21"/>
    <n v="90102.6"/>
    <n v="44607.33"/>
    <n v="383.91"/>
    <n v="-22.09"/>
    <n v="0"/>
    <n v="0"/>
    <n v="1329.3"/>
    <n v="1992.1"/>
    <n v="1725.92"/>
    <n v="0"/>
    <n v="1470.22"/>
    <n v="15588.82"/>
    <n v="18383.509999999998"/>
    <n v="8581.7000000000007"/>
    <n v="0"/>
    <n v="0"/>
    <n v="0"/>
    <n v="0"/>
    <n v="0"/>
    <n v="1908.29"/>
    <n v="7693.99"/>
    <n v="83620.06"/>
    <n v="104483.61"/>
    <n v="41958.14"/>
    <n v="60443.87"/>
    <n v="30548.22"/>
    <n v="0"/>
    <n v="0"/>
    <n v="0"/>
    <n v="0"/>
    <n v="0"/>
    <n v="0"/>
    <n v="0"/>
    <n v="0"/>
    <n v="0"/>
    <n v="166263.28000000003"/>
    <n v="374680.43000000005"/>
    <n v="0"/>
    <n v="540943.71000000008"/>
  </r>
  <r>
    <x v="7"/>
    <x v="2"/>
    <n v="7"/>
    <n v="37232.57"/>
    <n v="76405.240000000005"/>
    <n v="43016.52"/>
    <n v="383.07"/>
    <n v="559.08000000000004"/>
    <n v="0"/>
    <n v="0"/>
    <n v="1149.1199999999999"/>
    <n v="1938.3"/>
    <n v="1342.01"/>
    <n v="0"/>
    <n v="1516.42"/>
    <n v="15478.01"/>
    <n v="18507.650000000001"/>
    <n v="7703.1"/>
    <n v="639.12"/>
    <n v="0"/>
    <n v="0"/>
    <n v="0"/>
    <n v="0"/>
    <n v="1966.73"/>
    <n v="8225.74"/>
    <n v="85497.22"/>
    <n v="99932.35"/>
    <n v="40917.120000000003"/>
    <n v="27645.58"/>
    <n v="55360.86"/>
    <n v="0"/>
    <n v="0"/>
    <n v="0"/>
    <n v="0"/>
    <n v="0"/>
    <n v="0"/>
    <n v="0"/>
    <n v="0"/>
    <n v="0"/>
    <n v="162025.90999999997"/>
    <n v="363389.9"/>
    <n v="0"/>
    <n v="525415.81000000006"/>
  </r>
  <r>
    <x v="7"/>
    <x v="2"/>
    <n v="8"/>
    <n v="37165.129999999997"/>
    <n v="77129.19"/>
    <n v="42679.92"/>
    <n v="383.37"/>
    <n v="-335.51"/>
    <n v="0"/>
    <n v="0"/>
    <n v="1036.08"/>
    <n v="1699.58"/>
    <n v="1367.71"/>
    <n v="0"/>
    <n v="1690.87"/>
    <n v="15127.06"/>
    <n v="18510.96"/>
    <n v="7191.44"/>
    <n v="426.36"/>
    <n v="0"/>
    <n v="0"/>
    <n v="0"/>
    <n v="0"/>
    <n v="1882.31"/>
    <n v="8694.86"/>
    <n v="84157.78"/>
    <n v="95918.8"/>
    <n v="40137.17"/>
    <n v="26319.25"/>
    <n v="56148.37"/>
    <n v="0"/>
    <n v="0"/>
    <n v="0"/>
    <n v="0"/>
    <n v="0"/>
    <n v="0"/>
    <n v="0"/>
    <n v="0"/>
    <n v="0"/>
    <n v="161125.46999999994"/>
    <n v="356205.23"/>
    <n v="0"/>
    <n v="517330.69999999995"/>
  </r>
  <r>
    <x v="7"/>
    <x v="2"/>
    <n v="9"/>
    <n v="37364.269999999997"/>
    <n v="78005.42"/>
    <n v="42855.839999999997"/>
    <n v="406.71"/>
    <n v="467.47"/>
    <n v="0"/>
    <n v="0"/>
    <n v="1140.5999999999999"/>
    <n v="2043.44"/>
    <n v="1142.54"/>
    <n v="0"/>
    <n v="1963.42"/>
    <n v="16506.89"/>
    <n v="19692.7"/>
    <n v="8103.7"/>
    <n v="445.72"/>
    <n v="0"/>
    <n v="406.27"/>
    <n v="0"/>
    <n v="0"/>
    <n v="2130.11"/>
    <n v="10447.370000000001"/>
    <n v="85706.51"/>
    <n v="101059.13"/>
    <n v="40276.78"/>
    <n v="26191.27"/>
    <n v="56213.93"/>
    <n v="0"/>
    <n v="0"/>
    <n v="0"/>
    <n v="0"/>
    <n v="0"/>
    <n v="0"/>
    <n v="0"/>
    <n v="0"/>
    <n v="0"/>
    <n v="163426.29"/>
    <n v="369143.8"/>
    <n v="0"/>
    <n v="532570.09"/>
  </r>
  <r>
    <x v="7"/>
    <x v="2"/>
    <n v="10"/>
    <n v="36980.53"/>
    <n v="79545.2"/>
    <n v="43529.89"/>
    <n v="407.85"/>
    <n v="510.9"/>
    <n v="0"/>
    <n v="0"/>
    <n v="1395.49"/>
    <n v="2074.9499999999998"/>
    <n v="1096.1500000000001"/>
    <n v="0"/>
    <n v="2323.5700000000002"/>
    <n v="15916.84"/>
    <n v="19936.14"/>
    <n v="8199.44"/>
    <n v="804.35"/>
    <n v="0"/>
    <n v="0"/>
    <n v="0"/>
    <n v="0"/>
    <n v="1592.03"/>
    <n v="9836.06"/>
    <n v="82211.34"/>
    <n v="96162.57"/>
    <n v="40103.9"/>
    <n v="27505.200000000001"/>
    <n v="59530"/>
    <n v="0"/>
    <n v="0"/>
    <n v="0"/>
    <n v="0"/>
    <n v="0"/>
    <n v="0"/>
    <n v="0"/>
    <n v="0"/>
    <n v="0"/>
    <n v="165540.96"/>
    <n v="364121.44"/>
    <n v="0"/>
    <n v="529662.4"/>
  </r>
  <r>
    <x v="7"/>
    <x v="2"/>
    <n v="11"/>
    <n v="37697.78"/>
    <n v="81800.42"/>
    <n v="44739.27"/>
    <n v="407.55"/>
    <n v="1029.0899999999999"/>
    <n v="0"/>
    <n v="0"/>
    <n v="2377.6799999999998"/>
    <n v="3266.44"/>
    <n v="1359.13"/>
    <n v="0"/>
    <n v="2342.94"/>
    <n v="16271.38"/>
    <n v="19740.12"/>
    <n v="11808.36"/>
    <n v="2097.5300000000002"/>
    <n v="0"/>
    <n v="0"/>
    <n v="0"/>
    <n v="0"/>
    <n v="2795"/>
    <n v="9395.58"/>
    <n v="88846.21"/>
    <n v="104466.41"/>
    <n v="43963.48"/>
    <n v="26316.19"/>
    <n v="56179.39"/>
    <n v="0"/>
    <n v="0"/>
    <n v="0"/>
    <n v="0"/>
    <n v="0"/>
    <n v="0"/>
    <n v="0"/>
    <n v="0"/>
    <n v="0"/>
    <n v="172677.36"/>
    <n v="384222.59"/>
    <n v="0"/>
    <n v="556899.94999999995"/>
  </r>
  <r>
    <x v="7"/>
    <x v="2"/>
    <n v="12"/>
    <n v="38361.230000000003"/>
    <n v="87354.99"/>
    <n v="49149"/>
    <n v="409.82"/>
    <n v="1365.4"/>
    <n v="0"/>
    <n v="0"/>
    <n v="2631.38"/>
    <n v="3529.5"/>
    <n v="2182.02"/>
    <n v="0"/>
    <n v="2307.83"/>
    <n v="17598.09"/>
    <n v="21695.41"/>
    <n v="13764.67"/>
    <n v="2077.36"/>
    <n v="0"/>
    <n v="0"/>
    <n v="0"/>
    <n v="0"/>
    <n v="4209.8"/>
    <n v="6668.8"/>
    <n v="101449.08"/>
    <n v="123694.31"/>
    <n v="49609.01"/>
    <n v="27220.63"/>
    <n v="52692.59"/>
    <n v="0"/>
    <n v="0"/>
    <n v="0"/>
    <n v="0"/>
    <n v="0"/>
    <n v="0"/>
    <n v="0"/>
    <n v="0"/>
    <n v="0"/>
    <n v="184983.34"/>
    <n v="422987.57999999996"/>
    <n v="0"/>
    <n v="607970.91999999993"/>
  </r>
  <r>
    <x v="8"/>
    <x v="2"/>
    <n v="1"/>
    <n v="1985.45"/>
    <n v="2823.41"/>
    <n v="779.55"/>
    <n v="0"/>
    <n v="0"/>
    <n v="0"/>
    <n v="0"/>
    <n v="0"/>
    <n v="0"/>
    <n v="0"/>
    <n v="0"/>
    <n v="46.35"/>
    <n v="1509.22"/>
    <n v="1492.47"/>
    <n v="378.94"/>
    <n v="0"/>
    <n v="0"/>
    <n v="8076.44"/>
    <n v="0"/>
    <n v="0"/>
    <n v="0"/>
    <n v="747.64"/>
    <n v="6944.64"/>
    <n v="10890.71"/>
    <n v="17518.82"/>
    <n v="0"/>
    <n v="20436.169999999998"/>
    <n v="0"/>
    <n v="0"/>
    <n v="0"/>
    <n v="0"/>
    <n v="0"/>
    <n v="0"/>
    <n v="0"/>
    <n v="0"/>
    <n v="0"/>
    <n v="5588.41"/>
    <n v="68041.399999999994"/>
    <n v="0"/>
    <n v="73629.81"/>
  </r>
  <r>
    <x v="8"/>
    <x v="2"/>
    <n v="2"/>
    <n v="1992.34"/>
    <n v="2820.25"/>
    <n v="751.92"/>
    <n v="0"/>
    <n v="0"/>
    <n v="0"/>
    <n v="0"/>
    <n v="0"/>
    <n v="0"/>
    <n v="0"/>
    <n v="0"/>
    <n v="46.4"/>
    <n v="1628.62"/>
    <n v="1602.49"/>
    <n v="396.51"/>
    <n v="0"/>
    <n v="0"/>
    <n v="8843.02"/>
    <n v="0"/>
    <n v="0"/>
    <n v="0"/>
    <n v="841.93"/>
    <n v="7364.76"/>
    <n v="10770.14"/>
    <n v="18630.939999999999"/>
    <n v="0"/>
    <n v="17960.560000000001"/>
    <n v="0"/>
    <n v="0"/>
    <n v="0"/>
    <n v="0"/>
    <n v="0"/>
    <n v="0"/>
    <n v="0"/>
    <n v="0"/>
    <n v="0"/>
    <n v="5564.51"/>
    <n v="68085.37"/>
    <n v="0"/>
    <n v="73649.87999999999"/>
  </r>
  <r>
    <x v="8"/>
    <x v="2"/>
    <n v="3"/>
    <n v="1983.65"/>
    <n v="2727.43"/>
    <n v="703.13"/>
    <n v="0"/>
    <n v="0"/>
    <n v="0"/>
    <n v="0"/>
    <n v="0"/>
    <n v="0"/>
    <n v="0"/>
    <n v="0"/>
    <n v="48.81"/>
    <n v="1542.17"/>
    <n v="1786.22"/>
    <n v="444.05"/>
    <n v="-634.46"/>
    <n v="0"/>
    <n v="11943.59"/>
    <n v="0"/>
    <n v="0"/>
    <n v="0"/>
    <n v="845.59"/>
    <n v="7901.92"/>
    <n v="9158.69"/>
    <n v="16995.55"/>
    <n v="0"/>
    <n v="19359.310000000001"/>
    <n v="0"/>
    <n v="0"/>
    <n v="0"/>
    <n v="0"/>
    <n v="0"/>
    <n v="0"/>
    <n v="0"/>
    <n v="0"/>
    <n v="0"/>
    <n v="5414.21"/>
    <n v="69391.44"/>
    <n v="0"/>
    <n v="74805.650000000009"/>
  </r>
  <r>
    <x v="8"/>
    <x v="2"/>
    <n v="4"/>
    <n v="1935.74"/>
    <n v="2615.02"/>
    <n v="662.85"/>
    <n v="0"/>
    <n v="0"/>
    <n v="0"/>
    <n v="0"/>
    <n v="0"/>
    <n v="0"/>
    <n v="0"/>
    <n v="0"/>
    <n v="47.37"/>
    <n v="1424.47"/>
    <n v="1650.45"/>
    <n v="397.04"/>
    <n v="0"/>
    <n v="0"/>
    <n v="10592.99"/>
    <n v="0"/>
    <n v="0"/>
    <n v="0"/>
    <n v="771.85"/>
    <n v="6257.65"/>
    <n v="7310.28"/>
    <n v="16539"/>
    <n v="0"/>
    <n v="18013.16"/>
    <n v="0"/>
    <n v="0"/>
    <n v="0"/>
    <n v="0"/>
    <n v="0"/>
    <n v="0"/>
    <n v="0"/>
    <n v="0"/>
    <n v="0"/>
    <n v="5213.6100000000006"/>
    <n v="63004.259999999995"/>
    <n v="0"/>
    <n v="68217.87"/>
  </r>
  <r>
    <x v="8"/>
    <x v="2"/>
    <n v="5"/>
    <n v="1877.64"/>
    <n v="2595.96"/>
    <n v="648.95000000000005"/>
    <n v="0"/>
    <n v="0"/>
    <n v="0"/>
    <n v="0"/>
    <n v="0"/>
    <n v="0"/>
    <n v="0"/>
    <n v="0"/>
    <n v="45.8"/>
    <n v="1415.41"/>
    <n v="1820.42"/>
    <n v="406.98"/>
    <n v="0"/>
    <n v="0"/>
    <n v="0"/>
    <n v="0"/>
    <n v="0"/>
    <n v="0"/>
    <n v="767.48"/>
    <n v="6055.97"/>
    <n v="6335.6"/>
    <n v="14337.86"/>
    <n v="0"/>
    <n v="27374.76"/>
    <n v="0"/>
    <n v="0"/>
    <n v="0"/>
    <n v="0"/>
    <n v="0"/>
    <n v="0"/>
    <n v="0"/>
    <n v="0"/>
    <n v="0"/>
    <n v="5122.55"/>
    <n v="58560.28"/>
    <n v="0"/>
    <n v="63682.83"/>
  </r>
  <r>
    <x v="8"/>
    <x v="2"/>
    <n v="6"/>
    <n v="1788.35"/>
    <n v="2606.0300000000002"/>
    <n v="643.03"/>
    <n v="0"/>
    <n v="0"/>
    <n v="0"/>
    <n v="0"/>
    <n v="0"/>
    <n v="0"/>
    <n v="0"/>
    <n v="0"/>
    <n v="48.72"/>
    <n v="1309.04"/>
    <n v="1389.83"/>
    <n v="411.59"/>
    <n v="0"/>
    <n v="0"/>
    <n v="0"/>
    <n v="0"/>
    <n v="0"/>
    <n v="0"/>
    <n v="718.27"/>
    <n v="5950.03"/>
    <n v="6578.08"/>
    <n v="17239.150000000001"/>
    <n v="0"/>
    <n v="27653.01"/>
    <n v="0"/>
    <n v="0"/>
    <n v="0"/>
    <n v="0"/>
    <n v="0"/>
    <n v="0"/>
    <n v="0"/>
    <n v="0"/>
    <n v="0"/>
    <n v="5037.41"/>
    <n v="61297.72"/>
    <n v="0"/>
    <n v="66335.13"/>
  </r>
  <r>
    <x v="8"/>
    <x v="2"/>
    <n v="7"/>
    <n v="1896.77"/>
    <n v="2286"/>
    <n v="730.71"/>
    <n v="0"/>
    <n v="0"/>
    <n v="0"/>
    <n v="0"/>
    <n v="0"/>
    <n v="0"/>
    <n v="0"/>
    <n v="0"/>
    <n v="62.56"/>
    <n v="1282.3900000000001"/>
    <n v="1305.83"/>
    <n v="421.94"/>
    <n v="0"/>
    <n v="0"/>
    <n v="0"/>
    <n v="0"/>
    <n v="0"/>
    <n v="0"/>
    <n v="569.89"/>
    <n v="5465.58"/>
    <n v="3981.79"/>
    <n v="14709.6"/>
    <n v="3644.7"/>
    <n v="26693.82"/>
    <n v="0"/>
    <n v="0"/>
    <n v="0"/>
    <n v="0"/>
    <n v="0"/>
    <n v="0"/>
    <n v="0"/>
    <n v="0"/>
    <n v="0"/>
    <n v="4913.4800000000005"/>
    <n v="58138.100000000006"/>
    <n v="0"/>
    <n v="63051.580000000009"/>
  </r>
  <r>
    <x v="8"/>
    <x v="2"/>
    <n v="8"/>
    <n v="1870.45"/>
    <n v="2285"/>
    <n v="713.01"/>
    <n v="0"/>
    <n v="0"/>
    <n v="0"/>
    <n v="0"/>
    <n v="0"/>
    <n v="0"/>
    <n v="0"/>
    <n v="0"/>
    <n v="47.79"/>
    <n v="1245.6500000000001"/>
    <n v="1303.3"/>
    <n v="253.1"/>
    <n v="0"/>
    <n v="0"/>
    <n v="0"/>
    <n v="0"/>
    <n v="0"/>
    <n v="0"/>
    <n v="548.53"/>
    <n v="5125.63"/>
    <n v="4095.82"/>
    <n v="13697.19"/>
    <n v="3553.23"/>
    <n v="25879.62"/>
    <n v="0"/>
    <n v="0"/>
    <n v="0"/>
    <n v="0"/>
    <n v="0"/>
    <n v="0"/>
    <n v="0"/>
    <n v="0"/>
    <n v="0"/>
    <n v="4868.46"/>
    <n v="55749.86"/>
    <n v="0"/>
    <n v="60618.32"/>
  </r>
  <r>
    <x v="8"/>
    <x v="2"/>
    <n v="9"/>
    <n v="1923"/>
    <n v="2321.58"/>
    <n v="725.52"/>
    <n v="0"/>
    <n v="0"/>
    <n v="0"/>
    <n v="0"/>
    <n v="0"/>
    <n v="0"/>
    <n v="0"/>
    <n v="0"/>
    <n v="47.33"/>
    <n v="1277.3399999999999"/>
    <n v="1156.6600000000001"/>
    <n v="414.57"/>
    <n v="0"/>
    <n v="0"/>
    <n v="44.63"/>
    <n v="0"/>
    <n v="0"/>
    <n v="0"/>
    <n v="665.69"/>
    <n v="5512.49"/>
    <n v="4942.8"/>
    <n v="14835.97"/>
    <n v="3543.72"/>
    <n v="27267.439999999999"/>
    <n v="0"/>
    <n v="0"/>
    <n v="0"/>
    <n v="0"/>
    <n v="0"/>
    <n v="0"/>
    <n v="0"/>
    <n v="0"/>
    <n v="0"/>
    <n v="4970.1000000000004"/>
    <n v="59708.639999999999"/>
    <n v="0"/>
    <n v="64678.74"/>
  </r>
  <r>
    <x v="8"/>
    <x v="2"/>
    <n v="10"/>
    <n v="1928.48"/>
    <n v="2299.17"/>
    <n v="726.87"/>
    <n v="0"/>
    <n v="0"/>
    <n v="0"/>
    <n v="0"/>
    <n v="0"/>
    <n v="0"/>
    <n v="0"/>
    <n v="0"/>
    <n v="45.3"/>
    <n v="1307.75"/>
    <n v="1109.81"/>
    <n v="424.71"/>
    <n v="0"/>
    <n v="0"/>
    <n v="0"/>
    <n v="0"/>
    <n v="0"/>
    <n v="0"/>
    <n v="690.97"/>
    <n v="5730.63"/>
    <n v="4637.51"/>
    <n v="14956.68"/>
    <n v="3290.41"/>
    <n v="25155.67"/>
    <n v="0"/>
    <n v="0"/>
    <n v="0"/>
    <n v="0"/>
    <n v="0"/>
    <n v="0"/>
    <n v="0"/>
    <n v="0"/>
    <n v="0"/>
    <n v="4954.5199999999995"/>
    <n v="57349.440000000002"/>
    <n v="0"/>
    <n v="62303.96"/>
  </r>
  <r>
    <x v="8"/>
    <x v="2"/>
    <n v="11"/>
    <n v="1976.17"/>
    <n v="2319.92"/>
    <n v="766.29"/>
    <n v="0"/>
    <n v="0"/>
    <n v="0"/>
    <n v="0"/>
    <n v="0"/>
    <n v="0"/>
    <n v="0"/>
    <n v="0"/>
    <n v="46.82"/>
    <n v="1336.44"/>
    <n v="1140.27"/>
    <n v="403.09"/>
    <n v="0"/>
    <n v="0"/>
    <n v="0"/>
    <n v="0"/>
    <n v="0"/>
    <n v="0"/>
    <n v="757.16"/>
    <n v="5644.46"/>
    <n v="4553.22"/>
    <n v="14036.78"/>
    <n v="3800.68"/>
    <n v="31537.43"/>
    <n v="0"/>
    <n v="0"/>
    <n v="0"/>
    <n v="0"/>
    <n v="0"/>
    <n v="0"/>
    <n v="0"/>
    <n v="0"/>
    <n v="0"/>
    <n v="5062.38"/>
    <n v="63256.35"/>
    <n v="0"/>
    <n v="68318.73"/>
  </r>
  <r>
    <x v="8"/>
    <x v="2"/>
    <n v="12"/>
    <n v="2043.96"/>
    <n v="2396.71"/>
    <n v="816.72"/>
    <n v="0"/>
    <n v="0"/>
    <n v="0"/>
    <n v="0"/>
    <n v="0"/>
    <n v="0"/>
    <n v="0"/>
    <n v="0"/>
    <n v="48.3"/>
    <n v="1471.35"/>
    <n v="1146.71"/>
    <n v="419.76"/>
    <n v="0"/>
    <n v="0"/>
    <n v="0"/>
    <n v="0"/>
    <n v="0"/>
    <n v="0"/>
    <n v="749.08"/>
    <n v="6541.78"/>
    <n v="4463.6499999999996"/>
    <n v="23095.35"/>
    <n v="5067.87"/>
    <n v="33108.910000000003"/>
    <n v="0"/>
    <n v="0"/>
    <n v="0"/>
    <n v="0"/>
    <n v="0"/>
    <n v="0"/>
    <n v="0"/>
    <n v="0"/>
    <n v="0"/>
    <n v="5257.39"/>
    <n v="76112.760000000009"/>
    <n v="0"/>
    <n v="81370.150000000009"/>
  </r>
  <r>
    <x v="9"/>
    <x v="2"/>
    <n v="1"/>
    <n v="196103.49"/>
    <n v="436812.61"/>
    <n v="711986.77"/>
    <n v="1737.83"/>
    <n v="56152.49"/>
    <n v="439.74"/>
    <n v="-10975.64"/>
    <n v="47510.35"/>
    <n v="28991.77"/>
    <n v="554.35"/>
    <n v="246.27"/>
    <n v="3381.15"/>
    <n v="23298.82"/>
    <n v="41230.699999999997"/>
    <n v="19714.650000000001"/>
    <n v="1979.9"/>
    <n v="2243.14"/>
    <n v="0"/>
    <n v="9166.9699999999993"/>
    <n v="0"/>
    <n v="1965.42"/>
    <n v="31863.46"/>
    <n v="254483.83"/>
    <n v="279641.62"/>
    <n v="85405.57"/>
    <n v="105233.60000000001"/>
    <n v="46353.1"/>
    <n v="0"/>
    <n v="0"/>
    <n v="3843.32"/>
    <n v="113706.96"/>
    <n v="0"/>
    <n v="0"/>
    <n v="0"/>
    <n v="0"/>
    <n v="0"/>
    <n v="1469313.7600000005"/>
    <n v="906208.2"/>
    <n v="117550.28000000001"/>
    <n v="2493072.2400000002"/>
  </r>
  <r>
    <x v="9"/>
    <x v="2"/>
    <n v="2"/>
    <n v="191616.7"/>
    <n v="420610.43"/>
    <n v="675270.37"/>
    <n v="1735.69"/>
    <n v="48488.480000000003"/>
    <n v="526.37"/>
    <n v="-716.71"/>
    <n v="39917.919999999998"/>
    <n v="25489.17"/>
    <n v="507.78"/>
    <n v="242.41"/>
    <n v="3397.19"/>
    <n v="23219.73"/>
    <n v="43215.48"/>
    <n v="20319.79"/>
    <n v="1895.5"/>
    <n v="0"/>
    <n v="0"/>
    <n v="7937"/>
    <n v="0"/>
    <n v="1870.45"/>
    <n v="31582.03"/>
    <n v="249776.21"/>
    <n v="291312.34999999998"/>
    <n v="84155.14"/>
    <n v="138850.76999999999"/>
    <n v="55717.49"/>
    <n v="0"/>
    <n v="0"/>
    <n v="4555.75"/>
    <n v="69302.210000000006"/>
    <n v="0"/>
    <n v="0"/>
    <n v="0"/>
    <n v="0"/>
    <n v="0"/>
    <n v="1403446.2"/>
    <n v="953491.54"/>
    <n v="73857.960000000006"/>
    <n v="2430795.7000000002"/>
  </r>
  <r>
    <x v="9"/>
    <x v="2"/>
    <n v="3"/>
    <n v="188841.77"/>
    <n v="401840.45"/>
    <n v="683243.07"/>
    <n v="1971.28"/>
    <n v="43125.760000000002"/>
    <n v="168.5"/>
    <n v="0"/>
    <n v="33383.800000000003"/>
    <n v="20528.16"/>
    <n v="507.95"/>
    <n v="246.65"/>
    <n v="3501.16"/>
    <n v="22149.15"/>
    <n v="40176.160000000003"/>
    <n v="18302.64"/>
    <n v="1872.17"/>
    <n v="27753.18"/>
    <n v="6391.89"/>
    <n v="8807.8799999999992"/>
    <n v="0"/>
    <n v="1864.26"/>
    <n v="31072.32"/>
    <n v="238144.58"/>
    <n v="256971.62"/>
    <n v="83158.600000000006"/>
    <n v="80640.759999999995"/>
    <n v="50047.44"/>
    <n v="0"/>
    <n v="0"/>
    <n v="0"/>
    <n v="120706.62"/>
    <n v="0"/>
    <n v="0"/>
    <n v="0"/>
    <n v="0"/>
    <n v="0"/>
    <n v="1373610.74"/>
    <n v="871100.46"/>
    <n v="120706.62"/>
    <n v="2365417.8200000003"/>
  </r>
  <r>
    <x v="9"/>
    <x v="2"/>
    <n v="4"/>
    <n v="189693.4"/>
    <n v="403417.45"/>
    <n v="700188.12"/>
    <n v="1731.92"/>
    <n v="34661.980000000003"/>
    <n v="169.99"/>
    <n v="0"/>
    <n v="25727.439999999999"/>
    <n v="16173.6"/>
    <n v="484.62"/>
    <n v="265.94"/>
    <n v="3539.87"/>
    <n v="21999.79"/>
    <n v="38128.410000000003"/>
    <n v="17669.490000000002"/>
    <n v="1778.7"/>
    <n v="670"/>
    <n v="0"/>
    <n v="9011.2800000000007"/>
    <n v="0"/>
    <n v="1886.4"/>
    <n v="29867.3"/>
    <n v="235283.78"/>
    <n v="254739.43"/>
    <n v="78763.289999999994"/>
    <n v="131734.31"/>
    <n v="54712.58"/>
    <n v="0"/>
    <n v="0"/>
    <n v="0"/>
    <n v="422186.23999999999"/>
    <n v="0"/>
    <n v="0"/>
    <n v="-312114.90000000002"/>
    <n v="0"/>
    <n v="0"/>
    <n v="1372248.52"/>
    <n v="880050.57"/>
    <n v="110071.33999999997"/>
    <n v="2362370.4299999997"/>
  </r>
  <r>
    <x v="9"/>
    <x v="2"/>
    <n v="5"/>
    <n v="177952.84"/>
    <n v="376220.81"/>
    <n v="621294.94999999995"/>
    <n v="1788.12"/>
    <n v="23511.5"/>
    <n v="167.65"/>
    <n v="0"/>
    <n v="16272.61"/>
    <n v="10268.17"/>
    <n v="459.31"/>
    <n v="231.22"/>
    <n v="3781.74"/>
    <n v="20352.59"/>
    <n v="35227.26"/>
    <n v="13743.86"/>
    <n v="1312.51"/>
    <n v="677.83"/>
    <n v="0"/>
    <n v="8313.2099999999991"/>
    <n v="0"/>
    <n v="1779.24"/>
    <n v="27713.21"/>
    <n v="204268.11"/>
    <n v="197137.44"/>
    <n v="77935.56"/>
    <n v="76149.429999999993"/>
    <n v="59320.51"/>
    <n v="0"/>
    <n v="0"/>
    <n v="59.09"/>
    <n v="-213625.29"/>
    <n v="0"/>
    <n v="0"/>
    <n v="312114.90000000002"/>
    <n v="0"/>
    <n v="0"/>
    <n v="1227935.9600000002"/>
    <n v="727943.72"/>
    <n v="98548.700000000012"/>
    <n v="2054428.3800000001"/>
  </r>
  <r>
    <x v="9"/>
    <x v="2"/>
    <n v="6"/>
    <n v="174509.29"/>
    <n v="368129.71"/>
    <n v="601678.92000000004"/>
    <n v="1995.36"/>
    <n v="19759.54"/>
    <n v="168.21"/>
    <n v="0"/>
    <n v="13336.77"/>
    <n v="8968.5"/>
    <n v="439.99"/>
    <n v="260.3"/>
    <n v="3823.43"/>
    <n v="20167.78"/>
    <n v="34796.42"/>
    <n v="11913.01"/>
    <n v="1286.06"/>
    <n v="-3326.13"/>
    <n v="0"/>
    <n v="8369.01"/>
    <n v="0"/>
    <n v="1770.63"/>
    <n v="27093.03"/>
    <n v="201935.2"/>
    <n v="225220.02"/>
    <n v="72596.100000000006"/>
    <n v="101750.67"/>
    <n v="32662.57"/>
    <n v="0"/>
    <n v="0"/>
    <n v="0"/>
    <n v="102290.03"/>
    <n v="0"/>
    <n v="0"/>
    <n v="0"/>
    <n v="0"/>
    <n v="0"/>
    <n v="1188986.29"/>
    <n v="740318.1"/>
    <n v="102290.03"/>
    <n v="2031594.4200000002"/>
  </r>
  <r>
    <x v="9"/>
    <x v="2"/>
    <n v="7"/>
    <n v="180645.29"/>
    <n v="384247.64"/>
    <n v="525816.56000000006"/>
    <n v="1809.78"/>
    <n v="26700.01"/>
    <n v="208.76"/>
    <n v="0"/>
    <n v="11438.81"/>
    <n v="6461.12"/>
    <n v="0"/>
    <n v="260.3"/>
    <n v="3709.91"/>
    <n v="20835.28"/>
    <n v="28318.58"/>
    <n v="16740.57"/>
    <n v="0"/>
    <n v="0"/>
    <n v="0"/>
    <n v="8925.1299999999992"/>
    <n v="0"/>
    <n v="1960.88"/>
    <n v="25308.45"/>
    <n v="193721.51"/>
    <n v="207215.35"/>
    <n v="76126.62"/>
    <n v="96567.2"/>
    <n v="55451.77"/>
    <n v="0"/>
    <n v="0"/>
    <n v="0"/>
    <n v="54951.86"/>
    <n v="0"/>
    <n v="0"/>
    <n v="0"/>
    <n v="0"/>
    <n v="0"/>
    <n v="1137327.9700000004"/>
    <n v="735141.54999999993"/>
    <n v="54951.86"/>
    <n v="1927421.3800000006"/>
  </r>
  <r>
    <x v="9"/>
    <x v="2"/>
    <n v="8"/>
    <n v="179898.92"/>
    <n v="380906.95"/>
    <n v="519958.14"/>
    <n v="1807.89"/>
    <n v="24274.32"/>
    <n v="146.53"/>
    <n v="0"/>
    <n v="10217.5"/>
    <n v="5348.03"/>
    <n v="0"/>
    <n v="264.52999999999997"/>
    <n v="4689.2700000000004"/>
    <n v="20242.310000000001"/>
    <n v="29126.04"/>
    <n v="15755.35"/>
    <n v="0"/>
    <n v="0"/>
    <n v="0"/>
    <n v="8890.99"/>
    <n v="0"/>
    <n v="1754.42"/>
    <n v="24949.599999999999"/>
    <n v="190523.7"/>
    <n v="200064.62"/>
    <n v="69900.66"/>
    <n v="95564.77"/>
    <n v="48830.81"/>
    <n v="0"/>
    <n v="0"/>
    <n v="0"/>
    <n v="82331.53"/>
    <n v="0"/>
    <n v="0"/>
    <n v="0"/>
    <n v="0"/>
    <n v="0"/>
    <n v="1122558.28"/>
    <n v="710557.07000000007"/>
    <n v="82331.53"/>
    <n v="1915446.8800000001"/>
  </r>
  <r>
    <x v="9"/>
    <x v="2"/>
    <n v="9"/>
    <n v="180987"/>
    <n v="385419.81"/>
    <n v="538172.03"/>
    <n v="1789.73"/>
    <n v="25814.36"/>
    <n v="149.46"/>
    <n v="0"/>
    <n v="10749.9"/>
    <n v="5974.73"/>
    <n v="0"/>
    <n v="261.7"/>
    <n v="4336.5"/>
    <n v="20712.62"/>
    <n v="29454.68"/>
    <n v="16133.33"/>
    <n v="0"/>
    <n v="925.79"/>
    <n v="256.81"/>
    <n v="9367.33"/>
    <n v="0"/>
    <n v="1949.91"/>
    <n v="25740.48"/>
    <n v="197952.41"/>
    <n v="216786.35"/>
    <n v="83116.36"/>
    <n v="95716.04"/>
    <n v="62653.43"/>
    <n v="0"/>
    <n v="0"/>
    <n v="7252.84"/>
    <n v="73852.539999999994"/>
    <n v="0"/>
    <n v="0"/>
    <n v="0"/>
    <n v="0"/>
    <n v="0"/>
    <n v="1149057.02"/>
    <n v="765363.74000000011"/>
    <n v="81105.37999999999"/>
    <n v="1995526.1400000001"/>
  </r>
  <r>
    <x v="9"/>
    <x v="2"/>
    <n v="10"/>
    <n v="181463.71"/>
    <n v="385520.47"/>
    <n v="564857.42000000004"/>
    <n v="1787.47"/>
    <n v="29095.56"/>
    <n v="187.38"/>
    <n v="0"/>
    <n v="12149.1"/>
    <n v="6704.66"/>
    <n v="0"/>
    <n v="250.12"/>
    <n v="3443.41"/>
    <n v="20845.439999999999"/>
    <n v="27728.5"/>
    <n v="15866.32"/>
    <n v="0"/>
    <n v="0"/>
    <n v="0"/>
    <n v="8487.81"/>
    <n v="0"/>
    <n v="1964.4"/>
    <n v="24908.27"/>
    <n v="194667.86"/>
    <n v="235485.23"/>
    <n v="76208.59"/>
    <n v="102055.65"/>
    <n v="32171.13"/>
    <n v="0"/>
    <n v="0"/>
    <n v="2355.7399999999998"/>
    <n v="76559.5"/>
    <n v="0"/>
    <n v="0"/>
    <n v="0"/>
    <n v="0"/>
    <n v="0"/>
    <n v="1181765.77"/>
    <n v="744082.73"/>
    <n v="78915.240000000005"/>
    <n v="2004763.74"/>
  </r>
  <r>
    <x v="9"/>
    <x v="2"/>
    <n v="11"/>
    <n v="185795.32"/>
    <n v="395371.75"/>
    <n v="622433.96"/>
    <n v="1941.03"/>
    <n v="48724.19"/>
    <n v="843.65"/>
    <n v="0"/>
    <n v="25316.13"/>
    <n v="14835.76"/>
    <n v="0"/>
    <n v="242.41"/>
    <n v="3576.67"/>
    <n v="21726.85"/>
    <n v="31452.1"/>
    <n v="19237.13"/>
    <n v="0"/>
    <n v="0"/>
    <n v="0"/>
    <n v="9244.83"/>
    <n v="0"/>
    <n v="2004.74"/>
    <n v="26360.6"/>
    <n v="209526.68"/>
    <n v="197720.79"/>
    <n v="80887.8"/>
    <n v="111162.08"/>
    <n v="57376.13"/>
    <n v="0"/>
    <n v="0"/>
    <n v="3058.86"/>
    <n v="69680.789999999994"/>
    <n v="0"/>
    <n v="0"/>
    <n v="0"/>
    <n v="0"/>
    <n v="0"/>
    <n v="1295261.7899999998"/>
    <n v="770518.81"/>
    <n v="72739.649999999994"/>
    <n v="2138520.25"/>
  </r>
  <r>
    <x v="9"/>
    <x v="2"/>
    <n v="12"/>
    <n v="196309.8"/>
    <n v="424655.38"/>
    <n v="710476.02"/>
    <n v="1734.32"/>
    <n v="65249.8"/>
    <n v="1105.1400000000001"/>
    <n v="0"/>
    <n v="35845.050000000003"/>
    <n v="18541.27"/>
    <n v="0"/>
    <n v="279.58999999999997"/>
    <n v="3831.45"/>
    <n v="25105.55"/>
    <n v="38266.67"/>
    <n v="21652.45"/>
    <n v="0"/>
    <n v="2194.16"/>
    <n v="0"/>
    <n v="8511.64"/>
    <n v="0"/>
    <n v="2093.0100000000002"/>
    <n v="28512.54"/>
    <n v="244503.31"/>
    <n v="269035.21999999997"/>
    <n v="90513.17"/>
    <n v="104642.7"/>
    <n v="51298.17"/>
    <n v="0"/>
    <n v="0"/>
    <n v="0"/>
    <n v="96841.24"/>
    <n v="0"/>
    <n v="0"/>
    <n v="0"/>
    <n v="0"/>
    <n v="0"/>
    <n v="1453916.78"/>
    <n v="890439.63"/>
    <n v="96841.24"/>
    <n v="2441197.6500000004"/>
  </r>
  <r>
    <x v="10"/>
    <x v="2"/>
    <n v="1"/>
    <n v="54603.92"/>
    <n v="112399.16"/>
    <n v="267645.44"/>
    <n v="3336.24"/>
    <n v="44597.3"/>
    <n v="1236.1099999999999"/>
    <n v="0"/>
    <n v="1324.58"/>
    <n v="5904.31"/>
    <n v="0"/>
    <n v="92.39"/>
    <n v="1674"/>
    <n v="8058.27"/>
    <n v="15807.04"/>
    <n v="9379.4699999999993"/>
    <n v="421.02"/>
    <n v="0"/>
    <n v="0"/>
    <n v="215.48"/>
    <n v="0"/>
    <n v="180"/>
    <n v="3706.67"/>
    <n v="70683"/>
    <n v="97634.9"/>
    <n v="33996.589999999997"/>
    <n v="18520.439999999999"/>
    <n v="0"/>
    <n v="0"/>
    <n v="0"/>
    <n v="0"/>
    <n v="0"/>
    <n v="0"/>
    <n v="0"/>
    <n v="112674.64"/>
    <n v="1868.09"/>
    <n v="0"/>
    <n v="491047.06"/>
    <n v="260369.27"/>
    <n v="114542.73"/>
    <n v="865959.05999999994"/>
  </r>
  <r>
    <x v="10"/>
    <x v="2"/>
    <n v="2"/>
    <n v="52077.07"/>
    <n v="106201.38"/>
    <n v="236840.33"/>
    <n v="3349.43"/>
    <n v="35195.57"/>
    <n v="1019.6"/>
    <n v="0"/>
    <n v="1801.91"/>
    <n v="5254.8"/>
    <n v="0"/>
    <n v="79.73"/>
    <n v="1665"/>
    <n v="8056.02"/>
    <n v="16402.599999999999"/>
    <n v="10045.040000000001"/>
    <n v="420.76"/>
    <n v="0"/>
    <n v="0"/>
    <n v="184.67"/>
    <n v="0"/>
    <n v="180"/>
    <n v="4105.08"/>
    <n v="72354.45"/>
    <n v="97073.11"/>
    <n v="31651.98"/>
    <n v="18529.669999999998"/>
    <n v="0"/>
    <n v="0"/>
    <n v="0"/>
    <n v="0"/>
    <n v="0"/>
    <n v="0"/>
    <n v="0"/>
    <n v="103349.73"/>
    <n v="1884.15"/>
    <n v="0"/>
    <n v="441740.08999999997"/>
    <n v="260748.11000000004"/>
    <n v="105233.87999999999"/>
    <n v="807722.08"/>
  </r>
  <r>
    <x v="10"/>
    <x v="2"/>
    <n v="3"/>
    <n v="51694.720000000001"/>
    <n v="103860.61"/>
    <n v="233714.99"/>
    <n v="3412.48"/>
    <n v="33525.919999999998"/>
    <n v="1019.66"/>
    <n v="0"/>
    <n v="1103.9100000000001"/>
    <n v="4905.8100000000004"/>
    <n v="0"/>
    <n v="79.73"/>
    <n v="1665"/>
    <n v="7524.69"/>
    <n v="14608.83"/>
    <n v="8475.75"/>
    <n v="422.05"/>
    <n v="0"/>
    <n v="0"/>
    <n v="188.71"/>
    <n v="0"/>
    <n v="180"/>
    <n v="3800.42"/>
    <n v="68229.38"/>
    <n v="92557.43"/>
    <n v="27891.97"/>
    <n v="15203.34"/>
    <n v="0"/>
    <n v="0"/>
    <n v="0"/>
    <n v="0"/>
    <n v="0"/>
    <n v="0"/>
    <n v="0"/>
    <n v="119654.47"/>
    <n v="1362.76"/>
    <n v="0"/>
    <n v="433238.09999999992"/>
    <n v="240827.3"/>
    <n v="121017.23"/>
    <n v="795082.62999999989"/>
  </r>
  <r>
    <x v="10"/>
    <x v="2"/>
    <n v="4"/>
    <n v="51597.01"/>
    <n v="103545.52"/>
    <n v="233360.47"/>
    <n v="3251.32"/>
    <n v="30944.62"/>
    <n v="869.23"/>
    <n v="0"/>
    <n v="1090.1600000000001"/>
    <n v="4579.8999999999996"/>
    <n v="0"/>
    <n v="92.39"/>
    <n v="1665"/>
    <n v="7461.9"/>
    <n v="15053.53"/>
    <n v="7715.14"/>
    <n v="422.55"/>
    <n v="0"/>
    <n v="0"/>
    <n v="207.37"/>
    <n v="0"/>
    <n v="180"/>
    <n v="3513.04"/>
    <n v="68330.69"/>
    <n v="94342.78"/>
    <n v="29504.37"/>
    <n v="17610.8"/>
    <n v="0"/>
    <n v="0"/>
    <n v="0"/>
    <n v="0"/>
    <n v="0"/>
    <n v="0"/>
    <n v="0"/>
    <n v="73104.42"/>
    <n v="1371.66"/>
    <n v="0"/>
    <n v="429238.23"/>
    <n v="246099.56"/>
    <n v="74476.08"/>
    <n v="749813.87"/>
  </r>
  <r>
    <x v="10"/>
    <x v="2"/>
    <n v="5"/>
    <n v="47946.63"/>
    <n v="98138.84"/>
    <n v="196982.28"/>
    <n v="3468.34"/>
    <n v="21505.119999999999"/>
    <n v="752.37"/>
    <n v="0"/>
    <n v="610.08000000000004"/>
    <n v="3626.55"/>
    <n v="0"/>
    <n v="79.73"/>
    <n v="1665"/>
    <n v="7773.8"/>
    <n v="13734.43"/>
    <n v="7975.99"/>
    <n v="852.72"/>
    <n v="0"/>
    <n v="0"/>
    <n v="184.39"/>
    <n v="0"/>
    <n v="180"/>
    <n v="3487.5"/>
    <n v="67220.850000000006"/>
    <n v="91037.13"/>
    <n v="27078.31"/>
    <n v="15676.7"/>
    <n v="0"/>
    <n v="0"/>
    <n v="0"/>
    <n v="0"/>
    <n v="0"/>
    <n v="0"/>
    <n v="0"/>
    <n v="120272.28"/>
    <n v="957.46"/>
    <n v="0"/>
    <n v="373030.21"/>
    <n v="236946.55000000002"/>
    <n v="121229.74"/>
    <n v="731206.5"/>
  </r>
  <r>
    <x v="10"/>
    <x v="2"/>
    <n v="6"/>
    <n v="46876.75"/>
    <n v="95269.38"/>
    <n v="179633.96"/>
    <n v="3083.68"/>
    <n v="17163.62"/>
    <n v="644.05999999999995"/>
    <n v="0"/>
    <n v="301.68"/>
    <n v="2813.8"/>
    <n v="0"/>
    <n v="78.47"/>
    <n v="1980"/>
    <n v="7554.61"/>
    <n v="12756.8"/>
    <n v="8365.77"/>
    <n v="0"/>
    <n v="0"/>
    <n v="0"/>
    <n v="189.07"/>
    <n v="0"/>
    <n v="180"/>
    <n v="3369.86"/>
    <n v="64736.75"/>
    <n v="88402"/>
    <n v="26314.31"/>
    <n v="14759.24"/>
    <n v="0"/>
    <n v="0"/>
    <n v="0"/>
    <n v="0"/>
    <n v="0"/>
    <n v="0"/>
    <n v="0"/>
    <n v="80259.14"/>
    <n v="420"/>
    <n v="0"/>
    <n v="345786.92999999993"/>
    <n v="228686.87999999998"/>
    <n v="80679.14"/>
    <n v="655152.94999999995"/>
  </r>
  <r>
    <x v="10"/>
    <x v="2"/>
    <n v="7"/>
    <n v="44546.98"/>
    <n v="88622.83"/>
    <n v="175470.51"/>
    <n v="3406.1"/>
    <n v="21701.58"/>
    <n v="287.11"/>
    <n v="0"/>
    <n v="670.41"/>
    <n v="887.87"/>
    <n v="1033.46"/>
    <n v="92.39"/>
    <n v="1626.73"/>
    <n v="6366.06"/>
    <n v="13784.38"/>
    <n v="6811.37"/>
    <n v="431.65"/>
    <n v="0"/>
    <n v="0"/>
    <n v="194.76"/>
    <n v="0"/>
    <n v="180"/>
    <n v="4178.87"/>
    <n v="65691.78"/>
    <n v="77946.81"/>
    <n v="20590.52"/>
    <n v="18383.03"/>
    <n v="0"/>
    <n v="0"/>
    <n v="0"/>
    <n v="0"/>
    <n v="0"/>
    <n v="0"/>
    <n v="0"/>
    <n v="25867.74"/>
    <n v="494.56"/>
    <n v="0"/>
    <n v="336626.85"/>
    <n v="216278.34999999998"/>
    <n v="26362.300000000003"/>
    <n v="579267.5"/>
  </r>
  <r>
    <x v="10"/>
    <x v="2"/>
    <n v="8"/>
    <n v="44049.25"/>
    <n v="87805.04"/>
    <n v="169332.14"/>
    <n v="3095.76"/>
    <n v="19756.84"/>
    <n v="197.56"/>
    <n v="0"/>
    <n v="562.57000000000005"/>
    <n v="621.48"/>
    <n v="915.43"/>
    <n v="79.73"/>
    <n v="1620"/>
    <n v="6494.69"/>
    <n v="13700.29"/>
    <n v="6862.38"/>
    <n v="0"/>
    <n v="0"/>
    <n v="0"/>
    <n v="184.23"/>
    <n v="0"/>
    <n v="180"/>
    <n v="4099.63"/>
    <n v="65342.11"/>
    <n v="76664.990000000005"/>
    <n v="21464.87"/>
    <n v="18671.78"/>
    <n v="0"/>
    <n v="0"/>
    <n v="0"/>
    <n v="0"/>
    <n v="0"/>
    <n v="0"/>
    <n v="0"/>
    <n v="26577.38"/>
    <n v="880.7"/>
    <n v="0"/>
    <n v="326336.07"/>
    <n v="215364.69999999998"/>
    <n v="27458.080000000002"/>
    <n v="569158.85"/>
  </r>
  <r>
    <x v="10"/>
    <x v="2"/>
    <n v="9"/>
    <n v="44383.839999999997"/>
    <n v="88786.1"/>
    <n v="174534.8"/>
    <n v="3301.18"/>
    <n v="20357.75"/>
    <n v="164.61"/>
    <n v="0"/>
    <n v="654.20000000000005"/>
    <n v="946.11"/>
    <n v="1013.1"/>
    <n v="92.39"/>
    <n v="1620"/>
    <n v="6450.5"/>
    <n v="14864.9"/>
    <n v="6754.12"/>
    <n v="0"/>
    <n v="0"/>
    <n v="0"/>
    <n v="214.24"/>
    <n v="0"/>
    <n v="180"/>
    <n v="4899.25"/>
    <n v="67994.929999999993"/>
    <n v="79490.23"/>
    <n v="22126.54"/>
    <n v="19076.07"/>
    <n v="0"/>
    <n v="0"/>
    <n v="0"/>
    <n v="0"/>
    <n v="0"/>
    <n v="0"/>
    <n v="0"/>
    <n v="79718"/>
    <n v="867.33"/>
    <n v="0"/>
    <n v="334141.68999999994"/>
    <n v="223763.17"/>
    <n v="80585.33"/>
    <n v="638490.18999999994"/>
  </r>
  <r>
    <x v="10"/>
    <x v="2"/>
    <n v="10"/>
    <n v="44574.44"/>
    <n v="88742.04"/>
    <n v="179189.18"/>
    <n v="3622.96"/>
    <n v="22509.33"/>
    <n v="267.24"/>
    <n v="0"/>
    <n v="575.64"/>
    <n v="1142.45"/>
    <n v="1000.53"/>
    <n v="79.73"/>
    <n v="1621.35"/>
    <n v="6187.84"/>
    <n v="13921.34"/>
    <n v="6428.15"/>
    <n v="0"/>
    <n v="0"/>
    <n v="0"/>
    <n v="182.27"/>
    <n v="0"/>
    <n v="180"/>
    <n v="4813.8999999999996"/>
    <n v="65180"/>
    <n v="75222.27"/>
    <n v="21341.69"/>
    <n v="18283.13"/>
    <n v="0"/>
    <n v="0"/>
    <n v="0"/>
    <n v="0"/>
    <n v="0"/>
    <n v="0"/>
    <n v="0"/>
    <n v="125728.77"/>
    <n v="844.56"/>
    <n v="0"/>
    <n v="341623.81000000006"/>
    <n v="213441.67"/>
    <n v="126573.33"/>
    <n v="681638.81"/>
  </r>
  <r>
    <x v="10"/>
    <x v="2"/>
    <n v="11"/>
    <n v="45881.24"/>
    <n v="90875.64"/>
    <n v="199792.28"/>
    <n v="3182.42"/>
    <n v="33084.769999999997"/>
    <n v="505.94"/>
    <n v="0"/>
    <n v="964.5"/>
    <n v="1838.96"/>
    <n v="1377.91"/>
    <n v="79.73"/>
    <n v="1670.29"/>
    <n v="6430.38"/>
    <n v="14600.61"/>
    <n v="6992.44"/>
    <n v="0"/>
    <n v="0"/>
    <n v="0"/>
    <n v="179.66"/>
    <n v="0"/>
    <n v="180"/>
    <n v="4922.75"/>
    <n v="67809.13"/>
    <n v="79449.679999999993"/>
    <n v="21984.11"/>
    <n v="17976.16"/>
    <n v="0"/>
    <n v="0"/>
    <n v="0"/>
    <n v="0"/>
    <n v="0"/>
    <n v="0"/>
    <n v="0"/>
    <n v="117679.95"/>
    <n v="939.89"/>
    <n v="0"/>
    <n v="377503.66000000003"/>
    <n v="222274.93999999997"/>
    <n v="118619.84"/>
    <n v="718398.44"/>
  </r>
  <r>
    <x v="10"/>
    <x v="2"/>
    <n v="12"/>
    <n v="48082.04"/>
    <n v="97123.41"/>
    <n v="235021.06"/>
    <n v="3411.59"/>
    <n v="46592.93"/>
    <n v="570.15"/>
    <n v="0"/>
    <n v="2014.21"/>
    <n v="2487.6"/>
    <n v="1823.02"/>
    <n v="79.73"/>
    <n v="1665"/>
    <n v="6743.2"/>
    <n v="16658.509999999998"/>
    <n v="9157.57"/>
    <n v="420"/>
    <n v="0"/>
    <n v="0"/>
    <n v="204.45"/>
    <n v="0"/>
    <n v="180"/>
    <n v="5532.19"/>
    <n v="77241.350000000006"/>
    <n v="93139.79"/>
    <n v="27075.94"/>
    <n v="21263.24"/>
    <n v="0"/>
    <n v="0"/>
    <n v="0"/>
    <n v="0"/>
    <n v="0"/>
    <n v="0"/>
    <n v="0"/>
    <n v="112888.5"/>
    <n v="980.31"/>
    <n v="0"/>
    <n v="437126.01000000007"/>
    <n v="259360.96999999997"/>
    <n v="113868.81"/>
    <n v="810355.79"/>
  </r>
  <r>
    <x v="11"/>
    <x v="2"/>
    <n v="1"/>
    <n v="87283.19"/>
    <n v="159498.9"/>
    <n v="137022.78"/>
    <n v="1220.1199999999999"/>
    <n v="2235.66"/>
    <n v="1298.4000000000001"/>
    <n v="0"/>
    <n v="7511.5"/>
    <n v="13689.3"/>
    <n v="0"/>
    <n v="0"/>
    <n v="4746.84"/>
    <n v="30899.48"/>
    <n v="29007.11"/>
    <n v="5633.75"/>
    <n v="0"/>
    <n v="0"/>
    <n v="0"/>
    <n v="120.89"/>
    <n v="0"/>
    <n v="491.56"/>
    <n v="24359.63"/>
    <n v="93335.7"/>
    <n v="114753.38"/>
    <n v="44737.09"/>
    <n v="60824.91"/>
    <n v="19940.82"/>
    <n v="0"/>
    <n v="0"/>
    <n v="0"/>
    <n v="0"/>
    <n v="0"/>
    <n v="0"/>
    <n v="70435.710000000006"/>
    <n v="0"/>
    <n v="0"/>
    <n v="409759.85"/>
    <n v="428851.16"/>
    <n v="70435.710000000006"/>
    <n v="909046.72"/>
  </r>
  <r>
    <x v="11"/>
    <x v="2"/>
    <n v="2"/>
    <n v="86039.34"/>
    <n v="157325.45000000001"/>
    <n v="132512.47"/>
    <n v="1205.18"/>
    <n v="2155.2600000000002"/>
    <n v="2258.69"/>
    <n v="0"/>
    <n v="8014.2"/>
    <n v="16028.68"/>
    <n v="0"/>
    <n v="0"/>
    <n v="4751.87"/>
    <n v="31982.76"/>
    <n v="29036.33"/>
    <n v="5646.81"/>
    <n v="0"/>
    <n v="0"/>
    <n v="0"/>
    <n v="104.33"/>
    <n v="0"/>
    <n v="482.37"/>
    <n v="25296.46"/>
    <n v="94983.61"/>
    <n v="112737.18"/>
    <n v="42186.65"/>
    <n v="34495.57"/>
    <n v="18176.93"/>
    <n v="0"/>
    <n v="0"/>
    <n v="0"/>
    <n v="0"/>
    <n v="0"/>
    <n v="0"/>
    <n v="60598.720000000001"/>
    <n v="0"/>
    <n v="0"/>
    <n v="405539.27"/>
    <n v="399880.87"/>
    <n v="60598.720000000001"/>
    <n v="866018.86"/>
  </r>
  <r>
    <x v="11"/>
    <x v="2"/>
    <n v="3"/>
    <n v="84771.1"/>
    <n v="149194.57"/>
    <n v="125110.05"/>
    <n v="1247.31"/>
    <n v="2057.87"/>
    <n v="1272.54"/>
    <n v="0"/>
    <n v="6847.77"/>
    <n v="12336.33"/>
    <n v="0"/>
    <n v="0"/>
    <n v="4753.3500000000004"/>
    <n v="27659.53"/>
    <n v="26741.01"/>
    <n v="5067.84"/>
    <n v="0"/>
    <n v="0"/>
    <n v="0"/>
    <n v="110.65"/>
    <n v="0"/>
    <n v="486.52"/>
    <n v="45027.73"/>
    <n v="89950.35"/>
    <n v="107993.4"/>
    <n v="41345.32"/>
    <n v="30086.65"/>
    <n v="21419.4"/>
    <n v="0"/>
    <n v="0"/>
    <n v="0"/>
    <n v="0"/>
    <n v="0"/>
    <n v="0"/>
    <n v="60608"/>
    <n v="0"/>
    <n v="0"/>
    <n v="382837.54000000004"/>
    <n v="400641.75000000006"/>
    <n v="60608"/>
    <n v="844087.29"/>
  </r>
  <r>
    <x v="11"/>
    <x v="2"/>
    <n v="4"/>
    <n v="82570.149999999994"/>
    <n v="140739.56"/>
    <n v="116800.86"/>
    <n v="1412.51"/>
    <n v="1973.23"/>
    <n v="903.23"/>
    <n v="0"/>
    <n v="6327.06"/>
    <n v="9359.91"/>
    <n v="0"/>
    <n v="0"/>
    <n v="4712.33"/>
    <n v="24254.76"/>
    <n v="26218.78"/>
    <n v="5195.3599999999997"/>
    <n v="0"/>
    <n v="0"/>
    <n v="0"/>
    <n v="117.59"/>
    <n v="0"/>
    <n v="482.5"/>
    <n v="20401.330000000002"/>
    <n v="88566.54"/>
    <n v="111633.75"/>
    <n v="85837.63"/>
    <n v="28188.080000000002"/>
    <n v="21525.88"/>
    <n v="0"/>
    <n v="0"/>
    <n v="0"/>
    <n v="0"/>
    <n v="0"/>
    <n v="0"/>
    <n v="87331.44"/>
    <n v="0"/>
    <n v="0"/>
    <n v="360086.50999999995"/>
    <n v="417134.53"/>
    <n v="87331.44"/>
    <n v="864552.48"/>
  </r>
  <r>
    <x v="11"/>
    <x v="2"/>
    <n v="5"/>
    <n v="80826.399999999994"/>
    <n v="135320.37"/>
    <n v="109591.17"/>
    <n v="1315.33"/>
    <n v="1769.69"/>
    <n v="488.19"/>
    <n v="0"/>
    <n v="4405.96"/>
    <n v="7607.37"/>
    <n v="0"/>
    <n v="0"/>
    <n v="4931.24"/>
    <n v="22960.19"/>
    <n v="24341.7"/>
    <n v="3917.19"/>
    <n v="0"/>
    <n v="0"/>
    <n v="0"/>
    <n v="114.57"/>
    <n v="0"/>
    <n v="671.98"/>
    <n v="19523.439999999999"/>
    <n v="80141.600000000006"/>
    <n v="107216.93"/>
    <n v="47318.67"/>
    <n v="25147.65"/>
    <n v="14330.23"/>
    <n v="0"/>
    <n v="0"/>
    <n v="0"/>
    <n v="0"/>
    <n v="0"/>
    <n v="0"/>
    <n v="111577.17"/>
    <n v="0"/>
    <n v="0"/>
    <n v="341324.48000000004"/>
    <n v="350615.39"/>
    <n v="111577.17"/>
    <n v="803517.04000000015"/>
  </r>
  <r>
    <x v="11"/>
    <x v="2"/>
    <n v="6"/>
    <n v="80353.91"/>
    <n v="132867.78"/>
    <n v="105406.34"/>
    <n v="1274.02"/>
    <n v="1179.4100000000001"/>
    <n v="329.76"/>
    <n v="0"/>
    <n v="2879.71"/>
    <n v="4826.87"/>
    <n v="0"/>
    <n v="0"/>
    <n v="5240.18"/>
    <n v="21859.72"/>
    <n v="22677.79"/>
    <n v="4592.22"/>
    <n v="0"/>
    <n v="0"/>
    <n v="0"/>
    <n v="110.05"/>
    <n v="0"/>
    <n v="471.97"/>
    <n v="16647.46"/>
    <n v="77663.95"/>
    <n v="85337.99"/>
    <n v="36523.72"/>
    <n v="20487.669999999998"/>
    <n v="16470.86"/>
    <n v="0"/>
    <n v="0"/>
    <n v="0"/>
    <n v="0"/>
    <n v="0"/>
    <n v="0"/>
    <n v="111847.97"/>
    <n v="0"/>
    <n v="0"/>
    <n v="329117.80000000005"/>
    <n v="308083.58"/>
    <n v="111847.97"/>
    <n v="749049.35000000009"/>
  </r>
  <r>
    <x v="11"/>
    <x v="2"/>
    <n v="7"/>
    <n v="77279.839999999997"/>
    <n v="129110.62"/>
    <n v="106547.08"/>
    <n v="1471.32"/>
    <n v="2984.28"/>
    <n v="283.14"/>
    <n v="0"/>
    <n v="1679.46"/>
    <n v="4109.76"/>
    <n v="0"/>
    <n v="0"/>
    <n v="5111.6099999999997"/>
    <n v="22502.23"/>
    <n v="18920.34"/>
    <n v="5693.2"/>
    <n v="978.33"/>
    <n v="0"/>
    <n v="0"/>
    <n v="113.96"/>
    <n v="0"/>
    <n v="478.7"/>
    <n v="13729.81"/>
    <n v="73005.94"/>
    <n v="74561.98"/>
    <n v="45765.31"/>
    <n v="41661.81"/>
    <n v="16826.84"/>
    <n v="0"/>
    <n v="0"/>
    <n v="0"/>
    <n v="0"/>
    <n v="0"/>
    <n v="0"/>
    <n v="112152.43"/>
    <n v="0"/>
    <n v="0"/>
    <n v="323465.50000000006"/>
    <n v="319350.06"/>
    <n v="112152.43"/>
    <n v="754967.99"/>
  </r>
  <r>
    <x v="11"/>
    <x v="2"/>
    <n v="8"/>
    <n v="77348.429999999993"/>
    <n v="127920.8"/>
    <n v="103977.19"/>
    <n v="1254.8800000000001"/>
    <n v="2752.52"/>
    <n v="417.98"/>
    <n v="0"/>
    <n v="1591.87"/>
    <n v="2829.97"/>
    <n v="0"/>
    <n v="0"/>
    <n v="4434.29"/>
    <n v="22066.34"/>
    <n v="18388.62"/>
    <n v="5806.15"/>
    <n v="2248.4699999999998"/>
    <n v="0"/>
    <n v="0"/>
    <n v="110.94"/>
    <n v="0"/>
    <n v="493.25"/>
    <n v="13036.98"/>
    <n v="69559.929999999993"/>
    <n v="69632.990000000005"/>
    <n v="40875.79"/>
    <n v="46711.69"/>
    <n v="14550.44"/>
    <n v="0"/>
    <n v="0"/>
    <n v="0"/>
    <n v="0"/>
    <n v="0"/>
    <n v="0"/>
    <n v="116779.49"/>
    <n v="0"/>
    <n v="0"/>
    <n v="318093.63999999996"/>
    <n v="307915.88000000006"/>
    <n v="116779.49"/>
    <n v="742789.01"/>
  </r>
  <r>
    <x v="11"/>
    <x v="2"/>
    <n v="9"/>
    <n v="77020.399999999994"/>
    <n v="128578.4"/>
    <n v="104816.24"/>
    <n v="1341.61"/>
    <n v="2853.94"/>
    <n v="345.46"/>
    <n v="0"/>
    <n v="1552.34"/>
    <n v="3145.27"/>
    <n v="0"/>
    <n v="0"/>
    <n v="4627.92"/>
    <n v="21474.77"/>
    <n v="18428.86"/>
    <n v="5771.16"/>
    <n v="2962.08"/>
    <n v="0"/>
    <n v="0"/>
    <n v="120.89"/>
    <n v="0"/>
    <n v="472.22"/>
    <n v="12784.69"/>
    <n v="69145.23"/>
    <n v="66691.92"/>
    <n v="36781.49"/>
    <n v="32772.14"/>
    <n v="18939.13"/>
    <n v="0"/>
    <n v="0"/>
    <n v="0"/>
    <n v="0"/>
    <n v="0"/>
    <n v="0"/>
    <n v="116678.28"/>
    <n v="0"/>
    <n v="0"/>
    <n v="319653.66000000003"/>
    <n v="290972.5"/>
    <n v="116678.28"/>
    <n v="727304.44000000006"/>
  </r>
  <r>
    <x v="11"/>
    <x v="2"/>
    <n v="10"/>
    <n v="77385.009999999995"/>
    <n v="128950.85"/>
    <n v="106333.74"/>
    <n v="1497.85"/>
    <n v="3183.68"/>
    <n v="317.26"/>
    <n v="0"/>
    <n v="1669.79"/>
    <n v="3707.88"/>
    <n v="0"/>
    <n v="0"/>
    <n v="4545.03"/>
    <n v="21322.77"/>
    <n v="17641.05"/>
    <n v="5535.99"/>
    <n v="2942.94"/>
    <n v="101.9"/>
    <n v="0"/>
    <n v="110.94"/>
    <n v="0"/>
    <n v="447.26"/>
    <n v="13259.36"/>
    <n v="67809.539999999994"/>
    <n v="68227.509999999995"/>
    <n v="32289.57"/>
    <n v="47181.61"/>
    <n v="18553.169999999998"/>
    <n v="0"/>
    <n v="0"/>
    <n v="0"/>
    <n v="0"/>
    <n v="0"/>
    <n v="0"/>
    <n v="117801.18"/>
    <n v="0"/>
    <n v="0"/>
    <n v="323046.05999999994"/>
    <n v="299968.63999999996"/>
    <n v="117801.18"/>
    <n v="740815.87999999989"/>
  </r>
  <r>
    <x v="11"/>
    <x v="2"/>
    <n v="11"/>
    <n v="77976.83"/>
    <n v="131355.01"/>
    <n v="111743.52"/>
    <n v="1228.83"/>
    <n v="5173.6499999999996"/>
    <n v="1119.1300000000001"/>
    <n v="0"/>
    <n v="3680.94"/>
    <n v="5955.76"/>
    <n v="0"/>
    <n v="0"/>
    <n v="4430.82"/>
    <n v="21626.639999999999"/>
    <n v="19540.13"/>
    <n v="6633.96"/>
    <n v="3447.07"/>
    <n v="0"/>
    <n v="0"/>
    <n v="121.5"/>
    <n v="0"/>
    <n v="456.22"/>
    <n v="15599.34"/>
    <n v="74225.740000000005"/>
    <n v="79090.95"/>
    <n v="39839.26"/>
    <n v="48871.05"/>
    <n v="23425.32"/>
    <n v="0"/>
    <n v="0"/>
    <n v="0"/>
    <n v="0"/>
    <n v="0"/>
    <n v="0"/>
    <n v="135453.22"/>
    <n v="0"/>
    <n v="0"/>
    <n v="338233.6700000001"/>
    <n v="337308"/>
    <n v="135453.22"/>
    <n v="810994.89000000013"/>
  </r>
  <r>
    <x v="11"/>
    <x v="2"/>
    <n v="12"/>
    <n v="81121.16"/>
    <n v="141602.39000000001"/>
    <n v="125678.41"/>
    <n v="1336.09"/>
    <n v="6002.73"/>
    <n v="1985.3"/>
    <n v="0"/>
    <n v="6039.86"/>
    <n v="9454.6299999999992"/>
    <n v="0"/>
    <n v="0"/>
    <n v="5234.8500000000004"/>
    <n v="22968.99"/>
    <n v="21239.99"/>
    <n v="8842.68"/>
    <n v="4685.75"/>
    <n v="0"/>
    <n v="0"/>
    <n v="116.71"/>
    <n v="0"/>
    <n v="459.06"/>
    <n v="18035.36"/>
    <n v="85537.1"/>
    <n v="91233.35"/>
    <n v="42170.73"/>
    <n v="53036.93"/>
    <n v="22116.18"/>
    <n v="0"/>
    <n v="0"/>
    <n v="0"/>
    <n v="0"/>
    <n v="0"/>
    <n v="0"/>
    <n v="70337.69"/>
    <n v="0"/>
    <n v="0"/>
    <n v="373220.57"/>
    <n v="375677.68"/>
    <n v="70337.69"/>
    <n v="819235.94"/>
  </r>
  <r>
    <x v="12"/>
    <x v="2"/>
    <n v="1"/>
    <n v="150118.48000000001"/>
    <n v="817297.54"/>
    <n v="458726.7"/>
    <n v="1328.86"/>
    <n v="2374.09"/>
    <n v="0"/>
    <n v="0"/>
    <n v="3405.55"/>
    <n v="7756.42"/>
    <n v="0"/>
    <n v="68.56"/>
    <n v="3067.62"/>
    <n v="23294.99"/>
    <n v="18510.97"/>
    <n v="14288.4"/>
    <n v="5841.49"/>
    <n v="0"/>
    <n v="0"/>
    <n v="299.51"/>
    <n v="0"/>
    <n v="814.76"/>
    <n v="19879.830000000002"/>
    <n v="139788.21"/>
    <n v="156978.94"/>
    <n v="67907.42"/>
    <n v="88742.14"/>
    <n v="45519.27"/>
    <n v="0"/>
    <n v="19741.7"/>
    <n v="0"/>
    <n v="9327.58"/>
    <n v="0"/>
    <n v="0"/>
    <n v="0"/>
    <n v="12356.79"/>
    <n v="0"/>
    <n v="1441007.6400000001"/>
    <n v="585002.11"/>
    <n v="41426.07"/>
    <n v="2067435.82"/>
  </r>
  <r>
    <x v="12"/>
    <x v="2"/>
    <n v="2"/>
    <n v="143501.18"/>
    <n v="747925.06"/>
    <n v="419932.82"/>
    <n v="1352.47"/>
    <n v="1893.63"/>
    <n v="0"/>
    <n v="0"/>
    <n v="2004.21"/>
    <n v="5493.26"/>
    <n v="0"/>
    <n v="56.62"/>
    <n v="3074.69"/>
    <n v="22713.14"/>
    <n v="18489.48"/>
    <n v="13639.68"/>
    <n v="7382.93"/>
    <n v="0"/>
    <n v="0"/>
    <n v="264.58999999999997"/>
    <n v="0"/>
    <n v="803.97"/>
    <n v="18007.03"/>
    <n v="124834.28"/>
    <n v="140885.75"/>
    <n v="50824.18"/>
    <n v="72857.77"/>
    <n v="36849.69"/>
    <n v="0"/>
    <n v="19260.55"/>
    <n v="0"/>
    <n v="58715.24"/>
    <n v="0"/>
    <n v="0"/>
    <n v="0"/>
    <n v="6473.03"/>
    <n v="0"/>
    <n v="1322102.6299999999"/>
    <n v="510683.80000000005"/>
    <n v="84448.819999999992"/>
    <n v="1917235.25"/>
  </r>
  <r>
    <x v="12"/>
    <x v="2"/>
    <n v="3"/>
    <n v="131024.42"/>
    <n v="648149.65"/>
    <n v="356916.91"/>
    <n v="1540.45"/>
    <n v="1661.64"/>
    <n v="0"/>
    <n v="0"/>
    <n v="1538.48"/>
    <n v="4629.72"/>
    <n v="0"/>
    <n v="56.24"/>
    <n v="3117.57"/>
    <n v="17922.88"/>
    <n v="15368.12"/>
    <n v="11055.4"/>
    <n v="879.12"/>
    <n v="0"/>
    <n v="0"/>
    <n v="244.97"/>
    <n v="0"/>
    <n v="799.49"/>
    <n v="13543.04"/>
    <n v="103625.9"/>
    <n v="115381.32"/>
    <n v="57684.08"/>
    <n v="54745.38"/>
    <n v="57088.12"/>
    <n v="0"/>
    <n v="23052.01"/>
    <n v="0"/>
    <n v="83989"/>
    <n v="0"/>
    <n v="0"/>
    <n v="0"/>
    <n v="3857.47"/>
    <n v="0"/>
    <n v="1145461.2699999998"/>
    <n v="451511.63000000006"/>
    <n v="110898.48"/>
    <n v="1707871.38"/>
  </r>
  <r>
    <x v="12"/>
    <x v="2"/>
    <n v="4"/>
    <n v="129282.69"/>
    <n v="630618.43999999994"/>
    <n v="350690.53"/>
    <n v="1357.84"/>
    <n v="1581.32"/>
    <n v="0"/>
    <n v="0"/>
    <n v="1450.84"/>
    <n v="4451.66"/>
    <n v="0"/>
    <n v="56.24"/>
    <n v="3136.36"/>
    <n v="17879.669999999998"/>
    <n v="15295.28"/>
    <n v="10475.77"/>
    <n v="6436.49"/>
    <n v="0"/>
    <n v="0"/>
    <n v="264.51"/>
    <n v="0"/>
    <n v="804.9"/>
    <n v="13086.56"/>
    <n v="106750.27"/>
    <n v="121331.93"/>
    <n v="57614.46"/>
    <n v="75411.56"/>
    <n v="46166.42"/>
    <n v="0"/>
    <n v="17286.72"/>
    <n v="0"/>
    <n v="111537.23"/>
    <n v="0"/>
    <n v="0"/>
    <n v="0"/>
    <n v="3502.49"/>
    <n v="0"/>
    <n v="1119433.32"/>
    <n v="474710.42"/>
    <n v="132326.44"/>
    <n v="1726470.18"/>
  </r>
  <r>
    <x v="12"/>
    <x v="2"/>
    <n v="5"/>
    <n v="125010.53"/>
    <n v="599702.36"/>
    <n v="327347.71999999997"/>
    <n v="1570.87"/>
    <n v="1510.73"/>
    <n v="0"/>
    <n v="0"/>
    <n v="1086.05"/>
    <n v="2787.98"/>
    <n v="0"/>
    <n v="64.33"/>
    <n v="3317.71"/>
    <n v="17422.830000000002"/>
    <n v="13374.81"/>
    <n v="9844.4599999999991"/>
    <n v="6022.79"/>
    <n v="0"/>
    <n v="0"/>
    <n v="295.82"/>
    <n v="0"/>
    <n v="801.48"/>
    <n v="11796.66"/>
    <n v="95454.77"/>
    <n v="106100.34"/>
    <n v="57523.79"/>
    <n v="69127.44"/>
    <n v="43913.71"/>
    <n v="0"/>
    <n v="16906.599999999999"/>
    <n v="0"/>
    <n v="114216.82"/>
    <n v="0"/>
    <n v="0"/>
    <n v="0"/>
    <n v="1866.71"/>
    <n v="0"/>
    <n v="1059016.24"/>
    <n v="435060.94"/>
    <n v="132990.13"/>
    <n v="1627067.31"/>
  </r>
  <r>
    <x v="12"/>
    <x v="2"/>
    <n v="6"/>
    <n v="123377.44"/>
    <n v="587836.02"/>
    <n v="319725.18"/>
    <n v="1402.53"/>
    <n v="1383.46"/>
    <n v="0"/>
    <n v="0"/>
    <n v="780.03"/>
    <n v="1983.06"/>
    <n v="0"/>
    <n v="60.09"/>
    <n v="3099.07"/>
    <n v="16889.68"/>
    <n v="13204.14"/>
    <n v="8119.96"/>
    <n v="4853.13"/>
    <n v="0"/>
    <n v="0"/>
    <n v="277.82"/>
    <n v="0"/>
    <n v="806.17"/>
    <n v="11148.98"/>
    <n v="86581.440000000002"/>
    <n v="100291.24"/>
    <n v="56538.76"/>
    <n v="66220.81"/>
    <n v="47020.29"/>
    <n v="0"/>
    <n v="17252.22"/>
    <n v="0"/>
    <n v="71787.399999999994"/>
    <n v="0"/>
    <n v="0"/>
    <n v="0"/>
    <n v="1516.42"/>
    <n v="0"/>
    <n v="1036487.72"/>
    <n v="415111.57999999996"/>
    <n v="90556.04"/>
    <n v="1542155.3399999999"/>
  </r>
  <r>
    <x v="12"/>
    <x v="2"/>
    <n v="7"/>
    <n v="144046.41"/>
    <n v="541364.63"/>
    <n v="333509.86"/>
    <n v="1419.26"/>
    <n v="2946.44"/>
    <n v="0"/>
    <n v="0"/>
    <n v="1037.47"/>
    <n v="1382.22"/>
    <n v="0"/>
    <n v="64.33"/>
    <n v="3127.69"/>
    <n v="16801.04"/>
    <n v="13608.7"/>
    <n v="9340.5499999999993"/>
    <n v="947.56"/>
    <n v="0"/>
    <n v="0"/>
    <n v="277.52"/>
    <n v="0"/>
    <n v="800.38"/>
    <n v="10822.74"/>
    <n v="87710.58"/>
    <n v="96971.16"/>
    <n v="59648.5"/>
    <n v="62790.04"/>
    <n v="61705.67"/>
    <n v="0"/>
    <n v="18622.689999999999"/>
    <n v="0"/>
    <n v="108870.15"/>
    <n v="0"/>
    <n v="0"/>
    <n v="0"/>
    <n v="947"/>
    <n v="0"/>
    <n v="1025706.2899999999"/>
    <n v="424616.45999999996"/>
    <n v="128439.84"/>
    <n v="1578762.59"/>
  </r>
  <r>
    <x v="12"/>
    <x v="2"/>
    <n v="8"/>
    <n v="143137.87"/>
    <n v="536460.21"/>
    <n v="329647.45"/>
    <n v="1413.47"/>
    <n v="2712.5"/>
    <n v="0"/>
    <n v="0"/>
    <n v="1012.81"/>
    <n v="1216.44"/>
    <n v="0"/>
    <n v="64.33"/>
    <n v="3165.26"/>
    <n v="16793.150000000001"/>
    <n v="12774.51"/>
    <n v="10322.44"/>
    <n v="888.24"/>
    <n v="0"/>
    <n v="0"/>
    <n v="296.20999999999998"/>
    <n v="0"/>
    <n v="802.75"/>
    <n v="10199.14"/>
    <n v="82432.36"/>
    <n v="91285.81"/>
    <n v="53004.94"/>
    <n v="67441.919999999998"/>
    <n v="36422.559999999998"/>
    <n v="0"/>
    <n v="18835.080000000002"/>
    <n v="0"/>
    <n v="72612.89"/>
    <n v="0"/>
    <n v="0"/>
    <n v="0"/>
    <n v="960"/>
    <n v="0"/>
    <n v="1015600.75"/>
    <n v="385893.62"/>
    <n v="92407.97"/>
    <n v="1493902.34"/>
  </r>
  <r>
    <x v="12"/>
    <x v="2"/>
    <n v="9"/>
    <n v="143455.76999999999"/>
    <n v="540186.34"/>
    <n v="334404.96000000002"/>
    <n v="1416.31"/>
    <n v="2905.52"/>
    <n v="0"/>
    <n v="0"/>
    <n v="1096.33"/>
    <n v="1295.1199999999999"/>
    <n v="0"/>
    <n v="60.47"/>
    <n v="3138.81"/>
    <n v="16762.84"/>
    <n v="14116.92"/>
    <n v="10496.91"/>
    <n v="1003.73"/>
    <n v="0"/>
    <n v="420.25"/>
    <n v="275.24"/>
    <n v="0"/>
    <n v="802.41"/>
    <n v="10748.03"/>
    <n v="85439.83"/>
    <n v="96465.42"/>
    <n v="53511.97"/>
    <n v="76871.73"/>
    <n v="48985.71"/>
    <n v="0"/>
    <n v="17490.599999999999"/>
    <n v="0"/>
    <n v="48720.29"/>
    <n v="0"/>
    <n v="0"/>
    <n v="0"/>
    <n v="1450.08"/>
    <n v="0"/>
    <n v="1024760.3500000001"/>
    <n v="419100.26999999996"/>
    <n v="67660.97"/>
    <n v="1511521.59"/>
  </r>
  <r>
    <x v="12"/>
    <x v="2"/>
    <n v="10"/>
    <n v="143196.06"/>
    <n v="539550.79"/>
    <n v="342579.29"/>
    <n v="1611.21"/>
    <n v="3304.97"/>
    <n v="0"/>
    <n v="0"/>
    <n v="1248.4100000000001"/>
    <n v="2044.39"/>
    <n v="0"/>
    <n v="64.33"/>
    <n v="3187.91"/>
    <n v="16732.580000000002"/>
    <n v="14643.76"/>
    <n v="9925.5"/>
    <n v="953.13"/>
    <n v="0"/>
    <n v="0"/>
    <n v="301.13"/>
    <n v="0"/>
    <n v="817.39"/>
    <n v="10904.3"/>
    <n v="85664.41"/>
    <n v="97207.7"/>
    <n v="52995.15"/>
    <n v="63011.18"/>
    <n v="47957.75"/>
    <n v="0"/>
    <n v="19877.419999999998"/>
    <n v="0"/>
    <n v="85468.76"/>
    <n v="0"/>
    <n v="0"/>
    <n v="0"/>
    <n v="1442.78"/>
    <n v="0"/>
    <n v="1033535.1200000001"/>
    <n v="404366.22000000003"/>
    <n v="106788.95999999999"/>
    <n v="1544690.3"/>
  </r>
  <r>
    <x v="12"/>
    <x v="2"/>
    <n v="11"/>
    <n v="146322.54999999999"/>
    <n v="562018.01"/>
    <n v="372705.39"/>
    <n v="1392.74"/>
    <n v="4450.67"/>
    <n v="0"/>
    <n v="0"/>
    <n v="2275.63"/>
    <n v="4211.55"/>
    <n v="0"/>
    <n v="60.47"/>
    <n v="3120.92"/>
    <n v="17220.23"/>
    <n v="16666.63"/>
    <n v="10717.69"/>
    <n v="926.49"/>
    <n v="0"/>
    <n v="0"/>
    <n v="255.9"/>
    <n v="0"/>
    <n v="805.37"/>
    <n v="12083.52"/>
    <n v="103055.63"/>
    <n v="113554.46"/>
    <n v="60293.41"/>
    <n v="57845.85"/>
    <n v="51295.85"/>
    <n v="0"/>
    <n v="18606.96"/>
    <n v="0"/>
    <n v="102410.56"/>
    <n v="0"/>
    <n v="0"/>
    <n v="0"/>
    <n v="3096.78"/>
    <n v="0"/>
    <n v="1093376.54"/>
    <n v="447902.41999999993"/>
    <n v="124114.29999999999"/>
    <n v="1665393.26"/>
  </r>
  <r>
    <x v="12"/>
    <x v="2"/>
    <n v="12"/>
    <n v="152137.67000000001"/>
    <n v="609799.30000000005"/>
    <n v="427970.18"/>
    <n v="1621.85"/>
    <n v="5037.45"/>
    <n v="0"/>
    <n v="0"/>
    <n v="2681.62"/>
    <n v="4908.28"/>
    <n v="0"/>
    <n v="60.47"/>
    <n v="3185.26"/>
    <n v="19101.3"/>
    <n v="21047.52"/>
    <n v="12915.95"/>
    <n v="1950.66"/>
    <n v="0"/>
    <n v="0"/>
    <n v="272.32"/>
    <n v="0"/>
    <n v="805.28"/>
    <n v="13981.25"/>
    <n v="127360.7"/>
    <n v="132131.34"/>
    <n v="61739.41"/>
    <n v="59490.06"/>
    <n v="60308.2"/>
    <n v="0"/>
    <n v="18066.77"/>
    <n v="1939.82"/>
    <n v="108502.42"/>
    <n v="0"/>
    <n v="0"/>
    <n v="0"/>
    <n v="4491.8599999999997"/>
    <n v="0"/>
    <n v="1204156.3500000003"/>
    <n v="514349.72000000009"/>
    <n v="133000.87"/>
    <n v="1851506.9400000004"/>
  </r>
  <r>
    <x v="13"/>
    <x v="2"/>
    <n v="1"/>
    <n v="133340.99"/>
    <n v="117248.53"/>
    <n v="382382.9"/>
    <n v="621.66"/>
    <n v="36137.67"/>
    <n v="2367.66"/>
    <n v="0"/>
    <n v="19706.63"/>
    <n v="6531.36"/>
    <n v="2885.76"/>
    <n v="381.99"/>
    <n v="4088.04"/>
    <n v="12755.28"/>
    <n v="48336.99"/>
    <n v="34020.129999999997"/>
    <n v="4527"/>
    <n v="0"/>
    <n v="1380"/>
    <n v="566.99"/>
    <n v="541.20000000000005"/>
    <n v="463.37"/>
    <n v="25679.65"/>
    <n v="286544.98"/>
    <n v="301185.06"/>
    <n v="139280.35999999999"/>
    <n v="132795.29999999999"/>
    <n v="78765.98"/>
    <n v="0"/>
    <n v="0"/>
    <n v="0"/>
    <n v="0"/>
    <n v="0"/>
    <n v="0"/>
    <n v="0"/>
    <n v="0"/>
    <n v="0"/>
    <n v="701223.16000000015"/>
    <n v="1071312.3199999998"/>
    <n v="0"/>
    <n v="1772535.48"/>
  </r>
  <r>
    <x v="13"/>
    <x v="2"/>
    <n v="2"/>
    <n v="130499.18"/>
    <n v="114672.08"/>
    <n v="359820.63"/>
    <n v="645.57000000000005"/>
    <n v="33729.39"/>
    <n v="2159.9699999999998"/>
    <n v="0"/>
    <n v="16310.23"/>
    <n v="5585.18"/>
    <n v="2225.73"/>
    <n v="295.27"/>
    <n v="3222.75"/>
    <n v="13144.51"/>
    <n v="48109.91"/>
    <n v="32812.07"/>
    <n v="4464.01"/>
    <n v="0"/>
    <n v="1384.44"/>
    <n v="544.34"/>
    <n v="-541.20000000000005"/>
    <n v="810.54"/>
    <n v="23756.79"/>
    <n v="266811.68"/>
    <n v="281513.75"/>
    <n v="146722.06"/>
    <n v="106285.09"/>
    <n v="76067.73"/>
    <n v="0"/>
    <n v="0"/>
    <n v="0"/>
    <n v="0"/>
    <n v="0"/>
    <n v="0"/>
    <n v="0"/>
    <n v="0"/>
    <n v="0"/>
    <n v="665647.96"/>
    <n v="1005403.7399999999"/>
    <n v="0"/>
    <n v="1671051.6999999997"/>
  </r>
  <r>
    <x v="13"/>
    <x v="2"/>
    <n v="3"/>
    <n v="127746.61"/>
    <n v="113832.93"/>
    <n v="359624.51"/>
    <n v="645.57000000000005"/>
    <n v="28585.07"/>
    <n v="1842.81"/>
    <n v="0"/>
    <n v="12021.26"/>
    <n v="4313.6099999999997"/>
    <n v="2197.41"/>
    <n v="337.14"/>
    <n v="3108.65"/>
    <n v="12774.83"/>
    <n v="45494.96"/>
    <n v="27942.11"/>
    <n v="4300.63"/>
    <n v="0"/>
    <n v="9939.8700000000008"/>
    <n v="510.31"/>
    <n v="0"/>
    <n v="514.29999999999995"/>
    <n v="23264.62"/>
    <n v="265993.81"/>
    <n v="278521.76"/>
    <n v="130500.09"/>
    <n v="119440.16"/>
    <n v="79367.820000000007"/>
    <n v="0"/>
    <n v="0"/>
    <n v="0"/>
    <n v="0"/>
    <n v="0"/>
    <n v="0"/>
    <n v="0"/>
    <n v="0"/>
    <n v="0"/>
    <n v="650809.78"/>
    <n v="1002011.06"/>
    <n v="0"/>
    <n v="1652820.84"/>
  </r>
  <r>
    <x v="13"/>
    <x v="2"/>
    <n v="4"/>
    <n v="128026.53"/>
    <n v="116803.61"/>
    <n v="383581.19"/>
    <n v="689.38"/>
    <n v="29582.05"/>
    <n v="1855.28"/>
    <n v="0"/>
    <n v="11631.52"/>
    <n v="4279.72"/>
    <n v="2133.0500000000002"/>
    <n v="263.58"/>
    <n v="3068.11"/>
    <n v="12688.4"/>
    <n v="45444.35"/>
    <n v="27718.880000000001"/>
    <n v="4069.23"/>
    <n v="0"/>
    <n v="11856.77"/>
    <n v="532.57000000000005"/>
    <n v="0"/>
    <n v="484.36"/>
    <n v="23198.7"/>
    <n v="268917.48"/>
    <n v="284059.62"/>
    <n v="123528.46"/>
    <n v="117509.96"/>
    <n v="72090.58"/>
    <n v="0"/>
    <n v="0"/>
    <n v="0"/>
    <n v="0"/>
    <n v="0"/>
    <n v="0"/>
    <n v="0"/>
    <n v="0"/>
    <n v="0"/>
    <n v="678582.33000000019"/>
    <n v="995431.04999999993"/>
    <n v="0"/>
    <n v="1674013.3800000001"/>
  </r>
  <r>
    <x v="13"/>
    <x v="2"/>
    <n v="5"/>
    <n v="113905.7"/>
    <n v="104869.66"/>
    <n v="303056.89"/>
    <n v="690.19"/>
    <n v="19313.57"/>
    <n v="1033.71"/>
    <n v="0"/>
    <n v="7277.22"/>
    <n v="3139.43"/>
    <n v="1727.46"/>
    <n v="193.81"/>
    <n v="3084.69"/>
    <n v="12303.69"/>
    <n v="45222.3"/>
    <n v="25904.11"/>
    <n v="4125.05"/>
    <n v="0"/>
    <n v="9227.1200000000008"/>
    <n v="528.94000000000005"/>
    <n v="0"/>
    <n v="477.63"/>
    <n v="22067.37"/>
    <n v="253613.4"/>
    <n v="265375.5"/>
    <n v="115861.42"/>
    <n v="117992.3"/>
    <n v="70498.2"/>
    <n v="0"/>
    <n v="0"/>
    <n v="0"/>
    <n v="0"/>
    <n v="0"/>
    <n v="0"/>
    <n v="0"/>
    <n v="0"/>
    <n v="0"/>
    <n v="555013.82999999996"/>
    <n v="946475.53"/>
    <n v="0"/>
    <n v="1501489.3599999999"/>
  </r>
  <r>
    <x v="13"/>
    <x v="2"/>
    <n v="6"/>
    <n v="107849.01"/>
    <n v="99554.44"/>
    <n v="277584.46000000002"/>
    <n v="709.51"/>
    <n v="16129.18"/>
    <n v="910.31"/>
    <n v="0"/>
    <n v="5966.4"/>
    <n v="1722.58"/>
    <n v="1707.47"/>
    <n v="202.3"/>
    <n v="3465.47"/>
    <n v="11439.09"/>
    <n v="39176.800000000003"/>
    <n v="24165.91"/>
    <n v="3977.97"/>
    <n v="0"/>
    <n v="0"/>
    <n v="341.35"/>
    <n v="0"/>
    <n v="519.91"/>
    <n v="20361.3"/>
    <n v="235073.09"/>
    <n v="240590.44"/>
    <n v="107293.17"/>
    <n v="109795.09"/>
    <n v="79991.55"/>
    <n v="0"/>
    <n v="0"/>
    <n v="0"/>
    <n v="0"/>
    <n v="0"/>
    <n v="0"/>
    <n v="0"/>
    <n v="0"/>
    <n v="0"/>
    <n v="512133.36000000004"/>
    <n v="876393.44000000006"/>
    <n v="0"/>
    <n v="1388526.8"/>
  </r>
  <r>
    <x v="13"/>
    <x v="2"/>
    <n v="7"/>
    <n v="89042.28"/>
    <n v="118813.43"/>
    <n v="248997.2"/>
    <n v="686.06"/>
    <n v="20136.189999999999"/>
    <n v="470.49"/>
    <n v="0"/>
    <n v="4477.68"/>
    <n v="2302.64"/>
    <n v="1054.18"/>
    <n v="195.56"/>
    <n v="2565"/>
    <n v="11139.03"/>
    <n v="40096.839999999997"/>
    <n v="21500.41"/>
    <n v="3389.49"/>
    <n v="0"/>
    <n v="0"/>
    <n v="361.06"/>
    <n v="0"/>
    <n v="454.74"/>
    <n v="24261.27"/>
    <n v="232117.85"/>
    <n v="232489.06"/>
    <n v="91978.5"/>
    <n v="98996.46"/>
    <n v="82346.7"/>
    <n v="0"/>
    <n v="0"/>
    <n v="0"/>
    <n v="0"/>
    <n v="0"/>
    <n v="0"/>
    <n v="0"/>
    <n v="0"/>
    <n v="0"/>
    <n v="485980.15"/>
    <n v="841891.97"/>
    <n v="0"/>
    <n v="1327872.1200000001"/>
  </r>
  <r>
    <x v="13"/>
    <x v="2"/>
    <n v="8"/>
    <n v="88594.16"/>
    <n v="117493.5"/>
    <n v="245983.29"/>
    <n v="645.57000000000005"/>
    <n v="17840.57"/>
    <n v="365.83"/>
    <n v="0"/>
    <n v="3903.94"/>
    <n v="2174.9"/>
    <n v="933.51"/>
    <n v="156.96"/>
    <n v="3447.5"/>
    <n v="11282.67"/>
    <n v="41544.480000000003"/>
    <n v="23294.01"/>
    <n v="3541.45"/>
    <n v="0"/>
    <n v="0"/>
    <n v="387.93"/>
    <n v="0"/>
    <n v="475.35"/>
    <n v="23102.61"/>
    <n v="224373.27"/>
    <n v="219457.36"/>
    <n v="88908.24"/>
    <n v="94642.16"/>
    <n v="102589"/>
    <n v="0"/>
    <n v="0"/>
    <n v="0"/>
    <n v="0"/>
    <n v="0"/>
    <n v="0"/>
    <n v="0"/>
    <n v="0"/>
    <n v="0"/>
    <n v="477935.27000000008"/>
    <n v="837202.99"/>
    <n v="0"/>
    <n v="1315138.26"/>
  </r>
  <r>
    <x v="13"/>
    <x v="2"/>
    <n v="9"/>
    <n v="88728.25"/>
    <n v="118305.15"/>
    <n v="252050.59"/>
    <n v="645.57000000000005"/>
    <n v="18887.66"/>
    <n v="453.65"/>
    <n v="0"/>
    <n v="3933.51"/>
    <n v="2134.85"/>
    <n v="1051.67"/>
    <n v="229.99"/>
    <n v="3375"/>
    <n v="11944.77"/>
    <n v="55084.69"/>
    <n v="22300.51"/>
    <n v="3844.61"/>
    <n v="0"/>
    <n v="0"/>
    <n v="526.65"/>
    <n v="0"/>
    <n v="448.47"/>
    <n v="23611.01"/>
    <n v="227731.54"/>
    <n v="224871.72"/>
    <n v="88507.12"/>
    <n v="91479.74"/>
    <n v="85521.91"/>
    <n v="0"/>
    <n v="0"/>
    <n v="0"/>
    <n v="0"/>
    <n v="0"/>
    <n v="0"/>
    <n v="0"/>
    <n v="0"/>
    <n v="0"/>
    <n v="486190.89999999997"/>
    <n v="839477.73"/>
    <n v="0"/>
    <n v="1325668.6299999999"/>
  </r>
  <r>
    <x v="13"/>
    <x v="2"/>
    <n v="10"/>
    <n v="89344.3"/>
    <n v="118510.22"/>
    <n v="266721.34999999998"/>
    <n v="837.36"/>
    <n v="20237.62"/>
    <n v="442.08"/>
    <n v="0"/>
    <n v="4140.21"/>
    <n v="2836.32"/>
    <n v="1058.73"/>
    <n v="216.94"/>
    <n v="3015"/>
    <n v="11244.38"/>
    <n v="40607.78"/>
    <n v="20876.14"/>
    <n v="3358.42"/>
    <n v="0"/>
    <n v="0"/>
    <n v="450.58"/>
    <n v="0"/>
    <n v="637.12"/>
    <n v="24578.79"/>
    <n v="227618.29"/>
    <n v="223394.77"/>
    <n v="89980.97"/>
    <n v="95729.27"/>
    <n v="89589.55"/>
    <n v="0"/>
    <n v="0"/>
    <n v="0"/>
    <n v="0"/>
    <n v="0"/>
    <n v="0"/>
    <n v="0"/>
    <n v="0"/>
    <n v="0"/>
    <n v="504128.19"/>
    <n v="831298"/>
    <n v="0"/>
    <n v="1335426.19"/>
  </r>
  <r>
    <x v="13"/>
    <x v="2"/>
    <n v="11"/>
    <n v="92385.05"/>
    <n v="122365.02"/>
    <n v="312468.90000000002"/>
    <n v="665.01"/>
    <n v="29105.93"/>
    <n v="1020.21"/>
    <n v="0"/>
    <n v="6977.92"/>
    <n v="5172.5600000000004"/>
    <n v="1413.78"/>
    <n v="300.85000000000002"/>
    <n v="3975.05"/>
    <n v="12178.19"/>
    <n v="42136.88"/>
    <n v="22473.24"/>
    <n v="3881"/>
    <n v="0"/>
    <n v="0"/>
    <n v="473.38"/>
    <n v="0"/>
    <n v="1334.87"/>
    <n v="23181.87"/>
    <n v="241073.75"/>
    <n v="236305.19"/>
    <n v="93706.26"/>
    <n v="100650.9"/>
    <n v="95802.75"/>
    <n v="0"/>
    <n v="0"/>
    <n v="0"/>
    <n v="0"/>
    <n v="0"/>
    <n v="0"/>
    <n v="0"/>
    <n v="0"/>
    <n v="0"/>
    <n v="571574.38000000012"/>
    <n v="877474.18"/>
    <n v="0"/>
    <n v="1449048.56"/>
  </r>
  <r>
    <x v="13"/>
    <x v="2"/>
    <n v="12"/>
    <n v="98661.43"/>
    <n v="133133.21"/>
    <n v="395530.04"/>
    <n v="787.09"/>
    <n v="42440.25"/>
    <n v="1783.24"/>
    <n v="0"/>
    <n v="11548.07"/>
    <n v="7731.07"/>
    <n v="1620.81"/>
    <n v="364.68"/>
    <n v="3209.27"/>
    <n v="12987.26"/>
    <n v="50473.8"/>
    <n v="27053.58"/>
    <n v="4820.21"/>
    <n v="0"/>
    <n v="0"/>
    <n v="517.99"/>
    <n v="0"/>
    <n v="585.55999999999995"/>
    <n v="28019.75"/>
    <n v="279798.15999999997"/>
    <n v="279205.23"/>
    <n v="131928.21"/>
    <n v="111050.16"/>
    <n v="99052.68"/>
    <n v="0"/>
    <n v="0"/>
    <n v="0"/>
    <n v="0"/>
    <n v="0"/>
    <n v="0"/>
    <n v="0"/>
    <n v="0"/>
    <n v="0"/>
    <n v="693235.20999999985"/>
    <n v="1029066.54"/>
    <n v="0"/>
    <n v="1722301.75"/>
  </r>
  <r>
    <x v="0"/>
    <x v="3"/>
    <n v="1"/>
    <n v="422976.66"/>
    <n v="408072.95"/>
    <n v="286002.03000000003"/>
    <n v="15146.93"/>
    <n v="68832.679999999993"/>
    <n v="13797.88"/>
    <n v="0"/>
    <n v="29395.63"/>
    <n v="109072.49"/>
    <n v="101364.61"/>
    <n v="110.55"/>
    <n v="18489.13"/>
    <n v="137377.60999999999"/>
    <n v="193784.14"/>
    <n v="86915.7"/>
    <n v="27122.81"/>
    <n v="1402.34"/>
    <n v="32946.17"/>
    <n v="517.82000000000005"/>
    <n v="0"/>
    <n v="3217.02"/>
    <n v="77616.009999999995"/>
    <n v="574318"/>
    <n v="887721.02"/>
    <n v="333714.15000000002"/>
    <n v="150014.71"/>
    <n v="227576.43"/>
    <n v="0"/>
    <n v="10041.6"/>
    <n v="0"/>
    <n v="0"/>
    <n v="0"/>
    <n v="0"/>
    <n v="0"/>
    <n v="0"/>
    <n v="2354.67"/>
    <n v="1454661.8599999999"/>
    <n v="2752843.6100000003"/>
    <n v="12396.27"/>
    <n v="4219901.74"/>
  </r>
  <r>
    <x v="0"/>
    <x v="3"/>
    <n v="2"/>
    <n v="422773.87"/>
    <n v="400968.25"/>
    <n v="275821.92"/>
    <n v="14435.7"/>
    <n v="68803.240000000005"/>
    <n v="15622.62"/>
    <n v="0"/>
    <n v="34723.24"/>
    <n v="128550.38"/>
    <n v="104515.95"/>
    <n v="85.51"/>
    <n v="18786.990000000002"/>
    <n v="136178.09"/>
    <n v="189235.13"/>
    <n v="84119.44"/>
    <n v="23383.75"/>
    <n v="-195.94"/>
    <n v="14214.56"/>
    <n v="544.75"/>
    <n v="0"/>
    <n v="3199.05"/>
    <n v="88684.3"/>
    <n v="558158.94999999995"/>
    <n v="860779.25"/>
    <n v="335619.95"/>
    <n v="130383.23"/>
    <n v="212877.19"/>
    <n v="0"/>
    <n v="9021.48"/>
    <n v="0"/>
    <n v="0"/>
    <n v="0"/>
    <n v="0"/>
    <n v="0"/>
    <n v="0"/>
    <n v="2415.39"/>
    <n v="1466215.1700000002"/>
    <n v="2656054.2000000002"/>
    <n v="11436.869999999999"/>
    <n v="4133706.24"/>
  </r>
  <r>
    <x v="0"/>
    <x v="3"/>
    <n v="3"/>
    <n v="422612.1"/>
    <n v="399326.8"/>
    <n v="270743.84999999998"/>
    <n v="13272.54"/>
    <n v="60089.93"/>
    <n v="12355.65"/>
    <n v="0"/>
    <n v="28628.57"/>
    <n v="118472.83"/>
    <n v="99083.3"/>
    <n v="81.489999999999995"/>
    <n v="20954.98"/>
    <n v="133175.74"/>
    <n v="189683.84"/>
    <n v="84689.22"/>
    <n v="24909.58"/>
    <n v="0"/>
    <n v="25928.74"/>
    <n v="541.65"/>
    <n v="0"/>
    <n v="3171.59"/>
    <n v="85983.67"/>
    <n v="558472.16"/>
    <n v="853945.12"/>
    <n v="331699.43"/>
    <n v="133018.79999999999"/>
    <n v="219543.65"/>
    <n v="0"/>
    <n v="10068.91"/>
    <n v="0"/>
    <n v="0"/>
    <n v="0"/>
    <n v="0"/>
    <n v="0"/>
    <n v="0"/>
    <n v="2564.21"/>
    <n v="1424585.57"/>
    <n v="2665799.66"/>
    <n v="12633.119999999999"/>
    <n v="4103018.3500000006"/>
  </r>
  <r>
    <x v="0"/>
    <x v="3"/>
    <n v="4"/>
    <n v="416096.87"/>
    <n v="390939.41"/>
    <n v="257469.77"/>
    <n v="13929.18"/>
    <n v="52179.4"/>
    <n v="11211.12"/>
    <n v="0"/>
    <n v="24114.51"/>
    <n v="106353.44"/>
    <n v="87180.28"/>
    <n v="102.35"/>
    <n v="18296.66"/>
    <n v="126390.85"/>
    <n v="185425.51"/>
    <n v="81708.84"/>
    <n v="22395.06"/>
    <n v="1974.03"/>
    <n v="22439.47"/>
    <n v="517.46"/>
    <n v="0"/>
    <n v="2987.13"/>
    <n v="79860.56"/>
    <n v="534368.44999999995"/>
    <n v="796711.67"/>
    <n v="310395.28000000003"/>
    <n v="123016.03"/>
    <n v="193711.84"/>
    <n v="0"/>
    <n v="8439"/>
    <n v="0"/>
    <n v="0"/>
    <n v="0"/>
    <n v="0"/>
    <n v="0"/>
    <n v="0"/>
    <n v="2365.44"/>
    <n v="1359473.98"/>
    <n v="2500301.19"/>
    <n v="10804.44"/>
    <n v="3870579.61"/>
  </r>
  <r>
    <x v="0"/>
    <x v="3"/>
    <n v="5"/>
    <n v="412860.55"/>
    <n v="388928.93"/>
    <n v="247263.15"/>
    <n v="13462.49"/>
    <n v="46072.68"/>
    <n v="10543.03"/>
    <n v="0"/>
    <n v="20187.62"/>
    <n v="97595.37"/>
    <n v="83479.3"/>
    <n v="93.57"/>
    <n v="19676.72"/>
    <n v="124591.48"/>
    <n v="182394.71"/>
    <n v="75320.600000000006"/>
    <n v="15284.65"/>
    <n v="1475.83"/>
    <n v="29144.61"/>
    <n v="547.17999999999995"/>
    <n v="0"/>
    <n v="3245.48"/>
    <n v="79015.759999999995"/>
    <n v="542051.31000000006"/>
    <n v="804845.72"/>
    <n v="324689.73"/>
    <n v="124769.94"/>
    <n v="216018.54"/>
    <n v="0"/>
    <n v="9125.1299999999992"/>
    <n v="0"/>
    <n v="0"/>
    <n v="0"/>
    <n v="0"/>
    <n v="0"/>
    <n v="0"/>
    <n v="2387.0300000000002"/>
    <n v="1320393.1199999999"/>
    <n v="2543165.8299999996"/>
    <n v="11512.16"/>
    <n v="3875071.1099999994"/>
  </r>
  <r>
    <x v="0"/>
    <x v="3"/>
    <n v="6"/>
    <n v="409418.53"/>
    <n v="383260.6"/>
    <n v="232466.12"/>
    <n v="12927.51"/>
    <n v="35894.06"/>
    <n v="7679.34"/>
    <n v="0"/>
    <n v="14351.99"/>
    <n v="76156.05"/>
    <n v="69804.899999999994"/>
    <n v="89.47"/>
    <n v="17915.75"/>
    <n v="120778.75"/>
    <n v="172939.5"/>
    <n v="69875.009999999995"/>
    <n v="13644.35"/>
    <n v="0"/>
    <n v="19472.95"/>
    <n v="590.08000000000004"/>
    <n v="0"/>
    <n v="4893.62"/>
    <n v="75293.37"/>
    <n v="513305.68"/>
    <n v="737923.9"/>
    <n v="295698.51"/>
    <n v="118281.2"/>
    <n v="215556.92"/>
    <n v="0"/>
    <n v="8790.81"/>
    <n v="0"/>
    <n v="0"/>
    <n v="0"/>
    <n v="0"/>
    <n v="0"/>
    <n v="0"/>
    <n v="2273.14"/>
    <n v="1241959.1000000001"/>
    <n v="2376259.06"/>
    <n v="11063.949999999999"/>
    <n v="3629282.1100000003"/>
  </r>
  <r>
    <x v="0"/>
    <x v="3"/>
    <n v="7"/>
    <n v="420061.41"/>
    <n v="369408.44"/>
    <n v="208323.77"/>
    <n v="12486.86"/>
    <n v="30641.95"/>
    <n v="7050.37"/>
    <n v="0"/>
    <n v="10099.76"/>
    <n v="67380.31"/>
    <n v="67223.06"/>
    <n v="110.74"/>
    <n v="18198.73"/>
    <n v="110874.01"/>
    <n v="161667.76999999999"/>
    <n v="79094.45"/>
    <n v="10712.75"/>
    <n v="6691.95"/>
    <n v="25806.19"/>
    <n v="576.67999999999995"/>
    <n v="0"/>
    <n v="3767.74"/>
    <n v="54488.18"/>
    <n v="476166.35"/>
    <n v="761918.07"/>
    <n v="316623.84000000003"/>
    <n v="124192.02"/>
    <n v="219349.56"/>
    <n v="0"/>
    <n v="8720.9699999999993"/>
    <n v="0"/>
    <n v="0"/>
    <n v="0"/>
    <n v="0"/>
    <n v="0"/>
    <n v="0"/>
    <n v="2307.4699999999998"/>
    <n v="1192675.93"/>
    <n v="2370239.0299999998"/>
    <n v="11028.439999999999"/>
    <n v="3573943.4"/>
  </r>
  <r>
    <x v="0"/>
    <x v="3"/>
    <n v="8"/>
    <n v="415218.39"/>
    <n v="360276.74"/>
    <n v="202077.14"/>
    <n v="13259.99"/>
    <n v="27975.73"/>
    <n v="6010.44"/>
    <n v="1111.05"/>
    <n v="9226.73"/>
    <n v="62935.54"/>
    <n v="61224.32"/>
    <n v="80.78"/>
    <n v="18474.099999999999"/>
    <n v="104034.88"/>
    <n v="150304.31"/>
    <n v="73029.11"/>
    <n v="9519.7199999999993"/>
    <n v="7586.8"/>
    <n v="26577.93"/>
    <n v="535.92999999999995"/>
    <n v="0"/>
    <n v="4423.96"/>
    <n v="51182.09"/>
    <n v="435440.82"/>
    <n v="691260.06"/>
    <n v="283758.65000000002"/>
    <n v="118593.82"/>
    <n v="183906.06"/>
    <n v="0"/>
    <n v="9817.08"/>
    <n v="0"/>
    <n v="0"/>
    <n v="0"/>
    <n v="0"/>
    <n v="0"/>
    <n v="0"/>
    <n v="1945.04"/>
    <n v="1159316.07"/>
    <n v="2158709.02"/>
    <n v="11762.119999999999"/>
    <n v="3329787.21"/>
  </r>
  <r>
    <x v="0"/>
    <x v="3"/>
    <n v="9"/>
    <n v="417216"/>
    <n v="367253.3"/>
    <n v="208268.01"/>
    <n v="12723.85"/>
    <n v="28901.51"/>
    <n v="6714.38"/>
    <n v="-1111.05"/>
    <n v="9382.8700000000008"/>
    <n v="66515.23"/>
    <n v="67493.039999999994"/>
    <n v="98.25"/>
    <n v="18301.259999999998"/>
    <n v="113475.35"/>
    <n v="166814.96"/>
    <n v="80507.02"/>
    <n v="10265.07"/>
    <n v="5899.13"/>
    <n v="21957.59"/>
    <n v="631.70000000000005"/>
    <n v="0"/>
    <n v="3318.86"/>
    <n v="56687.62"/>
    <n v="476618.97"/>
    <n v="765453.73"/>
    <n v="307443.84999999998"/>
    <n v="117753.12"/>
    <n v="220554.97"/>
    <n v="0"/>
    <n v="8756.76"/>
    <n v="0"/>
    <n v="0"/>
    <n v="0"/>
    <n v="0"/>
    <n v="0"/>
    <n v="0"/>
    <n v="2260.92"/>
    <n v="1183357.1400000001"/>
    <n v="2365781.4500000002"/>
    <n v="11017.68"/>
    <n v="3560156.2700000005"/>
  </r>
  <r>
    <x v="0"/>
    <x v="3"/>
    <n v="10"/>
    <n v="417748.19"/>
    <n v="369564.35"/>
    <n v="220016.22"/>
    <n v="12656.94"/>
    <n v="31401.7"/>
    <n v="7387"/>
    <n v="0"/>
    <n v="11619.38"/>
    <n v="71555.789999999994"/>
    <n v="68347.960000000006"/>
    <n v="102.54"/>
    <n v="17408.419999999998"/>
    <n v="112222.12"/>
    <n v="160072.88"/>
    <n v="78793.14"/>
    <n v="10421.92"/>
    <n v="5741.35"/>
    <n v="24357.45"/>
    <n v="451.71"/>
    <n v="0"/>
    <n v="3757.06"/>
    <n v="59513.32"/>
    <n v="454611.99"/>
    <n v="723029.15"/>
    <n v="285900.52"/>
    <n v="118716"/>
    <n v="218921.25"/>
    <n v="0"/>
    <n v="9133.8700000000008"/>
    <n v="0"/>
    <n v="0"/>
    <n v="0"/>
    <n v="0"/>
    <n v="0"/>
    <n v="0"/>
    <n v="2622.87"/>
    <n v="1210297.5299999998"/>
    <n v="2274020.8199999998"/>
    <n v="11756.740000000002"/>
    <n v="3496075.09"/>
  </r>
  <r>
    <x v="0"/>
    <x v="3"/>
    <n v="11"/>
    <n v="415716.08"/>
    <n v="370259.1"/>
    <n v="232267.47"/>
    <n v="13284.52"/>
    <n v="44400.94"/>
    <n v="9533.77"/>
    <n v="0"/>
    <n v="16074.21"/>
    <n v="90841.41"/>
    <n v="80577.72"/>
    <n v="85.76"/>
    <n v="17789.759999999998"/>
    <n v="114009.95"/>
    <n v="163865.01"/>
    <n v="79200.05"/>
    <n v="10854.93"/>
    <n v="6066.56"/>
    <n v="33041.5"/>
    <n v="525.28"/>
    <n v="0"/>
    <n v="4417.1000000000004"/>
    <n v="59812.47"/>
    <n v="458450.53"/>
    <n v="743638"/>
    <n v="315863.34999999998"/>
    <n v="115603.35"/>
    <n v="199805.1"/>
    <n v="0"/>
    <n v="9281.7800000000007"/>
    <n v="0"/>
    <n v="0"/>
    <n v="0"/>
    <n v="0"/>
    <n v="0"/>
    <n v="0"/>
    <n v="2686.06"/>
    <n v="1272955.2199999997"/>
    <n v="2323028.7000000002"/>
    <n v="11967.84"/>
    <n v="3607951.76"/>
  </r>
  <r>
    <x v="0"/>
    <x v="3"/>
    <n v="12"/>
    <n v="423637.12"/>
    <n v="386144.28"/>
    <n v="264446.88"/>
    <n v="13909.76"/>
    <n v="57710.07"/>
    <n v="11703.4"/>
    <n v="0"/>
    <n v="18775.439999999999"/>
    <n v="111631.9"/>
    <n v="93832.45"/>
    <n v="111.15"/>
    <n v="18850.18"/>
    <n v="123799.99"/>
    <n v="186998.55"/>
    <n v="99425.63"/>
    <n v="11868.11"/>
    <n v="7172.62"/>
    <n v="19822.14"/>
    <n v="619.84"/>
    <n v="0"/>
    <n v="4339.88"/>
    <n v="64799.94"/>
    <n v="528856.99"/>
    <n v="862106.31"/>
    <n v="365213.24"/>
    <n v="138781.81"/>
    <n v="241968.93"/>
    <n v="0"/>
    <n v="9805.07"/>
    <n v="0"/>
    <n v="0"/>
    <n v="0"/>
    <n v="0"/>
    <n v="0"/>
    <n v="0"/>
    <n v="3022.68"/>
    <n v="1381791.2999999998"/>
    <n v="2674735.3100000005"/>
    <n v="12827.75"/>
    <n v="4069354.3600000003"/>
  </r>
  <r>
    <x v="1"/>
    <x v="3"/>
    <n v="1"/>
    <n v="233599.05"/>
    <n v="886818.07"/>
    <n v="938002.94"/>
    <n v="2436.48"/>
    <n v="15374.59"/>
    <n v="644.07000000000005"/>
    <n v="0"/>
    <n v="2703.85"/>
    <n v="8978.82"/>
    <n v="0"/>
    <n v="0"/>
    <n v="3705.98"/>
    <n v="35712.080000000002"/>
    <n v="86485.87"/>
    <n v="49776.39"/>
    <n v="1836.91"/>
    <n v="2072.0300000000002"/>
    <n v="8717.31"/>
    <n v="78.69"/>
    <n v="0"/>
    <n v="1502.33"/>
    <n v="43276.25"/>
    <n v="373963.8"/>
    <n v="442471.18"/>
    <n v="223917.77"/>
    <n v="141653.14000000001"/>
    <n v="323070.84999999998"/>
    <n v="0"/>
    <n v="82749"/>
    <n v="0"/>
    <n v="51131.24"/>
    <n v="0"/>
    <n v="0"/>
    <n v="261047.27"/>
    <n v="25524.51"/>
    <n v="420"/>
    <n v="2088557.87"/>
    <n v="1738240.58"/>
    <n v="420872.02"/>
    <n v="4247670.4700000007"/>
  </r>
  <r>
    <x v="1"/>
    <x v="3"/>
    <n v="2"/>
    <n v="239478.2"/>
    <n v="969320.36"/>
    <n v="1028403.83"/>
    <n v="1876.04"/>
    <n v="13647.92"/>
    <n v="597.41999999999996"/>
    <n v="0"/>
    <n v="3306.42"/>
    <n v="10774.83"/>
    <n v="0"/>
    <n v="0"/>
    <n v="5117.3500000000004"/>
    <n v="37775.4"/>
    <n v="83072.039999999994"/>
    <n v="49940.5"/>
    <n v="1920.6"/>
    <n v="7582.51"/>
    <n v="14753.1"/>
    <n v="81.63"/>
    <n v="0"/>
    <n v="1637.15"/>
    <n v="44202.63"/>
    <n v="345829.15"/>
    <n v="403163.9"/>
    <n v="206512.25"/>
    <n v="173609.82"/>
    <n v="324940.86"/>
    <n v="10355.030000000001"/>
    <n v="54637.91"/>
    <n v="0"/>
    <n v="47311.5"/>
    <n v="0"/>
    <n v="0"/>
    <n v="261219.15"/>
    <n v="69014.13"/>
    <n v="420"/>
    <n v="2267405.02"/>
    <n v="1700138.8900000001"/>
    <n v="442957.72"/>
    <n v="4410501.63"/>
  </r>
  <r>
    <x v="1"/>
    <x v="3"/>
    <n v="3"/>
    <n v="228377.83"/>
    <n v="851064.82"/>
    <n v="873018.02"/>
    <n v="1788.59"/>
    <n v="13247.37"/>
    <n v="631.88"/>
    <n v="0"/>
    <n v="1874.46"/>
    <n v="8294.26"/>
    <n v="0"/>
    <n v="0"/>
    <n v="5401.7"/>
    <n v="35804.019999999997"/>
    <n v="80614.58"/>
    <n v="49068.2"/>
    <n v="425.25"/>
    <n v="0"/>
    <n v="21871.93"/>
    <n v="81.63"/>
    <n v="0"/>
    <n v="1598.78"/>
    <n v="39500.370000000003"/>
    <n v="352020.15"/>
    <n v="405590.26"/>
    <n v="220253.29"/>
    <n v="180076.37"/>
    <n v="334160.87"/>
    <n v="0"/>
    <n v="57652.01"/>
    <n v="0"/>
    <n v="50240.81"/>
    <n v="0"/>
    <n v="0"/>
    <n v="261057.1"/>
    <n v="30989.19"/>
    <n v="680.72"/>
    <n v="1978297.23"/>
    <n v="1726467.4"/>
    <n v="400619.83"/>
    <n v="4105384.46"/>
  </r>
  <r>
    <x v="1"/>
    <x v="3"/>
    <n v="4"/>
    <n v="225417.81"/>
    <n v="821178.22"/>
    <n v="843360.89"/>
    <n v="1716.79"/>
    <n v="11999.67"/>
    <n v="544.08000000000004"/>
    <n v="0"/>
    <n v="1458.32"/>
    <n v="5860.06"/>
    <n v="0"/>
    <n v="0"/>
    <n v="5468.23"/>
    <n v="34438.080000000002"/>
    <n v="77666.03"/>
    <n v="44725.04"/>
    <n v="1147.8800000000001"/>
    <n v="35737.83"/>
    <n v="13880.99"/>
    <n v="72.959999999999994"/>
    <n v="0"/>
    <n v="1149.75"/>
    <n v="44545.77"/>
    <n v="342681.43"/>
    <n v="385272.92"/>
    <n v="206355.05"/>
    <n v="102039.33"/>
    <n v="344401.93"/>
    <n v="0"/>
    <n v="69859.759999999995"/>
    <n v="0"/>
    <n v="48146.03"/>
    <n v="0"/>
    <n v="0"/>
    <n v="249173.8"/>
    <n v="34191.46"/>
    <n v="3263.66"/>
    <n v="1911535.84"/>
    <n v="1639583.22"/>
    <n v="404634.70999999996"/>
    <n v="3955753.77"/>
  </r>
  <r>
    <x v="1"/>
    <x v="3"/>
    <n v="5"/>
    <n v="221971.57"/>
    <n v="804360.81"/>
    <n v="816468.36"/>
    <n v="1786.54"/>
    <n v="9984.44"/>
    <n v="566.53"/>
    <n v="0"/>
    <n v="1025.1199999999999"/>
    <n v="4491.3100000000004"/>
    <n v="0"/>
    <n v="0"/>
    <n v="4942.43"/>
    <n v="34252.22"/>
    <n v="86706.79"/>
    <n v="46464.639999999999"/>
    <n v="2022.46"/>
    <n v="0"/>
    <n v="-3920.93"/>
    <n v="67.19"/>
    <n v="0"/>
    <n v="1525.94"/>
    <n v="41515.410000000003"/>
    <n v="334420.55"/>
    <n v="358178.15"/>
    <n v="198305.15"/>
    <n v="167310.51999999999"/>
    <n v="382896.6"/>
    <n v="0"/>
    <n v="65185.81"/>
    <n v="0"/>
    <n v="51779.19"/>
    <n v="0"/>
    <n v="0"/>
    <n v="560778.80000000005"/>
    <n v="25846.33"/>
    <n v="378.79"/>
    <n v="1860654.6800000004"/>
    <n v="1654687.12"/>
    <n v="703968.92"/>
    <n v="4219310.7200000007"/>
  </r>
  <r>
    <x v="1"/>
    <x v="3"/>
    <n v="6"/>
    <n v="219933.6"/>
    <n v="796494.08"/>
    <n v="801186.63"/>
    <n v="1687.93"/>
    <n v="8670.25"/>
    <n v="490.71"/>
    <n v="0"/>
    <n v="682.02"/>
    <n v="3449.21"/>
    <n v="0"/>
    <n v="0"/>
    <n v="5320.18"/>
    <n v="33304.43"/>
    <n v="76352.17"/>
    <n v="43137.46"/>
    <n v="1871.03"/>
    <n v="0"/>
    <n v="103239.1"/>
    <n v="65.400000000000006"/>
    <n v="0"/>
    <n v="1455.26"/>
    <n v="31936.66"/>
    <n v="331427.56"/>
    <n v="343637.29"/>
    <n v="192275.79"/>
    <n v="169356.79999999999"/>
    <n v="351553.25"/>
    <n v="0"/>
    <n v="45056.7"/>
    <n v="0"/>
    <n v="45254.31"/>
    <n v="0"/>
    <n v="0"/>
    <n v="293688.8"/>
    <n v="24725.74"/>
    <n v="-251.1"/>
    <n v="1832594.43"/>
    <n v="1684932.3800000001"/>
    <n v="408474.45"/>
    <n v="3926001.2600000002"/>
  </r>
  <r>
    <x v="1"/>
    <x v="3"/>
    <n v="7"/>
    <n v="238314.73"/>
    <n v="816287.43"/>
    <n v="684011.45"/>
    <n v="1682.04"/>
    <n v="9088"/>
    <n v="1009.64"/>
    <n v="0"/>
    <n v="695.58"/>
    <n v="2780.77"/>
    <n v="0"/>
    <n v="0"/>
    <n v="4902.9799999999996"/>
    <n v="30822.43"/>
    <n v="65833.72"/>
    <n v="41917.370000000003"/>
    <n v="630"/>
    <n v="0"/>
    <n v="-101661.96"/>
    <n v="51.7"/>
    <n v="0"/>
    <n v="1338.3"/>
    <n v="27704.36"/>
    <n v="286828.46999999997"/>
    <n v="316367.49"/>
    <n v="180272.2"/>
    <n v="139629.48000000001"/>
    <n v="390223.6"/>
    <n v="0"/>
    <n v="82966.92"/>
    <n v="0"/>
    <n v="42373.14"/>
    <n v="0"/>
    <n v="0"/>
    <n v="293688.8"/>
    <n v="18074.47"/>
    <n v="-2202.83"/>
    <n v="1753869.6400000001"/>
    <n v="1384860.1400000001"/>
    <n v="434900.49999999994"/>
    <n v="3573630.2800000003"/>
  </r>
  <r>
    <x v="1"/>
    <x v="3"/>
    <n v="8"/>
    <n v="240056.28"/>
    <n v="828551.11"/>
    <n v="693662.89"/>
    <n v="1755.55"/>
    <n v="9078.5499999999993"/>
    <n v="1197.42"/>
    <n v="0"/>
    <n v="721.48"/>
    <n v="2875.1"/>
    <n v="0"/>
    <n v="0"/>
    <n v="4807.26"/>
    <n v="32618.29"/>
    <n v="69943.149999999994"/>
    <n v="45830.91"/>
    <n v="840"/>
    <n v="0"/>
    <n v="28003.45"/>
    <n v="63.17"/>
    <n v="0"/>
    <n v="2146.04"/>
    <n v="28938.02"/>
    <n v="307187.44"/>
    <n v="347496.83"/>
    <n v="210951.58"/>
    <n v="168363.2"/>
    <n v="390497.89"/>
    <n v="2416.58"/>
    <n v="62816.75"/>
    <n v="0"/>
    <n v="46735.07"/>
    <n v="0"/>
    <n v="0"/>
    <n v="293688.8"/>
    <n v="17949.96"/>
    <n v="420"/>
    <n v="1777898.38"/>
    <n v="1637687.23"/>
    <n v="424027.16"/>
    <n v="3839612.77"/>
  </r>
  <r>
    <x v="1"/>
    <x v="3"/>
    <n v="9"/>
    <n v="238805.59"/>
    <n v="824023.02"/>
    <n v="697880.04"/>
    <n v="1706.61"/>
    <n v="9390.41"/>
    <n v="1105.78"/>
    <n v="0"/>
    <n v="680.74"/>
    <n v="2863.91"/>
    <n v="0"/>
    <n v="0"/>
    <n v="4664.8599999999997"/>
    <n v="31684.7"/>
    <n v="68352.23"/>
    <n v="42621.72"/>
    <n v="840"/>
    <n v="0"/>
    <n v="0"/>
    <n v="63.06"/>
    <n v="0"/>
    <n v="1390.94"/>
    <n v="31048.09"/>
    <n v="299241.36"/>
    <n v="328183.21000000002"/>
    <n v="187590.11"/>
    <n v="129887.53"/>
    <n v="334647.02"/>
    <n v="0"/>
    <n v="63093.03"/>
    <n v="208.26"/>
    <n v="35020.18"/>
    <n v="0"/>
    <n v="0"/>
    <n v="293688.8"/>
    <n v="19286.16"/>
    <n v="420"/>
    <n v="1776456.1"/>
    <n v="1460214.8299999998"/>
    <n v="411716.43"/>
    <n v="3648387.36"/>
  </r>
  <r>
    <x v="1"/>
    <x v="3"/>
    <n v="10"/>
    <n v="243284.35"/>
    <n v="843186.75"/>
    <n v="733257.25"/>
    <n v="1961.47"/>
    <n v="12234.16"/>
    <n v="1075.47"/>
    <n v="0"/>
    <n v="944.41"/>
    <n v="3653.8"/>
    <n v="0"/>
    <n v="0"/>
    <n v="4947.8100000000004"/>
    <n v="34071.56"/>
    <n v="71836.44"/>
    <n v="47869.29"/>
    <n v="-526.29999999999995"/>
    <n v="0"/>
    <n v="10541.28"/>
    <n v="101.11"/>
    <n v="0"/>
    <n v="2793.42"/>
    <n v="32543.09"/>
    <n v="304470.25"/>
    <n v="350585.58"/>
    <n v="195306.85"/>
    <n v="182402.19"/>
    <n v="377003.41"/>
    <n v="888.76"/>
    <n v="69695.72"/>
    <n v="0"/>
    <n v="46124.04"/>
    <n v="0"/>
    <n v="0"/>
    <n v="843796.8"/>
    <n v="22889.91"/>
    <n v="420"/>
    <n v="1839597.66"/>
    <n v="1613945.98"/>
    <n v="983815.2300000001"/>
    <n v="4437358.87"/>
  </r>
  <r>
    <x v="1"/>
    <x v="3"/>
    <n v="11"/>
    <n v="243706.26"/>
    <n v="848670.62"/>
    <n v="752211.08"/>
    <n v="1762.7"/>
    <n v="14095.42"/>
    <n v="1318.43"/>
    <n v="0"/>
    <n v="1534.05"/>
    <n v="5318.35"/>
    <n v="0"/>
    <n v="0"/>
    <n v="11608.2"/>
    <n v="35131.370000000003"/>
    <n v="81766.559999999998"/>
    <n v="54626.15"/>
    <n v="4872.97"/>
    <n v="0"/>
    <n v="0"/>
    <n v="89.14"/>
    <n v="0"/>
    <n v="1686.2"/>
    <n v="33950.129999999997"/>
    <n v="319731.21999999997"/>
    <n v="364923.45"/>
    <n v="216168.19"/>
    <n v="167063.57"/>
    <n v="379028.15"/>
    <n v="0"/>
    <n v="69202.48"/>
    <n v="0"/>
    <n v="50053.32"/>
    <n v="0"/>
    <n v="0"/>
    <n v="843796.8"/>
    <n v="31126.639999999999"/>
    <n v="420"/>
    <n v="1868616.91"/>
    <n v="1670645.2999999998"/>
    <n v="994599.24000000011"/>
    <n v="4533861.45"/>
  </r>
  <r>
    <x v="1"/>
    <x v="3"/>
    <n v="12"/>
    <n v="247618.97"/>
    <n v="870502.46"/>
    <n v="784168.76"/>
    <n v="1805.95"/>
    <n v="16032.58"/>
    <n v="1434.88"/>
    <n v="0"/>
    <n v="1844.92"/>
    <n v="7535.65"/>
    <n v="0"/>
    <n v="0"/>
    <n v="4775.37"/>
    <n v="36030.21"/>
    <n v="82618.13"/>
    <n v="49897.99"/>
    <n v="4267.0600000000004"/>
    <n v="0"/>
    <n v="4989.8100000000004"/>
    <n v="108.65"/>
    <n v="0"/>
    <n v="1772.39"/>
    <n v="34099.269999999997"/>
    <n v="324052.01"/>
    <n v="409776.69"/>
    <n v="211638.03"/>
    <n v="246240.54"/>
    <n v="437014.55"/>
    <n v="0"/>
    <n v="76675.850000000006"/>
    <n v="0"/>
    <n v="45197.79"/>
    <n v="0"/>
    <n v="0"/>
    <n v="843796.8"/>
    <n v="28772.22"/>
    <n v="420"/>
    <n v="1930944.1699999997"/>
    <n v="1847280.7000000002"/>
    <n v="994862.66"/>
    <n v="4773087.53"/>
  </r>
  <r>
    <x v="2"/>
    <x v="3"/>
    <n v="1"/>
    <n v="148039.04999999999"/>
    <n v="218150.19"/>
    <n v="113944.61"/>
    <n v="987.07"/>
    <n v="7520.27"/>
    <n v="90.68"/>
    <n v="0"/>
    <n v="7183.99"/>
    <n v="1616.05"/>
    <n v="0"/>
    <n v="0"/>
    <n v="3238.21"/>
    <n v="32158.76"/>
    <n v="36118.75"/>
    <n v="18117.55"/>
    <n v="3715.86"/>
    <n v="0"/>
    <n v="0"/>
    <n v="0"/>
    <n v="0"/>
    <n v="783.86"/>
    <n v="19942.669999999998"/>
    <n v="161604.75"/>
    <n v="170194.38"/>
    <n v="89324.35"/>
    <n v="85050.21"/>
    <n v="72158.87"/>
    <n v="0"/>
    <n v="12207.56"/>
    <n v="0"/>
    <n v="0"/>
    <n v="0"/>
    <n v="0"/>
    <n v="0"/>
    <n v="14.21"/>
    <n v="0"/>
    <n v="497531.91"/>
    <n v="692408.22"/>
    <n v="12221.769999999999"/>
    <n v="1202161.8999999999"/>
  </r>
  <r>
    <x v="2"/>
    <x v="3"/>
    <n v="2"/>
    <n v="150888.85"/>
    <n v="235792.95"/>
    <n v="121377.41"/>
    <n v="1010.04"/>
    <n v="8669.9599999999991"/>
    <n v="84.48"/>
    <n v="0"/>
    <n v="9907.01"/>
    <n v="2723.64"/>
    <n v="0"/>
    <n v="0"/>
    <n v="2793.56"/>
    <n v="34963.67"/>
    <n v="37861.79"/>
    <n v="17959.39"/>
    <n v="3840.59"/>
    <n v="0"/>
    <n v="0"/>
    <n v="0"/>
    <n v="0"/>
    <n v="755.22"/>
    <n v="24138.03"/>
    <n v="172338.99"/>
    <n v="195874.56"/>
    <n v="97441.25"/>
    <n v="80887.179999999993"/>
    <n v="82423.31"/>
    <n v="0"/>
    <n v="11005.3"/>
    <n v="0"/>
    <n v="0"/>
    <n v="0"/>
    <n v="0"/>
    <n v="0"/>
    <n v="323.41000000000003"/>
    <n v="0"/>
    <n v="530454.34000000008"/>
    <n v="751277.54"/>
    <n v="11328.71"/>
    <n v="1293060.5900000001"/>
  </r>
  <r>
    <x v="2"/>
    <x v="3"/>
    <n v="3"/>
    <n v="147022.93"/>
    <n v="218337.22"/>
    <n v="109929.29"/>
    <n v="977.94"/>
    <n v="6940.72"/>
    <n v="99.98"/>
    <n v="0"/>
    <n v="6998.71"/>
    <n v="1710.84"/>
    <n v="0"/>
    <n v="0"/>
    <n v="2741.94"/>
    <n v="32154.69"/>
    <n v="35463.449999999997"/>
    <n v="17707.650000000001"/>
    <n v="3592.36"/>
    <n v="0"/>
    <n v="0"/>
    <n v="0"/>
    <n v="0"/>
    <n v="807.98"/>
    <n v="23894.12"/>
    <n v="163507.57999999999"/>
    <n v="172627.47"/>
    <n v="110774.67"/>
    <n v="72738.95"/>
    <n v="82278.23"/>
    <n v="0"/>
    <n v="10658.4"/>
    <n v="0"/>
    <n v="0"/>
    <n v="0"/>
    <n v="0"/>
    <n v="0"/>
    <n v="72.849999999999994"/>
    <n v="0"/>
    <n v="492017.63"/>
    <n v="718289.09"/>
    <n v="10731.25"/>
    <n v="1221037.97"/>
  </r>
  <r>
    <x v="2"/>
    <x v="3"/>
    <n v="4"/>
    <n v="144704.44"/>
    <n v="209045.78"/>
    <n v="104019.17"/>
    <n v="1122.28"/>
    <n v="6278.31"/>
    <n v="99.63"/>
    <n v="0"/>
    <n v="6491.44"/>
    <n v="1466.61"/>
    <n v="0"/>
    <n v="0"/>
    <n v="3589.03"/>
    <n v="31441.84"/>
    <n v="34303.89"/>
    <n v="17699.43"/>
    <n v="3968.01"/>
    <n v="0"/>
    <n v="0"/>
    <n v="0"/>
    <n v="0"/>
    <n v="1558.61"/>
    <n v="20006.98"/>
    <n v="155804.60999999999"/>
    <n v="161367.18"/>
    <n v="76910.86"/>
    <n v="69585.06"/>
    <n v="85450.85"/>
    <n v="0"/>
    <n v="9844.57"/>
    <n v="0"/>
    <n v="0"/>
    <n v="0"/>
    <n v="0"/>
    <n v="0"/>
    <n v="143.94"/>
    <n v="0"/>
    <n v="473227.66"/>
    <n v="661686.35"/>
    <n v="9988.51"/>
    <n v="1144902.52"/>
  </r>
  <r>
    <x v="2"/>
    <x v="3"/>
    <n v="5"/>
    <n v="143320.95999999999"/>
    <n v="207566"/>
    <n v="100161.74"/>
    <n v="935.62"/>
    <n v="5228.62"/>
    <n v="87.57"/>
    <n v="0"/>
    <n v="4893.17"/>
    <n v="1360.86"/>
    <n v="0"/>
    <n v="0"/>
    <n v="3252.76"/>
    <n v="30564.84"/>
    <n v="35376.769999999997"/>
    <n v="20913.7"/>
    <n v="5748.77"/>
    <n v="0"/>
    <n v="0"/>
    <n v="0"/>
    <n v="0"/>
    <n v="771.51"/>
    <n v="19357.740000000002"/>
    <n v="157634.88"/>
    <n v="161628.82999999999"/>
    <n v="89210.48"/>
    <n v="72236.490000000005"/>
    <n v="77177.63"/>
    <n v="0"/>
    <n v="9205.75"/>
    <n v="0"/>
    <n v="0"/>
    <n v="0"/>
    <n v="0"/>
    <n v="0"/>
    <n v="35.4"/>
    <n v="0"/>
    <n v="463554.53999999992"/>
    <n v="673874.39999999991"/>
    <n v="9241.15"/>
    <n v="1146670.0899999999"/>
  </r>
  <r>
    <x v="2"/>
    <x v="3"/>
    <n v="6"/>
    <n v="140271.97"/>
    <n v="200262.3"/>
    <n v="92774.37"/>
    <n v="860.95"/>
    <n v="3496.45"/>
    <n v="84.77"/>
    <n v="0"/>
    <n v="2896.63"/>
    <n v="717.93"/>
    <n v="0"/>
    <n v="0"/>
    <n v="2845.39"/>
    <n v="29245.14"/>
    <n v="30188.75"/>
    <n v="15279.24"/>
    <n v="3190.57"/>
    <n v="0"/>
    <n v="0"/>
    <n v="0"/>
    <n v="0"/>
    <n v="827.91"/>
    <n v="16471.900000000001"/>
    <n v="133267.21"/>
    <n v="136363.57999999999"/>
    <n v="79705.990000000005"/>
    <n v="87464.14"/>
    <n v="79147.19"/>
    <n v="0"/>
    <n v="8541.08"/>
    <n v="0"/>
    <n v="0"/>
    <n v="0"/>
    <n v="0"/>
    <n v="0"/>
    <n v="0"/>
    <n v="0"/>
    <n v="441365.37000000005"/>
    <n v="613997.01"/>
    <n v="8541.08"/>
    <n v="1063903.4600000002"/>
  </r>
  <r>
    <x v="2"/>
    <x v="3"/>
    <n v="7"/>
    <n v="150084.99"/>
    <n v="193311.55"/>
    <n v="79723.86"/>
    <n v="908.58"/>
    <n v="3154.53"/>
    <n v="87.46"/>
    <n v="0"/>
    <n v="2294.4"/>
    <n v="764.48"/>
    <n v="0"/>
    <n v="0"/>
    <n v="2745.49"/>
    <n v="28239.67"/>
    <n v="29279"/>
    <n v="16762.02"/>
    <n v="3131.78"/>
    <n v="0"/>
    <n v="0"/>
    <n v="0"/>
    <n v="0"/>
    <n v="747.26"/>
    <n v="15677.35"/>
    <n v="126460.2"/>
    <n v="144053.76999999999"/>
    <n v="69631.97"/>
    <n v="104601.41"/>
    <n v="75233.2"/>
    <n v="0"/>
    <n v="9402.36"/>
    <n v="0"/>
    <n v="0"/>
    <n v="0"/>
    <n v="0"/>
    <n v="0"/>
    <n v="0"/>
    <n v="0"/>
    <n v="430329.85000000003"/>
    <n v="616563.12"/>
    <n v="9402.36"/>
    <n v="1056295.33"/>
  </r>
  <r>
    <x v="2"/>
    <x v="3"/>
    <n v="8"/>
    <n v="150167.54"/>
    <n v="192696.66"/>
    <n v="79127.039999999994"/>
    <n v="932.49"/>
    <n v="3068.82"/>
    <n v="87.09"/>
    <n v="0"/>
    <n v="2167.92"/>
    <n v="745.09"/>
    <n v="0"/>
    <n v="0"/>
    <n v="2883.65"/>
    <n v="28041.79"/>
    <n v="28699.73"/>
    <n v="16251.42"/>
    <n v="2827.93"/>
    <n v="1843.78"/>
    <n v="0"/>
    <n v="0"/>
    <n v="0"/>
    <n v="734.99"/>
    <n v="15930.23"/>
    <n v="125749.42"/>
    <n v="140545.57"/>
    <n v="67935.55"/>
    <n v="81044.649999999994"/>
    <n v="80737.08"/>
    <n v="0"/>
    <n v="10025.91"/>
    <n v="0"/>
    <n v="0"/>
    <n v="0"/>
    <n v="0"/>
    <n v="0"/>
    <n v="0"/>
    <n v="0"/>
    <n v="428992.65"/>
    <n v="593225.78999999992"/>
    <n v="10025.91"/>
    <n v="1032244.35"/>
  </r>
  <r>
    <x v="2"/>
    <x v="3"/>
    <n v="9"/>
    <n v="150167.01999999999"/>
    <n v="194260.51"/>
    <n v="80796.350000000006"/>
    <n v="958.86"/>
    <n v="3110.6"/>
    <n v="88.21"/>
    <n v="0"/>
    <n v="2037.85"/>
    <n v="705.46"/>
    <n v="0"/>
    <n v="0"/>
    <n v="2866.29"/>
    <n v="28383.31"/>
    <n v="29401.41"/>
    <n v="16525.080000000002"/>
    <n v="2660.48"/>
    <n v="0"/>
    <n v="0"/>
    <n v="0"/>
    <n v="0"/>
    <n v="751.53"/>
    <n v="19044.830000000002"/>
    <n v="127978.72"/>
    <n v="148131.24"/>
    <n v="72366.06"/>
    <n v="93421.38"/>
    <n v="69219.86"/>
    <n v="0"/>
    <n v="9126.31"/>
    <n v="0"/>
    <n v="0"/>
    <n v="0"/>
    <n v="0"/>
    <n v="0"/>
    <n v="0"/>
    <n v="0"/>
    <n v="432124.86"/>
    <n v="610750.19000000006"/>
    <n v="9126.31"/>
    <n v="1052001.3600000001"/>
  </r>
  <r>
    <x v="2"/>
    <x v="3"/>
    <n v="10"/>
    <n v="151976.76"/>
    <n v="197979.11"/>
    <n v="85010.45"/>
    <n v="1042.57"/>
    <n v="3641.11"/>
    <n v="87.11"/>
    <n v="0"/>
    <n v="2735.94"/>
    <n v="902.4"/>
    <n v="0"/>
    <n v="0"/>
    <n v="4139.05"/>
    <n v="28770.71"/>
    <n v="28370.19"/>
    <n v="15888.48"/>
    <n v="3161.81"/>
    <n v="0"/>
    <n v="0"/>
    <n v="0"/>
    <n v="0"/>
    <n v="2429.15"/>
    <n v="18980.400000000001"/>
    <n v="125815.84"/>
    <n v="154186.75"/>
    <n v="101453.47"/>
    <n v="94601.12"/>
    <n v="74778.679999999993"/>
    <n v="1331.46"/>
    <n v="9815.83"/>
    <n v="0"/>
    <n v="0"/>
    <n v="0"/>
    <n v="0"/>
    <n v="0"/>
    <n v="0"/>
    <n v="0"/>
    <n v="443375.45"/>
    <n v="652575.64999999991"/>
    <n v="11147.29"/>
    <n v="1107098.3899999999"/>
  </r>
  <r>
    <x v="2"/>
    <x v="3"/>
    <n v="11"/>
    <n v="151987.96"/>
    <n v="198663.88"/>
    <n v="88379.06"/>
    <n v="1065.6300000000001"/>
    <n v="4836.34"/>
    <n v="86.39"/>
    <n v="0"/>
    <n v="3938.37"/>
    <n v="1385.2"/>
    <n v="0"/>
    <n v="0"/>
    <n v="3255.09"/>
    <n v="29250.48"/>
    <n v="29791.97"/>
    <n v="18643.29"/>
    <n v="3131.08"/>
    <n v="0"/>
    <n v="0"/>
    <n v="0"/>
    <n v="0"/>
    <n v="2580.0100000000002"/>
    <n v="17897.849999999999"/>
    <n v="135568.89000000001"/>
    <n v="163201.44"/>
    <n v="75511.399999999994"/>
    <n v="79894.48"/>
    <n v="77145.210000000006"/>
    <n v="0"/>
    <n v="11157.25"/>
    <n v="0"/>
    <n v="0"/>
    <n v="0"/>
    <n v="0"/>
    <n v="0"/>
    <n v="21.39"/>
    <n v="0"/>
    <n v="450342.83"/>
    <n v="635871.18999999994"/>
    <n v="11178.64"/>
    <n v="1097392.6599999999"/>
  </r>
  <r>
    <x v="2"/>
    <x v="3"/>
    <n v="12"/>
    <n v="155137.48000000001"/>
    <n v="206423.14"/>
    <n v="96451.43"/>
    <n v="1007.84"/>
    <n v="6051.19"/>
    <n v="87.14"/>
    <n v="0"/>
    <n v="6491.43"/>
    <n v="1875.61"/>
    <n v="0"/>
    <n v="0"/>
    <n v="2745.93"/>
    <n v="31169.200000000001"/>
    <n v="31765.68"/>
    <n v="20037.349999999999"/>
    <n v="3604.79"/>
    <n v="0"/>
    <n v="0"/>
    <n v="0"/>
    <n v="0"/>
    <n v="759.24"/>
    <n v="22029.72"/>
    <n v="153537.39000000001"/>
    <n v="178189"/>
    <n v="82603.14"/>
    <n v="85391.64"/>
    <n v="78701.59"/>
    <n v="0"/>
    <n v="12135.34"/>
    <n v="0"/>
    <n v="0"/>
    <n v="0"/>
    <n v="0"/>
    <n v="0"/>
    <n v="228.11"/>
    <n v="0"/>
    <n v="473525.26"/>
    <n v="690534.67"/>
    <n v="12363.45"/>
    <n v="1176423.3800000001"/>
  </r>
  <r>
    <x v="3"/>
    <x v="3"/>
    <n v="1"/>
    <n v="178559.34"/>
    <n v="638931.65"/>
    <n v="559131.68000000005"/>
    <n v="635.15"/>
    <n v="79994.73"/>
    <n v="3086.38"/>
    <n v="0"/>
    <n v="2796.09"/>
    <n v="1568.97"/>
    <n v="0"/>
    <n v="0"/>
    <n v="963.6"/>
    <n v="41892.300000000003"/>
    <n v="97110.27"/>
    <n v="76904.27"/>
    <n v="23294.69"/>
    <n v="1417.24"/>
    <n v="43171.23"/>
    <n v="0"/>
    <n v="0"/>
    <n v="591.49"/>
    <n v="49408.11"/>
    <n v="416589.68"/>
    <n v="665754.62"/>
    <n v="427744.96"/>
    <n v="153781.44"/>
    <n v="468153.56"/>
    <n v="0"/>
    <n v="38997.879999999997"/>
    <n v="0"/>
    <n v="25936.63"/>
    <n v="0"/>
    <n v="0"/>
    <n v="117920.28"/>
    <n v="0"/>
    <n v="7714.59"/>
    <n v="1464703.9899999998"/>
    <n v="2466777.46"/>
    <n v="190569.37999999998"/>
    <n v="4122050.8299999996"/>
  </r>
  <r>
    <x v="3"/>
    <x v="3"/>
    <n v="2"/>
    <n v="183183.39"/>
    <n v="678647.44"/>
    <n v="596275.25"/>
    <n v="603.36"/>
    <n v="91642.19"/>
    <n v="2892.35"/>
    <n v="0"/>
    <n v="3202.66"/>
    <n v="1906.12"/>
    <n v="0"/>
    <n v="0"/>
    <n v="999.41"/>
    <n v="41206.839999999997"/>
    <n v="94620.79"/>
    <n v="81349.820000000007"/>
    <n v="24251.01"/>
    <n v="1046.56"/>
    <n v="-35825.29"/>
    <n v="0"/>
    <n v="0"/>
    <n v="618.04999999999995"/>
    <n v="57025.64"/>
    <n v="398520.97"/>
    <n v="692290.82"/>
    <n v="399144.91"/>
    <n v="132249.81"/>
    <n v="548306.78"/>
    <n v="981.65"/>
    <n v="36115.019999999997"/>
    <n v="0"/>
    <n v="29935.5"/>
    <n v="0"/>
    <n v="0"/>
    <n v="116651.85"/>
    <n v="0"/>
    <n v="0"/>
    <n v="1558352.7600000002"/>
    <n v="2435806.12"/>
    <n v="183684.02000000002"/>
    <n v="4177842.9000000004"/>
  </r>
  <r>
    <x v="3"/>
    <x v="3"/>
    <n v="3"/>
    <n v="176320.52"/>
    <n v="627866.6"/>
    <n v="545455.04"/>
    <n v="586.48"/>
    <n v="72764.63"/>
    <n v="2451.9"/>
    <n v="0"/>
    <n v="2675.11"/>
    <n v="1371.77"/>
    <n v="0"/>
    <n v="0"/>
    <n v="938.13"/>
    <n v="38345.879999999997"/>
    <n v="90091.22"/>
    <n v="70960.59"/>
    <n v="21409.81"/>
    <n v="1067.3499999999999"/>
    <n v="1575.54"/>
    <n v="0"/>
    <n v="0"/>
    <n v="619.89"/>
    <n v="52679.81"/>
    <n v="399449.66"/>
    <n v="641129.5"/>
    <n v="390465.64"/>
    <n v="151498.62"/>
    <n v="463287.57"/>
    <n v="0"/>
    <n v="38308.15"/>
    <n v="2854.28"/>
    <n v="29179.09"/>
    <n v="0"/>
    <n v="0"/>
    <n v="119478.23"/>
    <n v="0"/>
    <n v="13818.48"/>
    <n v="1429492.05"/>
    <n v="2323519.21"/>
    <n v="203638.23"/>
    <n v="3956649.4899999998"/>
  </r>
  <r>
    <x v="3"/>
    <x v="3"/>
    <n v="4"/>
    <n v="174211.43"/>
    <n v="609003.56000000006"/>
    <n v="526128.17000000004"/>
    <n v="577.16"/>
    <n v="67454.559999999998"/>
    <n v="2221.44"/>
    <n v="0"/>
    <n v="2432.61"/>
    <n v="889.8"/>
    <n v="0"/>
    <n v="0"/>
    <n v="940.67"/>
    <n v="37991.42"/>
    <n v="91949.71"/>
    <n v="76570.66"/>
    <n v="22911.279999999999"/>
    <n v="1015.03"/>
    <n v="1549.79"/>
    <n v="0"/>
    <n v="0"/>
    <n v="613"/>
    <n v="51962.18"/>
    <n v="397687.89"/>
    <n v="614567.18000000005"/>
    <n v="330132.37"/>
    <n v="147864.72"/>
    <n v="474619.57"/>
    <n v="0"/>
    <n v="35941.68"/>
    <n v="0"/>
    <n v="34471.160000000003"/>
    <n v="0"/>
    <n v="0"/>
    <n v="121629.06"/>
    <n v="0"/>
    <n v="6586.86"/>
    <n v="1382918.7300000002"/>
    <n v="2250375.4700000002"/>
    <n v="198628.75999999998"/>
    <n v="3831922.96"/>
  </r>
  <r>
    <x v="3"/>
    <x v="3"/>
    <n v="5"/>
    <n v="170696.15"/>
    <n v="596773.05000000005"/>
    <n v="489508.31"/>
    <n v="584.46"/>
    <n v="53294.78"/>
    <n v="1744.14"/>
    <n v="0"/>
    <n v="2007.88"/>
    <n v="771.66"/>
    <n v="0"/>
    <n v="0"/>
    <n v="1072.6600000000001"/>
    <n v="36436.57"/>
    <n v="86477.87"/>
    <n v="70755.789999999994"/>
    <n v="17838.53"/>
    <n v="1039.93"/>
    <n v="1545.63"/>
    <n v="0"/>
    <n v="0"/>
    <n v="924.02"/>
    <n v="49147.05"/>
    <n v="380926.51"/>
    <n v="574287.01"/>
    <n v="298844.34999999998"/>
    <n v="152094.49"/>
    <n v="420679.62"/>
    <n v="0"/>
    <n v="52811.35"/>
    <n v="0"/>
    <n v="32569.33"/>
    <n v="0"/>
    <n v="0"/>
    <n v="132687.35"/>
    <n v="0"/>
    <n v="6332.86"/>
    <n v="1315380.4299999997"/>
    <n v="2092070.0299999998"/>
    <n v="224400.88999999998"/>
    <n v="3631851.3499999996"/>
  </r>
  <r>
    <x v="3"/>
    <x v="3"/>
    <n v="6"/>
    <n v="166621.85999999999"/>
    <n v="588893.9"/>
    <n v="448799.36"/>
    <n v="579.66999999999996"/>
    <n v="39342.870000000003"/>
    <n v="1159.51"/>
    <n v="0"/>
    <n v="1658.92"/>
    <n v="435.71"/>
    <n v="0"/>
    <n v="0"/>
    <n v="896.05"/>
    <n v="36419.919999999998"/>
    <n v="84331.46"/>
    <n v="63053.34"/>
    <n v="16758.73"/>
    <n v="7247.25"/>
    <n v="5129.91"/>
    <n v="0"/>
    <n v="0"/>
    <n v="596.11"/>
    <n v="46149.27"/>
    <n v="372552.18"/>
    <n v="534002.05000000005"/>
    <n v="274380.09000000003"/>
    <n v="127586.55"/>
    <n v="494017.86"/>
    <n v="0"/>
    <n v="44302.52"/>
    <n v="0"/>
    <n v="32693.279999999999"/>
    <n v="0"/>
    <n v="0"/>
    <n v="105476.24"/>
    <n v="0"/>
    <n v="5673.45"/>
    <n v="1247491.8"/>
    <n v="2063120.77"/>
    <n v="188145.49"/>
    <n v="3498758.0600000005"/>
  </r>
  <r>
    <x v="3"/>
    <x v="3"/>
    <n v="7"/>
    <n v="176579.27"/>
    <n v="585272.29"/>
    <n v="390018.76"/>
    <n v="573.84"/>
    <n v="50853.27"/>
    <n v="1762.29"/>
    <n v="0"/>
    <n v="895.09"/>
    <n v="1311.06"/>
    <n v="0"/>
    <n v="0"/>
    <n v="895.07"/>
    <n v="35487.919999999998"/>
    <n v="83961.95"/>
    <n v="64987.71"/>
    <n v="15919.62"/>
    <n v="0"/>
    <n v="2309.02"/>
    <n v="0"/>
    <n v="0"/>
    <n v="636.05999999999995"/>
    <n v="38714.04"/>
    <n v="336426.27"/>
    <n v="508126.25"/>
    <n v="287014.46999999997"/>
    <n v="148732.01999999999"/>
    <n v="466341.08"/>
    <n v="0"/>
    <n v="43592.97"/>
    <n v="0"/>
    <n v="34324.629999999997"/>
    <n v="0"/>
    <n v="0"/>
    <n v="166512.06"/>
    <n v="0"/>
    <n v="5609.29"/>
    <n v="1207265.8700000003"/>
    <n v="1989551.4800000002"/>
    <n v="250038.95"/>
    <n v="3446856.3000000007"/>
  </r>
  <r>
    <x v="3"/>
    <x v="3"/>
    <n v="8"/>
    <n v="176867.27"/>
    <n v="585725.51"/>
    <n v="387420.33"/>
    <n v="597.75"/>
    <n v="45683.839999999997"/>
    <n v="1277.17"/>
    <n v="0"/>
    <n v="852.23"/>
    <n v="990.05"/>
    <n v="0"/>
    <n v="0"/>
    <n v="895.54"/>
    <n v="35720.14"/>
    <n v="84656"/>
    <n v="66233.53"/>
    <n v="14248.81"/>
    <n v="0"/>
    <n v="1532.72"/>
    <n v="0"/>
    <n v="0"/>
    <n v="630.85"/>
    <n v="38167.24"/>
    <n v="334538.46999999997"/>
    <n v="503075.97"/>
    <n v="293690.84999999998"/>
    <n v="151714.91"/>
    <n v="320924.25"/>
    <n v="0"/>
    <n v="43550.61"/>
    <n v="0"/>
    <n v="24800.15"/>
    <n v="0"/>
    <n v="0"/>
    <n v="138019.1"/>
    <n v="0"/>
    <n v="5256.02"/>
    <n v="1199414.1500000001"/>
    <n v="1846029.28"/>
    <n v="211625.88"/>
    <n v="3257069.31"/>
  </r>
  <r>
    <x v="3"/>
    <x v="3"/>
    <n v="9"/>
    <n v="175396.24"/>
    <n v="588238.29"/>
    <n v="388101.94"/>
    <n v="606.74"/>
    <n v="43566.25"/>
    <n v="1301.3"/>
    <n v="0"/>
    <n v="859.55"/>
    <n v="869.14"/>
    <n v="0"/>
    <n v="0"/>
    <n v="904.72"/>
    <n v="36207.69"/>
    <n v="89526.87"/>
    <n v="67248.17"/>
    <n v="16004.46"/>
    <n v="0"/>
    <n v="1548.03"/>
    <n v="0"/>
    <n v="0"/>
    <n v="658.87"/>
    <n v="38550.86"/>
    <n v="342408.33"/>
    <n v="515165.97"/>
    <n v="287794.46000000002"/>
    <n v="149790.85"/>
    <n v="420982.87"/>
    <n v="0"/>
    <n v="33897.24"/>
    <n v="0"/>
    <n v="25944.39"/>
    <n v="0"/>
    <n v="0"/>
    <n v="101277.1"/>
    <n v="0"/>
    <n v="5238.9799999999996"/>
    <n v="1198939.45"/>
    <n v="1966792.15"/>
    <n v="166357.71000000002"/>
    <n v="3332089.3099999996"/>
  </r>
  <r>
    <x v="3"/>
    <x v="3"/>
    <n v="10"/>
    <n v="178289.83"/>
    <n v="596410.4"/>
    <n v="406236.63"/>
    <n v="734.68"/>
    <n v="58574.57"/>
    <n v="1833.85"/>
    <n v="0"/>
    <n v="1238.31"/>
    <n v="921.98"/>
    <n v="0"/>
    <n v="0"/>
    <n v="900.49"/>
    <n v="36853.71"/>
    <n v="86611.25"/>
    <n v="63814.49"/>
    <n v="12978.67"/>
    <n v="0"/>
    <n v="1532.28"/>
    <n v="0"/>
    <n v="0"/>
    <n v="1661.43"/>
    <n v="40763.230000000003"/>
    <n v="329846.40999999997"/>
    <n v="503303.72"/>
    <n v="310575.24"/>
    <n v="176555.61"/>
    <n v="445387.41"/>
    <n v="0"/>
    <n v="42763.82"/>
    <n v="0"/>
    <n v="30936.41"/>
    <n v="0"/>
    <n v="0"/>
    <n v="102300"/>
    <n v="0"/>
    <n v="5698.08"/>
    <n v="1244240.25"/>
    <n v="2010783.9399999997"/>
    <n v="181698.30999999997"/>
    <n v="3436722.4999999995"/>
  </r>
  <r>
    <x v="3"/>
    <x v="3"/>
    <n v="11"/>
    <n v="178265.42"/>
    <n v="595571.03"/>
    <n v="428599.74"/>
    <n v="627.14"/>
    <n v="72630.570000000007"/>
    <n v="2523.6799999999998"/>
    <n v="0"/>
    <n v="1581.79"/>
    <n v="1157.29"/>
    <n v="0"/>
    <n v="0"/>
    <n v="910.05"/>
    <n v="36829.230000000003"/>
    <n v="88720.4"/>
    <n v="73407.59"/>
    <n v="14736.54"/>
    <n v="0"/>
    <n v="2933.33"/>
    <n v="0"/>
    <n v="0"/>
    <n v="708.97"/>
    <n v="39826.080000000002"/>
    <n v="332351.93"/>
    <n v="544567.56999999995"/>
    <n v="340341.78"/>
    <n v="107424.3"/>
    <n v="437866.75"/>
    <n v="0"/>
    <n v="36106.19"/>
    <n v="0"/>
    <n v="25179.599999999999"/>
    <n v="0"/>
    <n v="0"/>
    <n v="102300"/>
    <n v="0"/>
    <n v="5572.3"/>
    <n v="1280956.6599999999"/>
    <n v="2020624.52"/>
    <n v="169158.09"/>
    <n v="3470739.2699999996"/>
  </r>
  <r>
    <x v="3"/>
    <x v="3"/>
    <n v="12"/>
    <n v="182700.75"/>
    <n v="620487.35"/>
    <n v="479811.42"/>
    <n v="777.69"/>
    <n v="101701.65"/>
    <n v="3933.4"/>
    <n v="0"/>
    <n v="2246.79"/>
    <n v="1772.91"/>
    <n v="0"/>
    <n v="0"/>
    <n v="898.83"/>
    <n v="38760.11"/>
    <n v="97587.67"/>
    <n v="80108.92"/>
    <n v="17452.07"/>
    <n v="0"/>
    <n v="8631.9"/>
    <n v="0"/>
    <n v="0"/>
    <n v="609.87"/>
    <n v="42476.32"/>
    <n v="363333.17"/>
    <n v="629968.06000000006"/>
    <n v="407702.37"/>
    <n v="153724.87"/>
    <n v="500430.38"/>
    <n v="0"/>
    <n v="42451.53"/>
    <n v="0"/>
    <n v="32553"/>
    <n v="0"/>
    <n v="0"/>
    <n v="138219.35"/>
    <n v="0"/>
    <n v="7179.78"/>
    <n v="1393431.9599999997"/>
    <n v="2341684.54"/>
    <n v="220403.66"/>
    <n v="3955520.16"/>
  </r>
  <r>
    <x v="4"/>
    <x v="3"/>
    <n v="1"/>
    <n v="31008.49"/>
    <n v="66363.759999999995"/>
    <n v="45653.2"/>
    <n v="239.1"/>
    <n v="224.99"/>
    <n v="0"/>
    <n v="0"/>
    <n v="0"/>
    <n v="0"/>
    <n v="0"/>
    <n v="0"/>
    <n v="650.57000000000005"/>
    <n v="7361.7"/>
    <n v="7139.2"/>
    <n v="3277.08"/>
    <n v="4900.9399999999996"/>
    <n v="0"/>
    <n v="0"/>
    <n v="0"/>
    <n v="0"/>
    <n v="0"/>
    <n v="3207.47"/>
    <n v="33552.75"/>
    <n v="27087.03"/>
    <n v="20902.310000000001"/>
    <n v="13619.41"/>
    <n v="23059.97"/>
    <n v="0"/>
    <n v="7430.46"/>
    <n v="0"/>
    <n v="4010.57"/>
    <n v="0"/>
    <n v="0"/>
    <n v="0"/>
    <n v="0"/>
    <n v="0"/>
    <n v="143489.54"/>
    <n v="144758.43"/>
    <n v="11441.03"/>
    <n v="299689"/>
  </r>
  <r>
    <x v="4"/>
    <x v="3"/>
    <n v="2"/>
    <n v="32839.1"/>
    <n v="74669.45"/>
    <n v="51764.09"/>
    <n v="239.1"/>
    <n v="153.5"/>
    <n v="0"/>
    <n v="0"/>
    <n v="0"/>
    <n v="0"/>
    <n v="0"/>
    <n v="0"/>
    <n v="649.25"/>
    <n v="8947.7999999999993"/>
    <n v="7467.7"/>
    <n v="5440.77"/>
    <n v="3919.29"/>
    <n v="0"/>
    <n v="0"/>
    <n v="0"/>
    <n v="0"/>
    <n v="0"/>
    <n v="3865.18"/>
    <n v="40859.599999999999"/>
    <n v="37700.68"/>
    <n v="27959.46"/>
    <n v="12877.77"/>
    <n v="24395.279999999999"/>
    <n v="0"/>
    <n v="7389.74"/>
    <n v="0"/>
    <n v="3829.4"/>
    <n v="0"/>
    <n v="0"/>
    <n v="0"/>
    <n v="0"/>
    <n v="0"/>
    <n v="159665.24"/>
    <n v="174082.77999999997"/>
    <n v="11219.14"/>
    <n v="344967.16"/>
  </r>
  <r>
    <x v="4"/>
    <x v="3"/>
    <n v="3"/>
    <n v="30514.29"/>
    <n v="61731.86"/>
    <n v="40829.01"/>
    <n v="239.1"/>
    <n v="156.43"/>
    <n v="0"/>
    <n v="0"/>
    <n v="0"/>
    <n v="0"/>
    <n v="0"/>
    <n v="0"/>
    <n v="650.17999999999995"/>
    <n v="7112.84"/>
    <n v="7184.54"/>
    <n v="3716.29"/>
    <n v="5556.94"/>
    <n v="0"/>
    <n v="0"/>
    <n v="0"/>
    <n v="0"/>
    <n v="0"/>
    <n v="3346.04"/>
    <n v="31414.53"/>
    <n v="23590.97"/>
    <n v="14509.35"/>
    <n v="13236.23"/>
    <n v="26001.53"/>
    <n v="0"/>
    <n v="6741.26"/>
    <n v="0"/>
    <n v="3644.06"/>
    <n v="0"/>
    <n v="0"/>
    <n v="0"/>
    <n v="0"/>
    <n v="0"/>
    <n v="133470.69"/>
    <n v="136319.44"/>
    <n v="10385.32"/>
    <n v="280175.45"/>
  </r>
  <r>
    <x v="4"/>
    <x v="3"/>
    <n v="4"/>
    <n v="29335.040000000001"/>
    <n v="58940.04"/>
    <n v="38874.089999999997"/>
    <n v="239.1"/>
    <n v="217.56"/>
    <n v="0"/>
    <n v="0"/>
    <n v="0"/>
    <n v="0"/>
    <n v="0"/>
    <n v="0"/>
    <n v="644.39"/>
    <n v="7040.35"/>
    <n v="7818.09"/>
    <n v="3422.97"/>
    <n v="4213.2299999999996"/>
    <n v="0"/>
    <n v="0"/>
    <n v="0"/>
    <n v="0"/>
    <n v="0"/>
    <n v="3154.85"/>
    <n v="28552.51"/>
    <n v="17612.689999999999"/>
    <n v="11942.1"/>
    <n v="12119.09"/>
    <n v="53619.22"/>
    <n v="0"/>
    <n v="6353.74"/>
    <n v="0"/>
    <n v="3327.56"/>
    <n v="0"/>
    <n v="0"/>
    <n v="0"/>
    <n v="0"/>
    <n v="0"/>
    <n v="127605.83"/>
    <n v="150139.49"/>
    <n v="9681.2999999999993"/>
    <n v="287426.62"/>
  </r>
  <r>
    <x v="4"/>
    <x v="3"/>
    <n v="5"/>
    <n v="28966.400000000001"/>
    <n v="57918.79"/>
    <n v="37779.760000000002"/>
    <n v="239.1"/>
    <n v="174.15"/>
    <n v="0"/>
    <n v="0"/>
    <n v="0"/>
    <n v="0"/>
    <n v="0"/>
    <n v="0"/>
    <n v="638.59"/>
    <n v="6487.04"/>
    <n v="6657.96"/>
    <n v="2621.97"/>
    <n v="4014.78"/>
    <n v="0"/>
    <n v="31640.799999999999"/>
    <n v="0"/>
    <n v="0"/>
    <n v="0"/>
    <n v="3028.6"/>
    <n v="26992"/>
    <n v="13843.89"/>
    <n v="7438.11"/>
    <n v="11982.01"/>
    <n v="-6512.84"/>
    <n v="0"/>
    <n v="5705.61"/>
    <n v="0"/>
    <n v="3042.53"/>
    <n v="0"/>
    <n v="0"/>
    <n v="0"/>
    <n v="0"/>
    <n v="0"/>
    <n v="125078.20000000001"/>
    <n v="108832.90999999999"/>
    <n v="8748.14"/>
    <n v="242659.25"/>
  </r>
  <r>
    <x v="4"/>
    <x v="3"/>
    <n v="6"/>
    <n v="28652.66"/>
    <n v="57212.1"/>
    <n v="37069.71"/>
    <n v="239.1"/>
    <n v="141.99"/>
    <n v="0"/>
    <n v="0"/>
    <n v="0"/>
    <n v="0"/>
    <n v="0"/>
    <n v="0"/>
    <n v="645.57000000000005"/>
    <n v="6273.23"/>
    <n v="6834.38"/>
    <n v="1936.84"/>
    <n v="0"/>
    <n v="0"/>
    <n v="0"/>
    <n v="0"/>
    <n v="0"/>
    <n v="0"/>
    <n v="2866.07"/>
    <n v="26874.92"/>
    <n v="14744.76"/>
    <n v="11312.51"/>
    <n v="11257.81"/>
    <n v="24237.040000000001"/>
    <n v="0"/>
    <n v="6099.28"/>
    <n v="0"/>
    <n v="3239.11"/>
    <n v="0"/>
    <n v="0"/>
    <n v="0"/>
    <n v="0"/>
    <n v="0"/>
    <n v="123315.56000000001"/>
    <n v="106983.13"/>
    <n v="9338.39"/>
    <n v="239637.08000000002"/>
  </r>
  <r>
    <x v="4"/>
    <x v="3"/>
    <n v="7"/>
    <n v="30883.88"/>
    <n v="56946.65"/>
    <n v="30766.45"/>
    <n v="263.01"/>
    <n v="103.69"/>
    <n v="0"/>
    <n v="0"/>
    <n v="0"/>
    <n v="0"/>
    <n v="0"/>
    <n v="0"/>
    <n v="669.18"/>
    <n v="5915.66"/>
    <n v="5430.25"/>
    <n v="1732.26"/>
    <n v="0"/>
    <n v="0"/>
    <n v="0"/>
    <n v="0"/>
    <n v="0"/>
    <n v="0"/>
    <n v="2859.43"/>
    <n v="23113.52"/>
    <n v="15348.41"/>
    <n v="10374.540000000001"/>
    <n v="11464.16"/>
    <n v="21012.639999999999"/>
    <n v="0"/>
    <n v="5228.24"/>
    <n v="0"/>
    <n v="2984.79"/>
    <n v="0"/>
    <n v="0"/>
    <n v="0"/>
    <n v="0"/>
    <n v="0"/>
    <n v="118963.68"/>
    <n v="97920.05"/>
    <n v="8213.0299999999988"/>
    <n v="225096.75999999998"/>
  </r>
  <r>
    <x v="4"/>
    <x v="3"/>
    <n v="8"/>
    <n v="30471.360000000001"/>
    <n v="57177.41"/>
    <n v="30902.97"/>
    <n v="286.92"/>
    <n v="100.48"/>
    <n v="0"/>
    <n v="0"/>
    <n v="0"/>
    <n v="0"/>
    <n v="0"/>
    <n v="0"/>
    <n v="931.83"/>
    <n v="5989.34"/>
    <n v="5742.07"/>
    <n v="1739.75"/>
    <n v="0"/>
    <n v="0"/>
    <n v="0"/>
    <n v="0"/>
    <n v="0"/>
    <n v="0"/>
    <n v="2887.3"/>
    <n v="23336.85"/>
    <n v="14598.77"/>
    <n v="9142.81"/>
    <n v="12593.14"/>
    <n v="20130.86"/>
    <n v="0"/>
    <n v="5633.48"/>
    <n v="0"/>
    <n v="3156.82"/>
    <n v="0"/>
    <n v="0"/>
    <n v="0"/>
    <n v="0"/>
    <n v="0"/>
    <n v="118939.14"/>
    <n v="97092.72"/>
    <n v="8790.2999999999993"/>
    <n v="224822.15999999997"/>
  </r>
  <r>
    <x v="4"/>
    <x v="3"/>
    <n v="9"/>
    <n v="30737.07"/>
    <n v="57624.61"/>
    <n v="31238.25"/>
    <n v="549.92999999999995"/>
    <n v="99.39"/>
    <n v="0"/>
    <n v="0"/>
    <n v="0"/>
    <n v="0"/>
    <n v="0"/>
    <n v="0"/>
    <n v="652.98"/>
    <n v="6769.28"/>
    <n v="5743.97"/>
    <n v="1890.67"/>
    <n v="0"/>
    <n v="0"/>
    <n v="0"/>
    <n v="0"/>
    <n v="0"/>
    <n v="0"/>
    <n v="3269.28"/>
    <n v="23810.54"/>
    <n v="15909.25"/>
    <n v="10712.17"/>
    <n v="11138.38"/>
    <n v="21132.55"/>
    <n v="0"/>
    <n v="5063.53"/>
    <n v="0"/>
    <n v="2768.29"/>
    <n v="0"/>
    <n v="0"/>
    <n v="0"/>
    <n v="0"/>
    <n v="0"/>
    <n v="120249.24999999999"/>
    <n v="101029.07"/>
    <n v="7831.82"/>
    <n v="229110.14"/>
  </r>
  <r>
    <x v="4"/>
    <x v="3"/>
    <n v="10"/>
    <n v="30900.639999999999"/>
    <n v="58266.75"/>
    <n v="32230.84"/>
    <n v="286.92"/>
    <n v="145.69999999999999"/>
    <n v="0"/>
    <n v="0"/>
    <n v="0"/>
    <n v="0"/>
    <n v="0"/>
    <n v="0"/>
    <n v="666.35"/>
    <n v="6229.89"/>
    <n v="6117.5"/>
    <n v="1673.99"/>
    <n v="0"/>
    <n v="0"/>
    <n v="0"/>
    <n v="0"/>
    <n v="0"/>
    <n v="0"/>
    <n v="3417.78"/>
    <n v="24027.59"/>
    <n v="18069.13"/>
    <n v="11829.64"/>
    <n v="9079.0400000000009"/>
    <n v="25369.200000000001"/>
    <n v="0"/>
    <n v="6082.76"/>
    <n v="0"/>
    <n v="3111.2"/>
    <n v="0"/>
    <n v="0"/>
    <n v="0"/>
    <n v="0"/>
    <n v="0"/>
    <n v="121830.84999999999"/>
    <n v="106480.11"/>
    <n v="9193.9599999999991"/>
    <n v="237504.91999999998"/>
  </r>
  <r>
    <x v="4"/>
    <x v="3"/>
    <n v="11"/>
    <n v="31077.91"/>
    <n v="59296.32"/>
    <n v="33472.379999999997"/>
    <n v="286.92"/>
    <n v="124.56"/>
    <n v="0"/>
    <n v="0"/>
    <n v="0"/>
    <n v="0"/>
    <n v="0"/>
    <n v="0"/>
    <n v="648.07000000000005"/>
    <n v="6210.29"/>
    <n v="5949.7"/>
    <n v="2241.23"/>
    <n v="0"/>
    <n v="0"/>
    <n v="0"/>
    <n v="0"/>
    <n v="0"/>
    <n v="0"/>
    <n v="3440.82"/>
    <n v="24341.38"/>
    <n v="20485.419999999998"/>
    <n v="12638.06"/>
    <n v="7950.17"/>
    <n v="24766.34"/>
    <n v="0"/>
    <n v="5188.33"/>
    <n v="0"/>
    <n v="2936.05"/>
    <n v="0"/>
    <n v="0"/>
    <n v="0"/>
    <n v="0"/>
    <n v="0"/>
    <n v="124258.08999999998"/>
    <n v="108671.48"/>
    <n v="8124.38"/>
    <n v="241053.94999999998"/>
  </r>
  <r>
    <x v="4"/>
    <x v="3"/>
    <n v="12"/>
    <n v="32105.15"/>
    <n v="61749.95"/>
    <n v="35896.879999999997"/>
    <n v="286.92"/>
    <n v="189.15"/>
    <n v="0"/>
    <n v="0"/>
    <n v="0"/>
    <n v="0"/>
    <n v="0"/>
    <n v="0"/>
    <n v="642.69000000000005"/>
    <n v="7356.27"/>
    <n v="6914.24"/>
    <n v="2590.33"/>
    <n v="0"/>
    <n v="0"/>
    <n v="0"/>
    <n v="0"/>
    <n v="0"/>
    <n v="0"/>
    <n v="3563.13"/>
    <n v="28293.61"/>
    <n v="26838.39"/>
    <n v="15915.93"/>
    <n v="9902.23"/>
    <n v="27463.42"/>
    <n v="0"/>
    <n v="6068.46"/>
    <n v="0"/>
    <n v="2925.37"/>
    <n v="0"/>
    <n v="0"/>
    <n v="0"/>
    <n v="0"/>
    <n v="0"/>
    <n v="130228.05"/>
    <n v="129480.23999999999"/>
    <n v="8993.83"/>
    <n v="268702.12"/>
  </r>
  <r>
    <x v="5"/>
    <x v="3"/>
    <n v="1"/>
    <n v="141406.29999999999"/>
    <n v="351408.8"/>
    <n v="556774.26"/>
    <n v="430.38"/>
    <n v="4160.93"/>
    <n v="0"/>
    <n v="873.1"/>
    <n v="719.46"/>
    <n v="2020.02"/>
    <n v="0"/>
    <n v="0"/>
    <n v="1357.24"/>
    <n v="30344.21"/>
    <n v="53476.34"/>
    <n v="40063.949999999997"/>
    <n v="21743.33"/>
    <n v="672.95"/>
    <n v="1396.12"/>
    <n v="0"/>
    <n v="0"/>
    <n v="1968.57"/>
    <n v="50064.44"/>
    <n v="310174.83"/>
    <n v="340352.25"/>
    <n v="223179.28"/>
    <n v="95544.67"/>
    <n v="300214.28999999998"/>
    <n v="-0.05"/>
    <n v="139569.9"/>
    <n v="2084.73"/>
    <n v="374544.21"/>
    <n v="0"/>
    <n v="0"/>
    <n v="793080.49"/>
    <n v="0"/>
    <n v="18264.009999999998"/>
    <n v="1057793.2499999998"/>
    <n v="1470552.47"/>
    <n v="1327543.29"/>
    <n v="3855889.01"/>
  </r>
  <r>
    <x v="5"/>
    <x v="3"/>
    <n v="2"/>
    <n v="142375.94"/>
    <n v="364879.42"/>
    <n v="615412.69999999995"/>
    <n v="430.38"/>
    <n v="3266.55"/>
    <n v="0"/>
    <n v="1884.91"/>
    <n v="1225.1199999999999"/>
    <n v="2755.57"/>
    <n v="0"/>
    <n v="0"/>
    <n v="1359.23"/>
    <n v="37033.72"/>
    <n v="61057.14"/>
    <n v="50337.39"/>
    <n v="31729.51"/>
    <n v="1110.6400000000001"/>
    <n v="-4614.21"/>
    <n v="0"/>
    <n v="0"/>
    <n v="1817.8"/>
    <n v="63035.91"/>
    <n v="327559.74"/>
    <n v="358564.02"/>
    <n v="219021.58"/>
    <n v="78071.149999999994"/>
    <n v="327542.87"/>
    <n v="7318.42"/>
    <n v="118488.89"/>
    <n v="4483.2700000000004"/>
    <n v="268031.90999999997"/>
    <n v="0"/>
    <n v="0"/>
    <n v="731855.23"/>
    <n v="0"/>
    <n v="15776.21"/>
    <n v="1132230.5900000001"/>
    <n v="1553626.4899999998"/>
    <n v="1145953.93"/>
    <n v="3831811.01"/>
  </r>
  <r>
    <x v="5"/>
    <x v="3"/>
    <n v="3"/>
    <n v="140020.74"/>
    <n v="344547.01"/>
    <n v="574865.62"/>
    <n v="454.29"/>
    <n v="2984.07"/>
    <n v="0"/>
    <n v="2735.7"/>
    <n v="892.5"/>
    <n v="1741.72"/>
    <n v="0"/>
    <n v="0"/>
    <n v="1416.79"/>
    <n v="29138.57"/>
    <n v="49913.760000000002"/>
    <n v="36984.26"/>
    <n v="18486.28"/>
    <n v="1510.4"/>
    <n v="0"/>
    <n v="0"/>
    <n v="0"/>
    <n v="1806.68"/>
    <n v="48194.239999999998"/>
    <n v="281959.78000000003"/>
    <n v="308185.15000000002"/>
    <n v="195464.95999999999"/>
    <n v="78164.94"/>
    <n v="349297.93"/>
    <n v="0"/>
    <n v="141366.42000000001"/>
    <n v="3001.27"/>
    <n v="345957.8"/>
    <n v="0"/>
    <n v="0"/>
    <n v="740129.46"/>
    <n v="0"/>
    <n v="16379.81"/>
    <n v="1068241.6500000001"/>
    <n v="1400523.74"/>
    <n v="1246834.76"/>
    <n v="3715600.1500000004"/>
  </r>
  <r>
    <x v="5"/>
    <x v="3"/>
    <n v="4"/>
    <n v="138812.85999999999"/>
    <n v="338967.92"/>
    <n v="556702.14"/>
    <n v="454.29"/>
    <n v="3322.3"/>
    <n v="0"/>
    <n v="1265.01"/>
    <n v="812.71"/>
    <n v="3894.44"/>
    <n v="0"/>
    <n v="0"/>
    <n v="1770.3"/>
    <n v="26429.23"/>
    <n v="47583.22"/>
    <n v="34587.629999999997"/>
    <n v="16650.13"/>
    <n v="2259.7600000000002"/>
    <n v="15388.53"/>
    <n v="0"/>
    <n v="0"/>
    <n v="1867.4"/>
    <n v="42846.79"/>
    <n v="282753.81"/>
    <n v="301885.96000000002"/>
    <n v="187850.33"/>
    <n v="73927.47"/>
    <n v="319438.90999999997"/>
    <n v="0"/>
    <n v="128104.54"/>
    <n v="0"/>
    <n v="312750.77"/>
    <n v="0"/>
    <n v="0"/>
    <n v="1335646.33"/>
    <n v="0"/>
    <n v="15032.58"/>
    <n v="1044231.6699999999"/>
    <n v="1355239.47"/>
    <n v="1791534.2200000002"/>
    <n v="4191005.36"/>
  </r>
  <r>
    <x v="5"/>
    <x v="3"/>
    <n v="5"/>
    <n v="138397.65"/>
    <n v="335923.74"/>
    <n v="564335.89"/>
    <n v="454.29"/>
    <n v="3126.47"/>
    <n v="0"/>
    <n v="1684.54"/>
    <n v="537.42999999999995"/>
    <n v="8048.05"/>
    <n v="0"/>
    <n v="0"/>
    <n v="1744.7"/>
    <n v="24853.91"/>
    <n v="44085.71"/>
    <n v="31930.86"/>
    <n v="13267.44"/>
    <n v="2662.19"/>
    <n v="1393.45"/>
    <n v="0"/>
    <n v="0"/>
    <n v="1831.35"/>
    <n v="41574.03"/>
    <n v="271489.28000000003"/>
    <n v="272911.19"/>
    <n v="180979.02"/>
    <n v="76576.81"/>
    <n v="331539.61"/>
    <n v="0"/>
    <n v="115268.48"/>
    <n v="2827.68"/>
    <n v="235656.98"/>
    <n v="0"/>
    <n v="0"/>
    <n v="1006079.33"/>
    <n v="0"/>
    <n v="13349.69"/>
    <n v="1052508.06"/>
    <n v="1296839.5500000003"/>
    <n v="1373182.16"/>
    <n v="3722529.7700000005"/>
  </r>
  <r>
    <x v="5"/>
    <x v="3"/>
    <n v="6"/>
    <n v="135742.23000000001"/>
    <n v="327788.89"/>
    <n v="555827.14"/>
    <n v="454.29"/>
    <n v="2532.65"/>
    <n v="0"/>
    <n v="-1481.88"/>
    <n v="616.47"/>
    <n v="6938.9"/>
    <n v="0"/>
    <n v="0"/>
    <n v="1652.57"/>
    <n v="23992.67"/>
    <n v="43496.35"/>
    <n v="29949.39"/>
    <n v="16891.16"/>
    <n v="2559.09"/>
    <n v="2627.22"/>
    <n v="0"/>
    <n v="0"/>
    <n v="1802.62"/>
    <n v="40030.9"/>
    <n v="263597.65000000002"/>
    <n v="258872.75"/>
    <n v="180476.18"/>
    <n v="75656.75"/>
    <n v="305460.95"/>
    <n v="0"/>
    <n v="107991.15"/>
    <n v="0"/>
    <n v="222974.37"/>
    <n v="0"/>
    <n v="0"/>
    <n v="1045709.33"/>
    <n v="0"/>
    <n v="11636.99"/>
    <n v="1028418.6900000001"/>
    <n v="1247066.25"/>
    <n v="1388311.84"/>
    <n v="3663796.7800000003"/>
  </r>
  <r>
    <x v="5"/>
    <x v="3"/>
    <n v="7"/>
    <n v="171754.2"/>
    <n v="370753.87"/>
    <n v="426416.27"/>
    <n v="454.29"/>
    <n v="2812.4"/>
    <n v="0"/>
    <n v="842.5"/>
    <n v="567.42999999999995"/>
    <n v="469.45"/>
    <n v="4154.66"/>
    <n v="0"/>
    <n v="1636.2"/>
    <n v="25094.23"/>
    <n v="41027.29"/>
    <n v="27987.61"/>
    <n v="11611"/>
    <n v="2292.12"/>
    <n v="13721.6"/>
    <n v="0"/>
    <n v="0"/>
    <n v="1948.86"/>
    <n v="37737.43"/>
    <n v="248702.49"/>
    <n v="259001.67"/>
    <n v="160675.85999999999"/>
    <n v="56945.84"/>
    <n v="331801.36"/>
    <n v="0"/>
    <n v="117885.07"/>
    <n v="0"/>
    <n v="242593.37"/>
    <n v="0"/>
    <n v="0"/>
    <n v="865036.58"/>
    <n v="0"/>
    <n v="12121.58"/>
    <n v="978225.07000000018"/>
    <n v="1220183.56"/>
    <n v="1237636.6000000001"/>
    <n v="3436045.2300000004"/>
  </r>
  <r>
    <x v="5"/>
    <x v="3"/>
    <n v="8"/>
    <n v="172148.82"/>
    <n v="372373.61"/>
    <n v="442097.54"/>
    <n v="454.29"/>
    <n v="2736.99"/>
    <n v="0"/>
    <n v="842.5"/>
    <n v="568.03"/>
    <n v="417.6"/>
    <n v="1035.6400000000001"/>
    <n v="0"/>
    <n v="1620.5"/>
    <n v="24243.86"/>
    <n v="41998.53"/>
    <n v="24625.22"/>
    <n v="10992.56"/>
    <n v="2299.27"/>
    <n v="-10514.86"/>
    <n v="0"/>
    <n v="0"/>
    <n v="1766.09"/>
    <n v="37820.239999999998"/>
    <n v="249272.49"/>
    <n v="260295.36"/>
    <n v="164594.65"/>
    <n v="62670.239999999998"/>
    <n v="324604.71000000002"/>
    <n v="0"/>
    <n v="95819.5"/>
    <n v="198.17"/>
    <n v="307038.82"/>
    <n v="0"/>
    <n v="0"/>
    <n v="857109.01"/>
    <n v="113.59"/>
    <n v="11400.93"/>
    <n v="992675.02"/>
    <n v="1196288.8600000001"/>
    <n v="1271680.02"/>
    <n v="3460643.9"/>
  </r>
  <r>
    <x v="5"/>
    <x v="3"/>
    <n v="9"/>
    <n v="171591.87"/>
    <n v="370478.08000000002"/>
    <n v="447507.58"/>
    <n v="456.21"/>
    <n v="2828.24"/>
    <n v="0"/>
    <n v="842.04"/>
    <n v="559.48"/>
    <n v="503.04"/>
    <n v="1086.6300000000001"/>
    <n v="0"/>
    <n v="1932.02"/>
    <n v="24765.71"/>
    <n v="41059.61"/>
    <n v="24935.71"/>
    <n v="11609.24"/>
    <n v="2509.36"/>
    <n v="14416.63"/>
    <n v="0"/>
    <n v="0"/>
    <n v="1760.25"/>
    <n v="40552.129999999997"/>
    <n v="250570.28"/>
    <n v="265324.15999999997"/>
    <n v="153486.07999999999"/>
    <n v="46397.34"/>
    <n v="341707.85"/>
    <n v="0"/>
    <n v="108272.65"/>
    <n v="0"/>
    <n v="259763.81"/>
    <n v="0"/>
    <n v="0"/>
    <n v="814498.78"/>
    <n v="1348.13"/>
    <n v="10292.23"/>
    <n v="995853.17"/>
    <n v="1221026.3699999999"/>
    <n v="1194175.5999999999"/>
    <n v="3411055.1399999997"/>
  </r>
  <r>
    <x v="5"/>
    <x v="3"/>
    <n v="10"/>
    <n v="173615.97"/>
    <n v="377100.86"/>
    <n v="473029.17"/>
    <n v="483.14"/>
    <n v="3360.33"/>
    <n v="0"/>
    <n v="1052.74"/>
    <n v="584.25"/>
    <n v="623.09"/>
    <n v="1129.8599999999999"/>
    <n v="0"/>
    <n v="1771.01"/>
    <n v="24477.08"/>
    <n v="43342.26"/>
    <n v="27234.31"/>
    <n v="10572.94"/>
    <n v="7377.51"/>
    <n v="3664.63"/>
    <n v="0"/>
    <n v="0"/>
    <n v="1953.21"/>
    <n v="43153.68"/>
    <n v="266426.08"/>
    <n v="292046.09000000003"/>
    <n v="178934.3"/>
    <n v="67771.789999999994"/>
    <n v="373731"/>
    <n v="5663.94"/>
    <n v="116844.13"/>
    <n v="0"/>
    <n v="282278.86"/>
    <n v="0"/>
    <n v="0"/>
    <n v="813014.13"/>
    <n v="2833.68"/>
    <n v="12026.9"/>
    <n v="1030979.4099999999"/>
    <n v="1342455.8900000001"/>
    <n v="1232661.6399999999"/>
    <n v="3606096.9399999995"/>
  </r>
  <r>
    <x v="5"/>
    <x v="3"/>
    <n v="11"/>
    <n v="175266.94"/>
    <n v="385750.23"/>
    <n v="499090.27"/>
    <n v="454.29"/>
    <n v="3730.49"/>
    <n v="0"/>
    <n v="842.28"/>
    <n v="638.16999999999996"/>
    <n v="818.61"/>
    <n v="1509.64"/>
    <n v="0"/>
    <n v="1637.64"/>
    <n v="26298.34"/>
    <n v="48192.32"/>
    <n v="31430.1"/>
    <n v="16114.29"/>
    <n v="-2451.87"/>
    <n v="2079.2199999999998"/>
    <n v="0"/>
    <n v="0"/>
    <n v="1762.54"/>
    <n v="45050.85"/>
    <n v="275411.5"/>
    <n v="356312.07"/>
    <n v="199814.67"/>
    <n v="72589.600000000006"/>
    <n v="358017.28000000003"/>
    <n v="0"/>
    <n v="125228.62"/>
    <n v="0"/>
    <n v="237755.24"/>
    <n v="0"/>
    <n v="0"/>
    <n v="825701.84"/>
    <n v="3613.11"/>
    <n v="12211.71"/>
    <n v="1068100.92"/>
    <n v="1432258.55"/>
    <n v="1204510.52"/>
    <n v="3704869.9899999998"/>
  </r>
  <r>
    <x v="5"/>
    <x v="3"/>
    <n v="12"/>
    <n v="175803.24"/>
    <n v="387703.39"/>
    <n v="517746.53"/>
    <n v="454.29"/>
    <n v="3945.7"/>
    <n v="0"/>
    <n v="0.46"/>
    <n v="826.06"/>
    <n v="561.07000000000005"/>
    <n v="1325.52"/>
    <n v="0"/>
    <n v="1623.29"/>
    <n v="28977.67"/>
    <n v="43891.31"/>
    <n v="33136.61"/>
    <n v="13482.54"/>
    <n v="2550"/>
    <n v="2056.8200000000002"/>
    <n v="0"/>
    <n v="0"/>
    <n v="1722.22"/>
    <n v="53773.29"/>
    <n v="259365.75"/>
    <n v="306515.88"/>
    <n v="166680.95000000001"/>
    <n v="48455.09"/>
    <n v="333905.27"/>
    <n v="0"/>
    <n v="131703.09"/>
    <n v="4680.62"/>
    <n v="412089.43"/>
    <n v="0"/>
    <n v="0"/>
    <n v="688470.23"/>
    <n v="53.05"/>
    <n v="18961.11"/>
    <n v="1088366.2600000002"/>
    <n v="1296136.69"/>
    <n v="1255957.5300000003"/>
    <n v="3640460.4800000004"/>
  </r>
  <r>
    <x v="6"/>
    <x v="3"/>
    <n v="1"/>
    <n v="26708.58"/>
    <n v="57845.31"/>
    <n v="28038.21"/>
    <n v="210.4"/>
    <n v="499.27"/>
    <n v="0"/>
    <n v="0"/>
    <n v="0"/>
    <n v="1804.98"/>
    <n v="0"/>
    <n v="0"/>
    <n v="813.98"/>
    <n v="6526.24"/>
    <n v="8555.92"/>
    <n v="6268.89"/>
    <n v="210"/>
    <n v="0"/>
    <n v="-0.09"/>
    <n v="0"/>
    <n v="0"/>
    <n v="45"/>
    <n v="6708.44"/>
    <n v="57735.3"/>
    <n v="56501.120000000003"/>
    <n v="52264.26"/>
    <n v="39306.65"/>
    <n v="121287.36"/>
    <n v="0"/>
    <n v="46280.12"/>
    <n v="0"/>
    <n v="0"/>
    <n v="0"/>
    <n v="0"/>
    <n v="41750"/>
    <n v="0"/>
    <n v="0"/>
    <n v="115106.75"/>
    <n v="356223.07"/>
    <n v="88030.12"/>
    <n v="559359.93999999994"/>
  </r>
  <r>
    <x v="6"/>
    <x v="3"/>
    <n v="2"/>
    <n v="26856.9"/>
    <n v="56902.51"/>
    <n v="27566.33"/>
    <n v="215.43"/>
    <n v="582.21"/>
    <n v="0"/>
    <n v="0"/>
    <n v="0"/>
    <n v="1429.66"/>
    <n v="0"/>
    <n v="0"/>
    <n v="810"/>
    <n v="6636.96"/>
    <n v="7759.34"/>
    <n v="5808.42"/>
    <n v="420"/>
    <n v="0"/>
    <n v="0"/>
    <n v="0"/>
    <n v="0"/>
    <n v="45"/>
    <n v="7003.83"/>
    <n v="55690.23"/>
    <n v="65493.42"/>
    <n v="42589.94"/>
    <n v="36782.53"/>
    <n v="97928.37"/>
    <n v="0"/>
    <n v="45192.81"/>
    <n v="0"/>
    <n v="0"/>
    <n v="0"/>
    <n v="0"/>
    <n v="41750"/>
    <n v="0"/>
    <n v="0"/>
    <n v="113553.04000000001"/>
    <n v="326968.04000000004"/>
    <n v="86942.81"/>
    <n v="527463.89000000013"/>
  </r>
  <r>
    <x v="6"/>
    <x v="3"/>
    <n v="3"/>
    <n v="26345.31"/>
    <n v="53763.75"/>
    <n v="25375.7"/>
    <n v="215.19"/>
    <n v="472.91"/>
    <n v="0"/>
    <n v="0"/>
    <n v="0"/>
    <n v="1307.51"/>
    <n v="0"/>
    <n v="0"/>
    <n v="810"/>
    <n v="6885.33"/>
    <n v="6960.36"/>
    <n v="2046.1"/>
    <n v="840.3"/>
    <n v="0"/>
    <n v="0"/>
    <n v="0"/>
    <n v="0"/>
    <n v="45"/>
    <n v="6760.73"/>
    <n v="54315.14"/>
    <n v="56262.18"/>
    <n v="39809.57"/>
    <n v="39229.360000000001"/>
    <n v="112568.03"/>
    <n v="0"/>
    <n v="48066.84"/>
    <n v="0"/>
    <n v="0"/>
    <n v="0"/>
    <n v="0"/>
    <n v="41750"/>
    <n v="0"/>
    <n v="0"/>
    <n v="107480.37"/>
    <n v="326532.09999999998"/>
    <n v="89816.84"/>
    <n v="523829.30999999994"/>
  </r>
  <r>
    <x v="6"/>
    <x v="3"/>
    <n v="4"/>
    <n v="25745.360000000001"/>
    <n v="52430.55"/>
    <n v="25373.62"/>
    <n v="195.3"/>
    <n v="339.76"/>
    <n v="0"/>
    <n v="0"/>
    <n v="0"/>
    <n v="849.29"/>
    <n v="0"/>
    <n v="0"/>
    <n v="810"/>
    <n v="6892.41"/>
    <n v="6775.89"/>
    <n v="5977.72"/>
    <n v="3141.21"/>
    <n v="0"/>
    <n v="0"/>
    <n v="0"/>
    <n v="0"/>
    <n v="45"/>
    <n v="6247.28"/>
    <n v="52718.84"/>
    <n v="54918.58"/>
    <n v="39732.019999999997"/>
    <n v="30549.62"/>
    <n v="108769.99"/>
    <n v="0"/>
    <n v="74085.13"/>
    <n v="0"/>
    <n v="0"/>
    <n v="0"/>
    <n v="0"/>
    <n v="41750"/>
    <n v="0"/>
    <n v="0"/>
    <n v="104933.87999999999"/>
    <n v="316578.56"/>
    <n v="115835.13"/>
    <n v="537347.57000000007"/>
  </r>
  <r>
    <x v="6"/>
    <x v="3"/>
    <n v="5"/>
    <n v="25414.240000000002"/>
    <n v="52345.79"/>
    <n v="24534.45"/>
    <n v="191.85"/>
    <n v="202.65"/>
    <n v="0"/>
    <n v="0"/>
    <n v="0"/>
    <n v="542.37"/>
    <n v="0"/>
    <n v="0"/>
    <n v="813.22"/>
    <n v="6560.49"/>
    <n v="7367.73"/>
    <n v="5060.92"/>
    <n v="424.47"/>
    <n v="0"/>
    <n v="0"/>
    <n v="0"/>
    <n v="0"/>
    <n v="45"/>
    <n v="5897.39"/>
    <n v="49674.38"/>
    <n v="51799.77"/>
    <n v="44096.87"/>
    <n v="47682.48"/>
    <n v="71162.78"/>
    <n v="24057.22"/>
    <n v="54856.26"/>
    <n v="0"/>
    <n v="0"/>
    <n v="0"/>
    <n v="0"/>
    <n v="41750"/>
    <n v="0"/>
    <n v="0"/>
    <n v="103231.34999999999"/>
    <n v="290585.5"/>
    <n v="120663.48000000001"/>
    <n v="514480.32999999996"/>
  </r>
  <r>
    <x v="6"/>
    <x v="3"/>
    <n v="6"/>
    <n v="24886.240000000002"/>
    <n v="51352.959999999999"/>
    <n v="24086.79"/>
    <n v="191.28"/>
    <n v="191.05"/>
    <n v="0"/>
    <n v="0"/>
    <n v="0"/>
    <n v="374.41"/>
    <n v="0"/>
    <n v="0"/>
    <n v="810.76"/>
    <n v="4877.66"/>
    <n v="7182.71"/>
    <n v="3384"/>
    <n v="424.77"/>
    <n v="0"/>
    <n v="0"/>
    <n v="0"/>
    <n v="0"/>
    <n v="45"/>
    <n v="5196.07"/>
    <n v="49871.360000000001"/>
    <n v="50705.17"/>
    <n v="41781.89"/>
    <n v="33742.32"/>
    <n v="95370.240000000005"/>
    <n v="0"/>
    <n v="58421.43"/>
    <n v="0"/>
    <n v="0"/>
    <n v="0"/>
    <n v="0"/>
    <n v="41750"/>
    <n v="0"/>
    <n v="0"/>
    <n v="101082.73"/>
    <n v="293391.95"/>
    <n v="100171.43"/>
    <n v="494646.11"/>
  </r>
  <r>
    <x v="6"/>
    <x v="3"/>
    <n v="7"/>
    <n v="27250.25"/>
    <n v="50043.56"/>
    <n v="19741.650000000001"/>
    <n v="191.28"/>
    <n v="187.47"/>
    <n v="0"/>
    <n v="0"/>
    <n v="0"/>
    <n v="275.39"/>
    <n v="0"/>
    <n v="0"/>
    <n v="812.79"/>
    <n v="5786.45"/>
    <n v="6998.5"/>
    <n v="5362.91"/>
    <n v="1990.45"/>
    <n v="0"/>
    <n v="0"/>
    <n v="0"/>
    <n v="0"/>
    <n v="45"/>
    <n v="4899.26"/>
    <n v="42012.08"/>
    <n v="51266.52"/>
    <n v="46921.39"/>
    <n v="34901.160000000003"/>
    <n v="102754.31"/>
    <n v="0"/>
    <n v="53111.11"/>
    <n v="0"/>
    <n v="0"/>
    <n v="0"/>
    <n v="0"/>
    <n v="41750"/>
    <n v="0"/>
    <n v="0"/>
    <n v="97689.599999999991"/>
    <n v="303750.81999999995"/>
    <n v="94861.11"/>
    <n v="496301.52999999991"/>
  </r>
  <r>
    <x v="6"/>
    <x v="3"/>
    <n v="8"/>
    <n v="27307.96"/>
    <n v="50525.67"/>
    <n v="19885.41"/>
    <n v="191.28"/>
    <n v="199.26"/>
    <n v="0"/>
    <n v="0"/>
    <n v="0"/>
    <n v="274.47000000000003"/>
    <n v="0"/>
    <n v="0"/>
    <n v="810"/>
    <n v="5890.92"/>
    <n v="6915.34"/>
    <n v="4856.7"/>
    <n v="2090.69"/>
    <n v="0"/>
    <n v="388.92"/>
    <n v="0"/>
    <n v="0"/>
    <n v="45"/>
    <n v="5114.5"/>
    <n v="44319.839999999997"/>
    <n v="49516.94"/>
    <n v="44059.66"/>
    <n v="38713.269999999997"/>
    <n v="161280.88"/>
    <n v="681.03"/>
    <n v="13200.23"/>
    <n v="0"/>
    <n v="0"/>
    <n v="0"/>
    <n v="0"/>
    <n v="41750"/>
    <n v="0"/>
    <n v="0"/>
    <n v="98384.05"/>
    <n v="364002.66000000003"/>
    <n v="55631.26"/>
    <n v="518017.97000000003"/>
  </r>
  <r>
    <x v="6"/>
    <x v="3"/>
    <n v="9"/>
    <n v="27117.95"/>
    <n v="50337.01"/>
    <n v="19667.599999999999"/>
    <n v="191.28"/>
    <n v="175.21"/>
    <n v="0"/>
    <n v="0"/>
    <n v="0"/>
    <n v="286.13"/>
    <n v="0"/>
    <n v="0"/>
    <n v="841.78"/>
    <n v="6102.45"/>
    <n v="6823.75"/>
    <n v="5857.69"/>
    <n v="2215.37"/>
    <n v="0"/>
    <n v="0"/>
    <n v="0"/>
    <n v="0"/>
    <n v="45"/>
    <n v="5857.73"/>
    <n v="45789.89"/>
    <n v="52535.22"/>
    <n v="47300.52"/>
    <n v="38214"/>
    <n v="104494.17"/>
    <n v="0"/>
    <n v="68356.070000000007"/>
    <n v="0"/>
    <n v="0"/>
    <n v="0"/>
    <n v="0"/>
    <n v="41750"/>
    <n v="0"/>
    <n v="0"/>
    <n v="97775.180000000008"/>
    <n v="316077.57"/>
    <n v="110106.07"/>
    <n v="523958.82"/>
  </r>
  <r>
    <x v="6"/>
    <x v="3"/>
    <n v="10"/>
    <n v="28139.89"/>
    <n v="51783.199999999997"/>
    <n v="21267.59"/>
    <n v="212.54"/>
    <n v="260.54000000000002"/>
    <n v="0"/>
    <n v="0"/>
    <n v="0"/>
    <n v="710.34"/>
    <n v="0"/>
    <n v="0"/>
    <n v="977.95"/>
    <n v="7378.72"/>
    <n v="7050.98"/>
    <n v="5316.97"/>
    <n v="1857.89"/>
    <n v="0"/>
    <n v="0"/>
    <n v="0"/>
    <n v="0"/>
    <n v="52.62"/>
    <n v="5896.74"/>
    <n v="45635.89"/>
    <n v="49464.13"/>
    <n v="50103.03"/>
    <n v="32557.91"/>
    <n v="121577.68"/>
    <n v="18116.39"/>
    <n v="34707.14"/>
    <n v="0"/>
    <n v="0"/>
    <n v="0"/>
    <n v="0"/>
    <n v="41750"/>
    <n v="0"/>
    <n v="0"/>
    <n v="102374.09999999998"/>
    <n v="327870.51"/>
    <n v="94573.53"/>
    <n v="524818.14"/>
  </r>
  <r>
    <x v="6"/>
    <x v="3"/>
    <n v="11"/>
    <n v="27683.97"/>
    <n v="51629.7"/>
    <n v="21101.51"/>
    <n v="191.28"/>
    <n v="207.96"/>
    <n v="0"/>
    <n v="0"/>
    <n v="0"/>
    <n v="1056.06"/>
    <n v="0"/>
    <n v="0"/>
    <n v="1593.29"/>
    <n v="6449.66"/>
    <n v="7582.04"/>
    <n v="5754.2"/>
    <n v="210"/>
    <n v="0"/>
    <n v="0"/>
    <n v="0"/>
    <n v="0"/>
    <n v="45"/>
    <n v="6666.43"/>
    <n v="48886.75"/>
    <n v="59908.54"/>
    <n v="58714.47"/>
    <n v="34649.019999999997"/>
    <n v="104804.54"/>
    <n v="0"/>
    <n v="49696.56"/>
    <n v="0"/>
    <n v="0"/>
    <n v="0"/>
    <n v="0"/>
    <n v="41750"/>
    <n v="0"/>
    <n v="0"/>
    <n v="101870.48"/>
    <n v="335263.94"/>
    <n v="91446.56"/>
    <n v="528580.98"/>
  </r>
  <r>
    <x v="6"/>
    <x v="3"/>
    <n v="12"/>
    <n v="28229.64"/>
    <n v="53512.82"/>
    <n v="22541.67"/>
    <n v="191.28"/>
    <n v="370.12"/>
    <n v="0"/>
    <n v="0"/>
    <n v="0"/>
    <n v="1347.13"/>
    <n v="0"/>
    <n v="0"/>
    <n v="2459.65"/>
    <n v="6760.63"/>
    <n v="8606.09"/>
    <n v="6160.42"/>
    <n v="0"/>
    <n v="0"/>
    <n v="0"/>
    <n v="0"/>
    <n v="0"/>
    <n v="45"/>
    <n v="6804.93"/>
    <n v="52274.28"/>
    <n v="57524.74"/>
    <n v="49528.73"/>
    <n v="31852.639999999999"/>
    <n v="113782.53"/>
    <n v="0"/>
    <n v="47781.24"/>
    <n v="0"/>
    <n v="0"/>
    <n v="0"/>
    <n v="0"/>
    <n v="41750"/>
    <n v="0"/>
    <n v="0"/>
    <n v="106192.65999999999"/>
    <n v="335799.64"/>
    <n v="89531.239999999991"/>
    <n v="531523.54"/>
  </r>
  <r>
    <x v="7"/>
    <x v="3"/>
    <n v="1"/>
    <n v="39077.24"/>
    <n v="90381.96"/>
    <n v="50208.24"/>
    <n v="408.41"/>
    <n v="1450.94"/>
    <n v="0"/>
    <n v="0"/>
    <n v="3096.92"/>
    <n v="4090.1"/>
    <n v="2529.08"/>
    <n v="0"/>
    <n v="1776.26"/>
    <n v="18070.72"/>
    <n v="21708.080000000002"/>
    <n v="12167.17"/>
    <n v="1653.37"/>
    <n v="0"/>
    <n v="0"/>
    <n v="0"/>
    <n v="0"/>
    <n v="5836.43"/>
    <n v="10341.67"/>
    <n v="104526.7"/>
    <n v="125586.95"/>
    <n v="49531.54"/>
    <n v="27397.62"/>
    <n v="56522.21"/>
    <n v="0"/>
    <n v="0"/>
    <n v="0"/>
    <n v="0"/>
    <n v="0"/>
    <n v="0"/>
    <n v="0"/>
    <n v="0"/>
    <n v="0"/>
    <n v="191242.89"/>
    <n v="435118.72"/>
    <n v="0"/>
    <n v="626361.61"/>
  </r>
  <r>
    <x v="7"/>
    <x v="3"/>
    <n v="2"/>
    <n v="39740.86"/>
    <n v="96675.67"/>
    <n v="53860.2"/>
    <n v="408.12"/>
    <n v="1150.1600000000001"/>
    <n v="0"/>
    <n v="0"/>
    <n v="3958.57"/>
    <n v="3540.08"/>
    <n v="3096.41"/>
    <n v="0"/>
    <n v="2131.79"/>
    <n v="19534.84"/>
    <n v="21385.51"/>
    <n v="17377.189999999999"/>
    <n v="422.53"/>
    <n v="0"/>
    <n v="0"/>
    <n v="0"/>
    <n v="0"/>
    <n v="4596.0600000000004"/>
    <n v="12123.01"/>
    <n v="98576.58"/>
    <n v="119661.34"/>
    <n v="42909.09"/>
    <n v="24216.71"/>
    <n v="52729.68"/>
    <n v="0"/>
    <n v="0"/>
    <n v="0"/>
    <n v="0"/>
    <n v="0"/>
    <n v="0"/>
    <n v="0"/>
    <n v="0"/>
    <n v="0"/>
    <n v="202430.06999999998"/>
    <n v="415664.32999999996"/>
    <n v="0"/>
    <n v="618094.39999999991"/>
  </r>
  <r>
    <x v="7"/>
    <x v="3"/>
    <n v="3"/>
    <n v="38825.26"/>
    <n v="91331.36"/>
    <n v="49050.18"/>
    <n v="551.58000000000004"/>
    <n v="1038.82"/>
    <n v="0"/>
    <n v="0"/>
    <n v="2829.71"/>
    <n v="3340.5"/>
    <n v="3118.69"/>
    <n v="0"/>
    <n v="2446.27"/>
    <n v="18047.759999999998"/>
    <n v="22185.68"/>
    <n v="17476.3"/>
    <n v="1476.94"/>
    <n v="0"/>
    <n v="0"/>
    <n v="0"/>
    <n v="0"/>
    <n v="4378.8500000000004"/>
    <n v="11759.38"/>
    <n v="99120.320000000007"/>
    <n v="121798.68"/>
    <n v="44035.58"/>
    <n v="27610.03"/>
    <n v="56898.1"/>
    <n v="0"/>
    <n v="0"/>
    <n v="0"/>
    <n v="0"/>
    <n v="0"/>
    <n v="0"/>
    <n v="0"/>
    <n v="0"/>
    <n v="0"/>
    <n v="190086.09999999998"/>
    <n v="427233.89"/>
    <n v="0"/>
    <n v="617319.99"/>
  </r>
  <r>
    <x v="7"/>
    <x v="3"/>
    <n v="4"/>
    <n v="38083.620000000003"/>
    <n v="88783.12"/>
    <n v="46935.27"/>
    <n v="431.73"/>
    <n v="1089.3499999999999"/>
    <n v="0"/>
    <n v="0"/>
    <n v="3033.93"/>
    <n v="3284.63"/>
    <n v="1949.85"/>
    <n v="0"/>
    <n v="2296.31"/>
    <n v="16702.27"/>
    <n v="21976.85"/>
    <n v="12121.38"/>
    <n v="1432.6"/>
    <n v="0"/>
    <n v="0"/>
    <n v="0"/>
    <n v="0"/>
    <n v="3546.39"/>
    <n v="11257.43"/>
    <n v="95620.91"/>
    <n v="115429.04"/>
    <n v="38199.129999999997"/>
    <n v="25779.84"/>
    <n v="55622.57"/>
    <n v="0"/>
    <n v="0"/>
    <n v="0"/>
    <n v="0"/>
    <n v="0"/>
    <n v="0"/>
    <n v="0"/>
    <n v="0"/>
    <n v="0"/>
    <n v="183591.5"/>
    <n v="399984.72000000003"/>
    <n v="0"/>
    <n v="583576.22"/>
  </r>
  <r>
    <x v="7"/>
    <x v="3"/>
    <n v="5"/>
    <n v="37546.79"/>
    <n v="88124.53"/>
    <n v="46369.61"/>
    <n v="431.73"/>
    <n v="645.26"/>
    <n v="0"/>
    <n v="0"/>
    <n v="1860.69"/>
    <n v="2532.12"/>
    <n v="2091.52"/>
    <n v="0"/>
    <n v="2726.78"/>
    <n v="16739.849999999999"/>
    <n v="21518.799999999999"/>
    <n v="11549.92"/>
    <n v="1052.45"/>
    <n v="0"/>
    <n v="0"/>
    <n v="0"/>
    <n v="0"/>
    <n v="2527.7399999999998"/>
    <n v="10288.57"/>
    <n v="92251.42"/>
    <n v="111450.83"/>
    <n v="40563.42"/>
    <n v="26867.599999999999"/>
    <n v="51318.11"/>
    <n v="0"/>
    <n v="0"/>
    <n v="0"/>
    <n v="0"/>
    <n v="0"/>
    <n v="0"/>
    <n v="0"/>
    <n v="0"/>
    <n v="0"/>
    <n v="179602.25"/>
    <n v="388855.48999999993"/>
    <n v="0"/>
    <n v="568457.74"/>
  </r>
  <r>
    <x v="7"/>
    <x v="3"/>
    <n v="6"/>
    <n v="37006.129999999997"/>
    <n v="86749.33"/>
    <n v="44232.26"/>
    <n v="454.29"/>
    <n v="349.64"/>
    <n v="0"/>
    <n v="0"/>
    <n v="1234.98"/>
    <n v="1870.28"/>
    <n v="1445.43"/>
    <n v="0"/>
    <n v="1509.38"/>
    <n v="15697.98"/>
    <n v="19704"/>
    <n v="8200.7900000000009"/>
    <n v="505.84"/>
    <n v="0"/>
    <n v="0"/>
    <n v="0"/>
    <n v="0"/>
    <n v="2067.48"/>
    <n v="8933.42"/>
    <n v="82363.12"/>
    <n v="95603.23"/>
    <n v="39215.760000000002"/>
    <n v="33631.279999999999"/>
    <n v="54882.51"/>
    <n v="0"/>
    <n v="0"/>
    <n v="0"/>
    <n v="0"/>
    <n v="0"/>
    <n v="0"/>
    <n v="0"/>
    <n v="0"/>
    <n v="0"/>
    <n v="173342.34000000003"/>
    <n v="362314.79000000004"/>
    <n v="0"/>
    <n v="535657.13000000012"/>
  </r>
  <r>
    <x v="7"/>
    <x v="3"/>
    <n v="7"/>
    <n v="48657.64"/>
    <n v="77961.03"/>
    <n v="35569.550000000003"/>
    <n v="406.47"/>
    <n v="222.53"/>
    <n v="161.88999999999999"/>
    <n v="0"/>
    <n v="986.48"/>
    <n v="2050.16"/>
    <n v="1179.18"/>
    <n v="0"/>
    <n v="1597.86"/>
    <n v="15286.06"/>
    <n v="19587.919999999998"/>
    <n v="7891.86"/>
    <n v="422.27"/>
    <n v="0"/>
    <n v="0"/>
    <n v="0"/>
    <n v="0"/>
    <n v="1743.47"/>
    <n v="8274.2199999999993"/>
    <n v="80736.08"/>
    <n v="94795.29"/>
    <n v="37127.39"/>
    <n v="18273.04"/>
    <n v="62159.48"/>
    <n v="0"/>
    <n v="0"/>
    <n v="0"/>
    <n v="0"/>
    <n v="0"/>
    <n v="0"/>
    <n v="0"/>
    <n v="0"/>
    <n v="0"/>
    <n v="167194.93000000002"/>
    <n v="347894.93999999994"/>
    <n v="0"/>
    <n v="515089.87"/>
  </r>
  <r>
    <x v="7"/>
    <x v="3"/>
    <n v="8"/>
    <n v="48394.93"/>
    <n v="78424.070000000007"/>
    <n v="36013.51"/>
    <n v="454.29"/>
    <n v="124.47"/>
    <n v="148.82"/>
    <n v="0"/>
    <n v="957.05"/>
    <n v="1875.05"/>
    <n v="1295.29"/>
    <n v="0"/>
    <n v="1668.48"/>
    <n v="15710.01"/>
    <n v="19918.23"/>
    <n v="8394"/>
    <n v="647.25"/>
    <n v="0"/>
    <n v="0"/>
    <n v="0"/>
    <n v="0"/>
    <n v="1844.61"/>
    <n v="8213.2999999999993"/>
    <n v="82516.41"/>
    <n v="101002.06"/>
    <n v="36562.68"/>
    <n v="19213.22"/>
    <n v="60049.4"/>
    <n v="0"/>
    <n v="0"/>
    <n v="0"/>
    <n v="0"/>
    <n v="0"/>
    <n v="0"/>
    <n v="0"/>
    <n v="0"/>
    <n v="0"/>
    <n v="167687.48000000001"/>
    <n v="355739.65"/>
    <n v="0"/>
    <n v="523427.13"/>
  </r>
  <r>
    <x v="7"/>
    <x v="3"/>
    <n v="9"/>
    <n v="48483.82"/>
    <n v="79450.34"/>
    <n v="36378.54"/>
    <n v="478.2"/>
    <n v="147.29"/>
    <n v="177.66"/>
    <n v="0"/>
    <n v="984.56"/>
    <n v="1889.83"/>
    <n v="1124.68"/>
    <n v="0"/>
    <n v="2054.94"/>
    <n v="15962.63"/>
    <n v="20269.43"/>
    <n v="8493.6299999999992"/>
    <n v="422.27"/>
    <n v="0"/>
    <n v="0"/>
    <n v="0"/>
    <n v="0"/>
    <n v="1831.49"/>
    <n v="7893.67"/>
    <n v="81495.39"/>
    <n v="93308.09"/>
    <n v="35711.42"/>
    <n v="18525.43"/>
    <n v="56842.98"/>
    <n v="0"/>
    <n v="0"/>
    <n v="0"/>
    <n v="0"/>
    <n v="0"/>
    <n v="0"/>
    <n v="0"/>
    <n v="0"/>
    <n v="0"/>
    <n v="169114.92"/>
    <n v="342811.36999999994"/>
    <n v="0"/>
    <n v="511926.28999999992"/>
  </r>
  <r>
    <x v="7"/>
    <x v="3"/>
    <n v="10"/>
    <n v="49129.5"/>
    <n v="82148.38"/>
    <n v="38131.379999999997"/>
    <n v="555.6"/>
    <n v="142.06"/>
    <n v="405.65"/>
    <n v="0"/>
    <n v="1180.52"/>
    <n v="1946.87"/>
    <n v="1048.6400000000001"/>
    <n v="0"/>
    <n v="3013.54"/>
    <n v="17017.5"/>
    <n v="21636.75"/>
    <n v="9840.56"/>
    <n v="447.31"/>
    <n v="0"/>
    <n v="0"/>
    <n v="0"/>
    <n v="0"/>
    <n v="2685.62"/>
    <n v="8281.67"/>
    <n v="81490.039999999994"/>
    <n v="96937.29"/>
    <n v="37968.71"/>
    <n v="20318.330000000002"/>
    <n v="64748.31"/>
    <n v="0"/>
    <n v="0"/>
    <n v="0"/>
    <n v="0"/>
    <n v="0"/>
    <n v="0"/>
    <n v="0"/>
    <n v="0"/>
    <n v="0"/>
    <n v="174688.6"/>
    <n v="364385.63"/>
    <n v="0"/>
    <n v="539074.23"/>
  </r>
  <r>
    <x v="7"/>
    <x v="3"/>
    <n v="11"/>
    <n v="49121.7"/>
    <n v="82459.63"/>
    <n v="36971.72"/>
    <n v="524.9"/>
    <n v="198.09"/>
    <n v="406.29"/>
    <n v="0"/>
    <n v="957.27"/>
    <n v="1326.16"/>
    <n v="1624.73"/>
    <n v="0"/>
    <n v="2425.58"/>
    <n v="16410.43"/>
    <n v="20170.759999999998"/>
    <n v="9776.9599999999991"/>
    <n v="1387.36"/>
    <n v="0"/>
    <n v="0"/>
    <n v="0"/>
    <n v="0"/>
    <n v="4179.68"/>
    <n v="8257.59"/>
    <n v="76497.919999999998"/>
    <n v="89586.54"/>
    <n v="38279.39"/>
    <n v="20352.310000000001"/>
    <n v="62065.45"/>
    <n v="0"/>
    <n v="0"/>
    <n v="0"/>
    <n v="0"/>
    <n v="0"/>
    <n v="0"/>
    <n v="0"/>
    <n v="0"/>
    <n v="0"/>
    <n v="173590.49000000002"/>
    <n v="349389.97000000003"/>
    <n v="0"/>
    <n v="522980.46000000008"/>
  </r>
  <r>
    <x v="7"/>
    <x v="3"/>
    <n v="12"/>
    <n v="49733.59"/>
    <n v="85724.78"/>
    <n v="38846.42"/>
    <n v="502.35"/>
    <n v="229.63"/>
    <n v="617.52"/>
    <n v="0"/>
    <n v="812.91"/>
    <n v="1277.98"/>
    <n v="1930.73"/>
    <n v="0"/>
    <n v="2206.94"/>
    <n v="17690.21"/>
    <n v="23182.58"/>
    <n v="11510.4"/>
    <n v="1651.45"/>
    <n v="0"/>
    <n v="0"/>
    <n v="0"/>
    <n v="0"/>
    <n v="5373.47"/>
    <n v="8767.24"/>
    <n v="85407.41"/>
    <n v="101952.58"/>
    <n v="42754.85"/>
    <n v="21231.51"/>
    <n v="64510.87"/>
    <n v="0"/>
    <n v="0"/>
    <n v="0"/>
    <n v="0"/>
    <n v="0"/>
    <n v="0"/>
    <n v="0"/>
    <n v="0"/>
    <n v="0"/>
    <n v="179675.91"/>
    <n v="386239.51"/>
    <n v="0"/>
    <n v="565915.42000000004"/>
  </r>
  <r>
    <x v="8"/>
    <x v="3"/>
    <n v="1"/>
    <n v="2023.89"/>
    <n v="2478.75"/>
    <n v="827.28"/>
    <n v="23.91"/>
    <n v="0"/>
    <n v="0"/>
    <n v="0"/>
    <n v="0"/>
    <n v="0"/>
    <n v="0"/>
    <n v="0"/>
    <n v="49.74"/>
    <n v="1476.02"/>
    <n v="1127.4000000000001"/>
    <n v="421.09"/>
    <n v="0"/>
    <n v="0"/>
    <n v="0"/>
    <n v="0"/>
    <n v="0"/>
    <n v="0"/>
    <n v="766.6"/>
    <n v="6955.25"/>
    <n v="4736.51"/>
    <n v="22469.16"/>
    <n v="5888.79"/>
    <n v="28135.42"/>
    <n v="0"/>
    <n v="0"/>
    <n v="0"/>
    <n v="0"/>
    <n v="0"/>
    <n v="0"/>
    <n v="0"/>
    <n v="0"/>
    <n v="0"/>
    <n v="5353.83"/>
    <n v="72025.98000000001"/>
    <n v="0"/>
    <n v="77379.810000000012"/>
  </r>
  <r>
    <x v="8"/>
    <x v="3"/>
    <n v="2"/>
    <n v="2075.3000000000002"/>
    <n v="2604.9699999999998"/>
    <n v="932.96"/>
    <n v="23.91"/>
    <n v="0"/>
    <n v="0"/>
    <n v="0"/>
    <n v="0"/>
    <n v="0"/>
    <n v="0"/>
    <n v="0"/>
    <n v="45.8"/>
    <n v="1722.24"/>
    <n v="1258.8"/>
    <n v="415.55"/>
    <n v="0"/>
    <n v="0"/>
    <n v="0"/>
    <n v="0"/>
    <n v="0"/>
    <n v="0"/>
    <n v="725.87"/>
    <n v="7500.16"/>
    <n v="5742.73"/>
    <n v="19153.919999999998"/>
    <n v="6540.76"/>
    <n v="31553.23"/>
    <n v="0"/>
    <n v="0"/>
    <n v="0"/>
    <n v="0"/>
    <n v="0"/>
    <n v="0"/>
    <n v="0"/>
    <n v="0"/>
    <n v="0"/>
    <n v="5637.14"/>
    <n v="74659.06"/>
    <n v="0"/>
    <n v="80296.2"/>
  </r>
  <r>
    <x v="8"/>
    <x v="3"/>
    <n v="3"/>
    <n v="2016.36"/>
    <n v="2481.62"/>
    <n v="832.7"/>
    <n v="23.91"/>
    <n v="0"/>
    <n v="0"/>
    <n v="0"/>
    <n v="0"/>
    <n v="0"/>
    <n v="0"/>
    <n v="0"/>
    <n v="45.8"/>
    <n v="1536.34"/>
    <n v="1367.29"/>
    <n v="383.36"/>
    <n v="0"/>
    <n v="0"/>
    <n v="0"/>
    <n v="0"/>
    <n v="0"/>
    <n v="0"/>
    <n v="702.59"/>
    <n v="6927.27"/>
    <n v="4637.93"/>
    <n v="14962.19"/>
    <n v="4977.38"/>
    <n v="26097.89"/>
    <n v="0"/>
    <n v="0"/>
    <n v="0"/>
    <n v="0"/>
    <n v="0"/>
    <n v="0"/>
    <n v="0"/>
    <n v="0"/>
    <n v="0"/>
    <n v="5354.5899999999992"/>
    <n v="61638.04"/>
    <n v="0"/>
    <n v="66992.63"/>
  </r>
  <r>
    <x v="8"/>
    <x v="3"/>
    <n v="4"/>
    <n v="2070.86"/>
    <n v="2436.81"/>
    <n v="824.28"/>
    <n v="23.91"/>
    <n v="0"/>
    <n v="0"/>
    <n v="0"/>
    <n v="0"/>
    <n v="0"/>
    <n v="0"/>
    <n v="0"/>
    <n v="46.73"/>
    <n v="1480.12"/>
    <n v="1554.76"/>
    <n v="435.95"/>
    <n v="0"/>
    <n v="0"/>
    <n v="0"/>
    <n v="0"/>
    <n v="0"/>
    <n v="0"/>
    <n v="690.1"/>
    <n v="6492.49"/>
    <n v="4487.92"/>
    <n v="13446.4"/>
    <n v="4693.07"/>
    <n v="26580.92"/>
    <n v="0"/>
    <n v="0"/>
    <n v="0"/>
    <n v="0"/>
    <n v="0"/>
    <n v="0"/>
    <n v="0"/>
    <n v="0"/>
    <n v="0"/>
    <n v="5355.86"/>
    <n v="59908.46"/>
    <n v="0"/>
    <n v="65264.32"/>
  </r>
  <r>
    <x v="8"/>
    <x v="3"/>
    <n v="5"/>
    <n v="1970.99"/>
    <n v="2406.96"/>
    <n v="832.26"/>
    <n v="23.91"/>
    <n v="0"/>
    <n v="0"/>
    <n v="0"/>
    <n v="0"/>
    <n v="0"/>
    <n v="0"/>
    <n v="0"/>
    <n v="49.19"/>
    <n v="1405.99"/>
    <n v="1492.31"/>
    <n v="398.54"/>
    <n v="0"/>
    <n v="0"/>
    <n v="0"/>
    <n v="0"/>
    <n v="0"/>
    <n v="0"/>
    <n v="661.05"/>
    <n v="6238.96"/>
    <n v="3714.93"/>
    <n v="13120.91"/>
    <n v="4673.95"/>
    <n v="25493.07"/>
    <n v="0"/>
    <n v="0"/>
    <n v="0"/>
    <n v="0"/>
    <n v="0"/>
    <n v="0"/>
    <n v="0"/>
    <n v="0"/>
    <n v="0"/>
    <n v="5234.12"/>
    <n v="57248.9"/>
    <n v="0"/>
    <n v="62483.020000000004"/>
  </r>
  <r>
    <x v="8"/>
    <x v="3"/>
    <n v="6"/>
    <n v="1917.87"/>
    <n v="2341.64"/>
    <n v="764.35"/>
    <n v="23.91"/>
    <n v="0"/>
    <n v="0"/>
    <n v="0"/>
    <n v="0"/>
    <n v="0"/>
    <n v="0"/>
    <n v="0"/>
    <n v="46.69"/>
    <n v="1331.62"/>
    <n v="1496.45"/>
    <n v="431.61"/>
    <n v="0"/>
    <n v="0"/>
    <n v="0"/>
    <n v="0"/>
    <n v="0"/>
    <n v="0"/>
    <n v="603.92999999999995"/>
    <n v="5825.61"/>
    <n v="3305.66"/>
    <n v="14374.46"/>
    <n v="3986.96"/>
    <n v="25207.83"/>
    <n v="0"/>
    <n v="0"/>
    <n v="0"/>
    <n v="0"/>
    <n v="0"/>
    <n v="0"/>
    <n v="0"/>
    <n v="0"/>
    <n v="0"/>
    <n v="5047.7700000000004"/>
    <n v="56610.82"/>
    <n v="0"/>
    <n v="61658.59"/>
  </r>
  <r>
    <x v="8"/>
    <x v="3"/>
    <n v="7"/>
    <n v="1873.83"/>
    <n v="2299.67"/>
    <n v="688.88"/>
    <n v="23.91"/>
    <n v="0"/>
    <n v="0"/>
    <n v="0"/>
    <n v="0"/>
    <n v="0"/>
    <n v="0"/>
    <n v="0"/>
    <n v="46.73"/>
    <n v="1404.93"/>
    <n v="1355.93"/>
    <n v="381.12"/>
    <n v="0"/>
    <n v="0"/>
    <n v="0"/>
    <n v="0"/>
    <n v="0"/>
    <n v="0"/>
    <n v="572.14"/>
    <n v="4585.1400000000003"/>
    <n v="3426.27"/>
    <n v="13683.12"/>
    <n v="3770.35"/>
    <n v="22687.19"/>
    <n v="0"/>
    <n v="0"/>
    <n v="0"/>
    <n v="0"/>
    <n v="0"/>
    <n v="0"/>
    <n v="0"/>
    <n v="0"/>
    <n v="0"/>
    <n v="4886.29"/>
    <n v="51912.92"/>
    <n v="0"/>
    <n v="56799.21"/>
  </r>
  <r>
    <x v="8"/>
    <x v="3"/>
    <n v="8"/>
    <n v="1839.08"/>
    <n v="2330.0500000000002"/>
    <n v="673.21"/>
    <n v="23.91"/>
    <n v="0"/>
    <n v="0"/>
    <n v="0"/>
    <n v="0"/>
    <n v="0"/>
    <n v="0"/>
    <n v="0"/>
    <n v="45.76"/>
    <n v="1406.83"/>
    <n v="1001.8"/>
    <n v="247.19"/>
    <n v="0"/>
    <n v="0"/>
    <n v="0"/>
    <n v="0"/>
    <n v="0"/>
    <n v="0"/>
    <n v="554.25"/>
    <n v="4550.24"/>
    <n v="4048.91"/>
    <n v="11825.29"/>
    <n v="3215.76"/>
    <n v="22763.18"/>
    <n v="0"/>
    <n v="0"/>
    <n v="0"/>
    <n v="0"/>
    <n v="0"/>
    <n v="0"/>
    <n v="0"/>
    <n v="0"/>
    <n v="0"/>
    <n v="4866.25"/>
    <n v="49659.21"/>
    <n v="0"/>
    <n v="54525.46"/>
  </r>
  <r>
    <x v="8"/>
    <x v="3"/>
    <n v="9"/>
    <n v="1911.34"/>
    <n v="2322.91"/>
    <n v="703.9"/>
    <n v="23.91"/>
    <n v="0"/>
    <n v="0"/>
    <n v="0"/>
    <n v="0"/>
    <n v="0"/>
    <n v="0"/>
    <n v="0"/>
    <n v="49.19"/>
    <n v="1579.04"/>
    <n v="1230.8"/>
    <n v="425.7"/>
    <n v="0"/>
    <n v="0"/>
    <n v="0"/>
    <n v="0"/>
    <n v="0"/>
    <n v="0"/>
    <n v="653.92999999999995"/>
    <n v="5082.93"/>
    <n v="4533.74"/>
    <n v="9901.3700000000008"/>
    <n v="4085.11"/>
    <n v="22874.31"/>
    <n v="0"/>
    <n v="0"/>
    <n v="0"/>
    <n v="0"/>
    <n v="0"/>
    <n v="0"/>
    <n v="0"/>
    <n v="0"/>
    <n v="0"/>
    <n v="4962.0599999999995"/>
    <n v="50416.12"/>
    <n v="0"/>
    <n v="55378.18"/>
  </r>
  <r>
    <x v="8"/>
    <x v="3"/>
    <n v="10"/>
    <n v="2036.03"/>
    <n v="2308.2800000000002"/>
    <n v="727.31"/>
    <n v="23.91"/>
    <n v="0"/>
    <n v="0"/>
    <n v="0"/>
    <n v="0"/>
    <n v="0"/>
    <n v="0"/>
    <n v="0"/>
    <n v="95.61"/>
    <n v="1980.01"/>
    <n v="1169.21"/>
    <n v="358.64"/>
    <n v="0"/>
    <n v="0"/>
    <n v="0"/>
    <n v="0"/>
    <n v="0"/>
    <n v="0"/>
    <n v="675.65"/>
    <n v="4953.17"/>
    <n v="3495.36"/>
    <n v="8796.86"/>
    <n v="3482.79"/>
    <n v="30740.73"/>
    <n v="0"/>
    <n v="0"/>
    <n v="0"/>
    <n v="0"/>
    <n v="0"/>
    <n v="0"/>
    <n v="0"/>
    <n v="0"/>
    <n v="0"/>
    <n v="5095.5300000000007"/>
    <n v="55748.03"/>
    <n v="0"/>
    <n v="60843.56"/>
  </r>
  <r>
    <x v="8"/>
    <x v="3"/>
    <n v="11"/>
    <n v="1973.87"/>
    <n v="2377.1"/>
    <n v="758.41"/>
    <n v="23.91"/>
    <n v="0"/>
    <n v="0"/>
    <n v="0"/>
    <n v="0"/>
    <n v="0"/>
    <n v="0"/>
    <n v="0"/>
    <n v="45.34"/>
    <n v="1590.59"/>
    <n v="1500.01"/>
    <n v="477.92"/>
    <n v="0"/>
    <n v="0"/>
    <n v="0"/>
    <n v="0"/>
    <n v="0"/>
    <n v="0"/>
    <n v="742.58"/>
    <n v="5979.01"/>
    <n v="3970.15"/>
    <n v="11547.46"/>
    <n v="4741.66"/>
    <n v="22621.64"/>
    <n v="0"/>
    <n v="0"/>
    <n v="0"/>
    <n v="0"/>
    <n v="0"/>
    <n v="0"/>
    <n v="0"/>
    <n v="0"/>
    <n v="0"/>
    <n v="5133.2899999999991"/>
    <n v="53216.36"/>
    <n v="0"/>
    <n v="58349.65"/>
  </r>
  <r>
    <x v="8"/>
    <x v="3"/>
    <n v="12"/>
    <n v="1954.25"/>
    <n v="2340.89"/>
    <n v="793.61"/>
    <n v="23.91"/>
    <n v="0"/>
    <n v="0"/>
    <n v="0"/>
    <n v="0"/>
    <n v="0"/>
    <n v="0"/>
    <n v="0"/>
    <n v="45"/>
    <n v="1554.64"/>
    <n v="1103.8"/>
    <n v="387.54"/>
    <n v="0"/>
    <n v="0"/>
    <n v="0"/>
    <n v="0"/>
    <n v="0"/>
    <n v="0"/>
    <n v="885.09"/>
    <n v="5526.25"/>
    <n v="4432.93"/>
    <n v="8298"/>
    <n v="1659.75"/>
    <n v="29239.18"/>
    <n v="0"/>
    <n v="0"/>
    <n v="0"/>
    <n v="0"/>
    <n v="0"/>
    <n v="0"/>
    <n v="0"/>
    <n v="0"/>
    <n v="0"/>
    <n v="5112.6599999999989"/>
    <n v="53132.18"/>
    <n v="0"/>
    <n v="58244.84"/>
  </r>
  <r>
    <x v="9"/>
    <x v="3"/>
    <n v="1"/>
    <n v="202773.59"/>
    <n v="435009.78"/>
    <n v="748790.12"/>
    <n v="1810.91"/>
    <n v="70510.429999999993"/>
    <n v="1139.25"/>
    <n v="0"/>
    <n v="42006.36"/>
    <n v="21761.54"/>
    <n v="0"/>
    <n v="264.52999999999997"/>
    <n v="3522.93"/>
    <n v="25265.86"/>
    <n v="38928.639999999999"/>
    <n v="20112.310000000001"/>
    <n v="0"/>
    <n v="-0.22"/>
    <n v="0"/>
    <n v="9396.11"/>
    <n v="0"/>
    <n v="2145.15"/>
    <n v="29710.11"/>
    <n v="253044.66"/>
    <n v="280023.39"/>
    <n v="91721.18"/>
    <n v="113914.4"/>
    <n v="42817.82"/>
    <n v="0"/>
    <n v="0"/>
    <n v="-0.31"/>
    <n v="97159.54"/>
    <n v="0"/>
    <n v="0"/>
    <n v="0"/>
    <n v="0"/>
    <n v="0"/>
    <n v="1523801.98"/>
    <n v="910866.86999999988"/>
    <n v="97159.23"/>
    <n v="2531828.0799999996"/>
  </r>
  <r>
    <x v="9"/>
    <x v="3"/>
    <n v="2"/>
    <n v="204299.86"/>
    <n v="450689.2"/>
    <n v="740890.4"/>
    <n v="1823.61"/>
    <n v="67711.02"/>
    <n v="963.25"/>
    <n v="0"/>
    <n v="46022.02"/>
    <n v="23488.46"/>
    <n v="0"/>
    <n v="250.12"/>
    <n v="3343.14"/>
    <n v="27206.22"/>
    <n v="39843.019999999997"/>
    <n v="23808.83"/>
    <n v="0"/>
    <n v="0"/>
    <n v="0"/>
    <n v="8174.59"/>
    <n v="0"/>
    <n v="2099.4499999999998"/>
    <n v="31311.86"/>
    <n v="253292.55"/>
    <n v="278588.09999999998"/>
    <n v="99448.47"/>
    <n v="104625.29"/>
    <n v="58572.25"/>
    <n v="0"/>
    <n v="0"/>
    <n v="0"/>
    <n v="84964.96"/>
    <n v="0"/>
    <n v="0"/>
    <n v="0"/>
    <n v="0"/>
    <n v="0"/>
    <n v="1535887.82"/>
    <n v="930563.8899999999"/>
    <n v="84964.96"/>
    <n v="2551416.67"/>
  </r>
  <r>
    <x v="9"/>
    <x v="3"/>
    <n v="3"/>
    <n v="203134.98"/>
    <n v="428659.57"/>
    <n v="744871.89"/>
    <n v="1851.81"/>
    <n v="57519.54"/>
    <n v="957.97"/>
    <n v="0"/>
    <n v="30969.31"/>
    <n v="17480.740000000002"/>
    <n v="0"/>
    <n v="272.62"/>
    <n v="3407.41"/>
    <n v="26015.7"/>
    <n v="37943.089999999997"/>
    <n v="23327.73"/>
    <n v="0"/>
    <n v="0"/>
    <n v="0"/>
    <n v="8414.9"/>
    <n v="0"/>
    <n v="2150.34"/>
    <n v="29795.599999999999"/>
    <n v="243459.15"/>
    <n v="257981.27"/>
    <n v="97280.85"/>
    <n v="109291.73"/>
    <n v="65308.52"/>
    <n v="0"/>
    <n v="0"/>
    <n v="0"/>
    <n v="106587.69"/>
    <n v="0"/>
    <n v="0"/>
    <n v="0"/>
    <n v="0"/>
    <n v="0"/>
    <n v="1485445.81"/>
    <n v="904648.90999999992"/>
    <n v="106587.69"/>
    <n v="2496682.4099999997"/>
  </r>
  <r>
    <x v="9"/>
    <x v="3"/>
    <n v="4"/>
    <n v="199281.11"/>
    <n v="418379.64"/>
    <n v="719469.46"/>
    <n v="1817.42"/>
    <n v="49942.75"/>
    <n v="894.3"/>
    <n v="0"/>
    <n v="27050.09"/>
    <n v="14611.34"/>
    <n v="0"/>
    <n v="268.39"/>
    <n v="3362.27"/>
    <n v="24819.45"/>
    <n v="36754.04"/>
    <n v="22416.9"/>
    <n v="0"/>
    <n v="0"/>
    <n v="7235.68"/>
    <n v="8382.9"/>
    <n v="0"/>
    <n v="2188.13"/>
    <n v="28608.74"/>
    <n v="233120.03"/>
    <n v="245419.84"/>
    <n v="84276.89"/>
    <n v="107297.71"/>
    <n v="66287.5"/>
    <n v="0"/>
    <n v="0"/>
    <n v="0"/>
    <n v="100389.3"/>
    <n v="0"/>
    <n v="0"/>
    <n v="0"/>
    <n v="0"/>
    <n v="0"/>
    <n v="1431446.11"/>
    <n v="870438.47"/>
    <n v="100389.3"/>
    <n v="2402273.88"/>
  </r>
  <r>
    <x v="9"/>
    <x v="3"/>
    <n v="5"/>
    <n v="191834.7"/>
    <n v="407931.53"/>
    <n v="680229.6"/>
    <n v="1812.19"/>
    <n v="36766.22"/>
    <n v="466.53"/>
    <n v="0"/>
    <n v="17364.810000000001"/>
    <n v="10072.02"/>
    <n v="0"/>
    <n v="231.58"/>
    <n v="3332.14"/>
    <n v="23995.75"/>
    <n v="34571.769999999997"/>
    <n v="20169.099999999999"/>
    <n v="0"/>
    <n v="0"/>
    <n v="0"/>
    <n v="9526.76"/>
    <n v="0"/>
    <n v="2151.91"/>
    <n v="27734.84"/>
    <n v="223481.58"/>
    <n v="241474.04"/>
    <n v="80955.88"/>
    <n v="106565.58"/>
    <n v="70647.72"/>
    <n v="0"/>
    <n v="0"/>
    <n v="0"/>
    <n v="91471.41"/>
    <n v="0"/>
    <n v="0"/>
    <n v="0"/>
    <n v="0"/>
    <n v="0"/>
    <n v="1346477.6"/>
    <n v="844838.64999999991"/>
    <n v="91471.41"/>
    <n v="2282787.66"/>
  </r>
  <r>
    <x v="9"/>
    <x v="3"/>
    <n v="6"/>
    <n v="181515.81"/>
    <n v="383207.46"/>
    <n v="604586.39"/>
    <n v="1852.39"/>
    <n v="25321.51"/>
    <n v="327.75"/>
    <n v="0"/>
    <n v="11021.71"/>
    <n v="6012.44"/>
    <n v="0"/>
    <n v="246.63"/>
    <n v="3358.71"/>
    <n v="22394.53"/>
    <n v="29594.880000000001"/>
    <n v="18032.580000000002"/>
    <n v="0"/>
    <n v="0"/>
    <n v="0"/>
    <n v="7867.48"/>
    <n v="0"/>
    <n v="1985.97"/>
    <n v="23996.01"/>
    <n v="189610.44"/>
    <n v="202320.27"/>
    <n v="70153.850000000006"/>
    <n v="107763.42"/>
    <n v="57014.84"/>
    <n v="0"/>
    <n v="0"/>
    <n v="0"/>
    <n v="86257.84"/>
    <n v="0"/>
    <n v="0"/>
    <n v="0"/>
    <n v="0"/>
    <n v="0"/>
    <n v="1213845.46"/>
    <n v="734339.61"/>
    <n v="86257.84"/>
    <n v="2034442.91"/>
  </r>
  <r>
    <x v="9"/>
    <x v="3"/>
    <n v="7"/>
    <n v="198976.55"/>
    <n v="409049.01"/>
    <n v="534744.18000000005"/>
    <n v="1823.3"/>
    <n v="27559.85"/>
    <n v="512.37"/>
    <n v="0"/>
    <n v="10011.09"/>
    <n v="5091.5200000000004"/>
    <n v="0"/>
    <n v="264.89"/>
    <n v="3386.6"/>
    <n v="21356.720000000001"/>
    <n v="30397.75"/>
    <n v="16305.74"/>
    <n v="0"/>
    <n v="0"/>
    <n v="0"/>
    <n v="8541.59"/>
    <n v="0"/>
    <n v="2095.11"/>
    <n v="21345.18"/>
    <n v="180702.07999999999"/>
    <n v="207618.43"/>
    <n v="107920.78"/>
    <n v="50643.48"/>
    <n v="86296.1"/>
    <n v="0"/>
    <n v="0"/>
    <n v="6130.88"/>
    <n v="72460.92"/>
    <n v="0"/>
    <n v="0"/>
    <n v="0"/>
    <n v="0"/>
    <n v="0"/>
    <n v="1187767.8700000006"/>
    <n v="736874.45"/>
    <n v="78591.8"/>
    <n v="2003234.1200000006"/>
  </r>
  <r>
    <x v="9"/>
    <x v="3"/>
    <n v="8"/>
    <n v="198508.49"/>
    <n v="408192.9"/>
    <n v="543669.75"/>
    <n v="2155.7399999999998"/>
    <n v="26886.9"/>
    <n v="471.94"/>
    <n v="0"/>
    <n v="9958.17"/>
    <n v="5051.29"/>
    <n v="0"/>
    <n v="257.19"/>
    <n v="3562.14"/>
    <n v="21456.53"/>
    <n v="30708.6"/>
    <n v="17429.62"/>
    <n v="23"/>
    <n v="0"/>
    <n v="0"/>
    <n v="8578.8700000000008"/>
    <n v="0"/>
    <n v="1928.17"/>
    <n v="21896.48"/>
    <n v="183232.37"/>
    <n v="204663.91"/>
    <n v="48416.32"/>
    <n v="68957.3"/>
    <n v="83004.95"/>
    <n v="0"/>
    <n v="0"/>
    <n v="0"/>
    <n v="66458.28"/>
    <n v="0"/>
    <n v="0"/>
    <n v="0"/>
    <n v="0"/>
    <n v="0"/>
    <n v="1194895.18"/>
    <n v="694115.45"/>
    <n v="66458.28"/>
    <n v="1955468.91"/>
  </r>
  <r>
    <x v="9"/>
    <x v="3"/>
    <n v="9"/>
    <n v="198965.78"/>
    <n v="411296.6"/>
    <n v="562963.02"/>
    <n v="1858.92"/>
    <n v="28164.92"/>
    <n v="495.85"/>
    <n v="0"/>
    <n v="10276.52"/>
    <n v="5143.2700000000004"/>
    <n v="0"/>
    <n v="272.24"/>
    <n v="3535.18"/>
    <n v="21309.78"/>
    <n v="31619.3"/>
    <n v="19914.46"/>
    <n v="-0.22"/>
    <n v="0"/>
    <n v="0"/>
    <n v="8895.0499999999993"/>
    <n v="0"/>
    <n v="2038.37"/>
    <n v="22951.26"/>
    <n v="187883.64"/>
    <n v="208522.46"/>
    <n v="85057.2"/>
    <n v="59699.86"/>
    <n v="75331.33"/>
    <n v="0"/>
    <n v="0"/>
    <n v="0"/>
    <n v="67645.72"/>
    <n v="0"/>
    <n v="0"/>
    <n v="0"/>
    <n v="0"/>
    <n v="0"/>
    <n v="1219164.8799999999"/>
    <n v="727029.90999999992"/>
    <n v="67645.72"/>
    <n v="2013840.5099999998"/>
  </r>
  <r>
    <x v="9"/>
    <x v="3"/>
    <n v="10"/>
    <n v="208197.35"/>
    <n v="431980.26"/>
    <n v="632067.46"/>
    <n v="2684.27"/>
    <n v="39385.46"/>
    <n v="758.12"/>
    <n v="0"/>
    <n v="14002.14"/>
    <n v="7494.46"/>
    <n v="0"/>
    <n v="239.31"/>
    <n v="5200.1499999999996"/>
    <n v="22999.16"/>
    <n v="30484.400000000001"/>
    <n v="20919.169999999998"/>
    <n v="0"/>
    <n v="0"/>
    <n v="1908.69"/>
    <n v="10186.32"/>
    <n v="0"/>
    <n v="3578.69"/>
    <n v="25919.86"/>
    <n v="183827.4"/>
    <n v="205198.2"/>
    <n v="95152.63"/>
    <n v="53606.94"/>
    <n v="65414.29"/>
    <n v="0"/>
    <n v="0"/>
    <n v="0"/>
    <n v="74615.81"/>
    <n v="0"/>
    <n v="0"/>
    <n v="0"/>
    <n v="0"/>
    <n v="0"/>
    <n v="1336569.5199999998"/>
    <n v="724635.21"/>
    <n v="74615.81"/>
    <n v="2135820.5399999996"/>
  </r>
  <r>
    <x v="9"/>
    <x v="3"/>
    <n v="11"/>
    <n v="203801.82"/>
    <n v="423500.59"/>
    <n v="660925.43000000005"/>
    <n v="1805.38"/>
    <n v="50936.99"/>
    <n v="1052.3399999999999"/>
    <n v="0"/>
    <n v="22918.400000000001"/>
    <n v="13263.22"/>
    <n v="0"/>
    <n v="268.77"/>
    <n v="4845.63"/>
    <n v="22308.68"/>
    <n v="34975.67"/>
    <n v="23187.49"/>
    <n v="0"/>
    <n v="0"/>
    <n v="0"/>
    <n v="7899.17"/>
    <n v="0"/>
    <n v="2070.46"/>
    <n v="26181.1"/>
    <n v="202856.11"/>
    <n v="239932.63"/>
    <n v="99736.72"/>
    <n v="55071.12"/>
    <n v="82346.94"/>
    <n v="0"/>
    <n v="0"/>
    <n v="1310.3499999999999"/>
    <n v="71236.22"/>
    <n v="0"/>
    <n v="0"/>
    <n v="0"/>
    <n v="0"/>
    <n v="0"/>
    <n v="1378204.17"/>
    <n v="801680.49"/>
    <n v="72546.570000000007"/>
    <n v="2252431.23"/>
  </r>
  <r>
    <x v="9"/>
    <x v="3"/>
    <n v="12"/>
    <n v="210555.97"/>
    <n v="448135.82"/>
    <n v="742001.44"/>
    <n v="2026.86"/>
    <n v="67139.839999999997"/>
    <n v="1247.25"/>
    <n v="0"/>
    <n v="33114.69"/>
    <n v="17957.7"/>
    <n v="0"/>
    <n v="243.16"/>
    <n v="3365.82"/>
    <n v="24005.82"/>
    <n v="41973.93"/>
    <n v="26773.9"/>
    <n v="0"/>
    <n v="0"/>
    <n v="0"/>
    <n v="8956.83"/>
    <n v="0"/>
    <n v="2360.1"/>
    <n v="29328.32"/>
    <n v="228209.74"/>
    <n v="277401.99"/>
    <n v="113529.01"/>
    <n v="60625.54"/>
    <n v="69959.19"/>
    <n v="0"/>
    <n v="0"/>
    <n v="0"/>
    <n v="85979.42"/>
    <n v="0"/>
    <n v="0"/>
    <n v="0"/>
    <n v="0"/>
    <n v="0"/>
    <n v="1522179.57"/>
    <n v="886733.35000000009"/>
    <n v="85979.42"/>
    <n v="2494892.34"/>
  </r>
  <r>
    <x v="10"/>
    <x v="3"/>
    <n v="1"/>
    <n v="50816.86"/>
    <n v="103218.85"/>
    <n v="272582.52"/>
    <n v="3490.15"/>
    <n v="57832.19"/>
    <n v="462.24"/>
    <n v="0"/>
    <n v="1827.56"/>
    <n v="2670.57"/>
    <n v="1653.2"/>
    <n v="92.39"/>
    <n v="1665"/>
    <n v="7022.35"/>
    <n v="17286.14"/>
    <n v="9792.11"/>
    <n v="420"/>
    <n v="0"/>
    <n v="0"/>
    <n v="189.07"/>
    <n v="0"/>
    <n v="180"/>
    <n v="5876.02"/>
    <n v="78362.009999999995"/>
    <n v="93064.18"/>
    <n v="25654.37"/>
    <n v="19422.95"/>
    <n v="0"/>
    <n v="0"/>
    <n v="0"/>
    <n v="0"/>
    <n v="0"/>
    <n v="0"/>
    <n v="0"/>
    <n v="123742.42"/>
    <n v="4002.6"/>
    <n v="0"/>
    <n v="494554.14000000007"/>
    <n v="259026.59"/>
    <n v="127745.02"/>
    <n v="881325.75000000012"/>
  </r>
  <r>
    <x v="10"/>
    <x v="3"/>
    <n v="2"/>
    <n v="49508.89"/>
    <n v="99317.16"/>
    <n v="241804.79999999999"/>
    <n v="3681.59"/>
    <n v="51526.17"/>
    <n v="778.11"/>
    <n v="0"/>
    <n v="2612.67"/>
    <n v="2981.04"/>
    <n v="2028"/>
    <n v="79.73"/>
    <n v="1665"/>
    <n v="7265.14"/>
    <n v="17346.689999999999"/>
    <n v="9155.89"/>
    <n v="420"/>
    <n v="0"/>
    <n v="0"/>
    <n v="178.28"/>
    <n v="0"/>
    <n v="180"/>
    <n v="6871.4"/>
    <n v="76472.850000000006"/>
    <n v="91173.45"/>
    <n v="25637.97"/>
    <n v="19049.89"/>
    <n v="0"/>
    <n v="0"/>
    <n v="0"/>
    <n v="0"/>
    <n v="0"/>
    <n v="0"/>
    <n v="0"/>
    <n v="111193.97"/>
    <n v="492.79"/>
    <n v="0"/>
    <n v="454238.42999999993"/>
    <n v="255496.28999999998"/>
    <n v="111686.76"/>
    <n v="821421.48"/>
  </r>
  <r>
    <x v="10"/>
    <x v="3"/>
    <n v="3"/>
    <n v="49654.25"/>
    <n v="99186.21"/>
    <n v="244684.83"/>
    <n v="3379.11"/>
    <n v="45377.34"/>
    <n v="442.5"/>
    <n v="0"/>
    <n v="2487.11"/>
    <n v="2208.62"/>
    <n v="1792.31"/>
    <n v="92.39"/>
    <n v="1710"/>
    <n v="7776.09"/>
    <n v="18026.66"/>
    <n v="9037.25"/>
    <n v="490.29"/>
    <n v="0"/>
    <n v="0"/>
    <n v="179.36"/>
    <n v="0"/>
    <n v="180"/>
    <n v="6736.49"/>
    <n v="76702.33"/>
    <n v="107736.11"/>
    <n v="27269.54"/>
    <n v="19865.849999999999"/>
    <n v="0"/>
    <n v="0"/>
    <n v="0"/>
    <n v="0"/>
    <n v="0"/>
    <n v="0"/>
    <n v="0"/>
    <n v="128579.16"/>
    <n v="1773.61"/>
    <n v="0"/>
    <n v="449212.27999999997"/>
    <n v="275802.36"/>
    <n v="130352.77"/>
    <n v="855367.40999999992"/>
  </r>
  <r>
    <x v="10"/>
    <x v="3"/>
    <n v="4"/>
    <n v="48460.2"/>
    <n v="96331.46"/>
    <n v="230128.25"/>
    <n v="3238.2"/>
    <n v="38778.870000000003"/>
    <n v="379.92"/>
    <n v="0"/>
    <n v="2069.5100000000002"/>
    <n v="2087.94"/>
    <n v="1547.93"/>
    <n v="79.73"/>
    <n v="1710.55"/>
    <n v="7278.69"/>
    <n v="17101.080000000002"/>
    <n v="8603.5499999999993"/>
    <n v="1203.6500000000001"/>
    <n v="0"/>
    <n v="0"/>
    <n v="178.59"/>
    <n v="0"/>
    <n v="180"/>
    <n v="5678.25"/>
    <n v="73521.490000000005"/>
    <n v="89949.89"/>
    <n v="24349.49"/>
    <n v="19291.189999999999"/>
    <n v="0"/>
    <n v="0"/>
    <n v="0"/>
    <n v="0"/>
    <n v="0"/>
    <n v="0"/>
    <n v="0"/>
    <n v="93232.18"/>
    <n v="1430.31"/>
    <n v="0"/>
    <n v="423022.28"/>
    <n v="249126.15000000002"/>
    <n v="94662.489999999991"/>
    <n v="766810.92"/>
  </r>
  <r>
    <x v="10"/>
    <x v="3"/>
    <n v="5"/>
    <n v="46793.96"/>
    <n v="93738.91"/>
    <n v="207201.67"/>
    <n v="3166.07"/>
    <n v="31511.040000000001"/>
    <n v="372.28"/>
    <n v="0"/>
    <n v="2002.12"/>
    <n v="1599.39"/>
    <n v="1050.93"/>
    <n v="78.47"/>
    <n v="1717.66"/>
    <n v="7522.18"/>
    <n v="15887.46"/>
    <n v="8088.54"/>
    <n v="1332.99"/>
    <n v="0"/>
    <n v="0"/>
    <n v="181.14"/>
    <n v="0"/>
    <n v="180"/>
    <n v="5734.61"/>
    <n v="70655.490000000005"/>
    <n v="86809.75"/>
    <n v="24218.61"/>
    <n v="19363.84"/>
    <n v="0"/>
    <n v="0"/>
    <n v="0"/>
    <n v="0"/>
    <n v="0"/>
    <n v="0"/>
    <n v="0"/>
    <n v="129953.73"/>
    <n v="1390.25"/>
    <n v="0"/>
    <n v="387436.37000000005"/>
    <n v="241770.74000000002"/>
    <n v="131343.97999999998"/>
    <n v="760551.09000000008"/>
  </r>
  <r>
    <x v="10"/>
    <x v="3"/>
    <n v="6"/>
    <n v="45092.04"/>
    <n v="90637.02"/>
    <n v="188064.49"/>
    <n v="3179.13"/>
    <n v="23100.1"/>
    <n v="205.22"/>
    <n v="0"/>
    <n v="1525.97"/>
    <n v="1195.95"/>
    <n v="579.98"/>
    <n v="92.39"/>
    <n v="2018.02"/>
    <n v="6630.34"/>
    <n v="15327.1"/>
    <n v="7365.3"/>
    <n v="814.15"/>
    <n v="0"/>
    <n v="0"/>
    <n v="196.67"/>
    <n v="0"/>
    <n v="180"/>
    <n v="5447.2"/>
    <n v="69320.47"/>
    <n v="85390.49"/>
    <n v="23524.91"/>
    <n v="18646.23"/>
    <n v="0"/>
    <n v="0"/>
    <n v="0"/>
    <n v="0"/>
    <n v="0"/>
    <n v="0"/>
    <n v="0"/>
    <n v="25782.04"/>
    <n v="1165.98"/>
    <n v="0"/>
    <n v="353579.89999999991"/>
    <n v="234953.27000000002"/>
    <n v="26948.02"/>
    <n v="615481.18999999994"/>
  </r>
  <r>
    <x v="10"/>
    <x v="3"/>
    <n v="7"/>
    <n v="44620.17"/>
    <n v="88265.29"/>
    <n v="175975.71"/>
    <n v="3381.33"/>
    <n v="19115.400000000001"/>
    <n v="244.1"/>
    <n v="0"/>
    <n v="601.44000000000005"/>
    <n v="1438.94"/>
    <n v="0"/>
    <n v="78.47"/>
    <n v="1804.1"/>
    <n v="6451.62"/>
    <n v="12578.57"/>
    <n v="7445.53"/>
    <n v="1033.4000000000001"/>
    <n v="0"/>
    <n v="0"/>
    <n v="179.61"/>
    <n v="0"/>
    <n v="196.67"/>
    <n v="3992.74"/>
    <n v="62293.11"/>
    <n v="78750.289999999994"/>
    <n v="22944.45"/>
    <n v="18710.07"/>
    <n v="0"/>
    <n v="0"/>
    <n v="0"/>
    <n v="0"/>
    <n v="0"/>
    <n v="0"/>
    <n v="0"/>
    <n v="28293.8"/>
    <n v="586.57000000000005"/>
    <n v="0"/>
    <n v="333642.38"/>
    <n v="216458.63"/>
    <n v="28880.37"/>
    <n v="578981.38"/>
  </r>
  <r>
    <x v="10"/>
    <x v="3"/>
    <n v="8"/>
    <n v="44482.53"/>
    <n v="87758.37"/>
    <n v="174271.65"/>
    <n v="3180.19"/>
    <n v="18390.189999999999"/>
    <n v="233.67"/>
    <n v="0"/>
    <n v="492.41"/>
    <n v="782.03"/>
    <n v="0"/>
    <n v="78.47"/>
    <n v="1620"/>
    <n v="6721.08"/>
    <n v="12540.68"/>
    <n v="7332.34"/>
    <n v="887.01"/>
    <n v="0"/>
    <n v="0"/>
    <n v="178.21"/>
    <n v="0"/>
    <n v="180"/>
    <n v="4158.0200000000004"/>
    <n v="63331.65"/>
    <n v="80852.899999999994"/>
    <n v="22464.13"/>
    <n v="19943.400000000001"/>
    <n v="0"/>
    <n v="0"/>
    <n v="0"/>
    <n v="0"/>
    <n v="0"/>
    <n v="0"/>
    <n v="0"/>
    <n v="27768.42"/>
    <n v="890.01"/>
    <n v="0"/>
    <n v="329591.03999999998"/>
    <n v="220287.88999999998"/>
    <n v="28658.429999999997"/>
    <n v="578537.36"/>
  </r>
  <r>
    <x v="10"/>
    <x v="3"/>
    <n v="9"/>
    <n v="44798.19"/>
    <n v="88768.58"/>
    <n v="179445.36"/>
    <n v="3273.99"/>
    <n v="19077.36"/>
    <n v="243.89"/>
    <n v="0"/>
    <n v="612.59"/>
    <n v="1318.73"/>
    <n v="0"/>
    <n v="92.39"/>
    <n v="1620"/>
    <n v="6751.04"/>
    <n v="13506.24"/>
    <n v="7657.49"/>
    <n v="1123.96"/>
    <n v="0"/>
    <n v="0"/>
    <n v="207.88"/>
    <n v="0"/>
    <n v="180"/>
    <n v="4398.57"/>
    <n v="63813.440000000002"/>
    <n v="90326.18"/>
    <n v="24586.79"/>
    <n v="16672.79"/>
    <n v="0"/>
    <n v="0"/>
    <n v="0"/>
    <n v="0"/>
    <n v="0"/>
    <n v="0"/>
    <n v="0"/>
    <n v="130496.21"/>
    <n v="917.09"/>
    <n v="0"/>
    <n v="337538.69"/>
    <n v="230936.77000000002"/>
    <n v="131413.30000000002"/>
    <n v="699888.76"/>
  </r>
  <r>
    <x v="10"/>
    <x v="3"/>
    <n v="10"/>
    <n v="44935.15"/>
    <n v="88988.89"/>
    <n v="184678.93"/>
    <n v="3269.03"/>
    <n v="22511.87"/>
    <n v="246.58"/>
    <n v="0"/>
    <n v="614.75"/>
    <n v="1672.47"/>
    <n v="0"/>
    <n v="79.73"/>
    <n v="1621.78"/>
    <n v="6823.99"/>
    <n v="13568.34"/>
    <n v="7717.78"/>
    <n v="1651.67"/>
    <n v="0"/>
    <n v="0"/>
    <n v="175.06"/>
    <n v="0"/>
    <n v="180"/>
    <n v="4289.8100000000004"/>
    <n v="64916.74"/>
    <n v="93189.24"/>
    <n v="25033.83"/>
    <n v="10367.67"/>
    <n v="0"/>
    <n v="0"/>
    <n v="0"/>
    <n v="0"/>
    <n v="0"/>
    <n v="0"/>
    <n v="0"/>
    <n v="126522.02"/>
    <n v="965.03"/>
    <n v="0"/>
    <n v="346917.67"/>
    <n v="229615.64000000004"/>
    <n v="127487.05"/>
    <n v="704020.3600000001"/>
  </r>
  <r>
    <x v="10"/>
    <x v="3"/>
    <n v="11"/>
    <n v="45409.43"/>
    <n v="90832.16"/>
    <n v="203909.75"/>
    <n v="3347.72"/>
    <n v="31285.71"/>
    <n v="502.17"/>
    <n v="0"/>
    <n v="880.65"/>
    <n v="2814.27"/>
    <n v="0"/>
    <n v="79.73"/>
    <n v="1620"/>
    <n v="7110.89"/>
    <n v="13888.16"/>
    <n v="13892.3"/>
    <n v="1856.11"/>
    <n v="2299.69"/>
    <n v="0"/>
    <n v="186.65"/>
    <n v="0"/>
    <n v="180"/>
    <n v="4499.8"/>
    <n v="62444.56"/>
    <n v="88499.72"/>
    <n v="26103.95"/>
    <n v="10318.44"/>
    <n v="0"/>
    <n v="0"/>
    <n v="0"/>
    <n v="0"/>
    <n v="0"/>
    <n v="0"/>
    <n v="0"/>
    <n v="121584.1"/>
    <n v="1107.24"/>
    <n v="0"/>
    <n v="378981.86"/>
    <n v="232980.00000000003"/>
    <n v="122691.34000000001"/>
    <n v="734653.2"/>
  </r>
  <r>
    <x v="10"/>
    <x v="3"/>
    <n v="12"/>
    <n v="46860.94"/>
    <n v="94787.89"/>
    <n v="231161.2"/>
    <n v="3452.51"/>
    <n v="42917.87"/>
    <n v="605.52"/>
    <n v="0"/>
    <n v="1380.9"/>
    <n v="3475.58"/>
    <n v="0"/>
    <n v="92.39"/>
    <n v="1620"/>
    <n v="6984.8"/>
    <n v="15070.87"/>
    <n v="16046.16"/>
    <n v="2061.13"/>
    <n v="5807.86"/>
    <n v="0"/>
    <n v="203.59"/>
    <n v="0"/>
    <n v="180"/>
    <n v="4941.21"/>
    <n v="71329.08"/>
    <n v="92371.4"/>
    <n v="24919.200000000001"/>
    <n v="11655.48"/>
    <n v="0"/>
    <n v="0"/>
    <n v="0"/>
    <n v="0"/>
    <n v="0"/>
    <n v="0"/>
    <n v="0"/>
    <n v="69743.320000000007"/>
    <n v="1472.47"/>
    <n v="0"/>
    <n v="424642.41000000009"/>
    <n v="253283.17"/>
    <n v="71215.790000000008"/>
    <n v="749141.37000000011"/>
  </r>
  <r>
    <x v="11"/>
    <x v="3"/>
    <n v="1"/>
    <n v="82397.759999999995"/>
    <n v="146979.62"/>
    <n v="129933.49"/>
    <n v="1265.25"/>
    <n v="6032.03"/>
    <n v="2530.7800000000002"/>
    <n v="0"/>
    <n v="5896.47"/>
    <n v="9843.4"/>
    <n v="0"/>
    <n v="0"/>
    <n v="4925.6899999999996"/>
    <n v="24535.86"/>
    <n v="22285.13"/>
    <n v="8972.01"/>
    <n v="6920.88"/>
    <n v="0"/>
    <n v="0"/>
    <n v="117.87"/>
    <n v="0"/>
    <n v="467.35"/>
    <n v="18741.87"/>
    <n v="88303.08"/>
    <n v="91235.85"/>
    <n v="40423.81"/>
    <n v="52828.33"/>
    <n v="-2743.23"/>
    <n v="0"/>
    <n v="0"/>
    <n v="0"/>
    <n v="0"/>
    <n v="0"/>
    <n v="0"/>
    <n v="70034.38"/>
    <n v="0"/>
    <n v="0"/>
    <n v="384878.80000000005"/>
    <n v="357014.5"/>
    <n v="70034.38"/>
    <n v="811927.68"/>
  </r>
  <r>
    <x v="11"/>
    <x v="3"/>
    <n v="2"/>
    <n v="86250.4"/>
    <n v="163222.28"/>
    <n v="149559.48000000001"/>
    <n v="1284.77"/>
    <n v="6844.52"/>
    <n v="2944.31"/>
    <n v="0"/>
    <n v="8186.71"/>
    <n v="13496.95"/>
    <n v="0"/>
    <n v="0"/>
    <n v="4385.78"/>
    <n v="32902.33"/>
    <n v="27595.07"/>
    <n v="10703.47"/>
    <n v="6764.66"/>
    <n v="0"/>
    <n v="0"/>
    <n v="113.96"/>
    <n v="0"/>
    <n v="462.99"/>
    <n v="22367.64"/>
    <n v="98983.01"/>
    <n v="110751.08"/>
    <n v="44897.02"/>
    <n v="56258.03"/>
    <n v="19482.650000000001"/>
    <n v="0"/>
    <n v="0"/>
    <n v="0"/>
    <n v="0"/>
    <n v="0"/>
    <n v="0"/>
    <n v="60608"/>
    <n v="0"/>
    <n v="0"/>
    <n v="431789.4200000001"/>
    <n v="435667.69000000006"/>
    <n v="60608"/>
    <n v="928065.1100000001"/>
  </r>
  <r>
    <x v="11"/>
    <x v="3"/>
    <n v="3"/>
    <n v="82750.44"/>
    <n v="149186.1"/>
    <n v="129404.81"/>
    <n v="1286.17"/>
    <n v="5769.83"/>
    <n v="2112.41"/>
    <n v="0"/>
    <n v="6318.57"/>
    <n v="10090.1"/>
    <n v="0"/>
    <n v="0"/>
    <n v="4393.5200000000004"/>
    <n v="28114.94"/>
    <n v="24086.45"/>
    <n v="8740.0400000000009"/>
    <n v="3487.59"/>
    <n v="0"/>
    <n v="0"/>
    <n v="101.25"/>
    <n v="0"/>
    <n v="467.27"/>
    <n v="16607.73"/>
    <n v="91194.44"/>
    <n v="94276.53"/>
    <n v="43723"/>
    <n v="54508.47"/>
    <n v="18473.61"/>
    <n v="0"/>
    <n v="0"/>
    <n v="0"/>
    <n v="0"/>
    <n v="0"/>
    <n v="0"/>
    <n v="60608"/>
    <n v="0"/>
    <n v="0"/>
    <n v="386918.42999999993"/>
    <n v="388174.83999999997"/>
    <n v="60608"/>
    <n v="835701.2699999999"/>
  </r>
  <r>
    <x v="11"/>
    <x v="3"/>
    <n v="4"/>
    <n v="81371.64"/>
    <n v="143703.79"/>
    <n v="122774.54"/>
    <n v="1352.97"/>
    <n v="6718.21"/>
    <n v="1833.48"/>
    <n v="0"/>
    <n v="5914.67"/>
    <n v="9296.4500000000007"/>
    <n v="0"/>
    <n v="0"/>
    <n v="4390.18"/>
    <n v="25502.080000000002"/>
    <n v="23955.56"/>
    <n v="8328.84"/>
    <n v="4070.03"/>
    <n v="0"/>
    <n v="0"/>
    <n v="107.91"/>
    <n v="0"/>
    <n v="485.85"/>
    <n v="15525.36"/>
    <n v="83631.39"/>
    <n v="92071.31"/>
    <n v="42235.93"/>
    <n v="48673.22"/>
    <n v="15427.66"/>
    <n v="0"/>
    <n v="0"/>
    <n v="0"/>
    <n v="0"/>
    <n v="0"/>
    <n v="0"/>
    <n v="114926.91"/>
    <n v="0"/>
    <n v="0"/>
    <n v="372965.74999999994"/>
    <n v="364405.32"/>
    <n v="114926.91"/>
    <n v="852297.98"/>
  </r>
  <r>
    <x v="11"/>
    <x v="3"/>
    <n v="5"/>
    <n v="79838.899999999994"/>
    <n v="139196.91"/>
    <n v="116013.57"/>
    <n v="1306.3399999999999"/>
    <n v="5705.64"/>
    <n v="1241.3599999999999"/>
    <n v="0"/>
    <n v="4108.17"/>
    <n v="7401.28"/>
    <n v="0"/>
    <n v="0"/>
    <n v="4395.51"/>
    <n v="22839.82"/>
    <n v="20890.810000000001"/>
    <n v="6729.23"/>
    <n v="2765.27"/>
    <n v="0"/>
    <n v="0"/>
    <n v="133"/>
    <n v="0"/>
    <n v="491.22"/>
    <n v="14597.13"/>
    <n v="77709.05"/>
    <n v="81562.83"/>
    <n v="42514.8"/>
    <n v="50977.06"/>
    <n v="23532.16"/>
    <n v="0"/>
    <n v="0"/>
    <n v="0"/>
    <n v="0"/>
    <n v="0"/>
    <n v="0"/>
    <n v="119803.19"/>
    <n v="0"/>
    <n v="0"/>
    <n v="354812.17000000004"/>
    <n v="349137.88999999996"/>
    <n v="119803.19"/>
    <n v="823753.25"/>
  </r>
  <r>
    <x v="11"/>
    <x v="3"/>
    <n v="6"/>
    <n v="79177.37"/>
    <n v="138410.98000000001"/>
    <n v="111374.39"/>
    <n v="1207.1099999999999"/>
    <n v="3609.22"/>
    <n v="684.49"/>
    <n v="0"/>
    <n v="2376.0500000000002"/>
    <n v="4205.03"/>
    <n v="0"/>
    <n v="0"/>
    <n v="4484.59"/>
    <n v="25307.08"/>
    <n v="23521.97"/>
    <n v="12007.07"/>
    <n v="3590.75"/>
    <n v="735.44"/>
    <n v="2692.11"/>
    <n v="117.26"/>
    <n v="0"/>
    <n v="499.22"/>
    <n v="11517.61"/>
    <n v="74211.75"/>
    <n v="71530.67"/>
    <n v="37244.699999999997"/>
    <n v="48220.89"/>
    <n v="18804.55"/>
    <n v="0"/>
    <n v="0"/>
    <n v="0"/>
    <n v="0"/>
    <n v="0"/>
    <n v="0"/>
    <n v="61387.98"/>
    <n v="0"/>
    <n v="0"/>
    <n v="341044.63999999996"/>
    <n v="334485.65999999997"/>
    <n v="61387.98"/>
    <n v="736918.27999999991"/>
  </r>
  <r>
    <x v="11"/>
    <x v="3"/>
    <n v="7"/>
    <n v="81195.070000000007"/>
    <n v="136613.69"/>
    <n v="99187.38"/>
    <n v="1368.03"/>
    <n v="2917.14"/>
    <n v="545.51"/>
    <n v="0"/>
    <n v="1831.42"/>
    <n v="2514.5700000000002"/>
    <n v="0"/>
    <n v="0"/>
    <n v="4805.84"/>
    <n v="23323.759999999998"/>
    <n v="19779.439999999999"/>
    <n v="11418.79"/>
    <n v="2722.44"/>
    <n v="0"/>
    <n v="0"/>
    <n v="97.34"/>
    <n v="0"/>
    <n v="464.43"/>
    <n v="10750.3"/>
    <n v="65196.959999999999"/>
    <n v="63540.22"/>
    <n v="31746.05"/>
    <n v="27608.3"/>
    <n v="26553.95"/>
    <n v="0"/>
    <n v="0"/>
    <n v="0"/>
    <n v="0"/>
    <n v="0"/>
    <n v="0"/>
    <n v="60608"/>
    <n v="0"/>
    <n v="0"/>
    <n v="326172.81000000006"/>
    <n v="288007.81999999995"/>
    <n v="60608"/>
    <n v="674788.63"/>
  </r>
  <r>
    <x v="11"/>
    <x v="3"/>
    <n v="8"/>
    <n v="81274.5"/>
    <n v="138092.51999999999"/>
    <n v="101775.12"/>
    <n v="1244.24"/>
    <n v="2957.9"/>
    <n v="569.66999999999996"/>
    <n v="0"/>
    <n v="1788.2"/>
    <n v="2488.9899999999998"/>
    <n v="0"/>
    <n v="0"/>
    <n v="4312.49"/>
    <n v="23454.87"/>
    <n v="20150.900000000001"/>
    <n v="11698.79"/>
    <n v="2214.46"/>
    <n v="0"/>
    <n v="0"/>
    <n v="120.29"/>
    <n v="0"/>
    <n v="469.85"/>
    <n v="10862.33"/>
    <n v="69163.710000000006"/>
    <n v="65348.97"/>
    <n v="35888.17"/>
    <n v="30022.34"/>
    <n v="30078.880000000001"/>
    <n v="0"/>
    <n v="0"/>
    <n v="0"/>
    <n v="0"/>
    <n v="0"/>
    <n v="0"/>
    <n v="60608"/>
    <n v="0"/>
    <n v="0"/>
    <n v="330191.14"/>
    <n v="303786.05000000005"/>
    <n v="60608"/>
    <n v="694585.19000000006"/>
  </r>
  <r>
    <x v="11"/>
    <x v="3"/>
    <n v="9"/>
    <n v="80961.789999999994"/>
    <n v="139274.62"/>
    <n v="101817.87"/>
    <n v="1318.48"/>
    <n v="3102.79"/>
    <n v="613.12"/>
    <n v="0"/>
    <n v="1943.32"/>
    <n v="2358.6999999999998"/>
    <n v="0"/>
    <n v="0"/>
    <n v="4351.72"/>
    <n v="23485.19"/>
    <n v="20298.03"/>
    <n v="12372.97"/>
    <n v="3035.17"/>
    <n v="0"/>
    <n v="0"/>
    <n v="113.69"/>
    <n v="0"/>
    <n v="466.93"/>
    <n v="10531.75"/>
    <n v="65261.93"/>
    <n v="63366.98"/>
    <n v="37453.79"/>
    <n v="30669.93"/>
    <n v="35492.080000000002"/>
    <n v="0"/>
    <n v="0"/>
    <n v="0"/>
    <n v="0"/>
    <n v="0"/>
    <n v="0"/>
    <n v="60608"/>
    <n v="0"/>
    <n v="0"/>
    <n v="331390.68999999994"/>
    <n v="306900.16000000003"/>
    <n v="60608"/>
    <n v="698898.85"/>
  </r>
  <r>
    <x v="11"/>
    <x v="3"/>
    <n v="10"/>
    <n v="81130.559999999998"/>
    <n v="139794.19"/>
    <n v="104816.01"/>
    <n v="1203.3599999999999"/>
    <n v="4513.07"/>
    <n v="1127.24"/>
    <n v="0"/>
    <n v="2942"/>
    <n v="3496.14"/>
    <n v="0"/>
    <n v="0"/>
    <n v="4304.75"/>
    <n v="24495.85"/>
    <n v="19858.41"/>
    <n v="12294.12"/>
    <n v="3321.38"/>
    <n v="0"/>
    <n v="0"/>
    <n v="110.94"/>
    <n v="0"/>
    <n v="452.16"/>
    <n v="10758.32"/>
    <n v="62776.93"/>
    <n v="71898.25"/>
    <n v="66733.570000000007"/>
    <n v="33279.910000000003"/>
    <n v="29689.13"/>
    <n v="0"/>
    <n v="0"/>
    <n v="0"/>
    <n v="0"/>
    <n v="0"/>
    <n v="0"/>
    <n v="60608"/>
    <n v="0"/>
    <n v="0"/>
    <n v="339022.57"/>
    <n v="339973.72"/>
    <n v="60608"/>
    <n v="739604.29"/>
  </r>
  <r>
    <x v="11"/>
    <x v="3"/>
    <n v="11"/>
    <n v="82570.36"/>
    <n v="144737.53"/>
    <n v="112597.95"/>
    <n v="1490.6"/>
    <n v="6131.84"/>
    <n v="1532.63"/>
    <n v="0"/>
    <n v="5368.18"/>
    <n v="6708.26"/>
    <n v="0"/>
    <n v="0"/>
    <n v="4306.3100000000004"/>
    <n v="24203.88"/>
    <n v="23195.7"/>
    <n v="14591.41"/>
    <n v="7662.03"/>
    <n v="0"/>
    <n v="0"/>
    <n v="117.59"/>
    <n v="0"/>
    <n v="428.08"/>
    <n v="12072.65"/>
    <n v="70046.47"/>
    <n v="80809.820000000007"/>
    <n v="44143.43"/>
    <n v="37416.21"/>
    <n v="32043.09"/>
    <n v="0"/>
    <n v="0"/>
    <n v="0"/>
    <n v="0"/>
    <n v="0"/>
    <n v="0"/>
    <n v="66112.91"/>
    <n v="0"/>
    <n v="0"/>
    <n v="361137.35000000003"/>
    <n v="351036.67000000004"/>
    <n v="66112.91"/>
    <n v="778286.93"/>
  </r>
  <r>
    <x v="11"/>
    <x v="3"/>
    <n v="12"/>
    <n v="85077.57"/>
    <n v="153419.68"/>
    <n v="121251.62"/>
    <n v="1489.77"/>
    <n v="6405.7"/>
    <n v="2010.52"/>
    <n v="0"/>
    <n v="7613.45"/>
    <n v="9226.27"/>
    <n v="0"/>
    <n v="0"/>
    <n v="4300.7299999999996"/>
    <n v="25526.74"/>
    <n v="23154.35"/>
    <n v="10771.7"/>
    <n v="989.85"/>
    <n v="0"/>
    <n v="0"/>
    <n v="114.57"/>
    <n v="0"/>
    <n v="444.84"/>
    <n v="15511.33"/>
    <n v="78801.47"/>
    <n v="96202.2"/>
    <n v="65145.56"/>
    <n v="32510.7"/>
    <n v="32213.49"/>
    <n v="0"/>
    <n v="0"/>
    <n v="0"/>
    <n v="0"/>
    <n v="0"/>
    <n v="0"/>
    <n v="71651.039999999994"/>
    <n v="0"/>
    <n v="0"/>
    <n v="386494.58000000007"/>
    <n v="385687.53"/>
    <n v="71651.039999999994"/>
    <n v="843833.15000000014"/>
  </r>
  <r>
    <x v="12"/>
    <x v="3"/>
    <n v="1"/>
    <n v="159298.59"/>
    <n v="654729.12"/>
    <n v="455539.64"/>
    <n v="1371.57"/>
    <n v="5182.76"/>
    <n v="0"/>
    <n v="0"/>
    <n v="3217.05"/>
    <n v="6221.51"/>
    <n v="0"/>
    <n v="68.180000000000007"/>
    <n v="3174.72"/>
    <n v="19286.150000000001"/>
    <n v="21608.85"/>
    <n v="14830.06"/>
    <n v="1059.03"/>
    <n v="0"/>
    <n v="1106.1199999999999"/>
    <n v="287.62"/>
    <n v="0"/>
    <n v="813.03"/>
    <n v="14417.21"/>
    <n v="135097.62"/>
    <n v="142680.45000000001"/>
    <n v="58677.06"/>
    <n v="67492.75"/>
    <n v="53531.97"/>
    <n v="0"/>
    <n v="19020.330000000002"/>
    <n v="0"/>
    <n v="95729.83"/>
    <n v="0"/>
    <n v="0"/>
    <n v="0"/>
    <n v="6741.92"/>
    <n v="0"/>
    <n v="1285560.2400000002"/>
    <n v="534130.82000000007"/>
    <n v="121492.08"/>
    <n v="1941183.1400000004"/>
  </r>
  <r>
    <x v="12"/>
    <x v="3"/>
    <n v="2"/>
    <n v="174202.15"/>
    <n v="761032.28"/>
    <n v="547586.93000000005"/>
    <n v="1419.56"/>
    <n v="5117.76"/>
    <n v="0"/>
    <n v="0"/>
    <n v="3308.04"/>
    <n v="6289.56"/>
    <n v="0"/>
    <n v="56.24"/>
    <n v="3123.92"/>
    <n v="25513.119999999999"/>
    <n v="21335.74"/>
    <n v="14108.83"/>
    <n v="1527.27"/>
    <n v="0"/>
    <n v="0"/>
    <n v="274.52"/>
    <n v="0"/>
    <n v="1069.28"/>
    <n v="20037.689999999999"/>
    <n v="150851.32"/>
    <n v="153580"/>
    <n v="67387.710000000006"/>
    <n v="61666.66"/>
    <n v="48478.07"/>
    <n v="0"/>
    <n v="17132.27"/>
    <n v="0"/>
    <n v="110599.74"/>
    <n v="0"/>
    <n v="0"/>
    <n v="0"/>
    <n v="11545.96"/>
    <n v="0"/>
    <n v="1498956.2800000003"/>
    <n v="569010.37"/>
    <n v="139277.97"/>
    <n v="2207244.6200000006"/>
  </r>
  <r>
    <x v="12"/>
    <x v="3"/>
    <n v="3"/>
    <n v="156431.04000000001"/>
    <n v="604543.69999999995"/>
    <n v="433774.45"/>
    <n v="1423.95"/>
    <n v="4385.78"/>
    <n v="0"/>
    <n v="0"/>
    <n v="1943.28"/>
    <n v="4102.8100000000004"/>
    <n v="0"/>
    <n v="60.47"/>
    <n v="3134.08"/>
    <n v="19700.45"/>
    <n v="17776.21"/>
    <n v="13096.19"/>
    <n v="1602.84"/>
    <n v="0"/>
    <n v="0"/>
    <n v="262.94"/>
    <n v="0"/>
    <n v="803.85"/>
    <n v="13593.01"/>
    <n v="118353.59"/>
    <n v="124004.17"/>
    <n v="61116.82"/>
    <n v="70311.7"/>
    <n v="55178.11"/>
    <n v="0"/>
    <n v="18450.12"/>
    <n v="0"/>
    <n v="116794.04"/>
    <n v="0"/>
    <n v="0"/>
    <n v="0"/>
    <n v="3430.71"/>
    <n v="0"/>
    <n v="1206605.01"/>
    <n v="498994.43"/>
    <n v="138674.87"/>
    <n v="1844274.31"/>
  </r>
  <r>
    <x v="12"/>
    <x v="3"/>
    <n v="4"/>
    <n v="151894.45000000001"/>
    <n v="573277.37"/>
    <n v="413958.98"/>
    <n v="1420.89"/>
    <n v="4073.28"/>
    <n v="0"/>
    <n v="0"/>
    <n v="1827.41"/>
    <n v="3698.91"/>
    <n v="0"/>
    <n v="60.09"/>
    <n v="3179.76"/>
    <n v="18049.57"/>
    <n v="17424.79"/>
    <n v="12583.03"/>
    <n v="2761.42"/>
    <n v="0"/>
    <n v="0"/>
    <n v="290.54000000000002"/>
    <n v="0"/>
    <n v="807.65"/>
    <n v="12233.53"/>
    <n v="113284.95"/>
    <n v="120871.73"/>
    <n v="57839.93"/>
    <n v="54928.06"/>
    <n v="41028.53"/>
    <n v="0"/>
    <n v="18579.669999999998"/>
    <n v="0"/>
    <n v="71556.11"/>
    <n v="0"/>
    <n v="0"/>
    <n v="0"/>
    <n v="2611.08"/>
    <n v="0"/>
    <n v="1150151.2899999998"/>
    <n v="455343.57999999996"/>
    <n v="92746.86"/>
    <n v="1698241.7299999997"/>
  </r>
  <r>
    <x v="12"/>
    <x v="3"/>
    <n v="5"/>
    <n v="148160.98000000001"/>
    <n v="554839.06000000006"/>
    <n v="402787.07"/>
    <n v="1460.45"/>
    <n v="3884.52"/>
    <n v="0"/>
    <n v="0"/>
    <n v="1199.99"/>
    <n v="2296.7600000000002"/>
    <n v="0"/>
    <n v="60.09"/>
    <n v="3162.65"/>
    <n v="17320.79"/>
    <n v="16441.849999999999"/>
    <n v="10797.66"/>
    <n v="20469.41"/>
    <n v="0"/>
    <n v="-1106.1199999999999"/>
    <n v="275.02"/>
    <n v="0"/>
    <n v="799.15"/>
    <n v="11411.68"/>
    <n v="96736.38"/>
    <n v="106784.01"/>
    <n v="56426.17"/>
    <n v="46998.22"/>
    <n v="59580.84"/>
    <n v="0"/>
    <n v="17162.61"/>
    <n v="0"/>
    <n v="84951.09"/>
    <n v="0"/>
    <n v="0"/>
    <n v="0"/>
    <n v="1649.71"/>
    <n v="0"/>
    <n v="1114628.83"/>
    <n v="446157.79999999993"/>
    <n v="103763.41"/>
    <n v="1664550.0399999998"/>
  </r>
  <r>
    <x v="12"/>
    <x v="3"/>
    <n v="6"/>
    <n v="145065.76999999999"/>
    <n v="544119.84"/>
    <n v="397824.03"/>
    <n v="1388.35"/>
    <n v="2948.63"/>
    <n v="0"/>
    <n v="0"/>
    <n v="1064.79"/>
    <n v="1375.72"/>
    <n v="0"/>
    <n v="55.85"/>
    <n v="3870.1"/>
    <n v="16767.63"/>
    <n v="16278.27"/>
    <n v="10359.549999999999"/>
    <n v="1641.48"/>
    <n v="0"/>
    <n v="0"/>
    <n v="285.75"/>
    <n v="0"/>
    <n v="800.54"/>
    <n v="10941.67"/>
    <n v="87253.97"/>
    <n v="95889.63"/>
    <n v="55274.13"/>
    <n v="42984.72"/>
    <n v="59887.81"/>
    <n v="0"/>
    <n v="16915.009999999998"/>
    <n v="0"/>
    <n v="101757.59"/>
    <n v="0"/>
    <n v="0"/>
    <n v="0"/>
    <n v="1221.9000000000001"/>
    <n v="0"/>
    <n v="1093787.1300000001"/>
    <n v="402291.10000000003"/>
    <n v="119894.49999999999"/>
    <n v="1615972.7300000002"/>
  </r>
  <r>
    <x v="12"/>
    <x v="3"/>
    <n v="7"/>
    <n v="173484.86"/>
    <n v="541984.85"/>
    <n v="353305.35"/>
    <n v="1493.58"/>
    <n v="2655.4"/>
    <n v="166.46"/>
    <n v="0"/>
    <n v="833.44"/>
    <n v="1356.43"/>
    <n v="0"/>
    <n v="63.94"/>
    <n v="3325.34"/>
    <n v="16994.64"/>
    <n v="14246.4"/>
    <n v="8084.78"/>
    <n v="699.97"/>
    <n v="0"/>
    <n v="0"/>
    <n v="292.70999999999998"/>
    <n v="0"/>
    <n v="803.59"/>
    <n v="11735.35"/>
    <n v="85088.7"/>
    <n v="99250.4"/>
    <n v="57705.2"/>
    <n v="44614.97"/>
    <n v="54135.02"/>
    <n v="0"/>
    <n v="18136.900000000001"/>
    <n v="0"/>
    <n v="115873.69"/>
    <n v="0"/>
    <n v="0"/>
    <n v="0"/>
    <n v="1244.73"/>
    <n v="0"/>
    <n v="1075280.3699999999"/>
    <n v="397041.01"/>
    <n v="135255.32"/>
    <n v="1607576.7"/>
  </r>
  <r>
    <x v="12"/>
    <x v="3"/>
    <n v="8"/>
    <n v="173344.91"/>
    <n v="539726.31000000006"/>
    <n v="362080.74"/>
    <n v="1426.57"/>
    <n v="2514.89"/>
    <n v="166.8"/>
    <n v="0"/>
    <n v="715.85"/>
    <n v="1248.82"/>
    <n v="0"/>
    <n v="56.24"/>
    <n v="3203.3"/>
    <n v="16749.82"/>
    <n v="13803.41"/>
    <n v="8268.35"/>
    <n v="0"/>
    <n v="0"/>
    <n v="0"/>
    <n v="271.33"/>
    <n v="0"/>
    <n v="1208.5899999999999"/>
    <n v="11261.59"/>
    <n v="81757.58"/>
    <n v="92351.039999999994"/>
    <n v="54378.35"/>
    <n v="43153.48"/>
    <n v="54843.56"/>
    <n v="0"/>
    <n v="17124.419999999998"/>
    <n v="0"/>
    <n v="117720.4"/>
    <n v="0"/>
    <n v="0"/>
    <n v="0"/>
    <n v="943.22"/>
    <n v="0"/>
    <n v="1081224.8900000001"/>
    <n v="381306.63999999996"/>
    <n v="135788.04"/>
    <n v="1598319.57"/>
  </r>
  <r>
    <x v="12"/>
    <x v="3"/>
    <n v="9"/>
    <n v="173273.45"/>
    <n v="542783.88"/>
    <n v="375454.4"/>
    <n v="1918.22"/>
    <n v="2861.9"/>
    <n v="167.41"/>
    <n v="0"/>
    <n v="766.62"/>
    <n v="1508.18"/>
    <n v="0"/>
    <n v="60.09"/>
    <n v="3236.73"/>
    <n v="17287.16"/>
    <n v="15304.13"/>
    <n v="9212.43"/>
    <n v="0"/>
    <n v="0"/>
    <n v="0"/>
    <n v="275.38"/>
    <n v="0"/>
    <n v="760.16"/>
    <n v="11693.14"/>
    <n v="88531.17"/>
    <n v="102408.09"/>
    <n v="55855.76"/>
    <n v="40873.31"/>
    <n v="47540.47"/>
    <n v="0"/>
    <n v="17331.39"/>
    <n v="0"/>
    <n v="44135.82"/>
    <n v="0"/>
    <n v="0"/>
    <n v="0"/>
    <n v="1112.3800000000001"/>
    <n v="0"/>
    <n v="1098734.0599999998"/>
    <n v="393038.02"/>
    <n v="62579.59"/>
    <n v="1554351.67"/>
  </r>
  <r>
    <x v="12"/>
    <x v="3"/>
    <n v="10"/>
    <n v="174159.74"/>
    <n v="547533.27"/>
    <n v="390968.37"/>
    <n v="1449.62"/>
    <n v="3440.11"/>
    <n v="166.47"/>
    <n v="0"/>
    <n v="1061.48"/>
    <n v="2934.45"/>
    <n v="0"/>
    <n v="64.33"/>
    <n v="3204.7"/>
    <n v="17765.599999999999"/>
    <n v="15237.19"/>
    <n v="9657.4"/>
    <n v="0"/>
    <n v="0"/>
    <n v="0"/>
    <n v="292.13"/>
    <n v="0"/>
    <n v="763.75"/>
    <n v="11873.1"/>
    <n v="89956.31"/>
    <n v="101427.9"/>
    <n v="57253.24"/>
    <n v="45134.080000000002"/>
    <n v="44511.11"/>
    <n v="0"/>
    <n v="18838.16"/>
    <n v="0"/>
    <n v="105137.87"/>
    <n v="0"/>
    <n v="0"/>
    <n v="0"/>
    <n v="1579.06"/>
    <n v="0"/>
    <n v="1121713.51"/>
    <n v="397140.84"/>
    <n v="125555.09"/>
    <n v="1644409.4400000002"/>
  </r>
  <r>
    <x v="12"/>
    <x v="3"/>
    <n v="11"/>
    <n v="177262.27"/>
    <n v="563445.03"/>
    <n v="415909.9"/>
    <n v="1488.62"/>
    <n v="4019.19"/>
    <n v="173.66"/>
    <n v="0"/>
    <n v="1457.42"/>
    <n v="3959.81"/>
    <n v="0"/>
    <n v="56.62"/>
    <n v="3206.26"/>
    <n v="18431.23"/>
    <n v="17106.169999999998"/>
    <n v="9850.81"/>
    <n v="-19927.16"/>
    <n v="0"/>
    <n v="0"/>
    <n v="257"/>
    <n v="0"/>
    <n v="760.45"/>
    <n v="12881.49"/>
    <n v="105390.03"/>
    <n v="116255.79"/>
    <n v="55707.02"/>
    <n v="45192.41"/>
    <n v="53456.34"/>
    <n v="0"/>
    <n v="16760.89"/>
    <n v="0"/>
    <n v="46374.2"/>
    <n v="0"/>
    <n v="0"/>
    <n v="0"/>
    <n v="2193.0500000000002"/>
    <n v="0"/>
    <n v="1167715.9000000001"/>
    <n v="418624.45999999996"/>
    <n v="65328.14"/>
    <n v="1651668.5"/>
  </r>
  <r>
    <x v="12"/>
    <x v="3"/>
    <n v="12"/>
    <n v="181972.98"/>
    <n v="595165.41"/>
    <n v="451416.36"/>
    <n v="1465.62"/>
    <n v="5100.54"/>
    <n v="176.41"/>
    <n v="0"/>
    <n v="1748.5"/>
    <n v="5310.3"/>
    <n v="0"/>
    <n v="68.180000000000007"/>
    <n v="3475.83"/>
    <n v="18659.330000000002"/>
    <n v="19158.990000000002"/>
    <n v="11704.55"/>
    <n v="0"/>
    <n v="0"/>
    <n v="0"/>
    <n v="295.93"/>
    <n v="0"/>
    <n v="762.7"/>
    <n v="14754.61"/>
    <n v="121156.56"/>
    <n v="135583.85"/>
    <n v="60582.63"/>
    <n v="45550.59"/>
    <n v="40763.339999999997"/>
    <n v="0"/>
    <n v="19401.3"/>
    <n v="0"/>
    <n v="89385.600000000006"/>
    <n v="0"/>
    <n v="0"/>
    <n v="0"/>
    <n v="4914.8500000000004"/>
    <n v="0"/>
    <n v="1242356.1200000001"/>
    <n v="472517.08999999997"/>
    <n v="113701.75000000001"/>
    <n v="1828574.96"/>
  </r>
  <r>
    <x v="13"/>
    <x v="3"/>
    <n v="1"/>
    <n v="103949.61"/>
    <n v="141460.69"/>
    <n v="445316.88"/>
    <n v="725.07"/>
    <n v="47995.86"/>
    <n v="1698.24"/>
    <n v="0"/>
    <n v="11927.74"/>
    <n v="7387.88"/>
    <n v="1785.93"/>
    <n v="371.43"/>
    <n v="3121.68"/>
    <n v="13943.52"/>
    <n v="52244.77"/>
    <n v="33774.47"/>
    <n v="4595.53"/>
    <n v="0"/>
    <n v="0"/>
    <n v="516.88"/>
    <n v="0"/>
    <n v="419.6"/>
    <n v="29825.74"/>
    <n v="290220.99"/>
    <n v="282197.28000000003"/>
    <n v="126707.63"/>
    <n v="113040.47"/>
    <n v="110985.65"/>
    <n v="0"/>
    <n v="0"/>
    <n v="0"/>
    <n v="0"/>
    <n v="0"/>
    <n v="0"/>
    <n v="0"/>
    <n v="0"/>
    <n v="0"/>
    <n v="762247.89999999991"/>
    <n v="1061965.6399999999"/>
    <n v="0"/>
    <n v="1824213.5399999998"/>
  </r>
  <r>
    <x v="13"/>
    <x v="3"/>
    <n v="2"/>
    <n v="104026.75"/>
    <n v="140226.22"/>
    <n v="447546.44"/>
    <n v="795.17"/>
    <n v="50942.98"/>
    <n v="1984.55"/>
    <n v="0"/>
    <n v="15971.28"/>
    <n v="9508.19"/>
    <n v="1931.17"/>
    <n v="318.68"/>
    <n v="3206.71"/>
    <n v="16253.73"/>
    <n v="57250.63"/>
    <n v="26548.21"/>
    <n v="5781.02"/>
    <n v="0"/>
    <n v="0"/>
    <n v="438.14"/>
    <n v="0"/>
    <n v="516.21"/>
    <n v="33038.699999999997"/>
    <n v="298523.65000000002"/>
    <n v="299687.73"/>
    <n v="110225.01"/>
    <n v="111413.29"/>
    <n v="108371.2"/>
    <n v="0"/>
    <n v="0"/>
    <n v="0"/>
    <n v="0"/>
    <n v="0"/>
    <n v="0"/>
    <n v="0"/>
    <n v="0"/>
    <n v="0"/>
    <n v="772932.75000000012"/>
    <n v="1071572.9100000001"/>
    <n v="0"/>
    <n v="1844505.6600000001"/>
  </r>
  <r>
    <x v="13"/>
    <x v="3"/>
    <n v="3"/>
    <n v="105278.57"/>
    <n v="141333.23000000001"/>
    <n v="456668.3"/>
    <n v="786.69"/>
    <n v="44281.56"/>
    <n v="1174.1400000000001"/>
    <n v="0"/>
    <n v="10189.450000000001"/>
    <n v="6718.42"/>
    <n v="1477.97"/>
    <n v="313.73"/>
    <n v="3104.65"/>
    <n v="14563.01"/>
    <n v="53097.120000000003"/>
    <n v="33709.78"/>
    <n v="4646.1400000000003"/>
    <n v="0"/>
    <n v="0"/>
    <n v="452.94"/>
    <n v="0"/>
    <n v="969.87"/>
    <n v="30781.45"/>
    <n v="286534.82"/>
    <n v="283928.5"/>
    <n v="110648.93"/>
    <n v="119048.7"/>
    <n v="107766.17"/>
    <n v="0"/>
    <n v="0"/>
    <n v="0"/>
    <n v="0"/>
    <n v="0"/>
    <n v="0"/>
    <n v="0"/>
    <n v="0"/>
    <n v="0"/>
    <n v="767908.32999999984"/>
    <n v="1049565.8099999998"/>
    <n v="0"/>
    <n v="1817474.1399999997"/>
  </r>
  <r>
    <x v="13"/>
    <x v="3"/>
    <n v="4"/>
    <n v="102350.22"/>
    <n v="136119.59"/>
    <n v="422998.14"/>
    <n v="751.68"/>
    <n v="38746.699999999997"/>
    <n v="1020.26"/>
    <n v="0"/>
    <n v="8536.31"/>
    <n v="5978.07"/>
    <n v="1491.36"/>
    <n v="257.27999999999997"/>
    <n v="3031.78"/>
    <n v="13965.69"/>
    <n v="50399.44"/>
    <n v="21901.32"/>
    <n v="3039.84"/>
    <n v="0"/>
    <n v="0"/>
    <n v="441.23"/>
    <n v="0"/>
    <n v="468.65"/>
    <n v="29018.39"/>
    <n v="272818.42"/>
    <n v="270080.36"/>
    <n v="100431.69"/>
    <n v="106430.16"/>
    <n v="94956.35"/>
    <n v="0"/>
    <n v="0"/>
    <n v="0"/>
    <n v="0"/>
    <n v="0"/>
    <n v="0"/>
    <n v="0"/>
    <n v="0"/>
    <n v="0"/>
    <n v="717992.33"/>
    <n v="967240.59999999986"/>
    <n v="0"/>
    <n v="1685232.9299999997"/>
  </r>
  <r>
    <x v="13"/>
    <x v="3"/>
    <n v="5"/>
    <n v="97332.3"/>
    <n v="130313.92"/>
    <n v="379581.74"/>
    <n v="717.13"/>
    <n v="31613.26"/>
    <n v="846.68"/>
    <n v="0"/>
    <n v="6345.93"/>
    <n v="4245.5200000000004"/>
    <n v="1247.2"/>
    <n v="257.75"/>
    <n v="3173.92"/>
    <n v="14371.53"/>
    <n v="48992.23"/>
    <n v="25427.48"/>
    <n v="3190.13"/>
    <n v="0"/>
    <n v="0"/>
    <n v="476.38"/>
    <n v="0"/>
    <n v="420.57"/>
    <n v="26997.87"/>
    <n v="266452.2"/>
    <n v="255622.44"/>
    <n v="90452.55"/>
    <n v="103391.63"/>
    <n v="87386.29"/>
    <n v="0"/>
    <n v="0"/>
    <n v="0"/>
    <n v="0"/>
    <n v="0"/>
    <n v="0"/>
    <n v="0"/>
    <n v="0"/>
    <n v="0"/>
    <n v="652243.68000000005"/>
    <n v="926612.97000000009"/>
    <n v="0"/>
    <n v="1578856.6500000001"/>
  </r>
  <r>
    <x v="13"/>
    <x v="3"/>
    <n v="6"/>
    <n v="90902.71"/>
    <n v="121806.15"/>
    <n v="322362.03000000003"/>
    <n v="735.23"/>
    <n v="21182.18"/>
    <n v="471.35"/>
    <n v="0"/>
    <n v="4423.66"/>
    <n v="2958.4"/>
    <n v="1127.32"/>
    <n v="248.78"/>
    <n v="2996.4"/>
    <n v="12845.4"/>
    <n v="41882.879999999997"/>
    <n v="24040.46"/>
    <n v="2945.09"/>
    <n v="0"/>
    <n v="0"/>
    <n v="381.36"/>
    <n v="0"/>
    <n v="412.54"/>
    <n v="24885.78"/>
    <n v="240121.86"/>
    <n v="227488.15"/>
    <n v="79724.3"/>
    <n v="99189.69"/>
    <n v="87500.92"/>
    <n v="0"/>
    <n v="0"/>
    <n v="0"/>
    <n v="0"/>
    <n v="0"/>
    <n v="0"/>
    <n v="0"/>
    <n v="0"/>
    <n v="0"/>
    <n v="565969.03"/>
    <n v="844663.61"/>
    <n v="0"/>
    <n v="1410632.6400000001"/>
  </r>
  <r>
    <x v="13"/>
    <x v="3"/>
    <n v="7"/>
    <n v="93309.1"/>
    <n v="127826.04"/>
    <n v="291687.11"/>
    <n v="897.77"/>
    <n v="21310.18"/>
    <n v="465.86"/>
    <n v="0"/>
    <n v="4158.55"/>
    <n v="2301.14"/>
    <n v="987.9"/>
    <n v="219.17"/>
    <n v="2970"/>
    <n v="13237.48"/>
    <n v="40674.769999999997"/>
    <n v="17827.97"/>
    <n v="4969.46"/>
    <n v="0"/>
    <n v="0"/>
    <n v="345.04"/>
    <n v="0"/>
    <n v="409.82"/>
    <n v="24100.55"/>
    <n v="235461.47"/>
    <n v="243538.92"/>
    <n v="87781.55"/>
    <n v="93650.81"/>
    <n v="84643.04"/>
    <n v="0"/>
    <n v="0"/>
    <n v="0"/>
    <n v="0"/>
    <n v="0"/>
    <n v="0"/>
    <n v="0"/>
    <n v="0"/>
    <n v="0"/>
    <n v="542943.65000000014"/>
    <n v="849830.05"/>
    <n v="0"/>
    <n v="1392773.7000000002"/>
  </r>
  <r>
    <x v="13"/>
    <x v="3"/>
    <n v="8"/>
    <n v="92694.68"/>
    <n v="126059.43"/>
    <n v="293606.51"/>
    <n v="693.39"/>
    <n v="20440.48"/>
    <n v="513.45000000000005"/>
    <n v="0"/>
    <n v="4215.04"/>
    <n v="1976.08"/>
    <n v="939.37"/>
    <n v="208"/>
    <n v="2973.34"/>
    <n v="13097.28"/>
    <n v="37157.93"/>
    <n v="21115.61"/>
    <n v="4741.67"/>
    <n v="0"/>
    <n v="0"/>
    <n v="434.2"/>
    <n v="0"/>
    <n v="502.37"/>
    <n v="22007.18"/>
    <n v="213140.74"/>
    <n v="220891.6"/>
    <n v="81123.350000000006"/>
    <n v="81302.98"/>
    <n v="99406.56"/>
    <n v="0"/>
    <n v="0"/>
    <n v="0"/>
    <n v="0"/>
    <n v="0"/>
    <n v="0"/>
    <n v="0"/>
    <n v="0"/>
    <n v="0"/>
    <n v="541138.42999999993"/>
    <n v="798102.80999999982"/>
    <n v="0"/>
    <n v="1339241.2399999998"/>
  </r>
  <r>
    <x v="13"/>
    <x v="3"/>
    <n v="9"/>
    <n v="93092.21"/>
    <n v="127463.13"/>
    <n v="300418.7"/>
    <n v="717.3"/>
    <n v="20466.53"/>
    <n v="613.45000000000005"/>
    <n v="0"/>
    <n v="3975.66"/>
    <n v="2114.4299999999998"/>
    <n v="1003.12"/>
    <n v="207.28"/>
    <n v="3011.68"/>
    <n v="14182.21"/>
    <n v="40295.21"/>
    <n v="22883.07"/>
    <n v="4164.21"/>
    <n v="335"/>
    <n v="0"/>
    <n v="535.49"/>
    <n v="0"/>
    <n v="540.45000000000005"/>
    <n v="22364.27"/>
    <n v="223136.11"/>
    <n v="233163.25"/>
    <n v="83186.539999999994"/>
    <n v="83918.15"/>
    <n v="86522.49"/>
    <n v="0"/>
    <n v="0"/>
    <n v="0"/>
    <n v="0"/>
    <n v="0"/>
    <n v="0"/>
    <n v="0"/>
    <n v="0"/>
    <n v="0"/>
    <n v="549864.53"/>
    <n v="818445.41"/>
    <n v="0"/>
    <n v="1368309.94"/>
  </r>
  <r>
    <x v="13"/>
    <x v="3"/>
    <n v="10"/>
    <n v="101192.74"/>
    <n v="147057.29"/>
    <n v="365461.72"/>
    <n v="1227.31"/>
    <n v="26224.39"/>
    <n v="621"/>
    <n v="0"/>
    <n v="3708.93"/>
    <n v="1968.73"/>
    <n v="621.69000000000005"/>
    <n v="184.53"/>
    <n v="6954.24"/>
    <n v="16825.919999999998"/>
    <n v="41140.54"/>
    <n v="22058.19"/>
    <n v="5669.41"/>
    <n v="688.55"/>
    <n v="0"/>
    <n v="480.89"/>
    <n v="0"/>
    <n v="815.59"/>
    <n v="26993.45"/>
    <n v="223190.41"/>
    <n v="217193.56"/>
    <n v="81110.73"/>
    <n v="87608.16"/>
    <n v="96385.21"/>
    <n v="0"/>
    <n v="0"/>
    <n v="0"/>
    <n v="0"/>
    <n v="0"/>
    <n v="0"/>
    <n v="0"/>
    <n v="0"/>
    <n v="0"/>
    <n v="648083.80000000005"/>
    <n v="827299.38"/>
    <n v="0"/>
    <n v="1475383.1800000002"/>
  </r>
  <r>
    <x v="13"/>
    <x v="3"/>
    <n v="11"/>
    <n v="94928.59"/>
    <n v="130259"/>
    <n v="363134.85"/>
    <n v="839.96"/>
    <n v="27867.16"/>
    <n v="1251.05"/>
    <n v="0"/>
    <n v="4939.62"/>
    <n v="2688.38"/>
    <n v="781.37"/>
    <n v="147.55000000000001"/>
    <n v="4379.88"/>
    <n v="14390.22"/>
    <n v="38572.800000000003"/>
    <n v="21642.87"/>
    <n v="5027.62"/>
    <n v="1579.81"/>
    <n v="0"/>
    <n v="393.99"/>
    <n v="0"/>
    <n v="5891.23"/>
    <n v="22009.47"/>
    <n v="205195.55"/>
    <n v="208014.8"/>
    <n v="77398.179999999993"/>
    <n v="81934.5"/>
    <n v="86036.26"/>
    <n v="0"/>
    <n v="0"/>
    <n v="0"/>
    <n v="0"/>
    <n v="0"/>
    <n v="0"/>
    <n v="0"/>
    <n v="0"/>
    <n v="0"/>
    <n v="626689.98"/>
    <n v="772614.73"/>
    <n v="0"/>
    <n v="1399304.71"/>
  </r>
  <r>
    <x v="13"/>
    <x v="3"/>
    <n v="12"/>
    <n v="99186.37"/>
    <n v="139724.51999999999"/>
    <n v="436511.65"/>
    <n v="1525.38"/>
    <n v="40883.26"/>
    <n v="1681.81"/>
    <n v="0"/>
    <n v="6843.67"/>
    <n v="4384.68"/>
    <n v="542.42999999999995"/>
    <n v="186.27"/>
    <n v="3259.2"/>
    <n v="14981.13"/>
    <n v="48101.82"/>
    <n v="27658.63"/>
    <n v="7677.1"/>
    <n v="2534.31"/>
    <n v="0"/>
    <n v="460.68"/>
    <n v="0"/>
    <n v="449.39"/>
    <n v="22602.69"/>
    <n v="252253.48"/>
    <n v="258411.96"/>
    <n v="94554.36"/>
    <n v="91675.199999999997"/>
    <n v="80343.64"/>
    <n v="0"/>
    <n v="0"/>
    <n v="0"/>
    <n v="0"/>
    <n v="0"/>
    <n v="0"/>
    <n v="0"/>
    <n v="0"/>
    <n v="0"/>
    <n v="731283.77000000025"/>
    <n v="905149.86"/>
    <n v="0"/>
    <n v="1636433.6300000004"/>
  </r>
  <r>
    <x v="0"/>
    <x v="4"/>
    <n v="1"/>
    <n v="323290.40000000002"/>
    <n v="331499.71000000002"/>
    <n v="203567.47"/>
    <n v="9849.2800000000007"/>
    <n v="47671.42"/>
    <n v="9191.6299999999992"/>
    <n v="0"/>
    <n v="32268.799999999999"/>
    <n v="123395.53"/>
    <n v="72594.05"/>
    <n v="133.72999999999999"/>
    <n v="12582.83"/>
    <n v="106395.19"/>
    <n v="137201.42000000001"/>
    <n v="49385.15"/>
    <n v="3968.94"/>
    <n v="762.07"/>
    <n v="0"/>
    <n v="402.64"/>
    <n v="172.18"/>
    <n v="2330.4299999999998"/>
    <n v="56854.43"/>
    <n v="434633.95"/>
    <n v="758391.29"/>
    <n v="359041.53"/>
    <n v="118909.67"/>
    <n v="160245.73000000001"/>
    <n v="0"/>
    <n v="5586.26"/>
    <n v="0"/>
    <n v="0"/>
    <n v="0"/>
    <n v="0"/>
    <n v="0"/>
    <n v="0"/>
    <n v="6635.15"/>
    <n v="1153328.2900000003"/>
    <n v="2201411.1800000002"/>
    <n v="12221.41"/>
    <n v="3366960.8800000008"/>
  </r>
  <r>
    <x v="0"/>
    <x v="4"/>
    <n v="2"/>
    <n v="316813.71000000002"/>
    <n v="326703.90999999997"/>
    <n v="195009.2"/>
    <n v="10213.879999999999"/>
    <n v="45954.52"/>
    <n v="8136.91"/>
    <n v="0"/>
    <n v="30601.61"/>
    <n v="121809.96"/>
    <n v="71262"/>
    <n v="113.37"/>
    <n v="11900.17"/>
    <n v="107735.1"/>
    <n v="134448.51"/>
    <n v="51606.58"/>
    <n v="5995.01"/>
    <n v="0"/>
    <n v="1981.19"/>
    <n v="366.55"/>
    <n v="213.62"/>
    <n v="2015.63"/>
    <n v="53128.639999999999"/>
    <n v="419417.07"/>
    <n v="753829.14"/>
    <n v="347272.59"/>
    <n v="133374.46"/>
    <n v="143438.51999999999"/>
    <n v="0"/>
    <n v="2043.86"/>
    <n v="0"/>
    <n v="0"/>
    <n v="0"/>
    <n v="0"/>
    <n v="0"/>
    <n v="0"/>
    <n v="6893.94"/>
    <n v="1126505.7000000002"/>
    <n v="2166836.15"/>
    <n v="8937.7999999999993"/>
    <n v="3302279.65"/>
  </r>
  <r>
    <x v="0"/>
    <x v="4"/>
    <n v="3"/>
    <n v="314236.96000000002"/>
    <n v="321428.21999999997"/>
    <n v="186206.5"/>
    <n v="9825.31"/>
    <n v="39230.81"/>
    <n v="7453.56"/>
    <n v="0"/>
    <n v="25512.880000000001"/>
    <n v="98128.960000000006"/>
    <n v="59303.89"/>
    <n v="122.3"/>
    <n v="12161.45"/>
    <n v="105129.60000000001"/>
    <n v="131246.79"/>
    <n v="48618.79"/>
    <n v="8354.7900000000009"/>
    <n v="0"/>
    <n v="824.22"/>
    <n v="419.11"/>
    <n v="246.54"/>
    <n v="2070.73"/>
    <n v="51564.74"/>
    <n v="418630.73"/>
    <n v="686389.17"/>
    <n v="327710.46999999997"/>
    <n v="135620.85"/>
    <n v="153343.18"/>
    <n v="0"/>
    <n v="3694.95"/>
    <n v="0"/>
    <n v="0"/>
    <n v="0"/>
    <n v="0"/>
    <n v="0"/>
    <n v="0"/>
    <n v="6481.35"/>
    <n v="1061327.0900000001"/>
    <n v="2082453.46"/>
    <n v="10176.299999999999"/>
    <n v="3153956.8499999996"/>
  </r>
  <r>
    <x v="0"/>
    <x v="4"/>
    <n v="4"/>
    <n v="314527.74"/>
    <n v="319393.94"/>
    <n v="184752.36"/>
    <n v="9564.68"/>
    <n v="38632.06"/>
    <n v="7496.31"/>
    <n v="0"/>
    <n v="24259.439999999999"/>
    <n v="97269.22"/>
    <n v="58696.67"/>
    <n v="102.89"/>
    <n v="12785.77"/>
    <n v="103050.5"/>
    <n v="128716.52"/>
    <n v="45360.53"/>
    <n v="4960.7299999999996"/>
    <n v="0"/>
    <n v="118.26"/>
    <n v="392.63"/>
    <n v="224.53"/>
    <n v="1837.27"/>
    <n v="50453.85"/>
    <n v="408796.71"/>
    <n v="675047.31"/>
    <n v="315417.3"/>
    <n v="125299.27"/>
    <n v="140336.49"/>
    <n v="0"/>
    <n v="6474.71"/>
    <n v="0"/>
    <n v="0"/>
    <n v="0"/>
    <n v="0"/>
    <n v="0"/>
    <n v="0"/>
    <n v="6190.56"/>
    <n v="1054592.42"/>
    <n v="2012900.56"/>
    <n v="12665.27"/>
    <n v="3080158.25"/>
  </r>
  <r>
    <x v="0"/>
    <x v="4"/>
    <n v="5"/>
    <n v="311423.96000000002"/>
    <n v="314194.52"/>
    <n v="171731.36"/>
    <n v="9729.57"/>
    <n v="30713.38"/>
    <n v="6307.8"/>
    <n v="86.25"/>
    <n v="19231.28"/>
    <n v="77674.95"/>
    <n v="54370.32"/>
    <n v="83.87"/>
    <n v="11611.3"/>
    <n v="100940.14"/>
    <n v="122059.08"/>
    <n v="44363.57"/>
    <n v="5992.47"/>
    <n v="174.21"/>
    <n v="-140.31"/>
    <n v="429.53"/>
    <n v="191.81"/>
    <n v="1967.19"/>
    <n v="48285.88"/>
    <n v="398224.64000000001"/>
    <n v="685114.92"/>
    <n v="300094.74"/>
    <n v="133281.35999999999"/>
    <n v="150665.10999999999"/>
    <n v="0"/>
    <n v="5720.15"/>
    <n v="0"/>
    <n v="0"/>
    <n v="0"/>
    <n v="0"/>
    <n v="0"/>
    <n v="0"/>
    <n v="5310.95"/>
    <n v="995463.3899999999"/>
    <n v="2003339.5100000002"/>
    <n v="11031.099999999999"/>
    <n v="3009834.0000000005"/>
  </r>
  <r>
    <x v="0"/>
    <x v="4"/>
    <n v="6"/>
    <n v="308062.18"/>
    <n v="309623.36"/>
    <n v="159643.19"/>
    <n v="9204.66"/>
    <n v="22118.09"/>
    <n v="5138.58"/>
    <n v="233.52"/>
    <n v="14757.74"/>
    <n v="64246.879999999997"/>
    <n v="45733.919999999998"/>
    <n v="83.87"/>
    <n v="12007.77"/>
    <n v="96150.76"/>
    <n v="118899.52"/>
    <n v="38944"/>
    <n v="4770.3999999999996"/>
    <n v="0"/>
    <n v="94.54"/>
    <n v="435.85"/>
    <n v="224.53"/>
    <n v="1676.43"/>
    <n v="48875.98"/>
    <n v="397306.35"/>
    <n v="589420.46"/>
    <n v="283932.79999999999"/>
    <n v="119269.42"/>
    <n v="143831.72"/>
    <n v="0"/>
    <n v="6385.68"/>
    <n v="0"/>
    <n v="0"/>
    <n v="0"/>
    <n v="0"/>
    <n v="0"/>
    <n v="0"/>
    <n v="5553.8"/>
    <n v="938762.12"/>
    <n v="1855924.4"/>
    <n v="11939.48"/>
    <n v="2806626"/>
  </r>
  <r>
    <x v="0"/>
    <x v="4"/>
    <n v="7"/>
    <n v="314301.78999999998"/>
    <n v="298588.77"/>
    <n v="138311.12"/>
    <n v="9085.7999999999993"/>
    <n v="43115.47"/>
    <n v="3674.99"/>
    <n v="142.55000000000001"/>
    <n v="8106.18"/>
    <n v="52720.42"/>
    <n v="39124.85"/>
    <n v="86.56"/>
    <n v="12351.06"/>
    <n v="87641.75"/>
    <n v="106523.71"/>
    <n v="61960.74"/>
    <n v="5187.4399999999996"/>
    <n v="983.43"/>
    <n v="0"/>
    <n v="393.67"/>
    <n v="177.39"/>
    <n v="1907.92"/>
    <n v="41005.56"/>
    <n v="351047.54"/>
    <n v="584686.98"/>
    <n v="247738.23999999999"/>
    <n v="159458.01999999999"/>
    <n v="128451.02"/>
    <n v="0"/>
    <n v="6713.09"/>
    <n v="0"/>
    <n v="0"/>
    <n v="0"/>
    <n v="0"/>
    <n v="0"/>
    <n v="0"/>
    <n v="4834.01"/>
    <n v="907171.94000000018"/>
    <n v="1789601.03"/>
    <n v="11547.1"/>
    <n v="2708320.0700000003"/>
  </r>
  <r>
    <x v="0"/>
    <x v="4"/>
    <n v="8"/>
    <n v="317882.65000000002"/>
    <n v="299328.8"/>
    <n v="138405.04"/>
    <n v="9502"/>
    <n v="16043.57"/>
    <n v="3439.92"/>
    <n v="142.55000000000001"/>
    <n v="7832.5"/>
    <n v="52015.79"/>
    <n v="38026.58"/>
    <n v="81.489999999999995"/>
    <n v="12231.06"/>
    <n v="87211.74"/>
    <n v="106557.32"/>
    <n v="17489.43"/>
    <n v="4082.91"/>
    <n v="-508.27"/>
    <n v="0"/>
    <n v="391.24"/>
    <n v="205.01"/>
    <n v="2307.29"/>
    <n v="39732.160000000003"/>
    <n v="355884.85"/>
    <n v="591075.43999999994"/>
    <n v="248389.09"/>
    <n v="183886.65"/>
    <n v="123441.17"/>
    <n v="0"/>
    <n v="6379.86"/>
    <n v="0"/>
    <n v="0"/>
    <n v="0"/>
    <n v="0"/>
    <n v="0"/>
    <n v="0"/>
    <n v="4733.6499999999996"/>
    <n v="882619.4"/>
    <n v="1772458.5799999998"/>
    <n v="11113.509999999998"/>
    <n v="2666191.4899999998"/>
  </r>
  <r>
    <x v="0"/>
    <x v="4"/>
    <n v="9"/>
    <n v="319777.15999999997"/>
    <n v="304800.71999999997"/>
    <n v="143890.28"/>
    <n v="9079.49"/>
    <n v="16707.23"/>
    <n v="3948.29"/>
    <n v="142.55000000000001"/>
    <n v="8446.44"/>
    <n v="54618.6"/>
    <n v="40356.94"/>
    <n v="96.64"/>
    <n v="12975.41"/>
    <n v="94343.78"/>
    <n v="113088.74"/>
    <n v="50579.44"/>
    <n v="7195.09"/>
    <n v="237.58"/>
    <n v="16344.12"/>
    <n v="372.27"/>
    <n v="176.1"/>
    <n v="2089.2600000000002"/>
    <n v="41118.239999999998"/>
    <n v="369906.06"/>
    <n v="611060.65"/>
    <n v="250298.29"/>
    <n v="120230.47"/>
    <n v="99522.35"/>
    <n v="0"/>
    <n v="5433.62"/>
    <n v="0"/>
    <n v="0"/>
    <n v="0"/>
    <n v="0"/>
    <n v="0"/>
    <n v="0"/>
    <n v="5065.55"/>
    <n v="901767.7"/>
    <n v="1789634.49"/>
    <n v="10499.17"/>
    <n v="2701901.36"/>
  </r>
  <r>
    <x v="0"/>
    <x v="4"/>
    <n v="10"/>
    <n v="318460.86"/>
    <n v="300892.95"/>
    <n v="146199.63"/>
    <n v="9339.24"/>
    <n v="-7392.27"/>
    <n v="5920.17"/>
    <n v="142.55000000000001"/>
    <n v="10295.540000000001"/>
    <n v="58726.96"/>
    <n v="48112.09"/>
    <n v="77.08"/>
    <n v="13763.56"/>
    <n v="88995.94"/>
    <n v="107778.97"/>
    <n v="38371.300000000003"/>
    <n v="12186.97"/>
    <n v="1029.33"/>
    <n v="4114.9799999999996"/>
    <n v="339.85"/>
    <n v="46.41"/>
    <n v="1743.24"/>
    <n v="43264.53"/>
    <n v="358588.64"/>
    <n v="597958.68000000005"/>
    <n v="243040.87"/>
    <n v="143129.18"/>
    <n v="202732.26"/>
    <n v="0"/>
    <n v="4900.05"/>
    <n v="0"/>
    <n v="0"/>
    <n v="0"/>
    <n v="0"/>
    <n v="0"/>
    <n v="0"/>
    <n v="5070.54"/>
    <n v="890697.72000000009"/>
    <n v="1857161.79"/>
    <n v="9970.59"/>
    <n v="2757830.1"/>
  </r>
  <r>
    <x v="0"/>
    <x v="4"/>
    <n v="11"/>
    <n v="317967.71000000002"/>
    <n v="303470.45"/>
    <n v="152930.29"/>
    <n v="9600.8799999999992"/>
    <n v="22963.35"/>
    <n v="6502.66"/>
    <n v="142.55000000000001"/>
    <n v="11422.55"/>
    <n v="64371.63"/>
    <n v="46474.96"/>
    <n v="50.2"/>
    <n v="13558.94"/>
    <n v="91109.759999999995"/>
    <n v="114362.51"/>
    <n v="45829.25"/>
    <n v="8961.14"/>
    <n v="8959.64"/>
    <n v="4571.71"/>
    <n v="341.29"/>
    <n v="99.39"/>
    <n v="2035.46"/>
    <n v="49616.45"/>
    <n v="370090.97"/>
    <n v="615627.31000000006"/>
    <n v="273561.3"/>
    <n v="143124.79"/>
    <n v="147903.51999999999"/>
    <n v="0"/>
    <n v="5601.78"/>
    <n v="0"/>
    <n v="0"/>
    <n v="0"/>
    <n v="0"/>
    <n v="0"/>
    <n v="0"/>
    <n v="3561.28"/>
    <n v="935847.03000000014"/>
    <n v="1889803.6300000001"/>
    <n v="9163.06"/>
    <n v="2834813.72"/>
  </r>
  <r>
    <x v="0"/>
    <x v="4"/>
    <n v="12"/>
    <n v="326192.37"/>
    <n v="318503.46000000002"/>
    <n v="181141.34"/>
    <n v="10064.129999999999"/>
    <n v="38834.089999999997"/>
    <n v="10254.52"/>
    <n v="285.10000000000002"/>
    <n v="20867.32"/>
    <n v="94144.87"/>
    <n v="64925.32"/>
    <n v="56.99"/>
    <n v="12421.64"/>
    <n v="99149.11"/>
    <n v="136563.96"/>
    <n v="53624.49"/>
    <n v="12660.38"/>
    <n v="14183.26"/>
    <n v="5988.05"/>
    <n v="365.86"/>
    <n v="110.4"/>
    <n v="2831"/>
    <n v="52613.53"/>
    <n v="390929.87"/>
    <n v="719527.6"/>
    <n v="289800.01"/>
    <n v="296451.93"/>
    <n v="156745.9"/>
    <n v="0"/>
    <n v="6235.7"/>
    <n v="0"/>
    <n v="0"/>
    <n v="0"/>
    <n v="0"/>
    <n v="0"/>
    <n v="0"/>
    <n v="6676.3"/>
    <n v="1065212.52"/>
    <n v="2244023.98"/>
    <n v="12912"/>
    <n v="3322148.5"/>
  </r>
  <r>
    <x v="1"/>
    <x v="4"/>
    <n v="1"/>
    <n v="163452.56"/>
    <n v="736799.64"/>
    <n v="686764.64"/>
    <n v="1155.97"/>
    <n v="8888.4599999999991"/>
    <n v="0"/>
    <n v="0"/>
    <n v="2377.2800000000002"/>
    <n v="9447.52"/>
    <n v="0"/>
    <n v="0"/>
    <n v="3753.18"/>
    <n v="28927.45"/>
    <n v="58354.53"/>
    <n v="26167.33"/>
    <n v="1206.71"/>
    <n v="1837.95"/>
    <n v="0"/>
    <n v="166.86"/>
    <n v="113.04"/>
    <n v="762.01"/>
    <n v="27493.040000000001"/>
    <n v="259284.59"/>
    <n v="336969.64"/>
    <n v="201289.83"/>
    <n v="176249.94"/>
    <n v="228207.28"/>
    <n v="0"/>
    <n v="40766.03"/>
    <n v="0"/>
    <n v="35831.660000000003"/>
    <n v="0"/>
    <n v="0"/>
    <n v="20777.650000000001"/>
    <n v="11759.21"/>
    <n v="292.55"/>
    <n v="1608886.0699999998"/>
    <n v="1350783.3800000001"/>
    <n v="109427.09999999999"/>
    <n v="3069096.5500000003"/>
  </r>
  <r>
    <x v="1"/>
    <x v="4"/>
    <n v="2"/>
    <n v="166379.22"/>
    <n v="774301.16"/>
    <n v="718237.41"/>
    <n v="1176.6099999999999"/>
    <n v="9107.0499999999993"/>
    <n v="0"/>
    <n v="0"/>
    <n v="2550.17"/>
    <n v="9855.91"/>
    <n v="0"/>
    <n v="0"/>
    <n v="3253.82"/>
    <n v="30980.35"/>
    <n v="61853.46"/>
    <n v="29124.83"/>
    <n v="27445.13"/>
    <n v="1798.44"/>
    <n v="1860.46"/>
    <n v="163.75"/>
    <n v="92.31"/>
    <n v="733.09"/>
    <n v="29735.81"/>
    <n v="266514.63"/>
    <n v="355996.77"/>
    <n v="202209.02"/>
    <n v="150400.91"/>
    <n v="265271.09999999998"/>
    <n v="1422.89"/>
    <n v="27634.560000000001"/>
    <n v="0"/>
    <n v="40541.879999999997"/>
    <n v="0"/>
    <n v="0"/>
    <n v="21388.39"/>
    <n v="15522.22"/>
    <n v="142.55000000000001"/>
    <n v="1681607.53"/>
    <n v="1427433.88"/>
    <n v="106652.49"/>
    <n v="3215693.9000000004"/>
  </r>
  <r>
    <x v="1"/>
    <x v="4"/>
    <n v="3"/>
    <n v="156544.14000000001"/>
    <n v="666546.18000000005"/>
    <n v="591483.03"/>
    <n v="1172.94"/>
    <n v="7832.27"/>
    <n v="0"/>
    <n v="0"/>
    <n v="1633.07"/>
    <n v="7822.39"/>
    <n v="0"/>
    <n v="0"/>
    <n v="3305.38"/>
    <n v="27866.71"/>
    <n v="57612.39"/>
    <n v="21683.72"/>
    <n v="1992.61"/>
    <n v="1457.11"/>
    <n v="0"/>
    <n v="157.5"/>
    <n v="91.37"/>
    <n v="743.54"/>
    <n v="26991.919999999998"/>
    <n v="251224.41"/>
    <n v="323939.12"/>
    <n v="185999.72"/>
    <n v="146111.75"/>
    <n v="257332.32"/>
    <n v="0"/>
    <n v="32814.379999999997"/>
    <n v="0"/>
    <n v="43088.52"/>
    <n v="0"/>
    <n v="0"/>
    <n v="23858.83"/>
    <n v="8463.68"/>
    <n v="142.55000000000001"/>
    <n v="1433034.02"/>
    <n v="1306509.57"/>
    <n v="108367.96"/>
    <n v="2847911.55"/>
  </r>
  <r>
    <x v="1"/>
    <x v="4"/>
    <n v="4"/>
    <n v="155376.25"/>
    <n v="648224.47"/>
    <n v="573996.9"/>
    <n v="1190.97"/>
    <n v="7003.85"/>
    <n v="0"/>
    <n v="0"/>
    <n v="1487.56"/>
    <n v="6949.49"/>
    <n v="0"/>
    <n v="0"/>
    <n v="3488.06"/>
    <n v="27036.48"/>
    <n v="60287.23"/>
    <n v="23891.7"/>
    <n v="7808.42"/>
    <n v="2217.6"/>
    <n v="0"/>
    <n v="150.13"/>
    <n v="96.1"/>
    <n v="680.72"/>
    <n v="26347.88"/>
    <n v="245797.42"/>
    <n v="308450.58"/>
    <n v="187277.54"/>
    <n v="122032.81"/>
    <n v="258467.77"/>
    <n v="1025.94"/>
    <n v="28215.03"/>
    <n v="0"/>
    <n v="41262.410000000003"/>
    <n v="0"/>
    <n v="0"/>
    <n v="22019.78"/>
    <n v="8253.81"/>
    <n v="295.75"/>
    <n v="1394229.4900000002"/>
    <n v="1274030.4400000002"/>
    <n v="101072.72"/>
    <n v="2769332.6500000008"/>
  </r>
  <r>
    <x v="1"/>
    <x v="4"/>
    <n v="5"/>
    <n v="153425.01999999999"/>
    <n v="639416.29"/>
    <n v="551497.4"/>
    <n v="1457.57"/>
    <n v="5938.68"/>
    <n v="0"/>
    <n v="0"/>
    <n v="1056.55"/>
    <n v="4723.33"/>
    <n v="0"/>
    <n v="0"/>
    <n v="3152.95"/>
    <n v="27172.66"/>
    <n v="55856.1"/>
    <n v="23649.62"/>
    <n v="11072.58"/>
    <n v="0"/>
    <n v="0"/>
    <n v="153.09"/>
    <n v="98.2"/>
    <n v="740.56"/>
    <n v="26428.880000000001"/>
    <n v="238795.35"/>
    <n v="295401.59999999998"/>
    <n v="173913"/>
    <n v="122918.9"/>
    <n v="252473.19"/>
    <n v="0"/>
    <n v="26497.59"/>
    <n v="0"/>
    <n v="41431.699999999997"/>
    <n v="0"/>
    <n v="0"/>
    <n v="23097.16"/>
    <n v="7160.4"/>
    <n v="-10.65"/>
    <n v="1357514.84"/>
    <n v="1231826.68"/>
    <n v="98176.2"/>
    <n v="2687517.72"/>
  </r>
  <r>
    <x v="1"/>
    <x v="4"/>
    <n v="6"/>
    <n v="149849.96"/>
    <n v="618994.11"/>
    <n v="528611.61"/>
    <n v="1304.3800000000001"/>
    <n v="4759.4399999999996"/>
    <n v="0"/>
    <n v="0"/>
    <n v="664.46"/>
    <n v="3237.67"/>
    <n v="0"/>
    <n v="0"/>
    <n v="3226.01"/>
    <n v="26277.93"/>
    <n v="54229.57"/>
    <n v="24639.18"/>
    <n v="-31271.69"/>
    <n v="0"/>
    <n v="0"/>
    <n v="153.4"/>
    <n v="96.77"/>
    <n v="758.16"/>
    <n v="24369.53"/>
    <n v="236451.97"/>
    <n v="276575.13"/>
    <n v="145676.98000000001"/>
    <n v="119854.61"/>
    <n v="242816.31"/>
    <n v="0"/>
    <n v="23878.25"/>
    <n v="0"/>
    <n v="37907.410000000003"/>
    <n v="0"/>
    <n v="0"/>
    <n v="21977.26"/>
    <n v="6542.59"/>
    <n v="142.55000000000001"/>
    <n v="1307421.6299999997"/>
    <n v="1123853.8599999999"/>
    <n v="90448.06"/>
    <n v="2521723.5499999993"/>
  </r>
  <r>
    <x v="1"/>
    <x v="4"/>
    <n v="7"/>
    <n v="157552.74"/>
    <n v="632639.44999999995"/>
    <n v="481911.57"/>
    <n v="1152.6199999999999"/>
    <n v="4845.8599999999997"/>
    <n v="0"/>
    <n v="0"/>
    <n v="675.49"/>
    <n v="2580.27"/>
    <n v="0"/>
    <n v="0"/>
    <n v="3149.37"/>
    <n v="24873.19"/>
    <n v="50431.51"/>
    <n v="24231.57"/>
    <n v="24485.119999999999"/>
    <n v="0"/>
    <n v="5671.39"/>
    <n v="155.11000000000001"/>
    <n v="99.44"/>
    <n v="735.13"/>
    <n v="21986.53"/>
    <n v="228404.63"/>
    <n v="262644.21999999997"/>
    <n v="159891.97"/>
    <n v="165982.24"/>
    <n v="236593.57"/>
    <n v="0"/>
    <n v="25137.39"/>
    <n v="0"/>
    <n v="38510.660000000003"/>
    <n v="0"/>
    <n v="0"/>
    <n v="22212.29"/>
    <n v="6222.58"/>
    <n v="142.55000000000001"/>
    <n v="1281358.0000000002"/>
    <n v="1209334.99"/>
    <n v="92225.47"/>
    <n v="2582918.4600000004"/>
  </r>
  <r>
    <x v="1"/>
    <x v="4"/>
    <n v="8"/>
    <n v="157569.59"/>
    <n v="631004.75"/>
    <n v="485206.91"/>
    <n v="1248.96"/>
    <n v="4621.12"/>
    <n v="0"/>
    <n v="0"/>
    <n v="695.41"/>
    <n v="2790.76"/>
    <n v="0"/>
    <n v="0"/>
    <n v="3189.47"/>
    <n v="23824.67"/>
    <n v="51190.22"/>
    <n v="24530.69"/>
    <n v="20182.400000000001"/>
    <n v="0"/>
    <n v="0"/>
    <n v="155.41999999999999"/>
    <n v="82.94"/>
    <n v="748.7"/>
    <n v="25312.6"/>
    <n v="222905.5"/>
    <n v="263970.48"/>
    <n v="148014.12"/>
    <n v="174184.55"/>
    <n v="231907.65"/>
    <n v="0"/>
    <n v="24793.17"/>
    <n v="0"/>
    <n v="38470.699999999997"/>
    <n v="0"/>
    <n v="0"/>
    <n v="20377.349999999999"/>
    <n v="5517.07"/>
    <n v="142.55000000000001"/>
    <n v="1283137.5"/>
    <n v="1190199.4099999999"/>
    <n v="89300.840000000011"/>
    <n v="2562637.75"/>
  </r>
  <r>
    <x v="1"/>
    <x v="4"/>
    <n v="9"/>
    <n v="158885.60999999999"/>
    <n v="639125.25"/>
    <n v="494231.69"/>
    <n v="1198.83"/>
    <n v="4923.3"/>
    <n v="0"/>
    <n v="0"/>
    <n v="672.44"/>
    <n v="2669.56"/>
    <n v="0"/>
    <n v="0"/>
    <n v="3881.28"/>
    <n v="24607.65"/>
    <n v="54099.79"/>
    <n v="25715.279999999999"/>
    <n v="-1158.72"/>
    <n v="0"/>
    <n v="0"/>
    <n v="166.14"/>
    <n v="57.88"/>
    <n v="1221.28"/>
    <n v="24298.69"/>
    <n v="231445.44"/>
    <n v="272733.88"/>
    <n v="163908.26"/>
    <n v="165320.48000000001"/>
    <n v="255047.19"/>
    <n v="0"/>
    <n v="23951.74"/>
    <n v="0"/>
    <n v="39920.9"/>
    <n v="0"/>
    <n v="0"/>
    <n v="21516.5"/>
    <n v="10492"/>
    <n v="277.12"/>
    <n v="1301706.6800000002"/>
    <n v="1221344.52"/>
    <n v="96158.26"/>
    <n v="2619209.46"/>
  </r>
  <r>
    <x v="1"/>
    <x v="4"/>
    <n v="10"/>
    <n v="158357.10999999999"/>
    <n v="635215.27"/>
    <n v="496793.3"/>
    <n v="1173.5999999999999"/>
    <n v="5165.9799999999996"/>
    <n v="0"/>
    <n v="0"/>
    <n v="661.9"/>
    <n v="2899.49"/>
    <n v="0"/>
    <n v="0"/>
    <n v="3695.06"/>
    <n v="22404.45"/>
    <n v="52007.44"/>
    <n v="25622.27"/>
    <n v="3786.97"/>
    <n v="0"/>
    <n v="0"/>
    <n v="111.3"/>
    <n v="148.78"/>
    <n v="593.34"/>
    <n v="28611.47"/>
    <n v="225644.1"/>
    <n v="261711.53"/>
    <n v="158803.03"/>
    <n v="127925.87"/>
    <n v="218743.65"/>
    <n v="0"/>
    <n v="25561.43"/>
    <n v="0"/>
    <n v="42838.65"/>
    <n v="0"/>
    <n v="0"/>
    <n v="21426.2"/>
    <n v="6351.6"/>
    <n v="7.98"/>
    <n v="1300266.6499999999"/>
    <n v="1129809.26"/>
    <n v="96185.86"/>
    <n v="2526261.77"/>
  </r>
  <r>
    <x v="1"/>
    <x v="4"/>
    <n v="11"/>
    <n v="160201.82"/>
    <n v="649313.46"/>
    <n v="520354.75"/>
    <n v="1178.07"/>
    <n v="6698.73"/>
    <n v="0"/>
    <n v="0"/>
    <n v="1044.07"/>
    <n v="4394.04"/>
    <n v="0"/>
    <n v="0"/>
    <n v="3562.42"/>
    <n v="24870.12"/>
    <n v="55281.73"/>
    <n v="29260.9"/>
    <n v="4040.04"/>
    <n v="0"/>
    <n v="0"/>
    <n v="101.86"/>
    <n v="129.5"/>
    <n v="753.2"/>
    <n v="28820.95"/>
    <n v="237304.16"/>
    <n v="284690.34000000003"/>
    <n v="170324.08"/>
    <n v="151280.41"/>
    <n v="281022.7"/>
    <n v="0"/>
    <n v="47508.7"/>
    <n v="0"/>
    <n v="38843.43"/>
    <n v="0"/>
    <n v="0"/>
    <n v="21248.46"/>
    <n v="7616.95"/>
    <n v="142.55000000000001"/>
    <n v="1343184.9400000002"/>
    <n v="1271442.4099999999"/>
    <n v="115360.09"/>
    <n v="2729987.44"/>
  </r>
  <r>
    <x v="1"/>
    <x v="4"/>
    <n v="12"/>
    <n v="168443.99"/>
    <n v="711759.26"/>
    <n v="611403.31000000006"/>
    <n v="1192.28"/>
    <n v="8805.61"/>
    <n v="0"/>
    <n v="1213.6600000000001"/>
    <n v="1992.91"/>
    <n v="7375.37"/>
    <n v="0"/>
    <n v="0"/>
    <n v="4218.66"/>
    <n v="26947.94"/>
    <n v="63022.45"/>
    <n v="30185.74"/>
    <n v="6923.54"/>
    <n v="118.79"/>
    <n v="0"/>
    <n v="118.88"/>
    <n v="106.62"/>
    <n v="729.95"/>
    <n v="32838.67"/>
    <n v="255774.34"/>
    <n v="323948.71999999997"/>
    <n v="184123.48"/>
    <n v="180442.67"/>
    <n v="250232.01"/>
    <n v="0"/>
    <n v="32747.49"/>
    <n v="0"/>
    <n v="41524.050000000003"/>
    <n v="0"/>
    <n v="0"/>
    <n v="20688.22"/>
    <n v="34540.94"/>
    <n v="390.77"/>
    <n v="1512186.3900000001"/>
    <n v="1359732.46"/>
    <n v="129891.47000000002"/>
    <n v="3001810.3200000003"/>
  </r>
  <r>
    <x v="2"/>
    <x v="4"/>
    <n v="1"/>
    <n v="112684.87"/>
    <n v="193016.32000000001"/>
    <n v="90942.24"/>
    <n v="618.73"/>
    <n v="4265.95"/>
    <n v="0"/>
    <n v="0"/>
    <n v="7428.96"/>
    <n v="1697.34"/>
    <n v="0"/>
    <n v="0"/>
    <n v="1723.48"/>
    <n v="31558.12"/>
    <n v="25595.19"/>
    <n v="15212.79"/>
    <n v="749.65"/>
    <n v="0"/>
    <n v="0"/>
    <n v="0"/>
    <n v="111.52"/>
    <n v="485.18"/>
    <n v="17927.59"/>
    <n v="128259.57"/>
    <n v="151211.21"/>
    <n v="103682.78"/>
    <n v="48264.24"/>
    <n v="53233.53"/>
    <n v="0"/>
    <n v="9074.0499999999993"/>
    <n v="0"/>
    <n v="0"/>
    <n v="0"/>
    <n v="0"/>
    <n v="0"/>
    <n v="8.8699999999999992"/>
    <n v="0"/>
    <n v="410654.41000000003"/>
    <n v="578014.85"/>
    <n v="9082.92"/>
    <n v="997752.18"/>
  </r>
  <r>
    <x v="2"/>
    <x v="4"/>
    <n v="2"/>
    <n v="111644.93"/>
    <n v="194301.11"/>
    <n v="89915.59"/>
    <n v="672.05"/>
    <n v="3873.84"/>
    <n v="0"/>
    <n v="0"/>
    <n v="8277.89"/>
    <n v="1939.11"/>
    <n v="0"/>
    <n v="0"/>
    <n v="1696.26"/>
    <n v="35067.480000000003"/>
    <n v="26022.89"/>
    <n v="13581.05"/>
    <n v="1229.3599999999999"/>
    <n v="0"/>
    <n v="0"/>
    <n v="0"/>
    <n v="161.51"/>
    <n v="522.6"/>
    <n v="18836.89"/>
    <n v="130979.34"/>
    <n v="157034.20000000001"/>
    <n v="102515.65"/>
    <n v="51447.71"/>
    <n v="45145.64"/>
    <n v="0"/>
    <n v="7481.18"/>
    <n v="0"/>
    <n v="0"/>
    <n v="0"/>
    <n v="0"/>
    <n v="0"/>
    <n v="78.23"/>
    <n v="0"/>
    <n v="410624.52"/>
    <n v="584240.57999999996"/>
    <n v="7559.41"/>
    <n v="1002424.51"/>
  </r>
  <r>
    <x v="2"/>
    <x v="4"/>
    <n v="3"/>
    <n v="107606.65"/>
    <n v="175184.32"/>
    <n v="78696.09"/>
    <n v="799.15"/>
    <n v="3272.94"/>
    <n v="0"/>
    <n v="0"/>
    <n v="5351.7"/>
    <n v="1283.3599999999999"/>
    <n v="0"/>
    <n v="0"/>
    <n v="1743.56"/>
    <n v="31386.69"/>
    <n v="23754.27"/>
    <n v="13241.47"/>
    <n v="1114.74"/>
    <n v="1216.74"/>
    <n v="575.96"/>
    <n v="0"/>
    <n v="160.32"/>
    <n v="516.66"/>
    <n v="15777.6"/>
    <n v="119167.71"/>
    <n v="145116.82"/>
    <n v="98857.16"/>
    <n v="51920.68"/>
    <n v="49355.05"/>
    <n v="0"/>
    <n v="8650.17"/>
    <n v="0"/>
    <n v="0"/>
    <n v="0"/>
    <n v="0"/>
    <n v="0"/>
    <n v="88.56"/>
    <n v="0"/>
    <n v="372194.20999999996"/>
    <n v="553905.43000000005"/>
    <n v="8738.73"/>
    <n v="934838.37"/>
  </r>
  <r>
    <x v="2"/>
    <x v="4"/>
    <n v="4"/>
    <n v="106675.97"/>
    <n v="171543.41"/>
    <n v="77474.33"/>
    <n v="628.07000000000005"/>
    <n v="3071.57"/>
    <n v="0"/>
    <n v="0"/>
    <n v="5527.15"/>
    <n v="1258.4000000000001"/>
    <n v="0"/>
    <n v="0"/>
    <n v="1729.52"/>
    <n v="29078.43"/>
    <n v="22157.02"/>
    <n v="12373.05"/>
    <n v="992.12"/>
    <n v="934.59"/>
    <n v="669.97"/>
    <n v="0"/>
    <n v="146.32"/>
    <n v="477.92"/>
    <n v="16053.86"/>
    <n v="141385.32"/>
    <n v="140724.68"/>
    <n v="96129.36"/>
    <n v="55210.93"/>
    <n v="47922.21"/>
    <n v="0"/>
    <n v="7379.4"/>
    <n v="0"/>
    <n v="0"/>
    <n v="0"/>
    <n v="0"/>
    <n v="0"/>
    <n v="47.19"/>
    <n v="0"/>
    <n v="366178.90000000008"/>
    <n v="565985.29999999993"/>
    <n v="7426.5899999999992"/>
    <n v="939590.78999999992"/>
  </r>
  <r>
    <x v="2"/>
    <x v="4"/>
    <n v="5"/>
    <n v="104017.21"/>
    <n v="167584.29999999999"/>
    <n v="72186.429999999993"/>
    <n v="628.32000000000005"/>
    <n v="2304.9899999999998"/>
    <n v="0"/>
    <n v="0"/>
    <n v="4063.49"/>
    <n v="1009.06"/>
    <n v="0"/>
    <n v="0"/>
    <n v="1959.03"/>
    <n v="31231.59"/>
    <n v="20491.53"/>
    <n v="10938.81"/>
    <n v="1060.8699999999999"/>
    <n v="0"/>
    <n v="0"/>
    <n v="0"/>
    <n v="164.62"/>
    <n v="495.86"/>
    <n v="15236.47"/>
    <n v="113018.49"/>
    <n v="135994.97"/>
    <n v="94069.39"/>
    <n v="49006.47"/>
    <n v="49470.55"/>
    <n v="0"/>
    <n v="7305.98"/>
    <n v="0"/>
    <n v="0"/>
    <n v="0"/>
    <n v="0"/>
    <n v="0"/>
    <n v="32.409999999999997"/>
    <n v="0"/>
    <n v="351793.8"/>
    <n v="523138.64999999997"/>
    <n v="7338.3899999999994"/>
    <n v="882270.84"/>
  </r>
  <r>
    <x v="2"/>
    <x v="4"/>
    <n v="6"/>
    <n v="103101.31"/>
    <n v="165688.12"/>
    <n v="68331.12"/>
    <n v="631.13"/>
    <n v="1579.45"/>
    <n v="0"/>
    <n v="0"/>
    <n v="2370.66"/>
    <n v="587.85"/>
    <n v="0"/>
    <n v="0"/>
    <n v="1910.06"/>
    <n v="32533.91"/>
    <n v="20109.47"/>
    <n v="8222.23"/>
    <n v="1304.67"/>
    <n v="0"/>
    <n v="0"/>
    <n v="0"/>
    <n v="141.77000000000001"/>
    <n v="496.58"/>
    <n v="13304.31"/>
    <n v="83478.66"/>
    <n v="133909.94"/>
    <n v="92720.98"/>
    <n v="59758.16"/>
    <n v="45109.72"/>
    <n v="0"/>
    <n v="6594.12"/>
    <n v="0"/>
    <n v="0"/>
    <n v="0"/>
    <n v="0"/>
    <n v="0"/>
    <n v="0"/>
    <n v="0"/>
    <n v="342289.63999999996"/>
    <n v="493000.45999999996"/>
    <n v="6594.12"/>
    <n v="841884.21999999986"/>
  </r>
  <r>
    <x v="2"/>
    <x v="4"/>
    <n v="7"/>
    <n v="103514.96"/>
    <n v="159310.09"/>
    <n v="60471.14"/>
    <n v="622.89"/>
    <n v="1805.3"/>
    <n v="0"/>
    <n v="0"/>
    <n v="2015.15"/>
    <n v="477.88"/>
    <n v="0"/>
    <n v="0"/>
    <n v="1916.37"/>
    <n v="25144.639999999999"/>
    <n v="20447.64"/>
    <n v="7361.39"/>
    <n v="1803.51"/>
    <n v="0"/>
    <n v="0"/>
    <n v="0"/>
    <n v="137.72"/>
    <n v="529.15"/>
    <n v="11925.3"/>
    <n v="99983.32"/>
    <n v="119803.53"/>
    <n v="84922.11"/>
    <n v="52832.22"/>
    <n v="44734.94"/>
    <n v="0"/>
    <n v="7068.87"/>
    <n v="0"/>
    <n v="0"/>
    <n v="0"/>
    <n v="0"/>
    <n v="0"/>
    <n v="0"/>
    <n v="0"/>
    <n v="328217.41000000003"/>
    <n v="471541.84"/>
    <n v="7068.87"/>
    <n v="806828.12"/>
  </r>
  <r>
    <x v="2"/>
    <x v="4"/>
    <n v="8"/>
    <n v="104782.18"/>
    <n v="161266.1"/>
    <n v="61228.66"/>
    <n v="629.39"/>
    <n v="1838.22"/>
    <n v="0"/>
    <n v="0"/>
    <n v="2024.75"/>
    <n v="490.54"/>
    <n v="0"/>
    <n v="0"/>
    <n v="1957.99"/>
    <n v="28081.25"/>
    <n v="21832.720000000001"/>
    <n v="7977.86"/>
    <n v="1850.87"/>
    <n v="0"/>
    <n v="0"/>
    <n v="0"/>
    <n v="146.66999999999999"/>
    <n v="544.77"/>
    <n v="12096.82"/>
    <n v="102133.87"/>
    <n v="122120.76"/>
    <n v="91169.1"/>
    <n v="60234.52"/>
    <n v="47032.27"/>
    <n v="0"/>
    <n v="5994.59"/>
    <n v="0"/>
    <n v="0"/>
    <n v="0"/>
    <n v="0"/>
    <n v="0"/>
    <n v="0"/>
    <n v="0"/>
    <n v="332259.84000000003"/>
    <n v="497179.47000000009"/>
    <n v="5994.59"/>
    <n v="835433.9"/>
  </r>
  <r>
    <x v="2"/>
    <x v="4"/>
    <n v="9"/>
    <n v="104451.34"/>
    <n v="163100.43"/>
    <n v="62038.76"/>
    <n v="660.6"/>
    <n v="1655.06"/>
    <n v="0"/>
    <n v="0"/>
    <n v="1974.31"/>
    <n v="433.75"/>
    <n v="0"/>
    <n v="0"/>
    <n v="2060.98"/>
    <n v="24294.26"/>
    <n v="17040.310000000001"/>
    <n v="7390.64"/>
    <n v="3980.51"/>
    <n v="0"/>
    <n v="0"/>
    <n v="0"/>
    <n v="138.85"/>
    <n v="556.4"/>
    <n v="13092.73"/>
    <n v="103989.99"/>
    <n v="124469.95"/>
    <n v="89743.19"/>
    <n v="49123.35"/>
    <n v="49738.06"/>
    <n v="0"/>
    <n v="5085.9399999999996"/>
    <n v="0"/>
    <n v="0"/>
    <n v="0"/>
    <n v="0"/>
    <n v="0"/>
    <n v="0"/>
    <n v="0"/>
    <n v="334314.25"/>
    <n v="485619.22"/>
    <n v="5085.9399999999996"/>
    <n v="825019.40999999992"/>
  </r>
  <r>
    <x v="2"/>
    <x v="4"/>
    <n v="10"/>
    <n v="104396.31"/>
    <n v="162223.75"/>
    <n v="62549.18"/>
    <n v="655.29999999999995"/>
    <n v="1843.84"/>
    <n v="0"/>
    <n v="0"/>
    <n v="2245.41"/>
    <n v="473.53"/>
    <n v="0"/>
    <n v="0"/>
    <n v="2082.86"/>
    <n v="23436.71"/>
    <n v="17942.400000000001"/>
    <n v="7584.04"/>
    <n v="4254.1499999999996"/>
    <n v="0"/>
    <n v="0"/>
    <n v="0"/>
    <n v="132.63"/>
    <n v="537.88"/>
    <n v="12805.89"/>
    <n v="99555.56"/>
    <n v="117001.05"/>
    <n v="93972.72"/>
    <n v="56728.72"/>
    <n v="59676.14"/>
    <n v="0"/>
    <n v="6212.62"/>
    <n v="0"/>
    <n v="0"/>
    <n v="0"/>
    <n v="0"/>
    <n v="0"/>
    <n v="0"/>
    <n v="0"/>
    <n v="334387.32"/>
    <n v="495710.75"/>
    <n v="6212.62"/>
    <n v="836310.69000000006"/>
  </r>
  <r>
    <x v="2"/>
    <x v="4"/>
    <n v="11"/>
    <n v="105844.36"/>
    <n v="166178.18"/>
    <n v="66122.77"/>
    <n v="650.01"/>
    <n v="2451.75"/>
    <n v="0"/>
    <n v="0"/>
    <n v="2824.92"/>
    <n v="692.17"/>
    <n v="0"/>
    <n v="0"/>
    <n v="2205.94"/>
    <n v="24079.42"/>
    <n v="20692.650000000001"/>
    <n v="8647.01"/>
    <n v="3759.76"/>
    <n v="0"/>
    <n v="0"/>
    <n v="0"/>
    <n v="151.18"/>
    <n v="550.57000000000005"/>
    <n v="13544.23"/>
    <n v="104259.66"/>
    <n v="125324.66"/>
    <n v="94772.41"/>
    <n v="54528.14"/>
    <n v="39278.07"/>
    <n v="0"/>
    <n v="7538"/>
    <n v="0"/>
    <n v="0"/>
    <n v="0"/>
    <n v="0"/>
    <n v="0"/>
    <n v="0"/>
    <n v="0"/>
    <n v="344764.15999999997"/>
    <n v="491793.7"/>
    <n v="7538"/>
    <n v="844095.86"/>
  </r>
  <r>
    <x v="2"/>
    <x v="4"/>
    <n v="12"/>
    <n v="109772.36"/>
    <n v="177051.94"/>
    <n v="76352.429999999993"/>
    <n v="678.84"/>
    <n v="4325.54"/>
    <n v="0"/>
    <n v="0"/>
    <n v="6196.48"/>
    <n v="1409.27"/>
    <n v="0"/>
    <n v="0"/>
    <n v="2358.41"/>
    <n v="25977.52"/>
    <n v="25523.96"/>
    <n v="11716.62"/>
    <n v="8827.16"/>
    <n v="0"/>
    <n v="0"/>
    <n v="0"/>
    <n v="151.28"/>
    <n v="661.46"/>
    <n v="14305.63"/>
    <n v="118376.77"/>
    <n v="141052.34"/>
    <n v="99996.3"/>
    <n v="62796.99"/>
    <n v="168578.54"/>
    <n v="0"/>
    <n v="6391.76"/>
    <n v="0"/>
    <n v="0"/>
    <n v="0"/>
    <n v="0"/>
    <n v="0"/>
    <n v="0"/>
    <n v="0"/>
    <n v="375786.86"/>
    <n v="680322.98"/>
    <n v="6391.76"/>
    <n v="1062501.5999999999"/>
  </r>
  <r>
    <x v="3"/>
    <x v="4"/>
    <n v="1"/>
    <n v="121277.94"/>
    <n v="545967.43000000005"/>
    <n v="415030"/>
    <n v="323.17"/>
    <n v="40095.54"/>
    <n v="1102.45"/>
    <n v="167.9"/>
    <n v="2340.25"/>
    <n v="1453.62"/>
    <n v="0"/>
    <n v="0"/>
    <n v="1073.79"/>
    <n v="32957.160000000003"/>
    <n v="60743.03"/>
    <n v="40982.870000000003"/>
    <n v="12862.32"/>
    <n v="0"/>
    <n v="322.32"/>
    <n v="0"/>
    <n v="0"/>
    <n v="301.08"/>
    <n v="44614.78"/>
    <n v="309867.65999999997"/>
    <n v="583310.71"/>
    <n v="347677.99"/>
    <n v="165920.95000000001"/>
    <n v="372337.58"/>
    <n v="0"/>
    <n v="77418.73"/>
    <n v="0"/>
    <n v="28138.99"/>
    <n v="0"/>
    <n v="0"/>
    <n v="73352.179999999993"/>
    <n v="0"/>
    <n v="6104.16"/>
    <n v="1127758.3"/>
    <n v="1972972.24"/>
    <n v="185014.06"/>
    <n v="3285744.6"/>
  </r>
  <r>
    <x v="3"/>
    <x v="4"/>
    <n v="2"/>
    <n v="120480.29"/>
    <n v="548500.41"/>
    <n v="402789.51"/>
    <n v="324.95"/>
    <n v="38615.360000000001"/>
    <n v="1251.0899999999999"/>
    <n v="369.39"/>
    <n v="2621.63"/>
    <n v="1601.29"/>
    <n v="0"/>
    <n v="0"/>
    <n v="606.89"/>
    <n v="32949.300000000003"/>
    <n v="57719.91"/>
    <n v="40969.39"/>
    <n v="13240.28"/>
    <n v="0"/>
    <n v="318.49"/>
    <n v="0"/>
    <n v="0"/>
    <n v="549.54"/>
    <n v="37047.730000000003"/>
    <n v="302160.12"/>
    <n v="562529.43999999994"/>
    <n v="325886.37"/>
    <n v="155785.92000000001"/>
    <n v="330471.69"/>
    <n v="0"/>
    <n v="32914.86"/>
    <n v="0"/>
    <n v="24258.29"/>
    <n v="0"/>
    <n v="0"/>
    <n v="116413.73"/>
    <n v="0"/>
    <n v="4886.3100000000004"/>
    <n v="1116553.92"/>
    <n v="1860235.0699999998"/>
    <n v="178473.19"/>
    <n v="3155262.1799999997"/>
  </r>
  <r>
    <x v="3"/>
    <x v="4"/>
    <n v="3"/>
    <n v="114940.56"/>
    <n v="500179.9"/>
    <n v="365831.32"/>
    <n v="364.38"/>
    <n v="31827.09"/>
    <n v="765.49"/>
    <n v="155.58000000000001"/>
    <n v="1762.88"/>
    <n v="1136.52"/>
    <n v="0"/>
    <n v="0"/>
    <n v="605.22"/>
    <n v="30836.16"/>
    <n v="53974.46"/>
    <n v="38151.06"/>
    <n v="13194.32"/>
    <n v="0"/>
    <n v="307.99"/>
    <n v="0"/>
    <n v="0"/>
    <n v="562.44000000000005"/>
    <n v="32701.759999999998"/>
    <n v="287862.2"/>
    <n v="505982.25"/>
    <n v="279341.28000000003"/>
    <n v="151982.12"/>
    <n v="342689.13"/>
    <n v="0"/>
    <n v="33963.629999999997"/>
    <n v="0"/>
    <n v="26677.93"/>
    <n v="0"/>
    <n v="0"/>
    <n v="119094.92"/>
    <n v="0"/>
    <n v="5582.97"/>
    <n v="1016963.72"/>
    <n v="1738190.3900000001"/>
    <n v="185319.44999999998"/>
    <n v="2940473.5600000005"/>
  </r>
  <r>
    <x v="3"/>
    <x v="4"/>
    <n v="4"/>
    <n v="114996.8"/>
    <n v="497463.03"/>
    <n v="381693.64"/>
    <n v="391.91"/>
    <n v="35037.89"/>
    <n v="500.9"/>
    <n v="144.31"/>
    <n v="1756.55"/>
    <n v="1159.1500000000001"/>
    <n v="0"/>
    <n v="0"/>
    <n v="604.9"/>
    <n v="30445.95"/>
    <n v="54415.87"/>
    <n v="41291.11"/>
    <n v="10612.81"/>
    <n v="0"/>
    <n v="319.63"/>
    <n v="0"/>
    <n v="0"/>
    <n v="495.41"/>
    <n v="32624.06"/>
    <n v="290913.74"/>
    <n v="515305.85"/>
    <n v="299529.90000000002"/>
    <n v="113272.94"/>
    <n v="373055.5"/>
    <n v="0"/>
    <n v="33388.93"/>
    <n v="0"/>
    <n v="21750.95"/>
    <n v="0"/>
    <n v="0"/>
    <n v="121609.1"/>
    <n v="0"/>
    <n v="5043.97"/>
    <n v="1033144.1800000003"/>
    <n v="1762887.67"/>
    <n v="181792.95"/>
    <n v="2977824.8000000003"/>
  </r>
  <r>
    <x v="3"/>
    <x v="4"/>
    <n v="5"/>
    <n v="112894.63"/>
    <n v="487933.47"/>
    <n v="342173.62"/>
    <n v="290.89"/>
    <n v="25241.24"/>
    <n v="400.3"/>
    <n v="155.94999999999999"/>
    <n v="1375.93"/>
    <n v="780.1"/>
    <n v="0"/>
    <n v="0"/>
    <n v="608.82000000000005"/>
    <n v="30784.62"/>
    <n v="54561.24"/>
    <n v="34613.07"/>
    <n v="10687.44"/>
    <n v="0"/>
    <n v="331.4"/>
    <n v="0"/>
    <n v="0"/>
    <n v="458.37"/>
    <n v="28630.78"/>
    <n v="290654.65000000002"/>
    <n v="496845.4"/>
    <n v="263783.44"/>
    <n v="125982.58"/>
    <n v="331934.40000000002"/>
    <n v="0"/>
    <n v="34353.86"/>
    <n v="0"/>
    <n v="25201.94"/>
    <n v="0"/>
    <n v="0"/>
    <n v="123098.86"/>
    <n v="0"/>
    <n v="5029.76"/>
    <n v="971246.13"/>
    <n v="1669876.21"/>
    <n v="187684.42"/>
    <n v="2828806.76"/>
  </r>
  <r>
    <x v="3"/>
    <x v="4"/>
    <n v="6"/>
    <n v="109965.13"/>
    <n v="475178.56"/>
    <n v="299454.43"/>
    <n v="323.17"/>
    <n v="16392.3"/>
    <n v="333.66"/>
    <n v="162.59"/>
    <n v="1040.83"/>
    <n v="426.97"/>
    <n v="0"/>
    <n v="0"/>
    <n v="635.52"/>
    <n v="29076.61"/>
    <n v="48703.53"/>
    <n v="31705.61"/>
    <n v="7468.32"/>
    <n v="0"/>
    <n v="323.55"/>
    <n v="0"/>
    <n v="0"/>
    <n v="432.87"/>
    <n v="25832.94"/>
    <n v="268858.23"/>
    <n v="442796.38"/>
    <n v="231802.57"/>
    <n v="124241.64"/>
    <n v="309995.59999999998"/>
    <n v="0"/>
    <n v="30834.14"/>
    <n v="0"/>
    <n v="21861.54"/>
    <n v="0"/>
    <n v="0"/>
    <n v="119755.53"/>
    <n v="0"/>
    <n v="4664.83"/>
    <n v="903277.6399999999"/>
    <n v="1521873.3699999996"/>
    <n v="177116.03999999998"/>
    <n v="2602267.0499999998"/>
  </r>
  <r>
    <x v="3"/>
    <x v="4"/>
    <n v="7"/>
    <n v="117273"/>
    <n v="470330.13"/>
    <n v="290257.34000000003"/>
    <n v="323.17"/>
    <n v="17922.689999999999"/>
    <n v="508.27"/>
    <n v="229.62"/>
    <n v="894.28"/>
    <n v="590.54999999999995"/>
    <n v="0"/>
    <n v="0"/>
    <n v="706.7"/>
    <n v="25089.19"/>
    <n v="46777.94"/>
    <n v="32179.87"/>
    <n v="5082.0600000000004"/>
    <n v="0"/>
    <n v="1384.19"/>
    <n v="0"/>
    <n v="0"/>
    <n v="422.01"/>
    <n v="22544.799999999999"/>
    <n v="270115.84999999998"/>
    <n v="463483.02"/>
    <n v="219638.31"/>
    <n v="140670.59"/>
    <n v="310203.58"/>
    <n v="437.35"/>
    <n v="31852.61"/>
    <n v="0"/>
    <n v="24953.43"/>
    <n v="0"/>
    <n v="0"/>
    <n v="122070.97"/>
    <n v="0"/>
    <n v="4824.5"/>
    <n v="898329.05"/>
    <n v="1538298.11"/>
    <n v="184138.86"/>
    <n v="2620766.02"/>
  </r>
  <r>
    <x v="3"/>
    <x v="4"/>
    <n v="8"/>
    <n v="116718.66"/>
    <n v="463178.12"/>
    <n v="278775.28999999998"/>
    <n v="323.17"/>
    <n v="14954.85"/>
    <n v="430.52"/>
    <n v="143.72999999999999"/>
    <n v="874.73"/>
    <n v="510.27"/>
    <n v="0"/>
    <n v="0"/>
    <n v="614.88"/>
    <n v="25628.37"/>
    <n v="43927.3"/>
    <n v="34524.46"/>
    <n v="7454.39"/>
    <n v="0"/>
    <n v="328.99"/>
    <n v="0"/>
    <n v="0"/>
    <n v="410.26"/>
    <n v="21161.14"/>
    <n v="257575.64"/>
    <n v="429070.54"/>
    <n v="208131.87"/>
    <n v="129576.51"/>
    <n v="325066.34000000003"/>
    <n v="0"/>
    <n v="29744.87"/>
    <n v="0"/>
    <n v="20082.96"/>
    <n v="0"/>
    <n v="0"/>
    <n v="122838.12"/>
    <n v="0"/>
    <n v="4973"/>
    <n v="875909.34000000008"/>
    <n v="1483470.69"/>
    <n v="177638.95"/>
    <n v="2537018.9800000004"/>
  </r>
  <r>
    <x v="3"/>
    <x v="4"/>
    <n v="9"/>
    <n v="117465.64"/>
    <n v="471398.5"/>
    <n v="283728.58"/>
    <n v="326"/>
    <n v="14941.93"/>
    <n v="476.03"/>
    <n v="143.52000000000001"/>
    <n v="872.79"/>
    <n v="517.75"/>
    <n v="0"/>
    <n v="0"/>
    <n v="638.58000000000004"/>
    <n v="28626.46"/>
    <n v="49576.05"/>
    <n v="35240.769999999997"/>
    <n v="8000.9"/>
    <n v="0"/>
    <n v="334.83"/>
    <n v="0"/>
    <n v="0"/>
    <n v="437.98"/>
    <n v="24910.32"/>
    <n v="259878.45"/>
    <n v="440202"/>
    <n v="208109.25"/>
    <n v="133017.01999999999"/>
    <n v="309346.39"/>
    <n v="0"/>
    <n v="27942.62"/>
    <n v="0"/>
    <n v="19733.04"/>
    <n v="0"/>
    <n v="0"/>
    <n v="102300"/>
    <n v="0"/>
    <n v="4771.21"/>
    <n v="889870.74000000011"/>
    <n v="1498319"/>
    <n v="154746.87"/>
    <n v="2542936.6100000003"/>
  </r>
  <r>
    <x v="3"/>
    <x v="4"/>
    <n v="10"/>
    <n v="117432.02"/>
    <n v="470879.76"/>
    <n v="289900.99"/>
    <n v="323.17"/>
    <n v="17128.13"/>
    <n v="590.25"/>
    <n v="222.02"/>
    <n v="749.13"/>
    <n v="611.95000000000005"/>
    <n v="0"/>
    <n v="0"/>
    <n v="675.55"/>
    <n v="26607.43"/>
    <n v="47363.97"/>
    <n v="34006.230000000003"/>
    <n v="8899.73"/>
    <n v="0"/>
    <n v="347.02"/>
    <n v="0"/>
    <n v="0"/>
    <n v="401.37"/>
    <n v="23003.86"/>
    <n v="255649.57"/>
    <n v="421983.52"/>
    <n v="210778.52"/>
    <n v="116383.66"/>
    <n v="331585.8"/>
    <n v="0"/>
    <n v="28321.32"/>
    <n v="0"/>
    <n v="18978.41"/>
    <n v="0"/>
    <n v="0"/>
    <n v="108931.32"/>
    <n v="0"/>
    <n v="5011.67"/>
    <n v="897837.42"/>
    <n v="1477686.23"/>
    <n v="161242.72"/>
    <n v="2536766.37"/>
  </r>
  <r>
    <x v="3"/>
    <x v="4"/>
    <n v="11"/>
    <n v="118946.7"/>
    <n v="475255.81"/>
    <n v="310210.03000000003"/>
    <n v="323.17"/>
    <n v="22705.23"/>
    <n v="740.8"/>
    <n v="288.62"/>
    <n v="892.09"/>
    <n v="863.36"/>
    <n v="0"/>
    <n v="0"/>
    <n v="683.82"/>
    <n v="26632.16"/>
    <n v="50227.64"/>
    <n v="38170.53"/>
    <n v="5823.72"/>
    <n v="0"/>
    <n v="356.99"/>
    <n v="0"/>
    <n v="0"/>
    <n v="452.89"/>
    <n v="24058.27"/>
    <n v="264663.65999999997"/>
    <n v="460057.52"/>
    <n v="244702.93"/>
    <n v="127458.19"/>
    <n v="349526.1"/>
    <n v="0"/>
    <n v="30649.96"/>
    <n v="0"/>
    <n v="24718.92"/>
    <n v="0"/>
    <n v="0"/>
    <n v="109742.21"/>
    <n v="0"/>
    <n v="5275.91"/>
    <n v="930225.81"/>
    <n v="1592814.42"/>
    <n v="170387"/>
    <n v="2693427.23"/>
  </r>
  <r>
    <x v="3"/>
    <x v="4"/>
    <n v="12"/>
    <n v="124978.26"/>
    <n v="508984.44"/>
    <n v="372809.42"/>
    <n v="323.17"/>
    <n v="34465.29"/>
    <n v="1268.7"/>
    <n v="307.38"/>
    <n v="1818.51"/>
    <n v="1601.1"/>
    <n v="0"/>
    <n v="0"/>
    <n v="704.54"/>
    <n v="28304.59"/>
    <n v="55873.64"/>
    <n v="48025.64"/>
    <n v="23757.93"/>
    <n v="0"/>
    <n v="3695.35"/>
    <n v="0"/>
    <n v="0"/>
    <n v="430.7"/>
    <n v="26492.2"/>
    <n v="285084.84999999998"/>
    <n v="538803.4"/>
    <n v="324731.71999999997"/>
    <n v="131536.97"/>
    <n v="362281.28"/>
    <n v="0"/>
    <n v="32707.1"/>
    <n v="0"/>
    <n v="24136.47"/>
    <n v="0"/>
    <n v="0"/>
    <n v="110987.41"/>
    <n v="0"/>
    <n v="5626.15"/>
    <n v="1046556.2699999999"/>
    <n v="1829722.81"/>
    <n v="173457.13"/>
    <n v="3049736.21"/>
  </r>
  <r>
    <x v="4"/>
    <x v="4"/>
    <n v="1"/>
    <n v="22119.82"/>
    <n v="56822.32"/>
    <n v="37044.379999999997"/>
    <n v="57.03"/>
    <n v="0"/>
    <n v="62.39"/>
    <n v="0"/>
    <n v="0"/>
    <n v="0"/>
    <n v="0"/>
    <n v="0"/>
    <n v="400.86"/>
    <n v="6829.31"/>
    <n v="7081.06"/>
    <n v="399.14"/>
    <n v="0"/>
    <n v="0"/>
    <n v="0"/>
    <n v="0"/>
    <n v="0"/>
    <n v="0"/>
    <n v="3932"/>
    <n v="24718.14"/>
    <n v="21457.09"/>
    <n v="17412.150000000001"/>
    <n v="12666.43"/>
    <n v="26868.32"/>
    <n v="0"/>
    <n v="5850.96"/>
    <n v="0"/>
    <n v="2383.79"/>
    <n v="0"/>
    <n v="0"/>
    <n v="0"/>
    <n v="0"/>
    <n v="0"/>
    <n v="116105.93999999999"/>
    <n v="121764.5"/>
    <n v="8234.75"/>
    <n v="246105.19"/>
  </r>
  <r>
    <x v="4"/>
    <x v="4"/>
    <n v="2"/>
    <n v="22562.84"/>
    <n v="58785.15"/>
    <n v="38246.239999999998"/>
    <n v="57.03"/>
    <n v="0"/>
    <n v="67.75"/>
    <n v="0"/>
    <n v="0"/>
    <n v="0"/>
    <n v="0"/>
    <n v="0"/>
    <n v="399.12"/>
    <n v="7207.71"/>
    <n v="7622.87"/>
    <n v="801.06"/>
    <n v="0"/>
    <n v="0"/>
    <n v="0"/>
    <n v="0"/>
    <n v="0"/>
    <n v="0"/>
    <n v="4544.4799999999996"/>
    <n v="25865.78"/>
    <n v="22648.69"/>
    <n v="18096.169999999998"/>
    <n v="9452.4500000000007"/>
    <n v="23345.119999999999"/>
    <n v="0"/>
    <n v="4926.96"/>
    <n v="0"/>
    <n v="2002.49"/>
    <n v="0"/>
    <n v="0"/>
    <n v="0"/>
    <n v="0"/>
    <n v="0"/>
    <n v="119719.01000000001"/>
    <n v="119983.44999999998"/>
    <n v="6929.45"/>
    <n v="246631.91"/>
  </r>
  <r>
    <x v="4"/>
    <x v="4"/>
    <n v="3"/>
    <n v="21089.66"/>
    <n v="49688.65"/>
    <n v="30617.81"/>
    <n v="57.03"/>
    <n v="0"/>
    <n v="48.86"/>
    <n v="0"/>
    <n v="0"/>
    <n v="0"/>
    <n v="0"/>
    <n v="0"/>
    <n v="399.12"/>
    <n v="6532.66"/>
    <n v="7190.31"/>
    <n v="580.58000000000004"/>
    <n v="0"/>
    <n v="0"/>
    <n v="0"/>
    <n v="0"/>
    <n v="0"/>
    <n v="0"/>
    <n v="3242.94"/>
    <n v="19561.96"/>
    <n v="15634.94"/>
    <n v="9553.5499999999993"/>
    <n v="9844.92"/>
    <n v="18187.310000000001"/>
    <n v="0"/>
    <n v="4735.95"/>
    <n v="0"/>
    <n v="2217.12"/>
    <n v="0"/>
    <n v="0"/>
    <n v="0"/>
    <n v="0"/>
    <n v="0"/>
    <n v="101502.01"/>
    <n v="90728.29"/>
    <n v="6953.07"/>
    <n v="199183.37"/>
  </r>
  <r>
    <x v="4"/>
    <x v="4"/>
    <n v="4"/>
    <n v="20704.72"/>
    <n v="47954.85"/>
    <n v="29544.2"/>
    <n v="57.03"/>
    <n v="0"/>
    <n v="79.900000000000006"/>
    <n v="0"/>
    <n v="0"/>
    <n v="0"/>
    <n v="0"/>
    <n v="0"/>
    <n v="432.38"/>
    <n v="6176.41"/>
    <n v="7288.61"/>
    <n v="537.94000000000005"/>
    <n v="0"/>
    <n v="0"/>
    <n v="0"/>
    <n v="0"/>
    <n v="0"/>
    <n v="0"/>
    <n v="3154.17"/>
    <n v="18612.93"/>
    <n v="14999.24"/>
    <n v="8560.84"/>
    <n v="8696.08"/>
    <n v="15833.29"/>
    <n v="0"/>
    <n v="6683.34"/>
    <n v="0"/>
    <n v="2243"/>
    <n v="0"/>
    <n v="0"/>
    <n v="0"/>
    <n v="0"/>
    <n v="0"/>
    <n v="98340.7"/>
    <n v="84291.890000000014"/>
    <n v="8926.34"/>
    <n v="191558.93000000002"/>
  </r>
  <r>
    <x v="4"/>
    <x v="4"/>
    <n v="5"/>
    <n v="20099.14"/>
    <n v="46256.07"/>
    <n v="27818.51"/>
    <n v="57.03"/>
    <n v="0"/>
    <n v="74.040000000000006"/>
    <n v="0"/>
    <n v="0"/>
    <n v="0"/>
    <n v="0"/>
    <n v="0"/>
    <n v="432.38"/>
    <n v="5905.77"/>
    <n v="6161.65"/>
    <n v="642.33000000000004"/>
    <n v="156.51"/>
    <n v="0"/>
    <n v="0"/>
    <n v="0"/>
    <n v="0"/>
    <n v="0"/>
    <n v="3126.84"/>
    <n v="17743.98"/>
    <n v="12227.71"/>
    <n v="6573.99"/>
    <n v="8289.36"/>
    <n v="17440.47"/>
    <n v="0"/>
    <n v="5198.82"/>
    <n v="0"/>
    <n v="1974.28"/>
    <n v="0"/>
    <n v="0"/>
    <n v="0"/>
    <n v="0"/>
    <n v="0"/>
    <n v="94304.789999999979"/>
    <n v="78700.989999999991"/>
    <n v="7173.0999999999995"/>
    <n v="180178.87999999998"/>
  </r>
  <r>
    <x v="4"/>
    <x v="4"/>
    <n v="6"/>
    <n v="19779.09"/>
    <n v="45146.38"/>
    <n v="26740.26"/>
    <n v="57.03"/>
    <n v="0"/>
    <n v="49.1"/>
    <n v="0"/>
    <n v="0"/>
    <n v="0"/>
    <n v="0"/>
    <n v="0"/>
    <n v="465.64"/>
    <n v="5691.91"/>
    <n v="4855.3599999999997"/>
    <n v="535.11"/>
    <n v="0"/>
    <n v="0"/>
    <n v="0"/>
    <n v="0"/>
    <n v="0"/>
    <n v="0"/>
    <n v="2616.35"/>
    <n v="16179.08"/>
    <n v="10754.5"/>
    <n v="4843.63"/>
    <n v="7762.7"/>
    <n v="13875.08"/>
    <n v="0"/>
    <n v="5123.72"/>
    <n v="0"/>
    <n v="1521.44"/>
    <n v="0"/>
    <n v="0"/>
    <n v="0"/>
    <n v="0"/>
    <n v="0"/>
    <n v="91771.86"/>
    <n v="67579.359999999986"/>
    <n v="6645.16"/>
    <n v="165996.37999999998"/>
  </r>
  <r>
    <x v="4"/>
    <x v="4"/>
    <n v="7"/>
    <n v="21310.45"/>
    <n v="44856.33"/>
    <n v="22739.42"/>
    <n v="95.05"/>
    <n v="90.13"/>
    <n v="0"/>
    <n v="0"/>
    <n v="0"/>
    <n v="0"/>
    <n v="0"/>
    <n v="0"/>
    <n v="473.21"/>
    <n v="4461.5200000000004"/>
    <n v="4247.07"/>
    <n v="487.16"/>
    <n v="0"/>
    <n v="0"/>
    <n v="0"/>
    <n v="0"/>
    <n v="0"/>
    <n v="0"/>
    <n v="2139.9699999999998"/>
    <n v="16850.03"/>
    <n v="10773.26"/>
    <n v="7339.86"/>
    <n v="5419.91"/>
    <n v="13755.55"/>
    <n v="0"/>
    <n v="4960.1400000000003"/>
    <n v="0"/>
    <n v="1460.53"/>
    <n v="0"/>
    <n v="0"/>
    <n v="0"/>
    <n v="0"/>
    <n v="0"/>
    <n v="89091.38"/>
    <n v="65947.540000000008"/>
    <n v="6420.67"/>
    <n v="161459.59000000003"/>
  </r>
  <r>
    <x v="4"/>
    <x v="4"/>
    <n v="8"/>
    <n v="21234.66"/>
    <n v="44855.13"/>
    <n v="22818.79"/>
    <n v="95.05"/>
    <n v="107.17"/>
    <n v="0"/>
    <n v="0"/>
    <n v="0"/>
    <n v="0"/>
    <n v="0"/>
    <n v="0"/>
    <n v="465.64"/>
    <n v="4666.8900000000003"/>
    <n v="4617.59"/>
    <n v="481.5"/>
    <n v="0"/>
    <n v="0"/>
    <n v="0"/>
    <n v="0"/>
    <n v="0"/>
    <n v="0"/>
    <n v="2092.3000000000002"/>
    <n v="16065.24"/>
    <n v="10238.31"/>
    <n v="7740.61"/>
    <n v="5162.95"/>
    <n v="14530.83"/>
    <n v="0"/>
    <n v="5115.05"/>
    <n v="0"/>
    <n v="1403.88"/>
    <n v="0"/>
    <n v="0"/>
    <n v="0"/>
    <n v="0"/>
    <n v="0"/>
    <n v="89110.799999999988"/>
    <n v="66061.86"/>
    <n v="6518.93"/>
    <n v="161691.58999999997"/>
  </r>
  <r>
    <x v="4"/>
    <x v="4"/>
    <n v="9"/>
    <n v="21489.94"/>
    <n v="45505.09"/>
    <n v="23427.01"/>
    <n v="95.05"/>
    <n v="125.35"/>
    <n v="0"/>
    <n v="0"/>
    <n v="0"/>
    <n v="0"/>
    <n v="0"/>
    <n v="0"/>
    <n v="487.41"/>
    <n v="4833.24"/>
    <n v="5115.74"/>
    <n v="531.63"/>
    <n v="0"/>
    <n v="0"/>
    <n v="0"/>
    <n v="0"/>
    <n v="0"/>
    <n v="0"/>
    <n v="2443.08"/>
    <n v="17672.259999999998"/>
    <n v="10603.81"/>
    <n v="7361.05"/>
    <n v="4980.51"/>
    <n v="17387.41"/>
    <n v="0"/>
    <n v="4043.58"/>
    <n v="0"/>
    <n v="1372.32"/>
    <n v="0"/>
    <n v="0"/>
    <n v="0"/>
    <n v="0"/>
    <n v="0"/>
    <n v="90642.44"/>
    <n v="71416.14"/>
    <n v="5415.9"/>
    <n v="167474.48000000001"/>
  </r>
  <r>
    <x v="4"/>
    <x v="4"/>
    <n v="10"/>
    <n v="21431.73"/>
    <n v="45634.46"/>
    <n v="23467.46"/>
    <n v="95.05"/>
    <n v="115.75"/>
    <n v="0"/>
    <n v="0"/>
    <n v="0"/>
    <n v="0"/>
    <n v="0"/>
    <n v="0"/>
    <n v="656.74"/>
    <n v="4849.12"/>
    <n v="4858.33"/>
    <n v="945.95"/>
    <n v="0"/>
    <n v="0"/>
    <n v="0"/>
    <n v="0"/>
    <n v="0"/>
    <n v="0"/>
    <n v="2449.69"/>
    <n v="17391.509999999998"/>
    <n v="11080.08"/>
    <n v="7897.36"/>
    <n v="4972.95"/>
    <n v="19872.23"/>
    <n v="0"/>
    <n v="4335.6000000000004"/>
    <n v="0"/>
    <n v="1355.49"/>
    <n v="0"/>
    <n v="0"/>
    <n v="0"/>
    <n v="0"/>
    <n v="0"/>
    <n v="90744.45"/>
    <n v="74973.959999999992"/>
    <n v="5691.09"/>
    <n v="171409.49999999997"/>
  </r>
  <r>
    <x v="4"/>
    <x v="4"/>
    <n v="11"/>
    <n v="21727.53"/>
    <n v="47140.44"/>
    <n v="24816.92"/>
    <n v="95.05"/>
    <n v="150.69"/>
    <n v="0"/>
    <n v="0"/>
    <n v="0"/>
    <n v="0"/>
    <n v="0"/>
    <n v="0"/>
    <n v="492.85"/>
    <n v="5041.6000000000004"/>
    <n v="5274.95"/>
    <n v="1335.13"/>
    <n v="0"/>
    <n v="0"/>
    <n v="0"/>
    <n v="0"/>
    <n v="0"/>
    <n v="0"/>
    <n v="2436.29"/>
    <n v="18237.060000000001"/>
    <n v="12087.41"/>
    <n v="10143.89"/>
    <n v="4913.95"/>
    <n v="18043.45"/>
    <n v="0"/>
    <n v="3859.8"/>
    <n v="0"/>
    <n v="1285.1400000000001"/>
    <n v="0"/>
    <n v="0"/>
    <n v="0"/>
    <n v="0"/>
    <n v="0"/>
    <n v="93930.63"/>
    <n v="78006.58"/>
    <n v="5144.9400000000005"/>
    <n v="177082.15000000002"/>
  </r>
  <r>
    <x v="4"/>
    <x v="4"/>
    <n v="12"/>
    <n v="22904.880000000001"/>
    <n v="52677.23"/>
    <n v="29844.75"/>
    <n v="95.05"/>
    <n v="187.06"/>
    <n v="0"/>
    <n v="0"/>
    <n v="0"/>
    <n v="0"/>
    <n v="0"/>
    <n v="0"/>
    <n v="491.21"/>
    <n v="8032.68"/>
    <n v="6604.77"/>
    <n v="732.91"/>
    <n v="0"/>
    <n v="0"/>
    <n v="0"/>
    <n v="0"/>
    <n v="0"/>
    <n v="0"/>
    <n v="2824.9"/>
    <n v="25211.19"/>
    <n v="19789.810000000001"/>
    <n v="19491.259999999998"/>
    <n v="5004.71"/>
    <n v="15039.48"/>
    <n v="0"/>
    <n v="4281.1400000000003"/>
    <n v="0"/>
    <n v="1876.83"/>
    <n v="0"/>
    <n v="0"/>
    <n v="0"/>
    <n v="0"/>
    <n v="0"/>
    <n v="105708.97"/>
    <n v="103222.92"/>
    <n v="6157.97"/>
    <n v="215089.86000000002"/>
  </r>
  <r>
    <x v="5"/>
    <x v="4"/>
    <n v="1"/>
    <n v="90377.3"/>
    <n v="219723.48"/>
    <n v="309738.82"/>
    <n v="287.13"/>
    <n v="1281.6600000000001"/>
    <n v="0"/>
    <n v="433.32"/>
    <n v="1112.6300000000001"/>
    <n v="558.84"/>
    <n v="1006.91"/>
    <n v="0"/>
    <n v="983.58"/>
    <n v="31272.7"/>
    <n v="37151.339999999997"/>
    <n v="30383.05"/>
    <n v="19785.810000000001"/>
    <n v="237.58"/>
    <n v="224.84"/>
    <n v="0"/>
    <n v="0"/>
    <n v="1658.77"/>
    <n v="42413.82"/>
    <n v="225017.60000000001"/>
    <n v="283557.42"/>
    <n v="157613.84"/>
    <n v="98766.24"/>
    <n v="231989.07"/>
    <n v="950.23"/>
    <n v="204475.13"/>
    <n v="2700.66"/>
    <n v="249187.62"/>
    <n v="0"/>
    <n v="10719.45"/>
    <n v="593435.99"/>
    <n v="0"/>
    <n v="17358.02"/>
    <n v="624520.09000000008"/>
    <n v="1161055.6599999999"/>
    <n v="1078827.1000000001"/>
    <n v="2864402.85"/>
  </r>
  <r>
    <x v="5"/>
    <x v="4"/>
    <n v="2"/>
    <n v="89458.31"/>
    <n v="218912.44"/>
    <n v="325029.82"/>
    <n v="285.14999999999998"/>
    <n v="1382.9"/>
    <n v="0"/>
    <n v="432.33"/>
    <n v="839.72"/>
    <n v="666.62"/>
    <n v="1348.18"/>
    <n v="0"/>
    <n v="977.45"/>
    <n v="32793.14"/>
    <n v="39690.79"/>
    <n v="35847.11"/>
    <n v="21552.75"/>
    <n v="1615.05"/>
    <n v="0"/>
    <n v="0"/>
    <n v="0"/>
    <n v="1436.18"/>
    <n v="44559.54"/>
    <n v="221513.5"/>
    <n v="287951.32"/>
    <n v="157533.95000000001"/>
    <n v="84825.53"/>
    <n v="211442.76"/>
    <n v="0"/>
    <n v="107427.98"/>
    <n v="0"/>
    <n v="210859.94"/>
    <n v="0"/>
    <n v="-10719.45"/>
    <n v="706613.15"/>
    <n v="0"/>
    <n v="14592.34"/>
    <n v="638355.47000000009"/>
    <n v="1141739.07"/>
    <n v="1028773.96"/>
    <n v="2808868.5"/>
  </r>
  <r>
    <x v="5"/>
    <x v="4"/>
    <n v="3"/>
    <n v="87051.32"/>
    <n v="205388.59"/>
    <n v="276691.11"/>
    <n v="285.14999999999998"/>
    <n v="1200.4100000000001"/>
    <n v="0"/>
    <n v="433.86"/>
    <n v="631.76"/>
    <n v="538.59"/>
    <n v="1336.59"/>
    <n v="0"/>
    <n v="975.62"/>
    <n v="26708.240000000002"/>
    <n v="31928.400000000001"/>
    <n v="27451.360000000001"/>
    <n v="21382.5"/>
    <n v="250.67"/>
    <n v="0"/>
    <n v="0"/>
    <n v="0"/>
    <n v="1820.82"/>
    <n v="38683.99"/>
    <n v="212649.09"/>
    <n v="264527.53999999998"/>
    <n v="136331.89000000001"/>
    <n v="91045.17"/>
    <n v="225776.25"/>
    <n v="0"/>
    <n v="118656.01"/>
    <n v="246.66"/>
    <n v="178453.23"/>
    <n v="0"/>
    <n v="0"/>
    <n v="953988.45"/>
    <n v="0"/>
    <n v="16129.98"/>
    <n v="573557.38"/>
    <n v="1079531.54"/>
    <n v="1267474.33"/>
    <n v="2920563.25"/>
  </r>
  <r>
    <x v="5"/>
    <x v="4"/>
    <n v="4"/>
    <n v="87651.9"/>
    <n v="204293.53"/>
    <n v="283859.46000000002"/>
    <n v="285.14999999999998"/>
    <n v="1239.17"/>
    <n v="0"/>
    <n v="437.55"/>
    <n v="688.02"/>
    <n v="349.52"/>
    <n v="1361.29"/>
    <n v="0"/>
    <n v="982.68"/>
    <n v="22669.67"/>
    <n v="34278.61"/>
    <n v="37991.75"/>
    <n v="18527.21"/>
    <n v="270.26"/>
    <n v="11.3"/>
    <n v="0"/>
    <n v="0"/>
    <n v="1644.95"/>
    <n v="39354.51"/>
    <n v="210000.97"/>
    <n v="242260.38"/>
    <n v="138813.96"/>
    <n v="86485.03"/>
    <n v="224255.14"/>
    <n v="0"/>
    <n v="104705.14"/>
    <n v="-449.67"/>
    <n v="200238.66"/>
    <n v="0"/>
    <n v="0"/>
    <n v="999097.99"/>
    <n v="0"/>
    <n v="14102.68"/>
    <n v="580165.5900000002"/>
    <n v="1057546.42"/>
    <n v="1317694.8"/>
    <n v="2955406.8100000005"/>
  </r>
  <r>
    <x v="5"/>
    <x v="4"/>
    <n v="5"/>
    <n v="85963.92"/>
    <n v="197619.85"/>
    <n v="268715.32"/>
    <n v="285.14999999999998"/>
    <n v="1026.1400000000001"/>
    <n v="0"/>
    <n v="436.19"/>
    <n v="527.28"/>
    <n v="412.19"/>
    <n v="973.5"/>
    <n v="0"/>
    <n v="994.11"/>
    <n v="20021.62"/>
    <n v="22000.52"/>
    <n v="9521.51"/>
    <n v="14601.23"/>
    <n v="247.07"/>
    <n v="0"/>
    <n v="0"/>
    <n v="0"/>
    <n v="1564.64"/>
    <n v="33665.699999999997"/>
    <n v="188684.24"/>
    <n v="227400.34"/>
    <n v="120907.32"/>
    <n v="85286.75"/>
    <n v="222097.1"/>
    <n v="0"/>
    <n v="99485.6"/>
    <n v="846.91"/>
    <n v="189878.13"/>
    <n v="0"/>
    <n v="0"/>
    <n v="1042014.74"/>
    <n v="0"/>
    <n v="12847.74"/>
    <n v="555959.54"/>
    <n v="946992.15"/>
    <n v="1345073.1199999999"/>
    <n v="2848024.8099999996"/>
  </r>
  <r>
    <x v="5"/>
    <x v="4"/>
    <n v="6"/>
    <n v="84052.34"/>
    <n v="191855.78"/>
    <n v="260776.12"/>
    <n v="285.14999999999998"/>
    <n v="867.18"/>
    <n v="0"/>
    <n v="434.06"/>
    <n v="497.24"/>
    <n v="426.5"/>
    <n v="809.22"/>
    <n v="0"/>
    <n v="978.97"/>
    <n v="19116.099999999999"/>
    <n v="28336.52"/>
    <n v="19752.16"/>
    <n v="16726.330000000002"/>
    <n v="283.33"/>
    <n v="0"/>
    <n v="0"/>
    <n v="0"/>
    <n v="1717.96"/>
    <n v="34086.79"/>
    <n v="187368.77"/>
    <n v="214827.27"/>
    <n v="118031.11"/>
    <n v="76098.679999999993"/>
    <n v="198681.52"/>
    <n v="0"/>
    <n v="88325.04"/>
    <n v="0"/>
    <n v="143922.18"/>
    <n v="0"/>
    <n v="0"/>
    <n v="972492.6"/>
    <n v="0"/>
    <n v="11916.74"/>
    <n v="540003.59000000008"/>
    <n v="916005.51"/>
    <n v="1216656.5599999998"/>
    <n v="2672665.66"/>
  </r>
  <r>
    <x v="5"/>
    <x v="4"/>
    <n v="7"/>
    <n v="84039.22"/>
    <n v="204279.03"/>
    <n v="240016.2"/>
    <n v="285.14999999999998"/>
    <n v="629.75"/>
    <n v="50.68"/>
    <n v="287.44"/>
    <n v="447.92"/>
    <n v="374.38"/>
    <n v="713.14"/>
    <n v="0"/>
    <n v="978.23"/>
    <n v="18147.66"/>
    <n v="24990.560000000001"/>
    <n v="19360.52"/>
    <n v="8536.35"/>
    <n v="336.02"/>
    <n v="0"/>
    <n v="0"/>
    <n v="0"/>
    <n v="1598.33"/>
    <n v="25184.07"/>
    <n v="184849.89"/>
    <n v="195081.14"/>
    <n v="127805.63"/>
    <n v="71527.179999999993"/>
    <n v="199031.65"/>
    <n v="0"/>
    <n v="88963.36"/>
    <n v="0"/>
    <n v="196520.59"/>
    <n v="0"/>
    <n v="0"/>
    <n v="824519.87"/>
    <n v="0"/>
    <n v="12205.54"/>
    <n v="531122.91"/>
    <n v="877427.2300000001"/>
    <n v="1122209.3600000001"/>
    <n v="2530759.5"/>
  </r>
  <r>
    <x v="5"/>
    <x v="4"/>
    <n v="8"/>
    <n v="84767.15"/>
    <n v="205909.91"/>
    <n v="244502.43"/>
    <n v="285.14999999999998"/>
    <n v="689.33"/>
    <n v="50.68"/>
    <n v="287.04000000000002"/>
    <n v="447.88"/>
    <n v="314.83"/>
    <n v="719.87"/>
    <n v="0"/>
    <n v="981.61"/>
    <n v="18122.810000000001"/>
    <n v="23872.54"/>
    <n v="18698.099999999999"/>
    <n v="8709.19"/>
    <n v="299.83"/>
    <n v="0"/>
    <n v="0"/>
    <n v="0"/>
    <n v="1644.71"/>
    <n v="25406.23"/>
    <n v="189774.71"/>
    <n v="201686.6"/>
    <n v="129570.43"/>
    <n v="71826.28"/>
    <n v="203216.37"/>
    <n v="0"/>
    <n v="91114.7"/>
    <n v="158.41"/>
    <n v="181626.52"/>
    <n v="0"/>
    <n v="0"/>
    <n v="782662.58"/>
    <n v="0"/>
    <n v="11900.5"/>
    <n v="537974.27"/>
    <n v="893809.41"/>
    <n v="1067462.71"/>
    <n v="2499246.39"/>
  </r>
  <r>
    <x v="5"/>
    <x v="4"/>
    <n v="9"/>
    <n v="84543.13"/>
    <n v="206619.01"/>
    <n v="249737.01"/>
    <n v="285.14999999999998"/>
    <n v="600.64"/>
    <n v="50.91"/>
    <n v="286.68"/>
    <n v="455.8"/>
    <n v="409.29"/>
    <n v="945"/>
    <n v="0"/>
    <n v="986.18"/>
    <n v="18091.71"/>
    <n v="25308.28"/>
    <n v="21426.83"/>
    <n v="8645.9500000000007"/>
    <n v="1222.47"/>
    <n v="1249.43"/>
    <n v="0"/>
    <n v="0"/>
    <n v="1713.09"/>
    <n v="27429.65"/>
    <n v="195128.75"/>
    <n v="206059.15"/>
    <n v="124808.96000000001"/>
    <n v="97125.71"/>
    <n v="194965.01"/>
    <n v="0"/>
    <n v="94956.27"/>
    <n v="0"/>
    <n v="176857.4"/>
    <n v="0"/>
    <n v="0"/>
    <n v="777241.81"/>
    <n v="0"/>
    <n v="10741.61"/>
    <n v="543932.62000000023"/>
    <n v="924161.16999999993"/>
    <n v="1059797.0900000001"/>
    <n v="2527890.88"/>
  </r>
  <r>
    <x v="5"/>
    <x v="4"/>
    <n v="10"/>
    <n v="84637.11"/>
    <n v="206657.73"/>
    <n v="258457.07"/>
    <n v="285.14999999999998"/>
    <n v="649.39"/>
    <n v="50.91"/>
    <n v="287.04000000000002"/>
    <n v="446.29"/>
    <n v="385.56"/>
    <n v="860.6"/>
    <n v="0"/>
    <n v="964.54"/>
    <n v="17752.78"/>
    <n v="25188.68"/>
    <n v="19632.37"/>
    <n v="9587.7199999999993"/>
    <n v="1675.52"/>
    <n v="0"/>
    <n v="0"/>
    <n v="0"/>
    <n v="1579.07"/>
    <n v="26591.42"/>
    <n v="186262.86"/>
    <n v="198357.18"/>
    <n v="120315.01"/>
    <n v="74635.509999999995"/>
    <n v="209351.2"/>
    <n v="0"/>
    <n v="104647.16"/>
    <n v="0"/>
    <n v="200895.04"/>
    <n v="0"/>
    <n v="0"/>
    <n v="857836.17"/>
    <n v="0"/>
    <n v="12893.17"/>
    <n v="552716.85000000021"/>
    <n v="891893.85999999987"/>
    <n v="1176271.54"/>
    <n v="2620882.25"/>
  </r>
  <r>
    <x v="5"/>
    <x v="4"/>
    <n v="11"/>
    <n v="84988.87"/>
    <n v="209069.33"/>
    <n v="270339.46000000002"/>
    <n v="285.14999999999998"/>
    <n v="760.08"/>
    <n v="51.13"/>
    <n v="286.86"/>
    <n v="462.14"/>
    <n v="572.51"/>
    <n v="1324.58"/>
    <n v="0"/>
    <n v="964.54"/>
    <n v="18902.36"/>
    <n v="27651.07"/>
    <n v="23076.13"/>
    <n v="8241.59"/>
    <n v="4787.83"/>
    <n v="0"/>
    <n v="0"/>
    <n v="0"/>
    <n v="1620.75"/>
    <n v="27718.6"/>
    <n v="197028.93"/>
    <n v="216698.47"/>
    <n v="131916.59"/>
    <n v="79372.11"/>
    <n v="210904.04"/>
    <n v="0"/>
    <n v="106447.03"/>
    <n v="0"/>
    <n v="190278.87"/>
    <n v="0"/>
    <n v="0"/>
    <n v="803020.14"/>
    <n v="0"/>
    <n v="15275.21"/>
    <n v="568140.10999999987"/>
    <n v="948883.01"/>
    <n v="1115021.25"/>
    <n v="2632044.37"/>
  </r>
  <r>
    <x v="5"/>
    <x v="4"/>
    <n v="12"/>
    <n v="89712.27"/>
    <n v="228982.3"/>
    <n v="325450.33"/>
    <n v="285.14999999999998"/>
    <n v="1220.3499999999999"/>
    <n v="52.69"/>
    <n v="287.82"/>
    <n v="661.76"/>
    <n v="633.52"/>
    <n v="1320.05"/>
    <n v="0"/>
    <n v="977.84"/>
    <n v="22473.759999999998"/>
    <n v="36324.46"/>
    <n v="34441.47"/>
    <n v="9945.2199999999993"/>
    <n v="-5008.28"/>
    <n v="702.66"/>
    <n v="0"/>
    <n v="0"/>
    <n v="1711.79"/>
    <n v="34217.230000000003"/>
    <n v="229585.39"/>
    <n v="264409.11"/>
    <n v="171312.87"/>
    <n v="87023.96"/>
    <n v="212250.13"/>
    <n v="2302.5500000000002"/>
    <n v="99360.38"/>
    <n v="62.72"/>
    <n v="198899.06"/>
    <n v="0"/>
    <n v="0"/>
    <n v="653430.01"/>
    <n v="0"/>
    <n v="16708.18"/>
    <n v="648606.24"/>
    <n v="1100367.6099999999"/>
    <n v="970762.9"/>
    <n v="2719736.75"/>
  </r>
  <r>
    <x v="6"/>
    <x v="4"/>
    <n v="1"/>
    <n v="19438.87"/>
    <n v="49305.93"/>
    <n v="20268.78"/>
    <n v="193.26"/>
    <n v="147.76"/>
    <n v="335.02"/>
    <n v="0"/>
    <n v="0"/>
    <n v="1447.01"/>
    <n v="0"/>
    <n v="0"/>
    <n v="467.19"/>
    <n v="5803.31"/>
    <n v="5407.96"/>
    <n v="3192.71"/>
    <n v="0"/>
    <n v="0"/>
    <n v="3767.89"/>
    <n v="0"/>
    <n v="0"/>
    <n v="33.26"/>
    <n v="5603.13"/>
    <n v="38809.4"/>
    <n v="51571.13"/>
    <n v="30274.31"/>
    <n v="36636.370000000003"/>
    <n v="95380.71"/>
    <n v="-317.01"/>
    <n v="77949.48"/>
    <n v="0"/>
    <n v="0"/>
    <n v="0"/>
    <n v="36000"/>
    <n v="0"/>
    <n v="0"/>
    <n v="0"/>
    <n v="91136.62999999999"/>
    <n v="276947.37"/>
    <n v="113632.47"/>
    <n v="481716.47"/>
  </r>
  <r>
    <x v="6"/>
    <x v="4"/>
    <n v="2"/>
    <n v="19456.12"/>
    <n v="49590.93"/>
    <n v="20107.189999999999"/>
    <n v="160.31"/>
    <n v="130.57"/>
    <n v="322.64"/>
    <n v="0"/>
    <n v="0"/>
    <n v="1248.8900000000001"/>
    <n v="0"/>
    <n v="0"/>
    <n v="465.64"/>
    <n v="4883.83"/>
    <n v="5725.87"/>
    <n v="1942.15"/>
    <n v="0"/>
    <n v="0"/>
    <n v="2538.23"/>
    <n v="0"/>
    <n v="0"/>
    <n v="33.26"/>
    <n v="6446.83"/>
    <n v="39333.300000000003"/>
    <n v="50838.559999999998"/>
    <n v="35896.31"/>
    <n v="40039.620000000003"/>
    <n v="88665.25"/>
    <n v="0"/>
    <n v="33005.129999999997"/>
    <n v="0"/>
    <n v="0"/>
    <n v="0"/>
    <n v="0"/>
    <n v="77750"/>
    <n v="0"/>
    <n v="0"/>
    <n v="91016.650000000009"/>
    <n v="276808.84999999998"/>
    <n v="110755.13"/>
    <n v="478580.63"/>
  </r>
  <r>
    <x v="6"/>
    <x v="4"/>
    <n v="3"/>
    <n v="18634.98"/>
    <n v="45805.4"/>
    <n v="17670.91"/>
    <n v="154.68"/>
    <n v="64.89"/>
    <n v="168.09"/>
    <n v="0"/>
    <n v="0"/>
    <n v="899.27"/>
    <n v="0"/>
    <n v="0"/>
    <n v="465.64"/>
    <n v="4963.05"/>
    <n v="5407.48"/>
    <n v="2656.48"/>
    <n v="0"/>
    <n v="0"/>
    <n v="4813.3900000000003"/>
    <n v="0"/>
    <n v="0"/>
    <n v="33.26"/>
    <n v="5084.6400000000003"/>
    <n v="36893.31"/>
    <n v="45783.44"/>
    <n v="283197.37"/>
    <n v="32068.95"/>
    <n v="95110.26"/>
    <n v="0"/>
    <n v="33430.400000000001"/>
    <n v="0"/>
    <n v="0"/>
    <n v="0"/>
    <n v="0"/>
    <n v="77750"/>
    <n v="0"/>
    <n v="0"/>
    <n v="83398.22"/>
    <n v="516477.27"/>
    <n v="111180.4"/>
    <n v="711055.89"/>
  </r>
  <r>
    <x v="6"/>
    <x v="4"/>
    <n v="4"/>
    <n v="18606.88"/>
    <n v="44952.93"/>
    <n v="17506.23"/>
    <n v="156.15"/>
    <n v="89.11"/>
    <n v="150.66999999999999"/>
    <n v="0"/>
    <n v="0"/>
    <n v="738.82"/>
    <n v="0"/>
    <n v="0"/>
    <n v="465.99"/>
    <n v="4994.07"/>
    <n v="7976.69"/>
    <n v="2405.85"/>
    <n v="0"/>
    <n v="0"/>
    <n v="3210.41"/>
    <n v="0"/>
    <n v="0"/>
    <n v="33.26"/>
    <n v="4822.5"/>
    <n v="36299.75"/>
    <n v="47294.27"/>
    <n v="-216825.32"/>
    <n v="34514.019999999997"/>
    <n v="91081.98"/>
    <n v="0"/>
    <n v="30742.37"/>
    <n v="0"/>
    <n v="0"/>
    <n v="0"/>
    <n v="0"/>
    <n v="77750"/>
    <n v="0"/>
    <n v="0"/>
    <n v="82200.789999999994"/>
    <n v="16273.469999999987"/>
    <n v="108492.37"/>
    <n v="206966.62999999998"/>
  </r>
  <r>
    <x v="6"/>
    <x v="4"/>
    <n v="5"/>
    <n v="18160.32"/>
    <n v="44293.7"/>
    <n v="16702.689999999999"/>
    <n v="152.08000000000001"/>
    <n v="49.79"/>
    <n v="107.42"/>
    <n v="0"/>
    <n v="0"/>
    <n v="417.54"/>
    <n v="0"/>
    <n v="0"/>
    <n v="465.64"/>
    <n v="5176.51"/>
    <n v="3850.2"/>
    <n v="3031.15"/>
    <n v="0"/>
    <n v="0"/>
    <n v="105.27"/>
    <n v="0"/>
    <n v="0"/>
    <n v="33.26"/>
    <n v="4634.72"/>
    <n v="39286.769999999997"/>
    <n v="46090.13"/>
    <n v="33498.370000000003"/>
    <n v="35857.9"/>
    <n v="95771.48"/>
    <n v="0"/>
    <n v="25788.5"/>
    <n v="0"/>
    <n v="0"/>
    <n v="0"/>
    <n v="0"/>
    <n v="77750"/>
    <n v="0"/>
    <n v="0"/>
    <n v="79883.539999999979"/>
    <n v="267801.39999999997"/>
    <n v="103538.5"/>
    <n v="451223.43999999994"/>
  </r>
  <r>
    <x v="6"/>
    <x v="4"/>
    <n v="6"/>
    <n v="17409.68"/>
    <n v="42601.3"/>
    <n v="15930.8"/>
    <n v="152.08000000000001"/>
    <n v="35.32"/>
    <n v="76.25"/>
    <n v="0"/>
    <n v="0"/>
    <n v="228.4"/>
    <n v="0"/>
    <n v="0"/>
    <n v="598.67999999999995"/>
    <n v="5059.4399999999996"/>
    <n v="5097.6400000000003"/>
    <n v="2754.3"/>
    <n v="0"/>
    <n v="0"/>
    <n v="0"/>
    <n v="0"/>
    <n v="0"/>
    <n v="33.26"/>
    <n v="4257.6499999999996"/>
    <n v="34491.379999999997"/>
    <n v="41723.08"/>
    <n v="34631.01"/>
    <n v="42118.15"/>
    <n v="92319.21"/>
    <n v="0"/>
    <n v="28816.22"/>
    <n v="0"/>
    <n v="0"/>
    <n v="0"/>
    <n v="0"/>
    <n v="77363.05"/>
    <n v="0"/>
    <n v="0"/>
    <n v="76433.83"/>
    <n v="263083.8"/>
    <n v="106179.27"/>
    <n v="445696.9"/>
  </r>
  <r>
    <x v="6"/>
    <x v="4"/>
    <n v="7"/>
    <n v="17849.7"/>
    <n v="42229.36"/>
    <n v="15199.68"/>
    <n v="152.08000000000001"/>
    <n v="63.92"/>
    <n v="0"/>
    <n v="0"/>
    <n v="0"/>
    <n v="186.56"/>
    <n v="0"/>
    <n v="0"/>
    <n v="481.84"/>
    <n v="4751.1499999999996"/>
    <n v="5461.57"/>
    <n v="2602.7600000000002"/>
    <n v="0"/>
    <n v="0"/>
    <n v="0"/>
    <n v="0"/>
    <n v="0"/>
    <n v="33.26"/>
    <n v="2937.27"/>
    <n v="34354.050000000003"/>
    <n v="40627.89"/>
    <n v="26045.74"/>
    <n v="26729.86"/>
    <n v="90897.9"/>
    <n v="0"/>
    <n v="31814.69"/>
    <n v="0"/>
    <n v="0"/>
    <n v="0"/>
    <n v="0"/>
    <n v="77750"/>
    <n v="0"/>
    <n v="0"/>
    <n v="75681.299999999988"/>
    <n v="234923.29"/>
    <n v="109564.69"/>
    <n v="420169.27999999997"/>
  </r>
  <r>
    <x v="6"/>
    <x v="4"/>
    <n v="8"/>
    <n v="17912.29"/>
    <n v="42110.6"/>
    <n v="15477.62"/>
    <n v="342.18"/>
    <n v="61.07"/>
    <n v="0"/>
    <n v="0"/>
    <n v="0"/>
    <n v="187.73"/>
    <n v="0"/>
    <n v="0"/>
    <n v="449.44"/>
    <n v="4827.99"/>
    <n v="6022.55"/>
    <n v="2608.7399999999998"/>
    <n v="0"/>
    <n v="0"/>
    <n v="0"/>
    <n v="0"/>
    <n v="0"/>
    <n v="33.26"/>
    <n v="3147.09"/>
    <n v="34994.199999999997"/>
    <n v="41718"/>
    <n v="29911.37"/>
    <n v="33281.43"/>
    <n v="90306.06"/>
    <n v="0"/>
    <n v="34737.94"/>
    <n v="0"/>
    <n v="0"/>
    <n v="0"/>
    <n v="0"/>
    <n v="77750"/>
    <n v="0"/>
    <n v="0"/>
    <n v="76091.489999999991"/>
    <n v="247300.12999999998"/>
    <n v="112487.94"/>
    <n v="435879.56"/>
  </r>
  <r>
    <x v="6"/>
    <x v="4"/>
    <n v="9"/>
    <n v="17827.009999999998"/>
    <n v="42331.47"/>
    <n v="15374.69"/>
    <n v="133.07"/>
    <n v="65.63"/>
    <n v="0"/>
    <n v="0"/>
    <n v="0"/>
    <n v="195.25"/>
    <n v="0"/>
    <n v="0"/>
    <n v="465.64"/>
    <n v="4903.6099999999997"/>
    <n v="5794.95"/>
    <n v="2370.58"/>
    <n v="0"/>
    <n v="0"/>
    <n v="0"/>
    <n v="0"/>
    <n v="0"/>
    <n v="33.26"/>
    <n v="3853.13"/>
    <n v="36683.949999999997"/>
    <n v="41590.29"/>
    <n v="28437.71"/>
    <n v="31023.77"/>
    <n v="79098.600000000006"/>
    <n v="0"/>
    <n v="31284.35"/>
    <n v="0"/>
    <n v="0"/>
    <n v="0"/>
    <n v="0"/>
    <n v="77750"/>
    <n v="0"/>
    <n v="0"/>
    <n v="75927.12000000001"/>
    <n v="234255.49"/>
    <n v="109034.35"/>
    <n v="419216.95999999996"/>
  </r>
  <r>
    <x v="6"/>
    <x v="4"/>
    <n v="10"/>
    <n v="17835.900000000001"/>
    <n v="42332.160000000003"/>
    <n v="15576.76"/>
    <n v="133.07"/>
    <n v="64.31"/>
    <n v="0"/>
    <n v="0"/>
    <n v="0"/>
    <n v="319.02"/>
    <n v="0"/>
    <n v="0"/>
    <n v="532.16"/>
    <n v="4873.21"/>
    <n v="5529.1"/>
    <n v="1757.21"/>
    <n v="0"/>
    <n v="0"/>
    <n v="0"/>
    <n v="0"/>
    <n v="0"/>
    <n v="33.26"/>
    <n v="4094.51"/>
    <n v="35580.47"/>
    <n v="43742.36"/>
    <n v="34807.65"/>
    <n v="31087.19"/>
    <n v="81885.77"/>
    <n v="0"/>
    <n v="34364.85"/>
    <n v="0"/>
    <n v="0"/>
    <n v="0"/>
    <n v="0"/>
    <n v="77750"/>
    <n v="0"/>
    <n v="0"/>
    <n v="76261.220000000016"/>
    <n v="243922.89"/>
    <n v="112114.85"/>
    <n v="432298.96000000008"/>
  </r>
  <r>
    <x v="6"/>
    <x v="4"/>
    <n v="11"/>
    <n v="18219.36"/>
    <n v="42912.72"/>
    <n v="16064.61"/>
    <n v="137.47999999999999"/>
    <n v="90.79"/>
    <n v="0"/>
    <n v="0"/>
    <n v="0"/>
    <n v="627.54"/>
    <n v="0"/>
    <n v="0"/>
    <n v="604.29"/>
    <n v="5003.67"/>
    <n v="5999.71"/>
    <n v="2650.37"/>
    <n v="0"/>
    <n v="0"/>
    <n v="0"/>
    <n v="0"/>
    <n v="0"/>
    <n v="33.26"/>
    <n v="4080.84"/>
    <n v="37611.17"/>
    <n v="45833.32"/>
    <n v="28111.65"/>
    <n v="32376.49"/>
    <n v="78003.86"/>
    <n v="0"/>
    <n v="34465.24"/>
    <n v="0"/>
    <n v="0"/>
    <n v="0"/>
    <n v="0"/>
    <n v="75403.19"/>
    <n v="0"/>
    <n v="0"/>
    <n v="78052.499999999985"/>
    <n v="240308.63"/>
    <n v="109868.43"/>
    <n v="428229.56"/>
  </r>
  <r>
    <x v="6"/>
    <x v="4"/>
    <n v="12"/>
    <n v="19238.23"/>
    <n v="46772.62"/>
    <n v="18206.16"/>
    <n v="151.71"/>
    <n v="304.85000000000002"/>
    <n v="0"/>
    <n v="0"/>
    <n v="0"/>
    <n v="1329.06"/>
    <n v="0"/>
    <n v="0"/>
    <n v="931.28"/>
    <n v="5267.82"/>
    <n v="6316.15"/>
    <n v="2537.58"/>
    <n v="0"/>
    <n v="0"/>
    <n v="69.459999999999994"/>
    <n v="0"/>
    <n v="0"/>
    <n v="33.26"/>
    <n v="4379"/>
    <n v="40173.980000000003"/>
    <n v="43085.02"/>
    <n v="30447.42"/>
    <n v="32903.089999999997"/>
    <n v="77318.570000000007"/>
    <n v="0"/>
    <n v="35166.800000000003"/>
    <n v="0"/>
    <n v="0"/>
    <n v="0"/>
    <n v="0"/>
    <n v="76700.31"/>
    <n v="0"/>
    <n v="0"/>
    <n v="86002.630000000019"/>
    <n v="243462.62999999998"/>
    <n v="111867.11"/>
    <n v="441332.37"/>
  </r>
  <r>
    <x v="7"/>
    <x v="4"/>
    <n v="1"/>
    <n v="20348.310000000001"/>
    <n v="68498.11"/>
    <n v="42898.02"/>
    <n v="194.06"/>
    <n v="841.13"/>
    <n v="0"/>
    <n v="0"/>
    <n v="3869.51"/>
    <n v="2128.73"/>
    <n v="2432.7800000000002"/>
    <n v="0"/>
    <n v="1209.6600000000001"/>
    <n v="15418.37"/>
    <n v="16432.05"/>
    <n v="9011.9599999999991"/>
    <n v="0"/>
    <n v="0"/>
    <n v="0"/>
    <n v="0"/>
    <n v="0"/>
    <n v="188.33"/>
    <n v="8616.27"/>
    <n v="74065.23"/>
    <n v="118265.98"/>
    <n v="43602.9"/>
    <n v="43979.7"/>
    <n v="35715.620000000003"/>
    <n v="0"/>
    <n v="0"/>
    <n v="0"/>
    <n v="0"/>
    <n v="0"/>
    <n v="0"/>
    <n v="0"/>
    <n v="0"/>
    <n v="0"/>
    <n v="141210.65000000002"/>
    <n v="366506.07"/>
    <n v="0"/>
    <n v="507716.72000000003"/>
  </r>
  <r>
    <x v="7"/>
    <x v="4"/>
    <n v="2"/>
    <n v="20271.39"/>
    <n v="69862.929999999993"/>
    <n v="43314.96"/>
    <n v="190.1"/>
    <n v="812.25"/>
    <n v="0"/>
    <n v="0"/>
    <n v="3349.97"/>
    <n v="2550.09"/>
    <n v="2561.91"/>
    <n v="0"/>
    <n v="1541.77"/>
    <n v="15485.6"/>
    <n v="15480.05"/>
    <n v="10003.379999999999"/>
    <n v="0"/>
    <n v="1389.86"/>
    <n v="813.86"/>
    <n v="0"/>
    <n v="0"/>
    <n v="205.04"/>
    <n v="8533.67"/>
    <n v="74177.820000000007"/>
    <n v="118814.13"/>
    <n v="46046.720000000001"/>
    <n v="35850.11"/>
    <n v="28599.38"/>
    <n v="0"/>
    <n v="0"/>
    <n v="0"/>
    <n v="0"/>
    <n v="0"/>
    <n v="0"/>
    <n v="0"/>
    <n v="0"/>
    <n v="0"/>
    <n v="142913.60000000001"/>
    <n v="356941.39"/>
    <n v="0"/>
    <n v="499854.99"/>
  </r>
  <r>
    <x v="7"/>
    <x v="4"/>
    <n v="3"/>
    <n v="19280.45"/>
    <n v="63305.38"/>
    <n v="37537.08"/>
    <n v="190.1"/>
    <n v="748.71"/>
    <n v="0"/>
    <n v="0"/>
    <n v="2876.81"/>
    <n v="1917.36"/>
    <n v="1905.65"/>
    <n v="0"/>
    <n v="1585.75"/>
    <n v="14338.86"/>
    <n v="15813.38"/>
    <n v="9616.26"/>
    <n v="0"/>
    <n v="0"/>
    <n v="0"/>
    <n v="0"/>
    <n v="0"/>
    <n v="166.3"/>
    <n v="7668.31"/>
    <n v="73390.81"/>
    <n v="107094.78"/>
    <n v="44263.44"/>
    <n v="36999.370000000003"/>
    <n v="33403"/>
    <n v="0"/>
    <n v="0"/>
    <n v="0"/>
    <n v="0"/>
    <n v="0"/>
    <n v="0"/>
    <n v="0"/>
    <n v="0"/>
    <n v="0"/>
    <n v="127761.54000000001"/>
    <n v="344340.26"/>
    <n v="0"/>
    <n v="472101.80000000005"/>
  </r>
  <r>
    <x v="7"/>
    <x v="4"/>
    <n v="4"/>
    <n v="19041.16"/>
    <n v="61964.54"/>
    <n v="35898.53"/>
    <n v="190.1"/>
    <n v="670.84"/>
    <n v="0"/>
    <n v="0"/>
    <n v="2563.23"/>
    <n v="1678.89"/>
    <n v="2312.67"/>
    <n v="0"/>
    <n v="1467.15"/>
    <n v="13834.69"/>
    <n v="14118.61"/>
    <n v="8764.25"/>
    <n v="0"/>
    <n v="0"/>
    <n v="0"/>
    <n v="0"/>
    <n v="0"/>
    <n v="166.3"/>
    <n v="7288.72"/>
    <n v="68360.52"/>
    <n v="101236.4"/>
    <n v="41054.980000000003"/>
    <n v="36979.82"/>
    <n v="30865.5"/>
    <n v="0"/>
    <n v="0"/>
    <n v="0"/>
    <n v="0"/>
    <n v="0"/>
    <n v="0"/>
    <n v="0"/>
    <n v="0"/>
    <n v="0"/>
    <n v="124319.95999999999"/>
    <n v="324136.94"/>
    <n v="0"/>
    <n v="448456.9"/>
  </r>
  <r>
    <x v="7"/>
    <x v="4"/>
    <n v="5"/>
    <n v="18726.580000000002"/>
    <n v="61489.81"/>
    <n v="34502.949999999997"/>
    <n v="190.1"/>
    <n v="463.93"/>
    <n v="0"/>
    <n v="0"/>
    <n v="1581.94"/>
    <n v="1230.99"/>
    <n v="1547.25"/>
    <n v="0"/>
    <n v="1662.89"/>
    <n v="13479.29"/>
    <n v="13486.47"/>
    <n v="6621.44"/>
    <n v="0"/>
    <n v="0"/>
    <n v="0"/>
    <n v="0"/>
    <n v="0"/>
    <n v="166.3"/>
    <n v="6562.41"/>
    <n v="68747.28"/>
    <n v="97076.32"/>
    <n v="41460.83"/>
    <n v="39149.699999999997"/>
    <n v="31369.01"/>
    <n v="0"/>
    <n v="0"/>
    <n v="0"/>
    <n v="0"/>
    <n v="0"/>
    <n v="0"/>
    <n v="0"/>
    <n v="0"/>
    <n v="0"/>
    <n v="119733.55"/>
    <n v="319781.94000000006"/>
    <n v="0"/>
    <n v="439515.49000000005"/>
  </r>
  <r>
    <x v="7"/>
    <x v="4"/>
    <n v="6"/>
    <n v="18306.47"/>
    <n v="60759.27"/>
    <n v="33669.72"/>
    <n v="190.1"/>
    <n v="377.68"/>
    <n v="0"/>
    <n v="0"/>
    <n v="1228.95"/>
    <n v="896.35"/>
    <n v="1301.8800000000001"/>
    <n v="0"/>
    <n v="1161.18"/>
    <n v="12832.35"/>
    <n v="12552.11"/>
    <n v="6086.46"/>
    <n v="0"/>
    <n v="0"/>
    <n v="0"/>
    <n v="0"/>
    <n v="0"/>
    <n v="166.3"/>
    <n v="6618.7"/>
    <n v="66031.14"/>
    <n v="87377.35"/>
    <n v="39966.47"/>
    <n v="35633.370000000003"/>
    <n v="28108.959999999999"/>
    <n v="0"/>
    <n v="0"/>
    <n v="0"/>
    <n v="0"/>
    <n v="0"/>
    <n v="0"/>
    <n v="0"/>
    <n v="0"/>
    <n v="0"/>
    <n v="116730.42"/>
    <n v="296534.39"/>
    <n v="0"/>
    <n v="413264.81"/>
  </r>
  <r>
    <x v="7"/>
    <x v="4"/>
    <n v="7"/>
    <n v="19952.830000000002"/>
    <n v="59592.81"/>
    <n v="31072.77"/>
    <n v="209.11"/>
    <n v="166.41"/>
    <n v="0"/>
    <n v="0"/>
    <n v="805.02"/>
    <n v="1277.52"/>
    <n v="895.58"/>
    <n v="0"/>
    <n v="1156.1199999999999"/>
    <n v="12138.23"/>
    <n v="11931.23"/>
    <n v="5618.25"/>
    <n v="1310.6300000000001"/>
    <n v="0"/>
    <n v="0"/>
    <n v="0"/>
    <n v="0"/>
    <n v="166.3"/>
    <n v="5788.39"/>
    <n v="58824.97"/>
    <n v="79805.84"/>
    <n v="25113.65"/>
    <n v="44607.040000000001"/>
    <n v="28318.98"/>
    <n v="0"/>
    <n v="0"/>
    <n v="0"/>
    <n v="0"/>
    <n v="0"/>
    <n v="0"/>
    <n v="0"/>
    <n v="0"/>
    <n v="0"/>
    <n v="113972.05000000002"/>
    <n v="274779.63"/>
    <n v="0"/>
    <n v="388751.68000000005"/>
  </r>
  <r>
    <x v="7"/>
    <x v="4"/>
    <n v="8"/>
    <n v="19849.7"/>
    <n v="60093.49"/>
    <n v="31116.17"/>
    <n v="209.11"/>
    <n v="201.12"/>
    <n v="0"/>
    <n v="0"/>
    <n v="725.72"/>
    <n v="1265.3"/>
    <n v="878.92"/>
    <n v="0"/>
    <n v="1288.55"/>
    <n v="12083.14"/>
    <n v="11503.28"/>
    <n v="6477.9"/>
    <n v="0"/>
    <n v="0"/>
    <n v="0"/>
    <n v="0"/>
    <n v="0"/>
    <n v="228.17"/>
    <n v="5832.8"/>
    <n v="61443.11"/>
    <n v="79308.009999999995"/>
    <n v="27572.86"/>
    <n v="47771.91"/>
    <n v="28544.41"/>
    <n v="0"/>
    <n v="0"/>
    <n v="0"/>
    <n v="0"/>
    <n v="0"/>
    <n v="0"/>
    <n v="0"/>
    <n v="0"/>
    <n v="0"/>
    <n v="114339.53"/>
    <n v="282054.14"/>
    <n v="0"/>
    <n v="396393.67000000004"/>
  </r>
  <r>
    <x v="7"/>
    <x v="4"/>
    <n v="9"/>
    <n v="20081.439999999999"/>
    <n v="60404.38"/>
    <n v="31402.5"/>
    <n v="228.12"/>
    <n v="254.32"/>
    <n v="0"/>
    <n v="0"/>
    <n v="869.48"/>
    <n v="1288.7"/>
    <n v="801.46"/>
    <n v="0"/>
    <n v="1763.6"/>
    <n v="13434.28"/>
    <n v="12603.1"/>
    <n v="5681.79"/>
    <n v="0"/>
    <n v="0"/>
    <n v="0"/>
    <n v="0"/>
    <n v="0"/>
    <n v="166.3"/>
    <n v="5368.42"/>
    <n v="59818"/>
    <n v="75899.77"/>
    <n v="36022.019999999997"/>
    <n v="40433.46"/>
    <n v="26960.46"/>
    <n v="0"/>
    <n v="0"/>
    <n v="0"/>
    <n v="0"/>
    <n v="0"/>
    <n v="0"/>
    <n v="0"/>
    <n v="0"/>
    <n v="0"/>
    <n v="115330.4"/>
    <n v="278151.2"/>
    <n v="0"/>
    <n v="393481.6"/>
  </r>
  <r>
    <x v="7"/>
    <x v="4"/>
    <n v="10"/>
    <n v="19583.62"/>
    <n v="60173.21"/>
    <n v="31268.77"/>
    <n v="228.12"/>
    <n v="318.04000000000002"/>
    <n v="0"/>
    <n v="0"/>
    <n v="1149.06"/>
    <n v="1435.26"/>
    <n v="698.45"/>
    <n v="0"/>
    <n v="1586.35"/>
    <n v="12327.19"/>
    <n v="12607.88"/>
    <n v="6832.21"/>
    <n v="0"/>
    <n v="0"/>
    <n v="0"/>
    <n v="0"/>
    <n v="0"/>
    <n v="166.3"/>
    <n v="5856.91"/>
    <n v="58304.1"/>
    <n v="77251.759999999995"/>
    <n v="30030.01"/>
    <n v="47568.02"/>
    <n v="26541.48"/>
    <n v="0"/>
    <n v="0"/>
    <n v="0"/>
    <n v="0"/>
    <n v="0"/>
    <n v="0"/>
    <n v="0"/>
    <n v="0"/>
    <n v="0"/>
    <n v="114854.52999999998"/>
    <n v="279072.21000000002"/>
    <n v="0"/>
    <n v="393926.74"/>
  </r>
  <r>
    <x v="7"/>
    <x v="4"/>
    <n v="11"/>
    <n v="19901.78"/>
    <n v="61274.14"/>
    <n v="31641.72"/>
    <n v="228.12"/>
    <n v="411.02"/>
    <n v="0"/>
    <n v="0"/>
    <n v="1693.6"/>
    <n v="1826.18"/>
    <n v="1077.19"/>
    <n v="0"/>
    <n v="1710.7"/>
    <n v="12956"/>
    <n v="13572.04"/>
    <n v="7787.43"/>
    <n v="0"/>
    <n v="0"/>
    <n v="2160.23"/>
    <n v="0"/>
    <n v="0"/>
    <n v="166.3"/>
    <n v="6223.96"/>
    <n v="61807.41"/>
    <n v="86728.85"/>
    <n v="32967.910000000003"/>
    <n v="44209.81"/>
    <n v="28419.94"/>
    <n v="0"/>
    <n v="0"/>
    <n v="0"/>
    <n v="0"/>
    <n v="0"/>
    <n v="0"/>
    <n v="0"/>
    <n v="0"/>
    <n v="0"/>
    <n v="118053.75"/>
    <n v="298710.58"/>
    <n v="0"/>
    <n v="416764.33"/>
  </r>
  <r>
    <x v="7"/>
    <x v="4"/>
    <n v="12"/>
    <n v="21133.96"/>
    <n v="67735.210000000006"/>
    <n v="37507.65"/>
    <n v="228.12"/>
    <n v="575.70000000000005"/>
    <n v="0"/>
    <n v="0"/>
    <n v="1870.54"/>
    <n v="2530.31"/>
    <n v="1416.45"/>
    <n v="0"/>
    <n v="1617.63"/>
    <n v="13706.45"/>
    <n v="14339.94"/>
    <n v="9386.51"/>
    <n v="0"/>
    <n v="0"/>
    <n v="0"/>
    <n v="0"/>
    <n v="0"/>
    <n v="168.1"/>
    <n v="6461.33"/>
    <n v="68310.38"/>
    <n v="97728.76"/>
    <n v="36554.57"/>
    <n v="46464.12"/>
    <n v="28472.92"/>
    <n v="0"/>
    <n v="0"/>
    <n v="0"/>
    <n v="0"/>
    <n v="0"/>
    <n v="0"/>
    <n v="0"/>
    <n v="0"/>
    <n v="0"/>
    <n v="132997.94"/>
    <n v="323210.71000000002"/>
    <n v="0"/>
    <n v="456208.65"/>
  </r>
  <r>
    <x v="8"/>
    <x v="4"/>
    <n v="1"/>
    <n v="1263.07"/>
    <n v="2616.34"/>
    <n v="791.22"/>
    <n v="0"/>
    <n v="0"/>
    <n v="0"/>
    <n v="0"/>
    <n v="0"/>
    <n v="0"/>
    <n v="0"/>
    <n v="0"/>
    <n v="35.770000000000003"/>
    <n v="1512.68"/>
    <n v="1151.8800000000001"/>
    <n v="178.85"/>
    <n v="0"/>
    <n v="0"/>
    <n v="0"/>
    <n v="0"/>
    <n v="0"/>
    <n v="0"/>
    <n v="925.94"/>
    <n v="5056.63"/>
    <n v="7067.74"/>
    <n v="6241.3"/>
    <n v="0"/>
    <n v="17567.080000000002"/>
    <n v="0"/>
    <n v="0"/>
    <n v="0"/>
    <n v="0"/>
    <n v="0"/>
    <n v="0"/>
    <n v="0"/>
    <n v="0"/>
    <n v="0"/>
    <n v="4670.63"/>
    <n v="39737.870000000003"/>
    <n v="0"/>
    <n v="44408.5"/>
  </r>
  <r>
    <x v="8"/>
    <x v="4"/>
    <n v="2"/>
    <n v="1296.24"/>
    <n v="2728.17"/>
    <n v="809.86"/>
    <n v="0"/>
    <n v="0"/>
    <n v="0"/>
    <n v="0"/>
    <n v="0"/>
    <n v="0"/>
    <n v="0"/>
    <n v="0"/>
    <n v="34.61"/>
    <n v="1775.57"/>
    <n v="1203.07"/>
    <n v="493.05"/>
    <n v="0"/>
    <n v="0"/>
    <n v="0"/>
    <n v="0"/>
    <n v="0"/>
    <n v="0"/>
    <n v="994.66"/>
    <n v="6193.37"/>
    <n v="7740.58"/>
    <n v="5549.44"/>
    <n v="0"/>
    <n v="15047.23"/>
    <n v="0"/>
    <n v="0"/>
    <n v="0"/>
    <n v="0"/>
    <n v="0"/>
    <n v="0"/>
    <n v="0"/>
    <n v="0"/>
    <n v="0"/>
    <n v="4834.2699999999995"/>
    <n v="39031.58"/>
    <n v="0"/>
    <n v="43865.85"/>
  </r>
  <r>
    <x v="8"/>
    <x v="4"/>
    <n v="3"/>
    <n v="1260.49"/>
    <n v="2461.64"/>
    <n v="749.17"/>
    <n v="0"/>
    <n v="0"/>
    <n v="0"/>
    <n v="0"/>
    <n v="0"/>
    <n v="0"/>
    <n v="0"/>
    <n v="0"/>
    <n v="35.74"/>
    <n v="1881.84"/>
    <n v="1191.8800000000001"/>
    <n v="-8.7200000000000006"/>
    <n v="0"/>
    <n v="0"/>
    <n v="0"/>
    <n v="0"/>
    <n v="0"/>
    <n v="0"/>
    <n v="932.34"/>
    <n v="5355.49"/>
    <n v="5067.24"/>
    <n v="6021.79"/>
    <n v="0"/>
    <n v="16303.2"/>
    <n v="0"/>
    <n v="0"/>
    <n v="0"/>
    <n v="0"/>
    <n v="0"/>
    <n v="0"/>
    <n v="0"/>
    <n v="0"/>
    <n v="0"/>
    <n v="4471.3"/>
    <n v="36780.800000000003"/>
    <n v="0"/>
    <n v="41252.100000000006"/>
  </r>
  <r>
    <x v="8"/>
    <x v="4"/>
    <n v="4"/>
    <n v="1194.29"/>
    <n v="2448.2800000000002"/>
    <n v="735.89"/>
    <n v="0"/>
    <n v="0"/>
    <n v="0"/>
    <n v="0"/>
    <n v="0"/>
    <n v="0"/>
    <n v="0"/>
    <n v="0"/>
    <n v="34.229999999999997"/>
    <n v="1279.6199999999999"/>
    <n v="1061.5999999999999"/>
    <n v="202.63"/>
    <n v="0"/>
    <n v="0"/>
    <n v="0"/>
    <n v="0"/>
    <n v="0"/>
    <n v="0"/>
    <n v="1057.27"/>
    <n v="5098.28"/>
    <n v="4020.39"/>
    <n v="5932.76"/>
    <n v="0"/>
    <n v="14100.66"/>
    <n v="0"/>
    <n v="0"/>
    <n v="0"/>
    <n v="0"/>
    <n v="0"/>
    <n v="0"/>
    <n v="0"/>
    <n v="0"/>
    <n v="0"/>
    <n v="4378.46"/>
    <n v="32787.440000000002"/>
    <n v="0"/>
    <n v="37165.9"/>
  </r>
  <r>
    <x v="8"/>
    <x v="4"/>
    <n v="5"/>
    <n v="1192.72"/>
    <n v="2405.6999999999998"/>
    <n v="751.33"/>
    <n v="0"/>
    <n v="0"/>
    <n v="0"/>
    <n v="0"/>
    <n v="0"/>
    <n v="0"/>
    <n v="0"/>
    <n v="0"/>
    <n v="34.58"/>
    <n v="1344.45"/>
    <n v="1126.0899999999999"/>
    <n v="197.55"/>
    <n v="0"/>
    <n v="0"/>
    <n v="0"/>
    <n v="0"/>
    <n v="0"/>
    <n v="0"/>
    <n v="1036.25"/>
    <n v="5081.22"/>
    <n v="3714.92"/>
    <n v="5993.21"/>
    <n v="0"/>
    <n v="13465.74"/>
    <n v="0"/>
    <n v="0"/>
    <n v="0"/>
    <n v="0"/>
    <n v="0"/>
    <n v="0"/>
    <n v="0"/>
    <n v="0"/>
    <n v="0"/>
    <n v="4349.75"/>
    <n v="31994.010000000002"/>
    <n v="0"/>
    <n v="36343.760000000002"/>
  </r>
  <r>
    <x v="8"/>
    <x v="4"/>
    <n v="6"/>
    <n v="1153.01"/>
    <n v="2335.56"/>
    <n v="727.66"/>
    <n v="0"/>
    <n v="0"/>
    <n v="0"/>
    <n v="0"/>
    <n v="0"/>
    <n v="0"/>
    <n v="0"/>
    <n v="0"/>
    <n v="35.71"/>
    <n v="1250.45"/>
    <n v="1061.83"/>
    <n v="181.81"/>
    <n v="0"/>
    <n v="0"/>
    <n v="0"/>
    <n v="0"/>
    <n v="0"/>
    <n v="0"/>
    <n v="873.06"/>
    <n v="4894.76"/>
    <n v="2933.01"/>
    <n v="5192.8"/>
    <n v="0"/>
    <n v="12303.38"/>
    <n v="0"/>
    <n v="0"/>
    <n v="0"/>
    <n v="0"/>
    <n v="0"/>
    <n v="0"/>
    <n v="0"/>
    <n v="0"/>
    <n v="0"/>
    <n v="4216.2299999999996"/>
    <n v="28726.809999999998"/>
    <n v="0"/>
    <n v="32943.039999999994"/>
  </r>
  <r>
    <x v="8"/>
    <x v="4"/>
    <n v="7"/>
    <n v="1486.65"/>
    <n v="2018.88"/>
    <n v="587.53"/>
    <n v="0"/>
    <n v="0"/>
    <n v="0"/>
    <n v="0"/>
    <n v="0"/>
    <n v="0"/>
    <n v="0"/>
    <n v="0"/>
    <n v="34.229999999999997"/>
    <n v="1100.8800000000001"/>
    <n v="901.32"/>
    <n v="0"/>
    <n v="0"/>
    <n v="0"/>
    <n v="0"/>
    <n v="0"/>
    <n v="0"/>
    <n v="0"/>
    <n v="388.96"/>
    <n v="4218.51"/>
    <n v="4184.1000000000004"/>
    <n v="4081.22"/>
    <n v="0"/>
    <n v="12778.74"/>
    <n v="0"/>
    <n v="0"/>
    <n v="0"/>
    <n v="0"/>
    <n v="0"/>
    <n v="0"/>
    <n v="0"/>
    <n v="0"/>
    <n v="0"/>
    <n v="4093.0600000000004"/>
    <n v="27687.96"/>
    <n v="0"/>
    <n v="31781.02"/>
  </r>
  <r>
    <x v="8"/>
    <x v="4"/>
    <n v="8"/>
    <n v="1467.2"/>
    <n v="2038.7"/>
    <n v="574.77"/>
    <n v="0"/>
    <n v="0"/>
    <n v="0"/>
    <n v="0"/>
    <n v="0"/>
    <n v="0"/>
    <n v="0"/>
    <n v="0"/>
    <n v="35"/>
    <n v="1024.08"/>
    <n v="1162.05"/>
    <n v="0"/>
    <n v="0"/>
    <n v="0"/>
    <n v="0"/>
    <n v="0"/>
    <n v="0"/>
    <n v="0"/>
    <n v="414.82"/>
    <n v="4406.7299999999996"/>
    <n v="4256.1400000000003"/>
    <n v="4180.6499999999996"/>
    <n v="0"/>
    <n v="12729.98"/>
    <n v="0"/>
    <n v="0"/>
    <n v="0"/>
    <n v="0"/>
    <n v="0"/>
    <n v="0"/>
    <n v="0"/>
    <n v="0"/>
    <n v="0"/>
    <n v="4080.67"/>
    <n v="28209.449999999997"/>
    <n v="0"/>
    <n v="32290.119999999995"/>
  </r>
  <r>
    <x v="8"/>
    <x v="4"/>
    <n v="9"/>
    <n v="1460.41"/>
    <n v="2073.8200000000002"/>
    <n v="582.36"/>
    <n v="0"/>
    <n v="0"/>
    <n v="0"/>
    <n v="0"/>
    <n v="0"/>
    <n v="0"/>
    <n v="0"/>
    <n v="0"/>
    <n v="34.26"/>
    <n v="1107.78"/>
    <n v="1326.19"/>
    <n v="0"/>
    <n v="0"/>
    <n v="0"/>
    <n v="0"/>
    <n v="0"/>
    <n v="0"/>
    <n v="0"/>
    <n v="517.6"/>
    <n v="4431.6499999999996"/>
    <n v="4308.3"/>
    <n v="4153.22"/>
    <n v="0"/>
    <n v="12294.55"/>
    <n v="0"/>
    <n v="0"/>
    <n v="0"/>
    <n v="0"/>
    <n v="0"/>
    <n v="0"/>
    <n v="0"/>
    <n v="0"/>
    <n v="0"/>
    <n v="4116.59"/>
    <n v="28173.55"/>
    <n v="0"/>
    <n v="32290.14"/>
  </r>
  <r>
    <x v="8"/>
    <x v="4"/>
    <n v="10"/>
    <n v="1426.86"/>
    <n v="2020.48"/>
    <n v="568.41"/>
    <n v="0"/>
    <n v="0"/>
    <n v="0"/>
    <n v="0"/>
    <n v="0"/>
    <n v="0"/>
    <n v="0"/>
    <n v="0"/>
    <n v="33.49"/>
    <n v="1011.28"/>
    <n v="1258.5"/>
    <n v="0"/>
    <n v="9915.4699999999993"/>
    <n v="0"/>
    <n v="0"/>
    <n v="0"/>
    <n v="0"/>
    <n v="0"/>
    <n v="495.62"/>
    <n v="4326.49"/>
    <n v="3718.84"/>
    <n v="3986.9"/>
    <n v="0"/>
    <n v="13229.05"/>
    <n v="0"/>
    <n v="0"/>
    <n v="0"/>
    <n v="0"/>
    <n v="0"/>
    <n v="0"/>
    <n v="0"/>
    <n v="0"/>
    <n v="0"/>
    <n v="4015.75"/>
    <n v="37975.64"/>
    <n v="0"/>
    <n v="41991.39"/>
  </r>
  <r>
    <x v="8"/>
    <x v="4"/>
    <n v="11"/>
    <n v="1475.4"/>
    <n v="2094.5300000000002"/>
    <n v="614.53"/>
    <n v="0"/>
    <n v="0"/>
    <n v="0"/>
    <n v="0"/>
    <n v="0"/>
    <n v="0"/>
    <n v="0"/>
    <n v="0"/>
    <n v="34.26"/>
    <n v="1107.99"/>
    <n v="1314.68"/>
    <n v="0"/>
    <n v="3761.71"/>
    <n v="0"/>
    <n v="0"/>
    <n v="0"/>
    <n v="0"/>
    <n v="0"/>
    <n v="527.95000000000005"/>
    <n v="4932.8900000000003"/>
    <n v="4868.21"/>
    <n v="5624.53"/>
    <n v="0"/>
    <n v="14202.8"/>
    <n v="0"/>
    <n v="0"/>
    <n v="0"/>
    <n v="0"/>
    <n v="0"/>
    <n v="0"/>
    <n v="0"/>
    <n v="0"/>
    <n v="0"/>
    <n v="4184.46"/>
    <n v="36375.019999999997"/>
    <n v="0"/>
    <n v="40559.479999999996"/>
  </r>
  <r>
    <x v="8"/>
    <x v="4"/>
    <n v="12"/>
    <n v="1532.76"/>
    <n v="2183.4899999999998"/>
    <n v="606.82000000000005"/>
    <n v="0"/>
    <n v="0"/>
    <n v="0"/>
    <n v="0"/>
    <n v="0"/>
    <n v="0"/>
    <n v="0"/>
    <n v="0"/>
    <n v="33.9"/>
    <n v="1206.43"/>
    <n v="1275.8800000000001"/>
    <n v="0"/>
    <n v="309.10000000000002"/>
    <n v="0"/>
    <n v="839.68"/>
    <n v="0"/>
    <n v="0"/>
    <n v="0"/>
    <n v="560.83000000000004"/>
    <n v="5546.06"/>
    <n v="7048.17"/>
    <n v="10556.37"/>
    <n v="0"/>
    <n v="14756.17"/>
    <n v="0"/>
    <n v="0"/>
    <n v="0"/>
    <n v="0"/>
    <n v="0"/>
    <n v="0"/>
    <n v="0"/>
    <n v="0"/>
    <n v="0"/>
    <n v="4323.07"/>
    <n v="42132.590000000004"/>
    <n v="0"/>
    <n v="46455.66"/>
  </r>
  <r>
    <x v="9"/>
    <x v="4"/>
    <n v="1"/>
    <n v="140075.97"/>
    <n v="326608.03999999998"/>
    <n v="438233.84"/>
    <n v="1035.29"/>
    <n v="49892.45"/>
    <n v="1952.1"/>
    <n v="1237.28"/>
    <n v="34591.67"/>
    <n v="24546.87"/>
    <n v="254.68"/>
    <n v="203.61"/>
    <n v="1965.26"/>
    <n v="18156.46"/>
    <n v="31979.19"/>
    <n v="6676"/>
    <n v="2158.08"/>
    <n v="0"/>
    <n v="0"/>
    <n v="6374.67"/>
    <n v="0"/>
    <n v="1112.24"/>
    <n v="24471.67"/>
    <n v="203708.69"/>
    <n v="220360.46"/>
    <n v="67059.42"/>
    <n v="88318.57"/>
    <n v="46482.35"/>
    <n v="0"/>
    <n v="0"/>
    <n v="0"/>
    <n v="88345.13"/>
    <n v="0"/>
    <n v="0"/>
    <n v="0"/>
    <n v="0"/>
    <n v="0"/>
    <n v="1018428.1900000002"/>
    <n v="719026.67"/>
    <n v="88345.13"/>
    <n v="1825799.9900000002"/>
  </r>
  <r>
    <x v="9"/>
    <x v="4"/>
    <n v="2"/>
    <n v="138633.82"/>
    <n v="326064.94"/>
    <n v="417576.49"/>
    <n v="1085.58"/>
    <n v="44268"/>
    <n v="1815.2"/>
    <n v="1656.5"/>
    <n v="30748.32"/>
    <n v="22623.14"/>
    <n v="231.86"/>
    <n v="167.05"/>
    <n v="2039.16"/>
    <n v="18078.240000000002"/>
    <n v="31354.560000000001"/>
    <n v="11078.81"/>
    <n v="2140.87"/>
    <n v="0"/>
    <n v="0"/>
    <n v="5603.7"/>
    <n v="0"/>
    <n v="1176.33"/>
    <n v="25170.71"/>
    <n v="194178.46"/>
    <n v="208293.83"/>
    <n v="63048.82"/>
    <n v="77243.37"/>
    <n v="45000.29"/>
    <n v="0"/>
    <n v="0"/>
    <n v="0"/>
    <n v="65872.02"/>
    <n v="0"/>
    <n v="0"/>
    <n v="0"/>
    <n v="0"/>
    <n v="0"/>
    <n v="984703.84999999986"/>
    <n v="684574.2"/>
    <n v="65872.02"/>
    <n v="1735150.0699999998"/>
  </r>
  <r>
    <x v="9"/>
    <x v="4"/>
    <n v="3"/>
    <n v="135851.57999999999"/>
    <n v="301931.56"/>
    <n v="403864.69"/>
    <n v="1066.27"/>
    <n v="34572.85"/>
    <n v="1177.75"/>
    <n v="1815.6"/>
    <n v="20300.48"/>
    <n v="15344.14"/>
    <n v="200.35"/>
    <n v="153.13"/>
    <n v="2112.66"/>
    <n v="17228.87"/>
    <n v="30131.47"/>
    <n v="9129.76"/>
    <n v="2152.59"/>
    <n v="0"/>
    <n v="0"/>
    <n v="5647.59"/>
    <n v="0"/>
    <n v="1106.83"/>
    <n v="22433.11"/>
    <n v="179960.93"/>
    <n v="189682.26"/>
    <n v="55802.82"/>
    <n v="79955.11"/>
    <n v="44461.67"/>
    <n v="0"/>
    <n v="0"/>
    <n v="0"/>
    <n v="80254.929999999993"/>
    <n v="0"/>
    <n v="0"/>
    <n v="0"/>
    <n v="0"/>
    <n v="0"/>
    <n v="916125.27"/>
    <n v="639958.80000000005"/>
    <n v="80254.929999999993"/>
    <n v="1636339"/>
  </r>
  <r>
    <x v="9"/>
    <x v="4"/>
    <n v="4"/>
    <n v="135772.60999999999"/>
    <n v="299569.2"/>
    <n v="405799.67999999999"/>
    <n v="1240.9000000000001"/>
    <n v="30565.51"/>
    <n v="939.11"/>
    <n v="1954.35"/>
    <n v="18297.82"/>
    <n v="14459.5"/>
    <n v="189.84"/>
    <n v="159.51"/>
    <n v="2350.3000000000002"/>
    <n v="19974.669999999998"/>
    <n v="29575"/>
    <n v="8554.82"/>
    <n v="2012.5"/>
    <n v="0"/>
    <n v="0"/>
    <n v="5627.41"/>
    <n v="0"/>
    <n v="1102.07"/>
    <n v="19465.560000000001"/>
    <n v="177743.99"/>
    <n v="187506.65"/>
    <n v="55775.040000000001"/>
    <n v="74505.06"/>
    <n v="45591.22"/>
    <n v="0"/>
    <n v="0"/>
    <n v="0"/>
    <n v="92231.58"/>
    <n v="0"/>
    <n v="0"/>
    <n v="0"/>
    <n v="0"/>
    <n v="0"/>
    <n v="908788.5199999999"/>
    <n v="629943.79999999993"/>
    <n v="92231.58"/>
    <n v="1630963.9"/>
  </r>
  <r>
    <x v="9"/>
    <x v="4"/>
    <n v="5"/>
    <n v="130155.93"/>
    <n v="288472.38"/>
    <n v="368792.5"/>
    <n v="1052.27"/>
    <n v="21905.18"/>
    <n v="695.83"/>
    <n v="1914.8"/>
    <n v="12666.83"/>
    <n v="9609.77"/>
    <n v="175.95"/>
    <n v="159.51"/>
    <n v="2328.61"/>
    <n v="15587.45"/>
    <n v="28479.89"/>
    <n v="11969.84"/>
    <n v="3289.18"/>
    <n v="0"/>
    <n v="0"/>
    <n v="6288.34"/>
    <n v="0"/>
    <n v="1103.8399999999999"/>
    <n v="22076.54"/>
    <n v="166159.13"/>
    <n v="171066.82"/>
    <n v="54971.57"/>
    <n v="65538.11"/>
    <n v="41403.08"/>
    <n v="0"/>
    <n v="0"/>
    <n v="0"/>
    <n v="89970.43"/>
    <n v="0"/>
    <n v="0"/>
    <n v="0"/>
    <n v="0"/>
    <n v="0"/>
    <n v="835441.44000000006"/>
    <n v="590421.91"/>
    <n v="89970.43"/>
    <n v="1515833.78"/>
  </r>
  <r>
    <x v="9"/>
    <x v="4"/>
    <n v="6"/>
    <n v="124084.12"/>
    <n v="274044.37"/>
    <n v="325341.95"/>
    <n v="1062.48"/>
    <n v="14116.7"/>
    <n v="327.60000000000002"/>
    <n v="1891.67"/>
    <n v="7274.92"/>
    <n v="5030"/>
    <n v="157.72999999999999"/>
    <n v="159.51"/>
    <n v="2399.16"/>
    <n v="14699.33"/>
    <n v="29499.94"/>
    <n v="3250.47"/>
    <n v="2874.74"/>
    <n v="0"/>
    <n v="2266.9699999999998"/>
    <n v="5747.29"/>
    <n v="0"/>
    <n v="1204.79"/>
    <n v="22145.84"/>
    <n v="147226.34"/>
    <n v="154669.74"/>
    <n v="40274.74"/>
    <n v="63892.67"/>
    <n v="41504.339999999997"/>
    <n v="0"/>
    <n v="0"/>
    <n v="1087.94"/>
    <n v="66786.789999999994"/>
    <n v="0"/>
    <n v="0"/>
    <n v="0"/>
    <n v="0"/>
    <n v="0"/>
    <n v="753331.53999999992"/>
    <n v="531815.87"/>
    <n v="67874.73"/>
    <n v="1353022.14"/>
  </r>
  <r>
    <x v="9"/>
    <x v="4"/>
    <n v="7"/>
    <n v="126471.16"/>
    <n v="278874.45"/>
    <n v="303684.93"/>
    <n v="1051.4100000000001"/>
    <n v="12366"/>
    <n v="236.01"/>
    <n v="1741.35"/>
    <n v="7415.56"/>
    <n v="4024.28"/>
    <n v="159.71"/>
    <n v="159.76"/>
    <n v="2323.67"/>
    <n v="14313.43"/>
    <n v="25028.33"/>
    <n v="7717.54"/>
    <n v="-19669.689999999999"/>
    <n v="1929.28"/>
    <n v="0"/>
    <n v="5661.11"/>
    <n v="0"/>
    <n v="1579.47"/>
    <n v="28903.95"/>
    <n v="139956.9"/>
    <n v="155374.76999999999"/>
    <n v="66695.22"/>
    <n v="64306.080000000002"/>
    <n v="40178.68"/>
    <n v="0"/>
    <n v="0"/>
    <n v="0"/>
    <n v="55098.35"/>
    <n v="0"/>
    <n v="0"/>
    <n v="0"/>
    <n v="0"/>
    <n v="0"/>
    <n v="736024.8600000001"/>
    <n v="534458.5"/>
    <n v="55098.35"/>
    <n v="1325581.7100000002"/>
  </r>
  <r>
    <x v="9"/>
    <x v="4"/>
    <n v="8"/>
    <n v="126138.02"/>
    <n v="278863.64"/>
    <n v="308942.73"/>
    <n v="1085.58"/>
    <n v="12412.92"/>
    <n v="97.09"/>
    <n v="59.27"/>
    <n v="7608.17"/>
    <n v="3835.09"/>
    <n v="158.21"/>
    <n v="160.41999999999999"/>
    <n v="2437.4699999999998"/>
    <n v="14124.48"/>
    <n v="23859.06"/>
    <n v="7502.94"/>
    <n v="663.94"/>
    <n v="0"/>
    <n v="0"/>
    <n v="5997.08"/>
    <n v="0"/>
    <n v="1265.52"/>
    <n v="20706.14"/>
    <n v="140057.53"/>
    <n v="153387.76999999999"/>
    <n v="45007.24"/>
    <n v="67514.5"/>
    <n v="37134.120000000003"/>
    <n v="0"/>
    <n v="0"/>
    <n v="69.94"/>
    <n v="-55168.29"/>
    <n v="0"/>
    <n v="0"/>
    <n v="0"/>
    <n v="0"/>
    <n v="0"/>
    <n v="739200.72"/>
    <n v="519818.20999999996"/>
    <n v="-55098.35"/>
    <n v="1203920.5799999998"/>
  </r>
  <r>
    <x v="9"/>
    <x v="4"/>
    <n v="9"/>
    <n v="126867.58"/>
    <n v="281908.67"/>
    <n v="317621.28000000003"/>
    <n v="1081.06"/>
    <n v="12321.24"/>
    <n v="97.55"/>
    <n v="3626.65"/>
    <n v="7478.15"/>
    <n v="4095.78"/>
    <n v="159.09"/>
    <n v="179.62"/>
    <n v="2464.9699999999998"/>
    <n v="14579.48"/>
    <n v="25931.59"/>
    <n v="8405.0400000000009"/>
    <n v="581.30999999999995"/>
    <n v="0"/>
    <n v="0"/>
    <n v="5765.54"/>
    <n v="0"/>
    <n v="1237.26"/>
    <n v="21208.17"/>
    <n v="145436.20000000001"/>
    <n v="167208.53"/>
    <n v="44868.59"/>
    <n v="61590.22"/>
    <n v="40651.31"/>
    <n v="0"/>
    <n v="0"/>
    <n v="0"/>
    <n v="173533.54"/>
    <n v="0"/>
    <n v="0"/>
    <n v="0"/>
    <n v="0"/>
    <n v="0"/>
    <n v="755257.05000000016"/>
    <n v="540107.83000000007"/>
    <n v="173533.54"/>
    <n v="1468898.4200000004"/>
  </r>
  <r>
    <x v="9"/>
    <x v="4"/>
    <n v="10"/>
    <n v="127331.76"/>
    <n v="280909.45"/>
    <n v="330318.37"/>
    <n v="1085.1099999999999"/>
    <n v="14149.17"/>
    <n v="92.03"/>
    <n v="-356.38"/>
    <n v="9240.81"/>
    <n v="5904.37"/>
    <n v="158.63999999999999"/>
    <n v="160.41999999999999"/>
    <n v="2429.3200000000002"/>
    <n v="14419.6"/>
    <n v="22917.46"/>
    <n v="8061.57"/>
    <n v="0"/>
    <n v="0"/>
    <n v="0"/>
    <n v="5672.12"/>
    <n v="0"/>
    <n v="1244.99"/>
    <n v="21637.72"/>
    <n v="147058.91"/>
    <n v="163599.84"/>
    <n v="47357.65"/>
    <n v="74392.67"/>
    <n v="43093.64"/>
    <n v="0"/>
    <n v="0"/>
    <n v="0"/>
    <n v="58106.14"/>
    <n v="0"/>
    <n v="0"/>
    <n v="0"/>
    <n v="0"/>
    <n v="0"/>
    <n v="768833.33000000019"/>
    <n v="552045.91"/>
    <n v="58106.14"/>
    <n v="1378985.3800000001"/>
  </r>
  <r>
    <x v="9"/>
    <x v="4"/>
    <n v="11"/>
    <n v="129457.79"/>
    <n v="287464.06"/>
    <n v="358976.7"/>
    <n v="1078.6400000000001"/>
    <n v="19507.740000000002"/>
    <n v="97.83"/>
    <n v="1612.68"/>
    <n v="13229.88"/>
    <n v="8219.81"/>
    <n v="199.17"/>
    <n v="150.62"/>
    <n v="2540.9699999999998"/>
    <n v="15083.36"/>
    <n v="24868.21"/>
    <n v="9149.27"/>
    <n v="0"/>
    <n v="0"/>
    <n v="0"/>
    <n v="5890.97"/>
    <n v="0"/>
    <n v="1217.03"/>
    <n v="21308.71"/>
    <n v="153590.84"/>
    <n v="167369.12"/>
    <n v="51503.97"/>
    <n v="69488.38"/>
    <n v="44592.83"/>
    <n v="0"/>
    <n v="0"/>
    <n v="443.01"/>
    <n v="56775.58"/>
    <n v="0"/>
    <n v="0"/>
    <n v="0"/>
    <n v="0"/>
    <n v="0"/>
    <n v="819844.30000000016"/>
    <n v="566754.27999999991"/>
    <n v="57218.590000000004"/>
    <n v="1443817.1700000002"/>
  </r>
  <r>
    <x v="9"/>
    <x v="4"/>
    <n v="12"/>
    <n v="138716.38"/>
    <n v="314615.83"/>
    <n v="441959.69"/>
    <n v="1181.5"/>
    <n v="38411.29"/>
    <n v="100.47"/>
    <n v="1618.59"/>
    <n v="29086.36"/>
    <n v="17563.36"/>
    <n v="272.22000000000003"/>
    <n v="179.62"/>
    <n v="2715.55"/>
    <n v="16652.72"/>
    <n v="31361.89"/>
    <n v="14755.51"/>
    <n v="0"/>
    <n v="0"/>
    <n v="0"/>
    <n v="5622.95"/>
    <n v="0"/>
    <n v="1799.98"/>
    <n v="24167.13"/>
    <n v="190828.47"/>
    <n v="207995.82"/>
    <n v="59015.02"/>
    <n v="79497.759999999995"/>
    <n v="39048.14"/>
    <n v="0"/>
    <n v="0"/>
    <n v="1879.85"/>
    <n v="73713.679999999993"/>
    <n v="0"/>
    <n v="0"/>
    <n v="0"/>
    <n v="0"/>
    <n v="0"/>
    <n v="983525.69"/>
    <n v="673640.56"/>
    <n v="75593.53"/>
    <n v="1732759.78"/>
  </r>
  <r>
    <x v="10"/>
    <x v="4"/>
    <n v="1"/>
    <n v="39427.4"/>
    <n v="87107.17"/>
    <n v="197459.15"/>
    <n v="2293.8000000000002"/>
    <n v="37647.800000000003"/>
    <n v="2515.31"/>
    <n v="0"/>
    <n v="1058.2"/>
    <n v="4926.1499999999996"/>
    <n v="0"/>
    <n v="42.87"/>
    <n v="1020.42"/>
    <n v="5966.19"/>
    <n v="10011.530000000001"/>
    <n v="7317.29"/>
    <n v="4844.87"/>
    <n v="0"/>
    <n v="0"/>
    <n v="135.85"/>
    <n v="0"/>
    <n v="68.260000000000005"/>
    <n v="3293.53"/>
    <n v="61895.360000000001"/>
    <n v="84505.56"/>
    <n v="23090.82"/>
    <n v="14135.47"/>
    <n v="0"/>
    <n v="0"/>
    <n v="0"/>
    <n v="0"/>
    <n v="0"/>
    <n v="0"/>
    <n v="0"/>
    <n v="84302.399999999994"/>
    <n v="939.69"/>
    <n v="0"/>
    <n v="372434.98"/>
    <n v="216328.02"/>
    <n v="85242.09"/>
    <n v="674005.09"/>
  </r>
  <r>
    <x v="10"/>
    <x v="4"/>
    <n v="2"/>
    <n v="38179.160000000003"/>
    <n v="84415.83"/>
    <n v="176645.87"/>
    <n v="2433.0500000000002"/>
    <n v="34981.82"/>
    <n v="1726.22"/>
    <n v="0"/>
    <n v="1128.71"/>
    <n v="4916.6000000000004"/>
    <n v="0"/>
    <n v="60.18"/>
    <n v="894.54"/>
    <n v="5701.4"/>
    <n v="10797.82"/>
    <n v="6843.23"/>
    <n v="4997.6400000000003"/>
    <n v="0"/>
    <n v="0"/>
    <n v="126.17"/>
    <n v="0"/>
    <n v="212.73"/>
    <n v="3320.41"/>
    <n v="59620.4"/>
    <n v="82606.570000000007"/>
    <n v="28761.98"/>
    <n v="14613.77"/>
    <n v="0"/>
    <n v="0"/>
    <n v="0"/>
    <n v="0"/>
    <n v="0"/>
    <n v="0"/>
    <n v="0"/>
    <n v="76356.08"/>
    <n v="826.42"/>
    <n v="0"/>
    <n v="344427.25999999995"/>
    <n v="218556.84"/>
    <n v="77182.5"/>
    <n v="640166.6"/>
  </r>
  <r>
    <x v="10"/>
    <x v="4"/>
    <n v="3"/>
    <n v="37452.67"/>
    <n v="83386.37"/>
    <n v="168588.75"/>
    <n v="2378"/>
    <n v="27069.89"/>
    <n v="1234.69"/>
    <n v="0"/>
    <n v="643.5"/>
    <n v="3635.12"/>
    <n v="0"/>
    <n v="42.87"/>
    <n v="964.54"/>
    <n v="5459.27"/>
    <n v="9069.35"/>
    <n v="5676.7"/>
    <n v="-2916.87"/>
    <n v="0"/>
    <n v="0"/>
    <n v="122.31"/>
    <n v="0"/>
    <n v="133.04"/>
    <n v="3030.11"/>
    <n v="56936.7"/>
    <n v="75948.59"/>
    <n v="29755.87"/>
    <n v="12419.21"/>
    <n v="0"/>
    <n v="0"/>
    <n v="0"/>
    <n v="0"/>
    <n v="0"/>
    <n v="0"/>
    <n v="0"/>
    <n v="76273.5"/>
    <n v="926.29"/>
    <n v="0"/>
    <n v="324388.99"/>
    <n v="196641.68999999997"/>
    <n v="77199.789999999994"/>
    <n v="598230.47"/>
  </r>
  <r>
    <x v="10"/>
    <x v="4"/>
    <n v="4"/>
    <n v="36888.74"/>
    <n v="82116.37"/>
    <n v="165180.31"/>
    <n v="2686.14"/>
    <n v="26174.92"/>
    <n v="1483.32"/>
    <n v="0"/>
    <n v="672.39"/>
    <n v="3629.98"/>
    <n v="0"/>
    <n v="42.87"/>
    <n v="964.54"/>
    <n v="5491.85"/>
    <n v="8599.84"/>
    <n v="5803.23"/>
    <n v="1166.04"/>
    <n v="0"/>
    <n v="0"/>
    <n v="119.9"/>
    <n v="0"/>
    <n v="133.04"/>
    <n v="3048.61"/>
    <n v="58000.08"/>
    <n v="78181.55"/>
    <n v="25706.04"/>
    <n v="13006.07"/>
    <n v="0"/>
    <n v="0"/>
    <n v="0"/>
    <n v="0"/>
    <n v="0"/>
    <n v="0"/>
    <n v="0"/>
    <n v="72945.08"/>
    <n v="980.23"/>
    <n v="0"/>
    <n v="318832.17"/>
    <n v="200263.66"/>
    <n v="73925.31"/>
    <n v="593021.1399999999"/>
  </r>
  <r>
    <x v="10"/>
    <x v="4"/>
    <n v="5"/>
    <n v="36125.480000000003"/>
    <n v="79294.25"/>
    <n v="149914.39000000001"/>
    <n v="2134.59"/>
    <n v="19576.73"/>
    <n v="1312.27"/>
    <n v="0"/>
    <n v="265.89999999999998"/>
    <n v="2972.03"/>
    <n v="0"/>
    <n v="51.11"/>
    <n v="964.54"/>
    <n v="5269.55"/>
    <n v="8351.3799999999992"/>
    <n v="5293.12"/>
    <n v="983.28"/>
    <n v="0"/>
    <n v="0"/>
    <n v="126.11"/>
    <n v="0"/>
    <n v="133.04"/>
    <n v="3089.44"/>
    <n v="56405.67"/>
    <n v="75798.47"/>
    <n v="24218.75"/>
    <n v="13121.71"/>
    <n v="0"/>
    <n v="0"/>
    <n v="0"/>
    <n v="0"/>
    <n v="0"/>
    <n v="0"/>
    <n v="0"/>
    <n v="91460.33"/>
    <n v="917.43"/>
    <n v="0"/>
    <n v="291595.64000000007"/>
    <n v="193806.16999999998"/>
    <n v="92377.76"/>
    <n v="577779.57000000007"/>
  </r>
  <r>
    <x v="10"/>
    <x v="4"/>
    <n v="6"/>
    <n v="34782.17"/>
    <n v="75897.460000000006"/>
    <n v="128387.49"/>
    <n v="2078.64"/>
    <n v="13404.56"/>
    <n v="654.15"/>
    <n v="0"/>
    <n v="173.33"/>
    <n v="2175.96"/>
    <n v="0"/>
    <n v="51.11"/>
    <n v="964.54"/>
    <n v="5222.8599999999997"/>
    <n v="8129.95"/>
    <n v="5250.09"/>
    <n v="1119.05"/>
    <n v="0"/>
    <n v="0"/>
    <n v="124.76"/>
    <n v="0"/>
    <n v="133.04"/>
    <n v="3020.35"/>
    <n v="55086.42"/>
    <n v="71645.11"/>
    <n v="22873.67"/>
    <n v="12658.72"/>
    <n v="0"/>
    <n v="0"/>
    <n v="0"/>
    <n v="0"/>
    <n v="0"/>
    <n v="0"/>
    <n v="0"/>
    <n v="53854.43"/>
    <n v="561.72"/>
    <n v="0"/>
    <n v="257553.75999999998"/>
    <n v="186279.67"/>
    <n v="54416.15"/>
    <n v="498249.58"/>
  </r>
  <r>
    <x v="10"/>
    <x v="4"/>
    <n v="7"/>
    <n v="34077.279999999999"/>
    <n v="73512.44"/>
    <n v="124088.49"/>
    <n v="2031.35"/>
    <n v="11044.04"/>
    <n v="445.67"/>
    <n v="0"/>
    <n v="169.16"/>
    <n v="1483.89"/>
    <n v="0"/>
    <n v="51.11"/>
    <n v="1031.06"/>
    <n v="4729.43"/>
    <n v="7763.41"/>
    <n v="5134.0200000000004"/>
    <n v="142.97999999999999"/>
    <n v="0"/>
    <n v="0"/>
    <n v="120.41"/>
    <n v="0"/>
    <n v="133.04"/>
    <n v="2689.39"/>
    <n v="47139.6"/>
    <n v="68710.23"/>
    <n v="21209.17"/>
    <n v="12325.33"/>
    <n v="0"/>
    <n v="0"/>
    <n v="0"/>
    <n v="0"/>
    <n v="0"/>
    <n v="0"/>
    <n v="0"/>
    <n v="24447.78"/>
    <n v="356.57"/>
    <n v="0"/>
    <n v="246852.32000000007"/>
    <n v="171179.17999999996"/>
    <n v="24804.35"/>
    <n v="442835.85"/>
  </r>
  <r>
    <x v="10"/>
    <x v="4"/>
    <n v="8"/>
    <n v="34076.65"/>
    <n v="72703.91"/>
    <n v="122646.04"/>
    <n v="2045.14"/>
    <n v="10751.1"/>
    <n v="371.27"/>
    <n v="0"/>
    <n v="160.72"/>
    <n v="1367.21"/>
    <n v="0"/>
    <n v="51.94"/>
    <n v="1033.54"/>
    <n v="4438.78"/>
    <n v="8369.56"/>
    <n v="5161.07"/>
    <n v="142.97999999999999"/>
    <n v="0"/>
    <n v="0"/>
    <n v="121.16"/>
    <n v="0"/>
    <n v="133.04"/>
    <n v="2740.88"/>
    <n v="48144.37"/>
    <n v="69963"/>
    <n v="20895.939999999999"/>
    <n v="12167.3"/>
    <n v="0"/>
    <n v="0"/>
    <n v="0"/>
    <n v="0"/>
    <n v="0"/>
    <n v="0"/>
    <n v="0"/>
    <n v="25401.599999999999"/>
    <n v="396.66"/>
    <n v="0"/>
    <n v="244122.03999999998"/>
    <n v="173363.56"/>
    <n v="25798.26"/>
    <n v="443283.86"/>
  </r>
  <r>
    <x v="10"/>
    <x v="4"/>
    <n v="9"/>
    <n v="34431.56"/>
    <n v="74107.850000000006"/>
    <n v="126396.78"/>
    <n v="2197.59"/>
    <n v="11267.57"/>
    <n v="550.72"/>
    <n v="0"/>
    <n v="165.59"/>
    <n v="1606.84"/>
    <n v="0"/>
    <n v="42.87"/>
    <n v="1113.19"/>
    <n v="4981.83"/>
    <n v="8447.4500000000007"/>
    <n v="5522.88"/>
    <n v="143.19999999999999"/>
    <n v="0"/>
    <n v="0"/>
    <n v="134.79"/>
    <n v="0"/>
    <n v="133.04"/>
    <n v="2774.23"/>
    <n v="48503.040000000001"/>
    <n v="69630.64"/>
    <n v="21940.49"/>
    <n v="13460.82"/>
    <n v="0"/>
    <n v="0"/>
    <n v="0"/>
    <n v="0"/>
    <n v="0"/>
    <n v="0"/>
    <n v="0"/>
    <n v="75790.55"/>
    <n v="392.71"/>
    <n v="0"/>
    <n v="250724.5"/>
    <n v="176828.47"/>
    <n v="76183.260000000009"/>
    <n v="503736.23"/>
  </r>
  <r>
    <x v="10"/>
    <x v="4"/>
    <n v="10"/>
    <n v="34316.25"/>
    <n v="73687.23"/>
    <n v="130368.49"/>
    <n v="2174.25"/>
    <n v="12731.97"/>
    <n v="751.17"/>
    <n v="0"/>
    <n v="179.85"/>
    <n v="1723.95"/>
    <n v="0"/>
    <n v="42.87"/>
    <n v="1031.06"/>
    <n v="5139.01"/>
    <n v="8642.1200000000008"/>
    <n v="5089.3999999999996"/>
    <n v="143.19999999999999"/>
    <n v="0"/>
    <n v="0"/>
    <n v="115.5"/>
    <n v="0"/>
    <n v="133.04"/>
    <n v="2807.03"/>
    <n v="47311.61"/>
    <n v="68310.78"/>
    <n v="22067.89"/>
    <n v="12492.04"/>
    <n v="0"/>
    <n v="0"/>
    <n v="0"/>
    <n v="0"/>
    <n v="0"/>
    <n v="0"/>
    <n v="0"/>
    <n v="93940.28"/>
    <n v="461.1"/>
    <n v="0"/>
    <n v="255933.16000000003"/>
    <n v="173325.55000000002"/>
    <n v="94401.38"/>
    <n v="523660.09000000008"/>
  </r>
  <r>
    <x v="10"/>
    <x v="4"/>
    <n v="11"/>
    <n v="34849.589999999997"/>
    <n v="75056.22"/>
    <n v="139913.20000000001"/>
    <n v="2148.04"/>
    <n v="15443.23"/>
    <n v="774.19"/>
    <n v="0"/>
    <n v="325.79000000000002"/>
    <n v="2377.54"/>
    <n v="0"/>
    <n v="51.94"/>
    <n v="1031.06"/>
    <n v="5530.26"/>
    <n v="9257.23"/>
    <n v="5505.17"/>
    <n v="143.19999999999999"/>
    <n v="0"/>
    <n v="0"/>
    <n v="127.17"/>
    <n v="0"/>
    <n v="133.04"/>
    <n v="2559.59"/>
    <n v="49221.98"/>
    <n v="71466.59"/>
    <n v="23094.06"/>
    <n v="13478.89"/>
    <n v="0"/>
    <n v="0"/>
    <n v="0"/>
    <n v="0"/>
    <n v="0"/>
    <n v="0"/>
    <n v="0"/>
    <n v="80126.63"/>
    <n v="484.8"/>
    <n v="0"/>
    <n v="270887.8"/>
    <n v="181600.18"/>
    <n v="80611.430000000008"/>
    <n v="533099.41"/>
  </r>
  <r>
    <x v="10"/>
    <x v="4"/>
    <n v="12"/>
    <n v="36929.730000000003"/>
    <n v="80363.41"/>
    <n v="177976.35"/>
    <n v="2498.1"/>
    <n v="28574.01"/>
    <n v="1693.86"/>
    <n v="0"/>
    <n v="1006.99"/>
    <n v="4153.6000000000004"/>
    <n v="0"/>
    <n v="51.94"/>
    <n v="1064.32"/>
    <n v="5905.96"/>
    <n v="10161.67"/>
    <n v="6587.56"/>
    <n v="142.97999999999999"/>
    <n v="0"/>
    <n v="0"/>
    <n v="120.81"/>
    <n v="0"/>
    <n v="133.04"/>
    <n v="2870.63"/>
    <n v="52092.160000000003"/>
    <n v="78932.47"/>
    <n v="25037.81"/>
    <n v="12367.81"/>
    <n v="0"/>
    <n v="0"/>
    <n v="0"/>
    <n v="0"/>
    <n v="0"/>
    <n v="0"/>
    <n v="0"/>
    <n v="40977.08"/>
    <n v="710.57"/>
    <n v="0"/>
    <n v="333196.04999999993"/>
    <n v="195469.16"/>
    <n v="41687.65"/>
    <n v="570352.86"/>
  </r>
  <r>
    <x v="11"/>
    <x v="4"/>
    <n v="1"/>
    <n v="53658"/>
    <n v="132744.99"/>
    <n v="110031.22"/>
    <n v="853.4"/>
    <n v="2541.5100000000002"/>
    <n v="0"/>
    <n v="0"/>
    <n v="6235.56"/>
    <n v="8665.82"/>
    <n v="0"/>
    <n v="0"/>
    <n v="3730.42"/>
    <n v="20943.41"/>
    <n v="14026.2"/>
    <n v="2706.4"/>
    <n v="0"/>
    <n v="0"/>
    <n v="0"/>
    <n v="85.63"/>
    <n v="0"/>
    <n v="363.56"/>
    <n v="14475.45"/>
    <n v="67492.37"/>
    <n v="71875.28"/>
    <n v="27212.38"/>
    <n v="61436.52"/>
    <n v="11319.36"/>
    <n v="0"/>
    <n v="0"/>
    <n v="0"/>
    <n v="0"/>
    <n v="0"/>
    <n v="0"/>
    <n v="72240.38"/>
    <n v="0"/>
    <n v="0"/>
    <n v="314730.5"/>
    <n v="295666.98"/>
    <n v="72240.38"/>
    <n v="682637.86"/>
  </r>
  <r>
    <x v="11"/>
    <x v="4"/>
    <n v="2"/>
    <n v="53395.31"/>
    <n v="133194.75"/>
    <n v="110596.02"/>
    <n v="967.33"/>
    <n v="1856.66"/>
    <n v="0"/>
    <n v="0"/>
    <n v="9426.67"/>
    <n v="7893.43"/>
    <n v="0"/>
    <n v="0"/>
    <n v="3535.89"/>
    <n v="26963.3"/>
    <n v="16137.54"/>
    <n v="3726.27"/>
    <n v="0"/>
    <n v="0"/>
    <n v="0"/>
    <n v="72.260000000000005"/>
    <n v="0"/>
    <n v="347.13"/>
    <n v="13750.14"/>
    <n v="69115.37"/>
    <n v="90003.35"/>
    <n v="29199.22"/>
    <n v="49654.04"/>
    <n v="7553.85"/>
    <n v="0"/>
    <n v="0"/>
    <n v="0"/>
    <n v="0"/>
    <n v="0"/>
    <n v="0"/>
    <n v="60608"/>
    <n v="0"/>
    <n v="0"/>
    <n v="317330.17"/>
    <n v="310058.36"/>
    <n v="60608"/>
    <n v="687996.53"/>
  </r>
  <r>
    <x v="11"/>
    <x v="4"/>
    <n v="3"/>
    <n v="50132.17"/>
    <n v="117642.12"/>
    <n v="92770.85"/>
    <n v="682.77"/>
    <n v="1178.82"/>
    <n v="47.52"/>
    <n v="0"/>
    <n v="6551.27"/>
    <n v="6763.58"/>
    <n v="0"/>
    <n v="0"/>
    <n v="3723.81"/>
    <n v="19296.46"/>
    <n v="14739.36"/>
    <n v="4217.03"/>
    <n v="0"/>
    <n v="0"/>
    <n v="0"/>
    <n v="70.290000000000006"/>
    <n v="0"/>
    <n v="333.25"/>
    <n v="11118.63"/>
    <n v="59036.35"/>
    <n v="74281.8"/>
    <n v="27932.95"/>
    <n v="52744.43"/>
    <n v="13309.58"/>
    <n v="0"/>
    <n v="0"/>
    <n v="0"/>
    <n v="0"/>
    <n v="0"/>
    <n v="0"/>
    <n v="71599.59"/>
    <n v="0"/>
    <n v="0"/>
    <n v="275769.10000000003"/>
    <n v="280803.94"/>
    <n v="71599.59"/>
    <n v="628172.63"/>
  </r>
  <r>
    <x v="11"/>
    <x v="4"/>
    <n v="4"/>
    <n v="50269.55"/>
    <n v="116113.13"/>
    <n v="93213.22"/>
    <n v="712.38"/>
    <n v="1730.22"/>
    <n v="0"/>
    <n v="0"/>
    <n v="6596.62"/>
    <n v="6458.66"/>
    <n v="0"/>
    <n v="0"/>
    <n v="3524.36"/>
    <n v="19059.060000000001"/>
    <n v="13047.32"/>
    <n v="3393.54"/>
    <n v="0"/>
    <n v="18075.54"/>
    <n v="0"/>
    <n v="80.33"/>
    <n v="0"/>
    <n v="344.81"/>
    <n v="11193.91"/>
    <n v="63536.17"/>
    <n v="77671.67"/>
    <n v="30902.35"/>
    <n v="15015.7"/>
    <n v="17034.25"/>
    <n v="0"/>
    <n v="0"/>
    <n v="0"/>
    <n v="0"/>
    <n v="0"/>
    <n v="0"/>
    <n v="111656.8"/>
    <n v="0"/>
    <n v="0"/>
    <n v="275093.77999999997"/>
    <n v="272879.01"/>
    <n v="111656.8"/>
    <n v="659629.59000000008"/>
  </r>
  <r>
    <x v="11"/>
    <x v="4"/>
    <n v="5"/>
    <n v="48990.06"/>
    <n v="108750.93"/>
    <n v="83453.55"/>
    <n v="762.88"/>
    <n v="1310.73"/>
    <n v="0"/>
    <n v="0"/>
    <n v="3967.71"/>
    <n v="4340.54"/>
    <n v="0"/>
    <n v="0"/>
    <n v="3536.25"/>
    <n v="16488.53"/>
    <n v="12696.71"/>
    <n v="2551.2800000000002"/>
    <n v="0"/>
    <n v="0"/>
    <n v="0"/>
    <n v="67.92"/>
    <n v="0"/>
    <n v="338.37"/>
    <n v="9878.08"/>
    <n v="51829.18"/>
    <n v="59799.51"/>
    <n v="24670.91"/>
    <n v="26786.12"/>
    <n v="17362.04"/>
    <n v="0"/>
    <n v="0"/>
    <n v="0"/>
    <n v="0"/>
    <n v="0"/>
    <n v="0"/>
    <n v="98572.4"/>
    <n v="0"/>
    <n v="0"/>
    <n v="251576.4"/>
    <n v="226004.90000000002"/>
    <n v="98572.4"/>
    <n v="576153.70000000007"/>
  </r>
  <r>
    <x v="11"/>
    <x v="4"/>
    <n v="6"/>
    <n v="48120.93"/>
    <n v="106032.56"/>
    <n v="79915.360000000001"/>
    <n v="932.25"/>
    <n v="1261.8699999999999"/>
    <n v="0"/>
    <n v="0"/>
    <n v="2164.15"/>
    <n v="2054.4"/>
    <n v="0"/>
    <n v="0"/>
    <n v="3359.26"/>
    <n v="15469.88"/>
    <n v="12744.8"/>
    <n v="2834.02"/>
    <n v="0"/>
    <n v="0"/>
    <n v="0"/>
    <n v="80.72"/>
    <n v="0"/>
    <n v="351.61"/>
    <n v="10454.08"/>
    <n v="51828.36"/>
    <n v="56020.45"/>
    <n v="23677.39"/>
    <n v="25548.21"/>
    <n v="13212.18"/>
    <n v="0"/>
    <n v="0"/>
    <n v="0"/>
    <n v="0"/>
    <n v="0"/>
    <n v="0"/>
    <n v="104287.65"/>
    <n v="0"/>
    <n v="0"/>
    <n v="240481.51999999996"/>
    <n v="215580.96"/>
    <n v="104287.65"/>
    <n v="560350.13"/>
  </r>
  <r>
    <x v="11"/>
    <x v="4"/>
    <n v="7"/>
    <n v="58378.559999999998"/>
    <n v="95643.49"/>
    <n v="72452.03"/>
    <n v="742.43"/>
    <n v="809.62"/>
    <n v="143.72999999999999"/>
    <n v="0"/>
    <n v="1814.56"/>
    <n v="1785.46"/>
    <n v="0"/>
    <n v="0"/>
    <n v="3492.3"/>
    <n v="16297.31"/>
    <n v="12182.12"/>
    <n v="1691.61"/>
    <n v="0"/>
    <n v="0"/>
    <n v="0"/>
    <n v="74.05"/>
    <n v="0"/>
    <n v="387.58"/>
    <n v="11979.24"/>
    <n v="48437.2"/>
    <n v="52339.42"/>
    <n v="29403.18"/>
    <n v="25344.98"/>
    <n v="21197.53"/>
    <n v="0"/>
    <n v="0"/>
    <n v="0"/>
    <n v="0"/>
    <n v="0"/>
    <n v="0"/>
    <n v="110846.6"/>
    <n v="0"/>
    <n v="0"/>
    <n v="231769.87999999998"/>
    <n v="222826.52000000002"/>
    <n v="110846.6"/>
    <n v="565443"/>
  </r>
  <r>
    <x v="11"/>
    <x v="4"/>
    <n v="8"/>
    <n v="58462.66"/>
    <n v="95162.15"/>
    <n v="72657.679999999993"/>
    <n v="743.48"/>
    <n v="731.04"/>
    <n v="144.25"/>
    <n v="0"/>
    <n v="1744.22"/>
    <n v="1825.7"/>
    <n v="0"/>
    <n v="0"/>
    <n v="3359.26"/>
    <n v="16051.01"/>
    <n v="11870.02"/>
    <n v="1910.23"/>
    <n v="0"/>
    <n v="0"/>
    <n v="0"/>
    <n v="74.05"/>
    <n v="0"/>
    <n v="319.22000000000003"/>
    <n v="11799.73"/>
    <n v="50729.58"/>
    <n v="53232.7"/>
    <n v="31479.83"/>
    <n v="34421.65"/>
    <n v="14739.7"/>
    <n v="0"/>
    <n v="0"/>
    <n v="0"/>
    <n v="0"/>
    <n v="0"/>
    <n v="0"/>
    <n v="111643.7"/>
    <n v="0"/>
    <n v="0"/>
    <n v="231471.18000000002"/>
    <n v="229986.98"/>
    <n v="111643.7"/>
    <n v="573101.86"/>
  </r>
  <r>
    <x v="11"/>
    <x v="4"/>
    <n v="9"/>
    <n v="59066.87"/>
    <n v="96906.22"/>
    <n v="74265.789999999994"/>
    <n v="800.01"/>
    <n v="777.1"/>
    <n v="144.49"/>
    <n v="0"/>
    <n v="1620.24"/>
    <n v="1819.6"/>
    <n v="0"/>
    <n v="0"/>
    <n v="3379.21"/>
    <n v="16597.02"/>
    <n v="12500.06"/>
    <n v="2448.25"/>
    <n v="0"/>
    <n v="0"/>
    <n v="0"/>
    <n v="87.03"/>
    <n v="0"/>
    <n v="324.63"/>
    <n v="11817.55"/>
    <n v="53119.31"/>
    <n v="54617.32"/>
    <n v="33391.56"/>
    <n v="46008.33"/>
    <n v="15461.12"/>
    <n v="0"/>
    <n v="0"/>
    <n v="0"/>
    <n v="0"/>
    <n v="0"/>
    <n v="0"/>
    <n v="98847.48"/>
    <n v="0"/>
    <n v="0"/>
    <n v="235400.32000000001"/>
    <n v="249751.39"/>
    <n v="98847.48"/>
    <n v="583999.19000000006"/>
  </r>
  <r>
    <x v="11"/>
    <x v="4"/>
    <n v="10"/>
    <n v="58292.68"/>
    <n v="94410.65"/>
    <n v="71863.61"/>
    <n v="1008.06"/>
    <n v="636.04999999999995"/>
    <n v="144.49"/>
    <n v="0"/>
    <n v="1627.73"/>
    <n v="1800.65"/>
    <n v="0"/>
    <n v="0"/>
    <n v="3556.35"/>
    <n v="16101.68"/>
    <n v="12685.81"/>
    <n v="2781.88"/>
    <n v="0"/>
    <n v="0"/>
    <n v="0"/>
    <n v="74.23"/>
    <n v="0"/>
    <n v="314.07"/>
    <n v="11504.85"/>
    <n v="46974.82"/>
    <n v="55939.97"/>
    <n v="36529.629999999997"/>
    <n v="15676.35"/>
    <n v="13777.47"/>
    <n v="0"/>
    <n v="0"/>
    <n v="0"/>
    <n v="0"/>
    <n v="0"/>
    <n v="0"/>
    <n v="99931.18"/>
    <n v="0"/>
    <n v="0"/>
    <n v="229783.91999999998"/>
    <n v="215917.11000000002"/>
    <n v="99931.18"/>
    <n v="545632.21"/>
  </r>
  <r>
    <x v="11"/>
    <x v="4"/>
    <n v="11"/>
    <n v="59960.61"/>
    <n v="99611.46"/>
    <n v="79287.850000000006"/>
    <n v="947.72"/>
    <n v="1044.1199999999999"/>
    <n v="145.24"/>
    <n v="0"/>
    <n v="4053.62"/>
    <n v="4285.74"/>
    <n v="0"/>
    <n v="0"/>
    <n v="3326"/>
    <n v="16945.400000000001"/>
    <n v="14474.02"/>
    <n v="2747.58"/>
    <n v="0"/>
    <n v="0"/>
    <n v="0"/>
    <n v="72.08"/>
    <n v="0"/>
    <n v="349.27"/>
    <n v="13948.43"/>
    <n v="54975.57"/>
    <n v="65716.83"/>
    <n v="31203.58"/>
    <n v="33952.61"/>
    <n v="15052.92"/>
    <n v="0"/>
    <n v="0"/>
    <n v="0"/>
    <n v="0"/>
    <n v="0"/>
    <n v="0"/>
    <n v="117588.39"/>
    <n v="0"/>
    <n v="0"/>
    <n v="249336.36"/>
    <n v="252764.29"/>
    <n v="117588.39"/>
    <n v="619689.04"/>
  </r>
  <r>
    <x v="11"/>
    <x v="4"/>
    <n v="12"/>
    <n v="63656.42"/>
    <n v="109692.88"/>
    <n v="93133.68"/>
    <n v="834.23"/>
    <n v="1568.12"/>
    <n v="252.49"/>
    <n v="0"/>
    <n v="6386.13"/>
    <n v="8633.9"/>
    <n v="0"/>
    <n v="0"/>
    <n v="3469.58"/>
    <n v="20191.82"/>
    <n v="16313.45"/>
    <n v="3509.86"/>
    <n v="74.38"/>
    <n v="0"/>
    <n v="0"/>
    <n v="80.55"/>
    <n v="0"/>
    <n v="380.38"/>
    <n v="16880.48"/>
    <n v="64557.77"/>
    <n v="83372.12"/>
    <n v="36278.79"/>
    <n v="32161.38"/>
    <n v="14933.94"/>
    <n v="0"/>
    <n v="0"/>
    <n v="0"/>
    <n v="0"/>
    <n v="0"/>
    <n v="0"/>
    <n v="71560.19"/>
    <n v="0"/>
    <n v="0"/>
    <n v="284157.84999999998"/>
    <n v="292204.5"/>
    <n v="71560.19"/>
    <n v="647922.54"/>
  </r>
  <r>
    <x v="12"/>
    <x v="4"/>
    <n v="1"/>
    <n v="86958.85"/>
    <n v="528732.09"/>
    <n v="371040.19"/>
    <n v="804.8"/>
    <n v="2223.21"/>
    <n v="0"/>
    <n v="-1050.4000000000001"/>
    <n v="1338.92"/>
    <n v="6154.51"/>
    <n v="0"/>
    <n v="77.209999999999994"/>
    <n v="2163.27"/>
    <n v="17353.23"/>
    <n v="11107.99"/>
    <n v="6060.33"/>
    <n v="4287.6000000000004"/>
    <n v="0"/>
    <n v="0"/>
    <n v="178.14"/>
    <n v="0"/>
    <n v="536.39"/>
    <n v="12455.59"/>
    <n v="106918.08"/>
    <n v="114360.45"/>
    <n v="47395.34"/>
    <n v="41655.81"/>
    <n v="44453.56"/>
    <n v="0"/>
    <n v="23760.83"/>
    <n v="0"/>
    <n v="0"/>
    <n v="0"/>
    <n v="0"/>
    <n v="0"/>
    <n v="6239.6"/>
    <n v="0"/>
    <n v="996202.16999999993"/>
    <n v="409002.99"/>
    <n v="30000.43"/>
    <n v="1435205.5899999999"/>
  </r>
  <r>
    <x v="12"/>
    <x v="4"/>
    <n v="2"/>
    <n v="89830.78"/>
    <n v="541313.78"/>
    <n v="383648.3"/>
    <n v="841.01"/>
    <n v="1950.85"/>
    <n v="0"/>
    <n v="0"/>
    <n v="1132.0999999999999"/>
    <n v="5765.86"/>
    <n v="0"/>
    <n v="75.2"/>
    <n v="2152.39"/>
    <n v="19552.23"/>
    <n v="11264.17"/>
    <n v="6498.65"/>
    <n v="4511.8500000000004"/>
    <n v="0"/>
    <n v="945.85"/>
    <n v="215.6"/>
    <n v="0"/>
    <n v="527.17999999999995"/>
    <n v="12828.84"/>
    <n v="104958.48"/>
    <n v="107070.33"/>
    <n v="42457.3"/>
    <n v="31371.55"/>
    <n v="38038.559999999998"/>
    <n v="0"/>
    <n v="16896.71"/>
    <n v="0"/>
    <n v="0"/>
    <n v="0"/>
    <n v="0"/>
    <n v="0"/>
    <n v="6102.51"/>
    <n v="0"/>
    <n v="1024482.68"/>
    <n v="382468.18"/>
    <n v="22999.22"/>
    <n v="1429950.08"/>
  </r>
  <r>
    <x v="12"/>
    <x v="4"/>
    <n v="3"/>
    <n v="81125.61"/>
    <n v="443160.52"/>
    <n v="301166.77"/>
    <n v="782.8"/>
    <n v="1796.86"/>
    <n v="0"/>
    <n v="0"/>
    <n v="838.09"/>
    <n v="3941.51"/>
    <n v="0"/>
    <n v="68.03"/>
    <n v="2134.4299999999998"/>
    <n v="15322.36"/>
    <n v="9475.0300000000007"/>
    <n v="6095.96"/>
    <n v="3722.77"/>
    <n v="0"/>
    <n v="0"/>
    <n v="293.83"/>
    <n v="0"/>
    <n v="529.79"/>
    <n v="9905.52"/>
    <n v="87828.45"/>
    <n v="93794.89"/>
    <n v="42295.17"/>
    <n v="42979.73"/>
    <n v="38429.480000000003"/>
    <n v="0"/>
    <n v="16958.03"/>
    <n v="0"/>
    <n v="0"/>
    <n v="0"/>
    <n v="0"/>
    <n v="0"/>
    <n v="2120.35"/>
    <n v="0"/>
    <n v="832812.16"/>
    <n v="352875.43999999994"/>
    <n v="19078.379999999997"/>
    <n v="1204765.98"/>
  </r>
  <r>
    <x v="12"/>
    <x v="4"/>
    <n v="4"/>
    <n v="79635.98"/>
    <n v="424624.95"/>
    <n v="290071.93"/>
    <n v="780.15"/>
    <n v="1765.67"/>
    <n v="0"/>
    <n v="0"/>
    <n v="702.35"/>
    <n v="3468.87"/>
    <n v="0"/>
    <n v="70.180000000000007"/>
    <n v="2344.63"/>
    <n v="14571.64"/>
    <n v="9601.5499999999993"/>
    <n v="6052.63"/>
    <n v="4721.2"/>
    <n v="49.41"/>
    <n v="0"/>
    <n v="288.02"/>
    <n v="0"/>
    <n v="527.53"/>
    <n v="9275.1200000000008"/>
    <n v="83705.69"/>
    <n v="87878.67"/>
    <n v="41105.31"/>
    <n v="36549.42"/>
    <n v="36421.19"/>
    <n v="0"/>
    <n v="16762.09"/>
    <n v="0"/>
    <n v="0"/>
    <n v="0"/>
    <n v="0"/>
    <n v="0"/>
    <n v="2033.27"/>
    <n v="0"/>
    <n v="801049.9"/>
    <n v="333162.19"/>
    <n v="18795.36"/>
    <n v="1153007.4500000002"/>
  </r>
  <r>
    <x v="12"/>
    <x v="4"/>
    <n v="5"/>
    <n v="76455.55"/>
    <n v="402634.42"/>
    <n v="268863.78000000003"/>
    <n v="781.19"/>
    <n v="1415.58"/>
    <n v="0"/>
    <n v="0"/>
    <n v="480.4"/>
    <n v="2249.66"/>
    <n v="0"/>
    <n v="74.84"/>
    <n v="2149.2399999999998"/>
    <n v="14010.23"/>
    <n v="8749.41"/>
    <n v="4799.91"/>
    <n v="3827.8"/>
    <n v="0"/>
    <n v="0"/>
    <n v="315.26"/>
    <n v="0"/>
    <n v="526.99"/>
    <n v="8883.66"/>
    <n v="72839.7"/>
    <n v="81292.86"/>
    <n v="40130.06"/>
    <n v="35770.18"/>
    <n v="34192.22"/>
    <n v="0"/>
    <n v="17477.07"/>
    <n v="0"/>
    <n v="0"/>
    <n v="0"/>
    <n v="0"/>
    <n v="0"/>
    <n v="1398.6"/>
    <n v="0"/>
    <n v="752880.58"/>
    <n v="307562.36"/>
    <n v="18875.669999999998"/>
    <n v="1079318.6099999999"/>
  </r>
  <r>
    <x v="12"/>
    <x v="4"/>
    <n v="6"/>
    <n v="74608.850000000006"/>
    <n v="391308.04"/>
    <n v="257096.47"/>
    <n v="779.41"/>
    <n v="1167"/>
    <n v="0"/>
    <n v="0"/>
    <n v="427.25"/>
    <n v="1285.5"/>
    <n v="0"/>
    <n v="75.45"/>
    <n v="2178.6999999999998"/>
    <n v="13442.5"/>
    <n v="8035.84"/>
    <n v="4444.8"/>
    <n v="3549.43"/>
    <n v="0"/>
    <n v="0"/>
    <n v="312.08999999999997"/>
    <n v="0"/>
    <n v="560.82000000000005"/>
    <n v="8192.18"/>
    <n v="64721.120000000003"/>
    <n v="73242.55"/>
    <n v="37624.79"/>
    <n v="42709.47"/>
    <n v="31735.97"/>
    <n v="0"/>
    <n v="15846.11"/>
    <n v="0"/>
    <n v="0"/>
    <n v="0"/>
    <n v="0"/>
    <n v="0"/>
    <n v="807.37"/>
    <n v="0"/>
    <n v="726672.52"/>
    <n v="290825.70999999996"/>
    <n v="16653.48"/>
    <n v="1034151.71"/>
  </r>
  <r>
    <x v="12"/>
    <x v="4"/>
    <n v="7"/>
    <n v="91048.74"/>
    <n v="399786.79"/>
    <n v="211674.33"/>
    <n v="855.93"/>
    <n v="922.4"/>
    <n v="0"/>
    <n v="0"/>
    <n v="499.17"/>
    <n v="1061.71"/>
    <n v="0"/>
    <n v="72.69"/>
    <n v="2468.96"/>
    <n v="13178.42"/>
    <n v="9018.5499999999993"/>
    <n v="3116.29"/>
    <n v="2988.13"/>
    <n v="0"/>
    <n v="0"/>
    <n v="279.49"/>
    <n v="0"/>
    <n v="557.89"/>
    <n v="8126.35"/>
    <n v="59732.03"/>
    <n v="73907.850000000006"/>
    <n v="35438.17"/>
    <n v="42573.94"/>
    <n v="37780.519999999997"/>
    <n v="0"/>
    <n v="22148.36"/>
    <n v="0"/>
    <n v="0"/>
    <n v="0"/>
    <n v="0"/>
    <n v="0"/>
    <n v="648.29999999999995"/>
    <n v="0"/>
    <n v="705849.07000000007"/>
    <n v="289239.28000000003"/>
    <n v="22796.66"/>
    <n v="1017885.0100000001"/>
  </r>
  <r>
    <x v="12"/>
    <x v="4"/>
    <n v="8"/>
    <n v="90765.1"/>
    <n v="398121.43"/>
    <n v="211627.63"/>
    <n v="760.4"/>
    <n v="846.84"/>
    <n v="0"/>
    <n v="0"/>
    <n v="519.82000000000005"/>
    <n v="1086.3699999999999"/>
    <n v="0"/>
    <n v="75.31"/>
    <n v="2310.87"/>
    <n v="13000.58"/>
    <n v="8000.09"/>
    <n v="3221.42"/>
    <n v="2787.92"/>
    <n v="0"/>
    <n v="0"/>
    <n v="183.25"/>
    <n v="0"/>
    <n v="590.48"/>
    <n v="50478.400000000001"/>
    <n v="60645.29"/>
    <n v="73018.38"/>
    <n v="35222.78"/>
    <n v="41513.040000000001"/>
    <n v="40833.9"/>
    <n v="0"/>
    <n v="19214.25"/>
    <n v="0"/>
    <n v="23567.3"/>
    <n v="0"/>
    <n v="0"/>
    <n v="0"/>
    <n v="632.97"/>
    <n v="0"/>
    <n v="703727.59"/>
    <n v="331881.71000000002"/>
    <n v="43414.520000000004"/>
    <n v="1079023.82"/>
  </r>
  <r>
    <x v="12"/>
    <x v="4"/>
    <n v="9"/>
    <n v="91505.12"/>
    <n v="402174.35"/>
    <n v="214795.79"/>
    <n v="817.43"/>
    <n v="1006.98"/>
    <n v="0"/>
    <n v="0"/>
    <n v="504.16"/>
    <n v="1148.8399999999999"/>
    <n v="0"/>
    <n v="77.819999999999993"/>
    <n v="2317.1799999999998"/>
    <n v="13172.46"/>
    <n v="9068.69"/>
    <n v="3885.28"/>
    <n v="277.36"/>
    <n v="0"/>
    <n v="0"/>
    <n v="195.42"/>
    <n v="0"/>
    <n v="595.37"/>
    <n v="-30594.06"/>
    <n v="64178.92"/>
    <n v="77211.61"/>
    <n v="40660.410000000003"/>
    <n v="43362.02"/>
    <n v="35843.839999999997"/>
    <n v="0"/>
    <n v="17247.849999999999"/>
    <n v="0"/>
    <n v="7803.77"/>
    <n v="0"/>
    <n v="0"/>
    <n v="0"/>
    <n v="717.98"/>
    <n v="0"/>
    <n v="711952.67"/>
    <n v="260252.31999999998"/>
    <n v="25769.599999999999"/>
    <n v="997974.59"/>
  </r>
  <r>
    <x v="12"/>
    <x v="4"/>
    <n v="10"/>
    <n v="91801.23"/>
    <n v="401284.17"/>
    <n v="217370.3"/>
    <n v="817.43"/>
    <n v="1013.34"/>
    <n v="0"/>
    <n v="0"/>
    <n v="599.61"/>
    <n v="1658.51"/>
    <n v="0"/>
    <n v="43.91"/>
    <n v="2335.69"/>
    <n v="12757.19"/>
    <n v="8307.0300000000007"/>
    <n v="4078.75"/>
    <n v="433.09"/>
    <n v="0"/>
    <n v="0"/>
    <n v="162.26"/>
    <n v="0"/>
    <n v="596.72"/>
    <n v="9311.31"/>
    <n v="62595.17"/>
    <n v="74411.199999999997"/>
    <n v="38170.410000000003"/>
    <n v="39414.92"/>
    <n v="31454.95"/>
    <n v="0"/>
    <n v="16978.75"/>
    <n v="0"/>
    <n v="31317.79"/>
    <n v="0"/>
    <n v="0"/>
    <n v="0"/>
    <n v="867.08"/>
    <n v="0"/>
    <n v="714544.59"/>
    <n v="284072.60000000003"/>
    <n v="49163.62"/>
    <n v="1047780.8099999999"/>
  </r>
  <r>
    <x v="12"/>
    <x v="4"/>
    <n v="11"/>
    <n v="93353.83"/>
    <n v="418239.34"/>
    <n v="230653.53"/>
    <n v="817.43"/>
    <n v="1275.56"/>
    <n v="0"/>
    <n v="0"/>
    <n v="1121.9100000000001"/>
    <n v="2868.15"/>
    <n v="0"/>
    <n v="41.9"/>
    <n v="2339.2600000000002"/>
    <n v="13175.76"/>
    <n v="9124.57"/>
    <n v="4681.1499999999996"/>
    <n v="669.77"/>
    <n v="0"/>
    <n v="0"/>
    <n v="202.44"/>
    <n v="0"/>
    <n v="595.02"/>
    <n v="10131.49"/>
    <n v="73590.289999999994"/>
    <n v="86280.74"/>
    <n v="41971.3"/>
    <n v="49100.06"/>
    <n v="33415.85"/>
    <n v="0"/>
    <n v="16233.34"/>
    <n v="0"/>
    <n v="41417.65"/>
    <n v="0"/>
    <n v="0"/>
    <n v="0"/>
    <n v="1315.66"/>
    <n v="0"/>
    <n v="748329.75000000023"/>
    <n v="325319.59999999998"/>
    <n v="58966.650000000009"/>
    <n v="1132616"/>
  </r>
  <r>
    <x v="12"/>
    <x v="4"/>
    <n v="12"/>
    <n v="99990.83"/>
    <n v="485896.22"/>
    <n v="288696.06"/>
    <n v="843.06"/>
    <n v="1616.89"/>
    <n v="0"/>
    <n v="0"/>
    <n v="1899.21"/>
    <n v="4798.8999999999996"/>
    <n v="0"/>
    <n v="39.39"/>
    <n v="2336.1799999999998"/>
    <n v="15422.54"/>
    <n v="11863.27"/>
    <n v="6290.53"/>
    <n v="812.95"/>
    <n v="0"/>
    <n v="0"/>
    <n v="163.30000000000001"/>
    <n v="0"/>
    <n v="601.46"/>
    <n v="14222.53"/>
    <n v="97566.83"/>
    <n v="106242.28"/>
    <n v="43668.25"/>
    <n v="39704.68"/>
    <n v="29913.57"/>
    <n v="0"/>
    <n v="15002.18"/>
    <n v="0"/>
    <n v="69311.45"/>
    <n v="0"/>
    <n v="0"/>
    <n v="0"/>
    <n v="4768.21"/>
    <n v="0"/>
    <n v="883741.16999999993"/>
    <n v="368847.76"/>
    <n v="89081.840000000011"/>
    <n v="1341670.77"/>
  </r>
  <r>
    <x v="13"/>
    <x v="4"/>
    <n v="1"/>
    <n v="91216.66"/>
    <n v="82555.570000000007"/>
    <n v="201283.39"/>
    <n v="285.14999999999998"/>
    <n v="29188.3"/>
    <n v="51.58"/>
    <n v="499.58"/>
    <n v="11739.26"/>
    <n v="7270.43"/>
    <n v="1387.4"/>
    <n v="152.12"/>
    <n v="1178.96"/>
    <n v="8467.83"/>
    <n v="29548.54"/>
    <n v="13467.08"/>
    <n v="7221.98"/>
    <n v="0"/>
    <n v="0"/>
    <n v="829.89"/>
    <n v="130.94999999999999"/>
    <n v="387.71"/>
    <n v="21385.41"/>
    <n v="218444.81"/>
    <n v="235774.34"/>
    <n v="93141.33"/>
    <n v="95303.26"/>
    <n v="38198.18"/>
    <n v="0"/>
    <n v="0"/>
    <n v="0"/>
    <n v="0"/>
    <n v="0"/>
    <n v="0"/>
    <n v="0"/>
    <n v="0"/>
    <n v="0"/>
    <n v="425477.32000000007"/>
    <n v="763632.39"/>
    <n v="0"/>
    <n v="1189109.71"/>
  </r>
  <r>
    <x v="13"/>
    <x v="4"/>
    <n v="2"/>
    <n v="93129.72"/>
    <n v="82257.86"/>
    <n v="195236.24"/>
    <n v="342.18"/>
    <n v="28945.73"/>
    <n v="594.89"/>
    <n v="447.65"/>
    <n v="12537.52"/>
    <n v="7694.3"/>
    <n v="1600.05"/>
    <n v="187.21"/>
    <n v="1529.96"/>
    <n v="10059.43"/>
    <n v="30305.32"/>
    <n v="16331.6"/>
    <n v="7792.77"/>
    <n v="0"/>
    <n v="-4782.18"/>
    <n v="739.73"/>
    <n v="348.78"/>
    <n v="308.88"/>
    <n v="21727.67"/>
    <n v="224003.93"/>
    <n v="232681.76"/>
    <n v="96148.2"/>
    <n v="89100.65"/>
    <n v="53308.91"/>
    <n v="0"/>
    <n v="0"/>
    <n v="0"/>
    <n v="0"/>
    <n v="0"/>
    <n v="0"/>
    <n v="0"/>
    <n v="0"/>
    <n v="0"/>
    <n v="422786.14"/>
    <n v="779792.62"/>
    <n v="0"/>
    <n v="1202578.76"/>
  </r>
  <r>
    <x v="13"/>
    <x v="4"/>
    <n v="3"/>
    <n v="95005.94"/>
    <n v="81914.259999999995"/>
    <n v="194672.21"/>
    <n v="342.18"/>
    <n v="24590"/>
    <n v="396.05"/>
    <n v="491.54"/>
    <n v="8059"/>
    <n v="5053.07"/>
    <n v="1414.04"/>
    <n v="158.16999999999999"/>
    <n v="1529.96"/>
    <n v="9785.2000000000007"/>
    <n v="28298.07"/>
    <n v="14646.77"/>
    <n v="29055.17"/>
    <n v="0"/>
    <n v="0"/>
    <n v="796.04"/>
    <n v="409.17"/>
    <n v="417.19"/>
    <n v="20125.810000000001"/>
    <n v="213414.49"/>
    <n v="222085.11"/>
    <n v="87658.52"/>
    <n v="90416.63"/>
    <n v="52630.32"/>
    <n v="0"/>
    <n v="0"/>
    <n v="0"/>
    <n v="0"/>
    <n v="0"/>
    <n v="0"/>
    <n v="0"/>
    <n v="0"/>
    <n v="0"/>
    <n v="411938.29"/>
    <n v="771426.61999999988"/>
    <n v="0"/>
    <n v="1183364.9099999999"/>
  </r>
  <r>
    <x v="13"/>
    <x v="4"/>
    <n v="4"/>
    <n v="97308.91"/>
    <n v="82373.8"/>
    <n v="195294.72"/>
    <n v="361.19"/>
    <n v="24516.32"/>
    <n v="384.77"/>
    <n v="474.55"/>
    <n v="7965.1"/>
    <n v="5550.53"/>
    <n v="1414.24"/>
    <n v="168.53"/>
    <n v="1602.2"/>
    <n v="9561.4599999999991"/>
    <n v="33102.879999999997"/>
    <n v="16057.5"/>
    <n v="-14074.07"/>
    <n v="0"/>
    <n v="0"/>
    <n v="-2961.37"/>
    <n v="394.7"/>
    <n v="173.56"/>
    <n v="20620.84"/>
    <n v="212200.54"/>
    <n v="219530.09"/>
    <n v="86234.75"/>
    <n v="81472.09"/>
    <n v="48064.12"/>
    <n v="0"/>
    <n v="0"/>
    <n v="0"/>
    <n v="0"/>
    <n v="0"/>
    <n v="0"/>
    <n v="0"/>
    <n v="0"/>
    <n v="0"/>
    <n v="415644.13000000006"/>
    <n v="712147.82"/>
    <n v="0"/>
    <n v="1127791.95"/>
  </r>
  <r>
    <x v="13"/>
    <x v="4"/>
    <n v="5"/>
    <n v="89340.13"/>
    <n v="75901.67"/>
    <n v="154612.18"/>
    <n v="361.19"/>
    <n v="17069.560000000001"/>
    <n v="314.41000000000003"/>
    <n v="474.91"/>
    <n v="5583.97"/>
    <n v="3911.35"/>
    <n v="1165.68"/>
    <n v="148.02000000000001"/>
    <n v="1796.04"/>
    <n v="9242.94"/>
    <n v="22810.94"/>
    <n v="14448.06"/>
    <n v="7518.44"/>
    <n v="0"/>
    <n v="0"/>
    <n v="339.7"/>
    <n v="415.41"/>
    <n v="180.18"/>
    <n v="18027.41"/>
    <n v="192980.77"/>
    <n v="193854.12"/>
    <n v="76151.08"/>
    <n v="89681.59"/>
    <n v="52828.04"/>
    <n v="0"/>
    <n v="0"/>
    <n v="0"/>
    <n v="0"/>
    <n v="0"/>
    <n v="0"/>
    <n v="0"/>
    <n v="0"/>
    <n v="0"/>
    <n v="348735.04999999987"/>
    <n v="680422.74"/>
    <n v="0"/>
    <n v="1029157.7899999998"/>
  </r>
  <r>
    <x v="13"/>
    <x v="4"/>
    <n v="6"/>
    <n v="82454.179999999993"/>
    <n v="71088.77"/>
    <n v="125276.66"/>
    <n v="380.2"/>
    <n v="11824.85"/>
    <n v="205.19"/>
    <n v="437.62"/>
    <n v="3557.62"/>
    <n v="2320.4"/>
    <n v="858.55"/>
    <n v="158.35"/>
    <n v="1696.26"/>
    <n v="8735.5300000000007"/>
    <n v="23027.94"/>
    <n v="13561.72"/>
    <n v="7778.75"/>
    <n v="0"/>
    <n v="0"/>
    <n v="346.56"/>
    <n v="591.45000000000005"/>
    <n v="186.55"/>
    <n v="18086.75"/>
    <n v="188966.47"/>
    <n v="187523.04"/>
    <n v="72223.73"/>
    <n v="90983.32"/>
    <n v="44392.93"/>
    <n v="0"/>
    <n v="0"/>
    <n v="0"/>
    <n v="0"/>
    <n v="0"/>
    <n v="0"/>
    <n v="0"/>
    <n v="0"/>
    <n v="0"/>
    <n v="298404.03999999998"/>
    <n v="658259.35"/>
    <n v="0"/>
    <n v="956663.3899999999"/>
  </r>
  <r>
    <x v="13"/>
    <x v="4"/>
    <n v="7"/>
    <n v="76460.05"/>
    <n v="72913.33"/>
    <n v="117113.79"/>
    <n v="380.2"/>
    <n v="10093.77"/>
    <n v="47.52"/>
    <n v="-889.72"/>
    <n v="3172.88"/>
    <n v="1704.51"/>
    <n v="781.59"/>
    <n v="135.18"/>
    <n v="1763.01"/>
    <n v="9134.39"/>
    <n v="22358.67"/>
    <n v="12371.36"/>
    <n v="3340.38"/>
    <n v="0"/>
    <n v="0"/>
    <n v="337.67"/>
    <n v="448.81"/>
    <n v="177.73"/>
    <n v="15132.6"/>
    <n v="170590.48"/>
    <n v="179276.49"/>
    <n v="70993.850000000006"/>
    <n v="68731.69"/>
    <n v="45829.96"/>
    <n v="0"/>
    <n v="0"/>
    <n v="0"/>
    <n v="0"/>
    <n v="0"/>
    <n v="0"/>
    <n v="0"/>
    <n v="0"/>
    <n v="0"/>
    <n v="281777.9200000001"/>
    <n v="600622.27"/>
    <n v="0"/>
    <n v="882400.19000000018"/>
  </r>
  <r>
    <x v="13"/>
    <x v="4"/>
    <n v="8"/>
    <n v="75822.740000000005"/>
    <n v="72487.23"/>
    <n v="119159.45"/>
    <n v="380.2"/>
    <n v="9990.15"/>
    <n v="73.099999999999994"/>
    <n v="143.43"/>
    <n v="3117.8"/>
    <n v="1555.49"/>
    <n v="803.45"/>
    <n v="125.98"/>
    <n v="1816.21"/>
    <n v="8664.65"/>
    <n v="21743.4"/>
    <n v="12820.66"/>
    <n v="3155.41"/>
    <n v="0"/>
    <n v="0"/>
    <n v="307.22000000000003"/>
    <n v="276.16000000000003"/>
    <n v="203.34"/>
    <n v="15843.02"/>
    <n v="165194.89000000001"/>
    <n v="171424.79"/>
    <n v="70838.36"/>
    <n v="76006.789999999994"/>
    <n v="53302.95"/>
    <n v="0"/>
    <n v="0"/>
    <n v="0"/>
    <n v="0"/>
    <n v="0"/>
    <n v="0"/>
    <n v="0"/>
    <n v="0"/>
    <n v="0"/>
    <n v="283533.03999999998"/>
    <n v="601723.82999999996"/>
    <n v="0"/>
    <n v="885256.86999999988"/>
  </r>
  <r>
    <x v="13"/>
    <x v="4"/>
    <n v="9"/>
    <n v="76293.929999999993"/>
    <n v="72693.81"/>
    <n v="121536.06"/>
    <n v="380.2"/>
    <n v="9637.99"/>
    <n v="50.68"/>
    <n v="143.19999999999999"/>
    <n v="3173.33"/>
    <n v="1398.9"/>
    <n v="858.38"/>
    <n v="133.46"/>
    <n v="1945.8"/>
    <n v="8878.6"/>
    <n v="22142.87"/>
    <n v="12999.37"/>
    <n v="3231.07"/>
    <n v="0"/>
    <n v="0"/>
    <n v="292.51"/>
    <n v="442.04"/>
    <n v="549.59"/>
    <n v="15746.89"/>
    <n v="167231.65"/>
    <n v="172274.52"/>
    <n v="66073.19"/>
    <n v="73773.62"/>
    <n v="52091.17"/>
    <n v="0"/>
    <n v="0"/>
    <n v="0"/>
    <n v="0"/>
    <n v="0"/>
    <n v="0"/>
    <n v="0"/>
    <n v="0"/>
    <n v="0"/>
    <n v="286166.48000000004"/>
    <n v="597806.35"/>
    <n v="0"/>
    <n v="883972.83000000007"/>
  </r>
  <r>
    <x v="13"/>
    <x v="4"/>
    <n v="10"/>
    <n v="77417.14"/>
    <n v="73154.039999999994"/>
    <n v="131204.67000000001"/>
    <n v="513.27"/>
    <n v="10725.37"/>
    <n v="52.04"/>
    <n v="147.13"/>
    <n v="3564.56"/>
    <n v="1806.45"/>
    <n v="914.98"/>
    <n v="141.69999999999999"/>
    <n v="2234.54"/>
    <n v="9006.65"/>
    <n v="22592.92"/>
    <n v="12654.21"/>
    <n v="3293.87"/>
    <n v="0"/>
    <n v="0"/>
    <n v="356.07"/>
    <n v="638.69000000000005"/>
    <n v="170.07"/>
    <n v="16001.51"/>
    <n v="172207.38"/>
    <n v="176076.79"/>
    <n v="68519.100000000006"/>
    <n v="79434.350000000006"/>
    <n v="56835.97"/>
    <n v="0"/>
    <n v="0"/>
    <n v="0"/>
    <n v="0"/>
    <n v="0"/>
    <n v="0"/>
    <n v="0"/>
    <n v="0"/>
    <n v="0"/>
    <n v="299499.64999999997"/>
    <n v="620163.81999999995"/>
    <n v="0"/>
    <m/>
  </r>
  <r>
    <x v="13"/>
    <x v="4"/>
    <n v="11"/>
    <n v="80573.48"/>
    <n v="75367.48"/>
    <n v="148733.29999999999"/>
    <n v="380.2"/>
    <n v="13338.11"/>
    <n v="50.91"/>
    <n v="143.19999999999999"/>
    <n v="4096.8500000000004"/>
    <n v="2295.25"/>
    <n v="1064.44"/>
    <n v="185.22"/>
    <n v="2234.8200000000002"/>
    <n v="9485.4699999999993"/>
    <n v="23957.06"/>
    <n v="17399.89"/>
    <n v="2911.66"/>
    <n v="0"/>
    <n v="0"/>
    <n v="351.42"/>
    <n v="532.55999999999995"/>
    <n v="255.44"/>
    <n v="16609.54"/>
    <n v="180814.85"/>
    <n v="186307.01"/>
    <n v="78800.56"/>
    <n v="90574.24"/>
    <n v="55034.6"/>
    <n v="0"/>
    <n v="0"/>
    <n v="0"/>
    <n v="0"/>
    <n v="0"/>
    <n v="0"/>
    <n v="0"/>
    <n v="0"/>
    <n v="0"/>
    <n v="326043.21999999997"/>
    <n v="665454.34"/>
    <n v="0"/>
    <m/>
  </r>
  <r>
    <x v="13"/>
    <x v="4"/>
    <n v="12"/>
    <n v="91913.75"/>
    <n v="83303.820000000007"/>
    <n v="205787.21"/>
    <n v="652.28"/>
    <n v="24132.52"/>
    <n v="50.22"/>
    <n v="187.02"/>
    <n v="11134.88"/>
    <n v="5778.65"/>
    <n v="1581.17"/>
    <n v="249.76"/>
    <n v="2005.13"/>
    <n v="9673.51"/>
    <n v="29588.01"/>
    <n v="20131.66"/>
    <n v="3083.48"/>
    <n v="0"/>
    <n v="0"/>
    <n v="373.28"/>
    <n v="599.85"/>
    <n v="304.97000000000003"/>
    <n v="19071.41"/>
    <n v="230584.74"/>
    <n v="220103.56"/>
    <n v="97117.85"/>
    <n v="82098.7"/>
    <n v="55194.080000000002"/>
    <n v="0"/>
    <n v="0"/>
    <n v="0"/>
    <n v="0"/>
    <n v="0"/>
    <n v="0"/>
    <n v="0"/>
    <n v="0"/>
    <n v="0"/>
    <n v="424521.52000000008"/>
    <n v="770179.98999999987"/>
    <n v="0"/>
    <m/>
  </r>
  <r>
    <x v="14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37">
  <r>
    <x v="0"/>
    <x v="0"/>
    <x v="0"/>
    <n v="25705"/>
    <n v="18087"/>
    <n v="5140"/>
    <n v="460"/>
    <n v="283"/>
    <n v="28"/>
    <n v="2"/>
    <n v="91"/>
    <n v="161"/>
    <n v="37"/>
    <n v="0"/>
    <n v="337"/>
    <n v="2268"/>
    <n v="1064"/>
    <n v="147"/>
    <n v="5"/>
    <n v="0"/>
    <n v="0"/>
    <n v="0"/>
    <n v="1"/>
    <n v="31"/>
    <n v="767"/>
    <n v="2526"/>
    <n v="1654"/>
    <n v="185"/>
    <n v="23"/>
    <n v="15"/>
    <n v="0"/>
    <n v="1"/>
    <n v="0"/>
    <n v="0"/>
    <n v="0"/>
    <n v="0"/>
    <n v="0"/>
    <n v="3"/>
    <n v="0"/>
    <n v="49994"/>
    <n v="9023"/>
    <n v="4"/>
    <n v="59021"/>
  </r>
  <r>
    <x v="0"/>
    <x v="0"/>
    <x v="1"/>
    <n v="25638"/>
    <n v="18033"/>
    <n v="5146"/>
    <n v="452"/>
    <n v="280"/>
    <n v="28"/>
    <n v="2"/>
    <n v="92"/>
    <n v="159"/>
    <n v="35"/>
    <n v="0"/>
    <n v="328"/>
    <n v="2282"/>
    <n v="1039"/>
    <n v="134"/>
    <n v="4"/>
    <n v="0"/>
    <n v="0"/>
    <n v="0"/>
    <n v="1"/>
    <n v="31"/>
    <n v="761"/>
    <n v="2477"/>
    <n v="1649"/>
    <n v="186"/>
    <n v="23"/>
    <n v="15"/>
    <n v="0"/>
    <n v="1"/>
    <n v="0"/>
    <n v="0"/>
    <n v="0"/>
    <n v="0"/>
    <n v="0"/>
    <n v="3"/>
    <n v="0"/>
    <n v="49865"/>
    <n v="8930"/>
    <n v="4"/>
    <n v="58799"/>
  </r>
  <r>
    <x v="0"/>
    <x v="0"/>
    <x v="2"/>
    <n v="25696"/>
    <n v="18107"/>
    <n v="5252"/>
    <n v="452"/>
    <n v="285"/>
    <n v="26"/>
    <n v="2"/>
    <n v="91"/>
    <n v="161"/>
    <n v="36"/>
    <n v="0"/>
    <n v="332"/>
    <n v="2271"/>
    <n v="1068"/>
    <n v="134"/>
    <n v="4"/>
    <n v="0"/>
    <n v="0"/>
    <n v="0"/>
    <n v="1"/>
    <n v="31"/>
    <n v="752"/>
    <n v="2484"/>
    <n v="1651"/>
    <n v="188"/>
    <n v="23"/>
    <n v="15"/>
    <n v="0"/>
    <n v="1"/>
    <n v="0"/>
    <n v="0"/>
    <n v="0"/>
    <n v="0"/>
    <n v="0"/>
    <n v="3"/>
    <n v="0"/>
    <n v="50108"/>
    <n v="8954"/>
    <n v="4"/>
    <n v="59066"/>
  </r>
  <r>
    <x v="0"/>
    <x v="0"/>
    <x v="3"/>
    <n v="25636"/>
    <n v="18112"/>
    <n v="5241"/>
    <n v="450"/>
    <n v="281"/>
    <n v="23"/>
    <n v="2"/>
    <n v="91"/>
    <n v="164"/>
    <n v="36"/>
    <n v="0"/>
    <n v="329"/>
    <n v="2252"/>
    <n v="1041"/>
    <n v="130"/>
    <n v="6"/>
    <n v="0"/>
    <n v="0"/>
    <n v="0"/>
    <n v="1"/>
    <n v="31"/>
    <n v="746"/>
    <n v="2493"/>
    <n v="1649"/>
    <n v="185"/>
    <n v="23"/>
    <n v="15"/>
    <n v="0"/>
    <n v="1"/>
    <n v="0"/>
    <n v="0"/>
    <n v="0"/>
    <n v="0"/>
    <n v="0"/>
    <n v="3"/>
    <n v="0"/>
    <n v="50036"/>
    <n v="8901"/>
    <n v="4"/>
    <n v="58941"/>
  </r>
  <r>
    <x v="0"/>
    <x v="0"/>
    <x v="4"/>
    <n v="25585"/>
    <n v="18116"/>
    <n v="5240"/>
    <n v="452"/>
    <n v="276"/>
    <n v="22"/>
    <n v="2"/>
    <n v="92"/>
    <n v="164"/>
    <n v="36"/>
    <n v="0"/>
    <n v="323"/>
    <n v="2261"/>
    <n v="1027"/>
    <n v="127"/>
    <n v="7"/>
    <n v="0"/>
    <n v="0"/>
    <n v="0"/>
    <n v="1"/>
    <n v="32"/>
    <n v="751"/>
    <n v="2514"/>
    <n v="1671"/>
    <n v="184"/>
    <n v="24"/>
    <n v="15"/>
    <n v="0"/>
    <n v="1"/>
    <n v="0"/>
    <n v="0"/>
    <n v="0"/>
    <n v="0"/>
    <n v="0"/>
    <n v="3"/>
    <n v="0"/>
    <n v="49985"/>
    <n v="8937"/>
    <n v="4"/>
    <n v="58926"/>
  </r>
  <r>
    <x v="0"/>
    <x v="0"/>
    <x v="5"/>
    <n v="25558"/>
    <n v="18112"/>
    <n v="5288"/>
    <n v="454"/>
    <n v="276"/>
    <n v="22"/>
    <n v="1"/>
    <n v="91"/>
    <n v="163"/>
    <n v="37"/>
    <n v="0"/>
    <n v="333"/>
    <n v="2242"/>
    <n v="1019"/>
    <n v="123"/>
    <n v="5"/>
    <n v="0"/>
    <n v="0"/>
    <n v="0"/>
    <n v="1"/>
    <n v="30"/>
    <n v="754"/>
    <n v="2522"/>
    <n v="1659"/>
    <n v="184"/>
    <n v="25"/>
    <n v="15"/>
    <n v="0"/>
    <n v="1"/>
    <n v="0"/>
    <n v="0"/>
    <n v="0"/>
    <n v="0"/>
    <n v="0"/>
    <n v="3"/>
    <n v="0"/>
    <n v="50002"/>
    <n v="8912"/>
    <n v="4"/>
    <n v="58918"/>
  </r>
  <r>
    <x v="0"/>
    <x v="0"/>
    <x v="6"/>
    <n v="25370"/>
    <n v="17798"/>
    <n v="5740"/>
    <n v="450"/>
    <n v="318"/>
    <n v="23"/>
    <n v="0"/>
    <n v="88"/>
    <n v="165"/>
    <n v="41"/>
    <n v="0"/>
    <n v="324"/>
    <n v="2269"/>
    <n v="990"/>
    <n v="138"/>
    <n v="5"/>
    <n v="0"/>
    <n v="0"/>
    <n v="0"/>
    <n v="1"/>
    <n v="30"/>
    <n v="835"/>
    <n v="2493"/>
    <n v="1620"/>
    <n v="192"/>
    <n v="22"/>
    <n v="15"/>
    <n v="0"/>
    <n v="1"/>
    <n v="0"/>
    <n v="0"/>
    <n v="0"/>
    <n v="0"/>
    <n v="0"/>
    <n v="3"/>
    <n v="0"/>
    <n v="49993"/>
    <n v="8934"/>
    <n v="4"/>
    <n v="58931"/>
  </r>
  <r>
    <x v="0"/>
    <x v="0"/>
    <x v="7"/>
    <n v="25326"/>
    <n v="17842"/>
    <n v="5844"/>
    <n v="460"/>
    <n v="318"/>
    <n v="25"/>
    <n v="0"/>
    <n v="89"/>
    <n v="165"/>
    <n v="43"/>
    <n v="0"/>
    <n v="338"/>
    <n v="2268"/>
    <n v="997"/>
    <n v="118"/>
    <n v="4"/>
    <n v="0"/>
    <n v="0"/>
    <n v="0"/>
    <n v="1"/>
    <n v="33"/>
    <n v="821"/>
    <n v="2495"/>
    <n v="1628"/>
    <n v="190"/>
    <n v="24"/>
    <n v="15"/>
    <n v="0"/>
    <n v="1"/>
    <n v="0"/>
    <n v="0"/>
    <n v="0"/>
    <n v="0"/>
    <n v="0"/>
    <n v="2"/>
    <n v="0"/>
    <n v="50112"/>
    <n v="8932"/>
    <n v="3"/>
    <n v="59047"/>
  </r>
  <r>
    <x v="0"/>
    <x v="0"/>
    <x v="8"/>
    <n v="25274"/>
    <n v="17826"/>
    <n v="5880"/>
    <n v="458"/>
    <n v="315"/>
    <n v="25"/>
    <n v="0"/>
    <n v="89"/>
    <n v="165"/>
    <n v="42"/>
    <n v="0"/>
    <n v="344"/>
    <n v="2273"/>
    <n v="1007"/>
    <n v="118"/>
    <n v="5"/>
    <n v="0"/>
    <n v="0"/>
    <n v="0"/>
    <n v="1"/>
    <n v="31"/>
    <n v="828"/>
    <n v="2520"/>
    <n v="1637"/>
    <n v="190"/>
    <n v="22"/>
    <n v="15"/>
    <n v="0"/>
    <n v="1"/>
    <n v="0"/>
    <n v="0"/>
    <n v="0"/>
    <n v="0"/>
    <n v="0"/>
    <n v="4"/>
    <n v="0"/>
    <n v="50074"/>
    <n v="8991"/>
    <n v="5"/>
    <n v="59070"/>
  </r>
  <r>
    <x v="0"/>
    <x v="0"/>
    <x v="9"/>
    <n v="25265"/>
    <n v="17956"/>
    <n v="5935"/>
    <n v="467"/>
    <n v="319"/>
    <n v="23"/>
    <n v="0"/>
    <n v="91"/>
    <n v="166"/>
    <n v="42"/>
    <n v="0"/>
    <n v="334"/>
    <n v="2261"/>
    <n v="1033"/>
    <n v="115"/>
    <n v="5"/>
    <n v="0"/>
    <n v="0"/>
    <n v="0"/>
    <n v="1"/>
    <n v="31"/>
    <n v="823"/>
    <n v="2513"/>
    <n v="1639"/>
    <n v="196"/>
    <n v="24"/>
    <n v="15"/>
    <n v="0"/>
    <n v="1"/>
    <n v="0"/>
    <n v="0"/>
    <n v="0"/>
    <n v="0"/>
    <n v="0"/>
    <n v="3"/>
    <n v="0"/>
    <n v="50264"/>
    <n v="8990"/>
    <n v="4"/>
    <n v="59258"/>
  </r>
  <r>
    <x v="0"/>
    <x v="0"/>
    <x v="10"/>
    <n v="25150"/>
    <n v="17897"/>
    <n v="5948"/>
    <n v="470"/>
    <n v="324"/>
    <n v="28"/>
    <n v="0"/>
    <n v="92"/>
    <n v="165"/>
    <n v="42"/>
    <n v="0"/>
    <n v="333"/>
    <n v="2262"/>
    <n v="1025"/>
    <n v="118"/>
    <n v="4"/>
    <n v="0"/>
    <n v="0"/>
    <n v="0"/>
    <n v="1"/>
    <n v="32"/>
    <n v="818"/>
    <n v="2509"/>
    <n v="1632"/>
    <n v="194"/>
    <n v="23"/>
    <n v="15"/>
    <n v="0"/>
    <n v="1"/>
    <n v="0"/>
    <n v="0"/>
    <n v="0"/>
    <n v="0"/>
    <n v="0"/>
    <n v="0"/>
    <n v="3"/>
    <n v="50116"/>
    <n v="8966"/>
    <n v="4"/>
    <n v="59086"/>
  </r>
  <r>
    <x v="0"/>
    <x v="0"/>
    <x v="11"/>
    <n v="25150"/>
    <n v="17913"/>
    <n v="6018"/>
    <n v="467"/>
    <n v="317"/>
    <n v="21"/>
    <n v="0"/>
    <n v="92"/>
    <n v="169"/>
    <n v="42"/>
    <n v="0"/>
    <n v="332"/>
    <n v="2251"/>
    <n v="1027"/>
    <n v="126"/>
    <n v="11"/>
    <n v="0"/>
    <n v="0"/>
    <n v="0"/>
    <n v="1"/>
    <n v="32"/>
    <n v="811"/>
    <n v="2534"/>
    <n v="1638"/>
    <n v="197"/>
    <n v="23"/>
    <n v="15"/>
    <n v="0"/>
    <n v="1"/>
    <n v="0"/>
    <n v="0"/>
    <n v="0"/>
    <n v="0"/>
    <n v="0"/>
    <n v="0"/>
    <n v="3"/>
    <n v="50189"/>
    <n v="8998"/>
    <n v="4"/>
    <n v="59191"/>
  </r>
  <r>
    <x v="1"/>
    <x v="0"/>
    <x v="0"/>
    <n v="13745"/>
    <n v="39097"/>
    <n v="15111"/>
    <n v="54"/>
    <n v="74"/>
    <n v="1"/>
    <n v="0"/>
    <n v="11"/>
    <n v="11"/>
    <n v="0"/>
    <n v="0"/>
    <n v="83"/>
    <n v="639"/>
    <n v="409"/>
    <n v="86"/>
    <n v="5"/>
    <n v="0"/>
    <n v="0"/>
    <n v="0"/>
    <n v="1"/>
    <n v="16"/>
    <n v="496"/>
    <n v="1493"/>
    <n v="780"/>
    <n v="97"/>
    <n v="23"/>
    <n v="26"/>
    <n v="0"/>
    <n v="5"/>
    <n v="0"/>
    <n v="2"/>
    <n v="0"/>
    <n v="0"/>
    <n v="1"/>
    <n v="2"/>
    <n v="1"/>
    <n v="68104"/>
    <n v="4154"/>
    <n v="11"/>
    <n v="72269"/>
  </r>
  <r>
    <x v="1"/>
    <x v="0"/>
    <x v="1"/>
    <n v="13753"/>
    <n v="39109"/>
    <n v="15146"/>
    <n v="52"/>
    <n v="79"/>
    <n v="1"/>
    <n v="0"/>
    <n v="11"/>
    <n v="11"/>
    <n v="0"/>
    <n v="0"/>
    <n v="83"/>
    <n v="639"/>
    <n v="400"/>
    <n v="80"/>
    <n v="4"/>
    <n v="0"/>
    <n v="0"/>
    <n v="0"/>
    <n v="1"/>
    <n v="16"/>
    <n v="488"/>
    <n v="1491"/>
    <n v="775"/>
    <n v="97"/>
    <n v="23"/>
    <n v="26"/>
    <n v="0"/>
    <n v="5"/>
    <n v="0"/>
    <n v="2"/>
    <n v="0"/>
    <n v="0"/>
    <n v="1"/>
    <n v="2"/>
    <n v="1"/>
    <n v="68162"/>
    <n v="4123"/>
    <n v="11"/>
    <n v="72296"/>
  </r>
  <r>
    <x v="1"/>
    <x v="0"/>
    <x v="2"/>
    <n v="13748"/>
    <n v="39157"/>
    <n v="15315"/>
    <n v="51"/>
    <n v="77"/>
    <n v="1"/>
    <n v="0"/>
    <n v="11"/>
    <n v="11"/>
    <n v="0"/>
    <n v="0"/>
    <n v="84"/>
    <n v="638"/>
    <n v="399"/>
    <n v="75"/>
    <n v="5"/>
    <n v="0"/>
    <n v="0"/>
    <n v="0"/>
    <n v="1"/>
    <n v="16"/>
    <n v="491"/>
    <n v="1492"/>
    <n v="784"/>
    <n v="97"/>
    <n v="25"/>
    <n v="26"/>
    <n v="0"/>
    <n v="5"/>
    <n v="0"/>
    <n v="2"/>
    <n v="0"/>
    <n v="0"/>
    <n v="1"/>
    <n v="2"/>
    <n v="1"/>
    <n v="68371"/>
    <n v="4133"/>
    <n v="11"/>
    <n v="72515"/>
  </r>
  <r>
    <x v="1"/>
    <x v="0"/>
    <x v="3"/>
    <n v="13714"/>
    <n v="39126"/>
    <n v="15433"/>
    <n v="53"/>
    <n v="78"/>
    <n v="1"/>
    <n v="0"/>
    <n v="11"/>
    <n v="11"/>
    <n v="0"/>
    <n v="0"/>
    <n v="82"/>
    <n v="639"/>
    <n v="415"/>
    <n v="80"/>
    <n v="3"/>
    <n v="0"/>
    <n v="0"/>
    <n v="0"/>
    <n v="1"/>
    <n v="16"/>
    <n v="486"/>
    <n v="1501"/>
    <n v="787"/>
    <n v="99"/>
    <n v="24"/>
    <n v="26"/>
    <n v="0"/>
    <n v="5"/>
    <n v="0"/>
    <n v="2"/>
    <n v="0"/>
    <n v="0"/>
    <n v="1"/>
    <n v="2"/>
    <n v="1"/>
    <n v="68427"/>
    <n v="4159"/>
    <n v="11"/>
    <n v="72597"/>
  </r>
  <r>
    <x v="1"/>
    <x v="0"/>
    <x v="4"/>
    <n v="13737"/>
    <n v="39215"/>
    <n v="15598"/>
    <n v="52"/>
    <n v="76"/>
    <n v="1"/>
    <n v="0"/>
    <n v="11"/>
    <n v="11"/>
    <n v="0"/>
    <n v="0"/>
    <n v="82"/>
    <n v="627"/>
    <n v="404"/>
    <n v="78"/>
    <n v="3"/>
    <n v="1"/>
    <n v="0"/>
    <n v="0"/>
    <n v="1"/>
    <n v="15"/>
    <n v="496"/>
    <n v="1515"/>
    <n v="786"/>
    <n v="99"/>
    <n v="24"/>
    <n v="26"/>
    <n v="0"/>
    <n v="5"/>
    <n v="0"/>
    <n v="2"/>
    <n v="0"/>
    <n v="0"/>
    <n v="1"/>
    <n v="2"/>
    <n v="1"/>
    <n v="68701"/>
    <n v="4157"/>
    <n v="11"/>
    <n v="72869"/>
  </r>
  <r>
    <x v="1"/>
    <x v="0"/>
    <x v="5"/>
    <n v="13763"/>
    <n v="39153"/>
    <n v="15773"/>
    <n v="51"/>
    <n v="75"/>
    <n v="1"/>
    <n v="0"/>
    <n v="11"/>
    <n v="11"/>
    <n v="0"/>
    <n v="0"/>
    <n v="81"/>
    <n v="623"/>
    <n v="425"/>
    <n v="80"/>
    <n v="3"/>
    <n v="1"/>
    <n v="0"/>
    <n v="0"/>
    <n v="1"/>
    <n v="17"/>
    <n v="492"/>
    <n v="1526"/>
    <n v="784"/>
    <n v="97"/>
    <n v="24"/>
    <n v="26"/>
    <n v="0"/>
    <n v="5"/>
    <n v="0"/>
    <n v="2"/>
    <n v="0"/>
    <n v="0"/>
    <n v="1"/>
    <n v="2"/>
    <n v="1"/>
    <n v="68838"/>
    <n v="4180"/>
    <n v="11"/>
    <n v="73029"/>
  </r>
  <r>
    <x v="1"/>
    <x v="0"/>
    <x v="6"/>
    <n v="11749"/>
    <n v="36388"/>
    <n v="20747"/>
    <n v="55"/>
    <n v="82"/>
    <n v="0"/>
    <n v="0"/>
    <n v="10"/>
    <n v="12"/>
    <n v="0"/>
    <n v="0"/>
    <n v="85"/>
    <n v="646"/>
    <n v="397"/>
    <n v="69"/>
    <n v="4"/>
    <n v="1"/>
    <n v="0"/>
    <n v="0"/>
    <n v="1"/>
    <n v="16"/>
    <n v="525"/>
    <n v="1528"/>
    <n v="754"/>
    <n v="97"/>
    <n v="23"/>
    <n v="26"/>
    <n v="0"/>
    <n v="5"/>
    <n v="0"/>
    <n v="2"/>
    <n v="0"/>
    <n v="0"/>
    <n v="1"/>
    <n v="2"/>
    <n v="1"/>
    <n v="69043"/>
    <n v="4172"/>
    <n v="11"/>
    <n v="73226"/>
  </r>
  <r>
    <x v="1"/>
    <x v="0"/>
    <x v="7"/>
    <n v="11692"/>
    <n v="36335"/>
    <n v="20838"/>
    <n v="54"/>
    <n v="82"/>
    <n v="0"/>
    <n v="0"/>
    <n v="10"/>
    <n v="12"/>
    <n v="0"/>
    <n v="0"/>
    <n v="81"/>
    <n v="649"/>
    <n v="409"/>
    <n v="68"/>
    <n v="2"/>
    <n v="1"/>
    <n v="0"/>
    <n v="0"/>
    <n v="1"/>
    <n v="16"/>
    <n v="529"/>
    <n v="1535"/>
    <n v="757"/>
    <n v="97"/>
    <n v="23"/>
    <n v="26"/>
    <n v="0"/>
    <n v="5"/>
    <n v="0"/>
    <n v="2"/>
    <n v="0"/>
    <n v="0"/>
    <n v="1"/>
    <n v="2"/>
    <n v="1"/>
    <n v="69023"/>
    <n v="4194"/>
    <n v="11"/>
    <n v="73228"/>
  </r>
  <r>
    <x v="1"/>
    <x v="0"/>
    <x v="8"/>
    <n v="11772"/>
    <n v="36591"/>
    <n v="20991"/>
    <n v="54"/>
    <n v="87"/>
    <n v="0"/>
    <n v="0"/>
    <n v="10"/>
    <n v="12"/>
    <n v="0"/>
    <n v="0"/>
    <n v="88"/>
    <n v="645"/>
    <n v="402"/>
    <n v="63"/>
    <n v="1"/>
    <n v="0"/>
    <n v="0"/>
    <n v="0"/>
    <n v="1"/>
    <n v="16"/>
    <n v="525"/>
    <n v="1543"/>
    <n v="763"/>
    <n v="99"/>
    <n v="24"/>
    <n v="26"/>
    <n v="0"/>
    <n v="4"/>
    <n v="0"/>
    <n v="2"/>
    <n v="0"/>
    <n v="0"/>
    <n v="2"/>
    <n v="2"/>
    <n v="1"/>
    <n v="69517"/>
    <n v="4196"/>
    <n v="11"/>
    <n v="73724"/>
  </r>
  <r>
    <x v="1"/>
    <x v="0"/>
    <x v="9"/>
    <n v="11685"/>
    <n v="36428"/>
    <n v="21148"/>
    <n v="57"/>
    <n v="83"/>
    <n v="0"/>
    <n v="0"/>
    <n v="10"/>
    <n v="12"/>
    <n v="0"/>
    <n v="0"/>
    <n v="85"/>
    <n v="644"/>
    <n v="411"/>
    <n v="71"/>
    <n v="4"/>
    <n v="1"/>
    <n v="0"/>
    <n v="0"/>
    <n v="1"/>
    <n v="16"/>
    <n v="526"/>
    <n v="1553"/>
    <n v="756"/>
    <n v="97"/>
    <n v="24"/>
    <n v="26"/>
    <n v="0"/>
    <n v="4"/>
    <n v="0"/>
    <n v="2"/>
    <n v="0"/>
    <n v="0"/>
    <n v="2"/>
    <n v="2"/>
    <n v="1"/>
    <n v="69423"/>
    <n v="4215"/>
    <n v="11"/>
    <n v="73649"/>
  </r>
  <r>
    <x v="1"/>
    <x v="0"/>
    <x v="10"/>
    <n v="11687"/>
    <n v="36406"/>
    <n v="21253"/>
    <n v="58"/>
    <n v="83"/>
    <n v="0"/>
    <n v="0"/>
    <n v="10"/>
    <n v="12"/>
    <n v="0"/>
    <n v="0"/>
    <n v="86"/>
    <n v="647"/>
    <n v="415"/>
    <n v="69"/>
    <n v="3"/>
    <n v="1"/>
    <n v="0"/>
    <n v="0"/>
    <n v="1"/>
    <n v="16"/>
    <n v="517"/>
    <n v="1555"/>
    <n v="764"/>
    <n v="96"/>
    <n v="24"/>
    <n v="26"/>
    <n v="0"/>
    <n v="4"/>
    <n v="0"/>
    <n v="2"/>
    <n v="0"/>
    <n v="0"/>
    <n v="2"/>
    <n v="2"/>
    <n v="1"/>
    <n v="69509"/>
    <n v="4220"/>
    <n v="11"/>
    <n v="73740"/>
  </r>
  <r>
    <x v="1"/>
    <x v="0"/>
    <x v="11"/>
    <n v="11702"/>
    <n v="36451"/>
    <n v="21444"/>
    <n v="58"/>
    <n v="83"/>
    <n v="0"/>
    <n v="0"/>
    <n v="10"/>
    <n v="12"/>
    <n v="0"/>
    <n v="0"/>
    <n v="86"/>
    <n v="644"/>
    <n v="426"/>
    <n v="72"/>
    <n v="4"/>
    <n v="1"/>
    <n v="0"/>
    <n v="0"/>
    <n v="1"/>
    <n v="16"/>
    <n v="516"/>
    <n v="1563"/>
    <n v="767"/>
    <n v="96"/>
    <n v="24"/>
    <n v="26"/>
    <n v="0"/>
    <n v="4"/>
    <n v="0"/>
    <n v="2"/>
    <n v="0"/>
    <n v="0"/>
    <n v="2"/>
    <n v="2"/>
    <n v="0"/>
    <n v="69760"/>
    <n v="4242"/>
    <n v="10"/>
    <n v="74012"/>
  </r>
  <r>
    <x v="2"/>
    <x v="0"/>
    <x v="0"/>
    <n v="8804"/>
    <n v="9861"/>
    <n v="1972"/>
    <n v="27"/>
    <n v="33"/>
    <n v="0"/>
    <n v="0"/>
    <n v="29"/>
    <n v="3"/>
    <n v="0"/>
    <n v="0"/>
    <n v="47"/>
    <n v="664"/>
    <n v="195"/>
    <n v="38"/>
    <n v="3"/>
    <n v="0"/>
    <n v="0"/>
    <n v="0"/>
    <n v="1"/>
    <n v="8"/>
    <n v="270"/>
    <n v="746"/>
    <n v="337"/>
    <n v="41"/>
    <n v="11"/>
    <n v="6"/>
    <n v="0"/>
    <n v="1"/>
    <n v="0"/>
    <n v="0"/>
    <n v="0"/>
    <n v="0"/>
    <n v="0"/>
    <n v="0"/>
    <n v="0"/>
    <n v="20729"/>
    <n v="2367"/>
    <n v="1"/>
    <n v="23097"/>
  </r>
  <r>
    <x v="2"/>
    <x v="0"/>
    <x v="1"/>
    <n v="8794"/>
    <n v="9852"/>
    <n v="1969"/>
    <n v="27"/>
    <n v="33"/>
    <n v="0"/>
    <n v="0"/>
    <n v="29"/>
    <n v="3"/>
    <n v="0"/>
    <n v="0"/>
    <n v="47"/>
    <n v="652"/>
    <n v="194"/>
    <n v="37"/>
    <n v="3"/>
    <n v="0"/>
    <n v="2"/>
    <n v="0"/>
    <n v="1"/>
    <n v="8"/>
    <n v="263"/>
    <n v="738"/>
    <n v="339"/>
    <n v="41"/>
    <n v="11"/>
    <n v="6"/>
    <n v="0"/>
    <n v="1"/>
    <n v="0"/>
    <n v="0"/>
    <n v="0"/>
    <n v="0"/>
    <n v="0"/>
    <n v="0"/>
    <n v="0"/>
    <n v="20707"/>
    <n v="2342"/>
    <n v="1"/>
    <n v="23050"/>
  </r>
  <r>
    <x v="2"/>
    <x v="0"/>
    <x v="2"/>
    <n v="8782"/>
    <n v="9851"/>
    <n v="1994"/>
    <n v="27"/>
    <n v="33"/>
    <n v="0"/>
    <n v="0"/>
    <n v="29"/>
    <n v="3"/>
    <n v="0"/>
    <n v="0"/>
    <n v="47"/>
    <n v="652"/>
    <n v="196"/>
    <n v="38"/>
    <n v="2"/>
    <n v="0"/>
    <n v="1"/>
    <n v="0"/>
    <n v="1"/>
    <n v="8"/>
    <n v="265"/>
    <n v="740"/>
    <n v="334"/>
    <n v="42"/>
    <n v="11"/>
    <n v="6"/>
    <n v="0"/>
    <n v="1"/>
    <n v="0"/>
    <n v="0"/>
    <n v="0"/>
    <n v="0"/>
    <n v="0"/>
    <n v="0"/>
    <n v="0"/>
    <n v="20719"/>
    <n v="2343"/>
    <n v="1"/>
    <n v="23063"/>
  </r>
  <r>
    <x v="2"/>
    <x v="0"/>
    <x v="3"/>
    <n v="8780"/>
    <n v="9862"/>
    <n v="2004"/>
    <n v="27"/>
    <n v="33"/>
    <n v="0"/>
    <n v="0"/>
    <n v="29"/>
    <n v="3"/>
    <n v="0"/>
    <n v="0"/>
    <n v="47"/>
    <n v="650"/>
    <n v="198"/>
    <n v="35"/>
    <n v="2"/>
    <n v="0"/>
    <n v="0"/>
    <n v="0"/>
    <n v="1"/>
    <n v="7"/>
    <n v="262"/>
    <n v="745"/>
    <n v="338"/>
    <n v="42"/>
    <n v="11"/>
    <n v="7"/>
    <n v="0"/>
    <n v="1"/>
    <n v="0"/>
    <n v="0"/>
    <n v="0"/>
    <n v="0"/>
    <n v="0"/>
    <n v="0"/>
    <n v="0"/>
    <n v="20738"/>
    <n v="2345"/>
    <n v="1"/>
    <n v="23084"/>
  </r>
  <r>
    <x v="2"/>
    <x v="0"/>
    <x v="4"/>
    <n v="8731"/>
    <n v="9833"/>
    <n v="2009"/>
    <n v="27"/>
    <n v="33"/>
    <n v="0"/>
    <n v="0"/>
    <n v="29"/>
    <n v="3"/>
    <n v="0"/>
    <n v="0"/>
    <n v="47"/>
    <n v="640"/>
    <n v="195"/>
    <n v="31"/>
    <n v="2"/>
    <n v="0"/>
    <n v="0"/>
    <n v="0"/>
    <n v="1"/>
    <n v="9"/>
    <n v="269"/>
    <n v="751"/>
    <n v="343"/>
    <n v="42"/>
    <n v="11"/>
    <n v="7"/>
    <n v="0"/>
    <n v="1"/>
    <n v="0"/>
    <n v="0"/>
    <n v="0"/>
    <n v="0"/>
    <n v="0"/>
    <n v="0"/>
    <n v="0"/>
    <n v="20665"/>
    <n v="2348"/>
    <n v="1"/>
    <n v="23014"/>
  </r>
  <r>
    <x v="2"/>
    <x v="0"/>
    <x v="5"/>
    <n v="8717"/>
    <n v="9819"/>
    <n v="2014"/>
    <n v="28"/>
    <n v="33"/>
    <n v="0"/>
    <n v="0"/>
    <n v="29"/>
    <n v="3"/>
    <n v="0"/>
    <n v="0"/>
    <n v="46"/>
    <n v="653"/>
    <n v="197"/>
    <n v="31"/>
    <n v="2"/>
    <n v="0"/>
    <n v="0"/>
    <n v="0"/>
    <n v="1"/>
    <n v="8"/>
    <n v="270"/>
    <n v="752"/>
    <n v="346"/>
    <n v="42"/>
    <n v="11"/>
    <n v="7"/>
    <n v="0"/>
    <n v="1"/>
    <n v="0"/>
    <n v="0"/>
    <n v="0"/>
    <n v="0"/>
    <n v="0"/>
    <n v="0"/>
    <n v="0"/>
    <n v="20643"/>
    <n v="2366"/>
    <n v="1"/>
    <n v="23010"/>
  </r>
  <r>
    <x v="2"/>
    <x v="0"/>
    <x v="6"/>
    <n v="8163"/>
    <n v="9685"/>
    <n v="2656"/>
    <n v="28"/>
    <n v="29"/>
    <n v="0"/>
    <n v="0"/>
    <n v="29"/>
    <n v="3"/>
    <n v="0"/>
    <n v="0"/>
    <n v="48"/>
    <n v="645"/>
    <n v="186"/>
    <n v="36"/>
    <n v="1"/>
    <n v="0"/>
    <n v="0"/>
    <n v="0"/>
    <n v="1"/>
    <n v="8"/>
    <n v="279"/>
    <n v="739"/>
    <n v="358"/>
    <n v="47"/>
    <n v="10"/>
    <n v="7"/>
    <n v="0"/>
    <n v="1"/>
    <n v="0"/>
    <n v="0"/>
    <n v="0"/>
    <n v="0"/>
    <n v="0"/>
    <n v="0"/>
    <n v="0"/>
    <n v="20593"/>
    <n v="2365"/>
    <n v="1"/>
    <n v="22959"/>
  </r>
  <r>
    <x v="2"/>
    <x v="0"/>
    <x v="7"/>
    <n v="8157"/>
    <n v="9686"/>
    <n v="2660"/>
    <n v="28"/>
    <n v="29"/>
    <n v="0"/>
    <n v="0"/>
    <n v="29"/>
    <n v="3"/>
    <n v="0"/>
    <n v="0"/>
    <n v="42"/>
    <n v="638"/>
    <n v="185"/>
    <n v="34"/>
    <n v="1"/>
    <n v="0"/>
    <n v="0"/>
    <n v="0"/>
    <n v="1"/>
    <n v="8"/>
    <n v="275"/>
    <n v="737"/>
    <n v="359"/>
    <n v="47"/>
    <n v="10"/>
    <n v="7"/>
    <n v="0"/>
    <n v="1"/>
    <n v="0"/>
    <n v="0"/>
    <n v="0"/>
    <n v="0"/>
    <n v="0"/>
    <n v="0"/>
    <n v="0"/>
    <n v="20592"/>
    <n v="2344"/>
    <n v="1"/>
    <n v="22937"/>
  </r>
  <r>
    <x v="2"/>
    <x v="0"/>
    <x v="8"/>
    <n v="8170"/>
    <n v="9740"/>
    <n v="2686"/>
    <n v="28"/>
    <n v="29"/>
    <n v="0"/>
    <n v="0"/>
    <n v="29"/>
    <n v="3"/>
    <n v="0"/>
    <n v="0"/>
    <n v="53"/>
    <n v="652"/>
    <n v="185"/>
    <n v="38"/>
    <n v="1"/>
    <n v="0"/>
    <n v="0"/>
    <n v="0"/>
    <n v="1"/>
    <n v="8"/>
    <n v="280"/>
    <n v="746"/>
    <n v="360"/>
    <n v="47"/>
    <n v="10"/>
    <n v="7"/>
    <n v="0"/>
    <n v="1"/>
    <n v="0"/>
    <n v="0"/>
    <n v="0"/>
    <n v="0"/>
    <n v="0"/>
    <n v="0"/>
    <n v="0"/>
    <n v="20685"/>
    <n v="2388"/>
    <n v="1"/>
    <n v="23074"/>
  </r>
  <r>
    <x v="2"/>
    <x v="0"/>
    <x v="9"/>
    <n v="8166"/>
    <n v="9725"/>
    <n v="2713"/>
    <n v="28"/>
    <n v="28"/>
    <n v="0"/>
    <n v="0"/>
    <n v="30"/>
    <n v="3"/>
    <n v="0"/>
    <n v="0"/>
    <n v="50"/>
    <n v="638"/>
    <n v="191"/>
    <n v="45"/>
    <n v="1"/>
    <n v="0"/>
    <n v="0"/>
    <n v="0"/>
    <n v="1"/>
    <n v="8"/>
    <n v="277"/>
    <n v="734"/>
    <n v="359"/>
    <n v="48"/>
    <n v="10"/>
    <n v="7"/>
    <n v="0"/>
    <n v="1"/>
    <n v="0"/>
    <n v="0"/>
    <n v="0"/>
    <n v="0"/>
    <n v="0"/>
    <n v="0"/>
    <n v="0"/>
    <n v="20693"/>
    <n v="2369"/>
    <n v="1"/>
    <n v="23063"/>
  </r>
  <r>
    <x v="2"/>
    <x v="0"/>
    <x v="10"/>
    <n v="8186"/>
    <n v="9736"/>
    <n v="2716"/>
    <n v="28"/>
    <n v="28"/>
    <n v="0"/>
    <n v="0"/>
    <n v="30"/>
    <n v="3"/>
    <n v="0"/>
    <n v="0"/>
    <n v="49"/>
    <n v="637"/>
    <n v="182"/>
    <n v="39"/>
    <n v="1"/>
    <n v="0"/>
    <n v="0"/>
    <n v="0"/>
    <n v="1"/>
    <n v="8"/>
    <n v="279"/>
    <n v="743"/>
    <n v="360"/>
    <n v="48"/>
    <n v="10"/>
    <n v="7"/>
    <n v="0"/>
    <n v="1"/>
    <n v="0"/>
    <n v="0"/>
    <n v="0"/>
    <n v="0"/>
    <n v="0"/>
    <n v="0"/>
    <n v="0"/>
    <n v="20727"/>
    <n v="2364"/>
    <n v="1"/>
    <n v="23092"/>
  </r>
  <r>
    <x v="2"/>
    <x v="0"/>
    <x v="11"/>
    <n v="8219"/>
    <n v="9754"/>
    <n v="2748"/>
    <n v="28"/>
    <n v="28"/>
    <n v="0"/>
    <n v="0"/>
    <n v="30"/>
    <n v="3"/>
    <n v="0"/>
    <n v="0"/>
    <n v="49"/>
    <n v="635"/>
    <n v="187"/>
    <n v="41"/>
    <n v="2"/>
    <n v="0"/>
    <n v="0"/>
    <n v="0"/>
    <n v="1"/>
    <n v="8"/>
    <n v="275"/>
    <n v="746"/>
    <n v="359"/>
    <n v="48"/>
    <n v="10"/>
    <n v="8"/>
    <n v="0"/>
    <n v="1"/>
    <n v="0"/>
    <n v="0"/>
    <n v="0"/>
    <n v="0"/>
    <n v="0"/>
    <n v="0"/>
    <n v="0"/>
    <n v="20810"/>
    <n v="2369"/>
    <n v="1"/>
    <n v="23180"/>
  </r>
  <r>
    <x v="3"/>
    <x v="0"/>
    <x v="0"/>
    <n v="10072"/>
    <n v="27769"/>
    <n v="9304"/>
    <n v="13"/>
    <n v="228"/>
    <n v="12"/>
    <n v="26"/>
    <n v="11"/>
    <n v="2"/>
    <n v="1"/>
    <n v="0"/>
    <n v="19"/>
    <n v="719"/>
    <n v="374"/>
    <n v="99"/>
    <n v="14"/>
    <n v="0"/>
    <n v="1"/>
    <n v="0"/>
    <n v="0"/>
    <n v="6"/>
    <n v="491"/>
    <n v="1772"/>
    <n v="1152"/>
    <n v="158"/>
    <n v="26"/>
    <n v="27"/>
    <n v="0"/>
    <n v="4"/>
    <n v="0"/>
    <n v="2"/>
    <n v="0"/>
    <n v="0"/>
    <n v="1"/>
    <n v="0"/>
    <n v="1"/>
    <n v="47438"/>
    <n v="4858"/>
    <n v="8"/>
    <n v="52304"/>
  </r>
  <r>
    <x v="3"/>
    <x v="0"/>
    <x v="1"/>
    <n v="10037"/>
    <n v="27710"/>
    <n v="9359"/>
    <n v="13"/>
    <n v="226"/>
    <n v="12"/>
    <n v="6"/>
    <n v="11"/>
    <n v="2"/>
    <n v="1"/>
    <n v="0"/>
    <n v="22"/>
    <n v="719"/>
    <n v="390"/>
    <n v="101"/>
    <n v="13"/>
    <n v="0"/>
    <n v="1"/>
    <n v="0"/>
    <n v="0"/>
    <n v="6"/>
    <n v="482"/>
    <n v="1751"/>
    <n v="1140"/>
    <n v="158"/>
    <n v="26"/>
    <n v="26"/>
    <n v="0"/>
    <n v="4"/>
    <n v="0"/>
    <n v="2"/>
    <n v="0"/>
    <n v="0"/>
    <n v="1"/>
    <n v="0"/>
    <n v="1"/>
    <n v="47377"/>
    <n v="4835"/>
    <n v="8"/>
    <n v="52220"/>
  </r>
  <r>
    <x v="3"/>
    <x v="0"/>
    <x v="2"/>
    <n v="10050"/>
    <n v="27714"/>
    <n v="9373"/>
    <n v="14"/>
    <n v="226"/>
    <n v="12"/>
    <n v="4"/>
    <n v="11"/>
    <n v="2"/>
    <n v="1"/>
    <n v="0"/>
    <n v="20"/>
    <n v="711"/>
    <n v="383"/>
    <n v="94"/>
    <n v="13"/>
    <n v="0"/>
    <n v="1"/>
    <n v="0"/>
    <n v="0"/>
    <n v="7"/>
    <n v="486"/>
    <n v="1763"/>
    <n v="1147"/>
    <n v="160"/>
    <n v="26"/>
    <n v="28"/>
    <n v="0"/>
    <n v="4"/>
    <n v="0"/>
    <n v="2"/>
    <n v="0"/>
    <n v="0"/>
    <n v="1"/>
    <n v="0"/>
    <n v="1"/>
    <n v="47407"/>
    <n v="4839"/>
    <n v="8"/>
    <n v="52254"/>
  </r>
  <r>
    <x v="3"/>
    <x v="0"/>
    <x v="3"/>
    <n v="10007"/>
    <n v="27687"/>
    <n v="9449"/>
    <n v="14"/>
    <n v="226"/>
    <n v="12"/>
    <n v="4"/>
    <n v="11"/>
    <n v="2"/>
    <n v="1"/>
    <n v="0"/>
    <n v="21"/>
    <n v="704"/>
    <n v="374"/>
    <n v="94"/>
    <n v="15"/>
    <n v="0"/>
    <n v="1"/>
    <n v="0"/>
    <n v="0"/>
    <n v="7"/>
    <n v="479"/>
    <n v="1771"/>
    <n v="1148"/>
    <n v="160"/>
    <n v="26"/>
    <n v="27"/>
    <n v="0"/>
    <n v="4"/>
    <n v="0"/>
    <n v="2"/>
    <n v="0"/>
    <n v="0"/>
    <n v="1"/>
    <n v="0"/>
    <n v="1"/>
    <n v="47413"/>
    <n v="4827"/>
    <n v="8"/>
    <n v="52248"/>
  </r>
  <r>
    <x v="3"/>
    <x v="0"/>
    <x v="4"/>
    <n v="10001"/>
    <n v="27691"/>
    <n v="9508"/>
    <n v="14"/>
    <n v="226"/>
    <n v="12"/>
    <n v="6"/>
    <n v="11"/>
    <n v="2"/>
    <n v="1"/>
    <n v="0"/>
    <n v="20"/>
    <n v="697"/>
    <n v="365"/>
    <n v="98"/>
    <n v="11"/>
    <n v="0"/>
    <n v="1"/>
    <n v="0"/>
    <n v="0"/>
    <n v="7"/>
    <n v="481"/>
    <n v="1784"/>
    <n v="1150"/>
    <n v="163"/>
    <n v="26"/>
    <n v="27"/>
    <n v="0"/>
    <n v="4"/>
    <n v="0"/>
    <n v="2"/>
    <n v="0"/>
    <n v="0"/>
    <n v="1"/>
    <n v="0"/>
    <n v="1"/>
    <n v="47472"/>
    <n v="4830"/>
    <n v="8"/>
    <n v="52310"/>
  </r>
  <r>
    <x v="3"/>
    <x v="0"/>
    <x v="5"/>
    <n v="9993"/>
    <n v="27633"/>
    <n v="9584"/>
    <n v="13"/>
    <n v="225"/>
    <n v="11"/>
    <n v="6"/>
    <n v="11"/>
    <n v="2"/>
    <n v="1"/>
    <n v="0"/>
    <n v="20"/>
    <n v="701"/>
    <n v="387"/>
    <n v="108"/>
    <n v="12"/>
    <n v="0"/>
    <n v="0"/>
    <n v="0"/>
    <n v="0"/>
    <n v="7"/>
    <n v="486"/>
    <n v="1805"/>
    <n v="1149"/>
    <n v="165"/>
    <n v="26"/>
    <n v="28"/>
    <n v="0"/>
    <n v="4"/>
    <n v="0"/>
    <n v="2"/>
    <n v="0"/>
    <n v="0"/>
    <n v="1"/>
    <n v="0"/>
    <n v="1"/>
    <n v="47479"/>
    <n v="4894"/>
    <n v="8"/>
    <n v="52381"/>
  </r>
  <r>
    <x v="3"/>
    <x v="0"/>
    <x v="6"/>
    <n v="8546"/>
    <n v="27312"/>
    <n v="11378"/>
    <n v="15"/>
    <n v="288"/>
    <n v="2"/>
    <n v="1"/>
    <n v="10"/>
    <n v="3"/>
    <n v="0"/>
    <n v="0"/>
    <n v="21"/>
    <n v="733"/>
    <n v="372"/>
    <n v="98"/>
    <n v="7"/>
    <n v="1"/>
    <n v="0"/>
    <n v="0"/>
    <n v="0"/>
    <n v="7"/>
    <n v="521"/>
    <n v="1761"/>
    <n v="1164"/>
    <n v="154"/>
    <n v="27"/>
    <n v="28"/>
    <n v="0"/>
    <n v="4"/>
    <n v="0"/>
    <n v="2"/>
    <n v="0"/>
    <n v="0"/>
    <n v="1"/>
    <n v="0"/>
    <n v="1"/>
    <n v="47555"/>
    <n v="4894"/>
    <n v="8"/>
    <n v="52457"/>
  </r>
  <r>
    <x v="3"/>
    <x v="0"/>
    <x v="7"/>
    <n v="8530"/>
    <n v="27273"/>
    <n v="11431"/>
    <n v="16"/>
    <n v="288"/>
    <n v="3"/>
    <n v="1"/>
    <n v="10"/>
    <n v="3"/>
    <n v="0"/>
    <n v="0"/>
    <n v="19"/>
    <n v="720"/>
    <n v="391"/>
    <n v="86"/>
    <n v="7"/>
    <n v="0"/>
    <n v="0"/>
    <n v="0"/>
    <n v="0"/>
    <n v="8"/>
    <n v="516"/>
    <n v="1771"/>
    <n v="1172"/>
    <n v="154"/>
    <n v="28"/>
    <n v="28"/>
    <n v="0"/>
    <n v="4"/>
    <n v="0"/>
    <n v="2"/>
    <n v="0"/>
    <n v="0"/>
    <n v="1"/>
    <n v="0"/>
    <n v="1"/>
    <n v="47555"/>
    <n v="4900"/>
    <n v="8"/>
    <n v="52463"/>
  </r>
  <r>
    <x v="3"/>
    <x v="0"/>
    <x v="8"/>
    <n v="8517"/>
    <n v="27307"/>
    <n v="11492"/>
    <n v="17"/>
    <n v="292"/>
    <n v="3"/>
    <n v="1"/>
    <n v="13"/>
    <n v="3"/>
    <n v="0"/>
    <n v="0"/>
    <n v="21"/>
    <n v="718"/>
    <n v="393"/>
    <n v="94"/>
    <n v="7"/>
    <n v="0"/>
    <n v="1"/>
    <n v="0"/>
    <n v="0"/>
    <n v="8"/>
    <n v="519"/>
    <n v="1799"/>
    <n v="1172"/>
    <n v="153"/>
    <n v="28"/>
    <n v="27"/>
    <n v="0"/>
    <n v="4"/>
    <n v="0"/>
    <n v="2"/>
    <n v="0"/>
    <n v="0"/>
    <n v="1"/>
    <n v="0"/>
    <n v="1"/>
    <n v="47645"/>
    <n v="4940"/>
    <n v="8"/>
    <n v="52593"/>
  </r>
  <r>
    <x v="3"/>
    <x v="0"/>
    <x v="9"/>
    <n v="8542"/>
    <n v="27440"/>
    <n v="11549"/>
    <n v="17"/>
    <n v="296"/>
    <n v="3"/>
    <n v="1"/>
    <n v="11"/>
    <n v="3"/>
    <n v="0"/>
    <n v="0"/>
    <n v="20"/>
    <n v="720"/>
    <n v="379"/>
    <n v="93"/>
    <n v="6"/>
    <n v="0"/>
    <n v="1"/>
    <n v="0"/>
    <n v="0"/>
    <n v="8"/>
    <n v="513"/>
    <n v="1800"/>
    <n v="1179"/>
    <n v="153"/>
    <n v="28"/>
    <n v="29"/>
    <n v="0"/>
    <n v="4"/>
    <n v="0"/>
    <n v="1"/>
    <n v="0"/>
    <n v="0"/>
    <n v="1"/>
    <n v="0"/>
    <n v="1"/>
    <n v="47862"/>
    <n v="4929"/>
    <n v="7"/>
    <n v="52798"/>
  </r>
  <r>
    <x v="3"/>
    <x v="0"/>
    <x v="10"/>
    <n v="8529"/>
    <n v="27391"/>
    <n v="11641"/>
    <n v="17"/>
    <n v="292"/>
    <n v="3"/>
    <n v="10"/>
    <n v="11"/>
    <n v="3"/>
    <n v="0"/>
    <n v="0"/>
    <n v="20"/>
    <n v="716"/>
    <n v="395"/>
    <n v="90"/>
    <n v="6"/>
    <n v="0"/>
    <n v="1"/>
    <n v="0"/>
    <n v="0"/>
    <n v="8"/>
    <n v="512"/>
    <n v="1798"/>
    <n v="1193"/>
    <n v="154"/>
    <n v="27"/>
    <n v="28"/>
    <n v="0"/>
    <n v="4"/>
    <n v="0"/>
    <n v="3"/>
    <n v="0"/>
    <n v="0"/>
    <n v="1"/>
    <n v="0"/>
    <n v="1"/>
    <n v="47897"/>
    <n v="4948"/>
    <n v="9"/>
    <n v="52854"/>
  </r>
  <r>
    <x v="3"/>
    <x v="0"/>
    <x v="11"/>
    <n v="8587"/>
    <n v="27502"/>
    <n v="11739"/>
    <n v="17"/>
    <n v="293"/>
    <n v="3"/>
    <n v="1"/>
    <n v="11"/>
    <n v="3"/>
    <n v="0"/>
    <n v="0"/>
    <n v="20"/>
    <n v="721"/>
    <n v="410"/>
    <n v="92"/>
    <n v="6"/>
    <n v="0"/>
    <n v="1"/>
    <n v="0"/>
    <n v="0"/>
    <n v="9"/>
    <n v="514"/>
    <n v="1796"/>
    <n v="1192"/>
    <n v="153"/>
    <n v="29"/>
    <n v="28"/>
    <n v="0"/>
    <n v="4"/>
    <n v="0"/>
    <n v="2"/>
    <n v="0"/>
    <n v="0"/>
    <n v="1"/>
    <n v="0"/>
    <n v="1"/>
    <n v="48156"/>
    <n v="4971"/>
    <n v="8"/>
    <n v="53135"/>
  </r>
  <r>
    <x v="4"/>
    <x v="0"/>
    <x v="0"/>
    <n v="2004"/>
    <n v="2813"/>
    <n v="668"/>
    <n v="1"/>
    <n v="2"/>
    <n v="7"/>
    <n v="0"/>
    <n v="0"/>
    <n v="0"/>
    <n v="0"/>
    <n v="0"/>
    <n v="12"/>
    <n v="169"/>
    <n v="55"/>
    <n v="3"/>
    <n v="0"/>
    <n v="0"/>
    <n v="0"/>
    <n v="0"/>
    <n v="0"/>
    <n v="0"/>
    <n v="38"/>
    <n v="140"/>
    <n v="41"/>
    <n v="6"/>
    <n v="2"/>
    <n v="1"/>
    <n v="0"/>
    <n v="1"/>
    <n v="0"/>
    <n v="1"/>
    <n v="0"/>
    <n v="0"/>
    <n v="0"/>
    <n v="0"/>
    <n v="0"/>
    <n v="5495"/>
    <n v="467"/>
    <n v="2"/>
    <n v="5964"/>
  </r>
  <r>
    <x v="4"/>
    <x v="0"/>
    <x v="1"/>
    <n v="2005"/>
    <n v="2813"/>
    <n v="679"/>
    <n v="1"/>
    <n v="2"/>
    <n v="7"/>
    <n v="0"/>
    <n v="0"/>
    <n v="0"/>
    <n v="0"/>
    <n v="0"/>
    <n v="12"/>
    <n v="167"/>
    <n v="55"/>
    <n v="4"/>
    <n v="0"/>
    <n v="0"/>
    <n v="0"/>
    <n v="0"/>
    <n v="0"/>
    <n v="0"/>
    <n v="39"/>
    <n v="137"/>
    <n v="39"/>
    <n v="6"/>
    <n v="3"/>
    <n v="1"/>
    <n v="0"/>
    <n v="1"/>
    <n v="0"/>
    <n v="1"/>
    <n v="0"/>
    <n v="0"/>
    <n v="0"/>
    <n v="0"/>
    <n v="0"/>
    <n v="5507"/>
    <n v="463"/>
    <n v="2"/>
    <n v="5972"/>
  </r>
  <r>
    <x v="4"/>
    <x v="0"/>
    <x v="2"/>
    <n v="2002"/>
    <n v="2815"/>
    <n v="696"/>
    <n v="1"/>
    <n v="2"/>
    <n v="7"/>
    <n v="0"/>
    <n v="0"/>
    <n v="0"/>
    <n v="0"/>
    <n v="0"/>
    <n v="13"/>
    <n v="168"/>
    <n v="55"/>
    <n v="3"/>
    <n v="0"/>
    <n v="0"/>
    <n v="0"/>
    <n v="0"/>
    <n v="0"/>
    <n v="0"/>
    <n v="38"/>
    <n v="138"/>
    <n v="41"/>
    <n v="6"/>
    <n v="4"/>
    <n v="1"/>
    <n v="0"/>
    <n v="1"/>
    <n v="0"/>
    <n v="1"/>
    <n v="0"/>
    <n v="0"/>
    <n v="0"/>
    <n v="0"/>
    <n v="0"/>
    <n v="5523"/>
    <n v="467"/>
    <n v="2"/>
    <n v="5992"/>
  </r>
  <r>
    <x v="4"/>
    <x v="0"/>
    <x v="3"/>
    <n v="1993"/>
    <n v="2809"/>
    <n v="694"/>
    <n v="1"/>
    <n v="2"/>
    <n v="7"/>
    <n v="0"/>
    <n v="0"/>
    <n v="0"/>
    <n v="0"/>
    <n v="0"/>
    <n v="13"/>
    <n v="166"/>
    <n v="53"/>
    <n v="3"/>
    <n v="0"/>
    <n v="0"/>
    <n v="0"/>
    <n v="0"/>
    <n v="0"/>
    <n v="0"/>
    <n v="39"/>
    <n v="144"/>
    <n v="41"/>
    <n v="6"/>
    <n v="3"/>
    <n v="1"/>
    <n v="0"/>
    <n v="1"/>
    <n v="0"/>
    <n v="1"/>
    <n v="0"/>
    <n v="0"/>
    <n v="0"/>
    <n v="0"/>
    <n v="0"/>
    <n v="5506"/>
    <n v="469"/>
    <n v="2"/>
    <n v="5977"/>
  </r>
  <r>
    <x v="4"/>
    <x v="0"/>
    <x v="4"/>
    <n v="1979"/>
    <n v="2783"/>
    <n v="694"/>
    <n v="1"/>
    <n v="2"/>
    <n v="7"/>
    <n v="0"/>
    <n v="0"/>
    <n v="0"/>
    <n v="0"/>
    <n v="0"/>
    <n v="13"/>
    <n v="165"/>
    <n v="56"/>
    <n v="4"/>
    <n v="0"/>
    <n v="0"/>
    <n v="0"/>
    <n v="0"/>
    <n v="0"/>
    <n v="0"/>
    <n v="40"/>
    <n v="139"/>
    <n v="41"/>
    <n v="6"/>
    <n v="3"/>
    <n v="1"/>
    <n v="0"/>
    <n v="1"/>
    <n v="0"/>
    <n v="1"/>
    <n v="0"/>
    <n v="0"/>
    <n v="0"/>
    <n v="0"/>
    <n v="0"/>
    <n v="5466"/>
    <n v="468"/>
    <n v="2"/>
    <n v="5936"/>
  </r>
  <r>
    <x v="4"/>
    <x v="0"/>
    <x v="5"/>
    <n v="1973"/>
    <n v="2771"/>
    <n v="711"/>
    <n v="1"/>
    <n v="2"/>
    <n v="6"/>
    <n v="0"/>
    <n v="0"/>
    <n v="0"/>
    <n v="0"/>
    <n v="0"/>
    <n v="12"/>
    <n v="166"/>
    <n v="54"/>
    <n v="3"/>
    <n v="0"/>
    <n v="0"/>
    <n v="0"/>
    <n v="0"/>
    <n v="0"/>
    <n v="0"/>
    <n v="40"/>
    <n v="141"/>
    <n v="41"/>
    <n v="6"/>
    <n v="3"/>
    <n v="1"/>
    <n v="0"/>
    <n v="1"/>
    <n v="0"/>
    <n v="1"/>
    <n v="0"/>
    <n v="0"/>
    <n v="0"/>
    <n v="0"/>
    <n v="0"/>
    <n v="5464"/>
    <n v="467"/>
    <n v="2"/>
    <n v="5933"/>
  </r>
  <r>
    <x v="4"/>
    <x v="0"/>
    <x v="6"/>
    <n v="1582"/>
    <n v="2749"/>
    <n v="1130"/>
    <n v="1"/>
    <n v="0"/>
    <n v="2"/>
    <n v="0"/>
    <n v="0"/>
    <n v="0"/>
    <n v="0"/>
    <n v="0"/>
    <n v="14"/>
    <n v="170"/>
    <n v="49"/>
    <n v="2"/>
    <n v="0"/>
    <n v="0"/>
    <n v="0"/>
    <n v="0"/>
    <n v="0"/>
    <n v="0"/>
    <n v="46"/>
    <n v="144"/>
    <n v="45"/>
    <n v="6"/>
    <n v="4"/>
    <n v="1"/>
    <n v="0"/>
    <n v="1"/>
    <n v="0"/>
    <n v="1"/>
    <n v="0"/>
    <n v="0"/>
    <n v="0"/>
    <n v="0"/>
    <n v="0"/>
    <n v="5464"/>
    <n v="481"/>
    <n v="2"/>
    <n v="5947"/>
  </r>
  <r>
    <x v="4"/>
    <x v="0"/>
    <x v="7"/>
    <n v="1571"/>
    <n v="2742"/>
    <n v="1138"/>
    <n v="1"/>
    <n v="0"/>
    <n v="1"/>
    <n v="0"/>
    <n v="0"/>
    <n v="0"/>
    <n v="0"/>
    <n v="0"/>
    <n v="12"/>
    <n v="174"/>
    <n v="51"/>
    <n v="2"/>
    <n v="0"/>
    <n v="0"/>
    <n v="0"/>
    <n v="0"/>
    <n v="0"/>
    <n v="0"/>
    <n v="45"/>
    <n v="134"/>
    <n v="45"/>
    <n v="6"/>
    <n v="4"/>
    <n v="1"/>
    <n v="0"/>
    <n v="1"/>
    <n v="0"/>
    <n v="1"/>
    <n v="0"/>
    <n v="0"/>
    <n v="0"/>
    <n v="0"/>
    <n v="0"/>
    <n v="5453"/>
    <n v="474"/>
    <n v="2"/>
    <n v="5929"/>
  </r>
  <r>
    <x v="4"/>
    <x v="0"/>
    <x v="8"/>
    <n v="1577"/>
    <n v="2752"/>
    <n v="1137"/>
    <n v="2"/>
    <n v="0"/>
    <n v="1"/>
    <n v="0"/>
    <n v="0"/>
    <n v="0"/>
    <n v="0"/>
    <n v="0"/>
    <n v="13"/>
    <n v="171"/>
    <n v="49"/>
    <n v="2"/>
    <n v="0"/>
    <n v="0"/>
    <n v="0"/>
    <n v="0"/>
    <n v="0"/>
    <n v="0"/>
    <n v="46"/>
    <n v="134"/>
    <n v="44"/>
    <n v="6"/>
    <n v="4"/>
    <n v="1"/>
    <n v="0"/>
    <n v="1"/>
    <n v="0"/>
    <n v="1"/>
    <n v="0"/>
    <n v="0"/>
    <n v="0"/>
    <n v="0"/>
    <n v="0"/>
    <n v="5469"/>
    <n v="470"/>
    <n v="2"/>
    <n v="5941"/>
  </r>
  <r>
    <x v="4"/>
    <x v="0"/>
    <x v="9"/>
    <n v="1576"/>
    <n v="2756"/>
    <n v="1150"/>
    <n v="2"/>
    <n v="0"/>
    <n v="1"/>
    <n v="0"/>
    <n v="0"/>
    <n v="0"/>
    <n v="0"/>
    <n v="0"/>
    <n v="14"/>
    <n v="169"/>
    <n v="66"/>
    <n v="3"/>
    <n v="0"/>
    <n v="0"/>
    <n v="0"/>
    <n v="0"/>
    <n v="0"/>
    <n v="0"/>
    <n v="44"/>
    <n v="131"/>
    <n v="44"/>
    <n v="6"/>
    <n v="4"/>
    <n v="1"/>
    <n v="0"/>
    <n v="1"/>
    <n v="0"/>
    <n v="1"/>
    <n v="0"/>
    <n v="0"/>
    <n v="0"/>
    <n v="0"/>
    <n v="0"/>
    <n v="5485"/>
    <n v="482"/>
    <n v="2"/>
    <n v="5969"/>
  </r>
  <r>
    <x v="4"/>
    <x v="0"/>
    <x v="10"/>
    <n v="1580"/>
    <n v="2761"/>
    <n v="1151"/>
    <n v="2"/>
    <n v="0"/>
    <n v="1"/>
    <n v="0"/>
    <n v="0"/>
    <n v="0"/>
    <n v="0"/>
    <n v="0"/>
    <n v="13"/>
    <n v="169"/>
    <n v="51"/>
    <n v="4"/>
    <n v="0"/>
    <n v="0"/>
    <n v="0"/>
    <n v="0"/>
    <n v="0"/>
    <n v="0"/>
    <n v="44"/>
    <n v="133"/>
    <n v="44"/>
    <n v="6"/>
    <n v="4"/>
    <n v="1"/>
    <n v="0"/>
    <n v="1"/>
    <n v="0"/>
    <n v="1"/>
    <n v="0"/>
    <n v="0"/>
    <n v="0"/>
    <n v="0"/>
    <n v="0"/>
    <n v="5495"/>
    <n v="469"/>
    <n v="2"/>
    <n v="5966"/>
  </r>
  <r>
    <x v="4"/>
    <x v="0"/>
    <x v="11"/>
    <n v="1599"/>
    <n v="2779"/>
    <n v="1157"/>
    <n v="5"/>
    <n v="0"/>
    <n v="1"/>
    <n v="0"/>
    <n v="0"/>
    <n v="0"/>
    <n v="0"/>
    <n v="0"/>
    <n v="11"/>
    <n v="170"/>
    <n v="51"/>
    <n v="2"/>
    <n v="0"/>
    <n v="0"/>
    <n v="0"/>
    <n v="0"/>
    <n v="0"/>
    <n v="0"/>
    <n v="44"/>
    <n v="133"/>
    <n v="45"/>
    <n v="6"/>
    <n v="4"/>
    <n v="1"/>
    <n v="0"/>
    <n v="1"/>
    <n v="0"/>
    <n v="1"/>
    <n v="0"/>
    <n v="0"/>
    <n v="0"/>
    <n v="0"/>
    <n v="0"/>
    <n v="5541"/>
    <n v="467"/>
    <n v="2"/>
    <n v="6010"/>
  </r>
  <r>
    <x v="5"/>
    <x v="0"/>
    <x v="0"/>
    <n v="6136"/>
    <n v="11737"/>
    <n v="7191"/>
    <n v="11"/>
    <n v="8"/>
    <n v="5"/>
    <n v="49"/>
    <n v="5"/>
    <n v="2"/>
    <n v="0"/>
    <n v="0"/>
    <n v="33"/>
    <n v="627"/>
    <n v="287"/>
    <n v="93"/>
    <n v="15"/>
    <n v="0"/>
    <n v="1"/>
    <n v="0"/>
    <n v="0"/>
    <n v="8"/>
    <n v="617"/>
    <n v="1324"/>
    <n v="572"/>
    <n v="68"/>
    <n v="17"/>
    <n v="25"/>
    <n v="1"/>
    <n v="11"/>
    <n v="0"/>
    <n v="7"/>
    <n v="0"/>
    <n v="1"/>
    <n v="6"/>
    <n v="0"/>
    <n v="1"/>
    <n v="25144"/>
    <n v="3687"/>
    <n v="27"/>
    <n v="28858"/>
  </r>
  <r>
    <x v="5"/>
    <x v="0"/>
    <x v="1"/>
    <n v="6120"/>
    <n v="11660"/>
    <n v="7222"/>
    <n v="11"/>
    <n v="8"/>
    <n v="2"/>
    <n v="35"/>
    <n v="5"/>
    <n v="2"/>
    <n v="0"/>
    <n v="0"/>
    <n v="37"/>
    <n v="637"/>
    <n v="278"/>
    <n v="80"/>
    <n v="18"/>
    <n v="0"/>
    <n v="1"/>
    <n v="0"/>
    <n v="0"/>
    <n v="8"/>
    <n v="608"/>
    <n v="1301"/>
    <n v="577"/>
    <n v="68"/>
    <n v="17"/>
    <n v="25"/>
    <n v="1"/>
    <n v="11"/>
    <n v="0"/>
    <n v="7"/>
    <n v="0"/>
    <n v="1"/>
    <n v="6"/>
    <n v="0"/>
    <n v="1"/>
    <n v="25065"/>
    <n v="3655"/>
    <n v="27"/>
    <n v="28747"/>
  </r>
  <r>
    <x v="5"/>
    <x v="0"/>
    <x v="2"/>
    <n v="6115"/>
    <n v="11710"/>
    <n v="7539"/>
    <n v="10"/>
    <n v="8"/>
    <n v="2"/>
    <n v="31"/>
    <n v="5"/>
    <n v="2"/>
    <n v="0"/>
    <n v="0"/>
    <n v="35"/>
    <n v="626"/>
    <n v="270"/>
    <n v="82"/>
    <n v="15"/>
    <n v="0"/>
    <n v="1"/>
    <n v="0"/>
    <n v="0"/>
    <n v="12"/>
    <n v="607"/>
    <n v="1322"/>
    <n v="581"/>
    <n v="68"/>
    <n v="17"/>
    <n v="25"/>
    <n v="1"/>
    <n v="11"/>
    <n v="0"/>
    <n v="7"/>
    <n v="0"/>
    <n v="1"/>
    <n v="6"/>
    <n v="0"/>
    <n v="1"/>
    <n v="25422"/>
    <n v="3661"/>
    <n v="27"/>
    <n v="29110"/>
  </r>
  <r>
    <x v="5"/>
    <x v="0"/>
    <x v="3"/>
    <n v="6120"/>
    <n v="11749"/>
    <n v="7872"/>
    <n v="10"/>
    <n v="9"/>
    <n v="2"/>
    <n v="27"/>
    <n v="5"/>
    <n v="2"/>
    <n v="0"/>
    <n v="0"/>
    <n v="33"/>
    <n v="626"/>
    <n v="263"/>
    <n v="82"/>
    <n v="15"/>
    <n v="0"/>
    <n v="1"/>
    <n v="0"/>
    <n v="0"/>
    <n v="13"/>
    <n v="605"/>
    <n v="1334"/>
    <n v="584"/>
    <n v="67"/>
    <n v="17"/>
    <n v="25"/>
    <n v="1"/>
    <n v="11"/>
    <n v="0"/>
    <n v="7"/>
    <n v="0"/>
    <n v="1"/>
    <n v="6"/>
    <n v="0"/>
    <n v="1"/>
    <n v="25796"/>
    <n v="3665"/>
    <n v="27"/>
    <n v="29488"/>
  </r>
  <r>
    <x v="5"/>
    <x v="0"/>
    <x v="4"/>
    <n v="6123"/>
    <n v="11732"/>
    <n v="8009"/>
    <n v="9"/>
    <n v="8"/>
    <n v="2"/>
    <n v="21"/>
    <n v="5"/>
    <n v="2"/>
    <n v="0"/>
    <n v="0"/>
    <n v="32"/>
    <n v="615"/>
    <n v="260"/>
    <n v="77"/>
    <n v="14"/>
    <n v="0"/>
    <n v="0"/>
    <n v="0"/>
    <n v="0"/>
    <n v="15"/>
    <n v="605"/>
    <n v="1332"/>
    <n v="591"/>
    <n v="67"/>
    <n v="16"/>
    <n v="26"/>
    <n v="1"/>
    <n v="11"/>
    <n v="0"/>
    <n v="7"/>
    <n v="0"/>
    <n v="1"/>
    <n v="6"/>
    <n v="0"/>
    <n v="1"/>
    <n v="25911"/>
    <n v="3650"/>
    <n v="27"/>
    <n v="29588"/>
  </r>
  <r>
    <x v="5"/>
    <x v="0"/>
    <x v="5"/>
    <n v="6110"/>
    <n v="11686"/>
    <n v="8141"/>
    <n v="11"/>
    <n v="8"/>
    <n v="2"/>
    <n v="14"/>
    <n v="5"/>
    <n v="2"/>
    <n v="0"/>
    <n v="0"/>
    <n v="31"/>
    <n v="608"/>
    <n v="262"/>
    <n v="79"/>
    <n v="15"/>
    <n v="0"/>
    <n v="4"/>
    <n v="0"/>
    <n v="0"/>
    <n v="13"/>
    <n v="608"/>
    <n v="1348"/>
    <n v="595"/>
    <n v="67"/>
    <n v="16"/>
    <n v="26"/>
    <n v="1"/>
    <n v="11"/>
    <n v="0"/>
    <n v="7"/>
    <n v="0"/>
    <n v="1"/>
    <n v="6"/>
    <n v="0"/>
    <n v="1"/>
    <n v="25979"/>
    <n v="3672"/>
    <n v="27"/>
    <n v="29678"/>
  </r>
  <r>
    <x v="5"/>
    <x v="0"/>
    <x v="6"/>
    <n v="6603"/>
    <n v="10982"/>
    <n v="8510"/>
    <n v="11"/>
    <n v="15"/>
    <n v="0"/>
    <n v="4"/>
    <n v="5"/>
    <n v="1"/>
    <n v="1"/>
    <n v="0"/>
    <n v="33"/>
    <n v="625"/>
    <n v="269"/>
    <n v="95"/>
    <n v="13"/>
    <n v="0"/>
    <n v="2"/>
    <n v="0"/>
    <n v="0"/>
    <n v="13"/>
    <n v="645"/>
    <n v="1294"/>
    <n v="611"/>
    <n v="67"/>
    <n v="17"/>
    <n v="26"/>
    <n v="1"/>
    <n v="11"/>
    <n v="0"/>
    <n v="7"/>
    <n v="0"/>
    <n v="0"/>
    <n v="6"/>
    <n v="0"/>
    <n v="1"/>
    <n v="26132"/>
    <n v="3710"/>
    <n v="26"/>
    <n v="29868"/>
  </r>
  <r>
    <x v="5"/>
    <x v="0"/>
    <x v="7"/>
    <n v="6599"/>
    <n v="11028"/>
    <n v="8716"/>
    <n v="13"/>
    <n v="15"/>
    <n v="0"/>
    <n v="4"/>
    <n v="5"/>
    <n v="1"/>
    <n v="1"/>
    <n v="0"/>
    <n v="33"/>
    <n v="593"/>
    <n v="258"/>
    <n v="84"/>
    <n v="12"/>
    <n v="0"/>
    <n v="1"/>
    <n v="0"/>
    <n v="0"/>
    <n v="13"/>
    <n v="661"/>
    <n v="1301"/>
    <n v="617"/>
    <n v="71"/>
    <n v="17"/>
    <n v="26"/>
    <n v="0"/>
    <n v="12"/>
    <n v="0"/>
    <n v="7"/>
    <n v="0"/>
    <n v="2"/>
    <n v="6"/>
    <n v="0"/>
    <n v="1"/>
    <n v="26382"/>
    <n v="3687"/>
    <n v="28"/>
    <n v="30097"/>
  </r>
  <r>
    <x v="5"/>
    <x v="0"/>
    <x v="8"/>
    <n v="6602"/>
    <n v="11105"/>
    <n v="9010"/>
    <n v="13"/>
    <n v="14"/>
    <n v="0"/>
    <n v="3"/>
    <n v="5"/>
    <n v="1"/>
    <n v="1"/>
    <n v="0"/>
    <n v="32"/>
    <n v="587"/>
    <n v="268"/>
    <n v="90"/>
    <n v="13"/>
    <n v="1"/>
    <n v="0"/>
    <n v="0"/>
    <n v="0"/>
    <n v="13"/>
    <n v="658"/>
    <n v="1303"/>
    <n v="616"/>
    <n v="68"/>
    <n v="17"/>
    <n v="29"/>
    <n v="0"/>
    <n v="12"/>
    <n v="0"/>
    <n v="7"/>
    <n v="0"/>
    <n v="1"/>
    <n v="6"/>
    <n v="0"/>
    <n v="1"/>
    <n v="26754"/>
    <n v="3695"/>
    <n v="27"/>
    <n v="30476"/>
  </r>
  <r>
    <x v="5"/>
    <x v="0"/>
    <x v="9"/>
    <n v="6631"/>
    <n v="11124"/>
    <n v="9498"/>
    <n v="14"/>
    <n v="14"/>
    <n v="0"/>
    <n v="3"/>
    <n v="5"/>
    <n v="1"/>
    <n v="1"/>
    <n v="0"/>
    <n v="32"/>
    <n v="584"/>
    <n v="267"/>
    <n v="92"/>
    <n v="13"/>
    <n v="1"/>
    <n v="0"/>
    <n v="0"/>
    <n v="0"/>
    <n v="13"/>
    <n v="656"/>
    <n v="1313"/>
    <n v="615"/>
    <n v="68"/>
    <n v="17"/>
    <n v="28"/>
    <n v="0"/>
    <n v="12"/>
    <n v="0"/>
    <n v="7"/>
    <n v="0"/>
    <n v="1"/>
    <n v="6"/>
    <n v="0"/>
    <n v="1"/>
    <n v="27291"/>
    <n v="3699"/>
    <n v="27"/>
    <n v="31017"/>
  </r>
  <r>
    <x v="5"/>
    <x v="0"/>
    <x v="10"/>
    <n v="6587"/>
    <n v="11147"/>
    <n v="9663"/>
    <n v="14"/>
    <n v="14"/>
    <n v="0"/>
    <n v="3"/>
    <n v="5"/>
    <n v="1"/>
    <n v="1"/>
    <n v="0"/>
    <n v="32"/>
    <n v="581"/>
    <n v="282"/>
    <n v="99"/>
    <n v="14"/>
    <n v="1"/>
    <n v="0"/>
    <n v="0"/>
    <n v="0"/>
    <n v="13"/>
    <n v="653"/>
    <n v="1303"/>
    <n v="620"/>
    <n v="69"/>
    <n v="17"/>
    <n v="28"/>
    <n v="0"/>
    <n v="12"/>
    <n v="0"/>
    <n v="7"/>
    <n v="0"/>
    <n v="1"/>
    <n v="6"/>
    <n v="0"/>
    <n v="1"/>
    <n v="27435"/>
    <n v="3712"/>
    <n v="27"/>
    <n v="31174"/>
  </r>
  <r>
    <x v="5"/>
    <x v="0"/>
    <x v="11"/>
    <n v="6620"/>
    <n v="11181"/>
    <n v="10000"/>
    <n v="15"/>
    <n v="14"/>
    <n v="0"/>
    <n v="3"/>
    <n v="4"/>
    <n v="1"/>
    <n v="1"/>
    <n v="0"/>
    <n v="32"/>
    <n v="588"/>
    <n v="274"/>
    <n v="100"/>
    <n v="14"/>
    <n v="1"/>
    <n v="0"/>
    <n v="0"/>
    <n v="0"/>
    <n v="12"/>
    <n v="649"/>
    <n v="1318"/>
    <n v="622"/>
    <n v="70"/>
    <n v="17"/>
    <n v="28"/>
    <n v="0"/>
    <n v="12"/>
    <n v="0"/>
    <n v="6"/>
    <n v="0"/>
    <n v="1"/>
    <n v="6"/>
    <n v="0"/>
    <n v="1"/>
    <n v="27839"/>
    <n v="3725"/>
    <n v="26"/>
    <n v="31590"/>
  </r>
  <r>
    <x v="6"/>
    <x v="0"/>
    <x v="0"/>
    <n v="1520"/>
    <n v="2627"/>
    <n v="566"/>
    <n v="7"/>
    <n v="2"/>
    <n v="0"/>
    <n v="0"/>
    <n v="0"/>
    <n v="2"/>
    <n v="0"/>
    <n v="0"/>
    <n v="14"/>
    <n v="142"/>
    <n v="43"/>
    <n v="7"/>
    <n v="0"/>
    <n v="0"/>
    <n v="0"/>
    <n v="0"/>
    <n v="0"/>
    <n v="1"/>
    <n v="80"/>
    <n v="230"/>
    <n v="122"/>
    <n v="15"/>
    <n v="7"/>
    <n v="12"/>
    <n v="0"/>
    <n v="5"/>
    <n v="0"/>
    <n v="0"/>
    <n v="0"/>
    <n v="1"/>
    <n v="0"/>
    <n v="0"/>
    <n v="0"/>
    <n v="4724"/>
    <n v="673"/>
    <n v="6"/>
    <n v="5403"/>
  </r>
  <r>
    <x v="6"/>
    <x v="0"/>
    <x v="1"/>
    <n v="1518"/>
    <n v="2633"/>
    <n v="563"/>
    <n v="7"/>
    <n v="2"/>
    <n v="0"/>
    <n v="0"/>
    <n v="0"/>
    <n v="2"/>
    <n v="0"/>
    <n v="0"/>
    <n v="14"/>
    <n v="138"/>
    <n v="45"/>
    <n v="7"/>
    <n v="0"/>
    <n v="0"/>
    <n v="0"/>
    <n v="0"/>
    <n v="0"/>
    <n v="1"/>
    <n v="80"/>
    <n v="226"/>
    <n v="120"/>
    <n v="15"/>
    <n v="7"/>
    <n v="12"/>
    <n v="0"/>
    <n v="5"/>
    <n v="0"/>
    <n v="0"/>
    <n v="0"/>
    <n v="1"/>
    <n v="0"/>
    <n v="0"/>
    <n v="0"/>
    <n v="4725"/>
    <n v="665"/>
    <n v="6"/>
    <n v="5396"/>
  </r>
  <r>
    <x v="6"/>
    <x v="0"/>
    <x v="2"/>
    <n v="1518"/>
    <n v="2641"/>
    <n v="563"/>
    <n v="7"/>
    <n v="2"/>
    <n v="0"/>
    <n v="0"/>
    <n v="0"/>
    <n v="2"/>
    <n v="0"/>
    <n v="0"/>
    <n v="14"/>
    <n v="138"/>
    <n v="42"/>
    <n v="7"/>
    <n v="0"/>
    <n v="0"/>
    <n v="0"/>
    <n v="0"/>
    <n v="0"/>
    <n v="1"/>
    <n v="79"/>
    <n v="228"/>
    <n v="120"/>
    <n v="15"/>
    <n v="7"/>
    <n v="12"/>
    <n v="0"/>
    <n v="5"/>
    <n v="0"/>
    <n v="0"/>
    <n v="0"/>
    <n v="1"/>
    <n v="0"/>
    <n v="0"/>
    <n v="0"/>
    <n v="4733"/>
    <n v="663"/>
    <n v="6"/>
    <n v="5402"/>
  </r>
  <r>
    <x v="6"/>
    <x v="0"/>
    <x v="3"/>
    <n v="1508"/>
    <n v="2623"/>
    <n v="565"/>
    <n v="7"/>
    <n v="2"/>
    <n v="0"/>
    <n v="0"/>
    <n v="0"/>
    <n v="2"/>
    <n v="0"/>
    <n v="0"/>
    <n v="14"/>
    <n v="137"/>
    <n v="42"/>
    <n v="5"/>
    <n v="0"/>
    <n v="0"/>
    <n v="0"/>
    <n v="0"/>
    <n v="0"/>
    <n v="0"/>
    <n v="79"/>
    <n v="230"/>
    <n v="122"/>
    <n v="15"/>
    <n v="7"/>
    <n v="12"/>
    <n v="0"/>
    <n v="5"/>
    <n v="0"/>
    <n v="0"/>
    <n v="0"/>
    <n v="1"/>
    <n v="0"/>
    <n v="0"/>
    <n v="0"/>
    <n v="4707"/>
    <n v="663"/>
    <n v="6"/>
    <n v="5376"/>
  </r>
  <r>
    <x v="6"/>
    <x v="0"/>
    <x v="4"/>
    <n v="1485"/>
    <n v="2591"/>
    <n v="561"/>
    <n v="7"/>
    <n v="2"/>
    <n v="0"/>
    <n v="0"/>
    <n v="0"/>
    <n v="2"/>
    <n v="0"/>
    <n v="0"/>
    <n v="14"/>
    <n v="136"/>
    <n v="39"/>
    <n v="7"/>
    <n v="0"/>
    <n v="0"/>
    <n v="0"/>
    <n v="0"/>
    <n v="0"/>
    <n v="2"/>
    <n v="80"/>
    <n v="232"/>
    <n v="122"/>
    <n v="15"/>
    <n v="7"/>
    <n v="11"/>
    <n v="0"/>
    <n v="5"/>
    <n v="0"/>
    <n v="0"/>
    <n v="0"/>
    <n v="1"/>
    <n v="0"/>
    <n v="0"/>
    <n v="0"/>
    <n v="4648"/>
    <n v="665"/>
    <n v="6"/>
    <n v="5319"/>
  </r>
  <r>
    <x v="6"/>
    <x v="0"/>
    <x v="5"/>
    <n v="1471"/>
    <n v="2584"/>
    <n v="564"/>
    <n v="7"/>
    <n v="2"/>
    <n v="0"/>
    <n v="0"/>
    <n v="0"/>
    <n v="2"/>
    <n v="0"/>
    <n v="0"/>
    <n v="14"/>
    <n v="134"/>
    <n v="39"/>
    <n v="8"/>
    <n v="0"/>
    <n v="0"/>
    <n v="0"/>
    <n v="0"/>
    <n v="0"/>
    <n v="1"/>
    <n v="81"/>
    <n v="236"/>
    <n v="121"/>
    <n v="15"/>
    <n v="7"/>
    <n v="13"/>
    <n v="0"/>
    <n v="5"/>
    <n v="0"/>
    <n v="0"/>
    <n v="0"/>
    <n v="1"/>
    <n v="0"/>
    <n v="0"/>
    <n v="0"/>
    <n v="4630"/>
    <n v="669"/>
    <n v="6"/>
    <n v="5305"/>
  </r>
  <r>
    <x v="6"/>
    <x v="0"/>
    <x v="6"/>
    <n v="1416"/>
    <n v="2527"/>
    <n v="661"/>
    <n v="7"/>
    <n v="1"/>
    <n v="1"/>
    <n v="0"/>
    <n v="0"/>
    <n v="2"/>
    <n v="0"/>
    <n v="0"/>
    <n v="14"/>
    <n v="135"/>
    <n v="39"/>
    <n v="10"/>
    <n v="0"/>
    <n v="0"/>
    <n v="0"/>
    <n v="0"/>
    <n v="0"/>
    <n v="1"/>
    <n v="82"/>
    <n v="234"/>
    <n v="123"/>
    <n v="15"/>
    <n v="7"/>
    <n v="12"/>
    <n v="0"/>
    <n v="5"/>
    <n v="0"/>
    <n v="0"/>
    <n v="0"/>
    <n v="1"/>
    <n v="0"/>
    <n v="0"/>
    <n v="0"/>
    <n v="4615"/>
    <n v="672"/>
    <n v="6"/>
    <n v="5293"/>
  </r>
  <r>
    <x v="6"/>
    <x v="0"/>
    <x v="7"/>
    <n v="1398"/>
    <n v="2527"/>
    <n v="661"/>
    <n v="7"/>
    <n v="1"/>
    <n v="1"/>
    <n v="0"/>
    <n v="0"/>
    <n v="2"/>
    <n v="0"/>
    <n v="0"/>
    <n v="14"/>
    <n v="138"/>
    <n v="42"/>
    <n v="9"/>
    <n v="0"/>
    <n v="0"/>
    <n v="0"/>
    <n v="0"/>
    <n v="0"/>
    <n v="1"/>
    <n v="82"/>
    <n v="232"/>
    <n v="124"/>
    <n v="14"/>
    <n v="7"/>
    <n v="12"/>
    <n v="0"/>
    <n v="5"/>
    <n v="0"/>
    <n v="0"/>
    <n v="0"/>
    <n v="1"/>
    <n v="0"/>
    <n v="0"/>
    <n v="0"/>
    <n v="4597"/>
    <n v="675"/>
    <n v="6"/>
    <n v="5278"/>
  </r>
  <r>
    <x v="6"/>
    <x v="0"/>
    <x v="8"/>
    <n v="1401"/>
    <n v="2536"/>
    <n v="664"/>
    <n v="8"/>
    <n v="1"/>
    <n v="1"/>
    <n v="0"/>
    <n v="0"/>
    <n v="2"/>
    <n v="0"/>
    <n v="0"/>
    <n v="14"/>
    <n v="133"/>
    <n v="41"/>
    <n v="9"/>
    <n v="0"/>
    <n v="0"/>
    <n v="0"/>
    <n v="0"/>
    <n v="0"/>
    <n v="1"/>
    <n v="83"/>
    <n v="237"/>
    <n v="124"/>
    <n v="16"/>
    <n v="6"/>
    <n v="11"/>
    <n v="0"/>
    <n v="5"/>
    <n v="0"/>
    <n v="0"/>
    <n v="0"/>
    <n v="1"/>
    <n v="0"/>
    <n v="0"/>
    <n v="0"/>
    <n v="4613"/>
    <n v="675"/>
    <n v="6"/>
    <n v="5294"/>
  </r>
  <r>
    <x v="6"/>
    <x v="0"/>
    <x v="9"/>
    <n v="1397"/>
    <n v="2524"/>
    <n v="663"/>
    <n v="8"/>
    <n v="1"/>
    <n v="1"/>
    <n v="0"/>
    <n v="0"/>
    <n v="2"/>
    <n v="0"/>
    <n v="0"/>
    <n v="14"/>
    <n v="135"/>
    <n v="42"/>
    <n v="9"/>
    <n v="0"/>
    <n v="0"/>
    <n v="0"/>
    <n v="0"/>
    <n v="0"/>
    <n v="1"/>
    <n v="84"/>
    <n v="239"/>
    <n v="123"/>
    <n v="15"/>
    <n v="8"/>
    <n v="13"/>
    <n v="0"/>
    <n v="5"/>
    <n v="0"/>
    <n v="0"/>
    <n v="0"/>
    <n v="1"/>
    <n v="0"/>
    <n v="0"/>
    <n v="0"/>
    <n v="4596"/>
    <n v="683"/>
    <n v="6"/>
    <n v="5285"/>
  </r>
  <r>
    <x v="6"/>
    <x v="0"/>
    <x v="10"/>
    <n v="1410"/>
    <n v="2523"/>
    <n v="664"/>
    <n v="8"/>
    <n v="1"/>
    <n v="1"/>
    <n v="0"/>
    <n v="0"/>
    <n v="2"/>
    <n v="0"/>
    <n v="0"/>
    <n v="14"/>
    <n v="135"/>
    <n v="42"/>
    <n v="8"/>
    <n v="0"/>
    <n v="0"/>
    <n v="0"/>
    <n v="0"/>
    <n v="0"/>
    <n v="1"/>
    <n v="84"/>
    <n v="241"/>
    <n v="124"/>
    <n v="15"/>
    <n v="7"/>
    <n v="12"/>
    <n v="0"/>
    <n v="5"/>
    <n v="0"/>
    <n v="0"/>
    <n v="0"/>
    <n v="1"/>
    <n v="0"/>
    <n v="0"/>
    <n v="0"/>
    <n v="4609"/>
    <n v="683"/>
    <n v="6"/>
    <n v="5298"/>
  </r>
  <r>
    <x v="6"/>
    <x v="0"/>
    <x v="11"/>
    <n v="1421"/>
    <n v="2539"/>
    <n v="670"/>
    <n v="8"/>
    <n v="1"/>
    <n v="1"/>
    <n v="0"/>
    <n v="0"/>
    <n v="2"/>
    <n v="0"/>
    <n v="0"/>
    <n v="14"/>
    <n v="135"/>
    <n v="40"/>
    <n v="7"/>
    <n v="0"/>
    <n v="0"/>
    <n v="0"/>
    <n v="0"/>
    <n v="0"/>
    <n v="1"/>
    <n v="84"/>
    <n v="243"/>
    <n v="125"/>
    <n v="15"/>
    <n v="7"/>
    <n v="12"/>
    <n v="0"/>
    <n v="5"/>
    <n v="0"/>
    <n v="0"/>
    <n v="0"/>
    <n v="1"/>
    <n v="0"/>
    <n v="0"/>
    <n v="0"/>
    <n v="4642"/>
    <n v="683"/>
    <n v="6"/>
    <n v="5331"/>
  </r>
  <r>
    <x v="7"/>
    <x v="0"/>
    <x v="0"/>
    <n v="1705"/>
    <n v="3341"/>
    <n v="949"/>
    <n v="7"/>
    <n v="3"/>
    <n v="0"/>
    <n v="1"/>
    <n v="14"/>
    <n v="4"/>
    <n v="1"/>
    <n v="0"/>
    <n v="16"/>
    <n v="355"/>
    <n v="117"/>
    <n v="23"/>
    <n v="0"/>
    <n v="0"/>
    <n v="0"/>
    <n v="0"/>
    <n v="0"/>
    <n v="5"/>
    <n v="125"/>
    <n v="462"/>
    <n v="233"/>
    <n v="19"/>
    <n v="7"/>
    <n v="4"/>
    <n v="0"/>
    <n v="0"/>
    <n v="0"/>
    <n v="0"/>
    <n v="0"/>
    <n v="0"/>
    <n v="0"/>
    <n v="0"/>
    <n v="0"/>
    <n v="6025"/>
    <n v="1366"/>
    <n v="0"/>
    <n v="7391"/>
  </r>
  <r>
    <x v="7"/>
    <x v="0"/>
    <x v="1"/>
    <n v="1696"/>
    <n v="3336"/>
    <n v="950"/>
    <n v="8"/>
    <n v="3"/>
    <n v="0"/>
    <n v="0"/>
    <n v="14"/>
    <n v="4"/>
    <n v="1"/>
    <n v="0"/>
    <n v="16"/>
    <n v="353"/>
    <n v="110"/>
    <n v="23"/>
    <n v="0"/>
    <n v="0"/>
    <n v="0"/>
    <n v="0"/>
    <n v="0"/>
    <n v="5"/>
    <n v="121"/>
    <n v="461"/>
    <n v="236"/>
    <n v="18"/>
    <n v="7"/>
    <n v="4"/>
    <n v="0"/>
    <n v="0"/>
    <n v="0"/>
    <n v="0"/>
    <n v="0"/>
    <n v="0"/>
    <n v="0"/>
    <n v="0"/>
    <n v="0"/>
    <n v="6012"/>
    <n v="1354"/>
    <n v="0"/>
    <n v="7366"/>
  </r>
  <r>
    <x v="7"/>
    <x v="0"/>
    <x v="2"/>
    <n v="1689"/>
    <n v="3349"/>
    <n v="971"/>
    <n v="8"/>
    <n v="3"/>
    <n v="0"/>
    <n v="0"/>
    <n v="14"/>
    <n v="4"/>
    <n v="1"/>
    <n v="0"/>
    <n v="16"/>
    <n v="352"/>
    <n v="112"/>
    <n v="20"/>
    <n v="0"/>
    <n v="0"/>
    <n v="0"/>
    <n v="0"/>
    <n v="0"/>
    <n v="5"/>
    <n v="119"/>
    <n v="462"/>
    <n v="240"/>
    <n v="18"/>
    <n v="7"/>
    <n v="4"/>
    <n v="0"/>
    <n v="0"/>
    <n v="0"/>
    <n v="0"/>
    <n v="0"/>
    <n v="0"/>
    <n v="0"/>
    <n v="0"/>
    <n v="0"/>
    <n v="6039"/>
    <n v="1355"/>
    <n v="0"/>
    <n v="7394"/>
  </r>
  <r>
    <x v="7"/>
    <x v="0"/>
    <x v="3"/>
    <n v="1692"/>
    <n v="3371"/>
    <n v="977"/>
    <n v="8"/>
    <n v="3"/>
    <n v="0"/>
    <n v="0"/>
    <n v="14"/>
    <n v="4"/>
    <n v="1"/>
    <n v="0"/>
    <n v="17"/>
    <n v="354"/>
    <n v="112"/>
    <n v="21"/>
    <n v="0"/>
    <n v="0"/>
    <n v="0"/>
    <n v="0"/>
    <n v="0"/>
    <n v="5"/>
    <n v="119"/>
    <n v="461"/>
    <n v="238"/>
    <n v="18"/>
    <n v="7"/>
    <n v="4"/>
    <n v="0"/>
    <n v="0"/>
    <n v="0"/>
    <n v="0"/>
    <n v="0"/>
    <n v="0"/>
    <n v="0"/>
    <n v="0"/>
    <n v="0"/>
    <n v="6070"/>
    <n v="1356"/>
    <n v="0"/>
    <n v="7426"/>
  </r>
  <r>
    <x v="7"/>
    <x v="0"/>
    <x v="4"/>
    <n v="1695"/>
    <n v="3385"/>
    <n v="966"/>
    <n v="8"/>
    <n v="3"/>
    <n v="0"/>
    <n v="0"/>
    <n v="14"/>
    <n v="4"/>
    <n v="1"/>
    <n v="0"/>
    <n v="16"/>
    <n v="350"/>
    <n v="111"/>
    <n v="20"/>
    <n v="0"/>
    <n v="0"/>
    <n v="0"/>
    <n v="0"/>
    <n v="0"/>
    <n v="5"/>
    <n v="121"/>
    <n v="464"/>
    <n v="239"/>
    <n v="18"/>
    <n v="7"/>
    <n v="4"/>
    <n v="0"/>
    <n v="0"/>
    <n v="0"/>
    <n v="0"/>
    <n v="0"/>
    <n v="0"/>
    <n v="0"/>
    <n v="0"/>
    <n v="0"/>
    <n v="6076"/>
    <n v="1355"/>
    <n v="0"/>
    <n v="7431"/>
  </r>
  <r>
    <x v="7"/>
    <x v="0"/>
    <x v="5"/>
    <n v="1687"/>
    <n v="3410"/>
    <n v="966"/>
    <n v="9"/>
    <n v="3"/>
    <n v="0"/>
    <n v="0"/>
    <n v="14"/>
    <n v="4"/>
    <n v="1"/>
    <n v="0"/>
    <n v="19"/>
    <n v="350"/>
    <n v="107"/>
    <n v="21"/>
    <n v="0"/>
    <n v="0"/>
    <n v="0"/>
    <n v="0"/>
    <n v="0"/>
    <n v="5"/>
    <n v="120"/>
    <n v="465"/>
    <n v="239"/>
    <n v="18"/>
    <n v="7"/>
    <n v="4"/>
    <n v="0"/>
    <n v="0"/>
    <n v="0"/>
    <n v="0"/>
    <n v="0"/>
    <n v="0"/>
    <n v="0"/>
    <n v="0"/>
    <n v="0"/>
    <n v="6094"/>
    <n v="1355"/>
    <n v="0"/>
    <n v="7449"/>
  </r>
  <r>
    <x v="7"/>
    <x v="0"/>
    <x v="6"/>
    <n v="1466"/>
    <n v="3257"/>
    <n v="1345"/>
    <n v="10"/>
    <n v="6"/>
    <n v="0"/>
    <n v="0"/>
    <n v="11"/>
    <n v="6"/>
    <n v="1"/>
    <n v="0"/>
    <n v="18"/>
    <n v="359"/>
    <n v="107"/>
    <n v="22"/>
    <n v="0"/>
    <n v="0"/>
    <n v="0"/>
    <n v="0"/>
    <n v="0"/>
    <n v="5"/>
    <n v="123"/>
    <n v="437"/>
    <n v="254"/>
    <n v="21"/>
    <n v="6"/>
    <n v="4"/>
    <n v="0"/>
    <n v="0"/>
    <n v="0"/>
    <n v="0"/>
    <n v="0"/>
    <n v="0"/>
    <n v="0"/>
    <n v="0"/>
    <n v="0"/>
    <n v="6102"/>
    <n v="1356"/>
    <n v="0"/>
    <n v="7458"/>
  </r>
  <r>
    <x v="7"/>
    <x v="0"/>
    <x v="7"/>
    <n v="1461"/>
    <n v="3264"/>
    <n v="1339"/>
    <n v="10"/>
    <n v="6"/>
    <n v="0"/>
    <n v="0"/>
    <n v="13"/>
    <n v="6"/>
    <n v="1"/>
    <n v="0"/>
    <n v="17"/>
    <n v="354"/>
    <n v="105"/>
    <n v="22"/>
    <n v="0"/>
    <n v="0"/>
    <n v="0"/>
    <n v="0"/>
    <n v="0"/>
    <n v="5"/>
    <n v="123"/>
    <n v="440"/>
    <n v="257"/>
    <n v="21"/>
    <n v="6"/>
    <n v="4"/>
    <n v="0"/>
    <n v="0"/>
    <n v="0"/>
    <n v="0"/>
    <n v="0"/>
    <n v="0"/>
    <n v="0"/>
    <n v="0"/>
    <n v="0"/>
    <n v="6100"/>
    <n v="1354"/>
    <n v="0"/>
    <n v="7454"/>
  </r>
  <r>
    <x v="7"/>
    <x v="0"/>
    <x v="8"/>
    <n v="1461"/>
    <n v="3315"/>
    <n v="1366"/>
    <n v="9"/>
    <n v="6"/>
    <n v="0"/>
    <n v="0"/>
    <n v="12"/>
    <n v="6"/>
    <n v="1"/>
    <n v="0"/>
    <n v="18"/>
    <n v="360"/>
    <n v="103"/>
    <n v="22"/>
    <n v="0"/>
    <n v="0"/>
    <n v="0"/>
    <n v="0"/>
    <n v="0"/>
    <n v="5"/>
    <n v="124"/>
    <n v="443"/>
    <n v="255"/>
    <n v="21"/>
    <n v="6"/>
    <n v="4"/>
    <n v="0"/>
    <n v="0"/>
    <n v="0"/>
    <n v="0"/>
    <n v="0"/>
    <n v="0"/>
    <n v="0"/>
    <n v="0"/>
    <n v="0"/>
    <n v="6176"/>
    <n v="1361"/>
    <n v="0"/>
    <n v="7537"/>
  </r>
  <r>
    <x v="7"/>
    <x v="0"/>
    <x v="9"/>
    <n v="1479"/>
    <n v="3348"/>
    <n v="1378"/>
    <n v="11"/>
    <n v="6"/>
    <n v="0"/>
    <n v="1"/>
    <n v="12"/>
    <n v="6"/>
    <n v="1"/>
    <n v="0"/>
    <n v="19"/>
    <n v="361"/>
    <n v="106"/>
    <n v="22"/>
    <n v="0"/>
    <n v="0"/>
    <n v="0"/>
    <n v="0"/>
    <n v="0"/>
    <n v="5"/>
    <n v="124"/>
    <n v="442"/>
    <n v="256"/>
    <n v="21"/>
    <n v="6"/>
    <n v="4"/>
    <n v="0"/>
    <n v="0"/>
    <n v="0"/>
    <n v="0"/>
    <n v="0"/>
    <n v="0"/>
    <n v="0"/>
    <n v="0"/>
    <n v="0"/>
    <n v="6242"/>
    <n v="1366"/>
    <n v="0"/>
    <n v="7608"/>
  </r>
  <r>
    <x v="7"/>
    <x v="0"/>
    <x v="10"/>
    <n v="1474"/>
    <n v="3362"/>
    <n v="1395"/>
    <n v="10"/>
    <n v="6"/>
    <n v="0"/>
    <n v="1"/>
    <n v="12"/>
    <n v="6"/>
    <n v="1"/>
    <n v="0"/>
    <n v="18"/>
    <n v="354"/>
    <n v="112"/>
    <n v="20"/>
    <n v="0"/>
    <n v="0"/>
    <n v="0"/>
    <n v="0"/>
    <n v="0"/>
    <n v="5"/>
    <n v="126"/>
    <n v="444"/>
    <n v="259"/>
    <n v="21"/>
    <n v="6"/>
    <n v="4"/>
    <n v="0"/>
    <n v="0"/>
    <n v="0"/>
    <n v="0"/>
    <n v="0"/>
    <n v="0"/>
    <n v="0"/>
    <n v="0"/>
    <n v="0"/>
    <n v="6267"/>
    <n v="1369"/>
    <n v="0"/>
    <n v="7636"/>
  </r>
  <r>
    <x v="7"/>
    <x v="0"/>
    <x v="11"/>
    <n v="1478"/>
    <n v="3422"/>
    <n v="1404"/>
    <n v="10"/>
    <n v="6"/>
    <n v="0"/>
    <n v="1"/>
    <n v="12"/>
    <n v="6"/>
    <n v="1"/>
    <n v="0"/>
    <n v="18"/>
    <n v="354"/>
    <n v="116"/>
    <n v="20"/>
    <n v="0"/>
    <n v="0"/>
    <n v="0"/>
    <n v="0"/>
    <n v="0"/>
    <n v="5"/>
    <n v="126"/>
    <n v="443"/>
    <n v="258"/>
    <n v="20"/>
    <n v="6"/>
    <n v="4"/>
    <n v="0"/>
    <n v="0"/>
    <n v="0"/>
    <n v="0"/>
    <n v="0"/>
    <n v="0"/>
    <n v="0"/>
    <n v="0"/>
    <n v="0"/>
    <n v="6340"/>
    <n v="1370"/>
    <n v="0"/>
    <n v="7710"/>
  </r>
  <r>
    <x v="8"/>
    <x v="0"/>
    <x v="0"/>
    <n v="122"/>
    <n v="144"/>
    <n v="28"/>
    <n v="0"/>
    <n v="0"/>
    <n v="0"/>
    <n v="0"/>
    <n v="0"/>
    <n v="0"/>
    <n v="0"/>
    <n v="0"/>
    <n v="1"/>
    <n v="37"/>
    <n v="13"/>
    <n v="1"/>
    <n v="0"/>
    <n v="0"/>
    <n v="0"/>
    <n v="0"/>
    <n v="0"/>
    <n v="0"/>
    <n v="10"/>
    <n v="32"/>
    <n v="12"/>
    <n v="3"/>
    <n v="0"/>
    <n v="2"/>
    <n v="0"/>
    <n v="0"/>
    <n v="0"/>
    <n v="0"/>
    <n v="0"/>
    <n v="0"/>
    <n v="0"/>
    <n v="0"/>
    <n v="0"/>
    <n v="294"/>
    <n v="111"/>
    <n v="0"/>
    <n v="405"/>
  </r>
  <r>
    <x v="8"/>
    <x v="0"/>
    <x v="1"/>
    <n v="120"/>
    <n v="138"/>
    <n v="25"/>
    <n v="0"/>
    <n v="0"/>
    <n v="0"/>
    <n v="0"/>
    <n v="0"/>
    <n v="0"/>
    <n v="0"/>
    <n v="0"/>
    <n v="1"/>
    <n v="37"/>
    <n v="11"/>
    <n v="1"/>
    <n v="0"/>
    <n v="0"/>
    <n v="0"/>
    <n v="0"/>
    <n v="0"/>
    <n v="0"/>
    <n v="10"/>
    <n v="34"/>
    <n v="12"/>
    <n v="3"/>
    <n v="0"/>
    <n v="2"/>
    <n v="0"/>
    <n v="0"/>
    <n v="0"/>
    <n v="0"/>
    <n v="0"/>
    <n v="0"/>
    <n v="0"/>
    <n v="0"/>
    <n v="0"/>
    <n v="283"/>
    <n v="111"/>
    <n v="0"/>
    <n v="394"/>
  </r>
  <r>
    <x v="8"/>
    <x v="0"/>
    <x v="2"/>
    <n v="119"/>
    <n v="137"/>
    <n v="25"/>
    <n v="0"/>
    <n v="0"/>
    <n v="0"/>
    <n v="0"/>
    <n v="0"/>
    <n v="0"/>
    <n v="0"/>
    <n v="0"/>
    <n v="1"/>
    <n v="35"/>
    <n v="11"/>
    <n v="1"/>
    <n v="0"/>
    <n v="0"/>
    <n v="0"/>
    <n v="0"/>
    <n v="0"/>
    <n v="0"/>
    <n v="12"/>
    <n v="34"/>
    <n v="12"/>
    <n v="3"/>
    <n v="0"/>
    <n v="2"/>
    <n v="0"/>
    <n v="0"/>
    <n v="0"/>
    <n v="0"/>
    <n v="0"/>
    <n v="0"/>
    <n v="0"/>
    <n v="0"/>
    <n v="0"/>
    <n v="281"/>
    <n v="111"/>
    <n v="0"/>
    <n v="392"/>
  </r>
  <r>
    <x v="8"/>
    <x v="0"/>
    <x v="3"/>
    <n v="115"/>
    <n v="129"/>
    <n v="25"/>
    <n v="0"/>
    <n v="0"/>
    <n v="0"/>
    <n v="0"/>
    <n v="0"/>
    <n v="0"/>
    <n v="0"/>
    <n v="0"/>
    <n v="1"/>
    <n v="35"/>
    <n v="13"/>
    <n v="1"/>
    <n v="0"/>
    <n v="0"/>
    <n v="0"/>
    <n v="0"/>
    <n v="0"/>
    <n v="0"/>
    <n v="12"/>
    <n v="34"/>
    <n v="12"/>
    <n v="3"/>
    <n v="0"/>
    <n v="2"/>
    <n v="0"/>
    <n v="0"/>
    <n v="0"/>
    <n v="0"/>
    <n v="0"/>
    <n v="0"/>
    <n v="0"/>
    <n v="0"/>
    <n v="0"/>
    <n v="269"/>
    <n v="113"/>
    <n v="0"/>
    <n v="382"/>
  </r>
  <r>
    <x v="8"/>
    <x v="0"/>
    <x v="4"/>
    <n v="117"/>
    <n v="128"/>
    <n v="25"/>
    <n v="0"/>
    <n v="0"/>
    <n v="0"/>
    <n v="0"/>
    <n v="0"/>
    <n v="0"/>
    <n v="0"/>
    <n v="0"/>
    <n v="1"/>
    <n v="34"/>
    <n v="12"/>
    <n v="2"/>
    <n v="0"/>
    <n v="0"/>
    <n v="0"/>
    <n v="0"/>
    <n v="0"/>
    <n v="0"/>
    <n v="12"/>
    <n v="35"/>
    <n v="12"/>
    <n v="3"/>
    <n v="0"/>
    <n v="2"/>
    <n v="0"/>
    <n v="0"/>
    <n v="0"/>
    <n v="0"/>
    <n v="0"/>
    <n v="0"/>
    <n v="0"/>
    <n v="0"/>
    <n v="0"/>
    <n v="270"/>
    <n v="113"/>
    <n v="0"/>
    <n v="383"/>
  </r>
  <r>
    <x v="8"/>
    <x v="0"/>
    <x v="5"/>
    <n v="116"/>
    <n v="125"/>
    <n v="25"/>
    <n v="0"/>
    <n v="0"/>
    <n v="0"/>
    <n v="0"/>
    <n v="0"/>
    <n v="0"/>
    <n v="0"/>
    <n v="0"/>
    <n v="1"/>
    <n v="35"/>
    <n v="12"/>
    <n v="2"/>
    <n v="0"/>
    <n v="0"/>
    <n v="0"/>
    <n v="0"/>
    <n v="0"/>
    <n v="0"/>
    <n v="13"/>
    <n v="35"/>
    <n v="12"/>
    <n v="3"/>
    <n v="0"/>
    <n v="2"/>
    <n v="0"/>
    <n v="0"/>
    <n v="0"/>
    <n v="0"/>
    <n v="0"/>
    <n v="0"/>
    <n v="0"/>
    <n v="0"/>
    <n v="0"/>
    <n v="266"/>
    <n v="115"/>
    <n v="0"/>
    <n v="381"/>
  </r>
  <r>
    <x v="8"/>
    <x v="0"/>
    <x v="6"/>
    <n v="95"/>
    <n v="139"/>
    <n v="32"/>
    <n v="0"/>
    <n v="0"/>
    <n v="0"/>
    <n v="0"/>
    <n v="0"/>
    <n v="0"/>
    <n v="0"/>
    <n v="0"/>
    <n v="1"/>
    <n v="36"/>
    <n v="10"/>
    <n v="1"/>
    <n v="0"/>
    <n v="0"/>
    <n v="0"/>
    <n v="0"/>
    <n v="0"/>
    <n v="0"/>
    <n v="15"/>
    <n v="32"/>
    <n v="13"/>
    <n v="3"/>
    <n v="0"/>
    <n v="2"/>
    <n v="0"/>
    <n v="0"/>
    <n v="0"/>
    <n v="0"/>
    <n v="0"/>
    <n v="0"/>
    <n v="0"/>
    <n v="0"/>
    <n v="0"/>
    <n v="266"/>
    <n v="113"/>
    <n v="0"/>
    <n v="379"/>
  </r>
  <r>
    <x v="8"/>
    <x v="0"/>
    <x v="7"/>
    <n v="95"/>
    <n v="139"/>
    <n v="32"/>
    <n v="0"/>
    <n v="0"/>
    <n v="0"/>
    <n v="0"/>
    <n v="0"/>
    <n v="0"/>
    <n v="0"/>
    <n v="0"/>
    <n v="1"/>
    <n v="36"/>
    <n v="10"/>
    <n v="1"/>
    <n v="0"/>
    <n v="0"/>
    <n v="0"/>
    <n v="0"/>
    <n v="0"/>
    <n v="0"/>
    <n v="14"/>
    <n v="32"/>
    <n v="13"/>
    <n v="3"/>
    <n v="0"/>
    <n v="2"/>
    <n v="0"/>
    <n v="0"/>
    <n v="0"/>
    <n v="0"/>
    <n v="0"/>
    <n v="0"/>
    <n v="0"/>
    <n v="0"/>
    <n v="0"/>
    <n v="266"/>
    <n v="112"/>
    <n v="0"/>
    <n v="378"/>
  </r>
  <r>
    <x v="8"/>
    <x v="0"/>
    <x v="8"/>
    <n v="95"/>
    <n v="139"/>
    <n v="32"/>
    <n v="0"/>
    <n v="0"/>
    <n v="0"/>
    <n v="0"/>
    <n v="0"/>
    <n v="0"/>
    <n v="0"/>
    <n v="0"/>
    <n v="1"/>
    <n v="38"/>
    <n v="10"/>
    <n v="1"/>
    <n v="0"/>
    <n v="0"/>
    <n v="0"/>
    <n v="0"/>
    <n v="0"/>
    <n v="0"/>
    <n v="14"/>
    <n v="32"/>
    <n v="13"/>
    <n v="3"/>
    <n v="0"/>
    <n v="2"/>
    <n v="0"/>
    <n v="0"/>
    <n v="0"/>
    <n v="0"/>
    <n v="0"/>
    <n v="0"/>
    <n v="0"/>
    <n v="0"/>
    <n v="0"/>
    <n v="266"/>
    <n v="114"/>
    <n v="0"/>
    <n v="380"/>
  </r>
  <r>
    <x v="8"/>
    <x v="0"/>
    <x v="9"/>
    <n v="95"/>
    <n v="139"/>
    <n v="30"/>
    <n v="0"/>
    <n v="0"/>
    <n v="0"/>
    <n v="0"/>
    <n v="0"/>
    <n v="0"/>
    <n v="0"/>
    <n v="0"/>
    <n v="1"/>
    <n v="37"/>
    <n v="9"/>
    <n v="1"/>
    <n v="0"/>
    <n v="0"/>
    <n v="0"/>
    <n v="0"/>
    <n v="0"/>
    <n v="0"/>
    <n v="14"/>
    <n v="33"/>
    <n v="13"/>
    <n v="3"/>
    <n v="0"/>
    <n v="2"/>
    <n v="0"/>
    <n v="0"/>
    <n v="0"/>
    <n v="0"/>
    <n v="0"/>
    <n v="0"/>
    <n v="0"/>
    <n v="0"/>
    <n v="0"/>
    <n v="264"/>
    <n v="113"/>
    <n v="0"/>
    <n v="377"/>
  </r>
  <r>
    <x v="8"/>
    <x v="0"/>
    <x v="10"/>
    <n v="95"/>
    <n v="140"/>
    <n v="30"/>
    <n v="0"/>
    <n v="0"/>
    <n v="0"/>
    <n v="0"/>
    <n v="0"/>
    <n v="0"/>
    <n v="0"/>
    <n v="0"/>
    <n v="1"/>
    <n v="37"/>
    <n v="10"/>
    <n v="1"/>
    <n v="0"/>
    <n v="0"/>
    <n v="0"/>
    <n v="0"/>
    <n v="0"/>
    <n v="0"/>
    <n v="14"/>
    <n v="33"/>
    <n v="13"/>
    <n v="3"/>
    <n v="0"/>
    <n v="2"/>
    <n v="0"/>
    <n v="0"/>
    <n v="0"/>
    <n v="0"/>
    <n v="0"/>
    <n v="0"/>
    <n v="0"/>
    <n v="0"/>
    <n v="0"/>
    <n v="265"/>
    <n v="114"/>
    <n v="0"/>
    <n v="379"/>
  </r>
  <r>
    <x v="8"/>
    <x v="0"/>
    <x v="11"/>
    <n v="95"/>
    <n v="142"/>
    <n v="30"/>
    <n v="0"/>
    <n v="0"/>
    <n v="0"/>
    <n v="0"/>
    <n v="0"/>
    <n v="0"/>
    <n v="0"/>
    <n v="0"/>
    <n v="1"/>
    <n v="37"/>
    <n v="9"/>
    <n v="1"/>
    <n v="0"/>
    <n v="0"/>
    <n v="0"/>
    <n v="0"/>
    <n v="0"/>
    <n v="0"/>
    <n v="14"/>
    <n v="34"/>
    <n v="13"/>
    <n v="3"/>
    <n v="0"/>
    <n v="2"/>
    <n v="0"/>
    <n v="0"/>
    <n v="0"/>
    <n v="0"/>
    <n v="0"/>
    <n v="0"/>
    <n v="0"/>
    <n v="0"/>
    <n v="0"/>
    <n v="267"/>
    <n v="114"/>
    <n v="0"/>
    <n v="381"/>
  </r>
  <r>
    <x v="9"/>
    <x v="0"/>
    <x v="0"/>
    <n v="9861"/>
    <n v="15507"/>
    <n v="10755"/>
    <n v="44"/>
    <n v="284"/>
    <n v="5"/>
    <n v="0"/>
    <n v="128"/>
    <n v="33"/>
    <n v="0"/>
    <n v="0"/>
    <n v="49"/>
    <n v="395"/>
    <n v="195"/>
    <n v="24"/>
    <n v="1"/>
    <n v="0"/>
    <n v="0"/>
    <n v="0"/>
    <n v="0"/>
    <n v="18"/>
    <n v="386"/>
    <n v="1104"/>
    <n v="476"/>
    <n v="33"/>
    <n v="13"/>
    <n v="5"/>
    <n v="0"/>
    <n v="0"/>
    <n v="0"/>
    <n v="1"/>
    <n v="0"/>
    <n v="0"/>
    <n v="0"/>
    <n v="0"/>
    <n v="0"/>
    <n v="36617"/>
    <n v="2699"/>
    <n v="1"/>
    <n v="39317"/>
  </r>
  <r>
    <x v="9"/>
    <x v="0"/>
    <x v="1"/>
    <n v="9860"/>
    <n v="15507"/>
    <n v="10704"/>
    <n v="44"/>
    <n v="288"/>
    <n v="4"/>
    <n v="0"/>
    <n v="127"/>
    <n v="33"/>
    <n v="0"/>
    <n v="0"/>
    <n v="50"/>
    <n v="396"/>
    <n v="191"/>
    <n v="28"/>
    <n v="1"/>
    <n v="0"/>
    <n v="0"/>
    <n v="0"/>
    <n v="0"/>
    <n v="18"/>
    <n v="381"/>
    <n v="1096"/>
    <n v="470"/>
    <n v="31"/>
    <n v="13"/>
    <n v="5"/>
    <n v="0"/>
    <n v="0"/>
    <n v="0"/>
    <n v="1"/>
    <n v="0"/>
    <n v="0"/>
    <n v="0"/>
    <n v="0"/>
    <n v="0"/>
    <n v="36567"/>
    <n v="2680"/>
    <n v="1"/>
    <n v="39248"/>
  </r>
  <r>
    <x v="9"/>
    <x v="0"/>
    <x v="2"/>
    <n v="9863"/>
    <n v="15546"/>
    <n v="10858"/>
    <n v="46"/>
    <n v="283"/>
    <n v="4"/>
    <n v="0"/>
    <n v="130"/>
    <n v="33"/>
    <n v="0"/>
    <n v="0"/>
    <n v="49"/>
    <n v="397"/>
    <n v="189"/>
    <n v="25"/>
    <n v="1"/>
    <n v="0"/>
    <n v="0"/>
    <n v="0"/>
    <n v="0"/>
    <n v="18"/>
    <n v="376"/>
    <n v="1106"/>
    <n v="474"/>
    <n v="31"/>
    <n v="13"/>
    <n v="5"/>
    <n v="0"/>
    <n v="0"/>
    <n v="0"/>
    <n v="1"/>
    <n v="0"/>
    <n v="0"/>
    <n v="0"/>
    <n v="0"/>
    <n v="0"/>
    <n v="36763"/>
    <n v="2684"/>
    <n v="1"/>
    <n v="39448"/>
  </r>
  <r>
    <x v="9"/>
    <x v="0"/>
    <x v="3"/>
    <n v="9864"/>
    <n v="15553"/>
    <n v="11055"/>
    <n v="46"/>
    <n v="283"/>
    <n v="4"/>
    <n v="1"/>
    <n v="130"/>
    <n v="33"/>
    <n v="0"/>
    <n v="0"/>
    <n v="48"/>
    <n v="393"/>
    <n v="191"/>
    <n v="26"/>
    <n v="1"/>
    <n v="0"/>
    <n v="0"/>
    <n v="0"/>
    <n v="0"/>
    <n v="18"/>
    <n v="375"/>
    <n v="1108"/>
    <n v="476"/>
    <n v="31"/>
    <n v="13"/>
    <n v="5"/>
    <n v="0"/>
    <n v="0"/>
    <n v="0"/>
    <n v="1"/>
    <n v="0"/>
    <n v="0"/>
    <n v="0"/>
    <n v="0"/>
    <n v="0"/>
    <n v="36969"/>
    <n v="2685"/>
    <n v="1"/>
    <n v="39655"/>
  </r>
  <r>
    <x v="9"/>
    <x v="0"/>
    <x v="4"/>
    <n v="9813"/>
    <n v="15551"/>
    <n v="11200"/>
    <n v="47"/>
    <n v="280"/>
    <n v="4"/>
    <n v="3"/>
    <n v="131"/>
    <n v="33"/>
    <n v="0"/>
    <n v="0"/>
    <n v="48"/>
    <n v="392"/>
    <n v="200"/>
    <n v="24"/>
    <n v="0"/>
    <n v="0"/>
    <n v="0"/>
    <n v="0"/>
    <n v="0"/>
    <n v="18"/>
    <n v="380"/>
    <n v="1115"/>
    <n v="477"/>
    <n v="32"/>
    <n v="13"/>
    <n v="5"/>
    <n v="0"/>
    <n v="0"/>
    <n v="0"/>
    <n v="1"/>
    <n v="0"/>
    <n v="0"/>
    <n v="0"/>
    <n v="0"/>
    <n v="0"/>
    <n v="37062"/>
    <n v="2704"/>
    <n v="1"/>
    <n v="39767"/>
  </r>
  <r>
    <x v="9"/>
    <x v="0"/>
    <x v="5"/>
    <n v="9846"/>
    <n v="15573"/>
    <n v="11442"/>
    <n v="47"/>
    <n v="281"/>
    <n v="4"/>
    <n v="12"/>
    <n v="131"/>
    <n v="33"/>
    <n v="0"/>
    <n v="0"/>
    <n v="53"/>
    <n v="399"/>
    <n v="184"/>
    <n v="22"/>
    <n v="0"/>
    <n v="0"/>
    <n v="0"/>
    <n v="0"/>
    <n v="0"/>
    <n v="18"/>
    <n v="375"/>
    <n v="1119"/>
    <n v="478"/>
    <n v="32"/>
    <n v="13"/>
    <n v="5"/>
    <n v="0"/>
    <n v="0"/>
    <n v="0"/>
    <n v="1"/>
    <n v="0"/>
    <n v="0"/>
    <n v="0"/>
    <n v="0"/>
    <n v="0"/>
    <n v="37369"/>
    <n v="2698"/>
    <n v="1"/>
    <n v="40068"/>
  </r>
  <r>
    <x v="9"/>
    <x v="0"/>
    <x v="6"/>
    <n v="9792"/>
    <n v="16115"/>
    <n v="11090"/>
    <n v="48"/>
    <n v="279"/>
    <n v="4"/>
    <n v="22"/>
    <n v="126"/>
    <n v="38"/>
    <n v="0"/>
    <n v="0"/>
    <n v="54"/>
    <n v="414"/>
    <n v="184"/>
    <n v="24"/>
    <n v="0"/>
    <n v="0"/>
    <n v="0"/>
    <n v="0"/>
    <n v="0"/>
    <n v="18"/>
    <n v="402"/>
    <n v="1077"/>
    <n v="467"/>
    <n v="35"/>
    <n v="13"/>
    <n v="5"/>
    <n v="0"/>
    <n v="0"/>
    <n v="0"/>
    <n v="1"/>
    <n v="0"/>
    <n v="0"/>
    <n v="0"/>
    <n v="0"/>
    <n v="0"/>
    <n v="37514"/>
    <n v="2693"/>
    <n v="1"/>
    <n v="40208"/>
  </r>
  <r>
    <x v="9"/>
    <x v="0"/>
    <x v="7"/>
    <n v="9774"/>
    <n v="16095"/>
    <n v="11286"/>
    <n v="51"/>
    <n v="284"/>
    <n v="5"/>
    <n v="28"/>
    <n v="126"/>
    <n v="39"/>
    <n v="0"/>
    <n v="0"/>
    <n v="52"/>
    <n v="404"/>
    <n v="186"/>
    <n v="23"/>
    <n v="0"/>
    <n v="0"/>
    <n v="0"/>
    <n v="0"/>
    <n v="0"/>
    <n v="18"/>
    <n v="401"/>
    <n v="1085"/>
    <n v="477"/>
    <n v="39"/>
    <n v="13"/>
    <n v="5"/>
    <n v="0"/>
    <n v="0"/>
    <n v="0"/>
    <n v="1"/>
    <n v="0"/>
    <n v="0"/>
    <n v="0"/>
    <n v="0"/>
    <n v="0"/>
    <n v="37688"/>
    <n v="2703"/>
    <n v="1"/>
    <n v="40392"/>
  </r>
  <r>
    <x v="9"/>
    <x v="0"/>
    <x v="8"/>
    <n v="9794"/>
    <n v="16129"/>
    <n v="11490"/>
    <n v="52"/>
    <n v="281"/>
    <n v="5"/>
    <n v="27"/>
    <n v="126"/>
    <n v="39"/>
    <n v="0"/>
    <n v="0"/>
    <n v="57"/>
    <n v="406"/>
    <n v="196"/>
    <n v="21"/>
    <n v="2"/>
    <n v="0"/>
    <n v="0"/>
    <n v="0"/>
    <n v="0"/>
    <n v="18"/>
    <n v="404"/>
    <n v="1088"/>
    <n v="474"/>
    <n v="37"/>
    <n v="13"/>
    <n v="5"/>
    <n v="0"/>
    <n v="0"/>
    <n v="0"/>
    <n v="1"/>
    <n v="0"/>
    <n v="0"/>
    <n v="0"/>
    <n v="0"/>
    <n v="0"/>
    <n v="37943"/>
    <n v="2721"/>
    <n v="1"/>
    <n v="40665"/>
  </r>
  <r>
    <x v="9"/>
    <x v="0"/>
    <x v="9"/>
    <n v="9807"/>
    <n v="16146"/>
    <n v="11717"/>
    <n v="52"/>
    <n v="286"/>
    <n v="5"/>
    <n v="23"/>
    <n v="126"/>
    <n v="39"/>
    <n v="0"/>
    <n v="0"/>
    <n v="57"/>
    <n v="406"/>
    <n v="194"/>
    <n v="24"/>
    <n v="1"/>
    <n v="0"/>
    <n v="0"/>
    <n v="0"/>
    <n v="0"/>
    <n v="18"/>
    <n v="400"/>
    <n v="1105"/>
    <n v="478"/>
    <n v="37"/>
    <n v="13"/>
    <n v="5"/>
    <n v="0"/>
    <n v="0"/>
    <n v="0"/>
    <n v="1"/>
    <n v="0"/>
    <n v="0"/>
    <n v="0"/>
    <n v="0"/>
    <n v="0"/>
    <n v="38201"/>
    <n v="2738"/>
    <n v="1"/>
    <n v="40940"/>
  </r>
  <r>
    <x v="9"/>
    <x v="0"/>
    <x v="10"/>
    <n v="9817"/>
    <n v="16152"/>
    <n v="11910"/>
    <n v="52"/>
    <n v="281"/>
    <n v="5"/>
    <n v="18"/>
    <n v="126"/>
    <n v="39"/>
    <n v="1"/>
    <n v="0"/>
    <n v="57"/>
    <n v="404"/>
    <n v="200"/>
    <n v="26"/>
    <n v="1"/>
    <n v="0"/>
    <n v="0"/>
    <n v="0"/>
    <n v="0"/>
    <n v="18"/>
    <n v="400"/>
    <n v="1098"/>
    <n v="478"/>
    <n v="37"/>
    <n v="13"/>
    <n v="5"/>
    <n v="0"/>
    <n v="0"/>
    <n v="0"/>
    <n v="1"/>
    <n v="0"/>
    <n v="0"/>
    <n v="0"/>
    <n v="0"/>
    <n v="0"/>
    <n v="38401"/>
    <n v="2737"/>
    <n v="1"/>
    <n v="41139"/>
  </r>
  <r>
    <x v="9"/>
    <x v="0"/>
    <x v="11"/>
    <n v="9844"/>
    <n v="16161"/>
    <n v="12195"/>
    <n v="54"/>
    <n v="281"/>
    <n v="5"/>
    <n v="15"/>
    <n v="126"/>
    <n v="39"/>
    <n v="1"/>
    <n v="0"/>
    <n v="57"/>
    <n v="406"/>
    <n v="194"/>
    <n v="25"/>
    <n v="1"/>
    <n v="0"/>
    <n v="0"/>
    <n v="0"/>
    <n v="0"/>
    <n v="18"/>
    <n v="399"/>
    <n v="1105"/>
    <n v="480"/>
    <n v="37"/>
    <n v="13"/>
    <n v="5"/>
    <n v="0"/>
    <n v="0"/>
    <n v="0"/>
    <n v="1"/>
    <n v="0"/>
    <n v="0"/>
    <n v="0"/>
    <n v="0"/>
    <n v="0"/>
    <n v="38721"/>
    <n v="2740"/>
    <n v="1"/>
    <n v="41462"/>
  </r>
  <r>
    <x v="10"/>
    <x v="0"/>
    <x v="0"/>
    <n v="2699"/>
    <n v="4344"/>
    <n v="4455"/>
    <n v="99"/>
    <n v="243"/>
    <n v="5"/>
    <n v="0"/>
    <n v="4"/>
    <n v="6"/>
    <n v="1"/>
    <n v="0"/>
    <n v="31"/>
    <n v="118"/>
    <n v="74"/>
    <n v="16"/>
    <n v="4"/>
    <n v="0"/>
    <n v="0"/>
    <n v="0"/>
    <n v="0"/>
    <n v="2"/>
    <n v="55"/>
    <n v="328"/>
    <n v="195"/>
    <n v="9"/>
    <n v="4"/>
    <n v="0"/>
    <n v="0"/>
    <n v="0"/>
    <n v="0"/>
    <n v="0"/>
    <n v="0"/>
    <n v="0"/>
    <n v="1"/>
    <n v="1"/>
    <n v="0"/>
    <n v="11856"/>
    <n v="836"/>
    <n v="2"/>
    <n v="12694"/>
  </r>
  <r>
    <x v="10"/>
    <x v="0"/>
    <x v="1"/>
    <n v="2703"/>
    <n v="4338"/>
    <n v="4468"/>
    <n v="99"/>
    <n v="241"/>
    <n v="5"/>
    <n v="0"/>
    <n v="4"/>
    <n v="6"/>
    <n v="1"/>
    <n v="0"/>
    <n v="31"/>
    <n v="118"/>
    <n v="69"/>
    <n v="14"/>
    <n v="4"/>
    <n v="0"/>
    <n v="0"/>
    <n v="0"/>
    <n v="0"/>
    <n v="2"/>
    <n v="55"/>
    <n v="323"/>
    <n v="195"/>
    <n v="9"/>
    <n v="4"/>
    <n v="0"/>
    <n v="0"/>
    <n v="0"/>
    <n v="0"/>
    <n v="0"/>
    <n v="0"/>
    <n v="0"/>
    <n v="1"/>
    <n v="1"/>
    <n v="0"/>
    <n v="11865"/>
    <n v="824"/>
    <n v="2"/>
    <n v="12691"/>
  </r>
  <r>
    <x v="10"/>
    <x v="0"/>
    <x v="2"/>
    <n v="2705"/>
    <n v="4347"/>
    <n v="4500"/>
    <n v="100"/>
    <n v="243"/>
    <n v="5"/>
    <n v="0"/>
    <n v="4"/>
    <n v="6"/>
    <n v="1"/>
    <n v="0"/>
    <n v="31"/>
    <n v="118"/>
    <n v="70"/>
    <n v="18"/>
    <n v="4"/>
    <n v="0"/>
    <n v="0"/>
    <n v="0"/>
    <n v="0"/>
    <n v="2"/>
    <n v="55"/>
    <n v="323"/>
    <n v="199"/>
    <n v="9"/>
    <n v="4"/>
    <n v="0"/>
    <n v="0"/>
    <n v="0"/>
    <n v="0"/>
    <n v="0"/>
    <n v="0"/>
    <n v="0"/>
    <n v="1"/>
    <n v="1"/>
    <n v="0"/>
    <n v="11911"/>
    <n v="833"/>
    <n v="2"/>
    <n v="12746"/>
  </r>
  <r>
    <x v="10"/>
    <x v="0"/>
    <x v="3"/>
    <n v="2704"/>
    <n v="4340"/>
    <n v="4510"/>
    <n v="100"/>
    <n v="242"/>
    <n v="5"/>
    <n v="0"/>
    <n v="4"/>
    <n v="6"/>
    <n v="1"/>
    <n v="0"/>
    <n v="31"/>
    <n v="118"/>
    <n v="67"/>
    <n v="15"/>
    <n v="4"/>
    <n v="0"/>
    <n v="0"/>
    <n v="0"/>
    <n v="0"/>
    <n v="2"/>
    <n v="54"/>
    <n v="327"/>
    <n v="198"/>
    <n v="10"/>
    <n v="4"/>
    <n v="0"/>
    <n v="0"/>
    <n v="0"/>
    <n v="0"/>
    <n v="0"/>
    <n v="0"/>
    <n v="0"/>
    <n v="1"/>
    <n v="1"/>
    <n v="0"/>
    <n v="11912"/>
    <n v="830"/>
    <n v="2"/>
    <n v="12744"/>
  </r>
  <r>
    <x v="10"/>
    <x v="0"/>
    <x v="4"/>
    <n v="2700"/>
    <n v="4327"/>
    <n v="4503"/>
    <n v="102"/>
    <n v="238"/>
    <n v="5"/>
    <n v="0"/>
    <n v="4"/>
    <n v="6"/>
    <n v="1"/>
    <n v="0"/>
    <n v="30"/>
    <n v="117"/>
    <n v="70"/>
    <n v="13"/>
    <n v="3"/>
    <n v="0"/>
    <n v="0"/>
    <n v="0"/>
    <n v="0"/>
    <n v="2"/>
    <n v="56"/>
    <n v="328"/>
    <n v="198"/>
    <n v="11"/>
    <n v="4"/>
    <n v="0"/>
    <n v="0"/>
    <n v="0"/>
    <n v="0"/>
    <n v="0"/>
    <n v="0"/>
    <n v="0"/>
    <n v="1"/>
    <n v="1"/>
    <n v="0"/>
    <n v="11886"/>
    <n v="832"/>
    <n v="2"/>
    <n v="12720"/>
  </r>
  <r>
    <x v="10"/>
    <x v="0"/>
    <x v="5"/>
    <n v="2703"/>
    <n v="4340"/>
    <n v="4571"/>
    <n v="103"/>
    <n v="242"/>
    <n v="5"/>
    <n v="0"/>
    <n v="4"/>
    <n v="6"/>
    <n v="1"/>
    <n v="0"/>
    <n v="31"/>
    <n v="130"/>
    <n v="69"/>
    <n v="15"/>
    <n v="3"/>
    <n v="0"/>
    <n v="0"/>
    <n v="0"/>
    <n v="0"/>
    <n v="2"/>
    <n v="53"/>
    <n v="329"/>
    <n v="198"/>
    <n v="11"/>
    <n v="4"/>
    <n v="0"/>
    <n v="0"/>
    <n v="0"/>
    <n v="0"/>
    <n v="0"/>
    <n v="0"/>
    <n v="0"/>
    <n v="1"/>
    <n v="1"/>
    <n v="0"/>
    <n v="11975"/>
    <n v="845"/>
    <n v="2"/>
    <n v="12822"/>
  </r>
  <r>
    <x v="10"/>
    <x v="0"/>
    <x v="6"/>
    <n v="2703"/>
    <n v="4332"/>
    <n v="4544"/>
    <n v="103"/>
    <n v="238"/>
    <n v="4"/>
    <n v="0"/>
    <n v="4"/>
    <n v="7"/>
    <n v="0"/>
    <n v="0"/>
    <n v="29"/>
    <n v="124"/>
    <n v="70"/>
    <n v="13"/>
    <n v="3"/>
    <n v="0"/>
    <n v="0"/>
    <n v="0"/>
    <n v="0"/>
    <n v="2"/>
    <n v="60"/>
    <n v="331"/>
    <n v="192"/>
    <n v="10"/>
    <n v="3"/>
    <n v="0"/>
    <n v="0"/>
    <n v="0"/>
    <n v="0"/>
    <n v="0"/>
    <n v="0"/>
    <n v="0"/>
    <n v="1"/>
    <n v="1"/>
    <n v="0"/>
    <n v="11935"/>
    <n v="837"/>
    <n v="2"/>
    <n v="12774"/>
  </r>
  <r>
    <x v="10"/>
    <x v="0"/>
    <x v="7"/>
    <n v="2706"/>
    <n v="4333"/>
    <n v="4547"/>
    <n v="105"/>
    <n v="233"/>
    <n v="4"/>
    <n v="0"/>
    <n v="4"/>
    <n v="7"/>
    <n v="0"/>
    <n v="0"/>
    <n v="30"/>
    <n v="126"/>
    <n v="69"/>
    <n v="15"/>
    <n v="3"/>
    <n v="0"/>
    <n v="0"/>
    <n v="0"/>
    <n v="0"/>
    <n v="2"/>
    <n v="59"/>
    <n v="340"/>
    <n v="190"/>
    <n v="10"/>
    <n v="3"/>
    <n v="0"/>
    <n v="0"/>
    <n v="0"/>
    <n v="0"/>
    <n v="0"/>
    <n v="0"/>
    <n v="0"/>
    <n v="1"/>
    <n v="1"/>
    <n v="0"/>
    <n v="11939"/>
    <n v="847"/>
    <n v="2"/>
    <n v="12788"/>
  </r>
  <r>
    <x v="10"/>
    <x v="0"/>
    <x v="8"/>
    <n v="2699"/>
    <n v="4340"/>
    <n v="4572"/>
    <n v="104"/>
    <n v="260"/>
    <n v="4"/>
    <n v="0"/>
    <n v="4"/>
    <n v="7"/>
    <n v="0"/>
    <n v="0"/>
    <n v="31"/>
    <n v="125"/>
    <n v="67"/>
    <n v="18"/>
    <n v="3"/>
    <n v="0"/>
    <n v="0"/>
    <n v="0"/>
    <n v="0"/>
    <n v="2"/>
    <n v="58"/>
    <n v="340"/>
    <n v="191"/>
    <n v="10"/>
    <n v="3"/>
    <n v="0"/>
    <n v="0"/>
    <n v="0"/>
    <n v="0"/>
    <n v="0"/>
    <n v="0"/>
    <n v="0"/>
    <n v="1"/>
    <n v="1"/>
    <n v="0"/>
    <n v="11990"/>
    <n v="848"/>
    <n v="2"/>
    <n v="12840"/>
  </r>
  <r>
    <x v="10"/>
    <x v="0"/>
    <x v="9"/>
    <n v="2697"/>
    <n v="4357"/>
    <n v="4590"/>
    <n v="104"/>
    <n v="239"/>
    <n v="4"/>
    <n v="0"/>
    <n v="4"/>
    <n v="7"/>
    <n v="0"/>
    <n v="0"/>
    <n v="31"/>
    <n v="126"/>
    <n v="70"/>
    <n v="15"/>
    <n v="3"/>
    <n v="0"/>
    <n v="0"/>
    <n v="0"/>
    <n v="0"/>
    <n v="2"/>
    <n v="57"/>
    <n v="339"/>
    <n v="193"/>
    <n v="10"/>
    <n v="3"/>
    <n v="0"/>
    <n v="0"/>
    <n v="0"/>
    <n v="0"/>
    <n v="0"/>
    <n v="0"/>
    <n v="0"/>
    <n v="1"/>
    <n v="1"/>
    <n v="0"/>
    <n v="12002"/>
    <n v="849"/>
    <n v="2"/>
    <n v="12853"/>
  </r>
  <r>
    <x v="10"/>
    <x v="0"/>
    <x v="10"/>
    <n v="2700"/>
    <n v="4341"/>
    <n v="4608"/>
    <n v="103"/>
    <n v="239"/>
    <n v="4"/>
    <n v="0"/>
    <n v="4"/>
    <n v="7"/>
    <n v="0"/>
    <n v="0"/>
    <n v="31"/>
    <n v="128"/>
    <n v="70"/>
    <n v="16"/>
    <n v="3"/>
    <n v="0"/>
    <n v="0"/>
    <n v="0"/>
    <n v="0"/>
    <n v="2"/>
    <n v="54"/>
    <n v="341"/>
    <n v="194"/>
    <n v="10"/>
    <n v="3"/>
    <n v="0"/>
    <n v="0"/>
    <n v="0"/>
    <n v="0"/>
    <n v="0"/>
    <n v="0"/>
    <n v="0"/>
    <n v="1"/>
    <n v="1"/>
    <n v="0"/>
    <n v="12006"/>
    <n v="852"/>
    <n v="2"/>
    <n v="12860"/>
  </r>
  <r>
    <x v="10"/>
    <x v="0"/>
    <x v="11"/>
    <n v="2721"/>
    <n v="4358"/>
    <n v="4641"/>
    <n v="103"/>
    <n v="240"/>
    <n v="4"/>
    <n v="0"/>
    <n v="4"/>
    <n v="7"/>
    <n v="0"/>
    <n v="0"/>
    <n v="31"/>
    <n v="128"/>
    <n v="72"/>
    <n v="16"/>
    <n v="3"/>
    <n v="0"/>
    <n v="0"/>
    <n v="0"/>
    <n v="0"/>
    <n v="2"/>
    <n v="53"/>
    <n v="343"/>
    <n v="196"/>
    <n v="10"/>
    <n v="3"/>
    <n v="0"/>
    <n v="0"/>
    <n v="0"/>
    <n v="0"/>
    <n v="0"/>
    <n v="0"/>
    <n v="0"/>
    <n v="1"/>
    <n v="1"/>
    <n v="0"/>
    <n v="12078"/>
    <n v="857"/>
    <n v="2"/>
    <n v="12937"/>
  </r>
  <r>
    <x v="11"/>
    <x v="0"/>
    <x v="0"/>
    <n v="4754"/>
    <n v="7993"/>
    <n v="2664"/>
    <n v="43"/>
    <n v="9"/>
    <n v="4"/>
    <n v="1"/>
    <n v="32"/>
    <n v="15"/>
    <n v="0"/>
    <n v="0"/>
    <n v="106"/>
    <n v="628"/>
    <n v="110"/>
    <n v="13"/>
    <n v="0"/>
    <n v="0"/>
    <n v="0"/>
    <n v="0"/>
    <n v="0"/>
    <n v="9"/>
    <n v="363"/>
    <n v="428"/>
    <n v="202"/>
    <n v="15"/>
    <n v="9"/>
    <n v="1"/>
    <n v="0"/>
    <n v="0"/>
    <n v="0"/>
    <n v="0"/>
    <n v="0"/>
    <n v="0"/>
    <n v="2"/>
    <n v="0"/>
    <n v="0"/>
    <n v="15515"/>
    <n v="1884"/>
    <n v="2"/>
    <n v="17401"/>
  </r>
  <r>
    <x v="11"/>
    <x v="0"/>
    <x v="1"/>
    <n v="4744"/>
    <n v="8008"/>
    <n v="2658"/>
    <n v="43"/>
    <n v="9"/>
    <n v="3"/>
    <n v="1"/>
    <n v="31"/>
    <n v="14"/>
    <n v="0"/>
    <n v="0"/>
    <n v="106"/>
    <n v="629"/>
    <n v="114"/>
    <n v="13"/>
    <n v="0"/>
    <n v="0"/>
    <n v="0"/>
    <n v="0"/>
    <n v="0"/>
    <n v="9"/>
    <n v="365"/>
    <n v="417"/>
    <n v="204"/>
    <n v="18"/>
    <n v="9"/>
    <n v="1"/>
    <n v="0"/>
    <n v="0"/>
    <n v="0"/>
    <n v="0"/>
    <n v="0"/>
    <n v="0"/>
    <n v="2"/>
    <n v="0"/>
    <n v="0"/>
    <n v="15511"/>
    <n v="1885"/>
    <n v="2"/>
    <n v="17398"/>
  </r>
  <r>
    <x v="11"/>
    <x v="0"/>
    <x v="2"/>
    <n v="4742"/>
    <n v="8019"/>
    <n v="2671"/>
    <n v="43"/>
    <n v="9"/>
    <n v="3"/>
    <n v="0"/>
    <n v="32"/>
    <n v="14"/>
    <n v="0"/>
    <n v="0"/>
    <n v="106"/>
    <n v="626"/>
    <n v="111"/>
    <n v="13"/>
    <n v="0"/>
    <n v="0"/>
    <n v="0"/>
    <n v="0"/>
    <n v="0"/>
    <n v="9"/>
    <n v="364"/>
    <n v="426"/>
    <n v="204"/>
    <n v="16"/>
    <n v="9"/>
    <n v="1"/>
    <n v="0"/>
    <n v="0"/>
    <n v="0"/>
    <n v="0"/>
    <n v="0"/>
    <n v="0"/>
    <n v="2"/>
    <n v="0"/>
    <n v="0"/>
    <n v="15533"/>
    <n v="1885"/>
    <n v="2"/>
    <n v="17420"/>
  </r>
  <r>
    <x v="11"/>
    <x v="0"/>
    <x v="3"/>
    <n v="4741"/>
    <n v="8013"/>
    <n v="2682"/>
    <n v="43"/>
    <n v="9"/>
    <n v="3"/>
    <n v="0"/>
    <n v="32"/>
    <n v="14"/>
    <n v="0"/>
    <n v="0"/>
    <n v="107"/>
    <n v="620"/>
    <n v="118"/>
    <n v="11"/>
    <n v="1"/>
    <n v="0"/>
    <n v="0"/>
    <n v="0"/>
    <n v="0"/>
    <n v="7"/>
    <n v="362"/>
    <n v="424"/>
    <n v="206"/>
    <n v="16"/>
    <n v="9"/>
    <n v="1"/>
    <n v="0"/>
    <n v="0"/>
    <n v="0"/>
    <n v="0"/>
    <n v="0"/>
    <n v="0"/>
    <n v="2"/>
    <n v="0"/>
    <n v="0"/>
    <n v="15537"/>
    <n v="1882"/>
    <n v="2"/>
    <n v="17421"/>
  </r>
  <r>
    <x v="11"/>
    <x v="0"/>
    <x v="4"/>
    <n v="4732"/>
    <n v="8016"/>
    <n v="2683"/>
    <n v="43"/>
    <n v="9"/>
    <n v="3"/>
    <n v="0"/>
    <n v="32"/>
    <n v="14"/>
    <n v="0"/>
    <n v="0"/>
    <n v="108"/>
    <n v="613"/>
    <n v="119"/>
    <n v="9"/>
    <n v="0"/>
    <n v="0"/>
    <n v="0"/>
    <n v="0"/>
    <n v="0"/>
    <n v="11"/>
    <n v="360"/>
    <n v="427"/>
    <n v="206"/>
    <n v="16"/>
    <n v="9"/>
    <n v="1"/>
    <n v="0"/>
    <n v="0"/>
    <n v="0"/>
    <n v="0"/>
    <n v="0"/>
    <n v="0"/>
    <n v="2"/>
    <n v="0"/>
    <n v="0"/>
    <n v="15532"/>
    <n v="1879"/>
    <n v="2"/>
    <n v="17413"/>
  </r>
  <r>
    <x v="11"/>
    <x v="0"/>
    <x v="5"/>
    <n v="4711"/>
    <n v="8007"/>
    <n v="2698"/>
    <n v="43"/>
    <n v="8"/>
    <n v="2"/>
    <n v="0"/>
    <n v="32"/>
    <n v="14"/>
    <n v="0"/>
    <n v="0"/>
    <n v="106"/>
    <n v="617"/>
    <n v="111"/>
    <n v="9"/>
    <n v="2"/>
    <n v="0"/>
    <n v="0"/>
    <n v="0"/>
    <n v="0"/>
    <n v="9"/>
    <n v="361"/>
    <n v="430"/>
    <n v="205"/>
    <n v="16"/>
    <n v="9"/>
    <n v="1"/>
    <n v="0"/>
    <n v="0"/>
    <n v="0"/>
    <n v="0"/>
    <n v="0"/>
    <n v="0"/>
    <n v="2"/>
    <n v="0"/>
    <n v="0"/>
    <n v="15515"/>
    <n v="1876"/>
    <n v="2"/>
    <n v="17393"/>
  </r>
  <r>
    <x v="11"/>
    <x v="0"/>
    <x v="6"/>
    <n v="4218"/>
    <n v="7389"/>
    <n v="3825"/>
    <n v="43"/>
    <n v="18"/>
    <n v="0"/>
    <n v="0"/>
    <n v="31"/>
    <n v="15"/>
    <n v="0"/>
    <n v="0"/>
    <n v="107"/>
    <n v="598"/>
    <n v="130"/>
    <n v="8"/>
    <n v="0"/>
    <n v="0"/>
    <n v="0"/>
    <n v="0"/>
    <n v="0"/>
    <n v="9"/>
    <n v="358"/>
    <n v="429"/>
    <n v="210"/>
    <n v="20"/>
    <n v="9"/>
    <n v="1"/>
    <n v="0"/>
    <n v="0"/>
    <n v="0"/>
    <n v="0"/>
    <n v="0"/>
    <n v="0"/>
    <n v="2"/>
    <n v="0"/>
    <n v="0"/>
    <n v="15539"/>
    <n v="1879"/>
    <n v="2"/>
    <n v="17420"/>
  </r>
  <r>
    <x v="11"/>
    <x v="0"/>
    <x v="7"/>
    <n v="4216"/>
    <n v="7369"/>
    <n v="3834"/>
    <n v="43"/>
    <n v="18"/>
    <n v="0"/>
    <n v="0"/>
    <n v="31"/>
    <n v="15"/>
    <n v="0"/>
    <n v="0"/>
    <n v="111"/>
    <n v="597"/>
    <n v="129"/>
    <n v="8"/>
    <n v="0"/>
    <n v="0"/>
    <n v="0"/>
    <n v="0"/>
    <n v="0"/>
    <n v="9"/>
    <n v="360"/>
    <n v="435"/>
    <n v="209"/>
    <n v="20"/>
    <n v="9"/>
    <n v="1"/>
    <n v="0"/>
    <n v="0"/>
    <n v="0"/>
    <n v="0"/>
    <n v="0"/>
    <n v="0"/>
    <n v="2"/>
    <n v="0"/>
    <n v="0"/>
    <n v="15526"/>
    <n v="1888"/>
    <n v="2"/>
    <n v="17416"/>
  </r>
  <r>
    <x v="11"/>
    <x v="0"/>
    <x v="8"/>
    <n v="4223"/>
    <n v="7382"/>
    <n v="3835"/>
    <n v="43"/>
    <n v="18"/>
    <n v="0"/>
    <n v="0"/>
    <n v="31"/>
    <n v="15"/>
    <n v="0"/>
    <n v="0"/>
    <n v="106"/>
    <n v="595"/>
    <n v="134"/>
    <n v="11"/>
    <n v="0"/>
    <n v="0"/>
    <n v="0"/>
    <n v="0"/>
    <n v="0"/>
    <n v="9"/>
    <n v="360"/>
    <n v="434"/>
    <n v="211"/>
    <n v="20"/>
    <n v="8"/>
    <n v="1"/>
    <n v="0"/>
    <n v="0"/>
    <n v="0"/>
    <n v="0"/>
    <n v="0"/>
    <n v="0"/>
    <n v="2"/>
    <n v="0"/>
    <n v="0"/>
    <n v="15547"/>
    <n v="1889"/>
    <n v="2"/>
    <n v="17438"/>
  </r>
  <r>
    <x v="11"/>
    <x v="0"/>
    <x v="9"/>
    <n v="4224"/>
    <n v="7364"/>
    <n v="3831"/>
    <n v="43"/>
    <n v="18"/>
    <n v="0"/>
    <n v="0"/>
    <n v="31"/>
    <n v="15"/>
    <n v="0"/>
    <n v="0"/>
    <n v="107"/>
    <n v="600"/>
    <n v="131"/>
    <n v="9"/>
    <n v="0"/>
    <n v="0"/>
    <n v="0"/>
    <n v="0"/>
    <n v="0"/>
    <n v="9"/>
    <n v="360"/>
    <n v="440"/>
    <n v="210"/>
    <n v="20"/>
    <n v="10"/>
    <n v="1"/>
    <n v="0"/>
    <n v="0"/>
    <n v="0"/>
    <n v="0"/>
    <n v="0"/>
    <n v="0"/>
    <n v="2"/>
    <n v="0"/>
    <n v="0"/>
    <n v="15526"/>
    <n v="1897"/>
    <n v="2"/>
    <n v="17425"/>
  </r>
  <r>
    <x v="11"/>
    <x v="0"/>
    <x v="10"/>
    <n v="4083"/>
    <n v="6913"/>
    <n v="3655"/>
    <n v="40"/>
    <n v="18"/>
    <n v="0"/>
    <n v="0"/>
    <n v="31"/>
    <n v="14"/>
    <n v="0"/>
    <n v="0"/>
    <n v="106"/>
    <n v="577"/>
    <n v="121"/>
    <n v="9"/>
    <n v="0"/>
    <n v="0"/>
    <n v="0"/>
    <n v="0"/>
    <n v="0"/>
    <n v="9"/>
    <n v="357"/>
    <n v="430"/>
    <n v="207"/>
    <n v="19"/>
    <n v="9"/>
    <n v="1"/>
    <n v="0"/>
    <n v="0"/>
    <n v="0"/>
    <n v="0"/>
    <n v="0"/>
    <n v="0"/>
    <n v="2"/>
    <n v="0"/>
    <n v="0"/>
    <n v="14754"/>
    <n v="1845"/>
    <n v="2"/>
    <n v="16601"/>
  </r>
  <r>
    <x v="11"/>
    <x v="0"/>
    <x v="11"/>
    <n v="4029"/>
    <n v="6773"/>
    <n v="3617"/>
    <n v="40"/>
    <n v="17"/>
    <n v="0"/>
    <n v="0"/>
    <n v="31"/>
    <n v="14"/>
    <n v="0"/>
    <n v="0"/>
    <n v="106"/>
    <n v="555"/>
    <n v="122"/>
    <n v="9"/>
    <n v="0"/>
    <n v="0"/>
    <n v="0"/>
    <n v="0"/>
    <n v="0"/>
    <n v="9"/>
    <n v="322"/>
    <n v="425"/>
    <n v="205"/>
    <n v="19"/>
    <n v="9"/>
    <n v="1"/>
    <n v="0"/>
    <n v="0"/>
    <n v="0"/>
    <n v="0"/>
    <n v="0"/>
    <n v="0"/>
    <n v="2"/>
    <n v="0"/>
    <n v="0"/>
    <n v="14521"/>
    <n v="1782"/>
    <n v="2"/>
    <n v="16305"/>
  </r>
  <r>
    <x v="12"/>
    <x v="0"/>
    <x v="0"/>
    <n v="10498"/>
    <n v="23767"/>
    <n v="5854"/>
    <n v="35"/>
    <n v="21"/>
    <n v="3"/>
    <n v="6"/>
    <n v="10"/>
    <n v="5"/>
    <n v="0"/>
    <n v="0"/>
    <n v="53"/>
    <n v="450"/>
    <n v="89"/>
    <n v="22"/>
    <n v="1"/>
    <n v="0"/>
    <n v="0"/>
    <n v="0"/>
    <n v="0"/>
    <n v="13"/>
    <n v="218"/>
    <n v="451"/>
    <n v="249"/>
    <n v="24"/>
    <n v="6"/>
    <n v="6"/>
    <n v="0"/>
    <n v="1"/>
    <n v="0"/>
    <n v="0"/>
    <n v="0"/>
    <n v="0"/>
    <n v="0"/>
    <n v="1"/>
    <n v="0"/>
    <n v="40199"/>
    <n v="1582"/>
    <n v="2"/>
    <n v="41783"/>
  </r>
  <r>
    <x v="12"/>
    <x v="0"/>
    <x v="1"/>
    <n v="10502"/>
    <n v="23737"/>
    <n v="6042"/>
    <n v="34"/>
    <n v="21"/>
    <n v="3"/>
    <n v="2"/>
    <n v="10"/>
    <n v="5"/>
    <n v="0"/>
    <n v="0"/>
    <n v="53"/>
    <n v="441"/>
    <n v="93"/>
    <n v="22"/>
    <n v="1"/>
    <n v="0"/>
    <n v="0"/>
    <n v="0"/>
    <n v="0"/>
    <n v="13"/>
    <n v="214"/>
    <n v="441"/>
    <n v="246"/>
    <n v="25"/>
    <n v="6"/>
    <n v="6"/>
    <n v="0"/>
    <n v="1"/>
    <n v="0"/>
    <n v="0"/>
    <n v="0"/>
    <n v="0"/>
    <n v="0"/>
    <n v="1"/>
    <n v="0"/>
    <n v="40356"/>
    <n v="1561"/>
    <n v="2"/>
    <n v="41919"/>
  </r>
  <r>
    <x v="12"/>
    <x v="0"/>
    <x v="2"/>
    <n v="10529"/>
    <n v="23760"/>
    <n v="6208"/>
    <n v="34"/>
    <n v="21"/>
    <n v="3"/>
    <n v="2"/>
    <n v="10"/>
    <n v="5"/>
    <n v="0"/>
    <n v="0"/>
    <n v="53"/>
    <n v="439"/>
    <n v="83"/>
    <n v="22"/>
    <n v="1"/>
    <n v="0"/>
    <n v="0"/>
    <n v="0"/>
    <n v="0"/>
    <n v="13"/>
    <n v="216"/>
    <n v="447"/>
    <n v="248"/>
    <n v="24"/>
    <n v="6"/>
    <n v="6"/>
    <n v="0"/>
    <n v="1"/>
    <n v="0"/>
    <n v="0"/>
    <n v="0"/>
    <n v="0"/>
    <n v="0"/>
    <n v="1"/>
    <n v="0"/>
    <n v="40572"/>
    <n v="1558"/>
    <n v="2"/>
    <n v="42132"/>
  </r>
  <r>
    <x v="12"/>
    <x v="0"/>
    <x v="3"/>
    <n v="10535"/>
    <n v="23744"/>
    <n v="6379"/>
    <n v="34"/>
    <n v="21"/>
    <n v="3"/>
    <n v="2"/>
    <n v="10"/>
    <n v="5"/>
    <n v="0"/>
    <n v="0"/>
    <n v="53"/>
    <n v="436"/>
    <n v="87"/>
    <n v="23"/>
    <n v="1"/>
    <n v="0"/>
    <n v="0"/>
    <n v="0"/>
    <n v="0"/>
    <n v="13"/>
    <n v="214"/>
    <n v="446"/>
    <n v="247"/>
    <n v="24"/>
    <n v="6"/>
    <n v="6"/>
    <n v="0"/>
    <n v="1"/>
    <n v="0"/>
    <n v="0"/>
    <n v="0"/>
    <n v="0"/>
    <n v="0"/>
    <n v="1"/>
    <n v="0"/>
    <n v="40733"/>
    <n v="1556"/>
    <n v="2"/>
    <n v="42291"/>
  </r>
  <r>
    <x v="12"/>
    <x v="0"/>
    <x v="4"/>
    <n v="10499"/>
    <n v="23709"/>
    <n v="6507"/>
    <n v="33"/>
    <n v="21"/>
    <n v="3"/>
    <n v="16"/>
    <n v="10"/>
    <n v="5"/>
    <n v="0"/>
    <n v="0"/>
    <n v="53"/>
    <n v="432"/>
    <n v="86"/>
    <n v="22"/>
    <n v="1"/>
    <n v="0"/>
    <n v="0"/>
    <n v="0"/>
    <n v="0"/>
    <n v="13"/>
    <n v="213"/>
    <n v="451"/>
    <n v="249"/>
    <n v="24"/>
    <n v="6"/>
    <n v="6"/>
    <n v="0"/>
    <n v="1"/>
    <n v="0"/>
    <n v="0"/>
    <n v="0"/>
    <n v="0"/>
    <n v="0"/>
    <n v="1"/>
    <n v="0"/>
    <n v="40803"/>
    <n v="1556"/>
    <n v="2"/>
    <n v="42361"/>
  </r>
  <r>
    <x v="12"/>
    <x v="0"/>
    <x v="5"/>
    <n v="10492"/>
    <n v="23724"/>
    <n v="6700"/>
    <n v="35"/>
    <n v="21"/>
    <n v="3"/>
    <n v="17"/>
    <n v="10"/>
    <n v="5"/>
    <n v="0"/>
    <n v="0"/>
    <n v="54"/>
    <n v="442"/>
    <n v="85"/>
    <n v="18"/>
    <n v="2"/>
    <n v="0"/>
    <n v="0"/>
    <n v="0"/>
    <n v="0"/>
    <n v="13"/>
    <n v="211"/>
    <n v="451"/>
    <n v="255"/>
    <n v="24"/>
    <n v="6"/>
    <n v="6"/>
    <n v="0"/>
    <n v="1"/>
    <n v="0"/>
    <n v="0"/>
    <n v="0"/>
    <n v="0"/>
    <n v="0"/>
    <n v="1"/>
    <n v="0"/>
    <n v="41007"/>
    <n v="1567"/>
    <n v="2"/>
    <n v="42576"/>
  </r>
  <r>
    <x v="12"/>
    <x v="0"/>
    <x v="6"/>
    <n v="5925"/>
    <n v="24299"/>
    <n v="10774"/>
    <n v="36"/>
    <n v="21"/>
    <n v="0"/>
    <n v="1"/>
    <n v="6"/>
    <n v="9"/>
    <n v="0"/>
    <n v="0"/>
    <n v="54"/>
    <n v="440"/>
    <n v="73"/>
    <n v="19"/>
    <n v="2"/>
    <n v="0"/>
    <n v="0"/>
    <n v="0"/>
    <n v="0"/>
    <n v="14"/>
    <n v="199"/>
    <n v="497"/>
    <n v="232"/>
    <n v="21"/>
    <n v="7"/>
    <n v="6"/>
    <n v="0"/>
    <n v="1"/>
    <n v="0"/>
    <n v="0"/>
    <n v="0"/>
    <n v="0"/>
    <n v="0"/>
    <n v="1"/>
    <n v="0"/>
    <n v="41071"/>
    <n v="1564"/>
    <n v="2"/>
    <n v="42637"/>
  </r>
  <r>
    <x v="12"/>
    <x v="0"/>
    <x v="7"/>
    <n v="5925"/>
    <n v="24257"/>
    <n v="10954"/>
    <n v="36"/>
    <n v="21"/>
    <n v="0"/>
    <n v="1"/>
    <n v="6"/>
    <n v="9"/>
    <n v="0"/>
    <n v="0"/>
    <n v="54"/>
    <n v="439"/>
    <n v="73"/>
    <n v="17"/>
    <n v="3"/>
    <n v="0"/>
    <n v="0"/>
    <n v="0"/>
    <n v="0"/>
    <n v="15"/>
    <n v="201"/>
    <n v="497"/>
    <n v="233"/>
    <n v="21"/>
    <n v="7"/>
    <n v="5"/>
    <n v="0"/>
    <n v="1"/>
    <n v="0"/>
    <n v="0"/>
    <n v="0"/>
    <n v="0"/>
    <n v="0"/>
    <n v="1"/>
    <n v="0"/>
    <n v="41209"/>
    <n v="1565"/>
    <n v="2"/>
    <n v="42776"/>
  </r>
  <r>
    <x v="12"/>
    <x v="0"/>
    <x v="8"/>
    <n v="5949"/>
    <n v="24318"/>
    <n v="11030"/>
    <n v="36"/>
    <n v="21"/>
    <n v="0"/>
    <n v="1"/>
    <n v="6"/>
    <n v="9"/>
    <n v="0"/>
    <n v="0"/>
    <n v="58"/>
    <n v="434"/>
    <n v="72"/>
    <n v="17"/>
    <n v="3"/>
    <n v="0"/>
    <n v="1"/>
    <n v="0"/>
    <n v="0"/>
    <n v="15"/>
    <n v="204"/>
    <n v="500"/>
    <n v="234"/>
    <n v="21"/>
    <n v="7"/>
    <n v="5"/>
    <n v="0"/>
    <n v="1"/>
    <n v="0"/>
    <n v="0"/>
    <n v="0"/>
    <n v="0"/>
    <n v="0"/>
    <n v="1"/>
    <n v="0"/>
    <n v="41370"/>
    <n v="1571"/>
    <n v="2"/>
    <n v="42943"/>
  </r>
  <r>
    <x v="12"/>
    <x v="0"/>
    <x v="9"/>
    <n v="5947"/>
    <n v="24322"/>
    <n v="11099"/>
    <n v="38"/>
    <n v="21"/>
    <n v="0"/>
    <n v="0"/>
    <n v="6"/>
    <n v="9"/>
    <n v="0"/>
    <n v="0"/>
    <n v="57"/>
    <n v="435"/>
    <n v="76"/>
    <n v="16"/>
    <n v="2"/>
    <n v="0"/>
    <n v="2"/>
    <n v="0"/>
    <n v="0"/>
    <n v="15"/>
    <n v="203"/>
    <n v="495"/>
    <n v="235"/>
    <n v="22"/>
    <n v="7"/>
    <n v="5"/>
    <n v="0"/>
    <n v="1"/>
    <n v="0"/>
    <n v="0"/>
    <n v="0"/>
    <n v="0"/>
    <n v="0"/>
    <n v="1"/>
    <n v="0"/>
    <n v="41442"/>
    <n v="1570"/>
    <n v="2"/>
    <n v="43014"/>
  </r>
  <r>
    <x v="12"/>
    <x v="0"/>
    <x v="10"/>
    <n v="5945"/>
    <n v="24348"/>
    <n v="11237"/>
    <n v="39"/>
    <n v="21"/>
    <n v="0"/>
    <n v="1"/>
    <n v="6"/>
    <n v="9"/>
    <n v="0"/>
    <n v="0"/>
    <n v="57"/>
    <n v="431"/>
    <n v="69"/>
    <n v="17"/>
    <n v="2"/>
    <n v="0"/>
    <n v="0"/>
    <n v="0"/>
    <n v="0"/>
    <n v="15"/>
    <n v="205"/>
    <n v="502"/>
    <n v="235"/>
    <n v="22"/>
    <n v="7"/>
    <n v="6"/>
    <n v="0"/>
    <n v="1"/>
    <n v="0"/>
    <n v="0"/>
    <n v="0"/>
    <n v="0"/>
    <n v="0"/>
    <n v="1"/>
    <n v="0"/>
    <n v="41606"/>
    <n v="1568"/>
    <n v="2"/>
    <n v="43176"/>
  </r>
  <r>
    <x v="12"/>
    <x v="0"/>
    <x v="11"/>
    <n v="6002"/>
    <n v="24431"/>
    <n v="11325"/>
    <n v="39"/>
    <n v="21"/>
    <n v="0"/>
    <n v="1"/>
    <n v="6"/>
    <n v="9"/>
    <n v="0"/>
    <n v="0"/>
    <n v="58"/>
    <n v="430"/>
    <n v="71"/>
    <n v="17"/>
    <n v="2"/>
    <n v="0"/>
    <n v="0"/>
    <n v="0"/>
    <n v="0"/>
    <n v="15"/>
    <n v="205"/>
    <n v="503"/>
    <n v="235"/>
    <n v="23"/>
    <n v="7"/>
    <n v="6"/>
    <n v="0"/>
    <n v="1"/>
    <n v="0"/>
    <n v="0"/>
    <n v="0"/>
    <n v="0"/>
    <n v="0"/>
    <n v="1"/>
    <n v="0"/>
    <n v="41834"/>
    <n v="1572"/>
    <n v="2"/>
    <n v="43408"/>
  </r>
  <r>
    <x v="13"/>
    <x v="0"/>
    <x v="0"/>
    <n v="4538"/>
    <n v="3769"/>
    <n v="4909"/>
    <n v="13"/>
    <n v="211"/>
    <n v="1"/>
    <n v="0"/>
    <n v="57"/>
    <n v="13"/>
    <n v="1"/>
    <n v="0"/>
    <n v="37"/>
    <n v="218"/>
    <n v="186"/>
    <n v="39"/>
    <n v="3"/>
    <n v="0"/>
    <n v="0"/>
    <n v="0"/>
    <n v="1"/>
    <n v="4"/>
    <n v="304"/>
    <n v="1212"/>
    <n v="563"/>
    <n v="42"/>
    <n v="13"/>
    <n v="7"/>
    <n v="0"/>
    <n v="0"/>
    <n v="0"/>
    <n v="0"/>
    <n v="0"/>
    <n v="0"/>
    <n v="0"/>
    <n v="0"/>
    <n v="0"/>
    <n v="13512"/>
    <n v="2629"/>
    <n v="0"/>
    <n v="16141"/>
  </r>
  <r>
    <x v="13"/>
    <x v="0"/>
    <x v="1"/>
    <n v="4635"/>
    <n v="3771"/>
    <n v="4835"/>
    <n v="13"/>
    <n v="211"/>
    <n v="1"/>
    <n v="0"/>
    <n v="57"/>
    <n v="13"/>
    <n v="1"/>
    <n v="0"/>
    <n v="37"/>
    <n v="221"/>
    <n v="191"/>
    <n v="45"/>
    <n v="3"/>
    <n v="0"/>
    <n v="0"/>
    <n v="0"/>
    <n v="1"/>
    <n v="4"/>
    <n v="299"/>
    <n v="1192"/>
    <n v="563"/>
    <n v="42"/>
    <n v="13"/>
    <n v="7"/>
    <n v="0"/>
    <n v="0"/>
    <n v="0"/>
    <n v="0"/>
    <n v="0"/>
    <n v="0"/>
    <n v="0"/>
    <n v="0"/>
    <n v="0"/>
    <n v="13537"/>
    <n v="2618"/>
    <n v="0"/>
    <n v="16155"/>
  </r>
  <r>
    <x v="13"/>
    <x v="0"/>
    <x v="2"/>
    <n v="4730"/>
    <n v="3770"/>
    <n v="4814"/>
    <n v="13"/>
    <n v="207"/>
    <n v="1"/>
    <n v="0"/>
    <n v="57"/>
    <n v="13"/>
    <n v="1"/>
    <n v="0"/>
    <n v="39"/>
    <n v="216"/>
    <n v="182"/>
    <n v="44"/>
    <n v="4"/>
    <n v="0"/>
    <n v="0"/>
    <n v="0"/>
    <n v="1"/>
    <n v="4"/>
    <n v="303"/>
    <n v="1200"/>
    <n v="565"/>
    <n v="42"/>
    <n v="13"/>
    <n v="7"/>
    <n v="0"/>
    <n v="0"/>
    <n v="0"/>
    <n v="0"/>
    <n v="0"/>
    <n v="0"/>
    <n v="0"/>
    <n v="0"/>
    <n v="0"/>
    <n v="13606"/>
    <n v="2620"/>
    <n v="0"/>
    <n v="16226"/>
  </r>
  <r>
    <x v="13"/>
    <x v="0"/>
    <x v="3"/>
    <n v="4845"/>
    <n v="3771"/>
    <n v="4821"/>
    <n v="13"/>
    <n v="214"/>
    <n v="1"/>
    <n v="0"/>
    <n v="57"/>
    <n v="13"/>
    <n v="1"/>
    <n v="0"/>
    <n v="39"/>
    <n v="214"/>
    <n v="194"/>
    <n v="42"/>
    <n v="2"/>
    <n v="0"/>
    <n v="0"/>
    <n v="0"/>
    <n v="1"/>
    <n v="4"/>
    <n v="305"/>
    <n v="1197"/>
    <n v="570"/>
    <n v="44"/>
    <n v="13"/>
    <n v="7"/>
    <n v="0"/>
    <n v="0"/>
    <n v="0"/>
    <n v="0"/>
    <n v="0"/>
    <n v="0"/>
    <n v="0"/>
    <n v="0"/>
    <n v="0"/>
    <n v="13736"/>
    <n v="2632"/>
    <n v="0"/>
    <n v="16368"/>
  </r>
  <r>
    <x v="13"/>
    <x v="0"/>
    <x v="4"/>
    <n v="4928"/>
    <n v="3770"/>
    <n v="4813"/>
    <n v="13"/>
    <n v="209"/>
    <n v="1"/>
    <n v="0"/>
    <n v="57"/>
    <n v="13"/>
    <n v="1"/>
    <n v="0"/>
    <n v="38"/>
    <n v="214"/>
    <n v="190"/>
    <n v="57"/>
    <n v="2"/>
    <n v="0"/>
    <n v="0"/>
    <n v="0"/>
    <n v="1"/>
    <n v="4"/>
    <n v="303"/>
    <n v="1217"/>
    <n v="584"/>
    <n v="44"/>
    <n v="13"/>
    <n v="7"/>
    <n v="0"/>
    <n v="0"/>
    <n v="0"/>
    <n v="0"/>
    <n v="0"/>
    <n v="0"/>
    <n v="0"/>
    <n v="0"/>
    <n v="0"/>
    <n v="13805"/>
    <n v="2674"/>
    <n v="0"/>
    <n v="16479"/>
  </r>
  <r>
    <x v="13"/>
    <x v="0"/>
    <x v="5"/>
    <n v="5002"/>
    <n v="3774"/>
    <n v="4902"/>
    <n v="13"/>
    <n v="222"/>
    <n v="1"/>
    <n v="2"/>
    <n v="57"/>
    <n v="13"/>
    <n v="1"/>
    <n v="0"/>
    <n v="39"/>
    <n v="213"/>
    <n v="191"/>
    <n v="45"/>
    <n v="6"/>
    <n v="0"/>
    <n v="0"/>
    <n v="0"/>
    <n v="1"/>
    <n v="4"/>
    <n v="299"/>
    <n v="1222"/>
    <n v="573"/>
    <n v="45"/>
    <n v="13"/>
    <n v="7"/>
    <n v="0"/>
    <n v="0"/>
    <n v="0"/>
    <n v="0"/>
    <n v="0"/>
    <n v="0"/>
    <n v="0"/>
    <n v="0"/>
    <n v="0"/>
    <n v="13987"/>
    <n v="2658"/>
    <n v="0"/>
    <n v="16645"/>
  </r>
  <r>
    <x v="13"/>
    <x v="0"/>
    <x v="6"/>
    <n v="5137"/>
    <n v="4090"/>
    <n v="4555"/>
    <n v="13"/>
    <n v="198"/>
    <n v="1"/>
    <n v="4"/>
    <n v="58"/>
    <n v="12"/>
    <n v="1"/>
    <n v="0"/>
    <n v="41"/>
    <n v="215"/>
    <n v="181"/>
    <n v="34"/>
    <n v="4"/>
    <n v="0"/>
    <n v="0"/>
    <n v="0"/>
    <n v="1"/>
    <n v="4"/>
    <n v="339"/>
    <n v="1214"/>
    <n v="552"/>
    <n v="44"/>
    <n v="15"/>
    <n v="7"/>
    <n v="0"/>
    <n v="0"/>
    <n v="0"/>
    <n v="0"/>
    <n v="0"/>
    <n v="0"/>
    <n v="0"/>
    <n v="0"/>
    <n v="0"/>
    <n v="14069"/>
    <n v="2651"/>
    <n v="0"/>
    <n v="16720"/>
  </r>
  <r>
    <x v="13"/>
    <x v="0"/>
    <x v="7"/>
    <n v="5233"/>
    <n v="4086"/>
    <n v="4563"/>
    <n v="13"/>
    <n v="204"/>
    <n v="1"/>
    <n v="2"/>
    <n v="57"/>
    <n v="12"/>
    <n v="1"/>
    <n v="0"/>
    <n v="41"/>
    <n v="217"/>
    <n v="180"/>
    <n v="34"/>
    <n v="4"/>
    <n v="0"/>
    <n v="0"/>
    <n v="0"/>
    <n v="1"/>
    <n v="4"/>
    <n v="335"/>
    <n v="1210"/>
    <n v="555"/>
    <n v="42"/>
    <n v="15"/>
    <n v="7"/>
    <n v="0"/>
    <n v="0"/>
    <n v="0"/>
    <n v="0"/>
    <n v="0"/>
    <n v="0"/>
    <n v="0"/>
    <n v="0"/>
    <n v="0"/>
    <n v="14172"/>
    <n v="2645"/>
    <n v="0"/>
    <n v="16817"/>
  </r>
  <r>
    <x v="13"/>
    <x v="0"/>
    <x v="8"/>
    <n v="5329"/>
    <n v="4111"/>
    <n v="4604"/>
    <n v="13"/>
    <n v="213"/>
    <n v="2"/>
    <n v="3"/>
    <n v="58"/>
    <n v="11"/>
    <n v="1"/>
    <n v="0"/>
    <n v="42"/>
    <n v="217"/>
    <n v="185"/>
    <n v="38"/>
    <n v="4"/>
    <n v="0"/>
    <n v="0"/>
    <n v="0"/>
    <n v="1"/>
    <n v="5"/>
    <n v="337"/>
    <n v="1217"/>
    <n v="561"/>
    <n v="44"/>
    <n v="15"/>
    <n v="7"/>
    <n v="0"/>
    <n v="0"/>
    <n v="0"/>
    <n v="0"/>
    <n v="0"/>
    <n v="0"/>
    <n v="0"/>
    <n v="0"/>
    <n v="0"/>
    <n v="14345"/>
    <n v="2673"/>
    <n v="0"/>
    <n v="17018"/>
  </r>
  <r>
    <x v="13"/>
    <x v="0"/>
    <x v="9"/>
    <n v="5424"/>
    <n v="4086"/>
    <n v="4626"/>
    <n v="14"/>
    <n v="214"/>
    <n v="1"/>
    <n v="4"/>
    <n v="58"/>
    <n v="12"/>
    <n v="1"/>
    <n v="0"/>
    <n v="43"/>
    <n v="213"/>
    <n v="196"/>
    <n v="35"/>
    <n v="3"/>
    <n v="0"/>
    <n v="0"/>
    <n v="0"/>
    <n v="1"/>
    <n v="5"/>
    <n v="342"/>
    <n v="1217"/>
    <n v="557"/>
    <n v="46"/>
    <n v="15"/>
    <n v="7"/>
    <n v="0"/>
    <n v="0"/>
    <n v="0"/>
    <n v="0"/>
    <n v="0"/>
    <n v="0"/>
    <n v="0"/>
    <n v="0"/>
    <n v="0"/>
    <n v="14440"/>
    <n v="2680"/>
    <n v="0"/>
    <n v="17120"/>
  </r>
  <r>
    <x v="13"/>
    <x v="0"/>
    <x v="10"/>
    <n v="5562"/>
    <n v="4087"/>
    <n v="4671"/>
    <n v="15"/>
    <n v="218"/>
    <n v="1"/>
    <n v="4"/>
    <n v="58"/>
    <n v="12"/>
    <n v="1"/>
    <n v="0"/>
    <n v="44"/>
    <n v="214"/>
    <n v="195"/>
    <n v="33"/>
    <n v="3"/>
    <n v="0"/>
    <n v="0"/>
    <n v="0"/>
    <n v="1"/>
    <n v="5"/>
    <n v="337"/>
    <n v="1225"/>
    <n v="560"/>
    <n v="46"/>
    <n v="15"/>
    <n v="7"/>
    <n v="0"/>
    <n v="0"/>
    <n v="0"/>
    <n v="0"/>
    <n v="0"/>
    <n v="0"/>
    <n v="0"/>
    <n v="0"/>
    <n v="0"/>
    <n v="14629"/>
    <n v="2685"/>
    <n v="0"/>
    <n v="17314"/>
  </r>
  <r>
    <x v="13"/>
    <x v="0"/>
    <x v="11"/>
    <n v="5732"/>
    <n v="4085"/>
    <n v="4702"/>
    <n v="15"/>
    <n v="214"/>
    <n v="1"/>
    <n v="4"/>
    <n v="58"/>
    <n v="12"/>
    <n v="1"/>
    <n v="0"/>
    <n v="44"/>
    <n v="215"/>
    <n v="198"/>
    <n v="34"/>
    <n v="4"/>
    <n v="0"/>
    <n v="0"/>
    <n v="0"/>
    <n v="1"/>
    <n v="5"/>
    <n v="336"/>
    <n v="1240"/>
    <n v="561"/>
    <n v="46"/>
    <n v="15"/>
    <n v="7"/>
    <n v="0"/>
    <n v="0"/>
    <n v="0"/>
    <n v="0"/>
    <n v="0"/>
    <n v="0"/>
    <n v="0"/>
    <n v="0"/>
    <n v="0"/>
    <n v="14824"/>
    <n v="2706"/>
    <n v="0"/>
    <n v="17530"/>
  </r>
  <r>
    <x v="0"/>
    <x v="1"/>
    <x v="0"/>
    <n v="25839"/>
    <n v="17674"/>
    <n v="5864"/>
    <n v="468"/>
    <n v="284"/>
    <n v="19"/>
    <n v="2"/>
    <n v="99"/>
    <n v="156"/>
    <n v="41"/>
    <n v="0"/>
    <n v="348"/>
    <n v="2202"/>
    <n v="1013"/>
    <n v="146"/>
    <n v="12"/>
    <n v="3"/>
    <n v="1"/>
    <n v="0"/>
    <n v="1"/>
    <n v="35"/>
    <n v="814"/>
    <n v="2605"/>
    <n v="1675"/>
    <n v="174"/>
    <n v="24"/>
    <n v="17"/>
    <n v="0"/>
    <n v="1"/>
    <n v="0"/>
    <n v="0"/>
    <n v="0"/>
    <n v="0"/>
    <n v="0"/>
    <n v="0"/>
    <n v="3"/>
    <n v="50446"/>
    <n v="9070"/>
    <n v="4"/>
    <n v="59520"/>
  </r>
  <r>
    <x v="0"/>
    <x v="1"/>
    <x v="1"/>
    <n v="25822"/>
    <n v="17682"/>
    <n v="5906"/>
    <n v="468"/>
    <n v="283"/>
    <n v="19"/>
    <n v="2"/>
    <n v="99"/>
    <n v="156"/>
    <n v="41"/>
    <n v="0"/>
    <n v="351"/>
    <n v="2188"/>
    <n v="1025"/>
    <n v="144"/>
    <n v="12"/>
    <n v="2"/>
    <n v="1"/>
    <n v="0"/>
    <n v="1"/>
    <n v="35"/>
    <n v="814"/>
    <n v="2610"/>
    <n v="1675"/>
    <n v="174"/>
    <n v="24"/>
    <n v="17"/>
    <n v="0"/>
    <n v="1"/>
    <n v="0"/>
    <n v="0"/>
    <n v="0"/>
    <n v="0"/>
    <n v="0"/>
    <n v="0"/>
    <n v="3"/>
    <n v="50478"/>
    <n v="9073"/>
    <n v="4"/>
    <n v="59555"/>
  </r>
  <r>
    <x v="0"/>
    <x v="1"/>
    <x v="2"/>
    <n v="25851"/>
    <n v="17708"/>
    <n v="5981"/>
    <n v="469"/>
    <n v="284"/>
    <n v="16"/>
    <n v="2"/>
    <n v="99"/>
    <n v="159"/>
    <n v="41"/>
    <n v="0"/>
    <n v="347"/>
    <n v="2186"/>
    <n v="1031"/>
    <n v="144"/>
    <n v="10"/>
    <n v="2"/>
    <n v="2"/>
    <n v="0"/>
    <n v="1"/>
    <n v="37"/>
    <n v="811"/>
    <n v="2629"/>
    <n v="1674"/>
    <n v="176"/>
    <n v="24"/>
    <n v="16"/>
    <n v="0"/>
    <n v="1"/>
    <n v="0"/>
    <n v="0"/>
    <n v="0"/>
    <n v="0"/>
    <n v="0"/>
    <n v="0"/>
    <n v="3"/>
    <n v="50610"/>
    <n v="9090"/>
    <n v="4"/>
    <n v="59704"/>
  </r>
  <r>
    <x v="0"/>
    <x v="1"/>
    <x v="3"/>
    <n v="25847"/>
    <n v="17685"/>
    <n v="6036"/>
    <n v="471"/>
    <n v="282"/>
    <n v="16"/>
    <n v="2"/>
    <n v="100"/>
    <n v="159"/>
    <n v="41"/>
    <n v="0"/>
    <n v="350"/>
    <n v="2182"/>
    <n v="1022"/>
    <n v="142"/>
    <n v="9"/>
    <n v="3"/>
    <n v="2"/>
    <n v="0"/>
    <n v="1"/>
    <n v="37"/>
    <n v="815"/>
    <n v="2628"/>
    <n v="1667"/>
    <n v="177"/>
    <n v="23"/>
    <n v="16"/>
    <n v="0"/>
    <n v="0"/>
    <n v="0"/>
    <n v="0"/>
    <n v="0"/>
    <n v="0"/>
    <n v="0"/>
    <n v="0"/>
    <n v="3"/>
    <n v="50639"/>
    <n v="9074"/>
    <n v="3"/>
    <n v="59716"/>
  </r>
  <r>
    <x v="0"/>
    <x v="1"/>
    <x v="4"/>
    <n v="25816"/>
    <n v="17694"/>
    <n v="6070"/>
    <n v="475"/>
    <n v="282"/>
    <n v="16"/>
    <n v="2"/>
    <n v="100"/>
    <n v="157"/>
    <n v="41"/>
    <n v="0"/>
    <n v="350"/>
    <n v="2177"/>
    <n v="1031"/>
    <n v="149"/>
    <n v="9"/>
    <n v="4"/>
    <n v="2"/>
    <n v="0"/>
    <n v="1"/>
    <n v="37"/>
    <n v="811"/>
    <n v="2614"/>
    <n v="1650"/>
    <n v="177"/>
    <n v="23"/>
    <n v="16"/>
    <n v="0"/>
    <n v="2"/>
    <n v="0"/>
    <n v="0"/>
    <n v="0"/>
    <n v="0"/>
    <n v="0"/>
    <n v="0"/>
    <n v="3"/>
    <n v="50653"/>
    <n v="9051"/>
    <n v="5"/>
    <n v="59709"/>
  </r>
  <r>
    <x v="0"/>
    <x v="1"/>
    <x v="5"/>
    <n v="25830"/>
    <n v="17719"/>
    <n v="6119"/>
    <n v="481"/>
    <n v="280"/>
    <n v="16"/>
    <n v="2"/>
    <n v="101"/>
    <n v="159"/>
    <n v="41"/>
    <n v="0"/>
    <n v="353"/>
    <n v="2174"/>
    <n v="1043"/>
    <n v="159"/>
    <n v="9"/>
    <n v="1"/>
    <n v="2"/>
    <n v="0"/>
    <n v="1"/>
    <n v="37"/>
    <n v="806"/>
    <n v="2603"/>
    <n v="1645"/>
    <n v="177"/>
    <n v="26"/>
    <n v="16"/>
    <n v="0"/>
    <n v="1"/>
    <n v="0"/>
    <n v="0"/>
    <n v="0"/>
    <n v="0"/>
    <n v="0"/>
    <n v="0"/>
    <n v="3"/>
    <n v="50748"/>
    <n v="9052"/>
    <n v="4"/>
    <n v="59804"/>
  </r>
  <r>
    <x v="0"/>
    <x v="1"/>
    <x v="6"/>
    <n v="25733"/>
    <n v="17715"/>
    <n v="6170"/>
    <n v="479"/>
    <n v="279"/>
    <n v="16"/>
    <n v="2"/>
    <n v="102"/>
    <n v="160"/>
    <n v="41"/>
    <n v="0"/>
    <n v="356"/>
    <n v="2171"/>
    <n v="1062"/>
    <n v="164"/>
    <n v="8"/>
    <n v="1"/>
    <n v="1"/>
    <n v="0"/>
    <n v="1"/>
    <n v="37"/>
    <n v="803"/>
    <n v="2583"/>
    <n v="1638"/>
    <n v="175"/>
    <n v="26"/>
    <n v="17"/>
    <n v="0"/>
    <n v="1"/>
    <n v="0"/>
    <n v="0"/>
    <n v="0"/>
    <n v="0"/>
    <n v="0"/>
    <n v="0"/>
    <n v="3"/>
    <n v="50697"/>
    <n v="9043"/>
    <n v="4"/>
    <n v="59744"/>
  </r>
  <r>
    <x v="0"/>
    <x v="1"/>
    <x v="7"/>
    <n v="25695"/>
    <n v="17719"/>
    <n v="6230"/>
    <n v="481"/>
    <n v="280"/>
    <n v="16"/>
    <n v="2"/>
    <n v="102"/>
    <n v="162"/>
    <n v="42"/>
    <n v="0"/>
    <n v="359"/>
    <n v="2168"/>
    <n v="1064"/>
    <n v="169"/>
    <n v="9"/>
    <n v="1"/>
    <n v="1"/>
    <n v="0"/>
    <n v="1"/>
    <n v="37"/>
    <n v="804"/>
    <n v="2582"/>
    <n v="1623"/>
    <n v="176"/>
    <n v="26"/>
    <n v="17"/>
    <n v="0"/>
    <n v="1"/>
    <n v="0"/>
    <n v="0"/>
    <n v="0"/>
    <n v="0"/>
    <n v="0"/>
    <n v="0"/>
    <n v="3"/>
    <n v="50729"/>
    <n v="9037"/>
    <n v="4"/>
    <n v="59770"/>
  </r>
  <r>
    <x v="0"/>
    <x v="1"/>
    <x v="8"/>
    <n v="25670"/>
    <n v="17731"/>
    <n v="6272"/>
    <n v="482"/>
    <n v="279"/>
    <n v="16"/>
    <n v="2"/>
    <n v="102"/>
    <n v="161"/>
    <n v="42"/>
    <n v="0"/>
    <n v="362"/>
    <n v="2182"/>
    <n v="1093"/>
    <n v="174"/>
    <n v="11"/>
    <n v="1"/>
    <n v="1"/>
    <n v="0"/>
    <n v="1"/>
    <n v="37"/>
    <n v="791"/>
    <n v="2556"/>
    <n v="1621"/>
    <n v="173"/>
    <n v="26"/>
    <n v="17"/>
    <n v="0"/>
    <n v="1"/>
    <n v="0"/>
    <n v="0"/>
    <n v="0"/>
    <n v="0"/>
    <n v="0"/>
    <n v="0"/>
    <n v="3"/>
    <n v="50757"/>
    <n v="9046"/>
    <n v="4"/>
    <n v="59807"/>
  </r>
  <r>
    <x v="0"/>
    <x v="1"/>
    <x v="9"/>
    <n v="25592"/>
    <n v="17735"/>
    <n v="6340"/>
    <n v="484"/>
    <n v="281"/>
    <n v="17"/>
    <n v="2"/>
    <n v="102"/>
    <n v="159"/>
    <n v="42"/>
    <n v="0"/>
    <n v="362"/>
    <n v="2176"/>
    <n v="1104"/>
    <n v="174"/>
    <n v="11"/>
    <n v="1"/>
    <n v="1"/>
    <n v="0"/>
    <n v="1"/>
    <n v="37"/>
    <n v="786"/>
    <n v="2549"/>
    <n v="1615"/>
    <n v="172"/>
    <n v="26"/>
    <n v="17"/>
    <n v="0"/>
    <n v="1"/>
    <n v="0"/>
    <n v="0"/>
    <n v="0"/>
    <n v="0"/>
    <n v="0"/>
    <n v="0"/>
    <n v="3"/>
    <n v="50754"/>
    <n v="9032"/>
    <n v="4"/>
    <n v="59790"/>
  </r>
  <r>
    <x v="0"/>
    <x v="1"/>
    <x v="10"/>
    <n v="25527"/>
    <n v="17744"/>
    <n v="6380"/>
    <n v="487"/>
    <n v="279"/>
    <n v="18"/>
    <n v="2"/>
    <n v="102"/>
    <n v="157"/>
    <n v="42"/>
    <n v="0"/>
    <n v="363"/>
    <n v="2173"/>
    <n v="1106"/>
    <n v="172"/>
    <n v="11"/>
    <n v="2"/>
    <n v="1"/>
    <n v="0"/>
    <n v="1"/>
    <n v="37"/>
    <n v="783"/>
    <n v="2537"/>
    <n v="1611"/>
    <n v="172"/>
    <n v="26"/>
    <n v="17"/>
    <n v="0"/>
    <n v="1"/>
    <n v="0"/>
    <n v="0"/>
    <n v="0"/>
    <n v="0"/>
    <n v="0"/>
    <n v="0"/>
    <n v="3"/>
    <n v="50738"/>
    <n v="9012"/>
    <n v="4"/>
    <n v="59754"/>
  </r>
  <r>
    <x v="0"/>
    <x v="1"/>
    <x v="11"/>
    <n v="25528"/>
    <n v="17797"/>
    <n v="6417"/>
    <n v="486"/>
    <n v="279"/>
    <n v="17"/>
    <n v="2"/>
    <n v="102"/>
    <n v="160"/>
    <n v="42"/>
    <n v="0"/>
    <n v="362"/>
    <n v="2175"/>
    <n v="1108"/>
    <n v="178"/>
    <n v="12"/>
    <n v="2"/>
    <n v="0"/>
    <n v="0"/>
    <n v="1"/>
    <n v="37"/>
    <n v="778"/>
    <n v="2548"/>
    <n v="1603"/>
    <n v="170"/>
    <n v="25"/>
    <n v="17"/>
    <n v="0"/>
    <n v="1"/>
    <n v="0"/>
    <n v="0"/>
    <n v="0"/>
    <n v="0"/>
    <n v="0"/>
    <n v="0"/>
    <n v="3"/>
    <n v="50830"/>
    <n v="9016"/>
    <n v="4"/>
    <n v="59850"/>
  </r>
  <r>
    <x v="1"/>
    <x v="1"/>
    <x v="0"/>
    <n v="12505"/>
    <n v="37711"/>
    <n v="21422"/>
    <n v="61"/>
    <n v="77"/>
    <n v="0"/>
    <n v="11"/>
    <n v="12"/>
    <n v="11"/>
    <n v="0"/>
    <n v="0"/>
    <n v="98"/>
    <n v="624"/>
    <n v="475"/>
    <n v="88"/>
    <n v="4"/>
    <n v="0"/>
    <n v="0"/>
    <n v="0"/>
    <n v="1"/>
    <n v="19"/>
    <n v="523"/>
    <n v="1614"/>
    <n v="791"/>
    <n v="102"/>
    <n v="28"/>
    <n v="26"/>
    <n v="0"/>
    <n v="3"/>
    <n v="0"/>
    <n v="1"/>
    <n v="0"/>
    <n v="0"/>
    <n v="3"/>
    <n v="3"/>
    <n v="1"/>
    <n v="71810"/>
    <n v="4393"/>
    <n v="11"/>
    <n v="76214"/>
  </r>
  <r>
    <x v="1"/>
    <x v="1"/>
    <x v="1"/>
    <n v="12480"/>
    <n v="37716"/>
    <n v="21514"/>
    <n v="60"/>
    <n v="78"/>
    <n v="1"/>
    <n v="9"/>
    <n v="11"/>
    <n v="10"/>
    <n v="0"/>
    <n v="0"/>
    <n v="97"/>
    <n v="619"/>
    <n v="472"/>
    <n v="87"/>
    <n v="4"/>
    <n v="0"/>
    <n v="0"/>
    <n v="0"/>
    <n v="1"/>
    <n v="19"/>
    <n v="525"/>
    <n v="1619"/>
    <n v="792"/>
    <n v="103"/>
    <n v="28"/>
    <n v="26"/>
    <n v="0"/>
    <n v="2"/>
    <n v="0"/>
    <n v="1"/>
    <n v="0"/>
    <n v="0"/>
    <n v="3"/>
    <n v="3"/>
    <n v="1"/>
    <n v="71879"/>
    <n v="4392"/>
    <n v="10"/>
    <n v="76281"/>
  </r>
  <r>
    <x v="1"/>
    <x v="1"/>
    <x v="2"/>
    <n v="12496"/>
    <n v="37796"/>
    <n v="21742"/>
    <n v="60"/>
    <n v="78"/>
    <n v="1"/>
    <n v="10"/>
    <n v="11"/>
    <n v="10"/>
    <n v="0"/>
    <n v="0"/>
    <n v="97"/>
    <n v="618"/>
    <n v="481"/>
    <n v="88"/>
    <n v="6"/>
    <n v="0"/>
    <n v="1"/>
    <n v="0"/>
    <n v="1"/>
    <n v="19"/>
    <n v="521"/>
    <n v="1615"/>
    <n v="792"/>
    <n v="103"/>
    <n v="27"/>
    <n v="26"/>
    <n v="0"/>
    <n v="3"/>
    <n v="0"/>
    <n v="1"/>
    <n v="0"/>
    <n v="0"/>
    <n v="4"/>
    <n v="3"/>
    <n v="1"/>
    <n v="72204"/>
    <n v="4395"/>
    <n v="12"/>
    <n v="76611"/>
  </r>
  <r>
    <x v="1"/>
    <x v="1"/>
    <x v="3"/>
    <n v="12486"/>
    <n v="37761"/>
    <n v="21930"/>
    <n v="59"/>
    <n v="78"/>
    <n v="1"/>
    <n v="9"/>
    <n v="11"/>
    <n v="10"/>
    <n v="0"/>
    <n v="0"/>
    <n v="98"/>
    <n v="620"/>
    <n v="483"/>
    <n v="89"/>
    <n v="5"/>
    <n v="0"/>
    <n v="1"/>
    <n v="0"/>
    <n v="1"/>
    <n v="19"/>
    <n v="520"/>
    <n v="1617"/>
    <n v="793"/>
    <n v="102"/>
    <n v="29"/>
    <n v="26"/>
    <n v="0"/>
    <n v="3"/>
    <n v="0"/>
    <n v="1"/>
    <n v="0"/>
    <n v="0"/>
    <n v="4"/>
    <n v="3"/>
    <n v="1"/>
    <n v="72345"/>
    <n v="4403"/>
    <n v="12"/>
    <n v="76760"/>
  </r>
  <r>
    <x v="1"/>
    <x v="1"/>
    <x v="4"/>
    <n v="12466"/>
    <n v="37801"/>
    <n v="22171"/>
    <n v="61"/>
    <n v="79"/>
    <n v="1"/>
    <n v="8"/>
    <n v="11"/>
    <n v="10"/>
    <n v="0"/>
    <n v="0"/>
    <n v="99"/>
    <n v="630"/>
    <n v="492"/>
    <n v="87"/>
    <n v="5"/>
    <n v="0"/>
    <n v="1"/>
    <n v="0"/>
    <n v="1"/>
    <n v="19"/>
    <n v="513"/>
    <n v="1618"/>
    <n v="794"/>
    <n v="104"/>
    <n v="28"/>
    <n v="26"/>
    <n v="0"/>
    <n v="4"/>
    <n v="0"/>
    <n v="1"/>
    <n v="0"/>
    <n v="0"/>
    <n v="4"/>
    <n v="3"/>
    <n v="1"/>
    <n v="72608"/>
    <n v="4417"/>
    <n v="13"/>
    <n v="77038"/>
  </r>
  <r>
    <x v="1"/>
    <x v="1"/>
    <x v="5"/>
    <n v="12461"/>
    <n v="37852"/>
    <n v="22463"/>
    <n v="60"/>
    <n v="79"/>
    <n v="1"/>
    <n v="8"/>
    <n v="11"/>
    <n v="10"/>
    <n v="0"/>
    <n v="0"/>
    <n v="100"/>
    <n v="634"/>
    <n v="492"/>
    <n v="97"/>
    <n v="4"/>
    <n v="0"/>
    <n v="1"/>
    <n v="0"/>
    <n v="1"/>
    <n v="19"/>
    <n v="505"/>
    <n v="1621"/>
    <n v="793"/>
    <n v="102"/>
    <n v="28"/>
    <n v="26"/>
    <n v="0"/>
    <n v="3"/>
    <n v="0"/>
    <n v="1"/>
    <n v="0"/>
    <n v="0"/>
    <n v="4"/>
    <n v="3"/>
    <n v="1"/>
    <n v="72945"/>
    <n v="4423"/>
    <n v="12"/>
    <n v="77380"/>
  </r>
  <r>
    <x v="1"/>
    <x v="1"/>
    <x v="6"/>
    <n v="12468"/>
    <n v="37880"/>
    <n v="22806"/>
    <n v="60"/>
    <n v="79"/>
    <n v="2"/>
    <n v="9"/>
    <n v="10"/>
    <n v="10"/>
    <n v="0"/>
    <n v="0"/>
    <n v="100"/>
    <n v="637"/>
    <n v="503"/>
    <n v="98"/>
    <n v="5"/>
    <n v="0"/>
    <n v="1"/>
    <n v="0"/>
    <n v="1"/>
    <n v="20"/>
    <n v="501"/>
    <n v="1615"/>
    <n v="789"/>
    <n v="106"/>
    <n v="28"/>
    <n v="26"/>
    <n v="0"/>
    <n v="3"/>
    <n v="0"/>
    <n v="1"/>
    <n v="0"/>
    <n v="0"/>
    <n v="4"/>
    <n v="3"/>
    <n v="1"/>
    <n v="73324"/>
    <n v="4430"/>
    <n v="12"/>
    <n v="77766"/>
  </r>
  <r>
    <x v="1"/>
    <x v="1"/>
    <x v="7"/>
    <n v="12490"/>
    <n v="37899"/>
    <n v="23030"/>
    <n v="61"/>
    <n v="79"/>
    <n v="3"/>
    <n v="9"/>
    <n v="10"/>
    <n v="10"/>
    <n v="0"/>
    <n v="0"/>
    <n v="101"/>
    <n v="630"/>
    <n v="505"/>
    <n v="101"/>
    <n v="6"/>
    <n v="0"/>
    <n v="1"/>
    <n v="0"/>
    <n v="1"/>
    <n v="20"/>
    <n v="500"/>
    <n v="1621"/>
    <n v="786"/>
    <n v="103"/>
    <n v="29"/>
    <n v="26"/>
    <n v="0"/>
    <n v="3"/>
    <n v="0"/>
    <n v="1"/>
    <n v="0"/>
    <n v="0"/>
    <n v="4"/>
    <n v="3"/>
    <n v="1"/>
    <n v="73591"/>
    <n v="4430"/>
    <n v="12"/>
    <n v="78033"/>
  </r>
  <r>
    <x v="1"/>
    <x v="1"/>
    <x v="8"/>
    <n v="12496"/>
    <n v="37962"/>
    <n v="23261"/>
    <n v="63"/>
    <n v="79"/>
    <n v="3"/>
    <n v="9"/>
    <n v="10"/>
    <n v="10"/>
    <n v="0"/>
    <n v="0"/>
    <n v="101"/>
    <n v="632"/>
    <n v="505"/>
    <n v="103"/>
    <n v="4"/>
    <n v="0"/>
    <n v="1"/>
    <n v="0"/>
    <n v="1"/>
    <n v="20"/>
    <n v="497"/>
    <n v="1619"/>
    <n v="787"/>
    <n v="104"/>
    <n v="30"/>
    <n v="26"/>
    <n v="0"/>
    <n v="3"/>
    <n v="0"/>
    <n v="1"/>
    <n v="0"/>
    <n v="0"/>
    <n v="4"/>
    <n v="3"/>
    <n v="1"/>
    <n v="73893"/>
    <n v="4430"/>
    <n v="12"/>
    <n v="78335"/>
  </r>
  <r>
    <x v="1"/>
    <x v="1"/>
    <x v="9"/>
    <n v="12498"/>
    <n v="37948"/>
    <n v="23425"/>
    <n v="65"/>
    <n v="79"/>
    <n v="3"/>
    <n v="9"/>
    <n v="10"/>
    <n v="10"/>
    <n v="0"/>
    <n v="0"/>
    <n v="101"/>
    <n v="642"/>
    <n v="517"/>
    <n v="103"/>
    <n v="5"/>
    <n v="2"/>
    <n v="1"/>
    <n v="0"/>
    <n v="1"/>
    <n v="20"/>
    <n v="495"/>
    <n v="1608"/>
    <n v="786"/>
    <n v="103"/>
    <n v="29"/>
    <n v="25"/>
    <n v="0"/>
    <n v="3"/>
    <n v="0"/>
    <n v="1"/>
    <n v="0"/>
    <n v="0"/>
    <n v="4"/>
    <n v="3"/>
    <n v="1"/>
    <n v="74047"/>
    <n v="4438"/>
    <n v="12"/>
    <n v="78497"/>
  </r>
  <r>
    <x v="1"/>
    <x v="1"/>
    <x v="10"/>
    <n v="12495"/>
    <n v="37975"/>
    <n v="23685"/>
    <n v="66"/>
    <n v="79"/>
    <n v="3"/>
    <n v="9"/>
    <n v="10"/>
    <n v="10"/>
    <n v="0"/>
    <n v="0"/>
    <n v="101"/>
    <n v="636"/>
    <n v="509"/>
    <n v="106"/>
    <n v="6"/>
    <n v="1"/>
    <n v="1"/>
    <n v="0"/>
    <n v="1"/>
    <n v="20"/>
    <n v="492"/>
    <n v="1627"/>
    <n v="792"/>
    <n v="103"/>
    <n v="31"/>
    <n v="27"/>
    <n v="0"/>
    <n v="3"/>
    <n v="0"/>
    <n v="1"/>
    <n v="0"/>
    <n v="0"/>
    <n v="4"/>
    <n v="3"/>
    <n v="1"/>
    <n v="74332"/>
    <n v="4453"/>
    <n v="12"/>
    <n v="78797"/>
  </r>
  <r>
    <x v="1"/>
    <x v="1"/>
    <x v="11"/>
    <n v="12499"/>
    <n v="38008"/>
    <n v="23786"/>
    <n v="66"/>
    <n v="79"/>
    <n v="3"/>
    <n v="9"/>
    <n v="10"/>
    <n v="10"/>
    <n v="0"/>
    <n v="0"/>
    <n v="101"/>
    <n v="631"/>
    <n v="511"/>
    <n v="106"/>
    <n v="6"/>
    <n v="1"/>
    <n v="1"/>
    <n v="0"/>
    <n v="1"/>
    <n v="20"/>
    <n v="491"/>
    <n v="1628"/>
    <n v="793"/>
    <n v="103"/>
    <n v="29"/>
    <n v="26"/>
    <n v="0"/>
    <n v="3"/>
    <n v="0"/>
    <n v="1"/>
    <n v="0"/>
    <n v="0"/>
    <n v="4"/>
    <n v="3"/>
    <n v="1"/>
    <n v="74470"/>
    <n v="4448"/>
    <n v="12"/>
    <n v="78930"/>
  </r>
  <r>
    <x v="2"/>
    <x v="1"/>
    <x v="0"/>
    <n v="8494"/>
    <n v="9948"/>
    <n v="2687"/>
    <n v="34"/>
    <n v="30"/>
    <n v="0"/>
    <n v="0"/>
    <n v="31"/>
    <n v="3"/>
    <n v="0"/>
    <n v="0"/>
    <n v="63"/>
    <n v="622"/>
    <n v="207"/>
    <n v="31"/>
    <n v="4"/>
    <n v="0"/>
    <n v="0"/>
    <n v="0"/>
    <n v="1"/>
    <n v="10"/>
    <n v="262"/>
    <n v="783"/>
    <n v="374"/>
    <n v="45"/>
    <n v="10"/>
    <n v="8"/>
    <n v="0"/>
    <n v="1"/>
    <n v="0"/>
    <n v="0"/>
    <n v="0"/>
    <n v="0"/>
    <n v="0"/>
    <n v="0"/>
    <n v="0"/>
    <n v="21227"/>
    <n v="2420"/>
    <n v="1"/>
    <n v="23648"/>
  </r>
  <r>
    <x v="2"/>
    <x v="1"/>
    <x v="1"/>
    <n v="8496"/>
    <n v="9960"/>
    <n v="2713"/>
    <n v="34"/>
    <n v="30"/>
    <n v="0"/>
    <n v="0"/>
    <n v="31"/>
    <n v="3"/>
    <n v="0"/>
    <n v="0"/>
    <n v="64"/>
    <n v="616"/>
    <n v="207"/>
    <n v="31"/>
    <n v="4"/>
    <n v="0"/>
    <n v="0"/>
    <n v="0"/>
    <n v="1"/>
    <n v="10"/>
    <n v="260"/>
    <n v="783"/>
    <n v="376"/>
    <n v="46"/>
    <n v="10"/>
    <n v="8"/>
    <n v="0"/>
    <n v="1"/>
    <n v="0"/>
    <n v="0"/>
    <n v="0"/>
    <n v="0"/>
    <n v="0"/>
    <n v="0"/>
    <n v="0"/>
    <n v="21267"/>
    <n v="2416"/>
    <n v="1"/>
    <n v="23684"/>
  </r>
  <r>
    <x v="2"/>
    <x v="1"/>
    <x v="2"/>
    <n v="8511"/>
    <n v="9976"/>
    <n v="2732"/>
    <n v="34"/>
    <n v="30"/>
    <n v="0"/>
    <n v="0"/>
    <n v="31"/>
    <n v="3"/>
    <n v="0"/>
    <n v="0"/>
    <n v="63"/>
    <n v="628"/>
    <n v="199"/>
    <n v="28"/>
    <n v="3"/>
    <n v="0"/>
    <n v="0"/>
    <n v="0"/>
    <n v="1"/>
    <n v="10"/>
    <n v="258"/>
    <n v="793"/>
    <n v="377"/>
    <n v="46"/>
    <n v="10"/>
    <n v="8"/>
    <n v="0"/>
    <n v="1"/>
    <n v="0"/>
    <n v="0"/>
    <n v="0"/>
    <n v="0"/>
    <n v="0"/>
    <n v="0"/>
    <n v="0"/>
    <n v="21317"/>
    <n v="2424"/>
    <n v="1"/>
    <n v="23742"/>
  </r>
  <r>
    <x v="2"/>
    <x v="1"/>
    <x v="3"/>
    <n v="8495"/>
    <n v="9964"/>
    <n v="2756"/>
    <n v="33"/>
    <n v="30"/>
    <n v="0"/>
    <n v="0"/>
    <n v="31"/>
    <n v="3"/>
    <n v="0"/>
    <n v="0"/>
    <n v="61"/>
    <n v="619"/>
    <n v="205"/>
    <n v="31"/>
    <n v="3"/>
    <n v="0"/>
    <n v="0"/>
    <n v="0"/>
    <n v="1"/>
    <n v="12"/>
    <n v="258"/>
    <n v="785"/>
    <n v="378"/>
    <n v="46"/>
    <n v="10"/>
    <n v="8"/>
    <n v="0"/>
    <n v="1"/>
    <n v="0"/>
    <n v="0"/>
    <n v="0"/>
    <n v="0"/>
    <n v="0"/>
    <n v="0"/>
    <n v="0"/>
    <n v="21312"/>
    <n v="2417"/>
    <n v="1"/>
    <n v="23730"/>
  </r>
  <r>
    <x v="2"/>
    <x v="1"/>
    <x v="4"/>
    <n v="8490"/>
    <n v="9977"/>
    <n v="2769"/>
    <n v="33"/>
    <n v="30"/>
    <n v="0"/>
    <n v="0"/>
    <n v="31"/>
    <n v="3"/>
    <n v="0"/>
    <n v="0"/>
    <n v="61"/>
    <n v="615"/>
    <n v="209"/>
    <n v="31"/>
    <n v="2"/>
    <n v="0"/>
    <n v="0"/>
    <n v="0"/>
    <n v="1"/>
    <n v="12"/>
    <n v="258"/>
    <n v="779"/>
    <n v="379"/>
    <n v="47"/>
    <n v="10"/>
    <n v="8"/>
    <n v="0"/>
    <n v="1"/>
    <n v="0"/>
    <n v="0"/>
    <n v="0"/>
    <n v="0"/>
    <n v="0"/>
    <n v="0"/>
    <n v="0"/>
    <n v="21333"/>
    <n v="2412"/>
    <n v="1"/>
    <n v="23746"/>
  </r>
  <r>
    <x v="2"/>
    <x v="1"/>
    <x v="5"/>
    <n v="8475"/>
    <n v="9989"/>
    <n v="2783"/>
    <n v="33"/>
    <n v="30"/>
    <n v="1"/>
    <n v="0"/>
    <n v="31"/>
    <n v="3"/>
    <n v="0"/>
    <n v="0"/>
    <n v="62"/>
    <n v="614"/>
    <n v="212"/>
    <n v="34"/>
    <n v="2"/>
    <n v="0"/>
    <n v="0"/>
    <n v="0"/>
    <n v="1"/>
    <n v="12"/>
    <n v="257"/>
    <n v="782"/>
    <n v="383"/>
    <n v="47"/>
    <n v="10"/>
    <n v="8"/>
    <n v="0"/>
    <n v="1"/>
    <n v="0"/>
    <n v="0"/>
    <n v="0"/>
    <n v="0"/>
    <n v="0"/>
    <n v="0"/>
    <n v="0"/>
    <n v="21345"/>
    <n v="2424"/>
    <n v="1"/>
    <n v="23770"/>
  </r>
  <r>
    <x v="2"/>
    <x v="1"/>
    <x v="6"/>
    <n v="8465"/>
    <n v="9995"/>
    <n v="2810"/>
    <n v="33"/>
    <n v="30"/>
    <n v="1"/>
    <n v="0"/>
    <n v="31"/>
    <n v="3"/>
    <n v="0"/>
    <n v="0"/>
    <n v="62"/>
    <n v="609"/>
    <n v="211"/>
    <n v="34"/>
    <n v="2"/>
    <n v="0"/>
    <n v="0"/>
    <n v="0"/>
    <n v="1"/>
    <n v="12"/>
    <n v="256"/>
    <n v="785"/>
    <n v="381"/>
    <n v="46"/>
    <n v="10"/>
    <n v="8"/>
    <n v="0"/>
    <n v="1"/>
    <n v="0"/>
    <n v="0"/>
    <n v="0"/>
    <n v="0"/>
    <n v="0"/>
    <n v="0"/>
    <n v="0"/>
    <n v="21368"/>
    <n v="2417"/>
    <n v="1"/>
    <n v="23786"/>
  </r>
  <r>
    <x v="2"/>
    <x v="1"/>
    <x v="7"/>
    <n v="8449"/>
    <n v="10018"/>
    <n v="2822"/>
    <n v="33"/>
    <n v="30"/>
    <n v="1"/>
    <n v="0"/>
    <n v="31"/>
    <n v="3"/>
    <n v="0"/>
    <n v="0"/>
    <n v="62"/>
    <n v="613"/>
    <n v="215"/>
    <n v="35"/>
    <n v="1"/>
    <n v="0"/>
    <n v="0"/>
    <n v="0"/>
    <n v="1"/>
    <n v="12"/>
    <n v="250"/>
    <n v="788"/>
    <n v="381"/>
    <n v="47"/>
    <n v="10"/>
    <n v="8"/>
    <n v="0"/>
    <n v="1"/>
    <n v="0"/>
    <n v="0"/>
    <n v="0"/>
    <n v="0"/>
    <n v="0"/>
    <n v="0"/>
    <n v="0"/>
    <n v="21387"/>
    <n v="2423"/>
    <n v="1"/>
    <n v="23811"/>
  </r>
  <r>
    <x v="2"/>
    <x v="1"/>
    <x v="8"/>
    <n v="8430"/>
    <n v="10034"/>
    <n v="2842"/>
    <n v="34"/>
    <n v="30"/>
    <n v="1"/>
    <n v="0"/>
    <n v="31"/>
    <n v="3"/>
    <n v="0"/>
    <n v="0"/>
    <n v="62"/>
    <n v="614"/>
    <n v="214"/>
    <n v="37"/>
    <n v="1"/>
    <n v="0"/>
    <n v="0"/>
    <n v="0"/>
    <n v="1"/>
    <n v="12"/>
    <n v="251"/>
    <n v="788"/>
    <n v="380"/>
    <n v="47"/>
    <n v="10"/>
    <n v="8"/>
    <n v="0"/>
    <n v="1"/>
    <n v="0"/>
    <n v="0"/>
    <n v="0"/>
    <n v="0"/>
    <n v="0"/>
    <n v="0"/>
    <n v="0"/>
    <n v="21405"/>
    <n v="2425"/>
    <n v="1"/>
    <n v="23831"/>
  </r>
  <r>
    <x v="2"/>
    <x v="1"/>
    <x v="9"/>
    <n v="8419"/>
    <n v="10042"/>
    <n v="2860"/>
    <n v="34"/>
    <n v="30"/>
    <n v="1"/>
    <n v="0"/>
    <n v="31"/>
    <n v="3"/>
    <n v="0"/>
    <n v="0"/>
    <n v="62"/>
    <n v="615"/>
    <n v="219"/>
    <n v="36"/>
    <n v="1"/>
    <n v="0"/>
    <n v="0"/>
    <n v="0"/>
    <n v="1"/>
    <n v="12"/>
    <n v="250"/>
    <n v="786"/>
    <n v="379"/>
    <n v="47"/>
    <n v="10"/>
    <n v="8"/>
    <n v="0"/>
    <n v="1"/>
    <n v="0"/>
    <n v="0"/>
    <n v="0"/>
    <n v="0"/>
    <n v="0"/>
    <n v="0"/>
    <n v="0"/>
    <n v="21420"/>
    <n v="2426"/>
    <n v="1"/>
    <n v="23847"/>
  </r>
  <r>
    <x v="2"/>
    <x v="1"/>
    <x v="10"/>
    <n v="8408"/>
    <n v="10029"/>
    <n v="2866"/>
    <n v="34"/>
    <n v="30"/>
    <n v="1"/>
    <n v="0"/>
    <n v="31"/>
    <n v="3"/>
    <n v="0"/>
    <n v="0"/>
    <n v="62"/>
    <n v="608"/>
    <n v="226"/>
    <n v="37"/>
    <n v="1"/>
    <n v="0"/>
    <n v="0"/>
    <n v="0"/>
    <n v="1"/>
    <n v="12"/>
    <n v="253"/>
    <n v="784"/>
    <n v="378"/>
    <n v="47"/>
    <n v="10"/>
    <n v="8"/>
    <n v="0"/>
    <n v="1"/>
    <n v="0"/>
    <n v="0"/>
    <n v="0"/>
    <n v="0"/>
    <n v="0"/>
    <n v="0"/>
    <n v="0"/>
    <n v="21402"/>
    <n v="2427"/>
    <n v="1"/>
    <n v="23830"/>
  </r>
  <r>
    <x v="2"/>
    <x v="1"/>
    <x v="11"/>
    <n v="8413"/>
    <n v="10032"/>
    <n v="2866"/>
    <n v="34"/>
    <n v="30"/>
    <n v="1"/>
    <n v="0"/>
    <n v="31"/>
    <n v="3"/>
    <n v="0"/>
    <n v="0"/>
    <n v="62"/>
    <n v="602"/>
    <n v="224"/>
    <n v="37"/>
    <n v="1"/>
    <n v="0"/>
    <n v="0"/>
    <n v="0"/>
    <n v="1"/>
    <n v="12"/>
    <n v="255"/>
    <n v="790"/>
    <n v="379"/>
    <n v="47"/>
    <n v="10"/>
    <n v="8"/>
    <n v="0"/>
    <n v="1"/>
    <n v="0"/>
    <n v="0"/>
    <n v="0"/>
    <n v="0"/>
    <n v="0"/>
    <n v="0"/>
    <n v="0"/>
    <n v="21410"/>
    <n v="2428"/>
    <n v="1"/>
    <n v="23839"/>
  </r>
  <r>
    <x v="3"/>
    <x v="1"/>
    <x v="0"/>
    <n v="9290"/>
    <n v="27739"/>
    <n v="12119"/>
    <n v="17"/>
    <n v="289"/>
    <n v="5"/>
    <n v="3"/>
    <n v="11"/>
    <n v="3"/>
    <n v="0"/>
    <n v="0"/>
    <n v="20"/>
    <n v="703"/>
    <n v="439"/>
    <n v="125"/>
    <n v="13"/>
    <n v="2"/>
    <n v="1"/>
    <n v="0"/>
    <n v="0"/>
    <n v="10"/>
    <n v="505"/>
    <n v="1841"/>
    <n v="1250"/>
    <n v="152"/>
    <n v="29"/>
    <n v="29"/>
    <n v="0"/>
    <n v="3"/>
    <n v="0"/>
    <n v="2"/>
    <n v="0"/>
    <n v="0"/>
    <n v="2"/>
    <n v="0"/>
    <n v="1"/>
    <n v="49476"/>
    <n v="5119"/>
    <n v="8"/>
    <n v="54603"/>
  </r>
  <r>
    <x v="3"/>
    <x v="1"/>
    <x v="1"/>
    <n v="9297"/>
    <n v="27750"/>
    <n v="12194"/>
    <n v="17"/>
    <n v="287"/>
    <n v="5"/>
    <n v="3"/>
    <n v="11"/>
    <n v="3"/>
    <n v="0"/>
    <n v="0"/>
    <n v="20"/>
    <n v="701"/>
    <n v="448"/>
    <n v="129"/>
    <n v="13"/>
    <n v="1"/>
    <n v="1"/>
    <n v="0"/>
    <n v="0"/>
    <n v="10"/>
    <n v="505"/>
    <n v="1832"/>
    <n v="1249"/>
    <n v="153"/>
    <n v="29"/>
    <n v="29"/>
    <n v="0"/>
    <n v="3"/>
    <n v="0"/>
    <n v="2"/>
    <n v="0"/>
    <n v="0"/>
    <n v="2"/>
    <n v="0"/>
    <n v="1"/>
    <n v="49567"/>
    <n v="5120"/>
    <n v="8"/>
    <n v="54695"/>
  </r>
  <r>
    <x v="3"/>
    <x v="1"/>
    <x v="2"/>
    <n v="9284"/>
    <n v="27794"/>
    <n v="12310"/>
    <n v="17"/>
    <n v="286"/>
    <n v="5"/>
    <n v="3"/>
    <n v="11"/>
    <n v="3"/>
    <n v="0"/>
    <n v="0"/>
    <n v="20"/>
    <n v="698"/>
    <n v="464"/>
    <n v="133"/>
    <n v="13"/>
    <n v="1"/>
    <n v="1"/>
    <n v="0"/>
    <n v="0"/>
    <n v="10"/>
    <n v="500"/>
    <n v="1831"/>
    <n v="1250"/>
    <n v="153"/>
    <n v="29"/>
    <n v="30"/>
    <n v="0"/>
    <n v="3"/>
    <n v="0"/>
    <n v="2"/>
    <n v="0"/>
    <n v="0"/>
    <n v="2"/>
    <n v="0"/>
    <n v="1"/>
    <n v="49713"/>
    <n v="5133"/>
    <n v="8"/>
    <n v="54854"/>
  </r>
  <r>
    <x v="3"/>
    <x v="1"/>
    <x v="3"/>
    <n v="9271"/>
    <n v="27769"/>
    <n v="12412"/>
    <n v="18"/>
    <n v="286"/>
    <n v="5"/>
    <n v="3"/>
    <n v="11"/>
    <n v="3"/>
    <n v="0"/>
    <n v="0"/>
    <n v="20"/>
    <n v="702"/>
    <n v="468"/>
    <n v="142"/>
    <n v="13"/>
    <n v="1"/>
    <n v="1"/>
    <n v="0"/>
    <n v="0"/>
    <n v="10"/>
    <n v="495"/>
    <n v="1828"/>
    <n v="1247"/>
    <n v="153"/>
    <n v="29"/>
    <n v="30"/>
    <n v="0"/>
    <n v="3"/>
    <n v="0"/>
    <n v="2"/>
    <n v="0"/>
    <n v="0"/>
    <n v="2"/>
    <n v="0"/>
    <n v="1"/>
    <n v="49778"/>
    <n v="5139"/>
    <n v="8"/>
    <n v="54925"/>
  </r>
  <r>
    <x v="3"/>
    <x v="1"/>
    <x v="4"/>
    <n v="9254"/>
    <n v="27763"/>
    <n v="12494"/>
    <n v="19"/>
    <n v="286"/>
    <n v="5"/>
    <n v="3"/>
    <n v="11"/>
    <n v="3"/>
    <n v="0"/>
    <n v="0"/>
    <n v="20"/>
    <n v="702"/>
    <n v="467"/>
    <n v="137"/>
    <n v="12"/>
    <n v="1"/>
    <n v="1"/>
    <n v="0"/>
    <n v="0"/>
    <n v="10"/>
    <n v="492"/>
    <n v="1828"/>
    <n v="1243"/>
    <n v="154"/>
    <n v="29"/>
    <n v="30"/>
    <n v="0"/>
    <n v="3"/>
    <n v="0"/>
    <n v="2"/>
    <n v="0"/>
    <n v="0"/>
    <n v="2"/>
    <n v="0"/>
    <n v="1"/>
    <n v="49838"/>
    <n v="5126"/>
    <n v="8"/>
    <n v="54972"/>
  </r>
  <r>
    <x v="3"/>
    <x v="1"/>
    <x v="5"/>
    <n v="9250"/>
    <n v="27754"/>
    <n v="12572"/>
    <n v="18"/>
    <n v="285"/>
    <n v="5"/>
    <n v="3"/>
    <n v="11"/>
    <n v="3"/>
    <n v="0"/>
    <n v="0"/>
    <n v="20"/>
    <n v="700"/>
    <n v="476"/>
    <n v="143"/>
    <n v="13"/>
    <n v="1"/>
    <n v="1"/>
    <n v="0"/>
    <n v="0"/>
    <n v="10"/>
    <n v="500"/>
    <n v="1827"/>
    <n v="1239"/>
    <n v="153"/>
    <n v="29"/>
    <n v="30"/>
    <n v="0"/>
    <n v="3"/>
    <n v="0"/>
    <n v="2"/>
    <n v="0"/>
    <n v="0"/>
    <n v="2"/>
    <n v="0"/>
    <n v="1"/>
    <n v="49901"/>
    <n v="5142"/>
    <n v="8"/>
    <n v="55051"/>
  </r>
  <r>
    <x v="3"/>
    <x v="1"/>
    <x v="6"/>
    <n v="9244"/>
    <n v="27759"/>
    <n v="12702"/>
    <n v="18"/>
    <n v="285"/>
    <n v="5"/>
    <n v="3"/>
    <n v="11"/>
    <n v="3"/>
    <n v="0"/>
    <n v="0"/>
    <n v="20"/>
    <n v="699"/>
    <n v="485"/>
    <n v="155"/>
    <n v="13"/>
    <n v="1"/>
    <n v="1"/>
    <n v="0"/>
    <n v="0"/>
    <n v="10"/>
    <n v="501"/>
    <n v="1822"/>
    <n v="1231"/>
    <n v="153"/>
    <n v="29"/>
    <n v="30"/>
    <n v="0"/>
    <n v="3"/>
    <n v="0"/>
    <n v="2"/>
    <n v="0"/>
    <n v="0"/>
    <n v="2"/>
    <n v="0"/>
    <n v="1"/>
    <n v="50030"/>
    <n v="5150"/>
    <n v="8"/>
    <n v="55188"/>
  </r>
  <r>
    <x v="3"/>
    <x v="1"/>
    <x v="7"/>
    <n v="9228"/>
    <n v="27781"/>
    <n v="12816"/>
    <n v="18"/>
    <n v="285"/>
    <n v="5"/>
    <n v="3"/>
    <n v="11"/>
    <n v="3"/>
    <n v="0"/>
    <n v="0"/>
    <n v="20"/>
    <n v="699"/>
    <n v="497"/>
    <n v="163"/>
    <n v="12"/>
    <n v="1"/>
    <n v="1"/>
    <n v="0"/>
    <n v="0"/>
    <n v="10"/>
    <n v="502"/>
    <n v="1816"/>
    <n v="1225"/>
    <n v="154"/>
    <n v="29"/>
    <n v="30"/>
    <n v="0"/>
    <n v="3"/>
    <n v="0"/>
    <n v="2"/>
    <n v="0"/>
    <n v="0"/>
    <n v="2"/>
    <n v="0"/>
    <n v="1"/>
    <n v="50150"/>
    <n v="5159"/>
    <n v="8"/>
    <n v="55317"/>
  </r>
  <r>
    <x v="3"/>
    <x v="1"/>
    <x v="8"/>
    <n v="9203"/>
    <n v="27825"/>
    <n v="12885"/>
    <n v="19"/>
    <n v="284"/>
    <n v="5"/>
    <n v="3"/>
    <n v="11"/>
    <n v="3"/>
    <n v="0"/>
    <n v="0"/>
    <n v="20"/>
    <n v="703"/>
    <n v="502"/>
    <n v="168"/>
    <n v="13"/>
    <n v="2"/>
    <n v="1"/>
    <n v="0"/>
    <n v="0"/>
    <n v="10"/>
    <n v="498"/>
    <n v="1817"/>
    <n v="1219"/>
    <n v="154"/>
    <n v="29"/>
    <n v="30"/>
    <n v="0"/>
    <n v="3"/>
    <n v="0"/>
    <n v="2"/>
    <n v="0"/>
    <n v="0"/>
    <n v="1"/>
    <n v="0"/>
    <n v="1"/>
    <n v="50238"/>
    <n v="5166"/>
    <n v="7"/>
    <n v="55411"/>
  </r>
  <r>
    <x v="3"/>
    <x v="1"/>
    <x v="9"/>
    <n v="9216"/>
    <n v="27802"/>
    <n v="12896"/>
    <n v="20"/>
    <n v="290"/>
    <n v="5"/>
    <n v="3"/>
    <n v="11"/>
    <n v="3"/>
    <n v="0"/>
    <n v="0"/>
    <n v="20"/>
    <n v="697"/>
    <n v="497"/>
    <n v="174"/>
    <n v="14"/>
    <n v="2"/>
    <n v="1"/>
    <n v="0"/>
    <n v="0"/>
    <n v="10"/>
    <n v="495"/>
    <n v="1816"/>
    <n v="1208"/>
    <n v="153"/>
    <n v="28"/>
    <n v="29"/>
    <n v="0"/>
    <n v="3"/>
    <n v="0"/>
    <n v="2"/>
    <n v="0"/>
    <n v="0"/>
    <n v="3"/>
    <n v="0"/>
    <n v="1"/>
    <n v="50246"/>
    <n v="5144"/>
    <n v="9"/>
    <n v="55399"/>
  </r>
  <r>
    <x v="3"/>
    <x v="1"/>
    <x v="10"/>
    <n v="9216"/>
    <n v="27766"/>
    <n v="12977"/>
    <n v="21"/>
    <n v="286"/>
    <n v="5"/>
    <n v="3"/>
    <n v="11"/>
    <n v="3"/>
    <n v="0"/>
    <n v="0"/>
    <n v="20"/>
    <n v="694"/>
    <n v="497"/>
    <n v="179"/>
    <n v="12"/>
    <n v="2"/>
    <n v="1"/>
    <n v="0"/>
    <n v="0"/>
    <n v="10"/>
    <n v="490"/>
    <n v="1821"/>
    <n v="1206"/>
    <n v="153"/>
    <n v="30"/>
    <n v="31"/>
    <n v="0"/>
    <n v="3"/>
    <n v="0"/>
    <n v="2"/>
    <n v="0"/>
    <n v="0"/>
    <n v="2"/>
    <n v="0"/>
    <n v="1"/>
    <n v="50288"/>
    <n v="5146"/>
    <n v="8"/>
    <n v="55442"/>
  </r>
  <r>
    <x v="3"/>
    <x v="1"/>
    <x v="11"/>
    <n v="9242"/>
    <n v="27789"/>
    <n v="12993"/>
    <n v="21"/>
    <n v="286"/>
    <n v="5"/>
    <n v="3"/>
    <n v="11"/>
    <n v="3"/>
    <n v="0"/>
    <n v="0"/>
    <n v="20"/>
    <n v="689"/>
    <n v="507"/>
    <n v="179"/>
    <n v="12"/>
    <n v="2"/>
    <n v="2"/>
    <n v="0"/>
    <n v="0"/>
    <n v="10"/>
    <n v="492"/>
    <n v="1817"/>
    <n v="1207"/>
    <n v="153"/>
    <n v="29"/>
    <n v="29"/>
    <n v="0"/>
    <n v="3"/>
    <n v="0"/>
    <n v="2"/>
    <n v="0"/>
    <n v="0"/>
    <n v="2"/>
    <n v="0"/>
    <n v="1"/>
    <n v="50353"/>
    <n v="5148"/>
    <n v="8"/>
    <n v="55509"/>
  </r>
  <r>
    <x v="4"/>
    <x v="1"/>
    <x v="0"/>
    <n v="1742"/>
    <n v="2807"/>
    <n v="1046"/>
    <n v="5"/>
    <n v="2"/>
    <n v="0"/>
    <n v="0"/>
    <n v="0"/>
    <n v="0"/>
    <n v="0"/>
    <n v="0"/>
    <n v="14"/>
    <n v="150"/>
    <n v="48"/>
    <n v="3"/>
    <n v="0"/>
    <n v="0"/>
    <n v="0"/>
    <n v="0"/>
    <n v="0"/>
    <n v="0"/>
    <n v="56"/>
    <n v="151"/>
    <n v="43"/>
    <n v="6"/>
    <n v="1"/>
    <n v="2"/>
    <n v="0"/>
    <n v="1"/>
    <n v="0"/>
    <n v="1"/>
    <n v="0"/>
    <n v="0"/>
    <n v="0"/>
    <n v="0"/>
    <n v="0"/>
    <n v="5602"/>
    <n v="474"/>
    <n v="2"/>
    <n v="6078"/>
  </r>
  <r>
    <x v="4"/>
    <x v="1"/>
    <x v="1"/>
    <n v="1744"/>
    <n v="2806"/>
    <n v="1050"/>
    <n v="5"/>
    <n v="2"/>
    <n v="0"/>
    <n v="0"/>
    <n v="0"/>
    <n v="0"/>
    <n v="0"/>
    <n v="0"/>
    <n v="14"/>
    <n v="151"/>
    <n v="48"/>
    <n v="4"/>
    <n v="0"/>
    <n v="0"/>
    <n v="0"/>
    <n v="0"/>
    <n v="0"/>
    <n v="0"/>
    <n v="55"/>
    <n v="152"/>
    <n v="42"/>
    <n v="6"/>
    <n v="1"/>
    <n v="2"/>
    <n v="0"/>
    <n v="1"/>
    <n v="0"/>
    <n v="1"/>
    <n v="0"/>
    <n v="0"/>
    <n v="0"/>
    <n v="0"/>
    <n v="0"/>
    <n v="5607"/>
    <n v="475"/>
    <n v="2"/>
    <n v="6084"/>
  </r>
  <r>
    <x v="4"/>
    <x v="1"/>
    <x v="2"/>
    <n v="1747"/>
    <n v="2816"/>
    <n v="1057"/>
    <n v="5"/>
    <n v="2"/>
    <n v="0"/>
    <n v="0"/>
    <n v="0"/>
    <n v="0"/>
    <n v="0"/>
    <n v="0"/>
    <n v="14"/>
    <n v="148"/>
    <n v="48"/>
    <n v="4"/>
    <n v="0"/>
    <n v="0"/>
    <n v="0"/>
    <n v="0"/>
    <n v="0"/>
    <n v="0"/>
    <n v="55"/>
    <n v="152"/>
    <n v="42"/>
    <n v="6"/>
    <n v="1"/>
    <n v="2"/>
    <n v="0"/>
    <n v="1"/>
    <n v="0"/>
    <n v="1"/>
    <n v="0"/>
    <n v="0"/>
    <n v="0"/>
    <n v="0"/>
    <n v="0"/>
    <n v="5627"/>
    <n v="472"/>
    <n v="2"/>
    <n v="6101"/>
  </r>
  <r>
    <x v="4"/>
    <x v="1"/>
    <x v="3"/>
    <n v="1738"/>
    <n v="2825"/>
    <n v="1063"/>
    <n v="5"/>
    <n v="2"/>
    <n v="0"/>
    <n v="0"/>
    <n v="0"/>
    <n v="0"/>
    <n v="0"/>
    <n v="0"/>
    <n v="14"/>
    <n v="147"/>
    <n v="50"/>
    <n v="3"/>
    <n v="0"/>
    <n v="0"/>
    <n v="0"/>
    <n v="0"/>
    <n v="0"/>
    <n v="0"/>
    <n v="56"/>
    <n v="151"/>
    <n v="43"/>
    <n v="6"/>
    <n v="1"/>
    <n v="2"/>
    <n v="0"/>
    <n v="1"/>
    <n v="0"/>
    <n v="1"/>
    <n v="0"/>
    <n v="0"/>
    <n v="0"/>
    <n v="0"/>
    <n v="0"/>
    <n v="5633"/>
    <n v="473"/>
    <n v="2"/>
    <n v="6108"/>
  </r>
  <r>
    <x v="4"/>
    <x v="1"/>
    <x v="4"/>
    <n v="1737"/>
    <n v="2817"/>
    <n v="1077"/>
    <n v="5"/>
    <n v="2"/>
    <n v="0"/>
    <n v="0"/>
    <n v="0"/>
    <n v="0"/>
    <n v="0"/>
    <n v="0"/>
    <n v="14"/>
    <n v="146"/>
    <n v="53"/>
    <n v="3"/>
    <n v="0"/>
    <n v="0"/>
    <n v="0"/>
    <n v="0"/>
    <n v="0"/>
    <n v="0"/>
    <n v="56"/>
    <n v="149"/>
    <n v="43"/>
    <n v="6"/>
    <n v="1"/>
    <n v="2"/>
    <n v="0"/>
    <n v="1"/>
    <n v="0"/>
    <n v="1"/>
    <n v="0"/>
    <n v="0"/>
    <n v="0"/>
    <n v="0"/>
    <n v="0"/>
    <n v="5638"/>
    <n v="473"/>
    <n v="2"/>
    <n v="6113"/>
  </r>
  <r>
    <x v="4"/>
    <x v="1"/>
    <x v="5"/>
    <n v="1729"/>
    <n v="2816"/>
    <n v="1103"/>
    <n v="6"/>
    <n v="2"/>
    <n v="0"/>
    <n v="0"/>
    <n v="0"/>
    <n v="0"/>
    <n v="0"/>
    <n v="0"/>
    <n v="14"/>
    <n v="143"/>
    <n v="51"/>
    <n v="3"/>
    <n v="0"/>
    <n v="0"/>
    <n v="0"/>
    <n v="0"/>
    <n v="0"/>
    <n v="0"/>
    <n v="56"/>
    <n v="149"/>
    <n v="43"/>
    <n v="6"/>
    <n v="1"/>
    <n v="2"/>
    <n v="0"/>
    <n v="1"/>
    <n v="0"/>
    <n v="1"/>
    <n v="0"/>
    <n v="0"/>
    <n v="0"/>
    <n v="0"/>
    <n v="0"/>
    <n v="5656"/>
    <n v="468"/>
    <n v="2"/>
    <n v="6126"/>
  </r>
  <r>
    <x v="4"/>
    <x v="1"/>
    <x v="6"/>
    <n v="1723"/>
    <n v="2821"/>
    <n v="1104"/>
    <n v="8"/>
    <n v="2"/>
    <n v="0"/>
    <n v="0"/>
    <n v="0"/>
    <n v="0"/>
    <n v="0"/>
    <n v="0"/>
    <n v="14"/>
    <n v="145"/>
    <n v="51"/>
    <n v="4"/>
    <n v="0"/>
    <n v="1"/>
    <n v="0"/>
    <n v="0"/>
    <n v="0"/>
    <n v="0"/>
    <n v="55"/>
    <n v="149"/>
    <n v="43"/>
    <n v="6"/>
    <n v="1"/>
    <n v="2"/>
    <n v="0"/>
    <n v="1"/>
    <n v="0"/>
    <n v="1"/>
    <n v="0"/>
    <n v="0"/>
    <n v="0"/>
    <n v="0"/>
    <n v="0"/>
    <n v="5658"/>
    <n v="471"/>
    <n v="2"/>
    <n v="6131"/>
  </r>
  <r>
    <x v="4"/>
    <x v="1"/>
    <x v="7"/>
    <n v="1722"/>
    <n v="2816"/>
    <n v="1112"/>
    <n v="10"/>
    <n v="2"/>
    <n v="0"/>
    <n v="0"/>
    <n v="0"/>
    <n v="0"/>
    <n v="0"/>
    <n v="0"/>
    <n v="14"/>
    <n v="148"/>
    <n v="54"/>
    <n v="4"/>
    <n v="0"/>
    <n v="1"/>
    <n v="0"/>
    <n v="0"/>
    <n v="0"/>
    <n v="0"/>
    <n v="55"/>
    <n v="149"/>
    <n v="43"/>
    <n v="6"/>
    <n v="1"/>
    <n v="2"/>
    <n v="0"/>
    <n v="1"/>
    <n v="0"/>
    <n v="1"/>
    <n v="0"/>
    <n v="0"/>
    <n v="0"/>
    <n v="0"/>
    <n v="0"/>
    <n v="5662"/>
    <n v="477"/>
    <n v="2"/>
    <n v="6141"/>
  </r>
  <r>
    <x v="4"/>
    <x v="1"/>
    <x v="8"/>
    <n v="1730"/>
    <n v="2828"/>
    <n v="1114"/>
    <n v="10"/>
    <n v="2"/>
    <n v="0"/>
    <n v="0"/>
    <n v="0"/>
    <n v="0"/>
    <n v="0"/>
    <n v="0"/>
    <n v="14"/>
    <n v="148"/>
    <n v="54"/>
    <n v="4"/>
    <n v="1"/>
    <n v="0"/>
    <n v="0"/>
    <n v="0"/>
    <n v="0"/>
    <n v="0"/>
    <n v="55"/>
    <n v="149"/>
    <n v="43"/>
    <n v="6"/>
    <n v="1"/>
    <n v="2"/>
    <n v="0"/>
    <n v="1"/>
    <n v="0"/>
    <n v="1"/>
    <n v="0"/>
    <n v="0"/>
    <n v="0"/>
    <n v="0"/>
    <n v="0"/>
    <n v="5684"/>
    <n v="477"/>
    <n v="2"/>
    <n v="6163"/>
  </r>
  <r>
    <x v="4"/>
    <x v="1"/>
    <x v="9"/>
    <n v="1731"/>
    <n v="2821"/>
    <n v="1120"/>
    <n v="10"/>
    <n v="2"/>
    <n v="0"/>
    <n v="0"/>
    <n v="0"/>
    <n v="0"/>
    <n v="0"/>
    <n v="0"/>
    <n v="14"/>
    <n v="148"/>
    <n v="56"/>
    <n v="4"/>
    <n v="1"/>
    <n v="0"/>
    <n v="0"/>
    <n v="0"/>
    <n v="0"/>
    <n v="0"/>
    <n v="55"/>
    <n v="149"/>
    <n v="43"/>
    <n v="6"/>
    <n v="1"/>
    <n v="2"/>
    <n v="0"/>
    <n v="1"/>
    <n v="0"/>
    <n v="1"/>
    <n v="0"/>
    <n v="0"/>
    <n v="0"/>
    <n v="0"/>
    <n v="0"/>
    <n v="5684"/>
    <n v="479"/>
    <n v="2"/>
    <n v="6165"/>
  </r>
  <r>
    <x v="4"/>
    <x v="1"/>
    <x v="10"/>
    <n v="1734"/>
    <n v="2824"/>
    <n v="1123"/>
    <n v="10"/>
    <n v="2"/>
    <n v="0"/>
    <n v="0"/>
    <n v="0"/>
    <n v="0"/>
    <n v="0"/>
    <n v="0"/>
    <n v="14"/>
    <n v="148"/>
    <n v="55"/>
    <n v="5"/>
    <n v="1"/>
    <n v="0"/>
    <n v="0"/>
    <n v="0"/>
    <n v="0"/>
    <n v="0"/>
    <n v="55"/>
    <n v="150"/>
    <n v="42"/>
    <n v="6"/>
    <n v="1"/>
    <n v="2"/>
    <n v="0"/>
    <n v="1"/>
    <n v="0"/>
    <n v="1"/>
    <n v="0"/>
    <n v="0"/>
    <n v="0"/>
    <n v="0"/>
    <n v="0"/>
    <n v="5693"/>
    <n v="479"/>
    <n v="2"/>
    <n v="6174"/>
  </r>
  <r>
    <x v="4"/>
    <x v="1"/>
    <x v="11"/>
    <n v="1735"/>
    <n v="2825"/>
    <n v="1127"/>
    <n v="9"/>
    <n v="2"/>
    <n v="0"/>
    <n v="0"/>
    <n v="0"/>
    <n v="0"/>
    <n v="0"/>
    <n v="0"/>
    <n v="14"/>
    <n v="150"/>
    <n v="57"/>
    <n v="5"/>
    <n v="1"/>
    <n v="0"/>
    <n v="0"/>
    <n v="0"/>
    <n v="0"/>
    <n v="0"/>
    <n v="55"/>
    <n v="151"/>
    <n v="42"/>
    <n v="6"/>
    <n v="1"/>
    <n v="2"/>
    <n v="0"/>
    <n v="1"/>
    <n v="0"/>
    <n v="1"/>
    <n v="0"/>
    <n v="0"/>
    <n v="0"/>
    <n v="0"/>
    <n v="0"/>
    <n v="5698"/>
    <n v="484"/>
    <n v="2"/>
    <n v="6184"/>
  </r>
  <r>
    <x v="5"/>
    <x v="1"/>
    <x v="0"/>
    <n v="6726"/>
    <n v="12290"/>
    <n v="12599"/>
    <n v="15"/>
    <n v="11"/>
    <n v="1"/>
    <n v="2"/>
    <n v="5"/>
    <n v="1"/>
    <n v="1"/>
    <n v="0"/>
    <n v="29"/>
    <n v="540"/>
    <n v="290"/>
    <n v="88"/>
    <n v="11"/>
    <n v="3"/>
    <n v="0"/>
    <n v="0"/>
    <n v="0"/>
    <n v="17"/>
    <n v="678"/>
    <n v="1455"/>
    <n v="663"/>
    <n v="86"/>
    <n v="16"/>
    <n v="29"/>
    <n v="0"/>
    <n v="10"/>
    <n v="0"/>
    <n v="7"/>
    <n v="0"/>
    <n v="0"/>
    <n v="9"/>
    <n v="0"/>
    <n v="1"/>
    <n v="31651"/>
    <n v="3905"/>
    <n v="27"/>
    <n v="35583"/>
  </r>
  <r>
    <x v="5"/>
    <x v="1"/>
    <x v="1"/>
    <n v="6717"/>
    <n v="12258"/>
    <n v="12882"/>
    <n v="15"/>
    <n v="11"/>
    <n v="2"/>
    <n v="2"/>
    <n v="5"/>
    <n v="1"/>
    <n v="1"/>
    <n v="0"/>
    <n v="29"/>
    <n v="532"/>
    <n v="299"/>
    <n v="74"/>
    <n v="11"/>
    <n v="3"/>
    <n v="0"/>
    <n v="0"/>
    <n v="0"/>
    <n v="17"/>
    <n v="675"/>
    <n v="1458"/>
    <n v="677"/>
    <n v="84"/>
    <n v="16"/>
    <n v="29"/>
    <n v="0"/>
    <n v="10"/>
    <n v="0"/>
    <n v="7"/>
    <n v="0"/>
    <n v="0"/>
    <n v="9"/>
    <n v="0"/>
    <n v="1"/>
    <n v="31894"/>
    <n v="3904"/>
    <n v="27"/>
    <n v="35825"/>
  </r>
  <r>
    <x v="5"/>
    <x v="1"/>
    <x v="2"/>
    <n v="6723"/>
    <n v="12255"/>
    <n v="13218"/>
    <n v="15"/>
    <n v="11"/>
    <n v="2"/>
    <n v="2"/>
    <n v="5"/>
    <n v="1"/>
    <n v="1"/>
    <n v="0"/>
    <n v="29"/>
    <n v="531"/>
    <n v="293"/>
    <n v="80"/>
    <n v="13"/>
    <n v="3"/>
    <n v="0"/>
    <n v="0"/>
    <n v="0"/>
    <n v="17"/>
    <n v="675"/>
    <n v="1473"/>
    <n v="673"/>
    <n v="83"/>
    <n v="16"/>
    <n v="29"/>
    <n v="0"/>
    <n v="10"/>
    <n v="0"/>
    <n v="7"/>
    <n v="0"/>
    <n v="0"/>
    <n v="9"/>
    <n v="0"/>
    <n v="1"/>
    <n v="32233"/>
    <n v="3915"/>
    <n v="27"/>
    <n v="36175"/>
  </r>
  <r>
    <x v="5"/>
    <x v="1"/>
    <x v="3"/>
    <n v="6710"/>
    <n v="12252"/>
    <n v="13485"/>
    <n v="15"/>
    <n v="11"/>
    <n v="2"/>
    <n v="2"/>
    <n v="5"/>
    <n v="1"/>
    <n v="1"/>
    <n v="0"/>
    <n v="29"/>
    <n v="529"/>
    <n v="300"/>
    <n v="83"/>
    <n v="12"/>
    <n v="3"/>
    <n v="0"/>
    <n v="0"/>
    <n v="0"/>
    <n v="17"/>
    <n v="673"/>
    <n v="1473"/>
    <n v="677"/>
    <n v="82"/>
    <n v="16"/>
    <n v="29"/>
    <n v="0"/>
    <n v="10"/>
    <n v="0"/>
    <n v="7"/>
    <n v="0"/>
    <n v="0"/>
    <n v="9"/>
    <n v="0"/>
    <n v="1"/>
    <n v="32484"/>
    <n v="3923"/>
    <n v="27"/>
    <n v="36434"/>
  </r>
  <r>
    <x v="5"/>
    <x v="1"/>
    <x v="4"/>
    <n v="6706"/>
    <n v="12283"/>
    <n v="13846"/>
    <n v="15"/>
    <n v="11"/>
    <n v="2"/>
    <n v="2"/>
    <n v="5"/>
    <n v="1"/>
    <n v="1"/>
    <n v="0"/>
    <n v="29"/>
    <n v="527"/>
    <n v="307"/>
    <n v="86"/>
    <n v="12"/>
    <n v="3"/>
    <n v="0"/>
    <n v="0"/>
    <n v="0"/>
    <n v="17"/>
    <n v="672"/>
    <n v="1466"/>
    <n v="675"/>
    <n v="84"/>
    <n v="16"/>
    <n v="29"/>
    <n v="0"/>
    <n v="10"/>
    <n v="0"/>
    <n v="7"/>
    <n v="0"/>
    <n v="0"/>
    <n v="9"/>
    <n v="0"/>
    <n v="1"/>
    <n v="32872"/>
    <n v="3923"/>
    <n v="27"/>
    <n v="36822"/>
  </r>
  <r>
    <x v="5"/>
    <x v="1"/>
    <x v="5"/>
    <n v="6712"/>
    <n v="12341"/>
    <n v="14256"/>
    <n v="16"/>
    <n v="11"/>
    <n v="2"/>
    <n v="2"/>
    <n v="5"/>
    <n v="1"/>
    <n v="1"/>
    <n v="0"/>
    <n v="29"/>
    <n v="526"/>
    <n v="313"/>
    <n v="86"/>
    <n v="12"/>
    <n v="3"/>
    <n v="0"/>
    <n v="0"/>
    <n v="0"/>
    <n v="17"/>
    <n v="664"/>
    <n v="1467"/>
    <n v="675"/>
    <n v="83"/>
    <n v="16"/>
    <n v="29"/>
    <n v="0"/>
    <n v="10"/>
    <n v="0"/>
    <n v="7"/>
    <n v="0"/>
    <n v="0"/>
    <n v="9"/>
    <n v="0"/>
    <n v="1"/>
    <n v="33347"/>
    <n v="3920"/>
    <n v="27"/>
    <n v="37294"/>
  </r>
  <r>
    <x v="5"/>
    <x v="1"/>
    <x v="6"/>
    <n v="6706"/>
    <n v="12353"/>
    <n v="14473"/>
    <n v="15"/>
    <n v="11"/>
    <n v="2"/>
    <n v="2"/>
    <n v="5"/>
    <n v="1"/>
    <n v="1"/>
    <n v="0"/>
    <n v="29"/>
    <n v="526"/>
    <n v="330"/>
    <n v="92"/>
    <n v="12"/>
    <n v="3"/>
    <n v="0"/>
    <n v="0"/>
    <n v="0"/>
    <n v="17"/>
    <n v="658"/>
    <n v="1466"/>
    <n v="673"/>
    <n v="83"/>
    <n v="16"/>
    <n v="30"/>
    <n v="0"/>
    <n v="10"/>
    <n v="0"/>
    <n v="7"/>
    <n v="0"/>
    <n v="0"/>
    <n v="9"/>
    <n v="0"/>
    <n v="1"/>
    <n v="33569"/>
    <n v="3935"/>
    <n v="27"/>
    <n v="37531"/>
  </r>
  <r>
    <x v="5"/>
    <x v="1"/>
    <x v="7"/>
    <n v="6706"/>
    <n v="12367"/>
    <n v="14759"/>
    <n v="14"/>
    <n v="11"/>
    <n v="1"/>
    <n v="2"/>
    <n v="5"/>
    <n v="1"/>
    <n v="1"/>
    <n v="0"/>
    <n v="29"/>
    <n v="525"/>
    <n v="326"/>
    <n v="90"/>
    <n v="12"/>
    <n v="3"/>
    <n v="0"/>
    <n v="0"/>
    <n v="0"/>
    <n v="17"/>
    <n v="654"/>
    <n v="1475"/>
    <n v="678"/>
    <n v="83"/>
    <n v="16"/>
    <n v="29"/>
    <n v="0"/>
    <n v="10"/>
    <n v="0"/>
    <n v="7"/>
    <n v="0"/>
    <n v="0"/>
    <n v="8"/>
    <n v="0"/>
    <n v="1"/>
    <n v="33867"/>
    <n v="3937"/>
    <n v="26"/>
    <n v="37830"/>
  </r>
  <r>
    <x v="5"/>
    <x v="1"/>
    <x v="8"/>
    <n v="6712"/>
    <n v="12395"/>
    <n v="15136"/>
    <n v="15"/>
    <n v="11"/>
    <n v="1"/>
    <n v="2"/>
    <n v="5"/>
    <n v="1"/>
    <n v="1"/>
    <n v="0"/>
    <n v="29"/>
    <n v="521"/>
    <n v="332"/>
    <n v="94"/>
    <n v="12"/>
    <n v="3"/>
    <n v="0"/>
    <n v="0"/>
    <n v="0"/>
    <n v="17"/>
    <n v="653"/>
    <n v="1478"/>
    <n v="681"/>
    <n v="83"/>
    <n v="16"/>
    <n v="31"/>
    <n v="0"/>
    <n v="10"/>
    <n v="0"/>
    <n v="7"/>
    <n v="0"/>
    <n v="0"/>
    <n v="10"/>
    <n v="0"/>
    <n v="1"/>
    <n v="34279"/>
    <n v="3950"/>
    <n v="28"/>
    <n v="38257"/>
  </r>
  <r>
    <x v="5"/>
    <x v="1"/>
    <x v="9"/>
    <n v="6709"/>
    <n v="12399"/>
    <n v="15522"/>
    <n v="15"/>
    <n v="11"/>
    <n v="1"/>
    <n v="2"/>
    <n v="5"/>
    <n v="1"/>
    <n v="1"/>
    <n v="0"/>
    <n v="29"/>
    <n v="520"/>
    <n v="337"/>
    <n v="96"/>
    <n v="12"/>
    <n v="3"/>
    <n v="0"/>
    <n v="0"/>
    <n v="0"/>
    <n v="17"/>
    <n v="648"/>
    <n v="1474"/>
    <n v="677"/>
    <n v="83"/>
    <n v="16"/>
    <n v="29"/>
    <n v="0"/>
    <n v="10"/>
    <n v="0"/>
    <n v="7"/>
    <n v="0"/>
    <n v="0"/>
    <n v="9"/>
    <n v="0"/>
    <n v="1"/>
    <n v="34666"/>
    <n v="3941"/>
    <n v="27"/>
    <n v="38634"/>
  </r>
  <r>
    <x v="5"/>
    <x v="1"/>
    <x v="10"/>
    <n v="6709"/>
    <n v="12411"/>
    <n v="15973"/>
    <n v="16"/>
    <n v="11"/>
    <n v="1"/>
    <n v="2"/>
    <n v="5"/>
    <n v="1"/>
    <n v="1"/>
    <n v="0"/>
    <n v="29"/>
    <n v="520"/>
    <n v="340"/>
    <n v="99"/>
    <n v="11"/>
    <n v="3"/>
    <n v="0"/>
    <n v="0"/>
    <n v="0"/>
    <n v="16"/>
    <n v="648"/>
    <n v="1478"/>
    <n v="678"/>
    <n v="84"/>
    <n v="16"/>
    <n v="31"/>
    <n v="0"/>
    <n v="10"/>
    <n v="0"/>
    <n v="7"/>
    <n v="0"/>
    <n v="0"/>
    <n v="9"/>
    <n v="0"/>
    <n v="1"/>
    <n v="35130"/>
    <n v="3953"/>
    <n v="27"/>
    <n v="39110"/>
  </r>
  <r>
    <x v="5"/>
    <x v="1"/>
    <x v="11"/>
    <n v="6716"/>
    <n v="12435"/>
    <n v="16293"/>
    <n v="17"/>
    <n v="11"/>
    <n v="1"/>
    <n v="2"/>
    <n v="5"/>
    <n v="1"/>
    <n v="1"/>
    <n v="0"/>
    <n v="29"/>
    <n v="520"/>
    <n v="337"/>
    <n v="97"/>
    <n v="11"/>
    <n v="2"/>
    <n v="0"/>
    <n v="0"/>
    <n v="0"/>
    <n v="16"/>
    <n v="651"/>
    <n v="1492"/>
    <n v="685"/>
    <n v="84"/>
    <n v="16"/>
    <n v="29"/>
    <n v="0"/>
    <n v="10"/>
    <n v="0"/>
    <n v="7"/>
    <n v="0"/>
    <n v="0"/>
    <n v="9"/>
    <n v="0"/>
    <n v="1"/>
    <n v="35482"/>
    <n v="3969"/>
    <n v="27"/>
    <n v="39478"/>
  </r>
  <r>
    <x v="6"/>
    <x v="1"/>
    <x v="0"/>
    <n v="1441"/>
    <n v="2542"/>
    <n v="662"/>
    <n v="7"/>
    <n v="1"/>
    <n v="0"/>
    <n v="0"/>
    <n v="0"/>
    <n v="2"/>
    <n v="0"/>
    <n v="0"/>
    <n v="17"/>
    <n v="131"/>
    <n v="51"/>
    <n v="8"/>
    <n v="0"/>
    <n v="0"/>
    <n v="0"/>
    <n v="0"/>
    <n v="0"/>
    <n v="1"/>
    <n v="79"/>
    <n v="256"/>
    <n v="122"/>
    <n v="15"/>
    <n v="7"/>
    <n v="13"/>
    <n v="0"/>
    <n v="4"/>
    <n v="0"/>
    <n v="0"/>
    <n v="0"/>
    <n v="0"/>
    <n v="2"/>
    <n v="0"/>
    <n v="0"/>
    <n v="4655"/>
    <n v="700"/>
    <n v="6"/>
    <n v="5361"/>
  </r>
  <r>
    <x v="6"/>
    <x v="1"/>
    <x v="1"/>
    <n v="1447"/>
    <n v="2530"/>
    <n v="660"/>
    <n v="7"/>
    <n v="1"/>
    <n v="0"/>
    <n v="0"/>
    <n v="0"/>
    <n v="2"/>
    <n v="0"/>
    <n v="0"/>
    <n v="17"/>
    <n v="131"/>
    <n v="52"/>
    <n v="11"/>
    <n v="1"/>
    <n v="0"/>
    <n v="0"/>
    <n v="0"/>
    <n v="0"/>
    <n v="1"/>
    <n v="78"/>
    <n v="256"/>
    <n v="122"/>
    <n v="15"/>
    <n v="7"/>
    <n v="14"/>
    <n v="0"/>
    <n v="4"/>
    <n v="0"/>
    <n v="0"/>
    <n v="0"/>
    <n v="0"/>
    <n v="2"/>
    <n v="0"/>
    <n v="0"/>
    <n v="4647"/>
    <n v="705"/>
    <n v="6"/>
    <n v="5358"/>
  </r>
  <r>
    <x v="6"/>
    <x v="1"/>
    <x v="2"/>
    <n v="1447"/>
    <n v="2523"/>
    <n v="669"/>
    <n v="7"/>
    <n v="1"/>
    <n v="0"/>
    <n v="0"/>
    <n v="0"/>
    <n v="2"/>
    <n v="0"/>
    <n v="0"/>
    <n v="18"/>
    <n v="133"/>
    <n v="51"/>
    <n v="9"/>
    <n v="1"/>
    <n v="0"/>
    <n v="0"/>
    <n v="0"/>
    <n v="0"/>
    <n v="1"/>
    <n v="77"/>
    <n v="257"/>
    <n v="123"/>
    <n v="15"/>
    <n v="7"/>
    <n v="14"/>
    <n v="0"/>
    <n v="4"/>
    <n v="0"/>
    <n v="0"/>
    <n v="0"/>
    <n v="0"/>
    <n v="2"/>
    <n v="0"/>
    <n v="0"/>
    <n v="4649"/>
    <n v="706"/>
    <n v="6"/>
    <n v="5361"/>
  </r>
  <r>
    <x v="6"/>
    <x v="1"/>
    <x v="3"/>
    <n v="1440"/>
    <n v="2509"/>
    <n v="671"/>
    <n v="7"/>
    <n v="1"/>
    <n v="0"/>
    <n v="0"/>
    <n v="0"/>
    <n v="2"/>
    <n v="0"/>
    <n v="0"/>
    <n v="18"/>
    <n v="131"/>
    <n v="53"/>
    <n v="12"/>
    <n v="1"/>
    <n v="0"/>
    <n v="0"/>
    <n v="0"/>
    <n v="0"/>
    <n v="1"/>
    <n v="77"/>
    <n v="256"/>
    <n v="120"/>
    <n v="15"/>
    <n v="7"/>
    <n v="14"/>
    <n v="0"/>
    <n v="4"/>
    <n v="0"/>
    <n v="0"/>
    <n v="0"/>
    <n v="0"/>
    <n v="2"/>
    <n v="0"/>
    <n v="0"/>
    <n v="4630"/>
    <n v="705"/>
    <n v="6"/>
    <n v="5341"/>
  </r>
  <r>
    <x v="6"/>
    <x v="1"/>
    <x v="4"/>
    <n v="1432"/>
    <n v="2530"/>
    <n v="671"/>
    <n v="7"/>
    <n v="1"/>
    <n v="0"/>
    <n v="0"/>
    <n v="0"/>
    <n v="2"/>
    <n v="0"/>
    <n v="0"/>
    <n v="18"/>
    <n v="130"/>
    <n v="51"/>
    <n v="12"/>
    <n v="1"/>
    <n v="0"/>
    <n v="0"/>
    <n v="0"/>
    <n v="0"/>
    <n v="1"/>
    <n v="77"/>
    <n v="258"/>
    <n v="120"/>
    <n v="15"/>
    <n v="7"/>
    <n v="14"/>
    <n v="0"/>
    <n v="4"/>
    <n v="0"/>
    <n v="0"/>
    <n v="0"/>
    <n v="0"/>
    <n v="2"/>
    <n v="0"/>
    <n v="0"/>
    <n v="4643"/>
    <n v="704"/>
    <n v="6"/>
    <n v="5353"/>
  </r>
  <r>
    <x v="6"/>
    <x v="1"/>
    <x v="5"/>
    <n v="1428"/>
    <n v="2527"/>
    <n v="671"/>
    <n v="8"/>
    <n v="1"/>
    <n v="0"/>
    <n v="0"/>
    <n v="0"/>
    <n v="2"/>
    <n v="0"/>
    <n v="0"/>
    <n v="18"/>
    <n v="131"/>
    <n v="54"/>
    <n v="12"/>
    <n v="1"/>
    <n v="0"/>
    <n v="0"/>
    <n v="0"/>
    <n v="0"/>
    <n v="1"/>
    <n v="77"/>
    <n v="259"/>
    <n v="120"/>
    <n v="15"/>
    <n v="7"/>
    <n v="14"/>
    <n v="0"/>
    <n v="4"/>
    <n v="0"/>
    <n v="0"/>
    <n v="0"/>
    <n v="0"/>
    <n v="2"/>
    <n v="0"/>
    <n v="0"/>
    <n v="4637"/>
    <n v="709"/>
    <n v="6"/>
    <n v="5352"/>
  </r>
  <r>
    <x v="6"/>
    <x v="1"/>
    <x v="6"/>
    <n v="1423"/>
    <n v="2524"/>
    <n v="667"/>
    <n v="8"/>
    <n v="1"/>
    <n v="0"/>
    <n v="0"/>
    <n v="0"/>
    <n v="2"/>
    <n v="0"/>
    <n v="0"/>
    <n v="18"/>
    <n v="131"/>
    <n v="50"/>
    <n v="14"/>
    <n v="1"/>
    <n v="0"/>
    <n v="0"/>
    <n v="0"/>
    <n v="0"/>
    <n v="1"/>
    <n v="76"/>
    <n v="261"/>
    <n v="118"/>
    <n v="15"/>
    <n v="7"/>
    <n v="14"/>
    <n v="0"/>
    <n v="4"/>
    <n v="0"/>
    <n v="0"/>
    <n v="0"/>
    <n v="0"/>
    <n v="2"/>
    <n v="0"/>
    <n v="0"/>
    <n v="4625"/>
    <n v="706"/>
    <n v="6"/>
    <n v="5337"/>
  </r>
  <r>
    <x v="6"/>
    <x v="1"/>
    <x v="7"/>
    <n v="1415"/>
    <n v="2533"/>
    <n v="680"/>
    <n v="8"/>
    <n v="1"/>
    <n v="0"/>
    <n v="0"/>
    <n v="0"/>
    <n v="2"/>
    <n v="0"/>
    <n v="0"/>
    <n v="18"/>
    <n v="131"/>
    <n v="53"/>
    <n v="14"/>
    <n v="1"/>
    <n v="0"/>
    <n v="0"/>
    <n v="0"/>
    <n v="0"/>
    <n v="1"/>
    <n v="75"/>
    <n v="260"/>
    <n v="118"/>
    <n v="15"/>
    <n v="7"/>
    <n v="14"/>
    <n v="0"/>
    <n v="4"/>
    <n v="0"/>
    <n v="0"/>
    <n v="0"/>
    <n v="0"/>
    <n v="2"/>
    <n v="0"/>
    <n v="0"/>
    <n v="4639"/>
    <n v="707"/>
    <n v="6"/>
    <n v="5352"/>
  </r>
  <r>
    <x v="6"/>
    <x v="1"/>
    <x v="8"/>
    <n v="1418"/>
    <n v="2541"/>
    <n v="677"/>
    <n v="8"/>
    <n v="1"/>
    <n v="0"/>
    <n v="0"/>
    <n v="0"/>
    <n v="2"/>
    <n v="0"/>
    <n v="0"/>
    <n v="18"/>
    <n v="131"/>
    <n v="51"/>
    <n v="13"/>
    <n v="1"/>
    <n v="0"/>
    <n v="0"/>
    <n v="0"/>
    <n v="0"/>
    <n v="1"/>
    <n v="75"/>
    <n v="264"/>
    <n v="118"/>
    <n v="15"/>
    <n v="7"/>
    <n v="14"/>
    <n v="0"/>
    <n v="4"/>
    <n v="0"/>
    <n v="0"/>
    <n v="0"/>
    <n v="0"/>
    <n v="2"/>
    <n v="0"/>
    <n v="0"/>
    <n v="4647"/>
    <n v="708"/>
    <n v="6"/>
    <n v="5361"/>
  </r>
  <r>
    <x v="6"/>
    <x v="1"/>
    <x v="9"/>
    <n v="1426"/>
    <n v="2549"/>
    <n v="694"/>
    <n v="8"/>
    <n v="1"/>
    <n v="0"/>
    <n v="0"/>
    <n v="0"/>
    <n v="2"/>
    <n v="0"/>
    <n v="0"/>
    <n v="18"/>
    <n v="130"/>
    <n v="53"/>
    <n v="13"/>
    <n v="2"/>
    <n v="0"/>
    <n v="0"/>
    <n v="0"/>
    <n v="0"/>
    <n v="1"/>
    <n v="75"/>
    <n v="260"/>
    <n v="117"/>
    <n v="15"/>
    <n v="7"/>
    <n v="14"/>
    <n v="0"/>
    <n v="4"/>
    <n v="0"/>
    <n v="0"/>
    <n v="0"/>
    <n v="0"/>
    <n v="2"/>
    <n v="0"/>
    <n v="0"/>
    <n v="4680"/>
    <n v="705"/>
    <n v="6"/>
    <n v="5391"/>
  </r>
  <r>
    <x v="6"/>
    <x v="1"/>
    <x v="10"/>
    <n v="1419"/>
    <n v="2539"/>
    <n v="692"/>
    <n v="8"/>
    <n v="1"/>
    <n v="0"/>
    <n v="0"/>
    <n v="0"/>
    <n v="2"/>
    <n v="0"/>
    <n v="0"/>
    <n v="18"/>
    <n v="131"/>
    <n v="55"/>
    <n v="14"/>
    <n v="2"/>
    <n v="0"/>
    <n v="0"/>
    <n v="0"/>
    <n v="0"/>
    <n v="1"/>
    <n v="76"/>
    <n v="262"/>
    <n v="118"/>
    <n v="15"/>
    <n v="7"/>
    <n v="14"/>
    <n v="0"/>
    <n v="4"/>
    <n v="0"/>
    <n v="0"/>
    <n v="0"/>
    <n v="0"/>
    <n v="2"/>
    <n v="0"/>
    <n v="0"/>
    <n v="4661"/>
    <n v="713"/>
    <n v="6"/>
    <n v="5380"/>
  </r>
  <r>
    <x v="6"/>
    <x v="1"/>
    <x v="11"/>
    <n v="1421"/>
    <n v="2536"/>
    <n v="704"/>
    <n v="8"/>
    <n v="1"/>
    <n v="0"/>
    <n v="0"/>
    <n v="0"/>
    <n v="2"/>
    <n v="0"/>
    <n v="0"/>
    <n v="18"/>
    <n v="130"/>
    <n v="51"/>
    <n v="12"/>
    <n v="2"/>
    <n v="0"/>
    <n v="0"/>
    <n v="0"/>
    <n v="0"/>
    <n v="1"/>
    <n v="77"/>
    <n v="267"/>
    <n v="120"/>
    <n v="15"/>
    <n v="7"/>
    <n v="14"/>
    <n v="0"/>
    <n v="4"/>
    <n v="0"/>
    <n v="0"/>
    <n v="0"/>
    <n v="0"/>
    <n v="2"/>
    <n v="0"/>
    <n v="0"/>
    <n v="4672"/>
    <n v="714"/>
    <n v="6"/>
    <n v="5392"/>
  </r>
  <r>
    <x v="7"/>
    <x v="1"/>
    <x v="0"/>
    <n v="1593"/>
    <n v="3772"/>
    <n v="1376"/>
    <n v="13"/>
    <n v="3"/>
    <n v="0"/>
    <n v="0"/>
    <n v="11"/>
    <n v="7"/>
    <n v="1"/>
    <n v="0"/>
    <n v="20"/>
    <n v="341"/>
    <n v="126"/>
    <n v="26"/>
    <n v="0"/>
    <n v="0"/>
    <n v="0"/>
    <n v="0"/>
    <n v="0"/>
    <n v="5"/>
    <n v="124"/>
    <n v="459"/>
    <n v="249"/>
    <n v="20"/>
    <n v="8"/>
    <n v="4"/>
    <n v="0"/>
    <n v="0"/>
    <n v="0"/>
    <n v="0"/>
    <n v="0"/>
    <n v="0"/>
    <n v="0"/>
    <n v="0"/>
    <n v="0"/>
    <n v="6776"/>
    <n v="1382"/>
    <n v="0"/>
    <n v="8158"/>
  </r>
  <r>
    <x v="7"/>
    <x v="1"/>
    <x v="1"/>
    <n v="1584"/>
    <n v="3778"/>
    <n v="1371"/>
    <n v="13"/>
    <n v="3"/>
    <n v="0"/>
    <n v="0"/>
    <n v="11"/>
    <n v="7"/>
    <n v="1"/>
    <n v="0"/>
    <n v="20"/>
    <n v="339"/>
    <n v="124"/>
    <n v="27"/>
    <n v="0"/>
    <n v="0"/>
    <n v="0"/>
    <n v="0"/>
    <n v="0"/>
    <n v="4"/>
    <n v="124"/>
    <n v="459"/>
    <n v="248"/>
    <n v="20"/>
    <n v="8"/>
    <n v="4"/>
    <n v="0"/>
    <n v="0"/>
    <n v="0"/>
    <n v="0"/>
    <n v="0"/>
    <n v="0"/>
    <n v="0"/>
    <n v="0"/>
    <n v="0"/>
    <n v="6768"/>
    <n v="1377"/>
    <n v="0"/>
    <n v="8145"/>
  </r>
  <r>
    <x v="7"/>
    <x v="1"/>
    <x v="2"/>
    <n v="1584"/>
    <n v="3805"/>
    <n v="1374"/>
    <n v="13"/>
    <n v="3"/>
    <n v="0"/>
    <n v="0"/>
    <n v="11"/>
    <n v="7"/>
    <n v="1"/>
    <n v="0"/>
    <n v="20"/>
    <n v="334"/>
    <n v="126"/>
    <n v="27"/>
    <n v="0"/>
    <n v="0"/>
    <n v="0"/>
    <n v="0"/>
    <n v="0"/>
    <n v="6"/>
    <n v="127"/>
    <n v="461"/>
    <n v="249"/>
    <n v="20"/>
    <n v="8"/>
    <n v="4"/>
    <n v="0"/>
    <n v="0"/>
    <n v="0"/>
    <n v="0"/>
    <n v="0"/>
    <n v="0"/>
    <n v="0"/>
    <n v="0"/>
    <n v="0"/>
    <n v="6798"/>
    <n v="1382"/>
    <n v="0"/>
    <n v="8180"/>
  </r>
  <r>
    <x v="7"/>
    <x v="1"/>
    <x v="3"/>
    <n v="1585"/>
    <n v="3839"/>
    <n v="1389"/>
    <n v="13"/>
    <n v="3"/>
    <n v="0"/>
    <n v="0"/>
    <n v="11"/>
    <n v="7"/>
    <n v="1"/>
    <n v="0"/>
    <n v="20"/>
    <n v="335"/>
    <n v="125"/>
    <n v="25"/>
    <n v="0"/>
    <n v="0"/>
    <n v="0"/>
    <n v="0"/>
    <n v="0"/>
    <n v="5"/>
    <n v="124"/>
    <n v="463"/>
    <n v="249"/>
    <n v="20"/>
    <n v="8"/>
    <n v="4"/>
    <n v="0"/>
    <n v="0"/>
    <n v="0"/>
    <n v="0"/>
    <n v="0"/>
    <n v="0"/>
    <n v="0"/>
    <n v="0"/>
    <n v="0"/>
    <n v="6848"/>
    <n v="1378"/>
    <n v="0"/>
    <n v="8226"/>
  </r>
  <r>
    <x v="7"/>
    <x v="1"/>
    <x v="4"/>
    <n v="1583"/>
    <n v="3879"/>
    <n v="1420"/>
    <n v="13"/>
    <n v="3"/>
    <n v="0"/>
    <n v="0"/>
    <n v="11"/>
    <n v="7"/>
    <n v="1"/>
    <n v="0"/>
    <n v="20"/>
    <n v="336"/>
    <n v="126"/>
    <n v="25"/>
    <n v="0"/>
    <n v="0"/>
    <n v="0"/>
    <n v="0"/>
    <n v="0"/>
    <n v="5"/>
    <n v="124"/>
    <n v="460"/>
    <n v="249"/>
    <n v="20"/>
    <n v="8"/>
    <n v="4"/>
    <n v="0"/>
    <n v="0"/>
    <n v="0"/>
    <n v="0"/>
    <n v="0"/>
    <n v="0"/>
    <n v="0"/>
    <n v="0"/>
    <n v="0"/>
    <n v="6917"/>
    <n v="1377"/>
    <n v="0"/>
    <n v="8294"/>
  </r>
  <r>
    <x v="7"/>
    <x v="1"/>
    <x v="5"/>
    <n v="1594"/>
    <n v="3921"/>
    <n v="1421"/>
    <n v="13"/>
    <n v="3"/>
    <n v="0"/>
    <n v="0"/>
    <n v="11"/>
    <n v="7"/>
    <n v="1"/>
    <n v="0"/>
    <n v="20"/>
    <n v="336"/>
    <n v="133"/>
    <n v="27"/>
    <n v="0"/>
    <n v="0"/>
    <n v="0"/>
    <n v="0"/>
    <n v="0"/>
    <n v="5"/>
    <n v="124"/>
    <n v="462"/>
    <n v="248"/>
    <n v="20"/>
    <n v="8"/>
    <n v="4"/>
    <n v="0"/>
    <n v="0"/>
    <n v="0"/>
    <n v="0"/>
    <n v="0"/>
    <n v="0"/>
    <n v="0"/>
    <n v="0"/>
    <n v="0"/>
    <n v="6971"/>
    <n v="1387"/>
    <n v="0"/>
    <n v="8358"/>
  </r>
  <r>
    <x v="7"/>
    <x v="1"/>
    <x v="6"/>
    <n v="1581"/>
    <n v="3967"/>
    <n v="1427"/>
    <n v="13"/>
    <n v="3"/>
    <n v="0"/>
    <n v="0"/>
    <n v="11"/>
    <n v="7"/>
    <n v="1"/>
    <n v="0"/>
    <n v="21"/>
    <n v="337"/>
    <n v="136"/>
    <n v="26"/>
    <n v="0"/>
    <n v="0"/>
    <n v="0"/>
    <n v="0"/>
    <n v="0"/>
    <n v="5"/>
    <n v="122"/>
    <n v="459"/>
    <n v="249"/>
    <n v="20"/>
    <n v="8"/>
    <n v="4"/>
    <n v="0"/>
    <n v="0"/>
    <n v="0"/>
    <n v="0"/>
    <n v="0"/>
    <n v="0"/>
    <n v="0"/>
    <n v="0"/>
    <n v="0"/>
    <n v="7010"/>
    <n v="1387"/>
    <n v="0"/>
    <n v="8397"/>
  </r>
  <r>
    <x v="7"/>
    <x v="1"/>
    <x v="7"/>
    <n v="1584"/>
    <n v="3991"/>
    <n v="1427"/>
    <n v="14"/>
    <n v="3"/>
    <n v="0"/>
    <n v="0"/>
    <n v="11"/>
    <n v="7"/>
    <n v="1"/>
    <n v="0"/>
    <n v="21"/>
    <n v="338"/>
    <n v="131"/>
    <n v="30"/>
    <n v="0"/>
    <n v="0"/>
    <n v="0"/>
    <n v="0"/>
    <n v="0"/>
    <n v="5"/>
    <n v="120"/>
    <n v="467"/>
    <n v="245"/>
    <n v="20"/>
    <n v="8"/>
    <n v="4"/>
    <n v="0"/>
    <n v="0"/>
    <n v="0"/>
    <n v="0"/>
    <n v="0"/>
    <n v="0"/>
    <n v="0"/>
    <n v="0"/>
    <n v="0"/>
    <n v="7038"/>
    <n v="1389"/>
    <n v="0"/>
    <n v="8427"/>
  </r>
  <r>
    <x v="7"/>
    <x v="1"/>
    <x v="8"/>
    <n v="1581"/>
    <n v="4033"/>
    <n v="1434"/>
    <n v="14"/>
    <n v="3"/>
    <n v="0"/>
    <n v="0"/>
    <n v="11"/>
    <n v="7"/>
    <n v="1"/>
    <n v="0"/>
    <n v="21"/>
    <n v="339"/>
    <n v="133"/>
    <n v="32"/>
    <n v="0"/>
    <n v="0"/>
    <n v="0"/>
    <n v="0"/>
    <n v="0"/>
    <n v="5"/>
    <n v="119"/>
    <n v="463"/>
    <n v="244"/>
    <n v="20"/>
    <n v="8"/>
    <n v="4"/>
    <n v="0"/>
    <n v="0"/>
    <n v="0"/>
    <n v="0"/>
    <n v="0"/>
    <n v="0"/>
    <n v="0"/>
    <n v="0"/>
    <n v="0"/>
    <n v="7084"/>
    <n v="1388"/>
    <n v="0"/>
    <n v="8472"/>
  </r>
  <r>
    <x v="7"/>
    <x v="1"/>
    <x v="9"/>
    <n v="1575"/>
    <n v="4030"/>
    <n v="1445"/>
    <n v="15"/>
    <n v="3"/>
    <n v="0"/>
    <n v="0"/>
    <n v="11"/>
    <n v="7"/>
    <n v="1"/>
    <n v="0"/>
    <n v="21"/>
    <n v="335"/>
    <n v="132"/>
    <n v="31"/>
    <n v="0"/>
    <n v="0"/>
    <n v="0"/>
    <n v="0"/>
    <n v="0"/>
    <n v="5"/>
    <n v="119"/>
    <n v="465"/>
    <n v="244"/>
    <n v="20"/>
    <n v="8"/>
    <n v="4"/>
    <n v="0"/>
    <n v="0"/>
    <n v="0"/>
    <n v="0"/>
    <n v="0"/>
    <n v="0"/>
    <n v="0"/>
    <n v="0"/>
    <n v="0"/>
    <n v="7087"/>
    <n v="1384"/>
    <n v="0"/>
    <n v="8471"/>
  </r>
  <r>
    <x v="7"/>
    <x v="1"/>
    <x v="10"/>
    <n v="1582"/>
    <n v="4054"/>
    <n v="1449"/>
    <n v="15"/>
    <n v="3"/>
    <n v="0"/>
    <n v="0"/>
    <n v="11"/>
    <n v="7"/>
    <n v="1"/>
    <n v="0"/>
    <n v="21"/>
    <n v="333"/>
    <n v="136"/>
    <n v="29"/>
    <n v="0"/>
    <n v="0"/>
    <n v="0"/>
    <n v="0"/>
    <n v="0"/>
    <n v="5"/>
    <n v="120"/>
    <n v="466"/>
    <n v="246"/>
    <n v="20"/>
    <n v="8"/>
    <n v="4"/>
    <n v="0"/>
    <n v="0"/>
    <n v="0"/>
    <n v="0"/>
    <n v="0"/>
    <n v="0"/>
    <n v="0"/>
    <n v="0"/>
    <n v="0"/>
    <n v="7122"/>
    <n v="1388"/>
    <n v="0"/>
    <n v="8510"/>
  </r>
  <r>
    <x v="7"/>
    <x v="1"/>
    <x v="11"/>
    <n v="1581"/>
    <n v="4095"/>
    <n v="1458"/>
    <n v="15"/>
    <n v="3"/>
    <n v="0"/>
    <n v="0"/>
    <n v="11"/>
    <n v="7"/>
    <n v="1"/>
    <n v="0"/>
    <n v="21"/>
    <n v="335"/>
    <n v="133"/>
    <n v="30"/>
    <n v="0"/>
    <n v="0"/>
    <n v="0"/>
    <n v="0"/>
    <n v="0"/>
    <n v="5"/>
    <n v="118"/>
    <n v="470"/>
    <n v="247"/>
    <n v="20"/>
    <n v="8"/>
    <n v="4"/>
    <n v="0"/>
    <n v="0"/>
    <n v="0"/>
    <n v="0"/>
    <n v="0"/>
    <n v="0"/>
    <n v="0"/>
    <n v="0"/>
    <n v="0"/>
    <n v="7171"/>
    <n v="1391"/>
    <n v="0"/>
    <n v="8562"/>
  </r>
  <r>
    <x v="8"/>
    <x v="1"/>
    <x v="0"/>
    <n v="117"/>
    <n v="122"/>
    <n v="22"/>
    <n v="0"/>
    <n v="0"/>
    <n v="0"/>
    <n v="0"/>
    <n v="0"/>
    <n v="0"/>
    <n v="0"/>
    <n v="0"/>
    <n v="1"/>
    <n v="33"/>
    <n v="9"/>
    <n v="0"/>
    <n v="1"/>
    <n v="0"/>
    <n v="0"/>
    <n v="0"/>
    <n v="0"/>
    <n v="0"/>
    <n v="12"/>
    <n v="38"/>
    <n v="13"/>
    <n v="2"/>
    <n v="0"/>
    <n v="2"/>
    <n v="0"/>
    <n v="0"/>
    <n v="0"/>
    <n v="0"/>
    <n v="0"/>
    <n v="0"/>
    <n v="0"/>
    <n v="0"/>
    <n v="0"/>
    <n v="261"/>
    <n v="111"/>
    <n v="0"/>
    <n v="372"/>
  </r>
  <r>
    <x v="8"/>
    <x v="1"/>
    <x v="1"/>
    <n v="119"/>
    <n v="123"/>
    <n v="22"/>
    <n v="0"/>
    <n v="0"/>
    <n v="0"/>
    <n v="0"/>
    <n v="0"/>
    <n v="0"/>
    <n v="0"/>
    <n v="0"/>
    <n v="1"/>
    <n v="33"/>
    <n v="9"/>
    <n v="0"/>
    <n v="1"/>
    <n v="0"/>
    <n v="0"/>
    <n v="0"/>
    <n v="0"/>
    <n v="0"/>
    <n v="12"/>
    <n v="38"/>
    <n v="13"/>
    <n v="2"/>
    <n v="0"/>
    <n v="2"/>
    <n v="0"/>
    <n v="0"/>
    <n v="0"/>
    <n v="0"/>
    <n v="0"/>
    <n v="0"/>
    <n v="0"/>
    <n v="0"/>
    <n v="0"/>
    <n v="264"/>
    <n v="111"/>
    <n v="0"/>
    <n v="375"/>
  </r>
  <r>
    <x v="8"/>
    <x v="1"/>
    <x v="2"/>
    <n v="117"/>
    <n v="123"/>
    <n v="22"/>
    <n v="0"/>
    <n v="0"/>
    <n v="0"/>
    <n v="0"/>
    <n v="0"/>
    <n v="0"/>
    <n v="0"/>
    <n v="0"/>
    <n v="1"/>
    <n v="32"/>
    <n v="9"/>
    <n v="0"/>
    <n v="1"/>
    <n v="0"/>
    <n v="0"/>
    <n v="0"/>
    <n v="0"/>
    <n v="0"/>
    <n v="13"/>
    <n v="38"/>
    <n v="13"/>
    <n v="2"/>
    <n v="0"/>
    <n v="2"/>
    <n v="0"/>
    <n v="0"/>
    <n v="0"/>
    <n v="0"/>
    <n v="0"/>
    <n v="0"/>
    <n v="0"/>
    <n v="0"/>
    <n v="0"/>
    <n v="262"/>
    <n v="111"/>
    <n v="0"/>
    <n v="373"/>
  </r>
  <r>
    <x v="8"/>
    <x v="1"/>
    <x v="3"/>
    <n v="116"/>
    <n v="123"/>
    <n v="22"/>
    <n v="0"/>
    <n v="0"/>
    <n v="0"/>
    <n v="0"/>
    <n v="0"/>
    <n v="0"/>
    <n v="0"/>
    <n v="0"/>
    <n v="1"/>
    <n v="32"/>
    <n v="9"/>
    <n v="0"/>
    <n v="1"/>
    <n v="0"/>
    <n v="0"/>
    <n v="0"/>
    <n v="0"/>
    <n v="0"/>
    <n v="13"/>
    <n v="37"/>
    <n v="13"/>
    <n v="2"/>
    <n v="0"/>
    <n v="2"/>
    <n v="0"/>
    <n v="0"/>
    <n v="0"/>
    <n v="0"/>
    <n v="0"/>
    <n v="0"/>
    <n v="0"/>
    <n v="0"/>
    <n v="0"/>
    <n v="261"/>
    <n v="110"/>
    <n v="0"/>
    <n v="371"/>
  </r>
  <r>
    <x v="8"/>
    <x v="1"/>
    <x v="4"/>
    <n v="117"/>
    <n v="122"/>
    <n v="22"/>
    <n v="0"/>
    <n v="0"/>
    <n v="0"/>
    <n v="0"/>
    <n v="0"/>
    <n v="0"/>
    <n v="0"/>
    <n v="0"/>
    <n v="1"/>
    <n v="32"/>
    <n v="9"/>
    <n v="1"/>
    <n v="1"/>
    <n v="0"/>
    <n v="0"/>
    <n v="0"/>
    <n v="0"/>
    <n v="0"/>
    <n v="13"/>
    <n v="37"/>
    <n v="12"/>
    <n v="2"/>
    <n v="0"/>
    <n v="2"/>
    <n v="0"/>
    <n v="0"/>
    <n v="0"/>
    <n v="0"/>
    <n v="0"/>
    <n v="0"/>
    <n v="0"/>
    <n v="0"/>
    <n v="0"/>
    <n v="261"/>
    <n v="110"/>
    <n v="0"/>
    <n v="371"/>
  </r>
  <r>
    <x v="8"/>
    <x v="1"/>
    <x v="5"/>
    <n v="115"/>
    <n v="122"/>
    <n v="22"/>
    <n v="0"/>
    <n v="0"/>
    <n v="0"/>
    <n v="0"/>
    <n v="0"/>
    <n v="0"/>
    <n v="0"/>
    <n v="0"/>
    <n v="1"/>
    <n v="32"/>
    <n v="9"/>
    <n v="1"/>
    <n v="0"/>
    <n v="0"/>
    <n v="0"/>
    <n v="0"/>
    <n v="0"/>
    <n v="0"/>
    <n v="13"/>
    <n v="37"/>
    <n v="12"/>
    <n v="3"/>
    <n v="0"/>
    <n v="2"/>
    <n v="0"/>
    <n v="0"/>
    <n v="0"/>
    <n v="0"/>
    <n v="0"/>
    <n v="0"/>
    <n v="0"/>
    <n v="0"/>
    <n v="0"/>
    <n v="259"/>
    <n v="110"/>
    <n v="0"/>
    <n v="369"/>
  </r>
  <r>
    <x v="8"/>
    <x v="1"/>
    <x v="6"/>
    <n v="115"/>
    <n v="121"/>
    <n v="21"/>
    <n v="0"/>
    <n v="0"/>
    <n v="0"/>
    <n v="0"/>
    <n v="0"/>
    <n v="0"/>
    <n v="0"/>
    <n v="0"/>
    <n v="1"/>
    <n v="32"/>
    <n v="9"/>
    <n v="1"/>
    <n v="0"/>
    <n v="0"/>
    <n v="0"/>
    <n v="0"/>
    <n v="0"/>
    <n v="0"/>
    <n v="13"/>
    <n v="37"/>
    <n v="12"/>
    <n v="3"/>
    <n v="0"/>
    <n v="2"/>
    <n v="0"/>
    <n v="0"/>
    <n v="0"/>
    <n v="0"/>
    <n v="0"/>
    <n v="0"/>
    <n v="0"/>
    <n v="0"/>
    <n v="0"/>
    <n v="257"/>
    <n v="110"/>
    <n v="0"/>
    <n v="367"/>
  </r>
  <r>
    <x v="8"/>
    <x v="1"/>
    <x v="7"/>
    <n v="113"/>
    <n v="120"/>
    <n v="22"/>
    <n v="0"/>
    <n v="0"/>
    <n v="0"/>
    <n v="0"/>
    <n v="0"/>
    <n v="0"/>
    <n v="0"/>
    <n v="0"/>
    <n v="1"/>
    <n v="32"/>
    <n v="9"/>
    <n v="1"/>
    <n v="0"/>
    <n v="0"/>
    <n v="0"/>
    <n v="0"/>
    <n v="0"/>
    <n v="0"/>
    <n v="13"/>
    <n v="36"/>
    <n v="12"/>
    <n v="3"/>
    <n v="0"/>
    <n v="2"/>
    <n v="0"/>
    <n v="0"/>
    <n v="0"/>
    <n v="0"/>
    <n v="0"/>
    <n v="0"/>
    <n v="0"/>
    <n v="0"/>
    <n v="0"/>
    <n v="255"/>
    <n v="109"/>
    <n v="0"/>
    <n v="364"/>
  </r>
  <r>
    <x v="8"/>
    <x v="1"/>
    <x v="8"/>
    <n v="113"/>
    <n v="121"/>
    <n v="22"/>
    <n v="0"/>
    <n v="0"/>
    <n v="0"/>
    <n v="0"/>
    <n v="0"/>
    <n v="0"/>
    <n v="0"/>
    <n v="0"/>
    <n v="1"/>
    <n v="32"/>
    <n v="9"/>
    <n v="1"/>
    <n v="0"/>
    <n v="0"/>
    <n v="0"/>
    <n v="0"/>
    <n v="0"/>
    <n v="0"/>
    <n v="13"/>
    <n v="37"/>
    <n v="12"/>
    <n v="3"/>
    <n v="0"/>
    <n v="2"/>
    <n v="0"/>
    <n v="0"/>
    <n v="0"/>
    <n v="0"/>
    <n v="0"/>
    <n v="0"/>
    <n v="0"/>
    <n v="0"/>
    <n v="0"/>
    <n v="256"/>
    <n v="110"/>
    <n v="0"/>
    <n v="366"/>
  </r>
  <r>
    <x v="8"/>
    <x v="1"/>
    <x v="9"/>
    <n v="113"/>
    <n v="123"/>
    <n v="22"/>
    <n v="0"/>
    <n v="0"/>
    <n v="0"/>
    <n v="0"/>
    <n v="0"/>
    <n v="0"/>
    <n v="0"/>
    <n v="0"/>
    <n v="1"/>
    <n v="32"/>
    <n v="9"/>
    <n v="2"/>
    <n v="0"/>
    <n v="0"/>
    <n v="0"/>
    <n v="0"/>
    <n v="0"/>
    <n v="0"/>
    <n v="13"/>
    <n v="37"/>
    <n v="12"/>
    <n v="3"/>
    <n v="0"/>
    <n v="2"/>
    <n v="0"/>
    <n v="0"/>
    <n v="0"/>
    <n v="0"/>
    <n v="0"/>
    <n v="0"/>
    <n v="0"/>
    <n v="0"/>
    <n v="0"/>
    <n v="258"/>
    <n v="111"/>
    <n v="0"/>
    <n v="369"/>
  </r>
  <r>
    <x v="8"/>
    <x v="1"/>
    <x v="10"/>
    <n v="115"/>
    <n v="123"/>
    <n v="22"/>
    <n v="0"/>
    <n v="0"/>
    <n v="0"/>
    <n v="0"/>
    <n v="0"/>
    <n v="0"/>
    <n v="0"/>
    <n v="0"/>
    <n v="1"/>
    <n v="32"/>
    <n v="9"/>
    <n v="1"/>
    <n v="0"/>
    <n v="0"/>
    <n v="0"/>
    <n v="0"/>
    <n v="0"/>
    <n v="0"/>
    <n v="13"/>
    <n v="37"/>
    <n v="13"/>
    <n v="3"/>
    <n v="0"/>
    <n v="2"/>
    <n v="0"/>
    <n v="0"/>
    <n v="0"/>
    <n v="0"/>
    <n v="0"/>
    <n v="0"/>
    <n v="0"/>
    <n v="0"/>
    <n v="0"/>
    <n v="260"/>
    <n v="111"/>
    <n v="0"/>
    <n v="371"/>
  </r>
  <r>
    <x v="8"/>
    <x v="1"/>
    <x v="11"/>
    <n v="115"/>
    <n v="124"/>
    <n v="22"/>
    <n v="0"/>
    <n v="0"/>
    <n v="0"/>
    <n v="0"/>
    <n v="0"/>
    <n v="0"/>
    <n v="0"/>
    <n v="0"/>
    <n v="1"/>
    <n v="32"/>
    <n v="9"/>
    <n v="1"/>
    <n v="0"/>
    <n v="0"/>
    <n v="1"/>
    <n v="0"/>
    <n v="0"/>
    <n v="0"/>
    <n v="13"/>
    <n v="37"/>
    <n v="13"/>
    <n v="3"/>
    <n v="0"/>
    <n v="2"/>
    <n v="0"/>
    <n v="0"/>
    <n v="0"/>
    <n v="0"/>
    <n v="0"/>
    <n v="0"/>
    <n v="0"/>
    <n v="0"/>
    <n v="0"/>
    <n v="261"/>
    <n v="112"/>
    <n v="0"/>
    <n v="373"/>
  </r>
  <r>
    <x v="9"/>
    <x v="1"/>
    <x v="0"/>
    <n v="10199"/>
    <n v="16782"/>
    <n v="14292"/>
    <n v="59"/>
    <n v="247"/>
    <n v="2"/>
    <n v="11"/>
    <n v="142"/>
    <n v="34"/>
    <n v="1"/>
    <n v="0"/>
    <n v="76"/>
    <n v="412"/>
    <n v="214"/>
    <n v="31"/>
    <n v="1"/>
    <n v="0"/>
    <n v="0"/>
    <n v="0"/>
    <n v="0"/>
    <n v="25"/>
    <n v="401"/>
    <n v="1132"/>
    <n v="517"/>
    <n v="38"/>
    <n v="13"/>
    <n v="5"/>
    <n v="0"/>
    <n v="0"/>
    <n v="0"/>
    <n v="1"/>
    <n v="0"/>
    <n v="0"/>
    <n v="0"/>
    <n v="0"/>
    <n v="0"/>
    <n v="41769"/>
    <n v="2865"/>
    <n v="1"/>
    <n v="44635"/>
  </r>
  <r>
    <x v="9"/>
    <x v="1"/>
    <x v="1"/>
    <n v="10185"/>
    <n v="16795"/>
    <n v="14475"/>
    <n v="59"/>
    <n v="247"/>
    <n v="2"/>
    <n v="11"/>
    <n v="142"/>
    <n v="34"/>
    <n v="1"/>
    <n v="0"/>
    <n v="77"/>
    <n v="414"/>
    <n v="213"/>
    <n v="30"/>
    <n v="1"/>
    <n v="0"/>
    <n v="0"/>
    <n v="0"/>
    <n v="0"/>
    <n v="25"/>
    <n v="394"/>
    <n v="1139"/>
    <n v="519"/>
    <n v="38"/>
    <n v="13"/>
    <n v="5"/>
    <n v="0"/>
    <n v="0"/>
    <n v="0"/>
    <n v="1"/>
    <n v="0"/>
    <n v="0"/>
    <n v="0"/>
    <n v="0"/>
    <n v="0"/>
    <n v="41951"/>
    <n v="2868"/>
    <n v="1"/>
    <n v="44820"/>
  </r>
  <r>
    <x v="9"/>
    <x v="1"/>
    <x v="2"/>
    <n v="10200"/>
    <n v="16820"/>
    <n v="14746"/>
    <n v="59"/>
    <n v="247"/>
    <n v="2"/>
    <n v="11"/>
    <n v="142"/>
    <n v="34"/>
    <n v="1"/>
    <n v="0"/>
    <n v="75"/>
    <n v="419"/>
    <n v="217"/>
    <n v="30"/>
    <n v="1"/>
    <n v="0"/>
    <n v="0"/>
    <n v="0"/>
    <n v="0"/>
    <n v="25"/>
    <n v="392"/>
    <n v="1136"/>
    <n v="521"/>
    <n v="38"/>
    <n v="13"/>
    <n v="5"/>
    <n v="0"/>
    <n v="0"/>
    <n v="0"/>
    <n v="1"/>
    <n v="0"/>
    <n v="0"/>
    <n v="0"/>
    <n v="0"/>
    <n v="0"/>
    <n v="42262"/>
    <n v="2872"/>
    <n v="1"/>
    <n v="45135"/>
  </r>
  <r>
    <x v="9"/>
    <x v="1"/>
    <x v="3"/>
    <n v="10192"/>
    <n v="16811"/>
    <n v="15041"/>
    <n v="59"/>
    <n v="249"/>
    <n v="2"/>
    <n v="11"/>
    <n v="142"/>
    <n v="34"/>
    <n v="1"/>
    <n v="0"/>
    <n v="77"/>
    <n v="416"/>
    <n v="219"/>
    <n v="33"/>
    <n v="0"/>
    <n v="0"/>
    <n v="0"/>
    <n v="0"/>
    <n v="0"/>
    <n v="25"/>
    <n v="393"/>
    <n v="1138"/>
    <n v="519"/>
    <n v="38"/>
    <n v="13"/>
    <n v="5"/>
    <n v="0"/>
    <n v="0"/>
    <n v="0"/>
    <n v="1"/>
    <n v="0"/>
    <n v="0"/>
    <n v="0"/>
    <n v="0"/>
    <n v="0"/>
    <n v="42542"/>
    <n v="2876"/>
    <n v="1"/>
    <n v="45419"/>
  </r>
  <r>
    <x v="9"/>
    <x v="1"/>
    <x v="4"/>
    <n v="10181"/>
    <n v="16829"/>
    <n v="15420"/>
    <n v="61"/>
    <n v="249"/>
    <n v="2"/>
    <n v="11"/>
    <n v="142"/>
    <n v="34"/>
    <n v="1"/>
    <n v="0"/>
    <n v="78"/>
    <n v="419"/>
    <n v="215"/>
    <n v="33"/>
    <n v="0"/>
    <n v="0"/>
    <n v="0"/>
    <n v="0"/>
    <n v="0"/>
    <n v="25"/>
    <n v="394"/>
    <n v="1135"/>
    <n v="518"/>
    <n v="38"/>
    <n v="13"/>
    <n v="5"/>
    <n v="0"/>
    <n v="0"/>
    <n v="0"/>
    <n v="1"/>
    <n v="0"/>
    <n v="0"/>
    <n v="0"/>
    <n v="0"/>
    <n v="0"/>
    <n v="42930"/>
    <n v="2873"/>
    <n v="1"/>
    <n v="45804"/>
  </r>
  <r>
    <x v="9"/>
    <x v="1"/>
    <x v="5"/>
    <n v="10193"/>
    <n v="16831"/>
    <n v="15741"/>
    <n v="61"/>
    <n v="249"/>
    <n v="2"/>
    <n v="11"/>
    <n v="142"/>
    <n v="34"/>
    <n v="1"/>
    <n v="0"/>
    <n v="78"/>
    <n v="425"/>
    <n v="232"/>
    <n v="36"/>
    <n v="0"/>
    <n v="0"/>
    <n v="0"/>
    <n v="0"/>
    <n v="0"/>
    <n v="25"/>
    <n v="391"/>
    <n v="1134"/>
    <n v="517"/>
    <n v="38"/>
    <n v="13"/>
    <n v="5"/>
    <n v="0"/>
    <n v="0"/>
    <n v="0"/>
    <n v="1"/>
    <n v="0"/>
    <n v="0"/>
    <n v="0"/>
    <n v="0"/>
    <n v="0"/>
    <n v="43265"/>
    <n v="2894"/>
    <n v="1"/>
    <n v="46160"/>
  </r>
  <r>
    <x v="9"/>
    <x v="1"/>
    <x v="6"/>
    <n v="10179"/>
    <n v="16837"/>
    <n v="16025"/>
    <n v="62"/>
    <n v="249"/>
    <n v="2"/>
    <n v="11"/>
    <n v="142"/>
    <n v="34"/>
    <n v="1"/>
    <n v="0"/>
    <n v="77"/>
    <n v="425"/>
    <n v="225"/>
    <n v="37"/>
    <n v="0"/>
    <n v="0"/>
    <n v="0"/>
    <n v="0"/>
    <n v="0"/>
    <n v="26"/>
    <n v="393"/>
    <n v="1139"/>
    <n v="513"/>
    <n v="38"/>
    <n v="13"/>
    <n v="5"/>
    <n v="0"/>
    <n v="0"/>
    <n v="0"/>
    <n v="1"/>
    <n v="0"/>
    <n v="0"/>
    <n v="0"/>
    <n v="0"/>
    <n v="0"/>
    <n v="43542"/>
    <n v="2891"/>
    <n v="1"/>
    <n v="46434"/>
  </r>
  <r>
    <x v="9"/>
    <x v="1"/>
    <x v="7"/>
    <n v="10180"/>
    <n v="16848"/>
    <n v="16305"/>
    <n v="62"/>
    <n v="249"/>
    <n v="2"/>
    <n v="11"/>
    <n v="142"/>
    <n v="34"/>
    <n v="1"/>
    <n v="0"/>
    <n v="77"/>
    <n v="426"/>
    <n v="232"/>
    <n v="41"/>
    <n v="0"/>
    <n v="0"/>
    <n v="0"/>
    <n v="0"/>
    <n v="0"/>
    <n v="26"/>
    <n v="393"/>
    <n v="1132"/>
    <n v="508"/>
    <n v="38"/>
    <n v="13"/>
    <n v="5"/>
    <n v="0"/>
    <n v="0"/>
    <n v="0"/>
    <n v="1"/>
    <n v="0"/>
    <n v="0"/>
    <n v="0"/>
    <n v="0"/>
    <n v="0"/>
    <n v="43834"/>
    <n v="2891"/>
    <n v="1"/>
    <n v="46726"/>
  </r>
  <r>
    <x v="9"/>
    <x v="1"/>
    <x v="8"/>
    <n v="10163"/>
    <n v="16831"/>
    <n v="16520"/>
    <n v="65"/>
    <n v="249"/>
    <n v="2"/>
    <n v="11"/>
    <n v="142"/>
    <n v="34"/>
    <n v="1"/>
    <n v="0"/>
    <n v="77"/>
    <n v="428"/>
    <n v="231"/>
    <n v="40"/>
    <n v="0"/>
    <n v="0"/>
    <n v="0"/>
    <n v="0"/>
    <n v="0"/>
    <n v="26"/>
    <n v="395"/>
    <n v="1136"/>
    <n v="514"/>
    <n v="38"/>
    <n v="13"/>
    <n v="5"/>
    <n v="0"/>
    <n v="0"/>
    <n v="0"/>
    <n v="1"/>
    <n v="0"/>
    <n v="0"/>
    <n v="0"/>
    <n v="0"/>
    <n v="0"/>
    <n v="44018"/>
    <n v="2903"/>
    <n v="1"/>
    <n v="46922"/>
  </r>
  <r>
    <x v="9"/>
    <x v="1"/>
    <x v="9"/>
    <n v="10175"/>
    <n v="16869"/>
    <n v="16787"/>
    <n v="65"/>
    <n v="247"/>
    <n v="2"/>
    <n v="11"/>
    <n v="142"/>
    <n v="34"/>
    <n v="1"/>
    <n v="0"/>
    <n v="75"/>
    <n v="430"/>
    <n v="237"/>
    <n v="37"/>
    <n v="0"/>
    <n v="0"/>
    <n v="0"/>
    <n v="0"/>
    <n v="0"/>
    <n v="27"/>
    <n v="396"/>
    <n v="1133"/>
    <n v="515"/>
    <n v="38"/>
    <n v="13"/>
    <n v="5"/>
    <n v="0"/>
    <n v="0"/>
    <n v="0"/>
    <n v="1"/>
    <n v="0"/>
    <n v="0"/>
    <n v="0"/>
    <n v="0"/>
    <n v="0"/>
    <n v="44333"/>
    <n v="2906"/>
    <n v="1"/>
    <n v="47240"/>
  </r>
  <r>
    <x v="9"/>
    <x v="1"/>
    <x v="10"/>
    <n v="10191"/>
    <n v="16879"/>
    <n v="17063"/>
    <n v="70"/>
    <n v="247"/>
    <n v="2"/>
    <n v="11"/>
    <n v="142"/>
    <n v="34"/>
    <n v="1"/>
    <n v="0"/>
    <n v="74"/>
    <n v="426"/>
    <n v="246"/>
    <n v="36"/>
    <n v="3"/>
    <n v="0"/>
    <n v="0"/>
    <n v="0"/>
    <n v="0"/>
    <n v="26"/>
    <n v="398"/>
    <n v="1133"/>
    <n v="516"/>
    <n v="38"/>
    <n v="13"/>
    <n v="5"/>
    <n v="0"/>
    <n v="0"/>
    <n v="0"/>
    <n v="1"/>
    <n v="0"/>
    <n v="0"/>
    <n v="0"/>
    <n v="0"/>
    <n v="0"/>
    <n v="44640"/>
    <n v="2914"/>
    <n v="1"/>
    <n v="47555"/>
  </r>
  <r>
    <x v="9"/>
    <x v="1"/>
    <x v="11"/>
    <n v="10204"/>
    <n v="16901"/>
    <n v="17340"/>
    <n v="71"/>
    <n v="247"/>
    <n v="2"/>
    <n v="11"/>
    <n v="142"/>
    <n v="34"/>
    <n v="1"/>
    <n v="0"/>
    <n v="73"/>
    <n v="430"/>
    <n v="248"/>
    <n v="39"/>
    <n v="3"/>
    <n v="0"/>
    <n v="0"/>
    <n v="0"/>
    <n v="0"/>
    <n v="26"/>
    <n v="394"/>
    <n v="1138"/>
    <n v="514"/>
    <n v="38"/>
    <n v="13"/>
    <n v="5"/>
    <n v="0"/>
    <n v="0"/>
    <n v="0"/>
    <n v="1"/>
    <n v="0"/>
    <n v="0"/>
    <n v="0"/>
    <n v="0"/>
    <n v="0"/>
    <n v="44953"/>
    <n v="2921"/>
    <n v="1"/>
    <n v="47875"/>
  </r>
  <r>
    <x v="10"/>
    <x v="1"/>
    <x v="0"/>
    <n v="2739"/>
    <n v="4330"/>
    <n v="4945"/>
    <n v="115"/>
    <n v="220"/>
    <n v="5"/>
    <n v="0"/>
    <n v="5"/>
    <n v="7"/>
    <n v="0"/>
    <n v="0"/>
    <n v="32"/>
    <n v="133"/>
    <n v="86"/>
    <n v="18"/>
    <n v="1"/>
    <n v="0"/>
    <n v="0"/>
    <n v="0"/>
    <n v="0"/>
    <n v="4"/>
    <n v="52"/>
    <n v="338"/>
    <n v="206"/>
    <n v="11"/>
    <n v="3"/>
    <n v="0"/>
    <n v="0"/>
    <n v="0"/>
    <n v="0"/>
    <n v="0"/>
    <n v="0"/>
    <n v="0"/>
    <n v="1"/>
    <n v="1"/>
    <n v="0"/>
    <n v="12366"/>
    <n v="884"/>
    <n v="2"/>
    <n v="13252"/>
  </r>
  <r>
    <x v="10"/>
    <x v="1"/>
    <x v="1"/>
    <n v="2739"/>
    <n v="4318"/>
    <n v="4961"/>
    <n v="113"/>
    <n v="220"/>
    <n v="5"/>
    <n v="0"/>
    <n v="5"/>
    <n v="7"/>
    <n v="0"/>
    <n v="0"/>
    <n v="32"/>
    <n v="133"/>
    <n v="84"/>
    <n v="20"/>
    <n v="1"/>
    <n v="0"/>
    <n v="0"/>
    <n v="0"/>
    <n v="0"/>
    <n v="4"/>
    <n v="52"/>
    <n v="340"/>
    <n v="207"/>
    <n v="11"/>
    <n v="3"/>
    <n v="0"/>
    <n v="0"/>
    <n v="0"/>
    <n v="0"/>
    <n v="0"/>
    <n v="0"/>
    <n v="0"/>
    <n v="1"/>
    <n v="1"/>
    <n v="0"/>
    <n v="12368"/>
    <n v="887"/>
    <n v="2"/>
    <n v="13257"/>
  </r>
  <r>
    <x v="10"/>
    <x v="1"/>
    <x v="2"/>
    <n v="2733"/>
    <n v="4319"/>
    <n v="4972"/>
    <n v="113"/>
    <n v="219"/>
    <n v="5"/>
    <n v="0"/>
    <n v="5"/>
    <n v="7"/>
    <n v="0"/>
    <n v="0"/>
    <n v="32"/>
    <n v="133"/>
    <n v="88"/>
    <n v="19"/>
    <n v="1"/>
    <n v="0"/>
    <n v="0"/>
    <n v="0"/>
    <n v="0"/>
    <n v="4"/>
    <n v="52"/>
    <n v="339"/>
    <n v="207"/>
    <n v="11"/>
    <n v="3"/>
    <n v="0"/>
    <n v="0"/>
    <n v="0"/>
    <n v="0"/>
    <n v="0"/>
    <n v="0"/>
    <n v="0"/>
    <n v="1"/>
    <n v="1"/>
    <n v="0"/>
    <n v="12373"/>
    <n v="889"/>
    <n v="2"/>
    <n v="13264"/>
  </r>
  <r>
    <x v="10"/>
    <x v="1"/>
    <x v="3"/>
    <n v="2731"/>
    <n v="4319"/>
    <n v="4992"/>
    <n v="113"/>
    <n v="218"/>
    <n v="5"/>
    <n v="0"/>
    <n v="5"/>
    <n v="7"/>
    <n v="0"/>
    <n v="0"/>
    <n v="32"/>
    <n v="135"/>
    <n v="87"/>
    <n v="18"/>
    <n v="1"/>
    <n v="0"/>
    <n v="0"/>
    <n v="0"/>
    <n v="0"/>
    <n v="4"/>
    <n v="52"/>
    <n v="339"/>
    <n v="207"/>
    <n v="11"/>
    <n v="3"/>
    <n v="0"/>
    <n v="0"/>
    <n v="0"/>
    <n v="0"/>
    <n v="0"/>
    <n v="0"/>
    <n v="0"/>
    <n v="1"/>
    <n v="1"/>
    <n v="0"/>
    <n v="12390"/>
    <n v="889"/>
    <n v="2"/>
    <n v="13281"/>
  </r>
  <r>
    <x v="10"/>
    <x v="1"/>
    <x v="4"/>
    <n v="2730"/>
    <n v="4315"/>
    <n v="5000"/>
    <n v="116"/>
    <n v="219"/>
    <n v="5"/>
    <n v="0"/>
    <n v="5"/>
    <n v="7"/>
    <n v="0"/>
    <n v="0"/>
    <n v="33"/>
    <n v="136"/>
    <n v="90"/>
    <n v="17"/>
    <n v="1"/>
    <n v="0"/>
    <n v="0"/>
    <n v="0"/>
    <n v="0"/>
    <n v="4"/>
    <n v="51"/>
    <n v="336"/>
    <n v="207"/>
    <n v="11"/>
    <n v="3"/>
    <n v="0"/>
    <n v="0"/>
    <n v="0"/>
    <n v="0"/>
    <n v="0"/>
    <n v="0"/>
    <n v="0"/>
    <n v="1"/>
    <n v="1"/>
    <n v="0"/>
    <n v="12397"/>
    <n v="889"/>
    <n v="2"/>
    <n v="13288"/>
  </r>
  <r>
    <x v="10"/>
    <x v="1"/>
    <x v="5"/>
    <n v="2740"/>
    <n v="4323"/>
    <n v="5024"/>
    <n v="119"/>
    <n v="219"/>
    <n v="5"/>
    <n v="0"/>
    <n v="5"/>
    <n v="7"/>
    <n v="0"/>
    <n v="0"/>
    <n v="33"/>
    <n v="136"/>
    <n v="89"/>
    <n v="17"/>
    <n v="1"/>
    <n v="0"/>
    <n v="0"/>
    <n v="0"/>
    <n v="0"/>
    <n v="4"/>
    <n v="51"/>
    <n v="337"/>
    <n v="207"/>
    <n v="11"/>
    <n v="3"/>
    <n v="0"/>
    <n v="0"/>
    <n v="0"/>
    <n v="0"/>
    <n v="0"/>
    <n v="0"/>
    <n v="0"/>
    <n v="1"/>
    <n v="1"/>
    <n v="0"/>
    <n v="12442"/>
    <n v="889"/>
    <n v="2"/>
    <n v="13333"/>
  </r>
  <r>
    <x v="10"/>
    <x v="1"/>
    <x v="6"/>
    <n v="2730"/>
    <n v="4320"/>
    <n v="5038"/>
    <n v="120"/>
    <n v="220"/>
    <n v="5"/>
    <n v="0"/>
    <n v="4"/>
    <n v="7"/>
    <n v="0"/>
    <n v="0"/>
    <n v="33"/>
    <n v="136"/>
    <n v="91"/>
    <n v="19"/>
    <n v="1"/>
    <n v="0"/>
    <n v="0"/>
    <n v="0"/>
    <n v="0"/>
    <n v="4"/>
    <n v="50"/>
    <n v="336"/>
    <n v="205"/>
    <n v="11"/>
    <n v="3"/>
    <n v="0"/>
    <n v="0"/>
    <n v="0"/>
    <n v="0"/>
    <n v="0"/>
    <n v="0"/>
    <n v="0"/>
    <n v="1"/>
    <n v="1"/>
    <n v="0"/>
    <n v="12444"/>
    <n v="889"/>
    <n v="2"/>
    <n v="13335"/>
  </r>
  <r>
    <x v="10"/>
    <x v="1"/>
    <x v="7"/>
    <n v="2736"/>
    <n v="4316"/>
    <n v="5046"/>
    <n v="120"/>
    <n v="220"/>
    <n v="5"/>
    <n v="0"/>
    <n v="4"/>
    <n v="7"/>
    <n v="0"/>
    <n v="0"/>
    <n v="34"/>
    <n v="137"/>
    <n v="89"/>
    <n v="21"/>
    <n v="1"/>
    <n v="0"/>
    <n v="0"/>
    <n v="0"/>
    <n v="0"/>
    <n v="4"/>
    <n v="49"/>
    <n v="336"/>
    <n v="205"/>
    <n v="11"/>
    <n v="3"/>
    <n v="0"/>
    <n v="0"/>
    <n v="0"/>
    <n v="0"/>
    <n v="0"/>
    <n v="0"/>
    <n v="0"/>
    <n v="1"/>
    <n v="1"/>
    <n v="0"/>
    <n v="12454"/>
    <n v="890"/>
    <n v="2"/>
    <n v="13346"/>
  </r>
  <r>
    <x v="10"/>
    <x v="1"/>
    <x v="8"/>
    <n v="2731"/>
    <n v="4315"/>
    <n v="5086"/>
    <n v="121"/>
    <n v="220"/>
    <n v="5"/>
    <n v="0"/>
    <n v="4"/>
    <n v="7"/>
    <n v="0"/>
    <n v="0"/>
    <n v="35"/>
    <n v="137"/>
    <n v="91"/>
    <n v="19"/>
    <n v="1"/>
    <n v="0"/>
    <n v="0"/>
    <n v="0"/>
    <n v="0"/>
    <n v="4"/>
    <n v="49"/>
    <n v="335"/>
    <n v="207"/>
    <n v="11"/>
    <n v="3"/>
    <n v="0"/>
    <n v="0"/>
    <n v="0"/>
    <n v="0"/>
    <n v="0"/>
    <n v="0"/>
    <n v="0"/>
    <n v="1"/>
    <n v="1"/>
    <n v="0"/>
    <n v="12489"/>
    <n v="892"/>
    <n v="2"/>
    <n v="13383"/>
  </r>
  <r>
    <x v="10"/>
    <x v="1"/>
    <x v="9"/>
    <n v="2735"/>
    <n v="4319"/>
    <n v="5121"/>
    <n v="122"/>
    <n v="220"/>
    <n v="5"/>
    <n v="0"/>
    <n v="4"/>
    <n v="7"/>
    <n v="0"/>
    <n v="0"/>
    <n v="36"/>
    <n v="133"/>
    <n v="92"/>
    <n v="18"/>
    <n v="1"/>
    <n v="0"/>
    <n v="0"/>
    <n v="0"/>
    <n v="0"/>
    <n v="4"/>
    <n v="50"/>
    <n v="335"/>
    <n v="208"/>
    <n v="11"/>
    <n v="3"/>
    <n v="0"/>
    <n v="0"/>
    <n v="0"/>
    <n v="0"/>
    <n v="0"/>
    <n v="0"/>
    <n v="0"/>
    <n v="1"/>
    <n v="1"/>
    <n v="0"/>
    <n v="12533"/>
    <n v="891"/>
    <n v="2"/>
    <n v="13426"/>
  </r>
  <r>
    <x v="10"/>
    <x v="1"/>
    <x v="10"/>
    <n v="2735"/>
    <n v="4303"/>
    <n v="5141"/>
    <n v="123"/>
    <n v="220"/>
    <n v="5"/>
    <n v="0"/>
    <n v="4"/>
    <n v="7"/>
    <n v="0"/>
    <n v="0"/>
    <n v="37"/>
    <n v="135"/>
    <n v="89"/>
    <n v="17"/>
    <n v="1"/>
    <n v="0"/>
    <n v="0"/>
    <n v="0"/>
    <n v="0"/>
    <n v="4"/>
    <n v="49"/>
    <n v="336"/>
    <n v="208"/>
    <n v="11"/>
    <n v="3"/>
    <n v="0"/>
    <n v="0"/>
    <n v="0"/>
    <n v="0"/>
    <n v="0"/>
    <n v="0"/>
    <n v="0"/>
    <n v="1"/>
    <n v="1"/>
    <n v="0"/>
    <n v="12538"/>
    <n v="890"/>
    <n v="2"/>
    <n v="13430"/>
  </r>
  <r>
    <x v="10"/>
    <x v="1"/>
    <x v="11"/>
    <n v="2730"/>
    <n v="4317"/>
    <n v="5147"/>
    <n v="123"/>
    <n v="220"/>
    <n v="5"/>
    <n v="0"/>
    <n v="4"/>
    <n v="7"/>
    <n v="0"/>
    <n v="0"/>
    <n v="37"/>
    <n v="135"/>
    <n v="87"/>
    <n v="19"/>
    <n v="1"/>
    <n v="0"/>
    <n v="0"/>
    <n v="0"/>
    <n v="0"/>
    <n v="4"/>
    <n v="49"/>
    <n v="337"/>
    <n v="205"/>
    <n v="11"/>
    <n v="3"/>
    <n v="0"/>
    <n v="0"/>
    <n v="0"/>
    <n v="0"/>
    <n v="0"/>
    <n v="0"/>
    <n v="0"/>
    <n v="1"/>
    <n v="1"/>
    <n v="0"/>
    <n v="12553"/>
    <n v="888"/>
    <n v="2"/>
    <n v="13443"/>
  </r>
  <r>
    <x v="11"/>
    <x v="1"/>
    <x v="0"/>
    <n v="4904"/>
    <n v="5869"/>
    <n v="3215"/>
    <n v="43"/>
    <n v="13"/>
    <n v="3"/>
    <n v="0"/>
    <n v="26"/>
    <n v="18"/>
    <n v="0"/>
    <n v="0"/>
    <n v="104"/>
    <n v="541"/>
    <n v="120"/>
    <n v="10"/>
    <n v="0"/>
    <n v="0"/>
    <n v="0"/>
    <n v="0"/>
    <n v="0"/>
    <n v="8"/>
    <n v="317"/>
    <n v="401"/>
    <n v="174"/>
    <n v="18"/>
    <n v="7"/>
    <n v="2"/>
    <n v="0"/>
    <n v="0"/>
    <n v="0"/>
    <n v="0"/>
    <n v="0"/>
    <n v="0"/>
    <n v="2"/>
    <n v="0"/>
    <n v="0"/>
    <n v="14091"/>
    <n v="1702"/>
    <n v="2"/>
    <n v="15795"/>
  </r>
  <r>
    <x v="11"/>
    <x v="1"/>
    <x v="1"/>
    <n v="4910"/>
    <n v="5877"/>
    <n v="3223"/>
    <n v="42"/>
    <n v="13"/>
    <n v="3"/>
    <n v="0"/>
    <n v="26"/>
    <n v="18"/>
    <n v="0"/>
    <n v="0"/>
    <n v="106"/>
    <n v="539"/>
    <n v="123"/>
    <n v="10"/>
    <n v="0"/>
    <n v="0"/>
    <n v="0"/>
    <n v="0"/>
    <n v="0"/>
    <n v="8"/>
    <n v="315"/>
    <n v="401"/>
    <n v="174"/>
    <n v="18"/>
    <n v="7"/>
    <n v="2"/>
    <n v="0"/>
    <n v="0"/>
    <n v="0"/>
    <n v="0"/>
    <n v="0"/>
    <n v="0"/>
    <n v="2"/>
    <n v="0"/>
    <n v="0"/>
    <n v="14112"/>
    <n v="1703"/>
    <n v="2"/>
    <n v="15817"/>
  </r>
  <r>
    <x v="11"/>
    <x v="1"/>
    <x v="2"/>
    <n v="4943"/>
    <n v="5921"/>
    <n v="3226"/>
    <n v="42"/>
    <n v="13"/>
    <n v="3"/>
    <n v="0"/>
    <n v="26"/>
    <n v="18"/>
    <n v="0"/>
    <n v="0"/>
    <n v="105"/>
    <n v="533"/>
    <n v="122"/>
    <n v="11"/>
    <n v="0"/>
    <n v="0"/>
    <n v="0"/>
    <n v="0"/>
    <n v="0"/>
    <n v="8"/>
    <n v="315"/>
    <n v="403"/>
    <n v="175"/>
    <n v="18"/>
    <n v="7"/>
    <n v="2"/>
    <n v="0"/>
    <n v="0"/>
    <n v="0"/>
    <n v="0"/>
    <n v="0"/>
    <n v="0"/>
    <n v="2"/>
    <n v="0"/>
    <n v="0"/>
    <n v="14192"/>
    <n v="1699"/>
    <n v="2"/>
    <n v="15893"/>
  </r>
  <r>
    <x v="11"/>
    <x v="1"/>
    <x v="3"/>
    <n v="4932"/>
    <n v="5926"/>
    <n v="3248"/>
    <n v="42"/>
    <n v="13"/>
    <n v="3"/>
    <n v="0"/>
    <n v="26"/>
    <n v="18"/>
    <n v="0"/>
    <n v="0"/>
    <n v="105"/>
    <n v="529"/>
    <n v="133"/>
    <n v="11"/>
    <n v="0"/>
    <n v="0"/>
    <n v="0"/>
    <n v="0"/>
    <n v="0"/>
    <n v="8"/>
    <n v="311"/>
    <n v="402"/>
    <n v="173"/>
    <n v="18"/>
    <n v="7"/>
    <n v="2"/>
    <n v="0"/>
    <n v="0"/>
    <n v="0"/>
    <n v="0"/>
    <n v="0"/>
    <n v="0"/>
    <n v="2"/>
    <n v="0"/>
    <n v="0"/>
    <n v="14208"/>
    <n v="1699"/>
    <n v="2"/>
    <n v="15909"/>
  </r>
  <r>
    <x v="11"/>
    <x v="1"/>
    <x v="4"/>
    <n v="4946"/>
    <n v="5978"/>
    <n v="3276"/>
    <n v="42"/>
    <n v="13"/>
    <n v="3"/>
    <n v="0"/>
    <n v="26"/>
    <n v="18"/>
    <n v="0"/>
    <n v="0"/>
    <n v="105"/>
    <n v="545"/>
    <n v="136"/>
    <n v="15"/>
    <n v="1"/>
    <n v="0"/>
    <n v="0"/>
    <n v="0"/>
    <n v="0"/>
    <n v="8"/>
    <n v="308"/>
    <n v="416"/>
    <n v="170"/>
    <n v="17"/>
    <n v="7"/>
    <n v="2"/>
    <n v="0"/>
    <n v="0"/>
    <n v="0"/>
    <n v="0"/>
    <n v="0"/>
    <n v="0"/>
    <n v="2"/>
    <n v="0"/>
    <n v="0"/>
    <n v="14302"/>
    <n v="1730"/>
    <n v="2"/>
    <n v="16034"/>
  </r>
  <r>
    <x v="11"/>
    <x v="1"/>
    <x v="5"/>
    <n v="4957"/>
    <n v="6017"/>
    <n v="3293"/>
    <n v="42"/>
    <n v="13"/>
    <n v="3"/>
    <n v="0"/>
    <n v="26"/>
    <n v="18"/>
    <n v="0"/>
    <n v="0"/>
    <n v="105"/>
    <n v="534"/>
    <n v="139"/>
    <n v="15"/>
    <n v="0"/>
    <n v="0"/>
    <n v="0"/>
    <n v="0"/>
    <n v="0"/>
    <n v="8"/>
    <n v="308"/>
    <n v="412"/>
    <n v="172"/>
    <n v="18"/>
    <n v="7"/>
    <n v="2"/>
    <n v="0"/>
    <n v="0"/>
    <n v="0"/>
    <n v="0"/>
    <n v="0"/>
    <n v="0"/>
    <n v="2"/>
    <n v="0"/>
    <n v="0"/>
    <n v="14369"/>
    <n v="1720"/>
    <n v="2"/>
    <n v="16091"/>
  </r>
  <r>
    <x v="11"/>
    <x v="1"/>
    <x v="6"/>
    <n v="4953"/>
    <n v="6037"/>
    <n v="3323"/>
    <n v="42"/>
    <n v="13"/>
    <n v="5"/>
    <n v="0"/>
    <n v="26"/>
    <n v="16"/>
    <n v="0"/>
    <n v="0"/>
    <n v="105"/>
    <n v="533"/>
    <n v="141"/>
    <n v="16"/>
    <n v="0"/>
    <n v="0"/>
    <n v="0"/>
    <n v="0"/>
    <n v="0"/>
    <n v="8"/>
    <n v="308"/>
    <n v="415"/>
    <n v="171"/>
    <n v="18"/>
    <n v="7"/>
    <n v="2"/>
    <n v="0"/>
    <n v="0"/>
    <n v="0"/>
    <n v="0"/>
    <n v="0"/>
    <n v="0"/>
    <n v="2"/>
    <n v="0"/>
    <n v="0"/>
    <n v="14415"/>
    <n v="1724"/>
    <n v="2"/>
    <n v="16141"/>
  </r>
  <r>
    <x v="11"/>
    <x v="1"/>
    <x v="7"/>
    <n v="4959"/>
    <n v="6087"/>
    <n v="3356"/>
    <n v="42"/>
    <n v="14"/>
    <n v="4"/>
    <n v="0"/>
    <n v="26"/>
    <n v="17"/>
    <n v="0"/>
    <n v="0"/>
    <n v="105"/>
    <n v="548"/>
    <n v="140"/>
    <n v="17"/>
    <n v="0"/>
    <n v="0"/>
    <n v="0"/>
    <n v="0"/>
    <n v="0"/>
    <n v="8"/>
    <n v="308"/>
    <n v="419"/>
    <n v="171"/>
    <n v="17"/>
    <n v="7"/>
    <n v="2"/>
    <n v="0"/>
    <n v="0"/>
    <n v="0"/>
    <n v="0"/>
    <n v="0"/>
    <n v="0"/>
    <n v="2"/>
    <n v="0"/>
    <n v="0"/>
    <n v="14505"/>
    <n v="1742"/>
    <n v="2"/>
    <n v="16249"/>
  </r>
  <r>
    <x v="11"/>
    <x v="1"/>
    <x v="8"/>
    <n v="4951"/>
    <n v="6133"/>
    <n v="3378"/>
    <n v="43"/>
    <n v="14"/>
    <n v="4"/>
    <n v="0"/>
    <n v="26"/>
    <n v="17"/>
    <n v="0"/>
    <n v="0"/>
    <n v="104"/>
    <n v="538"/>
    <n v="141"/>
    <n v="14"/>
    <n v="0"/>
    <n v="0"/>
    <n v="0"/>
    <n v="0"/>
    <n v="0"/>
    <n v="8"/>
    <n v="304"/>
    <n v="421"/>
    <n v="173"/>
    <n v="19"/>
    <n v="7"/>
    <n v="2"/>
    <n v="0"/>
    <n v="0"/>
    <n v="0"/>
    <n v="0"/>
    <n v="0"/>
    <n v="0"/>
    <n v="2"/>
    <n v="0"/>
    <n v="0"/>
    <n v="14566"/>
    <n v="1731"/>
    <n v="2"/>
    <n v="16299"/>
  </r>
  <r>
    <x v="11"/>
    <x v="1"/>
    <x v="9"/>
    <n v="4873"/>
    <n v="6136"/>
    <n v="3373"/>
    <n v="45"/>
    <n v="14"/>
    <n v="5"/>
    <n v="0"/>
    <n v="26"/>
    <n v="16"/>
    <n v="0"/>
    <n v="0"/>
    <n v="104"/>
    <n v="539"/>
    <n v="146"/>
    <n v="13"/>
    <n v="0"/>
    <n v="0"/>
    <n v="0"/>
    <n v="0"/>
    <n v="0"/>
    <n v="8"/>
    <n v="303"/>
    <n v="413"/>
    <n v="173"/>
    <n v="18"/>
    <n v="7"/>
    <n v="2"/>
    <n v="0"/>
    <n v="0"/>
    <n v="0"/>
    <n v="0"/>
    <n v="0"/>
    <n v="0"/>
    <n v="2"/>
    <n v="0"/>
    <n v="0"/>
    <n v="14488"/>
    <n v="1726"/>
    <n v="2"/>
    <n v="16216"/>
  </r>
  <r>
    <x v="11"/>
    <x v="1"/>
    <x v="10"/>
    <n v="4772"/>
    <n v="6157"/>
    <n v="3377"/>
    <n v="48"/>
    <n v="14"/>
    <n v="4"/>
    <n v="0"/>
    <n v="26"/>
    <n v="17"/>
    <n v="0"/>
    <n v="0"/>
    <n v="104"/>
    <n v="535"/>
    <n v="148"/>
    <n v="11"/>
    <n v="0"/>
    <n v="0"/>
    <n v="0"/>
    <n v="0"/>
    <n v="0"/>
    <n v="8"/>
    <n v="295"/>
    <n v="415"/>
    <n v="177"/>
    <n v="18"/>
    <n v="7"/>
    <n v="2"/>
    <n v="0"/>
    <n v="0"/>
    <n v="0"/>
    <n v="0"/>
    <n v="0"/>
    <n v="0"/>
    <n v="2"/>
    <n v="0"/>
    <n v="0"/>
    <n v="14415"/>
    <n v="1720"/>
    <n v="2"/>
    <n v="16137"/>
  </r>
  <r>
    <x v="11"/>
    <x v="1"/>
    <x v="11"/>
    <n v="4797"/>
    <n v="6172"/>
    <n v="3383"/>
    <n v="48"/>
    <n v="14"/>
    <n v="4"/>
    <n v="0"/>
    <n v="26"/>
    <n v="17"/>
    <n v="0"/>
    <n v="0"/>
    <n v="104"/>
    <n v="540"/>
    <n v="144"/>
    <n v="16"/>
    <n v="0"/>
    <n v="0"/>
    <n v="0"/>
    <n v="0"/>
    <n v="0"/>
    <n v="8"/>
    <n v="291"/>
    <n v="420"/>
    <n v="176"/>
    <n v="18"/>
    <n v="7"/>
    <n v="2"/>
    <n v="0"/>
    <n v="0"/>
    <n v="0"/>
    <n v="0"/>
    <n v="0"/>
    <n v="0"/>
    <n v="2"/>
    <n v="0"/>
    <n v="0"/>
    <n v="14461"/>
    <n v="1726"/>
    <n v="2"/>
    <n v="16189"/>
  </r>
  <r>
    <x v="12"/>
    <x v="1"/>
    <x v="0"/>
    <n v="7435"/>
    <n v="25109"/>
    <n v="9914"/>
    <n v="44"/>
    <n v="17"/>
    <n v="0"/>
    <n v="0"/>
    <n v="8"/>
    <n v="7"/>
    <n v="0"/>
    <n v="0"/>
    <n v="68"/>
    <n v="424"/>
    <n v="83"/>
    <n v="17"/>
    <n v="4"/>
    <n v="0"/>
    <n v="0"/>
    <n v="0"/>
    <n v="0"/>
    <n v="17"/>
    <n v="221"/>
    <n v="523"/>
    <n v="237"/>
    <n v="21"/>
    <n v="9"/>
    <n v="5"/>
    <n v="0"/>
    <n v="1"/>
    <n v="0"/>
    <n v="1"/>
    <n v="0"/>
    <n v="0"/>
    <n v="0"/>
    <n v="1"/>
    <n v="0"/>
    <n v="42534"/>
    <n v="1629"/>
    <n v="3"/>
    <n v="44166"/>
  </r>
  <r>
    <x v="12"/>
    <x v="1"/>
    <x v="1"/>
    <n v="7423"/>
    <n v="25078"/>
    <n v="9970"/>
    <n v="44"/>
    <n v="17"/>
    <n v="0"/>
    <n v="0"/>
    <n v="8"/>
    <n v="7"/>
    <n v="0"/>
    <n v="0"/>
    <n v="68"/>
    <n v="422"/>
    <n v="81"/>
    <n v="21"/>
    <n v="4"/>
    <n v="0"/>
    <n v="0"/>
    <n v="0"/>
    <n v="0"/>
    <n v="17"/>
    <n v="219"/>
    <n v="528"/>
    <n v="236"/>
    <n v="22"/>
    <n v="9"/>
    <n v="5"/>
    <n v="0"/>
    <n v="1"/>
    <n v="0"/>
    <n v="1"/>
    <n v="0"/>
    <n v="0"/>
    <n v="0"/>
    <n v="1"/>
    <n v="0"/>
    <n v="42547"/>
    <n v="1632"/>
    <n v="3"/>
    <n v="44182"/>
  </r>
  <r>
    <x v="12"/>
    <x v="1"/>
    <x v="2"/>
    <n v="7427"/>
    <n v="25084"/>
    <n v="10024"/>
    <n v="44"/>
    <n v="17"/>
    <n v="0"/>
    <n v="0"/>
    <n v="8"/>
    <n v="7"/>
    <n v="0"/>
    <n v="0"/>
    <n v="68"/>
    <n v="420"/>
    <n v="84"/>
    <n v="18"/>
    <n v="4"/>
    <n v="0"/>
    <n v="0"/>
    <n v="0"/>
    <n v="0"/>
    <n v="17"/>
    <n v="219"/>
    <n v="531"/>
    <n v="240"/>
    <n v="22"/>
    <n v="9"/>
    <n v="5"/>
    <n v="0"/>
    <n v="1"/>
    <n v="0"/>
    <n v="1"/>
    <n v="0"/>
    <n v="0"/>
    <n v="0"/>
    <n v="1"/>
    <n v="0"/>
    <n v="42611"/>
    <n v="1637"/>
    <n v="3"/>
    <n v="44251"/>
  </r>
  <r>
    <x v="12"/>
    <x v="1"/>
    <x v="3"/>
    <n v="7431"/>
    <n v="25068"/>
    <n v="10061"/>
    <n v="44"/>
    <n v="17"/>
    <n v="0"/>
    <n v="0"/>
    <n v="8"/>
    <n v="7"/>
    <n v="0"/>
    <n v="0"/>
    <n v="68"/>
    <n v="417"/>
    <n v="86"/>
    <n v="20"/>
    <n v="5"/>
    <n v="0"/>
    <n v="0"/>
    <n v="0"/>
    <n v="0"/>
    <n v="17"/>
    <n v="219"/>
    <n v="537"/>
    <n v="239"/>
    <n v="22"/>
    <n v="9"/>
    <n v="5"/>
    <n v="0"/>
    <n v="1"/>
    <n v="0"/>
    <n v="1"/>
    <n v="0"/>
    <n v="0"/>
    <n v="0"/>
    <n v="1"/>
    <n v="0"/>
    <n v="42636"/>
    <n v="1644"/>
    <n v="3"/>
    <n v="44283"/>
  </r>
  <r>
    <x v="12"/>
    <x v="1"/>
    <x v="4"/>
    <n v="7415"/>
    <n v="25079"/>
    <n v="10091"/>
    <n v="44"/>
    <n v="17"/>
    <n v="0"/>
    <n v="0"/>
    <n v="8"/>
    <n v="7"/>
    <n v="0"/>
    <n v="0"/>
    <n v="68"/>
    <n v="416"/>
    <n v="87"/>
    <n v="19"/>
    <n v="5"/>
    <n v="0"/>
    <n v="0"/>
    <n v="0"/>
    <n v="0"/>
    <n v="17"/>
    <n v="219"/>
    <n v="538"/>
    <n v="238"/>
    <n v="22"/>
    <n v="9"/>
    <n v="5"/>
    <n v="0"/>
    <n v="1"/>
    <n v="0"/>
    <n v="1"/>
    <n v="0"/>
    <n v="0"/>
    <n v="0"/>
    <n v="1"/>
    <n v="0"/>
    <n v="42661"/>
    <n v="1643"/>
    <n v="3"/>
    <n v="44307"/>
  </r>
  <r>
    <x v="12"/>
    <x v="1"/>
    <x v="5"/>
    <n v="7410"/>
    <n v="25158"/>
    <n v="10143"/>
    <n v="44"/>
    <n v="17"/>
    <n v="0"/>
    <n v="0"/>
    <n v="8"/>
    <n v="7"/>
    <n v="0"/>
    <n v="0"/>
    <n v="68"/>
    <n v="413"/>
    <n v="88"/>
    <n v="18"/>
    <n v="5"/>
    <n v="0"/>
    <n v="0"/>
    <n v="0"/>
    <n v="0"/>
    <n v="17"/>
    <n v="218"/>
    <n v="538"/>
    <n v="237"/>
    <n v="22"/>
    <n v="9"/>
    <n v="5"/>
    <n v="0"/>
    <n v="1"/>
    <n v="0"/>
    <n v="1"/>
    <n v="0"/>
    <n v="0"/>
    <n v="0"/>
    <n v="1"/>
    <n v="0"/>
    <n v="42787"/>
    <n v="1638"/>
    <n v="3"/>
    <n v="44428"/>
  </r>
  <r>
    <x v="12"/>
    <x v="1"/>
    <x v="6"/>
    <n v="7405"/>
    <n v="28579"/>
    <n v="10211"/>
    <n v="45"/>
    <n v="17"/>
    <n v="0"/>
    <n v="0"/>
    <n v="8"/>
    <n v="7"/>
    <n v="0"/>
    <n v="0"/>
    <n v="67"/>
    <n v="415"/>
    <n v="92"/>
    <n v="24"/>
    <n v="7"/>
    <n v="0"/>
    <n v="0"/>
    <n v="0"/>
    <n v="0"/>
    <n v="17"/>
    <n v="216"/>
    <n v="537"/>
    <n v="239"/>
    <n v="22"/>
    <n v="9"/>
    <n v="5"/>
    <n v="0"/>
    <n v="1"/>
    <n v="0"/>
    <n v="1"/>
    <n v="0"/>
    <n v="0"/>
    <n v="0"/>
    <n v="1"/>
    <n v="0"/>
    <n v="46272"/>
    <n v="1650"/>
    <n v="3"/>
    <n v="47925"/>
  </r>
  <r>
    <x v="12"/>
    <x v="1"/>
    <x v="7"/>
    <n v="7413"/>
    <n v="28531"/>
    <n v="10271"/>
    <n v="47"/>
    <n v="17"/>
    <n v="0"/>
    <n v="0"/>
    <n v="8"/>
    <n v="7"/>
    <n v="0"/>
    <n v="0"/>
    <n v="66"/>
    <n v="422"/>
    <n v="98"/>
    <n v="24"/>
    <n v="6"/>
    <n v="0"/>
    <n v="0"/>
    <n v="0"/>
    <n v="0"/>
    <n v="17"/>
    <n v="215"/>
    <n v="535"/>
    <n v="240"/>
    <n v="24"/>
    <n v="9"/>
    <n v="5"/>
    <n v="0"/>
    <n v="1"/>
    <n v="0"/>
    <n v="1"/>
    <n v="0"/>
    <n v="0"/>
    <n v="0"/>
    <n v="1"/>
    <n v="0"/>
    <n v="46294"/>
    <n v="1661"/>
    <n v="3"/>
    <n v="47958"/>
  </r>
  <r>
    <x v="12"/>
    <x v="1"/>
    <x v="8"/>
    <n v="7427"/>
    <n v="28548"/>
    <n v="10376"/>
    <n v="52"/>
    <n v="17"/>
    <n v="0"/>
    <n v="0"/>
    <n v="8"/>
    <n v="7"/>
    <n v="0"/>
    <n v="0"/>
    <n v="66"/>
    <n v="424"/>
    <n v="96"/>
    <n v="33"/>
    <n v="5"/>
    <n v="0"/>
    <n v="0"/>
    <n v="0"/>
    <n v="0"/>
    <n v="17"/>
    <n v="214"/>
    <n v="541"/>
    <n v="238"/>
    <n v="24"/>
    <n v="9"/>
    <n v="5"/>
    <n v="0"/>
    <n v="1"/>
    <n v="0"/>
    <n v="1"/>
    <n v="0"/>
    <n v="0"/>
    <n v="0"/>
    <n v="1"/>
    <n v="0"/>
    <n v="46435"/>
    <n v="1672"/>
    <n v="3"/>
    <n v="48110"/>
  </r>
  <r>
    <x v="12"/>
    <x v="1"/>
    <x v="9"/>
    <n v="7442"/>
    <n v="28577"/>
    <n v="10472"/>
    <n v="55"/>
    <n v="17"/>
    <n v="0"/>
    <n v="0"/>
    <n v="8"/>
    <n v="7"/>
    <n v="0"/>
    <n v="0"/>
    <n v="66"/>
    <n v="420"/>
    <n v="97"/>
    <n v="27"/>
    <n v="8"/>
    <n v="0"/>
    <n v="0"/>
    <n v="0"/>
    <n v="0"/>
    <n v="17"/>
    <n v="213"/>
    <n v="537"/>
    <n v="240"/>
    <n v="22"/>
    <n v="9"/>
    <n v="5"/>
    <n v="0"/>
    <n v="1"/>
    <n v="0"/>
    <n v="1"/>
    <n v="0"/>
    <n v="0"/>
    <n v="0"/>
    <n v="1"/>
    <n v="0"/>
    <n v="46578"/>
    <n v="1661"/>
    <n v="3"/>
    <n v="48242"/>
  </r>
  <r>
    <x v="12"/>
    <x v="1"/>
    <x v="10"/>
    <n v="7453"/>
    <n v="28661"/>
    <n v="10658"/>
    <n v="56"/>
    <n v="17"/>
    <n v="0"/>
    <n v="0"/>
    <n v="8"/>
    <n v="7"/>
    <n v="0"/>
    <n v="0"/>
    <n v="66"/>
    <n v="422"/>
    <n v="99"/>
    <n v="28"/>
    <n v="7"/>
    <n v="0"/>
    <n v="0"/>
    <n v="0"/>
    <n v="0"/>
    <n v="17"/>
    <n v="212"/>
    <n v="540"/>
    <n v="239"/>
    <n v="22"/>
    <n v="9"/>
    <n v="5"/>
    <n v="0"/>
    <n v="1"/>
    <n v="0"/>
    <n v="1"/>
    <n v="0"/>
    <n v="0"/>
    <n v="0"/>
    <n v="1"/>
    <n v="0"/>
    <n v="46860"/>
    <n v="1666"/>
    <n v="3"/>
    <n v="48529"/>
  </r>
  <r>
    <x v="12"/>
    <x v="1"/>
    <x v="11"/>
    <n v="7475"/>
    <n v="28791"/>
    <n v="10800"/>
    <n v="55"/>
    <n v="17"/>
    <n v="0"/>
    <n v="0"/>
    <n v="8"/>
    <n v="7"/>
    <n v="0"/>
    <n v="0"/>
    <n v="66"/>
    <n v="429"/>
    <n v="94"/>
    <n v="27"/>
    <n v="8"/>
    <n v="0"/>
    <n v="0"/>
    <n v="0"/>
    <n v="0"/>
    <n v="17"/>
    <n v="212"/>
    <n v="545"/>
    <n v="240"/>
    <n v="22"/>
    <n v="9"/>
    <n v="5"/>
    <n v="0"/>
    <n v="1"/>
    <n v="0"/>
    <n v="1"/>
    <n v="0"/>
    <n v="0"/>
    <n v="0"/>
    <n v="1"/>
    <n v="0"/>
    <n v="47153"/>
    <n v="1674"/>
    <n v="3"/>
    <n v="48830"/>
  </r>
  <r>
    <x v="13"/>
    <x v="1"/>
    <x v="0"/>
    <n v="6083"/>
    <n v="4423"/>
    <n v="6048"/>
    <n v="22"/>
    <n v="209"/>
    <n v="1"/>
    <n v="1"/>
    <n v="58"/>
    <n v="9"/>
    <n v="2"/>
    <n v="0"/>
    <n v="62"/>
    <n v="222"/>
    <n v="230"/>
    <n v="55"/>
    <n v="2"/>
    <n v="0"/>
    <n v="0"/>
    <n v="0"/>
    <n v="1"/>
    <n v="7"/>
    <n v="342"/>
    <n v="1298"/>
    <n v="583"/>
    <n v="46"/>
    <n v="14"/>
    <n v="7"/>
    <n v="0"/>
    <n v="0"/>
    <n v="0"/>
    <n v="0"/>
    <n v="0"/>
    <n v="0"/>
    <n v="0"/>
    <n v="0"/>
    <n v="0"/>
    <n v="16856"/>
    <n v="2869"/>
    <n v="0"/>
    <n v="19725"/>
  </r>
  <r>
    <x v="13"/>
    <x v="1"/>
    <x v="1"/>
    <n v="6091"/>
    <n v="4434"/>
    <n v="6193"/>
    <n v="22"/>
    <n v="208"/>
    <n v="1"/>
    <n v="1"/>
    <n v="59"/>
    <n v="9"/>
    <n v="2"/>
    <n v="0"/>
    <n v="61"/>
    <n v="224"/>
    <n v="237"/>
    <n v="54"/>
    <n v="2"/>
    <n v="0"/>
    <n v="0"/>
    <n v="0"/>
    <n v="1"/>
    <n v="7"/>
    <n v="334"/>
    <n v="1300"/>
    <n v="589"/>
    <n v="48"/>
    <n v="14"/>
    <n v="7"/>
    <n v="0"/>
    <n v="0"/>
    <n v="0"/>
    <n v="0"/>
    <n v="0"/>
    <n v="0"/>
    <n v="0"/>
    <n v="0"/>
    <n v="0"/>
    <n v="17020"/>
    <n v="2878"/>
    <n v="0"/>
    <n v="19898"/>
  </r>
  <r>
    <x v="13"/>
    <x v="1"/>
    <x v="2"/>
    <n v="6099"/>
    <n v="4452"/>
    <n v="6370"/>
    <n v="22"/>
    <n v="209"/>
    <n v="1"/>
    <n v="1"/>
    <n v="59"/>
    <n v="9"/>
    <n v="2"/>
    <n v="0"/>
    <n v="63"/>
    <n v="224"/>
    <n v="241"/>
    <n v="52"/>
    <n v="2"/>
    <n v="0"/>
    <n v="0"/>
    <n v="0"/>
    <n v="1"/>
    <n v="7"/>
    <n v="332"/>
    <n v="1298"/>
    <n v="587"/>
    <n v="46"/>
    <n v="14"/>
    <n v="7"/>
    <n v="0"/>
    <n v="0"/>
    <n v="0"/>
    <n v="0"/>
    <n v="0"/>
    <n v="0"/>
    <n v="0"/>
    <n v="0"/>
    <n v="0"/>
    <n v="17224"/>
    <n v="2874"/>
    <n v="0"/>
    <n v="20098"/>
  </r>
  <r>
    <x v="13"/>
    <x v="1"/>
    <x v="3"/>
    <n v="6092"/>
    <n v="4458"/>
    <n v="6497"/>
    <n v="22"/>
    <n v="209"/>
    <n v="1"/>
    <n v="1"/>
    <n v="58"/>
    <n v="9"/>
    <n v="2"/>
    <n v="0"/>
    <n v="63"/>
    <n v="223"/>
    <n v="256"/>
    <n v="55"/>
    <n v="2"/>
    <n v="0"/>
    <n v="0"/>
    <n v="0"/>
    <n v="1"/>
    <n v="7"/>
    <n v="329"/>
    <n v="1298"/>
    <n v="586"/>
    <n v="47"/>
    <n v="14"/>
    <n v="7"/>
    <n v="0"/>
    <n v="0"/>
    <n v="0"/>
    <n v="0"/>
    <n v="0"/>
    <n v="0"/>
    <n v="0"/>
    <n v="0"/>
    <n v="0"/>
    <n v="17349"/>
    <n v="2888"/>
    <n v="0"/>
    <n v="20237"/>
  </r>
  <r>
    <x v="13"/>
    <x v="1"/>
    <x v="4"/>
    <n v="6096"/>
    <n v="4478"/>
    <n v="6688"/>
    <n v="22"/>
    <n v="209"/>
    <n v="2"/>
    <n v="1"/>
    <n v="58"/>
    <n v="8"/>
    <n v="2"/>
    <n v="0"/>
    <n v="64"/>
    <n v="220"/>
    <n v="264"/>
    <n v="57"/>
    <n v="2"/>
    <n v="0"/>
    <n v="0"/>
    <n v="0"/>
    <n v="1"/>
    <n v="7"/>
    <n v="328"/>
    <n v="1297"/>
    <n v="584"/>
    <n v="47"/>
    <n v="14"/>
    <n v="7"/>
    <n v="0"/>
    <n v="0"/>
    <n v="0"/>
    <n v="0"/>
    <n v="0"/>
    <n v="0"/>
    <n v="0"/>
    <n v="0"/>
    <n v="0"/>
    <n v="17564"/>
    <n v="2892"/>
    <n v="0"/>
    <n v="20456"/>
  </r>
  <r>
    <x v="13"/>
    <x v="1"/>
    <x v="5"/>
    <n v="6097"/>
    <n v="4489"/>
    <n v="6816"/>
    <n v="23"/>
    <n v="210"/>
    <n v="2"/>
    <n v="1"/>
    <n v="57"/>
    <n v="7"/>
    <n v="2"/>
    <n v="0"/>
    <n v="66"/>
    <n v="218"/>
    <n v="258"/>
    <n v="64"/>
    <n v="2"/>
    <n v="0"/>
    <n v="0"/>
    <n v="0"/>
    <n v="1"/>
    <n v="7"/>
    <n v="329"/>
    <n v="1303"/>
    <n v="580"/>
    <n v="47"/>
    <n v="14"/>
    <n v="7"/>
    <n v="0"/>
    <n v="0"/>
    <n v="0"/>
    <n v="0"/>
    <n v="0"/>
    <n v="0"/>
    <n v="0"/>
    <n v="0"/>
    <n v="0"/>
    <n v="17704"/>
    <n v="2896"/>
    <n v="0"/>
    <n v="20600"/>
  </r>
  <r>
    <x v="13"/>
    <x v="1"/>
    <x v="6"/>
    <n v="6086"/>
    <n v="4476"/>
    <n v="6960"/>
    <n v="23"/>
    <n v="210"/>
    <n v="2"/>
    <n v="1"/>
    <n v="57"/>
    <n v="7"/>
    <n v="2"/>
    <n v="0"/>
    <n v="66"/>
    <n v="218"/>
    <n v="263"/>
    <n v="65"/>
    <n v="2"/>
    <n v="0"/>
    <n v="0"/>
    <n v="0"/>
    <n v="1"/>
    <n v="7"/>
    <n v="328"/>
    <n v="1298"/>
    <n v="579"/>
    <n v="47"/>
    <n v="14"/>
    <n v="7"/>
    <n v="0"/>
    <n v="0"/>
    <n v="0"/>
    <n v="0"/>
    <n v="0"/>
    <n v="0"/>
    <n v="0"/>
    <n v="0"/>
    <n v="0"/>
    <n v="17824"/>
    <n v="2895"/>
    <n v="0"/>
    <n v="20719"/>
  </r>
  <r>
    <x v="13"/>
    <x v="1"/>
    <x v="7"/>
    <n v="6097"/>
    <n v="4479"/>
    <n v="7134"/>
    <n v="23"/>
    <n v="209"/>
    <n v="2"/>
    <n v="1"/>
    <n v="58"/>
    <n v="7"/>
    <n v="2"/>
    <n v="0"/>
    <n v="68"/>
    <n v="217"/>
    <n v="266"/>
    <n v="66"/>
    <n v="2"/>
    <n v="0"/>
    <n v="0"/>
    <n v="0"/>
    <n v="1"/>
    <n v="7"/>
    <n v="326"/>
    <n v="1302"/>
    <n v="579"/>
    <n v="47"/>
    <n v="14"/>
    <n v="7"/>
    <n v="0"/>
    <n v="0"/>
    <n v="0"/>
    <n v="0"/>
    <n v="0"/>
    <n v="0"/>
    <n v="0"/>
    <n v="0"/>
    <n v="0"/>
    <n v="18012"/>
    <n v="2902"/>
    <n v="0"/>
    <n v="20914"/>
  </r>
  <r>
    <x v="13"/>
    <x v="1"/>
    <x v="8"/>
    <n v="6109"/>
    <n v="4472"/>
    <n v="7239"/>
    <n v="23"/>
    <n v="209"/>
    <n v="2"/>
    <n v="1"/>
    <n v="58"/>
    <n v="7"/>
    <n v="2"/>
    <n v="0"/>
    <n v="67"/>
    <n v="225"/>
    <n v="278"/>
    <n v="67"/>
    <n v="2"/>
    <n v="0"/>
    <n v="0"/>
    <n v="0"/>
    <n v="1"/>
    <n v="9"/>
    <n v="319"/>
    <n v="1295"/>
    <n v="579"/>
    <n v="47"/>
    <n v="14"/>
    <n v="7"/>
    <n v="0"/>
    <n v="0"/>
    <n v="0"/>
    <n v="0"/>
    <n v="0"/>
    <n v="0"/>
    <n v="0"/>
    <n v="0"/>
    <n v="0"/>
    <n v="18122"/>
    <n v="2910"/>
    <n v="0"/>
    <n v="21032"/>
  </r>
  <r>
    <x v="13"/>
    <x v="1"/>
    <x v="9"/>
    <n v="6111"/>
    <n v="4492"/>
    <n v="7389"/>
    <n v="23"/>
    <n v="209"/>
    <n v="2"/>
    <n v="1"/>
    <n v="58"/>
    <n v="7"/>
    <n v="2"/>
    <n v="0"/>
    <n v="67"/>
    <n v="225"/>
    <n v="282"/>
    <n v="70"/>
    <n v="2"/>
    <n v="0"/>
    <n v="0"/>
    <n v="0"/>
    <n v="1"/>
    <n v="9"/>
    <n v="319"/>
    <n v="1299"/>
    <n v="577"/>
    <n v="47"/>
    <n v="14"/>
    <n v="7"/>
    <n v="0"/>
    <n v="0"/>
    <n v="0"/>
    <n v="0"/>
    <n v="0"/>
    <n v="0"/>
    <n v="0"/>
    <n v="0"/>
    <n v="0"/>
    <n v="18294"/>
    <n v="2919"/>
    <n v="0"/>
    <n v="21213"/>
  </r>
  <r>
    <x v="13"/>
    <x v="1"/>
    <x v="10"/>
    <n v="6110"/>
    <n v="4492"/>
    <n v="7543"/>
    <n v="26"/>
    <n v="208"/>
    <n v="2"/>
    <n v="1"/>
    <n v="58"/>
    <n v="7"/>
    <n v="2"/>
    <n v="0"/>
    <n v="68"/>
    <n v="220"/>
    <n v="279"/>
    <n v="72"/>
    <n v="2"/>
    <n v="0"/>
    <n v="0"/>
    <n v="0"/>
    <n v="2"/>
    <n v="9"/>
    <n v="320"/>
    <n v="1309"/>
    <n v="579"/>
    <n v="47"/>
    <n v="14"/>
    <n v="7"/>
    <n v="0"/>
    <n v="0"/>
    <n v="0"/>
    <n v="0"/>
    <n v="0"/>
    <n v="0"/>
    <n v="0"/>
    <n v="0"/>
    <n v="0"/>
    <n v="18449"/>
    <n v="2928"/>
    <n v="0"/>
    <n v="21377"/>
  </r>
  <r>
    <x v="13"/>
    <x v="1"/>
    <x v="11"/>
    <n v="6109"/>
    <n v="4506"/>
    <n v="7676"/>
    <n v="26"/>
    <n v="209"/>
    <n v="2"/>
    <n v="1"/>
    <n v="58"/>
    <n v="7"/>
    <n v="2"/>
    <n v="0"/>
    <n v="69"/>
    <n v="218"/>
    <n v="277"/>
    <n v="74"/>
    <n v="2"/>
    <n v="0"/>
    <n v="0"/>
    <n v="0"/>
    <n v="2"/>
    <n v="9"/>
    <n v="318"/>
    <n v="1317"/>
    <n v="579"/>
    <n v="47"/>
    <n v="14"/>
    <n v="7"/>
    <n v="0"/>
    <n v="0"/>
    <n v="0"/>
    <n v="0"/>
    <n v="0"/>
    <n v="0"/>
    <n v="0"/>
    <n v="0"/>
    <n v="0"/>
    <n v="18596"/>
    <n v="2933"/>
    <n v="0"/>
    <n v="21529"/>
  </r>
  <r>
    <x v="0"/>
    <x v="2"/>
    <x v="0"/>
    <n v="25587"/>
    <n v="17799"/>
    <n v="6493"/>
    <n v="489"/>
    <n v="282"/>
    <n v="17"/>
    <n v="2"/>
    <n v="102"/>
    <n v="159"/>
    <n v="42"/>
    <n v="0"/>
    <n v="360"/>
    <n v="2171"/>
    <n v="1126"/>
    <n v="191"/>
    <n v="11"/>
    <n v="2"/>
    <n v="1"/>
    <n v="0"/>
    <n v="1"/>
    <n v="37"/>
    <n v="782"/>
    <n v="2556"/>
    <n v="1596"/>
    <n v="170"/>
    <n v="27"/>
    <n v="17"/>
    <n v="0"/>
    <n v="1"/>
    <n v="0"/>
    <n v="0"/>
    <n v="0"/>
    <n v="0"/>
    <n v="0"/>
    <n v="0"/>
    <n v="3"/>
    <n v="50972"/>
    <n v="9048"/>
    <n v="4"/>
    <n v="60024"/>
  </r>
  <r>
    <x v="0"/>
    <x v="2"/>
    <x v="1"/>
    <n v="25617"/>
    <n v="17829"/>
    <n v="6540"/>
    <n v="496"/>
    <n v="280"/>
    <n v="15"/>
    <n v="1"/>
    <n v="102"/>
    <n v="161"/>
    <n v="42"/>
    <n v="0"/>
    <n v="360"/>
    <n v="2173"/>
    <n v="1118"/>
    <n v="183"/>
    <n v="14"/>
    <n v="1"/>
    <n v="2"/>
    <n v="0"/>
    <n v="0"/>
    <n v="37"/>
    <n v="781"/>
    <n v="2561"/>
    <n v="1591"/>
    <n v="169"/>
    <n v="26"/>
    <n v="17"/>
    <n v="0"/>
    <n v="1"/>
    <n v="0"/>
    <n v="0"/>
    <n v="0"/>
    <n v="0"/>
    <n v="0"/>
    <n v="0"/>
    <n v="3"/>
    <n v="51083"/>
    <n v="9033"/>
    <n v="4"/>
    <n v="60120"/>
  </r>
  <r>
    <x v="0"/>
    <x v="2"/>
    <x v="2"/>
    <n v="25656"/>
    <n v="17858"/>
    <n v="6598"/>
    <n v="497"/>
    <n v="279"/>
    <n v="15"/>
    <n v="1"/>
    <n v="102"/>
    <n v="161"/>
    <n v="42"/>
    <n v="0"/>
    <n v="359"/>
    <n v="2172"/>
    <n v="1111"/>
    <n v="187"/>
    <n v="12"/>
    <n v="1"/>
    <n v="1"/>
    <n v="0"/>
    <n v="0"/>
    <n v="36"/>
    <n v="783"/>
    <n v="2584"/>
    <n v="1600"/>
    <n v="169"/>
    <n v="26"/>
    <n v="16"/>
    <n v="0"/>
    <n v="1"/>
    <n v="0"/>
    <n v="0"/>
    <n v="0"/>
    <n v="0"/>
    <n v="0"/>
    <n v="0"/>
    <n v="3"/>
    <n v="51209"/>
    <n v="9057"/>
    <n v="4"/>
    <n v="60270"/>
  </r>
  <r>
    <x v="0"/>
    <x v="2"/>
    <x v="3"/>
    <n v="25679"/>
    <n v="17875"/>
    <n v="6628"/>
    <n v="500"/>
    <n v="277"/>
    <n v="15"/>
    <n v="1"/>
    <n v="103"/>
    <n v="161"/>
    <n v="42"/>
    <n v="0"/>
    <n v="361"/>
    <n v="2169"/>
    <n v="1113"/>
    <n v="184"/>
    <n v="10"/>
    <n v="2"/>
    <n v="1"/>
    <n v="0"/>
    <n v="0"/>
    <n v="38"/>
    <n v="784"/>
    <n v="2599"/>
    <n v="1604"/>
    <n v="172"/>
    <n v="26"/>
    <n v="18"/>
    <n v="0"/>
    <n v="1"/>
    <n v="0"/>
    <n v="0"/>
    <n v="0"/>
    <n v="0"/>
    <n v="0"/>
    <n v="0"/>
    <n v="3"/>
    <n v="51281"/>
    <n v="9081"/>
    <n v="4"/>
    <n v="60366"/>
  </r>
  <r>
    <x v="0"/>
    <x v="2"/>
    <x v="4"/>
    <n v="25703"/>
    <n v="17851"/>
    <n v="6670"/>
    <n v="505"/>
    <n v="276"/>
    <n v="14"/>
    <n v="1"/>
    <n v="103"/>
    <n v="161"/>
    <n v="42"/>
    <n v="0"/>
    <n v="359"/>
    <n v="2162"/>
    <n v="1124"/>
    <n v="178"/>
    <n v="10"/>
    <n v="2"/>
    <n v="1"/>
    <n v="0"/>
    <n v="0"/>
    <n v="37"/>
    <n v="784"/>
    <n v="2595"/>
    <n v="1611"/>
    <n v="170"/>
    <n v="26"/>
    <n v="17"/>
    <n v="0"/>
    <n v="1"/>
    <n v="0"/>
    <n v="0"/>
    <n v="0"/>
    <n v="0"/>
    <n v="0"/>
    <n v="0"/>
    <n v="3"/>
    <n v="51326"/>
    <n v="9076"/>
    <n v="4"/>
    <n v="60406"/>
  </r>
  <r>
    <x v="0"/>
    <x v="2"/>
    <x v="5"/>
    <n v="25728"/>
    <n v="17860"/>
    <n v="6737"/>
    <n v="506"/>
    <n v="277"/>
    <n v="14"/>
    <n v="1"/>
    <n v="103"/>
    <n v="161"/>
    <n v="42"/>
    <n v="0"/>
    <n v="360"/>
    <n v="2167"/>
    <n v="1124"/>
    <n v="183"/>
    <n v="9"/>
    <n v="2"/>
    <n v="1"/>
    <n v="0"/>
    <n v="0"/>
    <n v="37"/>
    <n v="782"/>
    <n v="2623"/>
    <n v="1609"/>
    <n v="171"/>
    <n v="26"/>
    <n v="17"/>
    <n v="0"/>
    <n v="1"/>
    <n v="0"/>
    <n v="0"/>
    <n v="0"/>
    <n v="0"/>
    <n v="0"/>
    <n v="0"/>
    <n v="3"/>
    <n v="51429"/>
    <n v="9111"/>
    <n v="4"/>
    <n v="60544"/>
  </r>
  <r>
    <x v="0"/>
    <x v="2"/>
    <x v="6"/>
    <n v="25548"/>
    <n v="17915"/>
    <n v="6654"/>
    <n v="506"/>
    <n v="386"/>
    <n v="23"/>
    <n v="0"/>
    <n v="99"/>
    <n v="159"/>
    <n v="47"/>
    <n v="0"/>
    <n v="360"/>
    <n v="2261"/>
    <n v="1054"/>
    <n v="161"/>
    <n v="7"/>
    <n v="0"/>
    <n v="1"/>
    <n v="0"/>
    <n v="0"/>
    <n v="37"/>
    <n v="990"/>
    <n v="2659"/>
    <n v="1416"/>
    <n v="152"/>
    <n v="22"/>
    <n v="18"/>
    <n v="0"/>
    <n v="1"/>
    <n v="0"/>
    <n v="0"/>
    <n v="0"/>
    <n v="0"/>
    <n v="0"/>
    <n v="0"/>
    <n v="3"/>
    <n v="51337"/>
    <n v="9138"/>
    <n v="4"/>
    <n v="60479"/>
  </r>
  <r>
    <x v="0"/>
    <x v="2"/>
    <x v="7"/>
    <n v="25472"/>
    <n v="17912"/>
    <n v="6697"/>
    <n v="505"/>
    <n v="386"/>
    <n v="22"/>
    <n v="0"/>
    <n v="98"/>
    <n v="160"/>
    <n v="47"/>
    <n v="0"/>
    <n v="361"/>
    <n v="2247"/>
    <n v="1037"/>
    <n v="159"/>
    <n v="7"/>
    <n v="0"/>
    <n v="1"/>
    <n v="0"/>
    <n v="0"/>
    <n v="37"/>
    <n v="989"/>
    <n v="2662"/>
    <n v="1418"/>
    <n v="140"/>
    <n v="21"/>
    <n v="18"/>
    <n v="0"/>
    <n v="1"/>
    <n v="0"/>
    <n v="0"/>
    <n v="0"/>
    <n v="0"/>
    <n v="0"/>
    <n v="0"/>
    <n v="3"/>
    <n v="51299"/>
    <n v="9097"/>
    <n v="4"/>
    <n v="60400"/>
  </r>
  <r>
    <x v="0"/>
    <x v="2"/>
    <x v="8"/>
    <n v="25451"/>
    <n v="17908"/>
    <n v="6735"/>
    <n v="517"/>
    <n v="386"/>
    <n v="22"/>
    <n v="0"/>
    <n v="98"/>
    <n v="160"/>
    <n v="47"/>
    <n v="0"/>
    <n v="361"/>
    <n v="2251"/>
    <n v="1055"/>
    <n v="165"/>
    <n v="9"/>
    <n v="0"/>
    <n v="1"/>
    <n v="0"/>
    <n v="0"/>
    <n v="37"/>
    <n v="981"/>
    <n v="2664"/>
    <n v="1417"/>
    <n v="139"/>
    <n v="23"/>
    <n v="18"/>
    <n v="0"/>
    <n v="1"/>
    <n v="0"/>
    <n v="0"/>
    <n v="0"/>
    <n v="0"/>
    <n v="0"/>
    <n v="0"/>
    <n v="3"/>
    <n v="51324"/>
    <n v="9121"/>
    <n v="4"/>
    <n v="60449"/>
  </r>
  <r>
    <x v="0"/>
    <x v="2"/>
    <x v="9"/>
    <n v="25398"/>
    <n v="17888"/>
    <n v="6782"/>
    <n v="508"/>
    <n v="384"/>
    <n v="22"/>
    <n v="0"/>
    <n v="99"/>
    <n v="160"/>
    <n v="47"/>
    <n v="0"/>
    <n v="362"/>
    <n v="2234"/>
    <n v="1068"/>
    <n v="155"/>
    <n v="8"/>
    <n v="0"/>
    <n v="1"/>
    <n v="0"/>
    <n v="0"/>
    <n v="38"/>
    <n v="978"/>
    <n v="2660"/>
    <n v="1432"/>
    <n v="142"/>
    <n v="22"/>
    <n v="18"/>
    <n v="0"/>
    <n v="1"/>
    <n v="0"/>
    <n v="0"/>
    <n v="0"/>
    <n v="0"/>
    <n v="0"/>
    <n v="0"/>
    <n v="3"/>
    <n v="51288"/>
    <n v="9118"/>
    <n v="4"/>
    <n v="60410"/>
  </r>
  <r>
    <x v="0"/>
    <x v="2"/>
    <x v="10"/>
    <n v="25328"/>
    <n v="17904"/>
    <n v="6840"/>
    <n v="507"/>
    <n v="383"/>
    <n v="23"/>
    <n v="0"/>
    <n v="98"/>
    <n v="159"/>
    <n v="47"/>
    <n v="0"/>
    <n v="363"/>
    <n v="2247"/>
    <n v="1069"/>
    <n v="158"/>
    <n v="11"/>
    <n v="0"/>
    <n v="1"/>
    <n v="0"/>
    <n v="0"/>
    <n v="36"/>
    <n v="965"/>
    <n v="2662"/>
    <n v="1427"/>
    <n v="140"/>
    <n v="22"/>
    <n v="18"/>
    <n v="0"/>
    <n v="1"/>
    <n v="0"/>
    <n v="0"/>
    <n v="0"/>
    <n v="0"/>
    <n v="0"/>
    <n v="0"/>
    <n v="3"/>
    <n v="51289"/>
    <n v="9119"/>
    <n v="4"/>
    <n v="60412"/>
  </r>
  <r>
    <x v="0"/>
    <x v="2"/>
    <x v="11"/>
    <n v="25344"/>
    <n v="17885"/>
    <n v="6895"/>
    <n v="507"/>
    <n v="384"/>
    <n v="23"/>
    <n v="0"/>
    <n v="99"/>
    <n v="159"/>
    <n v="47"/>
    <n v="0"/>
    <n v="360"/>
    <n v="2261"/>
    <n v="1098"/>
    <n v="167"/>
    <n v="11"/>
    <n v="0"/>
    <n v="1"/>
    <n v="0"/>
    <n v="0"/>
    <n v="38"/>
    <n v="956"/>
    <n v="2661"/>
    <n v="1432"/>
    <n v="141"/>
    <n v="22"/>
    <n v="18"/>
    <n v="0"/>
    <n v="1"/>
    <n v="0"/>
    <n v="0"/>
    <n v="0"/>
    <n v="0"/>
    <n v="0"/>
    <n v="0"/>
    <n v="3"/>
    <n v="51343"/>
    <n v="9166"/>
    <n v="4"/>
    <n v="60513"/>
  </r>
  <r>
    <x v="1"/>
    <x v="2"/>
    <x v="0"/>
    <n v="12515"/>
    <n v="38010"/>
    <n v="23961"/>
    <n v="66"/>
    <n v="79"/>
    <n v="3"/>
    <n v="10"/>
    <n v="10"/>
    <n v="10"/>
    <n v="0"/>
    <n v="0"/>
    <n v="100"/>
    <n v="635"/>
    <n v="519"/>
    <n v="110"/>
    <n v="5"/>
    <n v="0"/>
    <n v="1"/>
    <n v="0"/>
    <n v="1"/>
    <n v="21"/>
    <n v="490"/>
    <n v="1633"/>
    <n v="791"/>
    <n v="102"/>
    <n v="30"/>
    <n v="26"/>
    <n v="0"/>
    <n v="3"/>
    <n v="0"/>
    <n v="1"/>
    <n v="0"/>
    <n v="0"/>
    <n v="4"/>
    <n v="3"/>
    <n v="1"/>
    <n v="74664"/>
    <n v="4464"/>
    <n v="12"/>
    <n v="79140"/>
  </r>
  <r>
    <x v="1"/>
    <x v="2"/>
    <x v="1"/>
    <n v="12576"/>
    <n v="38056"/>
    <n v="24178"/>
    <n v="66"/>
    <n v="78"/>
    <n v="3"/>
    <n v="0"/>
    <n v="11"/>
    <n v="10"/>
    <n v="0"/>
    <n v="0"/>
    <n v="100"/>
    <n v="632"/>
    <n v="517"/>
    <n v="111"/>
    <n v="5"/>
    <n v="0"/>
    <n v="1"/>
    <n v="0"/>
    <n v="0"/>
    <n v="21"/>
    <n v="491"/>
    <n v="1643"/>
    <n v="787"/>
    <n v="102"/>
    <n v="30"/>
    <n v="26"/>
    <n v="0"/>
    <n v="3"/>
    <n v="0"/>
    <n v="1"/>
    <n v="0"/>
    <n v="0"/>
    <n v="4"/>
    <n v="3"/>
    <n v="1"/>
    <n v="74978"/>
    <n v="4466"/>
    <n v="12"/>
    <n v="79456"/>
  </r>
  <r>
    <x v="1"/>
    <x v="2"/>
    <x v="2"/>
    <n v="12554"/>
    <n v="38091"/>
    <n v="24389"/>
    <n v="67"/>
    <n v="78"/>
    <n v="3"/>
    <n v="0"/>
    <n v="11"/>
    <n v="10"/>
    <n v="0"/>
    <n v="0"/>
    <n v="101"/>
    <n v="638"/>
    <n v="518"/>
    <n v="110"/>
    <n v="5"/>
    <n v="0"/>
    <n v="1"/>
    <n v="0"/>
    <n v="0"/>
    <n v="21"/>
    <n v="489"/>
    <n v="1652"/>
    <n v="791"/>
    <n v="102"/>
    <n v="30"/>
    <n v="26"/>
    <n v="0"/>
    <n v="3"/>
    <n v="0"/>
    <n v="1"/>
    <n v="0"/>
    <n v="0"/>
    <n v="4"/>
    <n v="3"/>
    <n v="1"/>
    <n v="75203"/>
    <n v="4484"/>
    <n v="12"/>
    <n v="79699"/>
  </r>
  <r>
    <x v="1"/>
    <x v="2"/>
    <x v="3"/>
    <n v="12560"/>
    <n v="38070"/>
    <n v="24504"/>
    <n v="67"/>
    <n v="78"/>
    <n v="3"/>
    <n v="0"/>
    <n v="11"/>
    <n v="10"/>
    <n v="0"/>
    <n v="0"/>
    <n v="102"/>
    <n v="640"/>
    <n v="516"/>
    <n v="111"/>
    <n v="3"/>
    <n v="0"/>
    <n v="1"/>
    <n v="0"/>
    <n v="0"/>
    <n v="21"/>
    <n v="483"/>
    <n v="1664"/>
    <n v="793"/>
    <n v="104"/>
    <n v="30"/>
    <n v="26"/>
    <n v="0"/>
    <n v="3"/>
    <n v="0"/>
    <n v="1"/>
    <n v="0"/>
    <n v="0"/>
    <n v="4"/>
    <n v="3"/>
    <n v="1"/>
    <n v="75303"/>
    <n v="4494"/>
    <n v="12"/>
    <n v="79809"/>
  </r>
  <r>
    <x v="1"/>
    <x v="2"/>
    <x v="4"/>
    <n v="12555"/>
    <n v="38086"/>
    <n v="24677"/>
    <n v="67"/>
    <n v="78"/>
    <n v="3"/>
    <n v="0"/>
    <n v="11"/>
    <n v="10"/>
    <n v="0"/>
    <n v="0"/>
    <n v="102"/>
    <n v="638"/>
    <n v="530"/>
    <n v="111"/>
    <n v="3"/>
    <n v="0"/>
    <n v="0"/>
    <n v="0"/>
    <n v="0"/>
    <n v="21"/>
    <n v="488"/>
    <n v="1655"/>
    <n v="795"/>
    <n v="104"/>
    <n v="30"/>
    <n v="27"/>
    <n v="0"/>
    <n v="3"/>
    <n v="0"/>
    <n v="1"/>
    <n v="0"/>
    <n v="0"/>
    <n v="4"/>
    <n v="3"/>
    <n v="1"/>
    <n v="75487"/>
    <n v="4504"/>
    <n v="12"/>
    <n v="80003"/>
  </r>
  <r>
    <x v="1"/>
    <x v="2"/>
    <x v="5"/>
    <n v="12559"/>
    <n v="38119"/>
    <n v="24954"/>
    <n v="67"/>
    <n v="78"/>
    <n v="3"/>
    <n v="0"/>
    <n v="11"/>
    <n v="10"/>
    <n v="0"/>
    <n v="0"/>
    <n v="102"/>
    <n v="640"/>
    <n v="528"/>
    <n v="113"/>
    <n v="3"/>
    <n v="1"/>
    <n v="0"/>
    <n v="0"/>
    <n v="0"/>
    <n v="21"/>
    <n v="486"/>
    <n v="1674"/>
    <n v="796"/>
    <n v="104"/>
    <n v="30"/>
    <n v="27"/>
    <n v="0"/>
    <n v="3"/>
    <n v="0"/>
    <n v="1"/>
    <n v="0"/>
    <n v="0"/>
    <n v="4"/>
    <n v="3"/>
    <n v="1"/>
    <n v="75801"/>
    <n v="4525"/>
    <n v="12"/>
    <n v="80338"/>
  </r>
  <r>
    <x v="1"/>
    <x v="2"/>
    <x v="6"/>
    <n v="13263"/>
    <n v="37467"/>
    <n v="24921"/>
    <n v="67"/>
    <n v="105"/>
    <n v="2"/>
    <n v="0"/>
    <n v="10"/>
    <n v="11"/>
    <n v="0"/>
    <n v="0"/>
    <n v="102"/>
    <n v="699"/>
    <n v="510"/>
    <n v="112"/>
    <n v="1"/>
    <n v="1"/>
    <n v="1"/>
    <n v="0"/>
    <n v="0"/>
    <n v="21"/>
    <n v="578"/>
    <n v="1666"/>
    <n v="693"/>
    <n v="84"/>
    <n v="20"/>
    <n v="32"/>
    <n v="0"/>
    <n v="3"/>
    <n v="0"/>
    <n v="1"/>
    <n v="0"/>
    <n v="0"/>
    <n v="4"/>
    <n v="3"/>
    <n v="1"/>
    <n v="75846"/>
    <n v="4520"/>
    <n v="12"/>
    <n v="80378"/>
  </r>
  <r>
    <x v="1"/>
    <x v="2"/>
    <x v="7"/>
    <n v="13274"/>
    <n v="37544"/>
    <n v="25071"/>
    <n v="67"/>
    <n v="105"/>
    <n v="2"/>
    <n v="0"/>
    <n v="10"/>
    <n v="11"/>
    <n v="0"/>
    <n v="0"/>
    <n v="102"/>
    <n v="699"/>
    <n v="511"/>
    <n v="105"/>
    <n v="3"/>
    <n v="1"/>
    <n v="2"/>
    <n v="0"/>
    <n v="0"/>
    <n v="21"/>
    <n v="578"/>
    <n v="1676"/>
    <n v="704"/>
    <n v="83"/>
    <n v="19"/>
    <n v="32"/>
    <n v="0"/>
    <n v="3"/>
    <n v="0"/>
    <n v="1"/>
    <n v="0"/>
    <n v="0"/>
    <n v="4"/>
    <n v="3"/>
    <n v="1"/>
    <n v="76084"/>
    <n v="4536"/>
    <n v="12"/>
    <n v="80632"/>
  </r>
  <r>
    <x v="1"/>
    <x v="2"/>
    <x v="8"/>
    <n v="13258"/>
    <n v="37551"/>
    <n v="25148"/>
    <n v="67"/>
    <n v="105"/>
    <n v="2"/>
    <n v="0"/>
    <n v="10"/>
    <n v="11"/>
    <n v="0"/>
    <n v="0"/>
    <n v="102"/>
    <n v="709"/>
    <n v="507"/>
    <n v="103"/>
    <n v="2"/>
    <n v="1"/>
    <n v="2"/>
    <n v="0"/>
    <n v="0"/>
    <n v="21"/>
    <n v="572"/>
    <n v="1690"/>
    <n v="710"/>
    <n v="84"/>
    <n v="21"/>
    <n v="31"/>
    <n v="0"/>
    <n v="3"/>
    <n v="0"/>
    <n v="1"/>
    <n v="0"/>
    <n v="0"/>
    <n v="4"/>
    <n v="3"/>
    <n v="1"/>
    <n v="76152"/>
    <n v="4555"/>
    <n v="12"/>
    <n v="80719"/>
  </r>
  <r>
    <x v="1"/>
    <x v="2"/>
    <x v="9"/>
    <n v="13262"/>
    <n v="37571"/>
    <n v="25378"/>
    <n v="67"/>
    <n v="105"/>
    <n v="2"/>
    <n v="0"/>
    <n v="10"/>
    <n v="11"/>
    <n v="0"/>
    <n v="0"/>
    <n v="101"/>
    <n v="696"/>
    <n v="504"/>
    <n v="97"/>
    <n v="2"/>
    <n v="1"/>
    <n v="3"/>
    <n v="0"/>
    <n v="0"/>
    <n v="21"/>
    <n v="576"/>
    <n v="1706"/>
    <n v="721"/>
    <n v="84"/>
    <n v="20"/>
    <n v="32"/>
    <n v="0"/>
    <n v="3"/>
    <n v="0"/>
    <n v="1"/>
    <n v="0"/>
    <n v="0"/>
    <n v="4"/>
    <n v="3"/>
    <n v="1"/>
    <n v="76406"/>
    <n v="4564"/>
    <n v="12"/>
    <n v="80982"/>
  </r>
  <r>
    <x v="1"/>
    <x v="2"/>
    <x v="10"/>
    <n v="13286"/>
    <n v="37589"/>
    <n v="25581"/>
    <n v="68"/>
    <n v="105"/>
    <n v="2"/>
    <n v="0"/>
    <n v="10"/>
    <n v="11"/>
    <n v="0"/>
    <n v="0"/>
    <n v="101"/>
    <n v="691"/>
    <n v="486"/>
    <n v="98"/>
    <n v="2"/>
    <n v="1"/>
    <n v="1"/>
    <n v="0"/>
    <n v="0"/>
    <n v="21"/>
    <n v="579"/>
    <n v="1737"/>
    <n v="722"/>
    <n v="84"/>
    <n v="20"/>
    <n v="32"/>
    <n v="0"/>
    <n v="3"/>
    <n v="0"/>
    <n v="1"/>
    <n v="0"/>
    <n v="0"/>
    <n v="4"/>
    <n v="3"/>
    <n v="1"/>
    <n v="76652"/>
    <n v="4575"/>
    <n v="12"/>
    <n v="81239"/>
  </r>
  <r>
    <x v="1"/>
    <x v="2"/>
    <x v="11"/>
    <n v="13279"/>
    <n v="37586"/>
    <n v="25707"/>
    <n v="69"/>
    <n v="105"/>
    <n v="2"/>
    <n v="0"/>
    <n v="10"/>
    <n v="11"/>
    <n v="0"/>
    <n v="0"/>
    <n v="101"/>
    <n v="689"/>
    <n v="489"/>
    <n v="98"/>
    <n v="2"/>
    <n v="1"/>
    <n v="1"/>
    <n v="0"/>
    <n v="0"/>
    <n v="21"/>
    <n v="579"/>
    <n v="1741"/>
    <n v="724"/>
    <n v="84"/>
    <n v="20"/>
    <n v="32"/>
    <n v="0"/>
    <n v="3"/>
    <n v="0"/>
    <n v="1"/>
    <n v="0"/>
    <n v="0"/>
    <n v="4"/>
    <n v="3"/>
    <n v="1"/>
    <n v="76769"/>
    <n v="4582"/>
    <n v="12"/>
    <n v="81363"/>
  </r>
  <r>
    <x v="2"/>
    <x v="2"/>
    <x v="0"/>
    <n v="8435"/>
    <n v="10073"/>
    <n v="2886"/>
    <n v="34"/>
    <n v="30"/>
    <n v="1"/>
    <n v="0"/>
    <n v="31"/>
    <n v="3"/>
    <n v="0"/>
    <n v="0"/>
    <n v="62"/>
    <n v="603"/>
    <n v="231"/>
    <n v="40"/>
    <n v="1"/>
    <n v="0"/>
    <n v="0"/>
    <n v="0"/>
    <n v="1"/>
    <n v="12"/>
    <n v="255"/>
    <n v="786"/>
    <n v="378"/>
    <n v="47"/>
    <n v="10"/>
    <n v="8"/>
    <n v="0"/>
    <n v="1"/>
    <n v="0"/>
    <n v="0"/>
    <n v="0"/>
    <n v="0"/>
    <n v="0"/>
    <n v="0"/>
    <n v="0"/>
    <n v="21493"/>
    <n v="2434"/>
    <n v="1"/>
    <n v="23928"/>
  </r>
  <r>
    <x v="2"/>
    <x v="2"/>
    <x v="1"/>
    <n v="8439"/>
    <n v="10088"/>
    <n v="2892"/>
    <n v="34"/>
    <n v="30"/>
    <n v="1"/>
    <n v="0"/>
    <n v="31"/>
    <n v="3"/>
    <n v="0"/>
    <n v="0"/>
    <n v="62"/>
    <n v="605"/>
    <n v="230"/>
    <n v="44"/>
    <n v="2"/>
    <n v="0"/>
    <n v="0"/>
    <n v="0"/>
    <n v="0"/>
    <n v="12"/>
    <n v="256"/>
    <n v="787"/>
    <n v="375"/>
    <n v="45"/>
    <n v="10"/>
    <n v="9"/>
    <n v="0"/>
    <n v="1"/>
    <n v="0"/>
    <n v="0"/>
    <n v="0"/>
    <n v="0"/>
    <n v="0"/>
    <n v="0"/>
    <n v="0"/>
    <n v="21518"/>
    <n v="2437"/>
    <n v="1"/>
    <n v="23956"/>
  </r>
  <r>
    <x v="2"/>
    <x v="2"/>
    <x v="2"/>
    <n v="8444"/>
    <n v="10085"/>
    <n v="2904"/>
    <n v="34"/>
    <n v="30"/>
    <n v="1"/>
    <n v="0"/>
    <n v="31"/>
    <n v="3"/>
    <n v="0"/>
    <n v="0"/>
    <n v="61"/>
    <n v="604"/>
    <n v="235"/>
    <n v="45"/>
    <n v="1"/>
    <n v="0"/>
    <n v="0"/>
    <n v="0"/>
    <n v="0"/>
    <n v="12"/>
    <n v="255"/>
    <n v="786"/>
    <n v="374"/>
    <n v="46"/>
    <n v="10"/>
    <n v="9"/>
    <n v="0"/>
    <n v="1"/>
    <n v="0"/>
    <n v="0"/>
    <n v="0"/>
    <n v="0"/>
    <n v="0"/>
    <n v="0"/>
    <n v="0"/>
    <n v="21532"/>
    <n v="2438"/>
    <n v="1"/>
    <n v="23971"/>
  </r>
  <r>
    <x v="2"/>
    <x v="2"/>
    <x v="3"/>
    <n v="8426"/>
    <n v="10077"/>
    <n v="2927"/>
    <n v="34"/>
    <n v="30"/>
    <n v="1"/>
    <n v="0"/>
    <n v="30"/>
    <n v="3"/>
    <n v="0"/>
    <n v="0"/>
    <n v="61"/>
    <n v="599"/>
    <n v="239"/>
    <n v="45"/>
    <n v="1"/>
    <n v="0"/>
    <n v="0"/>
    <n v="0"/>
    <n v="0"/>
    <n v="12"/>
    <n v="257"/>
    <n v="785"/>
    <n v="374"/>
    <n v="46"/>
    <n v="10"/>
    <n v="9"/>
    <n v="0"/>
    <n v="1"/>
    <n v="0"/>
    <n v="0"/>
    <n v="0"/>
    <n v="0"/>
    <n v="0"/>
    <n v="0"/>
    <n v="0"/>
    <n v="21528"/>
    <n v="2438"/>
    <n v="1"/>
    <n v="23967"/>
  </r>
  <r>
    <x v="2"/>
    <x v="2"/>
    <x v="4"/>
    <n v="8411"/>
    <n v="10070"/>
    <n v="2941"/>
    <n v="34"/>
    <n v="30"/>
    <n v="1"/>
    <n v="0"/>
    <n v="30"/>
    <n v="3"/>
    <n v="0"/>
    <n v="0"/>
    <n v="61"/>
    <n v="596"/>
    <n v="239"/>
    <n v="45"/>
    <n v="2"/>
    <n v="0"/>
    <n v="0"/>
    <n v="0"/>
    <n v="0"/>
    <n v="12"/>
    <n v="256"/>
    <n v="783"/>
    <n v="378"/>
    <n v="44"/>
    <n v="11"/>
    <n v="9"/>
    <n v="0"/>
    <n v="1"/>
    <n v="0"/>
    <n v="0"/>
    <n v="0"/>
    <n v="0"/>
    <n v="0"/>
    <n v="0"/>
    <n v="0"/>
    <n v="21520"/>
    <n v="2436"/>
    <n v="1"/>
    <n v="23957"/>
  </r>
  <r>
    <x v="2"/>
    <x v="2"/>
    <x v="5"/>
    <n v="8400"/>
    <n v="10068"/>
    <n v="2974"/>
    <n v="34"/>
    <n v="30"/>
    <n v="1"/>
    <n v="0"/>
    <n v="31"/>
    <n v="3"/>
    <n v="0"/>
    <n v="0"/>
    <n v="61"/>
    <n v="593"/>
    <n v="241"/>
    <n v="49"/>
    <n v="2"/>
    <n v="0"/>
    <n v="0"/>
    <n v="0"/>
    <n v="0"/>
    <n v="12"/>
    <n v="256"/>
    <n v="788"/>
    <n v="374"/>
    <n v="44"/>
    <n v="11"/>
    <n v="9"/>
    <n v="0"/>
    <n v="1"/>
    <n v="0"/>
    <n v="0"/>
    <n v="0"/>
    <n v="0"/>
    <n v="0"/>
    <n v="0"/>
    <n v="0"/>
    <n v="21541"/>
    <n v="2440"/>
    <n v="1"/>
    <n v="23982"/>
  </r>
  <r>
    <x v="2"/>
    <x v="2"/>
    <x v="6"/>
    <n v="8766"/>
    <n v="9685"/>
    <n v="2985"/>
    <n v="34"/>
    <n v="46"/>
    <n v="1"/>
    <n v="0"/>
    <n v="31"/>
    <n v="3"/>
    <n v="0"/>
    <n v="0"/>
    <n v="62"/>
    <n v="631"/>
    <n v="238"/>
    <n v="48"/>
    <n v="2"/>
    <n v="0"/>
    <n v="0"/>
    <n v="0"/>
    <n v="0"/>
    <n v="12"/>
    <n v="308"/>
    <n v="769"/>
    <n v="310"/>
    <n v="36"/>
    <n v="11"/>
    <n v="10"/>
    <n v="0"/>
    <n v="1"/>
    <n v="0"/>
    <n v="0"/>
    <n v="0"/>
    <n v="0"/>
    <n v="0"/>
    <n v="0"/>
    <n v="0"/>
    <n v="21551"/>
    <n v="2437"/>
    <n v="1"/>
    <n v="23989"/>
  </r>
  <r>
    <x v="2"/>
    <x v="2"/>
    <x v="7"/>
    <n v="8744"/>
    <n v="9721"/>
    <n v="3000"/>
    <n v="34"/>
    <n v="46"/>
    <n v="1"/>
    <n v="0"/>
    <n v="31"/>
    <n v="3"/>
    <n v="0"/>
    <n v="0"/>
    <n v="62"/>
    <n v="633"/>
    <n v="236"/>
    <n v="46"/>
    <n v="2"/>
    <n v="0"/>
    <n v="0"/>
    <n v="0"/>
    <n v="0"/>
    <n v="12"/>
    <n v="304"/>
    <n v="775"/>
    <n v="313"/>
    <n v="36"/>
    <n v="11"/>
    <n v="10"/>
    <n v="0"/>
    <n v="1"/>
    <n v="0"/>
    <n v="0"/>
    <n v="0"/>
    <n v="0"/>
    <n v="0"/>
    <n v="0"/>
    <n v="0"/>
    <n v="21580"/>
    <n v="2440"/>
    <n v="1"/>
    <n v="24021"/>
  </r>
  <r>
    <x v="2"/>
    <x v="2"/>
    <x v="8"/>
    <n v="8720"/>
    <n v="9698"/>
    <n v="3004"/>
    <n v="34"/>
    <n v="46"/>
    <n v="1"/>
    <n v="0"/>
    <n v="31"/>
    <n v="3"/>
    <n v="0"/>
    <n v="0"/>
    <n v="62"/>
    <n v="629"/>
    <n v="227"/>
    <n v="43"/>
    <n v="2"/>
    <n v="0"/>
    <n v="0"/>
    <n v="0"/>
    <n v="0"/>
    <n v="12"/>
    <n v="309"/>
    <n v="786"/>
    <n v="320"/>
    <n v="36"/>
    <n v="11"/>
    <n v="10"/>
    <n v="0"/>
    <n v="1"/>
    <n v="0"/>
    <n v="0"/>
    <n v="0"/>
    <n v="0"/>
    <n v="0"/>
    <n v="0"/>
    <n v="0"/>
    <n v="21537"/>
    <n v="2447"/>
    <n v="1"/>
    <n v="23985"/>
  </r>
  <r>
    <x v="2"/>
    <x v="2"/>
    <x v="9"/>
    <n v="8695"/>
    <n v="9709"/>
    <n v="3019"/>
    <n v="34"/>
    <n v="46"/>
    <n v="1"/>
    <n v="0"/>
    <n v="31"/>
    <n v="3"/>
    <n v="0"/>
    <n v="0"/>
    <n v="61"/>
    <n v="626"/>
    <n v="224"/>
    <n v="40"/>
    <n v="2"/>
    <n v="0"/>
    <n v="0"/>
    <n v="0"/>
    <n v="0"/>
    <n v="12"/>
    <n v="304"/>
    <n v="796"/>
    <n v="323"/>
    <n v="36"/>
    <n v="11"/>
    <n v="10"/>
    <n v="0"/>
    <n v="1"/>
    <n v="0"/>
    <n v="0"/>
    <n v="0"/>
    <n v="0"/>
    <n v="0"/>
    <n v="0"/>
    <n v="0"/>
    <n v="21538"/>
    <n v="2445"/>
    <n v="1"/>
    <n v="23984"/>
  </r>
  <r>
    <x v="2"/>
    <x v="2"/>
    <x v="10"/>
    <n v="8666"/>
    <n v="9680"/>
    <n v="3032"/>
    <n v="36"/>
    <n v="46"/>
    <n v="1"/>
    <n v="0"/>
    <n v="31"/>
    <n v="3"/>
    <n v="0"/>
    <n v="0"/>
    <n v="61"/>
    <n v="614"/>
    <n v="221"/>
    <n v="44"/>
    <n v="2"/>
    <n v="0"/>
    <n v="0"/>
    <n v="0"/>
    <n v="0"/>
    <n v="12"/>
    <n v="310"/>
    <n v="801"/>
    <n v="320"/>
    <n v="36"/>
    <n v="11"/>
    <n v="10"/>
    <n v="0"/>
    <n v="1"/>
    <n v="0"/>
    <n v="0"/>
    <n v="0"/>
    <n v="0"/>
    <n v="0"/>
    <n v="0"/>
    <n v="0"/>
    <n v="21495"/>
    <n v="2442"/>
    <n v="1"/>
    <n v="23938"/>
  </r>
  <r>
    <x v="2"/>
    <x v="2"/>
    <x v="11"/>
    <n v="8671"/>
    <n v="9702"/>
    <n v="3051"/>
    <n v="36"/>
    <n v="46"/>
    <n v="1"/>
    <n v="0"/>
    <n v="31"/>
    <n v="3"/>
    <n v="0"/>
    <n v="0"/>
    <n v="61"/>
    <n v="616"/>
    <n v="219"/>
    <n v="39"/>
    <n v="2"/>
    <n v="0"/>
    <n v="0"/>
    <n v="0"/>
    <n v="0"/>
    <n v="12"/>
    <n v="308"/>
    <n v="809"/>
    <n v="323"/>
    <n v="36"/>
    <n v="11"/>
    <n v="10"/>
    <n v="0"/>
    <n v="1"/>
    <n v="0"/>
    <n v="0"/>
    <n v="0"/>
    <n v="0"/>
    <n v="0"/>
    <n v="0"/>
    <n v="0"/>
    <n v="21541"/>
    <n v="2446"/>
    <n v="1"/>
    <n v="23988"/>
  </r>
  <r>
    <x v="3"/>
    <x v="2"/>
    <x v="0"/>
    <n v="9233"/>
    <n v="27877"/>
    <n v="13119"/>
    <n v="21"/>
    <n v="287"/>
    <n v="5"/>
    <n v="3"/>
    <n v="11"/>
    <n v="3"/>
    <n v="0"/>
    <n v="0"/>
    <n v="20"/>
    <n v="688"/>
    <n v="523"/>
    <n v="184"/>
    <n v="12"/>
    <n v="2"/>
    <n v="2"/>
    <n v="0"/>
    <n v="0"/>
    <n v="10"/>
    <n v="492"/>
    <n v="1807"/>
    <n v="1209"/>
    <n v="152"/>
    <n v="29"/>
    <n v="31"/>
    <n v="0"/>
    <n v="3"/>
    <n v="0"/>
    <n v="2"/>
    <n v="0"/>
    <n v="0"/>
    <n v="3"/>
    <n v="0"/>
    <n v="1"/>
    <n v="50559"/>
    <n v="5161"/>
    <n v="9"/>
    <n v="55729"/>
  </r>
  <r>
    <x v="3"/>
    <x v="2"/>
    <x v="1"/>
    <n v="9255"/>
    <n v="27887"/>
    <n v="13192"/>
    <n v="21"/>
    <n v="287"/>
    <n v="5"/>
    <n v="0"/>
    <n v="11"/>
    <n v="3"/>
    <n v="0"/>
    <n v="0"/>
    <n v="20"/>
    <n v="688"/>
    <n v="539"/>
    <n v="177"/>
    <n v="12"/>
    <n v="1"/>
    <n v="1"/>
    <n v="0"/>
    <n v="0"/>
    <n v="10"/>
    <n v="492"/>
    <n v="1811"/>
    <n v="1216"/>
    <n v="154"/>
    <n v="30"/>
    <n v="31"/>
    <n v="0"/>
    <n v="3"/>
    <n v="0"/>
    <n v="2"/>
    <n v="0"/>
    <n v="0"/>
    <n v="1"/>
    <n v="0"/>
    <n v="1"/>
    <n v="50661"/>
    <n v="5182"/>
    <n v="7"/>
    <n v="55850"/>
  </r>
  <r>
    <x v="3"/>
    <x v="2"/>
    <x v="2"/>
    <n v="9252"/>
    <n v="27933"/>
    <n v="13323"/>
    <n v="21"/>
    <n v="287"/>
    <n v="5"/>
    <n v="0"/>
    <n v="11"/>
    <n v="3"/>
    <n v="0"/>
    <n v="0"/>
    <n v="21"/>
    <n v="682"/>
    <n v="533"/>
    <n v="176"/>
    <n v="13"/>
    <n v="1"/>
    <n v="1"/>
    <n v="0"/>
    <n v="0"/>
    <n v="9"/>
    <n v="494"/>
    <n v="1827"/>
    <n v="1225"/>
    <n v="161"/>
    <n v="30"/>
    <n v="28"/>
    <n v="0"/>
    <n v="3"/>
    <n v="0"/>
    <n v="2"/>
    <n v="0"/>
    <n v="0"/>
    <n v="1"/>
    <n v="0"/>
    <n v="1"/>
    <n v="50835"/>
    <n v="5201"/>
    <n v="7"/>
    <n v="56043"/>
  </r>
  <r>
    <x v="3"/>
    <x v="2"/>
    <x v="3"/>
    <n v="9244"/>
    <n v="27934"/>
    <n v="13462"/>
    <n v="21"/>
    <n v="287"/>
    <n v="5"/>
    <n v="0"/>
    <n v="11"/>
    <n v="3"/>
    <n v="0"/>
    <n v="0"/>
    <n v="22"/>
    <n v="683"/>
    <n v="532"/>
    <n v="181"/>
    <n v="14"/>
    <n v="1"/>
    <n v="1"/>
    <n v="0"/>
    <n v="0"/>
    <n v="9"/>
    <n v="489"/>
    <n v="1823"/>
    <n v="1219"/>
    <n v="156"/>
    <n v="30"/>
    <n v="32"/>
    <n v="0"/>
    <n v="3"/>
    <n v="0"/>
    <n v="2"/>
    <n v="0"/>
    <n v="0"/>
    <n v="3"/>
    <n v="0"/>
    <n v="1"/>
    <n v="50967"/>
    <n v="5192"/>
    <n v="9"/>
    <n v="56168"/>
  </r>
  <r>
    <x v="3"/>
    <x v="2"/>
    <x v="4"/>
    <n v="9223"/>
    <n v="27961"/>
    <n v="13517"/>
    <n v="21"/>
    <n v="285"/>
    <n v="5"/>
    <n v="0"/>
    <n v="11"/>
    <n v="3"/>
    <n v="0"/>
    <n v="0"/>
    <n v="21"/>
    <n v="680"/>
    <n v="529"/>
    <n v="167"/>
    <n v="12"/>
    <n v="1"/>
    <n v="1"/>
    <n v="0"/>
    <n v="0"/>
    <n v="10"/>
    <n v="488"/>
    <n v="1839"/>
    <n v="1224"/>
    <n v="159"/>
    <n v="30"/>
    <n v="30"/>
    <n v="0"/>
    <n v="3"/>
    <n v="0"/>
    <n v="2"/>
    <n v="0"/>
    <n v="0"/>
    <n v="2"/>
    <n v="0"/>
    <n v="1"/>
    <n v="51026"/>
    <n v="5191"/>
    <n v="8"/>
    <n v="56225"/>
  </r>
  <r>
    <x v="3"/>
    <x v="2"/>
    <x v="5"/>
    <n v="9234"/>
    <n v="27987"/>
    <n v="13689"/>
    <n v="21"/>
    <n v="285"/>
    <n v="5"/>
    <n v="0"/>
    <n v="11"/>
    <n v="3"/>
    <n v="0"/>
    <n v="0"/>
    <n v="21"/>
    <n v="676"/>
    <n v="560"/>
    <n v="179"/>
    <n v="12"/>
    <n v="1"/>
    <n v="1"/>
    <n v="0"/>
    <n v="0"/>
    <n v="10"/>
    <n v="492"/>
    <n v="1821"/>
    <n v="1210"/>
    <n v="159"/>
    <n v="30"/>
    <n v="29"/>
    <n v="0"/>
    <n v="3"/>
    <n v="0"/>
    <n v="2"/>
    <n v="0"/>
    <n v="0"/>
    <n v="1"/>
    <n v="0"/>
    <n v="1"/>
    <n v="51235"/>
    <n v="5201"/>
    <n v="7"/>
    <n v="56443"/>
  </r>
  <r>
    <x v="3"/>
    <x v="2"/>
    <x v="6"/>
    <n v="10015"/>
    <n v="27476"/>
    <n v="13289"/>
    <n v="22"/>
    <n v="469"/>
    <n v="6"/>
    <n v="0"/>
    <n v="12"/>
    <n v="2"/>
    <n v="0"/>
    <n v="0"/>
    <n v="21"/>
    <n v="751"/>
    <n v="524"/>
    <n v="147"/>
    <n v="12"/>
    <n v="1"/>
    <n v="1"/>
    <n v="0"/>
    <n v="0"/>
    <n v="10"/>
    <n v="672"/>
    <n v="1854"/>
    <n v="1036"/>
    <n v="133"/>
    <n v="22"/>
    <n v="31"/>
    <n v="0"/>
    <n v="3"/>
    <n v="0"/>
    <n v="2"/>
    <n v="0"/>
    <n v="0"/>
    <n v="3"/>
    <n v="0"/>
    <n v="1"/>
    <n v="51291"/>
    <n v="5215"/>
    <n v="9"/>
    <n v="56515"/>
  </r>
  <r>
    <x v="3"/>
    <x v="2"/>
    <x v="7"/>
    <n v="10015"/>
    <n v="27457"/>
    <n v="13351"/>
    <n v="22"/>
    <n v="468"/>
    <n v="6"/>
    <n v="0"/>
    <n v="12"/>
    <n v="2"/>
    <n v="0"/>
    <n v="0"/>
    <n v="20"/>
    <n v="750"/>
    <n v="542"/>
    <n v="144"/>
    <n v="11"/>
    <n v="1"/>
    <n v="1"/>
    <n v="0"/>
    <n v="0"/>
    <n v="10"/>
    <n v="669"/>
    <n v="1862"/>
    <n v="1040"/>
    <n v="134"/>
    <n v="22"/>
    <n v="30"/>
    <n v="0"/>
    <n v="3"/>
    <n v="0"/>
    <n v="2"/>
    <n v="0"/>
    <n v="0"/>
    <n v="2"/>
    <n v="0"/>
    <n v="1"/>
    <n v="51333"/>
    <n v="5236"/>
    <n v="8"/>
    <n v="56577"/>
  </r>
  <r>
    <x v="3"/>
    <x v="2"/>
    <x v="8"/>
    <n v="10012"/>
    <n v="27422"/>
    <n v="13433"/>
    <n v="23"/>
    <n v="471"/>
    <n v="6"/>
    <n v="0"/>
    <n v="12"/>
    <n v="2"/>
    <n v="0"/>
    <n v="0"/>
    <n v="20"/>
    <n v="746"/>
    <n v="531"/>
    <n v="141"/>
    <n v="12"/>
    <n v="1"/>
    <n v="1"/>
    <n v="0"/>
    <n v="0"/>
    <n v="10"/>
    <n v="671"/>
    <n v="1878"/>
    <n v="1047"/>
    <n v="133"/>
    <n v="22"/>
    <n v="29"/>
    <n v="0"/>
    <n v="3"/>
    <n v="0"/>
    <n v="2"/>
    <n v="0"/>
    <n v="0"/>
    <n v="2"/>
    <n v="0"/>
    <n v="1"/>
    <n v="51381"/>
    <n v="5242"/>
    <n v="8"/>
    <n v="56631"/>
  </r>
  <r>
    <x v="3"/>
    <x v="2"/>
    <x v="9"/>
    <n v="9990"/>
    <n v="27445"/>
    <n v="13497"/>
    <n v="23"/>
    <n v="469"/>
    <n v="6"/>
    <n v="0"/>
    <n v="12"/>
    <n v="2"/>
    <n v="0"/>
    <n v="0"/>
    <n v="20"/>
    <n v="738"/>
    <n v="532"/>
    <n v="148"/>
    <n v="13"/>
    <n v="1"/>
    <n v="1"/>
    <n v="0"/>
    <n v="0"/>
    <n v="10"/>
    <n v="673"/>
    <n v="1881"/>
    <n v="1043"/>
    <n v="133"/>
    <n v="21"/>
    <n v="32"/>
    <n v="0"/>
    <n v="3"/>
    <n v="0"/>
    <n v="2"/>
    <n v="0"/>
    <n v="0"/>
    <n v="2"/>
    <n v="0"/>
    <n v="1"/>
    <n v="51444"/>
    <n v="5246"/>
    <n v="8"/>
    <n v="56698"/>
  </r>
  <r>
    <x v="3"/>
    <x v="2"/>
    <x v="10"/>
    <n v="9991"/>
    <n v="27487"/>
    <n v="13574"/>
    <n v="23"/>
    <n v="469"/>
    <n v="6"/>
    <n v="0"/>
    <n v="12"/>
    <n v="2"/>
    <n v="0"/>
    <n v="0"/>
    <n v="20"/>
    <n v="793"/>
    <n v="563"/>
    <n v="150"/>
    <n v="12"/>
    <n v="1"/>
    <n v="1"/>
    <n v="0"/>
    <n v="0"/>
    <n v="10"/>
    <n v="615"/>
    <n v="1880"/>
    <n v="1042"/>
    <n v="134"/>
    <n v="21"/>
    <n v="29"/>
    <n v="0"/>
    <n v="3"/>
    <n v="0"/>
    <n v="2"/>
    <n v="0"/>
    <n v="0"/>
    <n v="2"/>
    <n v="0"/>
    <n v="1"/>
    <n v="51564"/>
    <n v="5271"/>
    <n v="8"/>
    <n v="56843"/>
  </r>
  <r>
    <x v="3"/>
    <x v="2"/>
    <x v="11"/>
    <n v="9977"/>
    <n v="27508"/>
    <n v="13681"/>
    <n v="24"/>
    <n v="470"/>
    <n v="6"/>
    <n v="0"/>
    <n v="12"/>
    <n v="2"/>
    <n v="0"/>
    <n v="0"/>
    <n v="20"/>
    <n v="792"/>
    <n v="563"/>
    <n v="147"/>
    <n v="12"/>
    <n v="1"/>
    <n v="1"/>
    <n v="0"/>
    <n v="0"/>
    <n v="9"/>
    <n v="609"/>
    <n v="1890"/>
    <n v="1050"/>
    <n v="133"/>
    <n v="21"/>
    <n v="31"/>
    <n v="0"/>
    <n v="3"/>
    <n v="0"/>
    <n v="2"/>
    <n v="0"/>
    <n v="0"/>
    <n v="2"/>
    <n v="0"/>
    <n v="1"/>
    <n v="51680"/>
    <n v="5279"/>
    <n v="8"/>
    <n v="56967"/>
  </r>
  <r>
    <x v="4"/>
    <x v="2"/>
    <x v="0"/>
    <n v="1743"/>
    <n v="2835"/>
    <n v="1125"/>
    <n v="9"/>
    <n v="2"/>
    <n v="0"/>
    <n v="0"/>
    <n v="0"/>
    <n v="0"/>
    <n v="0"/>
    <n v="0"/>
    <n v="14"/>
    <n v="146"/>
    <n v="55"/>
    <n v="5"/>
    <n v="0"/>
    <n v="0"/>
    <n v="0"/>
    <n v="0"/>
    <n v="0"/>
    <n v="0"/>
    <n v="57"/>
    <n v="153"/>
    <n v="42"/>
    <n v="7"/>
    <n v="1"/>
    <n v="2"/>
    <n v="0"/>
    <n v="1"/>
    <n v="0"/>
    <n v="1"/>
    <n v="0"/>
    <n v="0"/>
    <n v="0"/>
    <n v="0"/>
    <n v="0"/>
    <n v="5714"/>
    <n v="482"/>
    <n v="2"/>
    <n v="6198"/>
  </r>
  <r>
    <x v="4"/>
    <x v="2"/>
    <x v="1"/>
    <n v="1744"/>
    <n v="2833"/>
    <n v="1131"/>
    <n v="9"/>
    <n v="2"/>
    <n v="0"/>
    <n v="0"/>
    <n v="0"/>
    <n v="0"/>
    <n v="0"/>
    <n v="0"/>
    <n v="14"/>
    <n v="146"/>
    <n v="56"/>
    <n v="3"/>
    <n v="0"/>
    <n v="0"/>
    <n v="0"/>
    <n v="0"/>
    <n v="0"/>
    <n v="0"/>
    <n v="57"/>
    <n v="153"/>
    <n v="44"/>
    <n v="7"/>
    <n v="1"/>
    <n v="2"/>
    <n v="0"/>
    <n v="1"/>
    <n v="0"/>
    <n v="1"/>
    <n v="0"/>
    <n v="0"/>
    <n v="0"/>
    <n v="0"/>
    <n v="0"/>
    <n v="5719"/>
    <n v="483"/>
    <n v="2"/>
    <n v="6204"/>
  </r>
  <r>
    <x v="4"/>
    <x v="2"/>
    <x v="2"/>
    <n v="1741"/>
    <n v="2828"/>
    <n v="1128"/>
    <n v="9"/>
    <n v="2"/>
    <n v="0"/>
    <n v="0"/>
    <n v="0"/>
    <n v="0"/>
    <n v="0"/>
    <n v="0"/>
    <n v="14"/>
    <n v="147"/>
    <n v="53"/>
    <n v="3"/>
    <n v="0"/>
    <n v="0"/>
    <n v="0"/>
    <n v="0"/>
    <n v="0"/>
    <n v="0"/>
    <n v="56"/>
    <n v="155"/>
    <n v="44"/>
    <n v="7"/>
    <n v="1"/>
    <n v="2"/>
    <n v="0"/>
    <n v="1"/>
    <n v="0"/>
    <n v="1"/>
    <n v="0"/>
    <n v="0"/>
    <n v="0"/>
    <n v="0"/>
    <n v="0"/>
    <n v="5708"/>
    <n v="482"/>
    <n v="2"/>
    <n v="6192"/>
  </r>
  <r>
    <x v="4"/>
    <x v="2"/>
    <x v="3"/>
    <n v="1738"/>
    <n v="2838"/>
    <n v="1136"/>
    <n v="9"/>
    <n v="2"/>
    <n v="0"/>
    <n v="0"/>
    <n v="0"/>
    <n v="0"/>
    <n v="0"/>
    <n v="0"/>
    <n v="14"/>
    <n v="146"/>
    <n v="57"/>
    <n v="3"/>
    <n v="0"/>
    <n v="0"/>
    <n v="0"/>
    <n v="0"/>
    <n v="0"/>
    <n v="0"/>
    <n v="56"/>
    <n v="155"/>
    <n v="44"/>
    <n v="7"/>
    <n v="1"/>
    <n v="2"/>
    <n v="0"/>
    <n v="1"/>
    <n v="0"/>
    <n v="1"/>
    <n v="0"/>
    <n v="0"/>
    <n v="0"/>
    <n v="0"/>
    <n v="0"/>
    <n v="5723"/>
    <n v="485"/>
    <n v="2"/>
    <n v="6210"/>
  </r>
  <r>
    <x v="4"/>
    <x v="2"/>
    <x v="4"/>
    <n v="1730"/>
    <n v="2834"/>
    <n v="1203"/>
    <n v="9"/>
    <n v="2"/>
    <n v="1"/>
    <n v="0"/>
    <n v="0"/>
    <n v="0"/>
    <n v="0"/>
    <n v="0"/>
    <n v="14"/>
    <n v="145"/>
    <n v="54"/>
    <n v="3"/>
    <n v="0"/>
    <n v="0"/>
    <n v="0"/>
    <n v="0"/>
    <n v="0"/>
    <n v="0"/>
    <n v="57"/>
    <n v="158"/>
    <n v="44"/>
    <n v="7"/>
    <n v="1"/>
    <n v="2"/>
    <n v="0"/>
    <n v="1"/>
    <n v="0"/>
    <n v="1"/>
    <n v="0"/>
    <n v="0"/>
    <n v="0"/>
    <n v="0"/>
    <n v="0"/>
    <n v="5779"/>
    <n v="485"/>
    <n v="2"/>
    <n v="6266"/>
  </r>
  <r>
    <x v="4"/>
    <x v="2"/>
    <x v="5"/>
    <n v="1727"/>
    <n v="2826"/>
    <n v="1243"/>
    <n v="9"/>
    <n v="2"/>
    <n v="0"/>
    <n v="0"/>
    <n v="0"/>
    <n v="0"/>
    <n v="0"/>
    <n v="0"/>
    <n v="14"/>
    <n v="147"/>
    <n v="54"/>
    <n v="5"/>
    <n v="0"/>
    <n v="0"/>
    <n v="0"/>
    <n v="0"/>
    <n v="0"/>
    <n v="0"/>
    <n v="54"/>
    <n v="157"/>
    <n v="42"/>
    <n v="7"/>
    <n v="1"/>
    <n v="2"/>
    <n v="0"/>
    <n v="1"/>
    <n v="0"/>
    <n v="1"/>
    <n v="0"/>
    <n v="0"/>
    <n v="0"/>
    <n v="0"/>
    <n v="0"/>
    <n v="5807"/>
    <n v="483"/>
    <n v="2"/>
    <n v="6292"/>
  </r>
  <r>
    <x v="4"/>
    <x v="2"/>
    <x v="6"/>
    <n v="1752"/>
    <n v="2779"/>
    <n v="1241"/>
    <n v="9"/>
    <n v="1"/>
    <n v="0"/>
    <n v="0"/>
    <n v="0"/>
    <n v="0"/>
    <n v="0"/>
    <n v="0"/>
    <n v="14"/>
    <n v="152"/>
    <n v="49"/>
    <n v="6"/>
    <n v="1"/>
    <n v="0"/>
    <n v="0"/>
    <n v="0"/>
    <n v="0"/>
    <n v="0"/>
    <n v="58"/>
    <n v="156"/>
    <n v="38"/>
    <n v="5"/>
    <n v="2"/>
    <n v="2"/>
    <n v="0"/>
    <n v="1"/>
    <n v="0"/>
    <n v="1"/>
    <n v="0"/>
    <n v="0"/>
    <n v="0"/>
    <n v="0"/>
    <n v="0"/>
    <n v="5782"/>
    <n v="483"/>
    <n v="2"/>
    <n v="6267"/>
  </r>
  <r>
    <x v="4"/>
    <x v="2"/>
    <x v="7"/>
    <n v="1748"/>
    <n v="2782"/>
    <n v="1256"/>
    <n v="10"/>
    <n v="1"/>
    <n v="0"/>
    <n v="0"/>
    <n v="0"/>
    <n v="0"/>
    <n v="0"/>
    <n v="0"/>
    <n v="14"/>
    <n v="152"/>
    <n v="47"/>
    <n v="6"/>
    <n v="1"/>
    <n v="0"/>
    <n v="0"/>
    <n v="0"/>
    <n v="0"/>
    <n v="0"/>
    <n v="58"/>
    <n v="158"/>
    <n v="38"/>
    <n v="5"/>
    <n v="2"/>
    <n v="2"/>
    <n v="0"/>
    <n v="1"/>
    <n v="0"/>
    <n v="1"/>
    <n v="0"/>
    <n v="0"/>
    <n v="0"/>
    <n v="0"/>
    <n v="0"/>
    <n v="5797"/>
    <n v="483"/>
    <n v="2"/>
    <n v="6282"/>
  </r>
  <r>
    <x v="4"/>
    <x v="2"/>
    <x v="8"/>
    <n v="1750"/>
    <n v="2784"/>
    <n v="1262"/>
    <n v="10"/>
    <n v="1"/>
    <n v="0"/>
    <n v="0"/>
    <n v="0"/>
    <n v="0"/>
    <n v="0"/>
    <n v="0"/>
    <n v="14"/>
    <n v="152"/>
    <n v="47"/>
    <n v="6"/>
    <n v="1"/>
    <n v="0"/>
    <n v="0"/>
    <n v="0"/>
    <n v="0"/>
    <n v="0"/>
    <n v="58"/>
    <n v="160"/>
    <n v="38"/>
    <n v="5"/>
    <n v="2"/>
    <n v="2"/>
    <n v="0"/>
    <n v="1"/>
    <n v="0"/>
    <n v="1"/>
    <n v="0"/>
    <n v="0"/>
    <n v="0"/>
    <n v="0"/>
    <n v="0"/>
    <n v="5807"/>
    <n v="485"/>
    <n v="2"/>
    <n v="6294"/>
  </r>
  <r>
    <x v="4"/>
    <x v="2"/>
    <x v="9"/>
    <n v="1752"/>
    <n v="2787"/>
    <n v="1271"/>
    <n v="10"/>
    <n v="1"/>
    <n v="0"/>
    <n v="0"/>
    <n v="0"/>
    <n v="0"/>
    <n v="0"/>
    <n v="0"/>
    <n v="14"/>
    <n v="152"/>
    <n v="47"/>
    <n v="6"/>
    <n v="1"/>
    <n v="0"/>
    <n v="0"/>
    <n v="0"/>
    <n v="0"/>
    <n v="0"/>
    <n v="57"/>
    <n v="162"/>
    <n v="38"/>
    <n v="5"/>
    <n v="2"/>
    <n v="2"/>
    <n v="0"/>
    <n v="1"/>
    <n v="0"/>
    <n v="1"/>
    <n v="0"/>
    <n v="0"/>
    <n v="0"/>
    <n v="0"/>
    <n v="0"/>
    <n v="5821"/>
    <n v="486"/>
    <n v="2"/>
    <n v="6309"/>
  </r>
  <r>
    <x v="4"/>
    <x v="2"/>
    <x v="10"/>
    <n v="1757"/>
    <n v="2793"/>
    <n v="1273"/>
    <n v="10"/>
    <n v="1"/>
    <n v="0"/>
    <n v="0"/>
    <n v="0"/>
    <n v="0"/>
    <n v="0"/>
    <n v="0"/>
    <n v="14"/>
    <n v="153"/>
    <n v="47"/>
    <n v="5"/>
    <n v="1"/>
    <n v="0"/>
    <n v="0"/>
    <n v="0"/>
    <n v="0"/>
    <n v="0"/>
    <n v="56"/>
    <n v="161"/>
    <n v="39"/>
    <n v="5"/>
    <n v="2"/>
    <n v="2"/>
    <n v="0"/>
    <n v="1"/>
    <n v="0"/>
    <n v="1"/>
    <n v="0"/>
    <n v="0"/>
    <n v="0"/>
    <n v="0"/>
    <n v="0"/>
    <n v="5834"/>
    <n v="485"/>
    <n v="2"/>
    <n v="6321"/>
  </r>
  <r>
    <x v="4"/>
    <x v="2"/>
    <x v="11"/>
    <n v="1761"/>
    <n v="2796"/>
    <n v="1281"/>
    <n v="10"/>
    <n v="2"/>
    <n v="0"/>
    <n v="0"/>
    <n v="0"/>
    <n v="0"/>
    <n v="0"/>
    <n v="0"/>
    <n v="14"/>
    <n v="154"/>
    <n v="49"/>
    <n v="6"/>
    <n v="1"/>
    <n v="0"/>
    <n v="0"/>
    <n v="0"/>
    <n v="0"/>
    <n v="0"/>
    <n v="54"/>
    <n v="160"/>
    <n v="38"/>
    <n v="5"/>
    <n v="2"/>
    <n v="2"/>
    <n v="0"/>
    <n v="1"/>
    <n v="0"/>
    <n v="1"/>
    <n v="0"/>
    <n v="0"/>
    <n v="0"/>
    <n v="0"/>
    <n v="0"/>
    <n v="5850"/>
    <n v="485"/>
    <n v="2"/>
    <n v="6337"/>
  </r>
  <r>
    <x v="5"/>
    <x v="2"/>
    <x v="0"/>
    <n v="6716"/>
    <n v="12468"/>
    <n v="16599"/>
    <n v="17"/>
    <n v="11"/>
    <n v="1"/>
    <n v="2"/>
    <n v="5"/>
    <n v="1"/>
    <n v="1"/>
    <n v="0"/>
    <n v="29"/>
    <n v="515"/>
    <n v="350"/>
    <n v="100"/>
    <n v="12"/>
    <n v="2"/>
    <n v="0"/>
    <n v="0"/>
    <n v="0"/>
    <n v="16"/>
    <n v="650"/>
    <n v="1490"/>
    <n v="684"/>
    <n v="84"/>
    <n v="18"/>
    <n v="29"/>
    <n v="0"/>
    <n v="10"/>
    <n v="0"/>
    <n v="7"/>
    <n v="0"/>
    <n v="0"/>
    <n v="10"/>
    <n v="0"/>
    <n v="1"/>
    <n v="35821"/>
    <n v="3979"/>
    <n v="28"/>
    <n v="39828"/>
  </r>
  <r>
    <x v="5"/>
    <x v="2"/>
    <x v="1"/>
    <n v="6733"/>
    <n v="12487"/>
    <n v="17081"/>
    <n v="17"/>
    <n v="11"/>
    <n v="1"/>
    <n v="0"/>
    <n v="5"/>
    <n v="1"/>
    <n v="1"/>
    <n v="0"/>
    <n v="29"/>
    <n v="516"/>
    <n v="350"/>
    <n v="94"/>
    <n v="13"/>
    <n v="1"/>
    <n v="0"/>
    <n v="0"/>
    <n v="0"/>
    <n v="16"/>
    <n v="643"/>
    <n v="1497"/>
    <n v="689"/>
    <n v="83"/>
    <n v="17"/>
    <n v="29"/>
    <n v="0"/>
    <n v="10"/>
    <n v="0"/>
    <n v="7"/>
    <n v="0"/>
    <n v="0"/>
    <n v="8"/>
    <n v="0"/>
    <n v="1"/>
    <n v="36337"/>
    <n v="3977"/>
    <n v="26"/>
    <n v="40340"/>
  </r>
  <r>
    <x v="5"/>
    <x v="2"/>
    <x v="2"/>
    <n v="6731"/>
    <n v="12494"/>
    <n v="17430"/>
    <n v="17"/>
    <n v="11"/>
    <n v="1"/>
    <n v="0"/>
    <n v="5"/>
    <n v="1"/>
    <n v="1"/>
    <n v="0"/>
    <n v="29"/>
    <n v="515"/>
    <n v="347"/>
    <n v="88"/>
    <n v="16"/>
    <n v="1"/>
    <n v="0"/>
    <n v="0"/>
    <n v="0"/>
    <n v="15"/>
    <n v="642"/>
    <n v="1509"/>
    <n v="700"/>
    <n v="81"/>
    <n v="19"/>
    <n v="26"/>
    <n v="0"/>
    <n v="10"/>
    <n v="0"/>
    <n v="7"/>
    <n v="0"/>
    <n v="0"/>
    <n v="8"/>
    <n v="0"/>
    <n v="1"/>
    <n v="36691"/>
    <n v="3988"/>
    <n v="26"/>
    <n v="40705"/>
  </r>
  <r>
    <x v="5"/>
    <x v="2"/>
    <x v="3"/>
    <n v="6720"/>
    <n v="12521"/>
    <n v="17711"/>
    <n v="17"/>
    <n v="11"/>
    <n v="1"/>
    <n v="0"/>
    <n v="5"/>
    <n v="1"/>
    <n v="1"/>
    <n v="0"/>
    <n v="29"/>
    <n v="514"/>
    <n v="339"/>
    <n v="93"/>
    <n v="16"/>
    <n v="0"/>
    <n v="0"/>
    <n v="0"/>
    <n v="0"/>
    <n v="15"/>
    <n v="639"/>
    <n v="1533"/>
    <n v="700"/>
    <n v="84"/>
    <n v="19"/>
    <n v="33"/>
    <n v="0"/>
    <n v="10"/>
    <n v="0"/>
    <n v="7"/>
    <n v="0"/>
    <n v="0"/>
    <n v="9"/>
    <n v="0"/>
    <n v="1"/>
    <n v="36988"/>
    <n v="4014"/>
    <n v="27"/>
    <n v="41029"/>
  </r>
  <r>
    <x v="5"/>
    <x v="2"/>
    <x v="4"/>
    <n v="6711"/>
    <n v="12507"/>
    <n v="18075"/>
    <n v="19"/>
    <n v="12"/>
    <n v="1"/>
    <n v="0"/>
    <n v="5"/>
    <n v="1"/>
    <n v="1"/>
    <n v="0"/>
    <n v="29"/>
    <n v="507"/>
    <n v="353"/>
    <n v="95"/>
    <n v="15"/>
    <n v="0"/>
    <n v="0"/>
    <n v="0"/>
    <n v="0"/>
    <n v="15"/>
    <n v="639"/>
    <n v="1530"/>
    <n v="700"/>
    <n v="84"/>
    <n v="19"/>
    <n v="29"/>
    <n v="0"/>
    <n v="10"/>
    <n v="0"/>
    <n v="7"/>
    <n v="0"/>
    <n v="0"/>
    <n v="8"/>
    <n v="0"/>
    <n v="1"/>
    <n v="37332"/>
    <n v="4015"/>
    <n v="26"/>
    <n v="41373"/>
  </r>
  <r>
    <x v="5"/>
    <x v="2"/>
    <x v="5"/>
    <n v="6704"/>
    <n v="12574"/>
    <n v="18474"/>
    <n v="18"/>
    <n v="12"/>
    <n v="1"/>
    <n v="0"/>
    <n v="5"/>
    <n v="1"/>
    <n v="1"/>
    <n v="0"/>
    <n v="29"/>
    <n v="502"/>
    <n v="339"/>
    <n v="92"/>
    <n v="16"/>
    <n v="0"/>
    <n v="0"/>
    <n v="0"/>
    <n v="0"/>
    <n v="16"/>
    <n v="632"/>
    <n v="1557"/>
    <n v="706"/>
    <n v="84"/>
    <n v="19"/>
    <n v="30"/>
    <n v="0"/>
    <n v="10"/>
    <n v="0"/>
    <n v="7"/>
    <n v="0"/>
    <n v="0"/>
    <n v="7"/>
    <n v="0"/>
    <n v="1"/>
    <n v="37790"/>
    <n v="4022"/>
    <n v="25"/>
    <n v="41837"/>
  </r>
  <r>
    <x v="5"/>
    <x v="2"/>
    <x v="6"/>
    <n v="8225"/>
    <n v="15142"/>
    <n v="14735"/>
    <n v="18"/>
    <n v="32"/>
    <n v="0"/>
    <n v="1"/>
    <n v="5"/>
    <n v="2"/>
    <n v="0"/>
    <n v="0"/>
    <n v="30"/>
    <n v="572"/>
    <n v="291"/>
    <n v="78"/>
    <n v="14"/>
    <n v="0"/>
    <n v="0"/>
    <n v="0"/>
    <n v="0"/>
    <n v="15"/>
    <n v="787"/>
    <n v="1507"/>
    <n v="617"/>
    <n v="72"/>
    <n v="15"/>
    <n v="34"/>
    <n v="0"/>
    <n v="10"/>
    <n v="0"/>
    <n v="7"/>
    <n v="0"/>
    <n v="0"/>
    <n v="9"/>
    <n v="0"/>
    <n v="1"/>
    <n v="38160"/>
    <n v="4032"/>
    <n v="27"/>
    <n v="42219"/>
  </r>
  <r>
    <x v="5"/>
    <x v="2"/>
    <x v="7"/>
    <n v="8237"/>
    <n v="15152"/>
    <n v="15081"/>
    <n v="18"/>
    <n v="32"/>
    <n v="0"/>
    <n v="81"/>
    <n v="5"/>
    <n v="2"/>
    <n v="0"/>
    <n v="0"/>
    <n v="30"/>
    <n v="568"/>
    <n v="284"/>
    <n v="80"/>
    <n v="14"/>
    <n v="0"/>
    <n v="0"/>
    <n v="0"/>
    <n v="0"/>
    <n v="15"/>
    <n v="786"/>
    <n v="1519"/>
    <n v="618"/>
    <n v="72"/>
    <n v="15"/>
    <n v="33"/>
    <n v="0"/>
    <n v="10"/>
    <n v="0"/>
    <n v="7"/>
    <n v="0"/>
    <n v="0"/>
    <n v="8"/>
    <n v="0"/>
    <n v="1"/>
    <n v="38608"/>
    <n v="4034"/>
    <n v="26"/>
    <n v="42668"/>
  </r>
  <r>
    <x v="5"/>
    <x v="2"/>
    <x v="8"/>
    <n v="8225"/>
    <n v="15193"/>
    <n v="15464"/>
    <n v="18"/>
    <n v="36"/>
    <n v="0"/>
    <n v="86"/>
    <n v="5"/>
    <n v="2"/>
    <n v="0"/>
    <n v="0"/>
    <n v="30"/>
    <n v="565"/>
    <n v="289"/>
    <n v="86"/>
    <n v="15"/>
    <n v="0"/>
    <n v="0"/>
    <n v="0"/>
    <n v="0"/>
    <n v="15"/>
    <n v="787"/>
    <n v="1522"/>
    <n v="615"/>
    <n v="70"/>
    <n v="15"/>
    <n v="33"/>
    <n v="0"/>
    <n v="10"/>
    <n v="0"/>
    <n v="7"/>
    <n v="0"/>
    <n v="0"/>
    <n v="8"/>
    <n v="0"/>
    <n v="1"/>
    <n v="39029"/>
    <n v="4042"/>
    <n v="26"/>
    <n v="43097"/>
  </r>
  <r>
    <x v="5"/>
    <x v="2"/>
    <x v="9"/>
    <n v="8218"/>
    <n v="15221"/>
    <n v="15977"/>
    <n v="18"/>
    <n v="36"/>
    <n v="0"/>
    <n v="43"/>
    <n v="5"/>
    <n v="2"/>
    <n v="0"/>
    <n v="0"/>
    <n v="30"/>
    <n v="559"/>
    <n v="275"/>
    <n v="87"/>
    <n v="15"/>
    <n v="0"/>
    <n v="0"/>
    <n v="0"/>
    <n v="0"/>
    <n v="15"/>
    <n v="795"/>
    <n v="1548"/>
    <n v="619"/>
    <n v="72"/>
    <n v="15"/>
    <n v="33"/>
    <n v="0"/>
    <n v="10"/>
    <n v="0"/>
    <n v="7"/>
    <n v="0"/>
    <n v="0"/>
    <n v="8"/>
    <n v="0"/>
    <n v="1"/>
    <n v="39520"/>
    <n v="4063"/>
    <n v="26"/>
    <n v="43609"/>
  </r>
  <r>
    <x v="5"/>
    <x v="2"/>
    <x v="10"/>
    <n v="8224"/>
    <n v="15243"/>
    <n v="16400"/>
    <n v="18"/>
    <n v="35"/>
    <n v="0"/>
    <n v="18"/>
    <n v="5"/>
    <n v="2"/>
    <n v="0"/>
    <n v="0"/>
    <n v="30"/>
    <n v="571"/>
    <n v="293"/>
    <n v="88"/>
    <n v="15"/>
    <n v="0"/>
    <n v="0"/>
    <n v="0"/>
    <n v="0"/>
    <n v="15"/>
    <n v="785"/>
    <n v="1543"/>
    <n v="619"/>
    <n v="70"/>
    <n v="15"/>
    <n v="31"/>
    <n v="0"/>
    <n v="10"/>
    <n v="0"/>
    <n v="7"/>
    <n v="0"/>
    <n v="0"/>
    <n v="8"/>
    <n v="0"/>
    <n v="1"/>
    <n v="39945"/>
    <n v="4075"/>
    <n v="26"/>
    <n v="44046"/>
  </r>
  <r>
    <x v="5"/>
    <x v="2"/>
    <x v="11"/>
    <n v="8208"/>
    <n v="15295"/>
    <n v="16905"/>
    <n v="18"/>
    <n v="33"/>
    <n v="0"/>
    <n v="14"/>
    <n v="5"/>
    <n v="2"/>
    <n v="0"/>
    <n v="0"/>
    <n v="30"/>
    <n v="568"/>
    <n v="288"/>
    <n v="86"/>
    <n v="15"/>
    <n v="1"/>
    <n v="0"/>
    <n v="0"/>
    <n v="0"/>
    <n v="15"/>
    <n v="785"/>
    <n v="1555"/>
    <n v="621"/>
    <n v="70"/>
    <n v="15"/>
    <n v="33"/>
    <n v="0"/>
    <n v="10"/>
    <n v="0"/>
    <n v="7"/>
    <n v="0"/>
    <n v="0"/>
    <n v="8"/>
    <n v="0"/>
    <n v="1"/>
    <n v="40480"/>
    <n v="4082"/>
    <n v="26"/>
    <n v="44588"/>
  </r>
  <r>
    <x v="6"/>
    <x v="2"/>
    <x v="0"/>
    <n v="1422"/>
    <n v="2535"/>
    <n v="699"/>
    <n v="8"/>
    <n v="1"/>
    <n v="0"/>
    <n v="0"/>
    <n v="0"/>
    <n v="2"/>
    <n v="0"/>
    <n v="0"/>
    <n v="18"/>
    <n v="131"/>
    <n v="49"/>
    <n v="11"/>
    <n v="2"/>
    <n v="0"/>
    <n v="1"/>
    <n v="0"/>
    <n v="0"/>
    <n v="1"/>
    <n v="77"/>
    <n v="270"/>
    <n v="120"/>
    <n v="15"/>
    <n v="7"/>
    <n v="13"/>
    <n v="0"/>
    <n v="4"/>
    <n v="0"/>
    <n v="0"/>
    <n v="0"/>
    <n v="0"/>
    <n v="2"/>
    <n v="0"/>
    <n v="0"/>
    <n v="4667"/>
    <n v="715"/>
    <n v="6"/>
    <n v="5388"/>
  </r>
  <r>
    <x v="6"/>
    <x v="2"/>
    <x v="1"/>
    <n v="1425"/>
    <n v="2537"/>
    <n v="743"/>
    <n v="8"/>
    <n v="1"/>
    <n v="0"/>
    <n v="0"/>
    <n v="0"/>
    <n v="2"/>
    <n v="0"/>
    <n v="0"/>
    <n v="18"/>
    <n v="131"/>
    <n v="50"/>
    <n v="13"/>
    <n v="2"/>
    <n v="0"/>
    <n v="1"/>
    <n v="0"/>
    <n v="0"/>
    <n v="1"/>
    <n v="77"/>
    <n v="273"/>
    <n v="120"/>
    <n v="15"/>
    <n v="7"/>
    <n v="13"/>
    <n v="0"/>
    <n v="4"/>
    <n v="0"/>
    <n v="0"/>
    <n v="0"/>
    <n v="0"/>
    <n v="2"/>
    <n v="0"/>
    <n v="0"/>
    <n v="4716"/>
    <n v="721"/>
    <n v="6"/>
    <n v="5443"/>
  </r>
  <r>
    <x v="6"/>
    <x v="2"/>
    <x v="2"/>
    <n v="1434"/>
    <n v="2552"/>
    <n v="770"/>
    <n v="8"/>
    <n v="1"/>
    <n v="0"/>
    <n v="0"/>
    <n v="0"/>
    <n v="2"/>
    <n v="0"/>
    <n v="0"/>
    <n v="18"/>
    <n v="132"/>
    <n v="50"/>
    <n v="13"/>
    <n v="2"/>
    <n v="0"/>
    <n v="1"/>
    <n v="0"/>
    <n v="0"/>
    <n v="1"/>
    <n v="77"/>
    <n v="276"/>
    <n v="119"/>
    <n v="15"/>
    <n v="7"/>
    <n v="13"/>
    <n v="0"/>
    <n v="4"/>
    <n v="0"/>
    <n v="0"/>
    <n v="0"/>
    <n v="0"/>
    <n v="2"/>
    <n v="0"/>
    <n v="0"/>
    <n v="4767"/>
    <n v="724"/>
    <n v="6"/>
    <n v="5497"/>
  </r>
  <r>
    <x v="6"/>
    <x v="2"/>
    <x v="3"/>
    <n v="1432"/>
    <n v="2565"/>
    <n v="810"/>
    <n v="8"/>
    <n v="1"/>
    <n v="0"/>
    <n v="0"/>
    <n v="0"/>
    <n v="2"/>
    <n v="0"/>
    <n v="0"/>
    <n v="18"/>
    <n v="130"/>
    <n v="48"/>
    <n v="13"/>
    <n v="2"/>
    <n v="0"/>
    <n v="1"/>
    <n v="0"/>
    <n v="0"/>
    <n v="1"/>
    <n v="77"/>
    <n v="279"/>
    <n v="119"/>
    <n v="16"/>
    <n v="7"/>
    <n v="13"/>
    <n v="0"/>
    <n v="4"/>
    <n v="0"/>
    <n v="0"/>
    <n v="0"/>
    <n v="0"/>
    <n v="1"/>
    <n v="0"/>
    <n v="0"/>
    <n v="4818"/>
    <n v="724"/>
    <n v="5"/>
    <n v="5547"/>
  </r>
  <r>
    <x v="6"/>
    <x v="2"/>
    <x v="4"/>
    <n v="1430"/>
    <n v="2562"/>
    <n v="827"/>
    <n v="8"/>
    <n v="1"/>
    <n v="0"/>
    <n v="0"/>
    <n v="0"/>
    <n v="2"/>
    <n v="0"/>
    <n v="0"/>
    <n v="18"/>
    <n v="130"/>
    <n v="51"/>
    <n v="15"/>
    <n v="2"/>
    <n v="0"/>
    <n v="1"/>
    <n v="0"/>
    <n v="0"/>
    <n v="1"/>
    <n v="77"/>
    <n v="275"/>
    <n v="119"/>
    <n v="16"/>
    <n v="7"/>
    <n v="13"/>
    <n v="0"/>
    <n v="4"/>
    <n v="0"/>
    <n v="0"/>
    <n v="0"/>
    <n v="0"/>
    <n v="1"/>
    <n v="0"/>
    <n v="0"/>
    <n v="4830"/>
    <n v="725"/>
    <n v="5"/>
    <n v="5560"/>
  </r>
  <r>
    <x v="6"/>
    <x v="2"/>
    <x v="5"/>
    <n v="1418"/>
    <n v="2556"/>
    <n v="830"/>
    <n v="8"/>
    <n v="1"/>
    <n v="0"/>
    <n v="0"/>
    <n v="0"/>
    <n v="2"/>
    <n v="0"/>
    <n v="0"/>
    <n v="18"/>
    <n v="132"/>
    <n v="49"/>
    <n v="16"/>
    <n v="2"/>
    <n v="0"/>
    <n v="1"/>
    <n v="0"/>
    <n v="0"/>
    <n v="1"/>
    <n v="76"/>
    <n v="280"/>
    <n v="119"/>
    <n v="15"/>
    <n v="7"/>
    <n v="13"/>
    <n v="0"/>
    <n v="4"/>
    <n v="0"/>
    <n v="0"/>
    <n v="0"/>
    <n v="0"/>
    <n v="1"/>
    <n v="0"/>
    <n v="0"/>
    <n v="4815"/>
    <n v="729"/>
    <n v="5"/>
    <n v="5549"/>
  </r>
  <r>
    <x v="6"/>
    <x v="2"/>
    <x v="6"/>
    <n v="1512"/>
    <n v="2470"/>
    <n v="809"/>
    <n v="8"/>
    <n v="3"/>
    <n v="0"/>
    <n v="0"/>
    <n v="0"/>
    <n v="2"/>
    <n v="0"/>
    <n v="0"/>
    <n v="18"/>
    <n v="139"/>
    <n v="44"/>
    <n v="13"/>
    <n v="2"/>
    <n v="0"/>
    <n v="1"/>
    <n v="0"/>
    <n v="0"/>
    <n v="1"/>
    <n v="101"/>
    <n v="266"/>
    <n v="112"/>
    <n v="15"/>
    <n v="6"/>
    <n v="14"/>
    <n v="0"/>
    <n v="4"/>
    <n v="0"/>
    <n v="0"/>
    <n v="0"/>
    <n v="0"/>
    <n v="1"/>
    <n v="0"/>
    <n v="0"/>
    <n v="4804"/>
    <n v="732"/>
    <n v="5"/>
    <n v="5541"/>
  </r>
  <r>
    <x v="6"/>
    <x v="2"/>
    <x v="7"/>
    <n v="1516"/>
    <n v="2461"/>
    <n v="809"/>
    <n v="8"/>
    <n v="3"/>
    <n v="0"/>
    <n v="0"/>
    <n v="0"/>
    <n v="2"/>
    <n v="0"/>
    <n v="0"/>
    <n v="18"/>
    <n v="138"/>
    <n v="49"/>
    <n v="14"/>
    <n v="1"/>
    <n v="0"/>
    <n v="1"/>
    <n v="0"/>
    <n v="0"/>
    <n v="1"/>
    <n v="101"/>
    <n v="269"/>
    <n v="111"/>
    <n v="16"/>
    <n v="6"/>
    <n v="14"/>
    <n v="0"/>
    <n v="4"/>
    <n v="0"/>
    <n v="0"/>
    <n v="0"/>
    <n v="0"/>
    <n v="1"/>
    <n v="0"/>
    <n v="0"/>
    <n v="4799"/>
    <n v="739"/>
    <n v="5"/>
    <n v="5543"/>
  </r>
  <r>
    <x v="6"/>
    <x v="2"/>
    <x v="8"/>
    <n v="1511"/>
    <n v="2474"/>
    <n v="814"/>
    <n v="8"/>
    <n v="3"/>
    <n v="0"/>
    <n v="0"/>
    <n v="0"/>
    <n v="2"/>
    <n v="0"/>
    <n v="0"/>
    <n v="18"/>
    <n v="138"/>
    <n v="50"/>
    <n v="14"/>
    <n v="1"/>
    <n v="0"/>
    <n v="1"/>
    <n v="0"/>
    <n v="0"/>
    <n v="1"/>
    <n v="100"/>
    <n v="267"/>
    <n v="111"/>
    <n v="16"/>
    <n v="6"/>
    <n v="13"/>
    <n v="0"/>
    <n v="5"/>
    <n v="0"/>
    <n v="0"/>
    <n v="0"/>
    <n v="0"/>
    <n v="1"/>
    <n v="0"/>
    <n v="0"/>
    <n v="4812"/>
    <n v="736"/>
    <n v="6"/>
    <n v="5554"/>
  </r>
  <r>
    <x v="6"/>
    <x v="2"/>
    <x v="9"/>
    <n v="1515"/>
    <n v="2473"/>
    <n v="813"/>
    <n v="8"/>
    <n v="3"/>
    <n v="0"/>
    <n v="0"/>
    <n v="0"/>
    <n v="2"/>
    <n v="0"/>
    <n v="0"/>
    <n v="18"/>
    <n v="138"/>
    <n v="49"/>
    <n v="14"/>
    <n v="1"/>
    <n v="0"/>
    <n v="1"/>
    <n v="0"/>
    <n v="0"/>
    <n v="1"/>
    <n v="100"/>
    <n v="269"/>
    <n v="112"/>
    <n v="16"/>
    <n v="6"/>
    <n v="13"/>
    <n v="0"/>
    <n v="5"/>
    <n v="0"/>
    <n v="0"/>
    <n v="0"/>
    <n v="0"/>
    <n v="1"/>
    <n v="0"/>
    <n v="0"/>
    <n v="4814"/>
    <n v="738"/>
    <n v="6"/>
    <n v="5558"/>
  </r>
  <r>
    <x v="6"/>
    <x v="2"/>
    <x v="10"/>
    <n v="1510"/>
    <n v="2476"/>
    <n v="813"/>
    <n v="8"/>
    <n v="3"/>
    <n v="0"/>
    <n v="0"/>
    <n v="0"/>
    <n v="2"/>
    <n v="0"/>
    <n v="0"/>
    <n v="18"/>
    <n v="138"/>
    <n v="47"/>
    <n v="14"/>
    <n v="0"/>
    <n v="0"/>
    <n v="0"/>
    <n v="0"/>
    <n v="0"/>
    <n v="1"/>
    <n v="100"/>
    <n v="274"/>
    <n v="113"/>
    <n v="16"/>
    <n v="6"/>
    <n v="14"/>
    <n v="0"/>
    <n v="5"/>
    <n v="0"/>
    <n v="0"/>
    <n v="0"/>
    <n v="0"/>
    <n v="1"/>
    <n v="0"/>
    <n v="0"/>
    <n v="4812"/>
    <n v="741"/>
    <n v="6"/>
    <n v="5559"/>
  </r>
  <r>
    <x v="6"/>
    <x v="2"/>
    <x v="11"/>
    <n v="1527"/>
    <n v="2477"/>
    <n v="817"/>
    <n v="8"/>
    <n v="3"/>
    <n v="0"/>
    <n v="0"/>
    <n v="0"/>
    <n v="2"/>
    <n v="0"/>
    <n v="0"/>
    <n v="18"/>
    <n v="138"/>
    <n v="48"/>
    <n v="13"/>
    <n v="0"/>
    <n v="0"/>
    <n v="0"/>
    <n v="0"/>
    <n v="0"/>
    <n v="1"/>
    <n v="100"/>
    <n v="274"/>
    <n v="113"/>
    <n v="16"/>
    <n v="6"/>
    <n v="14"/>
    <n v="0"/>
    <n v="5"/>
    <n v="0"/>
    <n v="0"/>
    <n v="0"/>
    <n v="0"/>
    <n v="1"/>
    <n v="0"/>
    <n v="0"/>
    <n v="4834"/>
    <n v="741"/>
    <n v="6"/>
    <n v="5581"/>
  </r>
  <r>
    <x v="7"/>
    <x v="2"/>
    <x v="0"/>
    <n v="1578"/>
    <n v="4140"/>
    <n v="1478"/>
    <n v="15"/>
    <n v="3"/>
    <n v="0"/>
    <n v="0"/>
    <n v="11"/>
    <n v="7"/>
    <n v="1"/>
    <n v="0"/>
    <n v="21"/>
    <n v="332"/>
    <n v="143"/>
    <n v="32"/>
    <n v="0"/>
    <n v="0"/>
    <n v="0"/>
    <n v="0"/>
    <n v="0"/>
    <n v="5"/>
    <n v="118"/>
    <n v="464"/>
    <n v="248"/>
    <n v="20"/>
    <n v="8"/>
    <n v="4"/>
    <n v="0"/>
    <n v="0"/>
    <n v="0"/>
    <n v="0"/>
    <n v="0"/>
    <n v="0"/>
    <n v="0"/>
    <n v="0"/>
    <n v="0"/>
    <n v="7233"/>
    <n v="1395"/>
    <n v="0"/>
    <n v="8628"/>
  </r>
  <r>
    <x v="7"/>
    <x v="2"/>
    <x v="1"/>
    <n v="1595"/>
    <n v="4172"/>
    <n v="1493"/>
    <n v="15"/>
    <n v="3"/>
    <n v="0"/>
    <n v="0"/>
    <n v="11"/>
    <n v="7"/>
    <n v="1"/>
    <n v="0"/>
    <n v="21"/>
    <n v="332"/>
    <n v="144"/>
    <n v="36"/>
    <n v="0"/>
    <n v="0"/>
    <n v="0"/>
    <n v="0"/>
    <n v="0"/>
    <n v="5"/>
    <n v="119"/>
    <n v="465"/>
    <n v="245"/>
    <n v="20"/>
    <n v="8"/>
    <n v="4"/>
    <n v="0"/>
    <n v="0"/>
    <n v="0"/>
    <n v="0"/>
    <n v="0"/>
    <n v="0"/>
    <n v="0"/>
    <n v="0"/>
    <n v="0"/>
    <n v="7297"/>
    <n v="1399"/>
    <n v="0"/>
    <n v="8696"/>
  </r>
  <r>
    <x v="7"/>
    <x v="2"/>
    <x v="2"/>
    <n v="1586"/>
    <n v="4231"/>
    <n v="1506"/>
    <n v="15"/>
    <n v="3"/>
    <n v="0"/>
    <n v="0"/>
    <n v="11"/>
    <n v="7"/>
    <n v="1"/>
    <n v="0"/>
    <n v="20"/>
    <n v="331"/>
    <n v="139"/>
    <n v="33"/>
    <n v="0"/>
    <n v="0"/>
    <n v="0"/>
    <n v="0"/>
    <n v="0"/>
    <n v="5"/>
    <n v="118"/>
    <n v="468"/>
    <n v="249"/>
    <n v="19"/>
    <n v="8"/>
    <n v="4"/>
    <n v="0"/>
    <n v="0"/>
    <n v="0"/>
    <n v="0"/>
    <n v="0"/>
    <n v="0"/>
    <n v="0"/>
    <n v="0"/>
    <n v="0"/>
    <n v="7360"/>
    <n v="1394"/>
    <n v="0"/>
    <n v="8754"/>
  </r>
  <r>
    <x v="7"/>
    <x v="2"/>
    <x v="3"/>
    <n v="1587"/>
    <n v="4267"/>
    <n v="1509"/>
    <n v="16"/>
    <n v="3"/>
    <n v="0"/>
    <n v="0"/>
    <n v="11"/>
    <n v="7"/>
    <n v="1"/>
    <n v="0"/>
    <n v="20"/>
    <n v="331"/>
    <n v="139"/>
    <n v="34"/>
    <n v="0"/>
    <n v="0"/>
    <n v="0"/>
    <n v="0"/>
    <n v="0"/>
    <n v="5"/>
    <n v="118"/>
    <n v="472"/>
    <n v="247"/>
    <n v="21"/>
    <n v="8"/>
    <n v="4"/>
    <n v="0"/>
    <n v="0"/>
    <n v="0"/>
    <n v="0"/>
    <n v="0"/>
    <n v="0"/>
    <n v="0"/>
    <n v="0"/>
    <n v="0"/>
    <n v="7401"/>
    <n v="1399"/>
    <n v="0"/>
    <n v="8800"/>
  </r>
  <r>
    <x v="7"/>
    <x v="2"/>
    <x v="4"/>
    <n v="1586"/>
    <n v="4328"/>
    <n v="1532"/>
    <n v="16"/>
    <n v="3"/>
    <n v="0"/>
    <n v="0"/>
    <n v="11"/>
    <n v="7"/>
    <n v="1"/>
    <n v="0"/>
    <n v="19"/>
    <n v="330"/>
    <n v="132"/>
    <n v="32"/>
    <n v="0"/>
    <n v="0"/>
    <n v="0"/>
    <n v="0"/>
    <n v="0"/>
    <n v="5"/>
    <n v="119"/>
    <n v="482"/>
    <n v="251"/>
    <n v="20"/>
    <n v="8"/>
    <n v="4"/>
    <n v="0"/>
    <n v="0"/>
    <n v="0"/>
    <n v="0"/>
    <n v="0"/>
    <n v="0"/>
    <n v="0"/>
    <n v="0"/>
    <n v="0"/>
    <n v="7484"/>
    <n v="1402"/>
    <n v="0"/>
    <n v="8886"/>
  </r>
  <r>
    <x v="7"/>
    <x v="2"/>
    <x v="5"/>
    <n v="1573"/>
    <n v="4377"/>
    <n v="1546"/>
    <n v="16"/>
    <n v="2"/>
    <n v="0"/>
    <n v="0"/>
    <n v="11"/>
    <n v="7"/>
    <n v="1"/>
    <n v="0"/>
    <n v="19"/>
    <n v="327"/>
    <n v="136"/>
    <n v="32"/>
    <n v="0"/>
    <n v="0"/>
    <n v="0"/>
    <n v="0"/>
    <n v="0"/>
    <n v="5"/>
    <n v="119"/>
    <n v="485"/>
    <n v="248"/>
    <n v="20"/>
    <n v="8"/>
    <n v="4"/>
    <n v="0"/>
    <n v="0"/>
    <n v="0"/>
    <n v="0"/>
    <n v="0"/>
    <n v="0"/>
    <n v="0"/>
    <n v="0"/>
    <n v="0"/>
    <n v="7533"/>
    <n v="1403"/>
    <n v="0"/>
    <n v="8936"/>
  </r>
  <r>
    <x v="7"/>
    <x v="2"/>
    <x v="6"/>
    <n v="2301"/>
    <n v="3751"/>
    <n v="1475"/>
    <n v="16"/>
    <n v="5"/>
    <n v="0"/>
    <n v="0"/>
    <n v="12"/>
    <n v="6"/>
    <n v="1"/>
    <n v="0"/>
    <n v="21"/>
    <n v="339"/>
    <n v="125"/>
    <n v="28"/>
    <n v="1"/>
    <n v="0"/>
    <n v="0"/>
    <n v="0"/>
    <n v="0"/>
    <n v="5"/>
    <n v="144"/>
    <n v="486"/>
    <n v="226"/>
    <n v="18"/>
    <n v="4"/>
    <n v="7"/>
    <n v="0"/>
    <n v="0"/>
    <n v="0"/>
    <n v="0"/>
    <n v="0"/>
    <n v="0"/>
    <n v="0"/>
    <n v="0"/>
    <n v="0"/>
    <n v="7567"/>
    <n v="1404"/>
    <n v="0"/>
    <n v="8971"/>
  </r>
  <r>
    <x v="7"/>
    <x v="2"/>
    <x v="7"/>
    <n v="2303"/>
    <n v="3803"/>
    <n v="1481"/>
    <n v="16"/>
    <n v="4"/>
    <n v="0"/>
    <n v="0"/>
    <n v="12"/>
    <n v="6"/>
    <n v="1"/>
    <n v="0"/>
    <n v="20"/>
    <n v="337"/>
    <n v="124"/>
    <n v="27"/>
    <n v="1"/>
    <n v="0"/>
    <n v="0"/>
    <n v="0"/>
    <n v="0"/>
    <n v="5"/>
    <n v="144"/>
    <n v="488"/>
    <n v="226"/>
    <n v="18"/>
    <n v="4"/>
    <n v="7"/>
    <n v="0"/>
    <n v="0"/>
    <n v="0"/>
    <n v="0"/>
    <n v="0"/>
    <n v="0"/>
    <n v="0"/>
    <n v="0"/>
    <n v="0"/>
    <n v="7626"/>
    <n v="1401"/>
    <n v="0"/>
    <n v="9027"/>
  </r>
  <r>
    <x v="7"/>
    <x v="2"/>
    <x v="8"/>
    <n v="2301"/>
    <n v="3841"/>
    <n v="1478"/>
    <n v="17"/>
    <n v="4"/>
    <n v="0"/>
    <n v="0"/>
    <n v="12"/>
    <n v="6"/>
    <n v="1"/>
    <n v="0"/>
    <n v="20"/>
    <n v="338"/>
    <n v="126"/>
    <n v="25"/>
    <n v="1"/>
    <n v="0"/>
    <n v="0"/>
    <n v="0"/>
    <n v="0"/>
    <n v="5"/>
    <n v="142"/>
    <n v="485"/>
    <n v="227"/>
    <n v="18"/>
    <n v="4"/>
    <n v="7"/>
    <n v="0"/>
    <n v="0"/>
    <n v="0"/>
    <n v="0"/>
    <n v="0"/>
    <n v="0"/>
    <n v="0"/>
    <n v="0"/>
    <n v="0"/>
    <n v="7660"/>
    <n v="1398"/>
    <n v="0"/>
    <n v="9058"/>
  </r>
  <r>
    <x v="7"/>
    <x v="2"/>
    <x v="9"/>
    <n v="2292"/>
    <n v="3923"/>
    <n v="1495"/>
    <n v="17"/>
    <n v="4"/>
    <n v="0"/>
    <n v="0"/>
    <n v="12"/>
    <n v="6"/>
    <n v="1"/>
    <n v="0"/>
    <n v="20"/>
    <n v="335"/>
    <n v="134"/>
    <n v="24"/>
    <n v="1"/>
    <n v="0"/>
    <n v="0"/>
    <n v="0"/>
    <n v="0"/>
    <n v="5"/>
    <n v="141"/>
    <n v="481"/>
    <n v="227"/>
    <n v="18"/>
    <n v="4"/>
    <n v="7"/>
    <n v="0"/>
    <n v="0"/>
    <n v="0"/>
    <n v="0"/>
    <n v="0"/>
    <n v="0"/>
    <n v="0"/>
    <n v="0"/>
    <n v="0"/>
    <n v="7750"/>
    <n v="1397"/>
    <n v="0"/>
    <n v="9147"/>
  </r>
  <r>
    <x v="7"/>
    <x v="2"/>
    <x v="10"/>
    <n v="2306"/>
    <n v="3973"/>
    <n v="1500"/>
    <n v="17"/>
    <n v="4"/>
    <n v="0"/>
    <n v="0"/>
    <n v="12"/>
    <n v="6"/>
    <n v="1"/>
    <n v="0"/>
    <n v="20"/>
    <n v="335"/>
    <n v="132"/>
    <n v="26"/>
    <n v="1"/>
    <n v="0"/>
    <n v="0"/>
    <n v="0"/>
    <n v="0"/>
    <n v="5"/>
    <n v="142"/>
    <n v="486"/>
    <n v="227"/>
    <n v="18"/>
    <n v="4"/>
    <n v="7"/>
    <n v="0"/>
    <n v="0"/>
    <n v="0"/>
    <n v="0"/>
    <n v="0"/>
    <n v="0"/>
    <n v="0"/>
    <n v="0"/>
    <n v="0"/>
    <n v="7819"/>
    <n v="1403"/>
    <n v="0"/>
    <n v="9222"/>
  </r>
  <r>
    <x v="7"/>
    <x v="2"/>
    <x v="11"/>
    <n v="2298"/>
    <n v="4028"/>
    <n v="1523"/>
    <n v="17"/>
    <n v="4"/>
    <n v="0"/>
    <n v="0"/>
    <n v="12"/>
    <n v="6"/>
    <n v="1"/>
    <n v="0"/>
    <n v="20"/>
    <n v="337"/>
    <n v="130"/>
    <n v="26"/>
    <n v="1"/>
    <n v="0"/>
    <n v="0"/>
    <n v="0"/>
    <n v="0"/>
    <n v="5"/>
    <n v="139"/>
    <n v="492"/>
    <n v="226"/>
    <n v="18"/>
    <n v="4"/>
    <n v="7"/>
    <n v="0"/>
    <n v="0"/>
    <n v="0"/>
    <n v="0"/>
    <n v="0"/>
    <n v="0"/>
    <n v="0"/>
    <n v="0"/>
    <n v="0"/>
    <n v="7889"/>
    <n v="1405"/>
    <n v="0"/>
    <n v="9294"/>
  </r>
  <r>
    <x v="8"/>
    <x v="2"/>
    <x v="0"/>
    <n v="115"/>
    <n v="125"/>
    <n v="22"/>
    <n v="0"/>
    <n v="0"/>
    <n v="0"/>
    <n v="0"/>
    <n v="0"/>
    <n v="0"/>
    <n v="0"/>
    <n v="0"/>
    <n v="1"/>
    <n v="31"/>
    <n v="9"/>
    <n v="1"/>
    <n v="0"/>
    <n v="0"/>
    <n v="1"/>
    <n v="0"/>
    <n v="0"/>
    <n v="0"/>
    <n v="13"/>
    <n v="36"/>
    <n v="13"/>
    <n v="3"/>
    <n v="0"/>
    <n v="2"/>
    <n v="0"/>
    <n v="0"/>
    <n v="0"/>
    <n v="0"/>
    <n v="0"/>
    <n v="0"/>
    <n v="0"/>
    <n v="0"/>
    <n v="0"/>
    <n v="262"/>
    <n v="110"/>
    <n v="0"/>
    <n v="372"/>
  </r>
  <r>
    <x v="8"/>
    <x v="2"/>
    <x v="1"/>
    <n v="116"/>
    <n v="126"/>
    <n v="22"/>
    <n v="0"/>
    <n v="0"/>
    <n v="0"/>
    <n v="0"/>
    <n v="0"/>
    <n v="0"/>
    <n v="0"/>
    <n v="0"/>
    <n v="1"/>
    <n v="31"/>
    <n v="9"/>
    <n v="1"/>
    <n v="0"/>
    <n v="0"/>
    <n v="1"/>
    <n v="0"/>
    <n v="0"/>
    <n v="0"/>
    <n v="13"/>
    <n v="36"/>
    <n v="13"/>
    <n v="3"/>
    <n v="0"/>
    <n v="2"/>
    <n v="0"/>
    <n v="0"/>
    <n v="0"/>
    <n v="0"/>
    <n v="0"/>
    <n v="0"/>
    <n v="0"/>
    <n v="0"/>
    <n v="0"/>
    <n v="264"/>
    <n v="110"/>
    <n v="0"/>
    <n v="374"/>
  </r>
  <r>
    <x v="8"/>
    <x v="2"/>
    <x v="2"/>
    <n v="116"/>
    <n v="124"/>
    <n v="22"/>
    <n v="0"/>
    <n v="0"/>
    <n v="0"/>
    <n v="0"/>
    <n v="0"/>
    <n v="0"/>
    <n v="0"/>
    <n v="0"/>
    <n v="1"/>
    <n v="31"/>
    <n v="10"/>
    <n v="1"/>
    <n v="0"/>
    <n v="0"/>
    <n v="1"/>
    <n v="0"/>
    <n v="0"/>
    <n v="0"/>
    <n v="13"/>
    <n v="36"/>
    <n v="13"/>
    <n v="2"/>
    <n v="0"/>
    <n v="2"/>
    <n v="0"/>
    <n v="0"/>
    <n v="0"/>
    <n v="0"/>
    <n v="0"/>
    <n v="0"/>
    <n v="0"/>
    <n v="0"/>
    <n v="0"/>
    <n v="262"/>
    <n v="110"/>
    <n v="0"/>
    <n v="372"/>
  </r>
  <r>
    <x v="8"/>
    <x v="2"/>
    <x v="3"/>
    <n v="115"/>
    <n v="124"/>
    <n v="22"/>
    <n v="0"/>
    <n v="0"/>
    <n v="0"/>
    <n v="0"/>
    <n v="0"/>
    <n v="0"/>
    <n v="0"/>
    <n v="0"/>
    <n v="1"/>
    <n v="31"/>
    <n v="10"/>
    <n v="1"/>
    <n v="0"/>
    <n v="0"/>
    <n v="1"/>
    <n v="0"/>
    <n v="0"/>
    <n v="0"/>
    <n v="13"/>
    <n v="36"/>
    <n v="13"/>
    <n v="2"/>
    <n v="0"/>
    <n v="2"/>
    <n v="0"/>
    <n v="0"/>
    <n v="0"/>
    <n v="0"/>
    <n v="0"/>
    <n v="0"/>
    <n v="0"/>
    <n v="0"/>
    <n v="0"/>
    <n v="261"/>
    <n v="110"/>
    <n v="0"/>
    <n v="371"/>
  </r>
  <r>
    <x v="8"/>
    <x v="2"/>
    <x v="4"/>
    <n v="113"/>
    <n v="123"/>
    <n v="22"/>
    <n v="0"/>
    <n v="0"/>
    <n v="0"/>
    <n v="0"/>
    <n v="0"/>
    <n v="0"/>
    <n v="0"/>
    <n v="0"/>
    <n v="1"/>
    <n v="31"/>
    <n v="11"/>
    <n v="1"/>
    <n v="0"/>
    <n v="0"/>
    <n v="0"/>
    <n v="0"/>
    <n v="0"/>
    <n v="0"/>
    <n v="13"/>
    <n v="37"/>
    <n v="13"/>
    <n v="2"/>
    <n v="0"/>
    <n v="3"/>
    <n v="0"/>
    <n v="0"/>
    <n v="0"/>
    <n v="0"/>
    <n v="0"/>
    <n v="0"/>
    <n v="0"/>
    <n v="0"/>
    <n v="0"/>
    <n v="258"/>
    <n v="112"/>
    <n v="0"/>
    <n v="370"/>
  </r>
  <r>
    <x v="8"/>
    <x v="2"/>
    <x v="5"/>
    <n v="109"/>
    <n v="123"/>
    <n v="22"/>
    <n v="0"/>
    <n v="0"/>
    <n v="0"/>
    <n v="0"/>
    <n v="0"/>
    <n v="0"/>
    <n v="0"/>
    <n v="0"/>
    <n v="1"/>
    <n v="31"/>
    <n v="10"/>
    <n v="1"/>
    <n v="0"/>
    <n v="0"/>
    <n v="0"/>
    <n v="0"/>
    <n v="0"/>
    <n v="0"/>
    <n v="13"/>
    <n v="38"/>
    <n v="13"/>
    <n v="2"/>
    <n v="0"/>
    <n v="3"/>
    <n v="0"/>
    <n v="0"/>
    <n v="0"/>
    <n v="0"/>
    <n v="0"/>
    <n v="0"/>
    <n v="0"/>
    <n v="0"/>
    <n v="0"/>
    <n v="254"/>
    <n v="112"/>
    <n v="0"/>
    <n v="366"/>
  </r>
  <r>
    <x v="8"/>
    <x v="2"/>
    <x v="6"/>
    <n v="115"/>
    <n v="110"/>
    <n v="25"/>
    <n v="0"/>
    <n v="0"/>
    <n v="0"/>
    <n v="0"/>
    <n v="0"/>
    <n v="0"/>
    <n v="0"/>
    <n v="0"/>
    <n v="1"/>
    <n v="32"/>
    <n v="9"/>
    <n v="1"/>
    <n v="0"/>
    <n v="0"/>
    <n v="0"/>
    <n v="0"/>
    <n v="0"/>
    <n v="0"/>
    <n v="13"/>
    <n v="36"/>
    <n v="12"/>
    <n v="3"/>
    <n v="1"/>
    <n v="3"/>
    <n v="0"/>
    <n v="0"/>
    <n v="0"/>
    <n v="0"/>
    <n v="0"/>
    <n v="0"/>
    <n v="0"/>
    <n v="0"/>
    <n v="0"/>
    <n v="250"/>
    <n v="111"/>
    <n v="0"/>
    <n v="361"/>
  </r>
  <r>
    <x v="8"/>
    <x v="2"/>
    <x v="7"/>
    <n v="116"/>
    <n v="110"/>
    <n v="25"/>
    <n v="0"/>
    <n v="0"/>
    <n v="0"/>
    <n v="0"/>
    <n v="0"/>
    <n v="0"/>
    <n v="0"/>
    <n v="0"/>
    <n v="1"/>
    <n v="32"/>
    <n v="10"/>
    <n v="1"/>
    <n v="0"/>
    <n v="0"/>
    <n v="0"/>
    <n v="0"/>
    <n v="0"/>
    <n v="0"/>
    <n v="13"/>
    <n v="38"/>
    <n v="12"/>
    <n v="3"/>
    <n v="1"/>
    <n v="3"/>
    <n v="0"/>
    <n v="0"/>
    <n v="0"/>
    <n v="0"/>
    <n v="0"/>
    <n v="0"/>
    <n v="0"/>
    <n v="0"/>
    <n v="0"/>
    <n v="251"/>
    <n v="114"/>
    <n v="0"/>
    <n v="365"/>
  </r>
  <r>
    <x v="8"/>
    <x v="2"/>
    <x v="8"/>
    <n v="117"/>
    <n v="111"/>
    <n v="25"/>
    <n v="0"/>
    <n v="0"/>
    <n v="0"/>
    <n v="0"/>
    <n v="0"/>
    <n v="0"/>
    <n v="0"/>
    <n v="0"/>
    <n v="1"/>
    <n v="32"/>
    <n v="8"/>
    <n v="1"/>
    <n v="0"/>
    <n v="0"/>
    <n v="0"/>
    <n v="0"/>
    <n v="0"/>
    <n v="0"/>
    <n v="13"/>
    <n v="39"/>
    <n v="12"/>
    <n v="3"/>
    <n v="1"/>
    <n v="3"/>
    <n v="0"/>
    <n v="0"/>
    <n v="0"/>
    <n v="0"/>
    <n v="0"/>
    <n v="0"/>
    <n v="0"/>
    <n v="0"/>
    <n v="0"/>
    <n v="253"/>
    <n v="113"/>
    <n v="0"/>
    <n v="366"/>
  </r>
  <r>
    <x v="8"/>
    <x v="2"/>
    <x v="9"/>
    <n v="118"/>
    <n v="110"/>
    <n v="25"/>
    <n v="0"/>
    <n v="0"/>
    <n v="0"/>
    <n v="0"/>
    <n v="0"/>
    <n v="0"/>
    <n v="0"/>
    <n v="0"/>
    <n v="1"/>
    <n v="32"/>
    <n v="7"/>
    <n v="1"/>
    <n v="0"/>
    <n v="0"/>
    <n v="0"/>
    <n v="0"/>
    <n v="0"/>
    <n v="0"/>
    <n v="13"/>
    <n v="39"/>
    <n v="12"/>
    <n v="3"/>
    <n v="1"/>
    <n v="3"/>
    <n v="0"/>
    <n v="0"/>
    <n v="0"/>
    <n v="0"/>
    <n v="0"/>
    <n v="0"/>
    <n v="0"/>
    <n v="0"/>
    <n v="0"/>
    <n v="253"/>
    <n v="112"/>
    <n v="0"/>
    <n v="365"/>
  </r>
  <r>
    <x v="8"/>
    <x v="2"/>
    <x v="10"/>
    <n v="120"/>
    <n v="109"/>
    <n v="26"/>
    <n v="0"/>
    <n v="0"/>
    <n v="0"/>
    <n v="0"/>
    <n v="0"/>
    <n v="0"/>
    <n v="0"/>
    <n v="0"/>
    <n v="1"/>
    <n v="32"/>
    <n v="8"/>
    <n v="1"/>
    <n v="0"/>
    <n v="0"/>
    <n v="0"/>
    <n v="0"/>
    <n v="0"/>
    <n v="0"/>
    <n v="13"/>
    <n v="38"/>
    <n v="12"/>
    <n v="3"/>
    <n v="1"/>
    <n v="3"/>
    <n v="0"/>
    <n v="0"/>
    <n v="0"/>
    <n v="0"/>
    <n v="0"/>
    <n v="0"/>
    <n v="0"/>
    <n v="0"/>
    <n v="0"/>
    <n v="255"/>
    <n v="112"/>
    <n v="0"/>
    <n v="367"/>
  </r>
  <r>
    <x v="8"/>
    <x v="2"/>
    <x v="11"/>
    <n v="120"/>
    <n v="111"/>
    <n v="26"/>
    <n v="0"/>
    <n v="0"/>
    <n v="0"/>
    <n v="0"/>
    <n v="0"/>
    <n v="0"/>
    <n v="0"/>
    <n v="0"/>
    <n v="1"/>
    <n v="32"/>
    <n v="8"/>
    <n v="1"/>
    <n v="0"/>
    <n v="0"/>
    <n v="0"/>
    <n v="0"/>
    <n v="0"/>
    <n v="0"/>
    <n v="13"/>
    <n v="38"/>
    <n v="12"/>
    <n v="3"/>
    <n v="1"/>
    <n v="3"/>
    <n v="0"/>
    <n v="0"/>
    <n v="0"/>
    <n v="0"/>
    <n v="0"/>
    <n v="0"/>
    <n v="0"/>
    <n v="0"/>
    <n v="0"/>
    <n v="257"/>
    <n v="112"/>
    <n v="0"/>
    <n v="369"/>
  </r>
  <r>
    <x v="9"/>
    <x v="2"/>
    <x v="0"/>
    <n v="10208"/>
    <n v="16912"/>
    <n v="17607"/>
    <n v="71"/>
    <n v="249"/>
    <n v="3"/>
    <n v="10"/>
    <n v="141"/>
    <n v="33"/>
    <n v="1"/>
    <n v="0"/>
    <n v="74"/>
    <n v="433"/>
    <n v="244"/>
    <n v="40"/>
    <n v="4"/>
    <n v="0"/>
    <n v="0"/>
    <n v="0"/>
    <n v="0"/>
    <n v="26"/>
    <n v="391"/>
    <n v="1144"/>
    <n v="519"/>
    <n v="38"/>
    <n v="13"/>
    <n v="5"/>
    <n v="0"/>
    <n v="0"/>
    <n v="0"/>
    <n v="1"/>
    <n v="0"/>
    <n v="0"/>
    <n v="0"/>
    <n v="0"/>
    <n v="0"/>
    <n v="45235"/>
    <n v="2931"/>
    <n v="1"/>
    <n v="48167"/>
  </r>
  <r>
    <x v="9"/>
    <x v="2"/>
    <x v="1"/>
    <n v="10254"/>
    <n v="17015"/>
    <n v="17860"/>
    <n v="71"/>
    <n v="251"/>
    <n v="3"/>
    <n v="0"/>
    <n v="139"/>
    <n v="33"/>
    <n v="1"/>
    <n v="0"/>
    <n v="74"/>
    <n v="433"/>
    <n v="250"/>
    <n v="37"/>
    <n v="4"/>
    <n v="0"/>
    <n v="0"/>
    <n v="0"/>
    <n v="0"/>
    <n v="26"/>
    <n v="395"/>
    <n v="1139"/>
    <n v="522"/>
    <n v="38"/>
    <n v="13"/>
    <n v="5"/>
    <n v="0"/>
    <n v="0"/>
    <n v="0"/>
    <n v="1"/>
    <n v="0"/>
    <n v="0"/>
    <n v="0"/>
    <n v="0"/>
    <n v="0"/>
    <n v="45627"/>
    <n v="2936"/>
    <n v="1"/>
    <n v="48564"/>
  </r>
  <r>
    <x v="9"/>
    <x v="2"/>
    <x v="2"/>
    <n v="10268"/>
    <n v="17036"/>
    <n v="18299"/>
    <n v="71"/>
    <n v="249"/>
    <n v="2"/>
    <n v="0"/>
    <n v="141"/>
    <n v="34"/>
    <n v="1"/>
    <n v="0"/>
    <n v="75"/>
    <n v="431"/>
    <n v="245"/>
    <n v="37"/>
    <n v="4"/>
    <n v="0"/>
    <n v="0"/>
    <n v="0"/>
    <n v="0"/>
    <n v="26"/>
    <n v="391"/>
    <n v="1142"/>
    <n v="525"/>
    <n v="38"/>
    <n v="13"/>
    <n v="5"/>
    <n v="0"/>
    <n v="0"/>
    <n v="0"/>
    <n v="1"/>
    <n v="0"/>
    <n v="0"/>
    <n v="0"/>
    <n v="0"/>
    <n v="0"/>
    <n v="46101"/>
    <n v="2932"/>
    <n v="1"/>
    <n v="49034"/>
  </r>
  <r>
    <x v="9"/>
    <x v="2"/>
    <x v="3"/>
    <n v="10272"/>
    <n v="17028"/>
    <n v="18576"/>
    <n v="71"/>
    <n v="248"/>
    <n v="2"/>
    <n v="0"/>
    <n v="141"/>
    <n v="34"/>
    <n v="1"/>
    <n v="0"/>
    <n v="74"/>
    <n v="437"/>
    <n v="240"/>
    <n v="39"/>
    <n v="4"/>
    <n v="1"/>
    <n v="0"/>
    <n v="0"/>
    <n v="0"/>
    <n v="26"/>
    <n v="390"/>
    <n v="1146"/>
    <n v="524"/>
    <n v="38"/>
    <n v="13"/>
    <n v="5"/>
    <n v="0"/>
    <n v="0"/>
    <n v="0"/>
    <n v="1"/>
    <n v="0"/>
    <n v="0"/>
    <n v="0"/>
    <n v="0"/>
    <n v="0"/>
    <n v="46373"/>
    <n v="2937"/>
    <n v="1"/>
    <n v="49311"/>
  </r>
  <r>
    <x v="9"/>
    <x v="2"/>
    <x v="4"/>
    <n v="10255"/>
    <n v="17008"/>
    <n v="18896"/>
    <n v="74"/>
    <n v="248"/>
    <n v="2"/>
    <n v="0"/>
    <n v="141"/>
    <n v="34"/>
    <n v="1"/>
    <n v="0"/>
    <n v="76"/>
    <n v="436"/>
    <n v="245"/>
    <n v="39"/>
    <n v="3"/>
    <n v="1"/>
    <n v="0"/>
    <n v="0"/>
    <n v="0"/>
    <n v="26"/>
    <n v="386"/>
    <n v="1133"/>
    <n v="527"/>
    <n v="39"/>
    <n v="13"/>
    <n v="5"/>
    <n v="0"/>
    <n v="0"/>
    <n v="0"/>
    <n v="1"/>
    <n v="0"/>
    <n v="0"/>
    <n v="0"/>
    <n v="0"/>
    <n v="0"/>
    <n v="46659"/>
    <n v="2929"/>
    <n v="1"/>
    <n v="49589"/>
  </r>
  <r>
    <x v="9"/>
    <x v="2"/>
    <x v="5"/>
    <n v="10272"/>
    <n v="17017"/>
    <n v="19185"/>
    <n v="72"/>
    <n v="248"/>
    <n v="2"/>
    <n v="0"/>
    <n v="141"/>
    <n v="34"/>
    <n v="1"/>
    <n v="0"/>
    <n v="76"/>
    <n v="435"/>
    <n v="243"/>
    <n v="34"/>
    <n v="3"/>
    <n v="1"/>
    <n v="0"/>
    <n v="0"/>
    <n v="0"/>
    <n v="26"/>
    <n v="384"/>
    <n v="1153"/>
    <n v="530"/>
    <n v="39"/>
    <n v="13"/>
    <n v="5"/>
    <n v="0"/>
    <n v="0"/>
    <n v="0"/>
    <n v="1"/>
    <n v="0"/>
    <n v="0"/>
    <n v="0"/>
    <n v="0"/>
    <n v="0"/>
    <n v="46972"/>
    <n v="2942"/>
    <n v="1"/>
    <n v="49915"/>
  </r>
  <r>
    <x v="9"/>
    <x v="2"/>
    <x v="6"/>
    <n v="11065"/>
    <n v="18270"/>
    <n v="17217"/>
    <n v="75"/>
    <n v="377"/>
    <n v="1"/>
    <n v="0"/>
    <n v="144"/>
    <n v="31"/>
    <n v="0"/>
    <n v="0"/>
    <n v="76"/>
    <n v="451"/>
    <n v="223"/>
    <n v="45"/>
    <n v="0"/>
    <n v="0"/>
    <n v="0"/>
    <n v="0"/>
    <n v="0"/>
    <n v="26"/>
    <n v="446"/>
    <n v="1125"/>
    <n v="482"/>
    <n v="39"/>
    <n v="14"/>
    <n v="6"/>
    <n v="0"/>
    <n v="0"/>
    <n v="0"/>
    <n v="1"/>
    <n v="0"/>
    <n v="0"/>
    <n v="0"/>
    <n v="0"/>
    <n v="0"/>
    <n v="47180"/>
    <n v="2933"/>
    <n v="1"/>
    <n v="50114"/>
  </r>
  <r>
    <x v="9"/>
    <x v="2"/>
    <x v="7"/>
    <n v="11060"/>
    <n v="18285"/>
    <n v="17525"/>
    <n v="74"/>
    <n v="377"/>
    <n v="1"/>
    <n v="0"/>
    <n v="144"/>
    <n v="31"/>
    <n v="0"/>
    <n v="0"/>
    <n v="76"/>
    <n v="453"/>
    <n v="233"/>
    <n v="49"/>
    <n v="0"/>
    <n v="0"/>
    <n v="0"/>
    <n v="0"/>
    <n v="0"/>
    <n v="26"/>
    <n v="443"/>
    <n v="1132"/>
    <n v="481"/>
    <n v="39"/>
    <n v="14"/>
    <n v="6"/>
    <n v="0"/>
    <n v="0"/>
    <n v="0"/>
    <n v="1"/>
    <n v="0"/>
    <n v="0"/>
    <n v="0"/>
    <n v="0"/>
    <n v="0"/>
    <n v="47497"/>
    <n v="2952"/>
    <n v="1"/>
    <n v="50450"/>
  </r>
  <r>
    <x v="9"/>
    <x v="2"/>
    <x v="8"/>
    <n v="11061"/>
    <n v="18291"/>
    <n v="17819"/>
    <n v="74"/>
    <n v="376"/>
    <n v="1"/>
    <n v="0"/>
    <n v="144"/>
    <n v="31"/>
    <n v="0"/>
    <n v="0"/>
    <n v="76"/>
    <n v="454"/>
    <n v="223"/>
    <n v="45"/>
    <n v="0"/>
    <n v="0"/>
    <n v="0"/>
    <n v="0"/>
    <n v="0"/>
    <n v="26"/>
    <n v="434"/>
    <n v="1135"/>
    <n v="486"/>
    <n v="39"/>
    <n v="13"/>
    <n v="6"/>
    <n v="0"/>
    <n v="0"/>
    <n v="0"/>
    <n v="1"/>
    <n v="0"/>
    <n v="0"/>
    <n v="0"/>
    <n v="0"/>
    <n v="0"/>
    <n v="47797"/>
    <n v="2937"/>
    <n v="1"/>
    <n v="50735"/>
  </r>
  <r>
    <x v="9"/>
    <x v="2"/>
    <x v="9"/>
    <n v="11058"/>
    <n v="18304"/>
    <n v="18195"/>
    <n v="74"/>
    <n v="377"/>
    <n v="1"/>
    <n v="0"/>
    <n v="144"/>
    <n v="31"/>
    <n v="0"/>
    <n v="0"/>
    <n v="74"/>
    <n v="456"/>
    <n v="223"/>
    <n v="45"/>
    <n v="0"/>
    <n v="0"/>
    <n v="0"/>
    <n v="0"/>
    <n v="0"/>
    <n v="27"/>
    <n v="429"/>
    <n v="1142"/>
    <n v="485"/>
    <n v="39"/>
    <n v="15"/>
    <n v="6"/>
    <n v="0"/>
    <n v="0"/>
    <n v="0"/>
    <n v="1"/>
    <n v="0"/>
    <n v="0"/>
    <n v="0"/>
    <n v="0"/>
    <n v="0"/>
    <n v="48184"/>
    <n v="2941"/>
    <n v="1"/>
    <n v="51126"/>
  </r>
  <r>
    <x v="9"/>
    <x v="2"/>
    <x v="10"/>
    <n v="11065"/>
    <n v="18317"/>
    <n v="18447"/>
    <n v="73"/>
    <n v="377"/>
    <n v="2"/>
    <n v="0"/>
    <n v="144"/>
    <n v="30"/>
    <n v="0"/>
    <n v="0"/>
    <n v="73"/>
    <n v="457"/>
    <n v="237"/>
    <n v="50"/>
    <n v="0"/>
    <n v="0"/>
    <n v="0"/>
    <n v="0"/>
    <n v="0"/>
    <n v="28"/>
    <n v="429"/>
    <n v="1137"/>
    <n v="484"/>
    <n v="39"/>
    <n v="14"/>
    <n v="6"/>
    <n v="0"/>
    <n v="0"/>
    <n v="0"/>
    <n v="1"/>
    <n v="0"/>
    <n v="0"/>
    <n v="0"/>
    <n v="0"/>
    <n v="0"/>
    <n v="48455"/>
    <n v="2954"/>
    <n v="1"/>
    <n v="51410"/>
  </r>
  <r>
    <x v="9"/>
    <x v="2"/>
    <x v="11"/>
    <n v="11088"/>
    <n v="18327"/>
    <n v="18675"/>
    <n v="74"/>
    <n v="377"/>
    <n v="2"/>
    <n v="0"/>
    <n v="144"/>
    <n v="30"/>
    <n v="0"/>
    <n v="0"/>
    <n v="73"/>
    <n v="464"/>
    <n v="236"/>
    <n v="53"/>
    <n v="0"/>
    <n v="0"/>
    <n v="0"/>
    <n v="0"/>
    <n v="0"/>
    <n v="28"/>
    <n v="423"/>
    <n v="1153"/>
    <n v="486"/>
    <n v="38"/>
    <n v="14"/>
    <n v="6"/>
    <n v="0"/>
    <n v="0"/>
    <n v="0"/>
    <n v="1"/>
    <n v="0"/>
    <n v="0"/>
    <n v="0"/>
    <n v="0"/>
    <n v="0"/>
    <n v="48717"/>
    <n v="2974"/>
    <n v="1"/>
    <n v="51692"/>
  </r>
  <r>
    <x v="10"/>
    <x v="2"/>
    <x v="0"/>
    <n v="2738"/>
    <n v="4324"/>
    <n v="5175"/>
    <n v="125"/>
    <n v="220"/>
    <n v="5"/>
    <n v="0"/>
    <n v="4"/>
    <n v="7"/>
    <n v="0"/>
    <n v="0"/>
    <n v="37"/>
    <n v="135"/>
    <n v="97"/>
    <n v="24"/>
    <n v="1"/>
    <n v="0"/>
    <n v="0"/>
    <n v="0"/>
    <n v="0"/>
    <n v="4"/>
    <n v="49"/>
    <n v="331"/>
    <n v="204"/>
    <n v="11"/>
    <n v="3"/>
    <n v="0"/>
    <n v="0"/>
    <n v="0"/>
    <n v="0"/>
    <n v="0"/>
    <n v="0"/>
    <n v="0"/>
    <n v="1"/>
    <n v="1"/>
    <n v="0"/>
    <n v="12598"/>
    <n v="896"/>
    <n v="2"/>
    <n v="13496"/>
  </r>
  <r>
    <x v="10"/>
    <x v="2"/>
    <x v="1"/>
    <n v="2733"/>
    <n v="4332"/>
    <n v="5204"/>
    <n v="125"/>
    <n v="220"/>
    <n v="5"/>
    <n v="0"/>
    <n v="4"/>
    <n v="7"/>
    <n v="0"/>
    <n v="0"/>
    <n v="37"/>
    <n v="134"/>
    <n v="95"/>
    <n v="22"/>
    <n v="1"/>
    <n v="0"/>
    <n v="0"/>
    <n v="0"/>
    <n v="0"/>
    <n v="4"/>
    <n v="49"/>
    <n v="339"/>
    <n v="203"/>
    <n v="11"/>
    <n v="3"/>
    <n v="0"/>
    <n v="0"/>
    <n v="0"/>
    <n v="0"/>
    <n v="0"/>
    <n v="0"/>
    <n v="0"/>
    <n v="1"/>
    <n v="1"/>
    <n v="0"/>
    <n v="12630"/>
    <n v="898"/>
    <n v="2"/>
    <n v="13530"/>
  </r>
  <r>
    <x v="10"/>
    <x v="2"/>
    <x v="2"/>
    <n v="2732"/>
    <n v="4340"/>
    <n v="5235"/>
    <n v="125"/>
    <n v="219"/>
    <n v="5"/>
    <n v="0"/>
    <n v="4"/>
    <n v="7"/>
    <n v="0"/>
    <n v="0"/>
    <n v="37"/>
    <n v="135"/>
    <n v="89"/>
    <n v="20"/>
    <n v="1"/>
    <n v="0"/>
    <n v="0"/>
    <n v="0"/>
    <n v="0"/>
    <n v="4"/>
    <n v="49"/>
    <n v="342"/>
    <n v="205"/>
    <n v="11"/>
    <n v="3"/>
    <n v="0"/>
    <n v="0"/>
    <n v="0"/>
    <n v="0"/>
    <n v="0"/>
    <n v="0"/>
    <n v="0"/>
    <n v="1"/>
    <n v="1"/>
    <n v="0"/>
    <n v="12667"/>
    <n v="896"/>
    <n v="2"/>
    <n v="13565"/>
  </r>
  <r>
    <x v="10"/>
    <x v="2"/>
    <x v="3"/>
    <n v="2736"/>
    <n v="4324"/>
    <n v="5244"/>
    <n v="126"/>
    <n v="218"/>
    <n v="5"/>
    <n v="0"/>
    <n v="4"/>
    <n v="7"/>
    <n v="0"/>
    <n v="0"/>
    <n v="37"/>
    <n v="135"/>
    <n v="88"/>
    <n v="19"/>
    <n v="1"/>
    <n v="0"/>
    <n v="0"/>
    <n v="0"/>
    <n v="0"/>
    <n v="4"/>
    <n v="49"/>
    <n v="343"/>
    <n v="206"/>
    <n v="11"/>
    <n v="3"/>
    <n v="0"/>
    <n v="0"/>
    <n v="0"/>
    <n v="0"/>
    <n v="0"/>
    <n v="0"/>
    <n v="0"/>
    <n v="1"/>
    <n v="1"/>
    <n v="0"/>
    <n v="12664"/>
    <n v="896"/>
    <n v="2"/>
    <n v="13562"/>
  </r>
  <r>
    <x v="10"/>
    <x v="2"/>
    <x v="4"/>
    <n v="2727"/>
    <n v="4336"/>
    <n v="5258"/>
    <n v="126"/>
    <n v="220"/>
    <n v="5"/>
    <n v="0"/>
    <n v="4"/>
    <n v="7"/>
    <n v="0"/>
    <n v="0"/>
    <n v="37"/>
    <n v="136"/>
    <n v="84"/>
    <n v="20"/>
    <n v="1"/>
    <n v="0"/>
    <n v="0"/>
    <n v="0"/>
    <n v="0"/>
    <n v="4"/>
    <n v="49"/>
    <n v="346"/>
    <n v="207"/>
    <n v="11"/>
    <n v="3"/>
    <n v="0"/>
    <n v="0"/>
    <n v="0"/>
    <n v="0"/>
    <n v="0"/>
    <n v="0"/>
    <n v="0"/>
    <n v="1"/>
    <n v="1"/>
    <n v="0"/>
    <n v="12683"/>
    <n v="898"/>
    <n v="2"/>
    <n v="13583"/>
  </r>
  <r>
    <x v="10"/>
    <x v="2"/>
    <x v="5"/>
    <n v="2731"/>
    <n v="4331"/>
    <n v="5280"/>
    <n v="127"/>
    <n v="219"/>
    <n v="5"/>
    <n v="0"/>
    <n v="4"/>
    <n v="7"/>
    <n v="0"/>
    <n v="0"/>
    <n v="37"/>
    <n v="136"/>
    <n v="84"/>
    <n v="21"/>
    <n v="0"/>
    <n v="0"/>
    <n v="0"/>
    <n v="0"/>
    <n v="0"/>
    <n v="4"/>
    <n v="49"/>
    <n v="346"/>
    <n v="206"/>
    <n v="11"/>
    <n v="3"/>
    <n v="0"/>
    <n v="0"/>
    <n v="0"/>
    <n v="0"/>
    <n v="0"/>
    <n v="0"/>
    <n v="0"/>
    <n v="1"/>
    <n v="1"/>
    <n v="0"/>
    <n v="12704"/>
    <n v="897"/>
    <n v="2"/>
    <n v="13603"/>
  </r>
  <r>
    <x v="10"/>
    <x v="2"/>
    <x v="6"/>
    <n v="2708"/>
    <n v="4189"/>
    <n v="5374"/>
    <n v="130"/>
    <n v="308"/>
    <n v="2"/>
    <n v="0"/>
    <n v="6"/>
    <n v="4"/>
    <n v="1"/>
    <n v="0"/>
    <n v="36"/>
    <n v="137"/>
    <n v="86"/>
    <n v="18"/>
    <n v="1"/>
    <n v="0"/>
    <n v="0"/>
    <n v="0"/>
    <n v="0"/>
    <n v="4"/>
    <n v="66"/>
    <n v="359"/>
    <n v="175"/>
    <n v="10"/>
    <n v="3"/>
    <n v="0"/>
    <n v="0"/>
    <n v="0"/>
    <n v="0"/>
    <n v="0"/>
    <n v="0"/>
    <n v="0"/>
    <n v="1"/>
    <n v="1"/>
    <n v="0"/>
    <n v="12722"/>
    <n v="895"/>
    <n v="2"/>
    <n v="13619"/>
  </r>
  <r>
    <x v="10"/>
    <x v="2"/>
    <x v="7"/>
    <n v="2703"/>
    <n v="4190"/>
    <n v="5403"/>
    <n v="129"/>
    <n v="309"/>
    <n v="2"/>
    <n v="0"/>
    <n v="6"/>
    <n v="4"/>
    <n v="1"/>
    <n v="0"/>
    <n v="36"/>
    <n v="138"/>
    <n v="88"/>
    <n v="16"/>
    <n v="0"/>
    <n v="0"/>
    <n v="0"/>
    <n v="0"/>
    <n v="0"/>
    <n v="4"/>
    <n v="66"/>
    <n v="362"/>
    <n v="177"/>
    <n v="11"/>
    <n v="3"/>
    <n v="0"/>
    <n v="0"/>
    <n v="0"/>
    <n v="0"/>
    <n v="0"/>
    <n v="0"/>
    <n v="0"/>
    <n v="1"/>
    <n v="1"/>
    <n v="0"/>
    <n v="12747"/>
    <n v="901"/>
    <n v="2"/>
    <n v="13650"/>
  </r>
  <r>
    <x v="10"/>
    <x v="2"/>
    <x v="8"/>
    <n v="2708"/>
    <n v="4192"/>
    <n v="5449"/>
    <n v="131"/>
    <n v="308"/>
    <n v="2"/>
    <n v="0"/>
    <n v="6"/>
    <n v="4"/>
    <n v="1"/>
    <n v="0"/>
    <n v="36"/>
    <n v="139"/>
    <n v="90"/>
    <n v="15"/>
    <n v="0"/>
    <n v="0"/>
    <n v="0"/>
    <n v="0"/>
    <n v="0"/>
    <n v="4"/>
    <n v="67"/>
    <n v="360"/>
    <n v="177"/>
    <n v="11"/>
    <n v="3"/>
    <n v="0"/>
    <n v="0"/>
    <n v="0"/>
    <n v="0"/>
    <n v="0"/>
    <n v="0"/>
    <n v="0"/>
    <n v="1"/>
    <n v="1"/>
    <n v="0"/>
    <n v="12801"/>
    <n v="902"/>
    <n v="2"/>
    <n v="13705"/>
  </r>
  <r>
    <x v="10"/>
    <x v="2"/>
    <x v="9"/>
    <n v="2709"/>
    <n v="4199"/>
    <n v="5472"/>
    <n v="130"/>
    <n v="309"/>
    <n v="2"/>
    <n v="0"/>
    <n v="6"/>
    <n v="4"/>
    <n v="1"/>
    <n v="0"/>
    <n v="36"/>
    <n v="141"/>
    <n v="89"/>
    <n v="18"/>
    <n v="0"/>
    <n v="0"/>
    <n v="0"/>
    <n v="0"/>
    <n v="0"/>
    <n v="4"/>
    <n v="67"/>
    <n v="362"/>
    <n v="176"/>
    <n v="11"/>
    <n v="3"/>
    <n v="0"/>
    <n v="0"/>
    <n v="0"/>
    <n v="0"/>
    <n v="0"/>
    <n v="0"/>
    <n v="0"/>
    <n v="1"/>
    <n v="1"/>
    <n v="0"/>
    <n v="12832"/>
    <n v="907"/>
    <n v="2"/>
    <n v="13741"/>
  </r>
  <r>
    <x v="10"/>
    <x v="2"/>
    <x v="10"/>
    <n v="2708"/>
    <n v="4204"/>
    <n v="5494"/>
    <n v="128"/>
    <n v="306"/>
    <n v="2"/>
    <n v="0"/>
    <n v="6"/>
    <n v="4"/>
    <n v="1"/>
    <n v="0"/>
    <n v="37"/>
    <n v="140"/>
    <n v="88"/>
    <n v="19"/>
    <n v="0"/>
    <n v="0"/>
    <n v="0"/>
    <n v="0"/>
    <n v="0"/>
    <n v="4"/>
    <n v="66"/>
    <n v="362"/>
    <n v="175"/>
    <n v="11"/>
    <n v="3"/>
    <n v="0"/>
    <n v="0"/>
    <n v="0"/>
    <n v="0"/>
    <n v="0"/>
    <n v="0"/>
    <n v="0"/>
    <n v="1"/>
    <n v="1"/>
    <n v="0"/>
    <n v="12853"/>
    <n v="905"/>
    <n v="2"/>
    <n v="13760"/>
  </r>
  <r>
    <x v="10"/>
    <x v="2"/>
    <x v="11"/>
    <n v="2700"/>
    <n v="4213"/>
    <n v="5519"/>
    <n v="128"/>
    <n v="306"/>
    <n v="2"/>
    <n v="0"/>
    <n v="6"/>
    <n v="4"/>
    <n v="1"/>
    <n v="0"/>
    <n v="37"/>
    <n v="139"/>
    <n v="88"/>
    <n v="18"/>
    <n v="1"/>
    <n v="0"/>
    <n v="0"/>
    <n v="0"/>
    <n v="0"/>
    <n v="4"/>
    <n v="66"/>
    <n v="360"/>
    <n v="177"/>
    <n v="11"/>
    <n v="3"/>
    <n v="0"/>
    <n v="0"/>
    <n v="0"/>
    <n v="0"/>
    <n v="0"/>
    <n v="0"/>
    <n v="0"/>
    <n v="1"/>
    <n v="1"/>
    <n v="0"/>
    <n v="12879"/>
    <n v="904"/>
    <n v="2"/>
    <n v="13785"/>
  </r>
  <r>
    <x v="11"/>
    <x v="2"/>
    <x v="0"/>
    <n v="4803"/>
    <n v="6199"/>
    <n v="3388"/>
    <n v="49"/>
    <n v="14"/>
    <n v="4"/>
    <n v="0"/>
    <n v="26"/>
    <n v="17"/>
    <n v="0"/>
    <n v="0"/>
    <n v="105"/>
    <n v="543"/>
    <n v="150"/>
    <n v="15"/>
    <n v="0"/>
    <n v="0"/>
    <n v="0"/>
    <n v="0"/>
    <n v="0"/>
    <n v="8"/>
    <n v="287"/>
    <n v="421"/>
    <n v="177"/>
    <n v="18"/>
    <n v="7"/>
    <n v="2"/>
    <n v="0"/>
    <n v="0"/>
    <n v="0"/>
    <n v="0"/>
    <n v="0"/>
    <n v="0"/>
    <n v="2"/>
    <n v="0"/>
    <n v="0"/>
    <n v="14500"/>
    <n v="1733"/>
    <n v="2"/>
    <n v="16235"/>
  </r>
  <r>
    <x v="11"/>
    <x v="2"/>
    <x v="1"/>
    <n v="4814"/>
    <n v="6217"/>
    <n v="3396"/>
    <n v="49"/>
    <n v="14"/>
    <n v="4"/>
    <n v="0"/>
    <n v="26"/>
    <n v="17"/>
    <n v="0"/>
    <n v="0"/>
    <n v="105"/>
    <n v="537"/>
    <n v="155"/>
    <n v="16"/>
    <n v="0"/>
    <n v="0"/>
    <n v="0"/>
    <n v="0"/>
    <n v="0"/>
    <n v="8"/>
    <n v="283"/>
    <n v="421"/>
    <n v="177"/>
    <n v="18"/>
    <n v="7"/>
    <n v="2"/>
    <n v="0"/>
    <n v="0"/>
    <n v="0"/>
    <n v="0"/>
    <n v="0"/>
    <n v="0"/>
    <n v="2"/>
    <n v="0"/>
    <n v="0"/>
    <n v="14537"/>
    <n v="1729"/>
    <n v="2"/>
    <n v="16268"/>
  </r>
  <r>
    <x v="11"/>
    <x v="2"/>
    <x v="2"/>
    <n v="4826"/>
    <n v="6225"/>
    <n v="3423"/>
    <n v="50"/>
    <n v="14"/>
    <n v="4"/>
    <n v="0"/>
    <n v="26"/>
    <n v="17"/>
    <n v="0"/>
    <n v="0"/>
    <n v="105"/>
    <n v="531"/>
    <n v="155"/>
    <n v="15"/>
    <n v="0"/>
    <n v="0"/>
    <n v="0"/>
    <n v="0"/>
    <n v="0"/>
    <n v="8"/>
    <n v="286"/>
    <n v="420"/>
    <n v="177"/>
    <n v="18"/>
    <n v="7"/>
    <n v="2"/>
    <n v="0"/>
    <n v="0"/>
    <n v="0"/>
    <n v="0"/>
    <n v="0"/>
    <n v="0"/>
    <n v="2"/>
    <n v="0"/>
    <n v="0"/>
    <n v="14585"/>
    <n v="1724"/>
    <n v="2"/>
    <n v="16311"/>
  </r>
  <r>
    <x v="11"/>
    <x v="2"/>
    <x v="3"/>
    <n v="4825"/>
    <n v="6247"/>
    <n v="3427"/>
    <n v="50"/>
    <n v="14"/>
    <n v="4"/>
    <n v="0"/>
    <n v="26"/>
    <n v="17"/>
    <n v="0"/>
    <n v="0"/>
    <n v="103"/>
    <n v="531"/>
    <n v="157"/>
    <n v="17"/>
    <n v="0"/>
    <n v="0"/>
    <n v="0"/>
    <n v="0"/>
    <n v="0"/>
    <n v="8"/>
    <n v="284"/>
    <n v="421"/>
    <n v="177"/>
    <n v="18"/>
    <n v="7"/>
    <n v="2"/>
    <n v="0"/>
    <n v="0"/>
    <n v="0"/>
    <n v="0"/>
    <n v="0"/>
    <n v="0"/>
    <n v="2"/>
    <n v="0"/>
    <n v="0"/>
    <n v="14610"/>
    <n v="1725"/>
    <n v="2"/>
    <n v="16337"/>
  </r>
  <r>
    <x v="11"/>
    <x v="2"/>
    <x v="4"/>
    <n v="4820"/>
    <n v="6253"/>
    <n v="3439"/>
    <n v="51"/>
    <n v="14"/>
    <n v="4"/>
    <n v="0"/>
    <n v="26"/>
    <n v="17"/>
    <n v="0"/>
    <n v="0"/>
    <n v="101"/>
    <n v="533"/>
    <n v="161"/>
    <n v="18"/>
    <n v="0"/>
    <n v="0"/>
    <n v="0"/>
    <n v="0"/>
    <n v="0"/>
    <n v="8"/>
    <n v="277"/>
    <n v="418"/>
    <n v="177"/>
    <n v="18"/>
    <n v="6"/>
    <n v="2"/>
    <n v="0"/>
    <n v="0"/>
    <n v="0"/>
    <n v="0"/>
    <n v="0"/>
    <n v="0"/>
    <n v="2"/>
    <n v="0"/>
    <n v="0"/>
    <n v="14624"/>
    <n v="1719"/>
    <n v="2"/>
    <n v="16345"/>
  </r>
  <r>
    <x v="11"/>
    <x v="2"/>
    <x v="5"/>
    <n v="4827"/>
    <n v="6273"/>
    <n v="3457"/>
    <n v="52"/>
    <n v="14"/>
    <n v="4"/>
    <n v="0"/>
    <n v="26"/>
    <n v="17"/>
    <n v="0"/>
    <n v="0"/>
    <n v="100"/>
    <n v="539"/>
    <n v="161"/>
    <n v="17"/>
    <n v="0"/>
    <n v="0"/>
    <n v="0"/>
    <n v="0"/>
    <n v="0"/>
    <n v="8"/>
    <n v="269"/>
    <n v="425"/>
    <n v="177"/>
    <n v="18"/>
    <n v="6"/>
    <n v="2"/>
    <n v="0"/>
    <n v="0"/>
    <n v="0"/>
    <n v="0"/>
    <n v="0"/>
    <n v="0"/>
    <n v="2"/>
    <n v="0"/>
    <n v="0"/>
    <n v="14670"/>
    <n v="1722"/>
    <n v="2"/>
    <n v="16394"/>
  </r>
  <r>
    <x v="11"/>
    <x v="2"/>
    <x v="6"/>
    <n v="4810"/>
    <n v="6185"/>
    <n v="3551"/>
    <n v="52"/>
    <n v="42"/>
    <n v="2"/>
    <n v="0"/>
    <n v="24"/>
    <n v="19"/>
    <n v="0"/>
    <n v="0"/>
    <n v="99"/>
    <n v="549"/>
    <n v="145"/>
    <n v="18"/>
    <n v="1"/>
    <n v="0"/>
    <n v="0"/>
    <n v="0"/>
    <n v="0"/>
    <n v="8"/>
    <n v="276"/>
    <n v="409"/>
    <n v="179"/>
    <n v="22"/>
    <n v="8"/>
    <n v="2"/>
    <n v="0"/>
    <n v="0"/>
    <n v="0"/>
    <n v="0"/>
    <n v="0"/>
    <n v="0"/>
    <n v="2"/>
    <n v="0"/>
    <n v="0"/>
    <n v="14685"/>
    <n v="1716"/>
    <n v="2"/>
    <n v="16403"/>
  </r>
  <r>
    <x v="11"/>
    <x v="2"/>
    <x v="7"/>
    <n v="4807"/>
    <n v="6199"/>
    <n v="3566"/>
    <n v="52"/>
    <n v="42"/>
    <n v="3"/>
    <n v="0"/>
    <n v="24"/>
    <n v="18"/>
    <n v="0"/>
    <n v="0"/>
    <n v="98"/>
    <n v="549"/>
    <n v="146"/>
    <n v="17"/>
    <n v="2"/>
    <n v="0"/>
    <n v="0"/>
    <n v="0"/>
    <n v="0"/>
    <n v="8"/>
    <n v="275"/>
    <n v="408"/>
    <n v="180"/>
    <n v="21"/>
    <n v="8"/>
    <n v="2"/>
    <n v="0"/>
    <n v="0"/>
    <n v="0"/>
    <n v="0"/>
    <n v="0"/>
    <n v="0"/>
    <n v="2"/>
    <n v="0"/>
    <n v="0"/>
    <n v="14711"/>
    <n v="1714"/>
    <n v="2"/>
    <n v="16427"/>
  </r>
  <r>
    <x v="11"/>
    <x v="2"/>
    <x v="8"/>
    <n v="4803"/>
    <n v="6210"/>
    <n v="3563"/>
    <n v="52"/>
    <n v="42"/>
    <n v="3"/>
    <n v="0"/>
    <n v="24"/>
    <n v="18"/>
    <n v="0"/>
    <n v="0"/>
    <n v="98"/>
    <n v="548"/>
    <n v="152"/>
    <n v="17"/>
    <n v="2"/>
    <n v="0"/>
    <n v="0"/>
    <n v="0"/>
    <n v="0"/>
    <n v="8"/>
    <n v="275"/>
    <n v="410"/>
    <n v="180"/>
    <n v="21"/>
    <n v="8"/>
    <n v="2"/>
    <n v="0"/>
    <n v="0"/>
    <n v="0"/>
    <n v="0"/>
    <n v="0"/>
    <n v="0"/>
    <n v="2"/>
    <n v="0"/>
    <n v="0"/>
    <n v="14715"/>
    <n v="1721"/>
    <n v="2"/>
    <n v="16438"/>
  </r>
  <r>
    <x v="11"/>
    <x v="2"/>
    <x v="9"/>
    <n v="4805"/>
    <n v="6229"/>
    <n v="3579"/>
    <n v="52"/>
    <n v="42"/>
    <n v="3"/>
    <n v="0"/>
    <n v="24"/>
    <n v="18"/>
    <n v="0"/>
    <n v="0"/>
    <n v="98"/>
    <n v="547"/>
    <n v="147"/>
    <n v="19"/>
    <n v="2"/>
    <n v="0"/>
    <n v="0"/>
    <n v="0"/>
    <n v="0"/>
    <n v="8"/>
    <n v="268"/>
    <n v="413"/>
    <n v="178"/>
    <n v="21"/>
    <n v="8"/>
    <n v="2"/>
    <n v="0"/>
    <n v="0"/>
    <n v="0"/>
    <n v="0"/>
    <n v="0"/>
    <n v="0"/>
    <n v="2"/>
    <n v="0"/>
    <n v="0"/>
    <n v="14752"/>
    <n v="1711"/>
    <n v="2"/>
    <n v="16465"/>
  </r>
  <r>
    <x v="11"/>
    <x v="2"/>
    <x v="10"/>
    <n v="4810"/>
    <n v="6243"/>
    <n v="3579"/>
    <n v="51"/>
    <n v="42"/>
    <n v="4"/>
    <n v="0"/>
    <n v="24"/>
    <n v="17"/>
    <n v="0"/>
    <n v="0"/>
    <n v="98"/>
    <n v="548"/>
    <n v="147"/>
    <n v="19"/>
    <n v="2"/>
    <n v="0"/>
    <n v="0"/>
    <n v="0"/>
    <n v="0"/>
    <n v="8"/>
    <n v="265"/>
    <n v="415"/>
    <n v="179"/>
    <n v="21"/>
    <n v="8"/>
    <n v="2"/>
    <n v="0"/>
    <n v="0"/>
    <n v="0"/>
    <n v="0"/>
    <n v="0"/>
    <n v="0"/>
    <n v="2"/>
    <n v="0"/>
    <n v="0"/>
    <n v="14770"/>
    <n v="1712"/>
    <n v="2"/>
    <n v="16484"/>
  </r>
  <r>
    <x v="11"/>
    <x v="2"/>
    <x v="11"/>
    <n v="4852"/>
    <n v="6307"/>
    <n v="3606"/>
    <n v="53"/>
    <n v="42"/>
    <n v="4"/>
    <n v="0"/>
    <n v="24"/>
    <n v="17"/>
    <n v="0"/>
    <n v="0"/>
    <n v="98"/>
    <n v="549"/>
    <n v="146"/>
    <n v="23"/>
    <n v="3"/>
    <n v="0"/>
    <n v="0"/>
    <n v="0"/>
    <n v="0"/>
    <n v="8"/>
    <n v="264"/>
    <n v="415"/>
    <n v="177"/>
    <n v="20"/>
    <n v="8"/>
    <n v="2"/>
    <n v="0"/>
    <n v="0"/>
    <n v="0"/>
    <n v="0"/>
    <n v="0"/>
    <n v="0"/>
    <n v="2"/>
    <n v="0"/>
    <n v="0"/>
    <n v="14905"/>
    <n v="1713"/>
    <n v="2"/>
    <n v="16620"/>
  </r>
  <r>
    <x v="12"/>
    <x v="2"/>
    <x v="0"/>
    <n v="7474"/>
    <n v="28869"/>
    <n v="10835"/>
    <n v="55"/>
    <n v="17"/>
    <n v="0"/>
    <n v="0"/>
    <n v="8"/>
    <n v="7"/>
    <n v="0"/>
    <n v="0"/>
    <n v="66"/>
    <n v="437"/>
    <n v="98"/>
    <n v="27"/>
    <n v="8"/>
    <n v="0"/>
    <n v="0"/>
    <n v="0"/>
    <n v="0"/>
    <n v="17"/>
    <n v="211"/>
    <n v="545"/>
    <n v="244"/>
    <n v="22"/>
    <n v="9"/>
    <n v="5"/>
    <n v="0"/>
    <n v="1"/>
    <n v="0"/>
    <n v="1"/>
    <n v="0"/>
    <n v="0"/>
    <n v="0"/>
    <n v="1"/>
    <n v="0"/>
    <n v="47265"/>
    <n v="1689"/>
    <n v="3"/>
    <n v="48957"/>
  </r>
  <r>
    <x v="12"/>
    <x v="2"/>
    <x v="1"/>
    <n v="7479"/>
    <n v="29002"/>
    <n v="10926"/>
    <n v="56"/>
    <n v="17"/>
    <n v="0"/>
    <n v="0"/>
    <n v="8"/>
    <n v="7"/>
    <n v="0"/>
    <n v="0"/>
    <n v="66"/>
    <n v="439"/>
    <n v="101"/>
    <n v="27"/>
    <n v="8"/>
    <n v="0"/>
    <n v="0"/>
    <n v="0"/>
    <n v="0"/>
    <n v="17"/>
    <n v="210"/>
    <n v="540"/>
    <n v="243"/>
    <n v="22"/>
    <n v="9"/>
    <n v="5"/>
    <n v="0"/>
    <n v="1"/>
    <n v="0"/>
    <n v="1"/>
    <n v="0"/>
    <n v="0"/>
    <n v="0"/>
    <n v="1"/>
    <n v="0"/>
    <n v="47495"/>
    <n v="1687"/>
    <n v="3"/>
    <n v="49185"/>
  </r>
  <r>
    <x v="12"/>
    <x v="2"/>
    <x v="2"/>
    <n v="7487"/>
    <n v="29014"/>
    <n v="11038"/>
    <n v="57"/>
    <n v="17"/>
    <n v="0"/>
    <n v="0"/>
    <n v="8"/>
    <n v="7"/>
    <n v="0"/>
    <n v="0"/>
    <n v="67"/>
    <n v="440"/>
    <n v="101"/>
    <n v="28"/>
    <n v="7"/>
    <n v="0"/>
    <n v="0"/>
    <n v="0"/>
    <n v="0"/>
    <n v="17"/>
    <n v="211"/>
    <n v="544"/>
    <n v="243"/>
    <n v="22"/>
    <n v="8"/>
    <n v="5"/>
    <n v="0"/>
    <n v="1"/>
    <n v="0"/>
    <n v="1"/>
    <n v="0"/>
    <n v="0"/>
    <n v="0"/>
    <n v="1"/>
    <n v="0"/>
    <n v="47628"/>
    <n v="1693"/>
    <n v="3"/>
    <n v="49324"/>
  </r>
  <r>
    <x v="12"/>
    <x v="2"/>
    <x v="3"/>
    <n v="7473"/>
    <n v="28947"/>
    <n v="11104"/>
    <n v="56"/>
    <n v="17"/>
    <n v="0"/>
    <n v="0"/>
    <n v="8"/>
    <n v="7"/>
    <n v="0"/>
    <n v="0"/>
    <n v="67"/>
    <n v="439"/>
    <n v="94"/>
    <n v="27"/>
    <n v="8"/>
    <n v="0"/>
    <n v="0"/>
    <n v="0"/>
    <n v="0"/>
    <n v="17"/>
    <n v="210"/>
    <n v="552"/>
    <n v="246"/>
    <n v="22"/>
    <n v="10"/>
    <n v="5"/>
    <n v="0"/>
    <n v="1"/>
    <n v="0"/>
    <n v="1"/>
    <n v="0"/>
    <n v="0"/>
    <n v="0"/>
    <n v="1"/>
    <n v="0"/>
    <n v="47612"/>
    <n v="1697"/>
    <n v="3"/>
    <n v="49312"/>
  </r>
  <r>
    <x v="12"/>
    <x v="2"/>
    <x v="4"/>
    <n v="7455"/>
    <n v="28940"/>
    <n v="11146"/>
    <n v="57"/>
    <n v="17"/>
    <n v="0"/>
    <n v="0"/>
    <n v="8"/>
    <n v="7"/>
    <n v="0"/>
    <n v="0"/>
    <n v="67"/>
    <n v="436"/>
    <n v="96"/>
    <n v="26"/>
    <n v="7"/>
    <n v="0"/>
    <n v="0"/>
    <n v="0"/>
    <n v="0"/>
    <n v="17"/>
    <n v="213"/>
    <n v="554"/>
    <n v="247"/>
    <n v="24"/>
    <n v="9"/>
    <n v="5"/>
    <n v="0"/>
    <n v="1"/>
    <n v="0"/>
    <n v="1"/>
    <n v="0"/>
    <n v="0"/>
    <n v="0"/>
    <n v="1"/>
    <n v="0"/>
    <n v="47630"/>
    <n v="1701"/>
    <n v="3"/>
    <n v="49334"/>
  </r>
  <r>
    <x v="12"/>
    <x v="2"/>
    <x v="5"/>
    <n v="7450"/>
    <n v="28944"/>
    <n v="11213"/>
    <n v="58"/>
    <n v="17"/>
    <n v="0"/>
    <n v="0"/>
    <n v="8"/>
    <n v="7"/>
    <n v="0"/>
    <n v="0"/>
    <n v="66"/>
    <n v="433"/>
    <n v="97"/>
    <n v="24"/>
    <n v="7"/>
    <n v="0"/>
    <n v="0"/>
    <n v="0"/>
    <n v="0"/>
    <n v="17"/>
    <n v="212"/>
    <n v="557"/>
    <n v="249"/>
    <n v="24"/>
    <n v="9"/>
    <n v="5"/>
    <n v="0"/>
    <n v="1"/>
    <n v="0"/>
    <n v="1"/>
    <n v="0"/>
    <n v="0"/>
    <n v="0"/>
    <n v="1"/>
    <n v="0"/>
    <n v="47697"/>
    <n v="1700"/>
    <n v="3"/>
    <n v="49400"/>
  </r>
  <r>
    <x v="12"/>
    <x v="2"/>
    <x v="6"/>
    <n v="8868"/>
    <n v="26952"/>
    <n v="11768"/>
    <n v="59"/>
    <n v="39"/>
    <n v="0"/>
    <n v="0"/>
    <n v="9"/>
    <n v="6"/>
    <n v="0"/>
    <n v="0"/>
    <n v="67"/>
    <n v="436"/>
    <n v="99"/>
    <n v="26"/>
    <n v="2"/>
    <n v="0"/>
    <n v="0"/>
    <n v="0"/>
    <n v="0"/>
    <n v="17"/>
    <n v="229"/>
    <n v="557"/>
    <n v="230"/>
    <n v="25"/>
    <n v="8"/>
    <n v="6"/>
    <n v="0"/>
    <n v="1"/>
    <n v="0"/>
    <n v="1"/>
    <n v="0"/>
    <n v="0"/>
    <n v="0"/>
    <n v="1"/>
    <n v="0"/>
    <n v="47701"/>
    <n v="1702"/>
    <n v="3"/>
    <n v="49406"/>
  </r>
  <r>
    <x v="12"/>
    <x v="2"/>
    <x v="7"/>
    <n v="8849"/>
    <n v="26945"/>
    <n v="11854"/>
    <n v="59"/>
    <n v="39"/>
    <n v="0"/>
    <n v="0"/>
    <n v="9"/>
    <n v="6"/>
    <n v="0"/>
    <n v="0"/>
    <n v="67"/>
    <n v="439"/>
    <n v="103"/>
    <n v="28"/>
    <n v="2"/>
    <n v="0"/>
    <n v="0"/>
    <n v="0"/>
    <n v="0"/>
    <n v="17"/>
    <n v="226"/>
    <n v="555"/>
    <n v="228"/>
    <n v="25"/>
    <n v="8"/>
    <n v="6"/>
    <n v="0"/>
    <n v="1"/>
    <n v="0"/>
    <n v="1"/>
    <n v="0"/>
    <n v="0"/>
    <n v="0"/>
    <n v="1"/>
    <n v="0"/>
    <n v="47761"/>
    <n v="1704"/>
    <n v="3"/>
    <n v="49468"/>
  </r>
  <r>
    <x v="12"/>
    <x v="2"/>
    <x v="8"/>
    <n v="8859"/>
    <n v="26957"/>
    <n v="11902"/>
    <n v="59"/>
    <n v="39"/>
    <n v="0"/>
    <n v="0"/>
    <n v="9"/>
    <n v="6"/>
    <n v="0"/>
    <n v="0"/>
    <n v="67"/>
    <n v="434"/>
    <n v="110"/>
    <n v="27"/>
    <n v="2"/>
    <n v="0"/>
    <n v="0"/>
    <n v="0"/>
    <n v="0"/>
    <n v="17"/>
    <n v="227"/>
    <n v="554"/>
    <n v="230"/>
    <n v="25"/>
    <n v="8"/>
    <n v="6"/>
    <n v="0"/>
    <n v="1"/>
    <n v="0"/>
    <n v="1"/>
    <n v="0"/>
    <n v="0"/>
    <n v="0"/>
    <n v="1"/>
    <n v="0"/>
    <n v="47831"/>
    <n v="1707"/>
    <n v="3"/>
    <n v="49541"/>
  </r>
  <r>
    <x v="12"/>
    <x v="2"/>
    <x v="9"/>
    <n v="8845"/>
    <n v="26960"/>
    <n v="12137"/>
    <n v="59"/>
    <n v="39"/>
    <n v="0"/>
    <n v="0"/>
    <n v="9"/>
    <n v="6"/>
    <n v="0"/>
    <n v="0"/>
    <n v="67"/>
    <n v="435"/>
    <n v="113"/>
    <n v="29"/>
    <n v="2"/>
    <n v="0"/>
    <n v="0"/>
    <n v="0"/>
    <n v="0"/>
    <n v="17"/>
    <n v="227"/>
    <n v="559"/>
    <n v="231"/>
    <n v="25"/>
    <n v="8"/>
    <n v="6"/>
    <n v="0"/>
    <n v="1"/>
    <n v="0"/>
    <n v="1"/>
    <n v="0"/>
    <n v="0"/>
    <n v="0"/>
    <n v="1"/>
    <n v="0"/>
    <n v="48055"/>
    <n v="1719"/>
    <n v="3"/>
    <n v="49777"/>
  </r>
  <r>
    <x v="12"/>
    <x v="2"/>
    <x v="10"/>
    <n v="8866"/>
    <n v="26945"/>
    <n v="12296"/>
    <n v="58"/>
    <n v="39"/>
    <n v="0"/>
    <n v="0"/>
    <n v="9"/>
    <n v="6"/>
    <n v="0"/>
    <n v="0"/>
    <n v="67"/>
    <n v="438"/>
    <n v="113"/>
    <n v="25"/>
    <n v="2"/>
    <n v="0"/>
    <n v="0"/>
    <n v="0"/>
    <n v="0"/>
    <n v="17"/>
    <n v="223"/>
    <n v="561"/>
    <n v="236"/>
    <n v="25"/>
    <n v="8"/>
    <n v="6"/>
    <n v="0"/>
    <n v="1"/>
    <n v="0"/>
    <n v="1"/>
    <n v="0"/>
    <n v="0"/>
    <n v="0"/>
    <n v="1"/>
    <n v="0"/>
    <n v="48219"/>
    <n v="1721"/>
    <n v="3"/>
    <n v="49943"/>
  </r>
  <r>
    <x v="12"/>
    <x v="2"/>
    <x v="11"/>
    <n v="8893"/>
    <n v="26999"/>
    <n v="12464"/>
    <n v="57"/>
    <n v="39"/>
    <n v="0"/>
    <n v="0"/>
    <n v="9"/>
    <n v="6"/>
    <n v="0"/>
    <n v="0"/>
    <n v="68"/>
    <n v="443"/>
    <n v="115"/>
    <n v="24"/>
    <n v="2"/>
    <n v="0"/>
    <n v="0"/>
    <n v="0"/>
    <n v="0"/>
    <n v="17"/>
    <n v="224"/>
    <n v="562"/>
    <n v="238"/>
    <n v="25"/>
    <n v="8"/>
    <n v="6"/>
    <n v="0"/>
    <n v="1"/>
    <n v="0"/>
    <n v="1"/>
    <n v="0"/>
    <n v="0"/>
    <n v="0"/>
    <n v="1"/>
    <n v="0"/>
    <n v="48467"/>
    <n v="1732"/>
    <n v="3"/>
    <n v="50202"/>
  </r>
  <r>
    <x v="13"/>
    <x v="2"/>
    <x v="0"/>
    <n v="6120"/>
    <n v="4532"/>
    <n v="7804"/>
    <n v="26"/>
    <n v="209"/>
    <n v="2"/>
    <n v="1"/>
    <n v="58"/>
    <n v="7"/>
    <n v="2"/>
    <n v="0"/>
    <n v="69"/>
    <n v="218"/>
    <n v="280"/>
    <n v="71"/>
    <n v="2"/>
    <n v="0"/>
    <n v="1"/>
    <n v="0"/>
    <n v="0"/>
    <n v="10"/>
    <n v="315"/>
    <n v="1319"/>
    <n v="584"/>
    <n v="47"/>
    <n v="14"/>
    <n v="7"/>
    <n v="0"/>
    <n v="0"/>
    <n v="0"/>
    <n v="0"/>
    <n v="0"/>
    <n v="0"/>
    <n v="0"/>
    <n v="0"/>
    <n v="0"/>
    <n v="18761"/>
    <n v="2937"/>
    <n v="0"/>
    <n v="21698"/>
  </r>
  <r>
    <x v="13"/>
    <x v="2"/>
    <x v="1"/>
    <n v="6118"/>
    <n v="4535"/>
    <n v="7936"/>
    <n v="27"/>
    <n v="209"/>
    <n v="2"/>
    <n v="0"/>
    <n v="58"/>
    <n v="7"/>
    <n v="2"/>
    <n v="0"/>
    <n v="65"/>
    <n v="219"/>
    <n v="276"/>
    <n v="76"/>
    <n v="2"/>
    <n v="0"/>
    <n v="1"/>
    <n v="0"/>
    <n v="0"/>
    <n v="11"/>
    <n v="313"/>
    <n v="1326"/>
    <n v="583"/>
    <n v="47"/>
    <n v="14"/>
    <n v="7"/>
    <n v="0"/>
    <n v="0"/>
    <n v="0"/>
    <n v="0"/>
    <n v="0"/>
    <n v="0"/>
    <n v="0"/>
    <n v="0"/>
    <n v="0"/>
    <n v="18894"/>
    <n v="2940"/>
    <n v="0"/>
    <n v="21834"/>
  </r>
  <r>
    <x v="13"/>
    <x v="2"/>
    <x v="2"/>
    <n v="6131"/>
    <n v="4547"/>
    <n v="8106"/>
    <n v="27"/>
    <n v="208"/>
    <n v="2"/>
    <n v="0"/>
    <n v="58"/>
    <n v="7"/>
    <n v="2"/>
    <n v="0"/>
    <n v="65"/>
    <n v="220"/>
    <n v="283"/>
    <n v="74"/>
    <n v="2"/>
    <n v="0"/>
    <n v="1"/>
    <n v="0"/>
    <n v="0"/>
    <n v="11"/>
    <n v="311"/>
    <n v="1332"/>
    <n v="589"/>
    <n v="47"/>
    <n v="14"/>
    <n v="7"/>
    <n v="0"/>
    <n v="0"/>
    <n v="0"/>
    <n v="0"/>
    <n v="0"/>
    <n v="0"/>
    <n v="0"/>
    <n v="0"/>
    <n v="0"/>
    <n v="19088"/>
    <n v="2956"/>
    <n v="0"/>
    <n v="22044"/>
  </r>
  <r>
    <x v="13"/>
    <x v="2"/>
    <x v="3"/>
    <n v="6121"/>
    <n v="4569"/>
    <n v="8272"/>
    <n v="27"/>
    <n v="208"/>
    <n v="2"/>
    <n v="0"/>
    <n v="58"/>
    <n v="7"/>
    <n v="2"/>
    <n v="0"/>
    <n v="65"/>
    <n v="219"/>
    <n v="279"/>
    <n v="74"/>
    <n v="2"/>
    <n v="0"/>
    <n v="1"/>
    <n v="0"/>
    <n v="0"/>
    <n v="10"/>
    <n v="313"/>
    <n v="1347"/>
    <n v="590"/>
    <n v="47"/>
    <n v="14"/>
    <n v="7"/>
    <n v="0"/>
    <n v="0"/>
    <n v="0"/>
    <n v="0"/>
    <n v="0"/>
    <n v="0"/>
    <n v="0"/>
    <n v="0"/>
    <n v="0"/>
    <n v="19266"/>
    <n v="2968"/>
    <n v="0"/>
    <n v="22234"/>
  </r>
  <r>
    <x v="13"/>
    <x v="2"/>
    <x v="4"/>
    <n v="6129"/>
    <n v="4572"/>
    <n v="8424"/>
    <n v="27"/>
    <n v="208"/>
    <n v="2"/>
    <n v="0"/>
    <n v="58"/>
    <n v="7"/>
    <n v="2"/>
    <n v="0"/>
    <n v="67"/>
    <n v="220"/>
    <n v="294"/>
    <n v="73"/>
    <n v="2"/>
    <n v="0"/>
    <n v="1"/>
    <n v="0"/>
    <n v="0"/>
    <n v="10"/>
    <n v="312"/>
    <n v="1340"/>
    <n v="593"/>
    <n v="47"/>
    <n v="14"/>
    <n v="7"/>
    <n v="0"/>
    <n v="0"/>
    <n v="0"/>
    <n v="0"/>
    <n v="0"/>
    <n v="0"/>
    <n v="0"/>
    <n v="0"/>
    <n v="0"/>
    <n v="19429"/>
    <n v="2980"/>
    <n v="0"/>
    <n v="22409"/>
  </r>
  <r>
    <x v="13"/>
    <x v="2"/>
    <x v="5"/>
    <n v="6130"/>
    <n v="4583"/>
    <n v="8608"/>
    <n v="27"/>
    <n v="207"/>
    <n v="2"/>
    <n v="0"/>
    <n v="58"/>
    <n v="7"/>
    <n v="2"/>
    <n v="0"/>
    <n v="67"/>
    <n v="216"/>
    <n v="276"/>
    <n v="72"/>
    <n v="2"/>
    <n v="0"/>
    <n v="1"/>
    <n v="0"/>
    <n v="0"/>
    <n v="10"/>
    <n v="313"/>
    <n v="1351"/>
    <n v="592"/>
    <n v="47"/>
    <n v="14"/>
    <n v="7"/>
    <n v="0"/>
    <n v="0"/>
    <n v="0"/>
    <n v="0"/>
    <n v="0"/>
    <n v="0"/>
    <n v="0"/>
    <n v="0"/>
    <n v="0"/>
    <n v="19624"/>
    <n v="2968"/>
    <n v="0"/>
    <n v="22592"/>
  </r>
  <r>
    <x v="13"/>
    <x v="2"/>
    <x v="6"/>
    <n v="5491"/>
    <n v="5686"/>
    <n v="8259"/>
    <n v="27"/>
    <n v="293"/>
    <n v="1"/>
    <n v="0"/>
    <n v="54"/>
    <n v="13"/>
    <n v="1"/>
    <n v="0"/>
    <n v="67"/>
    <n v="248"/>
    <n v="269"/>
    <n v="60"/>
    <n v="1"/>
    <n v="0"/>
    <n v="0"/>
    <n v="0"/>
    <n v="0"/>
    <n v="10"/>
    <n v="402"/>
    <n v="1317"/>
    <n v="529"/>
    <n v="42"/>
    <n v="14"/>
    <n v="10"/>
    <n v="0"/>
    <n v="0"/>
    <n v="0"/>
    <n v="0"/>
    <n v="0"/>
    <n v="0"/>
    <n v="0"/>
    <n v="0"/>
    <n v="0"/>
    <n v="19825"/>
    <n v="2969"/>
    <n v="0"/>
    <n v="22794"/>
  </r>
  <r>
    <x v="13"/>
    <x v="2"/>
    <x v="7"/>
    <n v="5494"/>
    <n v="5697"/>
    <n v="8507"/>
    <n v="27"/>
    <n v="294"/>
    <n v="1"/>
    <n v="0"/>
    <n v="54"/>
    <n v="13"/>
    <n v="1"/>
    <n v="0"/>
    <n v="66"/>
    <n v="251"/>
    <n v="278"/>
    <n v="60"/>
    <n v="2"/>
    <n v="0"/>
    <n v="0"/>
    <n v="0"/>
    <n v="0"/>
    <n v="10"/>
    <n v="402"/>
    <n v="1326"/>
    <n v="532"/>
    <n v="42"/>
    <n v="14"/>
    <n v="10"/>
    <n v="0"/>
    <n v="0"/>
    <n v="0"/>
    <n v="0"/>
    <n v="0"/>
    <n v="0"/>
    <n v="0"/>
    <n v="0"/>
    <n v="0"/>
    <n v="20088"/>
    <n v="2993"/>
    <n v="0"/>
    <n v="23081"/>
  </r>
  <r>
    <x v="13"/>
    <x v="2"/>
    <x v="8"/>
    <n v="5496"/>
    <n v="5693"/>
    <n v="8633"/>
    <n v="27"/>
    <n v="294"/>
    <n v="2"/>
    <n v="0"/>
    <n v="54"/>
    <n v="12"/>
    <n v="1"/>
    <n v="0"/>
    <n v="66"/>
    <n v="250"/>
    <n v="269"/>
    <n v="58"/>
    <n v="2"/>
    <n v="0"/>
    <n v="0"/>
    <n v="0"/>
    <n v="0"/>
    <n v="10"/>
    <n v="406"/>
    <n v="1335"/>
    <n v="535"/>
    <n v="43"/>
    <n v="14"/>
    <n v="10"/>
    <n v="0"/>
    <n v="0"/>
    <n v="0"/>
    <n v="0"/>
    <n v="0"/>
    <n v="0"/>
    <n v="0"/>
    <n v="0"/>
    <n v="0"/>
    <n v="20212"/>
    <n v="2998"/>
    <n v="0"/>
    <n v="23210"/>
  </r>
  <r>
    <x v="13"/>
    <x v="2"/>
    <x v="9"/>
    <n v="5502"/>
    <n v="5706"/>
    <n v="8943"/>
    <n v="27"/>
    <n v="294"/>
    <n v="1"/>
    <n v="0"/>
    <n v="54"/>
    <n v="13"/>
    <n v="1"/>
    <n v="0"/>
    <n v="65"/>
    <n v="255"/>
    <n v="272"/>
    <n v="60"/>
    <n v="2"/>
    <n v="0"/>
    <n v="0"/>
    <n v="0"/>
    <n v="0"/>
    <n v="10"/>
    <n v="403"/>
    <n v="1351"/>
    <n v="536"/>
    <n v="43"/>
    <n v="14"/>
    <n v="10"/>
    <n v="0"/>
    <n v="0"/>
    <n v="0"/>
    <n v="0"/>
    <n v="0"/>
    <n v="0"/>
    <n v="0"/>
    <n v="0"/>
    <n v="0"/>
    <n v="20541"/>
    <n v="3021"/>
    <n v="0"/>
    <n v="23562"/>
  </r>
  <r>
    <x v="13"/>
    <x v="2"/>
    <x v="10"/>
    <n v="5507"/>
    <n v="5698"/>
    <n v="9121"/>
    <n v="26"/>
    <n v="293"/>
    <n v="1"/>
    <n v="0"/>
    <n v="54"/>
    <n v="13"/>
    <n v="1"/>
    <n v="0"/>
    <n v="64"/>
    <n v="259"/>
    <n v="268"/>
    <n v="60"/>
    <n v="3"/>
    <n v="0"/>
    <n v="0"/>
    <n v="0"/>
    <n v="0"/>
    <n v="10"/>
    <n v="402"/>
    <n v="1369"/>
    <n v="537"/>
    <n v="42"/>
    <n v="14"/>
    <n v="10"/>
    <n v="0"/>
    <n v="0"/>
    <n v="0"/>
    <n v="0"/>
    <n v="0"/>
    <n v="0"/>
    <n v="0"/>
    <n v="0"/>
    <n v="0"/>
    <n v="20714"/>
    <n v="3038"/>
    <n v="0"/>
    <n v="23752"/>
  </r>
  <r>
    <x v="13"/>
    <x v="2"/>
    <x v="11"/>
    <n v="5510"/>
    <n v="5707"/>
    <n v="9381"/>
    <n v="28"/>
    <n v="293"/>
    <n v="1"/>
    <n v="0"/>
    <n v="54"/>
    <n v="13"/>
    <n v="1"/>
    <n v="0"/>
    <n v="65"/>
    <n v="250"/>
    <n v="268"/>
    <n v="63"/>
    <n v="3"/>
    <n v="0"/>
    <n v="0"/>
    <n v="0"/>
    <n v="0"/>
    <n v="9"/>
    <n v="411"/>
    <n v="1370"/>
    <n v="539"/>
    <n v="42"/>
    <n v="14"/>
    <n v="10"/>
    <n v="0"/>
    <n v="0"/>
    <n v="0"/>
    <n v="0"/>
    <n v="0"/>
    <n v="0"/>
    <n v="0"/>
    <n v="0"/>
    <n v="0"/>
    <n v="20988"/>
    <n v="3044"/>
    <n v="0"/>
    <n v="24032"/>
  </r>
  <r>
    <x v="0"/>
    <x v="3"/>
    <x v="3"/>
    <n v="25341"/>
    <n v="17927"/>
    <n v="7155"/>
    <n v="515"/>
    <n v="383"/>
    <n v="23"/>
    <n v="0"/>
    <n v="99"/>
    <n v="154"/>
    <n v="47"/>
    <n v="0"/>
    <n v="364"/>
    <n v="2247"/>
    <n v="1126"/>
    <n v="177"/>
    <n v="9"/>
    <n v="0"/>
    <n v="1"/>
    <n v="0"/>
    <n v="0"/>
    <n v="37"/>
    <n v="944"/>
    <n v="2666"/>
    <n v="1430"/>
    <n v="141"/>
    <n v="22"/>
    <n v="18"/>
    <n v="0"/>
    <n v="1"/>
    <n v="0"/>
    <n v="0"/>
    <n v="0"/>
    <n v="0"/>
    <n v="0"/>
    <n v="0"/>
    <n v="3"/>
    <n v="51644"/>
    <n v="9182"/>
    <n v="4"/>
    <n v="60830"/>
  </r>
  <r>
    <x v="0"/>
    <x v="3"/>
    <x v="4"/>
    <n v="25307"/>
    <n v="17947"/>
    <n v="7199"/>
    <n v="516"/>
    <n v="382"/>
    <n v="23"/>
    <n v="0"/>
    <n v="99"/>
    <n v="153"/>
    <n v="47"/>
    <n v="0"/>
    <n v="363"/>
    <n v="2238"/>
    <n v="1113"/>
    <n v="172"/>
    <n v="8"/>
    <n v="0"/>
    <n v="1"/>
    <n v="0"/>
    <n v="0"/>
    <n v="38"/>
    <n v="957"/>
    <n v="2683"/>
    <n v="1435"/>
    <n v="143"/>
    <n v="22"/>
    <n v="18"/>
    <n v="0"/>
    <n v="1"/>
    <n v="0"/>
    <n v="0"/>
    <n v="0"/>
    <n v="0"/>
    <n v="0"/>
    <n v="0"/>
    <n v="3"/>
    <n v="51673"/>
    <n v="9191"/>
    <n v="4"/>
    <n v="60868"/>
  </r>
  <r>
    <x v="0"/>
    <x v="3"/>
    <x v="5"/>
    <n v="25276"/>
    <n v="17933"/>
    <n v="7270"/>
    <n v="518"/>
    <n v="381"/>
    <n v="23"/>
    <n v="0"/>
    <n v="99"/>
    <n v="155"/>
    <n v="47"/>
    <n v="0"/>
    <n v="365"/>
    <n v="2239"/>
    <n v="1118"/>
    <n v="177"/>
    <n v="9"/>
    <n v="0"/>
    <n v="1"/>
    <n v="0"/>
    <n v="0"/>
    <n v="38"/>
    <n v="938"/>
    <n v="2688"/>
    <n v="1436"/>
    <n v="142"/>
    <n v="22"/>
    <n v="18"/>
    <n v="0"/>
    <n v="1"/>
    <n v="0"/>
    <n v="0"/>
    <n v="0"/>
    <n v="0"/>
    <n v="0"/>
    <n v="0"/>
    <n v="3"/>
    <n v="51702"/>
    <n v="9191"/>
    <n v="4"/>
    <n v="60897"/>
  </r>
  <r>
    <x v="0"/>
    <x v="3"/>
    <x v="6"/>
    <n v="26154"/>
    <n v="17432"/>
    <n v="6747"/>
    <n v="515"/>
    <n v="391"/>
    <n v="25"/>
    <n v="0"/>
    <n v="100"/>
    <n v="155"/>
    <n v="48"/>
    <n v="0"/>
    <n v="367"/>
    <n v="2197"/>
    <n v="1110"/>
    <n v="202"/>
    <n v="10"/>
    <n v="1"/>
    <n v="1"/>
    <n v="0"/>
    <n v="0"/>
    <n v="38"/>
    <n v="880"/>
    <n v="2649"/>
    <n v="1554"/>
    <n v="159"/>
    <n v="20"/>
    <n v="18"/>
    <n v="0"/>
    <n v="1"/>
    <n v="0"/>
    <n v="0"/>
    <n v="0"/>
    <n v="0"/>
    <n v="0"/>
    <n v="0"/>
    <n v="3"/>
    <n v="51567"/>
    <n v="9206"/>
    <n v="4"/>
    <n v="60777"/>
  </r>
  <r>
    <x v="0"/>
    <x v="3"/>
    <x v="7"/>
    <n v="26049"/>
    <n v="17420"/>
    <n v="6816"/>
    <n v="515"/>
    <n v="392"/>
    <n v="25"/>
    <n v="1"/>
    <n v="100"/>
    <n v="156"/>
    <n v="47"/>
    <n v="0"/>
    <n v="368"/>
    <n v="2192"/>
    <n v="1118"/>
    <n v="200"/>
    <n v="9"/>
    <n v="1"/>
    <n v="1"/>
    <n v="0"/>
    <n v="0"/>
    <n v="38"/>
    <n v="875"/>
    <n v="2644"/>
    <n v="1553"/>
    <n v="160"/>
    <n v="20"/>
    <n v="18"/>
    <n v="0"/>
    <n v="1"/>
    <n v="0"/>
    <n v="0"/>
    <n v="0"/>
    <n v="0"/>
    <n v="0"/>
    <n v="0"/>
    <n v="3"/>
    <n v="51521"/>
    <n v="9197"/>
    <n v="4"/>
    <n v="60722"/>
  </r>
  <r>
    <x v="0"/>
    <x v="3"/>
    <x v="8"/>
    <n v="25980"/>
    <n v="17426"/>
    <n v="6883"/>
    <n v="513"/>
    <n v="391"/>
    <n v="24"/>
    <n v="0"/>
    <n v="100"/>
    <n v="156"/>
    <n v="48"/>
    <n v="0"/>
    <n v="368"/>
    <n v="2189"/>
    <n v="1134"/>
    <n v="202"/>
    <n v="8"/>
    <n v="1"/>
    <n v="1"/>
    <n v="0"/>
    <n v="0"/>
    <n v="38"/>
    <n v="866"/>
    <n v="2624"/>
    <n v="1551"/>
    <n v="160"/>
    <n v="20"/>
    <n v="18"/>
    <n v="0"/>
    <n v="1"/>
    <n v="0"/>
    <n v="0"/>
    <n v="0"/>
    <n v="0"/>
    <n v="0"/>
    <n v="0"/>
    <n v="3"/>
    <n v="51521"/>
    <n v="9180"/>
    <n v="4"/>
    <n v="60705"/>
  </r>
  <r>
    <x v="0"/>
    <x v="3"/>
    <x v="9"/>
    <n v="25937"/>
    <n v="17409"/>
    <n v="6993"/>
    <n v="516"/>
    <n v="390"/>
    <n v="24"/>
    <n v="0"/>
    <n v="99"/>
    <n v="155"/>
    <n v="48"/>
    <n v="0"/>
    <n v="364"/>
    <n v="2186"/>
    <n v="1137"/>
    <n v="209"/>
    <n v="8"/>
    <n v="1"/>
    <n v="1"/>
    <n v="0"/>
    <n v="0"/>
    <n v="40"/>
    <n v="869"/>
    <n v="2630"/>
    <n v="1548"/>
    <n v="161"/>
    <n v="20"/>
    <n v="17"/>
    <n v="0"/>
    <n v="1"/>
    <n v="0"/>
    <n v="0"/>
    <n v="0"/>
    <n v="0"/>
    <n v="0"/>
    <n v="0"/>
    <n v="3"/>
    <n v="51571"/>
    <n v="9191"/>
    <n v="4"/>
    <n v="60766"/>
  </r>
  <r>
    <x v="0"/>
    <x v="3"/>
    <x v="10"/>
    <n v="25843"/>
    <n v="17404"/>
    <n v="7065"/>
    <n v="518"/>
    <n v="391"/>
    <n v="23"/>
    <n v="0"/>
    <n v="99"/>
    <n v="157"/>
    <n v="48"/>
    <n v="0"/>
    <n v="368"/>
    <n v="2183"/>
    <n v="1146"/>
    <n v="208"/>
    <n v="8"/>
    <n v="1"/>
    <n v="1"/>
    <n v="0"/>
    <n v="0"/>
    <n v="40"/>
    <n v="866"/>
    <n v="2638"/>
    <n v="1550"/>
    <n v="162"/>
    <n v="20"/>
    <n v="17"/>
    <n v="0"/>
    <n v="1"/>
    <n v="0"/>
    <n v="0"/>
    <n v="0"/>
    <n v="0"/>
    <n v="0"/>
    <n v="0"/>
    <n v="3"/>
    <n v="51548"/>
    <n v="9208"/>
    <n v="4"/>
    <n v="60760"/>
  </r>
  <r>
    <x v="0"/>
    <x v="3"/>
    <x v="11"/>
    <n v="25834"/>
    <n v="17479"/>
    <n v="7162"/>
    <n v="518"/>
    <n v="390"/>
    <n v="23"/>
    <n v="0"/>
    <n v="98"/>
    <n v="155"/>
    <n v="48"/>
    <n v="0"/>
    <n v="367"/>
    <n v="2185"/>
    <n v="1144"/>
    <n v="221"/>
    <n v="8"/>
    <n v="1"/>
    <n v="1"/>
    <n v="0"/>
    <n v="0"/>
    <n v="40"/>
    <n v="872"/>
    <n v="2657"/>
    <n v="1547"/>
    <n v="162"/>
    <n v="20"/>
    <n v="19"/>
    <n v="0"/>
    <n v="1"/>
    <n v="0"/>
    <n v="0"/>
    <n v="0"/>
    <n v="0"/>
    <n v="0"/>
    <n v="0"/>
    <n v="3"/>
    <n v="51707"/>
    <n v="9244"/>
    <n v="4"/>
    <n v="60955"/>
  </r>
  <r>
    <x v="1"/>
    <x v="3"/>
    <x v="0"/>
    <n v="13274"/>
    <n v="37578"/>
    <n v="25926"/>
    <n v="70"/>
    <n v="105"/>
    <n v="2"/>
    <n v="0"/>
    <n v="10"/>
    <n v="11"/>
    <n v="0"/>
    <n v="0"/>
    <n v="100"/>
    <n v="690"/>
    <n v="496"/>
    <n v="107"/>
    <n v="2"/>
    <n v="1"/>
    <n v="1"/>
    <n v="0"/>
    <n v="0"/>
    <n v="21"/>
    <n v="575"/>
    <n v="1745"/>
    <n v="722"/>
    <n v="84"/>
    <n v="20"/>
    <n v="32"/>
    <n v="0"/>
    <n v="4"/>
    <n v="0"/>
    <n v="1"/>
    <n v="0"/>
    <n v="0"/>
    <n v="3"/>
    <n v="3"/>
    <n v="1"/>
    <n v="76976"/>
    <n v="4596"/>
    <n v="12"/>
    <n v="81584"/>
  </r>
  <r>
    <x v="1"/>
    <x v="3"/>
    <x v="1"/>
    <n v="13259"/>
    <n v="37617"/>
    <n v="26165"/>
    <n v="70"/>
    <n v="105"/>
    <n v="2"/>
    <n v="0"/>
    <n v="10"/>
    <n v="11"/>
    <n v="0"/>
    <n v="0"/>
    <n v="100"/>
    <n v="692"/>
    <n v="506"/>
    <n v="105"/>
    <n v="3"/>
    <n v="1"/>
    <n v="4"/>
    <n v="0"/>
    <n v="0"/>
    <n v="21"/>
    <n v="571"/>
    <n v="1741"/>
    <n v="724"/>
    <n v="84"/>
    <n v="20"/>
    <n v="32"/>
    <n v="0"/>
    <n v="4"/>
    <n v="0"/>
    <n v="1"/>
    <n v="0"/>
    <n v="0"/>
    <n v="3"/>
    <n v="3"/>
    <n v="1"/>
    <n v="77239"/>
    <n v="4604"/>
    <n v="12"/>
    <n v="81855"/>
  </r>
  <r>
    <x v="1"/>
    <x v="3"/>
    <x v="2"/>
    <n v="13249"/>
    <n v="37601"/>
    <n v="26355"/>
    <n v="70"/>
    <n v="105"/>
    <n v="2"/>
    <n v="0"/>
    <n v="10"/>
    <n v="11"/>
    <n v="0"/>
    <n v="0"/>
    <n v="99"/>
    <n v="688"/>
    <n v="495"/>
    <n v="108"/>
    <n v="1"/>
    <n v="0"/>
    <n v="3"/>
    <n v="0"/>
    <n v="0"/>
    <n v="21"/>
    <n v="571"/>
    <n v="1748"/>
    <n v="721"/>
    <n v="85"/>
    <n v="21"/>
    <n v="35"/>
    <n v="0"/>
    <n v="4"/>
    <n v="0"/>
    <n v="1"/>
    <n v="0"/>
    <n v="0"/>
    <n v="3"/>
    <n v="3"/>
    <n v="1"/>
    <n v="77403"/>
    <n v="4596"/>
    <n v="12"/>
    <n v="82011"/>
  </r>
  <r>
    <x v="1"/>
    <x v="3"/>
    <x v="3"/>
    <n v="13280"/>
    <n v="37645"/>
    <n v="26520"/>
    <n v="71"/>
    <n v="105"/>
    <n v="2"/>
    <n v="0"/>
    <n v="10"/>
    <n v="11"/>
    <n v="0"/>
    <n v="0"/>
    <n v="98"/>
    <n v="692"/>
    <n v="506"/>
    <n v="108"/>
    <n v="1"/>
    <n v="0"/>
    <n v="1"/>
    <n v="0"/>
    <n v="0"/>
    <n v="21"/>
    <n v="566"/>
    <n v="1753"/>
    <n v="724"/>
    <n v="85"/>
    <n v="20"/>
    <n v="34"/>
    <n v="0"/>
    <n v="4"/>
    <n v="0"/>
    <n v="1"/>
    <n v="0"/>
    <n v="0"/>
    <n v="2"/>
    <n v="3"/>
    <n v="1"/>
    <n v="77644"/>
    <n v="4609"/>
    <n v="11"/>
    <n v="82264"/>
  </r>
  <r>
    <x v="1"/>
    <x v="3"/>
    <x v="4"/>
    <n v="13257"/>
    <n v="37624"/>
    <n v="26705"/>
    <n v="70"/>
    <n v="105"/>
    <n v="2"/>
    <n v="0"/>
    <n v="10"/>
    <n v="11"/>
    <n v="0"/>
    <n v="0"/>
    <n v="99"/>
    <n v="689"/>
    <n v="518"/>
    <n v="112"/>
    <n v="2"/>
    <n v="0"/>
    <n v="3"/>
    <n v="0"/>
    <n v="0"/>
    <n v="21"/>
    <n v="569"/>
    <n v="1772"/>
    <n v="724"/>
    <n v="85"/>
    <n v="22"/>
    <n v="36"/>
    <n v="0"/>
    <n v="4"/>
    <n v="0"/>
    <n v="1"/>
    <n v="0"/>
    <n v="0"/>
    <n v="2"/>
    <n v="3"/>
    <n v="1"/>
    <n v="77784"/>
    <n v="4652"/>
    <n v="11"/>
    <n v="82447"/>
  </r>
  <r>
    <x v="1"/>
    <x v="3"/>
    <x v="5"/>
    <n v="13225"/>
    <n v="37633"/>
    <n v="26858"/>
    <n v="70"/>
    <n v="105"/>
    <n v="2"/>
    <n v="0"/>
    <n v="10"/>
    <n v="11"/>
    <n v="0"/>
    <n v="0"/>
    <n v="97"/>
    <n v="687"/>
    <n v="510"/>
    <n v="114"/>
    <n v="2"/>
    <n v="0"/>
    <n v="10"/>
    <n v="0"/>
    <n v="0"/>
    <n v="22"/>
    <n v="570"/>
    <n v="1785"/>
    <n v="728"/>
    <n v="84"/>
    <n v="21"/>
    <n v="35"/>
    <n v="0"/>
    <n v="3"/>
    <n v="0"/>
    <n v="1"/>
    <n v="0"/>
    <n v="0"/>
    <n v="2"/>
    <n v="3"/>
    <n v="1"/>
    <n v="77914"/>
    <n v="4665"/>
    <n v="10"/>
    <n v="82589"/>
  </r>
  <r>
    <x v="1"/>
    <x v="3"/>
    <x v="6"/>
    <n v="14668"/>
    <n v="39631"/>
    <n v="23489"/>
    <n v="70"/>
    <n v="120"/>
    <n v="2"/>
    <n v="0"/>
    <n v="10"/>
    <n v="12"/>
    <n v="0"/>
    <n v="0"/>
    <n v="95"/>
    <n v="704"/>
    <n v="483"/>
    <n v="115"/>
    <n v="2"/>
    <n v="0"/>
    <n v="1"/>
    <n v="0"/>
    <n v="0"/>
    <n v="22"/>
    <n v="586"/>
    <n v="1740"/>
    <n v="770"/>
    <n v="96"/>
    <n v="21"/>
    <n v="38"/>
    <n v="0"/>
    <n v="5"/>
    <n v="0"/>
    <n v="1"/>
    <n v="0"/>
    <n v="0"/>
    <n v="2"/>
    <n v="3"/>
    <n v="1"/>
    <n v="78002"/>
    <n v="4673"/>
    <n v="12"/>
    <n v="82687"/>
  </r>
  <r>
    <x v="1"/>
    <x v="3"/>
    <x v="7"/>
    <n v="14695"/>
    <n v="39716"/>
    <n v="23603"/>
    <n v="71"/>
    <n v="120"/>
    <n v="2"/>
    <n v="0"/>
    <n v="10"/>
    <n v="12"/>
    <n v="0"/>
    <n v="0"/>
    <n v="97"/>
    <n v="709"/>
    <n v="479"/>
    <n v="118"/>
    <n v="2"/>
    <n v="0"/>
    <n v="2"/>
    <n v="0"/>
    <n v="0"/>
    <n v="22"/>
    <n v="575"/>
    <n v="1751"/>
    <n v="774"/>
    <n v="96"/>
    <n v="21"/>
    <n v="37"/>
    <n v="0"/>
    <n v="4"/>
    <n v="0"/>
    <n v="1"/>
    <n v="0"/>
    <n v="0"/>
    <n v="2"/>
    <n v="3"/>
    <n v="1"/>
    <n v="78229"/>
    <n v="4683"/>
    <n v="11"/>
    <n v="82923"/>
  </r>
  <r>
    <x v="1"/>
    <x v="3"/>
    <x v="8"/>
    <n v="14672"/>
    <n v="39683"/>
    <n v="23785"/>
    <n v="71"/>
    <n v="119"/>
    <n v="2"/>
    <n v="0"/>
    <n v="10"/>
    <n v="12"/>
    <n v="0"/>
    <n v="0"/>
    <n v="96"/>
    <n v="708"/>
    <n v="486"/>
    <n v="116"/>
    <n v="2"/>
    <n v="0"/>
    <n v="0"/>
    <n v="0"/>
    <n v="0"/>
    <n v="22"/>
    <n v="572"/>
    <n v="1753"/>
    <n v="776"/>
    <n v="96"/>
    <n v="21"/>
    <n v="39"/>
    <n v="0"/>
    <n v="4"/>
    <n v="0"/>
    <n v="1"/>
    <n v="0"/>
    <n v="0"/>
    <n v="2"/>
    <n v="3"/>
    <n v="1"/>
    <n v="78354"/>
    <n v="4687"/>
    <n v="11"/>
    <n v="83052"/>
  </r>
  <r>
    <x v="1"/>
    <x v="3"/>
    <x v="9"/>
    <n v="14662"/>
    <n v="39674"/>
    <n v="23981"/>
    <n v="72"/>
    <n v="119"/>
    <n v="2"/>
    <n v="0"/>
    <n v="10"/>
    <n v="12"/>
    <n v="0"/>
    <n v="0"/>
    <n v="97"/>
    <n v="709"/>
    <n v="489"/>
    <n v="114"/>
    <n v="2"/>
    <n v="0"/>
    <n v="0"/>
    <n v="0"/>
    <n v="0"/>
    <n v="22"/>
    <n v="575"/>
    <n v="1756"/>
    <n v="779"/>
    <n v="96"/>
    <n v="21"/>
    <n v="39"/>
    <n v="0"/>
    <n v="4"/>
    <n v="0"/>
    <n v="1"/>
    <n v="0"/>
    <n v="0"/>
    <n v="2"/>
    <n v="3"/>
    <n v="1"/>
    <n v="78532"/>
    <n v="4699"/>
    <n v="11"/>
    <n v="83242"/>
  </r>
  <r>
    <x v="1"/>
    <x v="3"/>
    <x v="10"/>
    <n v="14648"/>
    <n v="39621"/>
    <n v="24162"/>
    <n v="72"/>
    <n v="120"/>
    <n v="2"/>
    <n v="0"/>
    <n v="10"/>
    <n v="12"/>
    <n v="0"/>
    <n v="0"/>
    <n v="97"/>
    <n v="719"/>
    <n v="498"/>
    <n v="112"/>
    <n v="3"/>
    <n v="0"/>
    <n v="0"/>
    <n v="0"/>
    <n v="0"/>
    <n v="22"/>
    <n v="571"/>
    <n v="1762"/>
    <n v="782"/>
    <n v="95"/>
    <n v="21"/>
    <n v="40"/>
    <n v="0"/>
    <n v="4"/>
    <n v="0"/>
    <n v="1"/>
    <n v="0"/>
    <n v="0"/>
    <n v="2"/>
    <n v="3"/>
    <n v="1"/>
    <n v="78647"/>
    <n v="4722"/>
    <n v="11"/>
    <n v="83380"/>
  </r>
  <r>
    <x v="1"/>
    <x v="3"/>
    <x v="11"/>
    <n v="14667"/>
    <n v="39670"/>
    <n v="24293"/>
    <n v="74"/>
    <n v="120"/>
    <n v="2"/>
    <n v="0"/>
    <n v="10"/>
    <n v="12"/>
    <n v="0"/>
    <n v="0"/>
    <n v="97"/>
    <n v="719"/>
    <n v="491"/>
    <n v="108"/>
    <n v="3"/>
    <n v="0"/>
    <n v="0"/>
    <n v="0"/>
    <n v="0"/>
    <n v="23"/>
    <n v="567"/>
    <n v="1769"/>
    <n v="790"/>
    <n v="95"/>
    <n v="21"/>
    <n v="40"/>
    <n v="0"/>
    <n v="4"/>
    <n v="0"/>
    <n v="1"/>
    <n v="0"/>
    <n v="0"/>
    <n v="2"/>
    <n v="3"/>
    <n v="1"/>
    <n v="78848"/>
    <n v="4723"/>
    <n v="11"/>
    <n v="83582"/>
  </r>
  <r>
    <x v="2"/>
    <x v="3"/>
    <x v="0"/>
    <n v="8692"/>
    <n v="9730"/>
    <n v="3065"/>
    <n v="38"/>
    <n v="46"/>
    <n v="1"/>
    <n v="0"/>
    <n v="31"/>
    <n v="3"/>
    <n v="0"/>
    <n v="0"/>
    <n v="61"/>
    <n v="615"/>
    <n v="223"/>
    <n v="39"/>
    <n v="2"/>
    <n v="0"/>
    <n v="0"/>
    <n v="0"/>
    <n v="0"/>
    <n v="12"/>
    <n v="305"/>
    <n v="807"/>
    <n v="327"/>
    <n v="36"/>
    <n v="11"/>
    <n v="10"/>
    <n v="0"/>
    <n v="1"/>
    <n v="0"/>
    <n v="0"/>
    <n v="0"/>
    <n v="0"/>
    <n v="0"/>
    <n v="0"/>
    <n v="0"/>
    <n v="21606"/>
    <n v="2448"/>
    <n v="1"/>
    <n v="24055"/>
  </r>
  <r>
    <x v="2"/>
    <x v="3"/>
    <x v="1"/>
    <n v="8699"/>
    <n v="9741"/>
    <n v="3121"/>
    <n v="38"/>
    <n v="46"/>
    <n v="1"/>
    <n v="0"/>
    <n v="31"/>
    <n v="3"/>
    <n v="0"/>
    <n v="0"/>
    <n v="60"/>
    <n v="617"/>
    <n v="221"/>
    <n v="39"/>
    <n v="2"/>
    <n v="0"/>
    <n v="0"/>
    <n v="0"/>
    <n v="0"/>
    <n v="12"/>
    <n v="305"/>
    <n v="809"/>
    <n v="327"/>
    <n v="36"/>
    <n v="11"/>
    <n v="10"/>
    <n v="0"/>
    <n v="1"/>
    <n v="0"/>
    <n v="0"/>
    <n v="0"/>
    <n v="0"/>
    <n v="0"/>
    <n v="0"/>
    <n v="0"/>
    <n v="21680"/>
    <n v="2449"/>
    <n v="1"/>
    <n v="24130"/>
  </r>
  <r>
    <x v="2"/>
    <x v="3"/>
    <x v="2"/>
    <n v="8691"/>
    <n v="9757"/>
    <n v="3109"/>
    <n v="38"/>
    <n v="46"/>
    <n v="1"/>
    <n v="0"/>
    <n v="31"/>
    <n v="3"/>
    <n v="0"/>
    <n v="0"/>
    <n v="60"/>
    <n v="615"/>
    <n v="229"/>
    <n v="43"/>
    <n v="2"/>
    <n v="0"/>
    <n v="0"/>
    <n v="0"/>
    <n v="0"/>
    <n v="12"/>
    <n v="305"/>
    <n v="811"/>
    <n v="325"/>
    <n v="36"/>
    <n v="11"/>
    <n v="10"/>
    <n v="0"/>
    <n v="1"/>
    <n v="0"/>
    <n v="0"/>
    <n v="0"/>
    <n v="0"/>
    <n v="0"/>
    <n v="0"/>
    <n v="0"/>
    <n v="21676"/>
    <n v="2459"/>
    <n v="1"/>
    <n v="24136"/>
  </r>
  <r>
    <x v="2"/>
    <x v="3"/>
    <x v="3"/>
    <n v="8703"/>
    <n v="9750"/>
    <n v="3125"/>
    <n v="38"/>
    <n v="46"/>
    <n v="1"/>
    <n v="0"/>
    <n v="31"/>
    <n v="3"/>
    <n v="0"/>
    <n v="0"/>
    <n v="61"/>
    <n v="616"/>
    <n v="228"/>
    <n v="40"/>
    <n v="2"/>
    <n v="0"/>
    <n v="0"/>
    <n v="0"/>
    <n v="0"/>
    <n v="12"/>
    <n v="299"/>
    <n v="814"/>
    <n v="324"/>
    <n v="36"/>
    <n v="11"/>
    <n v="10"/>
    <n v="0"/>
    <n v="1"/>
    <n v="0"/>
    <n v="0"/>
    <n v="0"/>
    <n v="0"/>
    <n v="0"/>
    <n v="0"/>
    <n v="0"/>
    <n v="21697"/>
    <n v="2453"/>
    <n v="1"/>
    <n v="24151"/>
  </r>
  <r>
    <x v="2"/>
    <x v="3"/>
    <x v="4"/>
    <n v="8677"/>
    <n v="9761"/>
    <n v="3112"/>
    <n v="38"/>
    <n v="46"/>
    <n v="1"/>
    <n v="0"/>
    <n v="31"/>
    <n v="3"/>
    <n v="0"/>
    <n v="0"/>
    <n v="60"/>
    <n v="614"/>
    <n v="232"/>
    <n v="49"/>
    <n v="2"/>
    <n v="0"/>
    <n v="0"/>
    <n v="0"/>
    <n v="0"/>
    <n v="12"/>
    <n v="299"/>
    <n v="815"/>
    <n v="321"/>
    <n v="36"/>
    <n v="11"/>
    <n v="10"/>
    <n v="0"/>
    <n v="1"/>
    <n v="0"/>
    <n v="0"/>
    <n v="0"/>
    <n v="0"/>
    <n v="0"/>
    <n v="0"/>
    <n v="0"/>
    <n v="21669"/>
    <n v="2461"/>
    <n v="1"/>
    <n v="24131"/>
  </r>
  <r>
    <x v="2"/>
    <x v="3"/>
    <x v="5"/>
    <n v="8635"/>
    <n v="9730"/>
    <n v="3119"/>
    <n v="36"/>
    <n v="47"/>
    <n v="1"/>
    <n v="0"/>
    <n v="31"/>
    <n v="3"/>
    <n v="0"/>
    <n v="0"/>
    <n v="60"/>
    <n v="616"/>
    <n v="231"/>
    <n v="48"/>
    <n v="2"/>
    <n v="0"/>
    <n v="0"/>
    <n v="0"/>
    <n v="0"/>
    <n v="12"/>
    <n v="296"/>
    <n v="820"/>
    <n v="325"/>
    <n v="36"/>
    <n v="11"/>
    <n v="10"/>
    <n v="0"/>
    <n v="1"/>
    <n v="0"/>
    <n v="0"/>
    <n v="0"/>
    <n v="0"/>
    <n v="0"/>
    <n v="0"/>
    <n v="0"/>
    <n v="21602"/>
    <n v="2467"/>
    <n v="1"/>
    <n v="24070"/>
  </r>
  <r>
    <x v="2"/>
    <x v="3"/>
    <x v="6"/>
    <n v="9322"/>
    <n v="9436"/>
    <n v="2708"/>
    <n v="38"/>
    <n v="44"/>
    <n v="1"/>
    <n v="0"/>
    <n v="30"/>
    <n v="4"/>
    <n v="0"/>
    <n v="0"/>
    <n v="60"/>
    <n v="631"/>
    <n v="217"/>
    <n v="46"/>
    <n v="2"/>
    <n v="0"/>
    <n v="0"/>
    <n v="0"/>
    <n v="0"/>
    <n v="12"/>
    <n v="304"/>
    <n v="797"/>
    <n v="339"/>
    <n v="34"/>
    <n v="12"/>
    <n v="10"/>
    <n v="0"/>
    <n v="1"/>
    <n v="0"/>
    <n v="0"/>
    <n v="0"/>
    <n v="0"/>
    <n v="0"/>
    <n v="0"/>
    <n v="0"/>
    <n v="21583"/>
    <n v="2464"/>
    <n v="1"/>
    <n v="24048"/>
  </r>
  <r>
    <x v="2"/>
    <x v="3"/>
    <x v="7"/>
    <n v="9319"/>
    <n v="9443"/>
    <n v="2721"/>
    <n v="39"/>
    <n v="44"/>
    <n v="1"/>
    <n v="0"/>
    <n v="30"/>
    <n v="4"/>
    <n v="0"/>
    <n v="0"/>
    <n v="60"/>
    <n v="628"/>
    <n v="220"/>
    <n v="44"/>
    <n v="2"/>
    <n v="0"/>
    <n v="0"/>
    <n v="0"/>
    <n v="0"/>
    <n v="12"/>
    <n v="304"/>
    <n v="799"/>
    <n v="343"/>
    <n v="34"/>
    <n v="12"/>
    <n v="10"/>
    <n v="0"/>
    <n v="1"/>
    <n v="0"/>
    <n v="0"/>
    <n v="0"/>
    <n v="0"/>
    <n v="0"/>
    <n v="0"/>
    <n v="0"/>
    <n v="21601"/>
    <n v="2468"/>
    <n v="1"/>
    <n v="24070"/>
  </r>
  <r>
    <x v="2"/>
    <x v="3"/>
    <x v="8"/>
    <n v="9299"/>
    <n v="9438"/>
    <n v="2734"/>
    <n v="40"/>
    <n v="44"/>
    <n v="1"/>
    <n v="0"/>
    <n v="30"/>
    <n v="4"/>
    <n v="0"/>
    <n v="0"/>
    <n v="60"/>
    <n v="629"/>
    <n v="215"/>
    <n v="43"/>
    <n v="2"/>
    <n v="0"/>
    <n v="0"/>
    <n v="0"/>
    <n v="0"/>
    <n v="12"/>
    <n v="301"/>
    <n v="806"/>
    <n v="345"/>
    <n v="34"/>
    <n v="12"/>
    <n v="10"/>
    <n v="0"/>
    <n v="1"/>
    <n v="0"/>
    <n v="0"/>
    <n v="0"/>
    <n v="0"/>
    <n v="0"/>
    <n v="0"/>
    <n v="0"/>
    <n v="21590"/>
    <n v="2469"/>
    <n v="1"/>
    <n v="24060"/>
  </r>
  <r>
    <x v="2"/>
    <x v="3"/>
    <x v="9"/>
    <n v="9291"/>
    <n v="9458"/>
    <n v="2739"/>
    <n v="41"/>
    <n v="44"/>
    <n v="1"/>
    <n v="0"/>
    <n v="30"/>
    <n v="4"/>
    <n v="0"/>
    <n v="0"/>
    <n v="59"/>
    <n v="629"/>
    <n v="214"/>
    <n v="43"/>
    <n v="2"/>
    <n v="0"/>
    <n v="0"/>
    <n v="0"/>
    <n v="0"/>
    <n v="12"/>
    <n v="303"/>
    <n v="808"/>
    <n v="345"/>
    <n v="34"/>
    <n v="12"/>
    <n v="10"/>
    <n v="0"/>
    <n v="1"/>
    <n v="0"/>
    <n v="0"/>
    <n v="0"/>
    <n v="0"/>
    <n v="0"/>
    <n v="0"/>
    <n v="0"/>
    <n v="21608"/>
    <n v="2471"/>
    <n v="1"/>
    <n v="24080"/>
  </r>
  <r>
    <x v="2"/>
    <x v="3"/>
    <x v="10"/>
    <n v="9306"/>
    <n v="9454"/>
    <n v="2756"/>
    <n v="42"/>
    <n v="44"/>
    <n v="1"/>
    <n v="0"/>
    <n v="30"/>
    <n v="4"/>
    <n v="0"/>
    <n v="0"/>
    <n v="59"/>
    <n v="626"/>
    <n v="211"/>
    <n v="45"/>
    <n v="2"/>
    <n v="0"/>
    <n v="0"/>
    <n v="0"/>
    <n v="0"/>
    <n v="12"/>
    <n v="302"/>
    <n v="810"/>
    <n v="346"/>
    <n v="34"/>
    <n v="12"/>
    <n v="10"/>
    <n v="0"/>
    <n v="1"/>
    <n v="0"/>
    <n v="0"/>
    <n v="0"/>
    <n v="0"/>
    <n v="0"/>
    <n v="0"/>
    <n v="0"/>
    <n v="21637"/>
    <n v="2469"/>
    <n v="1"/>
    <n v="24107"/>
  </r>
  <r>
    <x v="2"/>
    <x v="3"/>
    <x v="11"/>
    <n v="9299"/>
    <n v="9480"/>
    <n v="2768"/>
    <n v="42"/>
    <n v="44"/>
    <n v="1"/>
    <n v="0"/>
    <n v="30"/>
    <n v="4"/>
    <n v="0"/>
    <n v="0"/>
    <n v="59"/>
    <n v="626"/>
    <n v="204"/>
    <n v="44"/>
    <n v="2"/>
    <n v="0"/>
    <n v="0"/>
    <n v="0"/>
    <n v="0"/>
    <n v="12"/>
    <n v="300"/>
    <n v="817"/>
    <n v="348"/>
    <n v="33"/>
    <n v="12"/>
    <n v="10"/>
    <n v="0"/>
    <n v="1"/>
    <n v="0"/>
    <n v="0"/>
    <n v="0"/>
    <n v="0"/>
    <n v="0"/>
    <n v="0"/>
    <n v="0"/>
    <n v="21668"/>
    <n v="2467"/>
    <n v="1"/>
    <n v="24136"/>
  </r>
  <r>
    <x v="3"/>
    <x v="3"/>
    <x v="0"/>
    <n v="9981"/>
    <n v="27544"/>
    <n v="13767"/>
    <n v="24"/>
    <n v="469"/>
    <n v="6"/>
    <n v="0"/>
    <n v="12"/>
    <n v="2"/>
    <n v="0"/>
    <n v="0"/>
    <n v="20"/>
    <n v="796"/>
    <n v="541"/>
    <n v="149"/>
    <n v="12"/>
    <n v="1"/>
    <n v="1"/>
    <n v="0"/>
    <n v="0"/>
    <n v="9"/>
    <n v="606"/>
    <n v="1917"/>
    <n v="1049"/>
    <n v="133"/>
    <n v="21"/>
    <n v="32"/>
    <n v="0"/>
    <n v="3"/>
    <n v="0"/>
    <n v="2"/>
    <n v="0"/>
    <n v="0"/>
    <n v="2"/>
    <n v="0"/>
    <n v="1"/>
    <n v="51805"/>
    <n v="5287"/>
    <n v="8"/>
    <n v="57100"/>
  </r>
  <r>
    <x v="3"/>
    <x v="3"/>
    <x v="1"/>
    <n v="9980"/>
    <n v="27544"/>
    <n v="13833"/>
    <n v="24"/>
    <n v="469"/>
    <n v="6"/>
    <n v="0"/>
    <n v="12"/>
    <n v="2"/>
    <n v="0"/>
    <n v="0"/>
    <n v="21"/>
    <n v="752"/>
    <n v="554"/>
    <n v="146"/>
    <n v="12"/>
    <n v="1"/>
    <n v="1"/>
    <n v="0"/>
    <n v="0"/>
    <n v="9"/>
    <n v="656"/>
    <n v="1916"/>
    <n v="1051"/>
    <n v="133"/>
    <n v="21"/>
    <n v="32"/>
    <n v="0"/>
    <n v="3"/>
    <n v="0"/>
    <n v="2"/>
    <n v="0"/>
    <n v="0"/>
    <n v="2"/>
    <n v="0"/>
    <n v="1"/>
    <n v="51870"/>
    <n v="5305"/>
    <n v="8"/>
    <n v="57183"/>
  </r>
  <r>
    <x v="3"/>
    <x v="3"/>
    <x v="2"/>
    <n v="10004"/>
    <n v="27594"/>
    <n v="13967"/>
    <n v="24"/>
    <n v="469"/>
    <n v="6"/>
    <n v="0"/>
    <n v="12"/>
    <n v="2"/>
    <n v="0"/>
    <n v="0"/>
    <n v="20"/>
    <n v="745"/>
    <n v="548"/>
    <n v="146"/>
    <n v="13"/>
    <n v="1"/>
    <n v="1"/>
    <n v="0"/>
    <n v="0"/>
    <n v="10"/>
    <n v="656"/>
    <n v="1922"/>
    <n v="1050"/>
    <n v="133"/>
    <n v="21"/>
    <n v="29"/>
    <n v="0"/>
    <n v="3"/>
    <n v="0"/>
    <n v="2"/>
    <n v="0"/>
    <n v="0"/>
    <n v="1"/>
    <n v="0"/>
    <n v="1"/>
    <n v="52078"/>
    <n v="5295"/>
    <n v="7"/>
    <n v="57380"/>
  </r>
  <r>
    <x v="3"/>
    <x v="3"/>
    <x v="3"/>
    <n v="10028"/>
    <n v="27536"/>
    <n v="14128"/>
    <n v="24"/>
    <n v="469"/>
    <n v="6"/>
    <n v="0"/>
    <n v="12"/>
    <n v="2"/>
    <n v="0"/>
    <n v="0"/>
    <n v="20"/>
    <n v="747"/>
    <n v="549"/>
    <n v="149"/>
    <n v="15"/>
    <n v="1"/>
    <n v="1"/>
    <n v="0"/>
    <n v="0"/>
    <n v="10"/>
    <n v="653"/>
    <n v="1931"/>
    <n v="1052"/>
    <n v="132"/>
    <n v="21"/>
    <n v="31"/>
    <n v="0"/>
    <n v="3"/>
    <n v="0"/>
    <n v="2"/>
    <n v="0"/>
    <n v="0"/>
    <n v="3"/>
    <n v="0"/>
    <n v="1"/>
    <n v="52205"/>
    <n v="5312"/>
    <n v="9"/>
    <n v="57526"/>
  </r>
  <r>
    <x v="3"/>
    <x v="3"/>
    <x v="4"/>
    <n v="10001"/>
    <n v="27566"/>
    <n v="14277"/>
    <n v="24"/>
    <n v="469"/>
    <n v="6"/>
    <n v="0"/>
    <n v="12"/>
    <n v="2"/>
    <n v="0"/>
    <n v="0"/>
    <n v="19"/>
    <n v="751"/>
    <n v="553"/>
    <n v="151"/>
    <n v="13"/>
    <n v="1"/>
    <n v="1"/>
    <n v="0"/>
    <n v="0"/>
    <n v="11"/>
    <n v="654"/>
    <n v="1935"/>
    <n v="1058"/>
    <n v="134"/>
    <n v="21"/>
    <n v="29"/>
    <n v="0"/>
    <n v="4"/>
    <n v="0"/>
    <n v="2"/>
    <n v="0"/>
    <n v="0"/>
    <n v="2"/>
    <n v="0"/>
    <n v="1"/>
    <n v="52357"/>
    <n v="5331"/>
    <n v="9"/>
    <n v="57697"/>
  </r>
  <r>
    <x v="3"/>
    <x v="3"/>
    <x v="5"/>
    <n v="9959"/>
    <n v="27537"/>
    <n v="14316"/>
    <n v="24"/>
    <n v="468"/>
    <n v="6"/>
    <n v="0"/>
    <n v="12"/>
    <n v="2"/>
    <n v="0"/>
    <n v="0"/>
    <n v="19"/>
    <n v="752"/>
    <n v="542"/>
    <n v="153"/>
    <n v="12"/>
    <n v="1"/>
    <n v="1"/>
    <n v="0"/>
    <n v="0"/>
    <n v="10"/>
    <n v="655"/>
    <n v="1956"/>
    <n v="1063"/>
    <n v="135"/>
    <n v="21"/>
    <n v="33"/>
    <n v="0"/>
    <n v="4"/>
    <n v="0"/>
    <n v="2"/>
    <n v="0"/>
    <n v="0"/>
    <n v="2"/>
    <n v="0"/>
    <n v="1"/>
    <n v="52324"/>
    <n v="5353"/>
    <n v="9"/>
    <n v="57686"/>
  </r>
  <r>
    <x v="3"/>
    <x v="3"/>
    <x v="6"/>
    <n v="10794"/>
    <n v="27948"/>
    <n v="12867"/>
    <n v="24"/>
    <n v="735"/>
    <n v="10"/>
    <n v="0"/>
    <n v="10"/>
    <n v="4"/>
    <n v="0"/>
    <n v="0"/>
    <n v="19"/>
    <n v="765"/>
    <n v="529"/>
    <n v="157"/>
    <n v="11"/>
    <n v="0"/>
    <n v="1"/>
    <n v="0"/>
    <n v="0"/>
    <n v="10"/>
    <n v="639"/>
    <n v="1885"/>
    <n v="1130"/>
    <n v="154"/>
    <n v="23"/>
    <n v="30"/>
    <n v="0"/>
    <n v="4"/>
    <n v="0"/>
    <n v="2"/>
    <n v="0"/>
    <n v="0"/>
    <n v="2"/>
    <n v="0"/>
    <n v="1"/>
    <n v="52392"/>
    <n v="5353"/>
    <n v="9"/>
    <n v="57754"/>
  </r>
  <r>
    <x v="3"/>
    <x v="3"/>
    <x v="7"/>
    <n v="10790"/>
    <n v="27930"/>
    <n v="12998"/>
    <n v="25"/>
    <n v="727"/>
    <n v="10"/>
    <n v="0"/>
    <n v="10"/>
    <n v="4"/>
    <n v="0"/>
    <n v="0"/>
    <n v="19"/>
    <n v="768"/>
    <n v="521"/>
    <n v="156"/>
    <n v="11"/>
    <n v="0"/>
    <n v="1"/>
    <n v="0"/>
    <n v="0"/>
    <n v="10"/>
    <n v="634"/>
    <n v="1903"/>
    <n v="1131"/>
    <n v="154"/>
    <n v="23"/>
    <n v="28"/>
    <n v="0"/>
    <n v="4"/>
    <n v="0"/>
    <n v="2"/>
    <n v="0"/>
    <n v="0"/>
    <n v="2"/>
    <n v="0"/>
    <n v="1"/>
    <n v="52494"/>
    <n v="5359"/>
    <n v="9"/>
    <n v="57862"/>
  </r>
  <r>
    <x v="3"/>
    <x v="3"/>
    <x v="8"/>
    <n v="10734"/>
    <n v="27895"/>
    <n v="13030"/>
    <n v="25"/>
    <n v="727"/>
    <n v="10"/>
    <n v="0"/>
    <n v="10"/>
    <n v="4"/>
    <n v="0"/>
    <n v="0"/>
    <n v="19"/>
    <n v="762"/>
    <n v="521"/>
    <n v="161"/>
    <n v="11"/>
    <n v="0"/>
    <n v="1"/>
    <n v="0"/>
    <n v="0"/>
    <n v="10"/>
    <n v="634"/>
    <n v="1908"/>
    <n v="1131"/>
    <n v="154"/>
    <n v="23"/>
    <n v="30"/>
    <n v="0"/>
    <n v="4"/>
    <n v="0"/>
    <n v="2"/>
    <n v="0"/>
    <n v="0"/>
    <n v="2"/>
    <n v="0"/>
    <n v="1"/>
    <n v="52435"/>
    <n v="5365"/>
    <n v="9"/>
    <n v="57809"/>
  </r>
  <r>
    <x v="3"/>
    <x v="3"/>
    <x v="9"/>
    <n v="10738"/>
    <n v="27872"/>
    <n v="13103"/>
    <n v="26"/>
    <n v="727"/>
    <n v="10"/>
    <n v="0"/>
    <n v="10"/>
    <n v="4"/>
    <n v="0"/>
    <n v="0"/>
    <n v="19"/>
    <n v="759"/>
    <n v="528"/>
    <n v="164"/>
    <n v="9"/>
    <n v="0"/>
    <n v="1"/>
    <n v="0"/>
    <n v="0"/>
    <n v="10"/>
    <n v="632"/>
    <n v="1914"/>
    <n v="1131"/>
    <n v="156"/>
    <n v="23"/>
    <n v="30"/>
    <n v="0"/>
    <n v="3"/>
    <n v="0"/>
    <n v="2"/>
    <n v="0"/>
    <n v="0"/>
    <n v="2"/>
    <n v="0"/>
    <n v="1"/>
    <n v="52490"/>
    <n v="5376"/>
    <n v="8"/>
    <n v="57874"/>
  </r>
  <r>
    <x v="3"/>
    <x v="3"/>
    <x v="10"/>
    <n v="10743"/>
    <n v="27873"/>
    <n v="13188"/>
    <n v="25"/>
    <n v="731"/>
    <n v="10"/>
    <n v="0"/>
    <n v="10"/>
    <n v="4"/>
    <n v="0"/>
    <n v="0"/>
    <n v="19"/>
    <n v="760"/>
    <n v="533"/>
    <n v="171"/>
    <n v="9"/>
    <n v="0"/>
    <n v="2"/>
    <n v="0"/>
    <n v="0"/>
    <n v="10"/>
    <n v="630"/>
    <n v="1919"/>
    <n v="1129"/>
    <n v="156"/>
    <n v="23"/>
    <n v="30"/>
    <n v="0"/>
    <n v="3"/>
    <n v="0"/>
    <n v="2"/>
    <n v="0"/>
    <n v="0"/>
    <n v="3"/>
    <n v="0"/>
    <n v="1"/>
    <n v="52584"/>
    <n v="5391"/>
    <n v="9"/>
    <n v="57984"/>
  </r>
  <r>
    <x v="3"/>
    <x v="3"/>
    <x v="11"/>
    <n v="10748"/>
    <n v="27934"/>
    <n v="13312"/>
    <n v="27"/>
    <n v="729"/>
    <n v="10"/>
    <n v="0"/>
    <n v="10"/>
    <n v="4"/>
    <n v="0"/>
    <n v="0"/>
    <n v="19"/>
    <n v="757"/>
    <n v="533"/>
    <n v="167"/>
    <n v="9"/>
    <n v="0"/>
    <n v="2"/>
    <n v="0"/>
    <n v="0"/>
    <n v="10"/>
    <n v="631"/>
    <n v="1923"/>
    <n v="1137"/>
    <n v="156"/>
    <n v="23"/>
    <n v="32"/>
    <n v="0"/>
    <n v="3"/>
    <n v="0"/>
    <n v="2"/>
    <n v="0"/>
    <n v="0"/>
    <n v="1"/>
    <n v="0"/>
    <n v="1"/>
    <n v="52774"/>
    <n v="5399"/>
    <n v="7"/>
    <n v="58180"/>
  </r>
  <r>
    <x v="4"/>
    <x v="3"/>
    <x v="0"/>
    <n v="1767"/>
    <n v="2801"/>
    <n v="1293"/>
    <n v="10"/>
    <n v="2"/>
    <n v="0"/>
    <n v="0"/>
    <n v="0"/>
    <n v="0"/>
    <n v="0"/>
    <n v="0"/>
    <n v="14"/>
    <n v="154"/>
    <n v="50"/>
    <n v="6"/>
    <n v="1"/>
    <n v="0"/>
    <n v="0"/>
    <n v="0"/>
    <n v="0"/>
    <n v="0"/>
    <n v="54"/>
    <n v="162"/>
    <n v="39"/>
    <n v="5"/>
    <n v="2"/>
    <n v="2"/>
    <n v="0"/>
    <n v="1"/>
    <n v="0"/>
    <n v="1"/>
    <n v="0"/>
    <n v="0"/>
    <n v="0"/>
    <n v="0"/>
    <n v="0"/>
    <n v="5873"/>
    <n v="489"/>
    <n v="2"/>
    <n v="6364"/>
  </r>
  <r>
    <x v="4"/>
    <x v="3"/>
    <x v="1"/>
    <n v="1773"/>
    <n v="2808"/>
    <n v="1292"/>
    <n v="10"/>
    <n v="2"/>
    <n v="0"/>
    <n v="0"/>
    <n v="0"/>
    <n v="0"/>
    <n v="0"/>
    <n v="0"/>
    <n v="14"/>
    <n v="154"/>
    <n v="47"/>
    <n v="5"/>
    <n v="1"/>
    <n v="0"/>
    <n v="0"/>
    <n v="0"/>
    <n v="0"/>
    <n v="0"/>
    <n v="54"/>
    <n v="163"/>
    <n v="40"/>
    <n v="5"/>
    <n v="2"/>
    <n v="2"/>
    <n v="0"/>
    <n v="1"/>
    <n v="0"/>
    <n v="1"/>
    <n v="0"/>
    <n v="0"/>
    <n v="0"/>
    <n v="0"/>
    <n v="0"/>
    <n v="5885"/>
    <n v="487"/>
    <n v="2"/>
    <n v="6374"/>
  </r>
  <r>
    <x v="4"/>
    <x v="3"/>
    <x v="2"/>
    <n v="1777"/>
    <n v="2800"/>
    <n v="1296"/>
    <n v="10"/>
    <n v="2"/>
    <n v="0"/>
    <n v="0"/>
    <n v="0"/>
    <n v="0"/>
    <n v="0"/>
    <n v="0"/>
    <n v="14"/>
    <n v="154"/>
    <n v="48"/>
    <n v="5"/>
    <n v="1"/>
    <n v="0"/>
    <n v="0"/>
    <n v="0"/>
    <n v="0"/>
    <n v="0"/>
    <n v="54"/>
    <n v="164"/>
    <n v="40"/>
    <n v="5"/>
    <n v="2"/>
    <n v="2"/>
    <n v="0"/>
    <n v="1"/>
    <n v="0"/>
    <n v="1"/>
    <n v="0"/>
    <n v="0"/>
    <n v="0"/>
    <n v="0"/>
    <n v="0"/>
    <n v="5885"/>
    <n v="489"/>
    <n v="2"/>
    <n v="6376"/>
  </r>
  <r>
    <x v="4"/>
    <x v="3"/>
    <x v="3"/>
    <n v="1770"/>
    <n v="2799"/>
    <n v="1307"/>
    <n v="10"/>
    <n v="2"/>
    <n v="0"/>
    <n v="0"/>
    <n v="0"/>
    <n v="0"/>
    <n v="0"/>
    <n v="0"/>
    <n v="14"/>
    <n v="153"/>
    <n v="49"/>
    <n v="6"/>
    <n v="1"/>
    <n v="0"/>
    <n v="0"/>
    <n v="0"/>
    <n v="0"/>
    <n v="0"/>
    <n v="54"/>
    <n v="163"/>
    <n v="39"/>
    <n v="5"/>
    <n v="2"/>
    <n v="2"/>
    <n v="0"/>
    <n v="1"/>
    <n v="0"/>
    <n v="1"/>
    <n v="0"/>
    <n v="0"/>
    <n v="0"/>
    <n v="0"/>
    <n v="0"/>
    <n v="5888"/>
    <n v="488"/>
    <n v="2"/>
    <n v="6378"/>
  </r>
  <r>
    <x v="4"/>
    <x v="3"/>
    <x v="4"/>
    <n v="1762"/>
    <n v="2791"/>
    <n v="1310"/>
    <n v="10"/>
    <n v="2"/>
    <n v="0"/>
    <n v="0"/>
    <n v="0"/>
    <n v="0"/>
    <n v="0"/>
    <n v="0"/>
    <n v="14"/>
    <n v="153"/>
    <n v="46"/>
    <n v="6"/>
    <n v="1"/>
    <n v="0"/>
    <n v="0"/>
    <n v="0"/>
    <n v="0"/>
    <n v="0"/>
    <n v="54"/>
    <n v="164"/>
    <n v="39"/>
    <n v="5"/>
    <n v="2"/>
    <n v="2"/>
    <n v="0"/>
    <n v="1"/>
    <n v="0"/>
    <n v="1"/>
    <n v="0"/>
    <n v="0"/>
    <n v="0"/>
    <n v="0"/>
    <n v="0"/>
    <n v="5875"/>
    <n v="486"/>
    <n v="2"/>
    <n v="6363"/>
  </r>
  <r>
    <x v="4"/>
    <x v="3"/>
    <x v="5"/>
    <n v="1757"/>
    <n v="2782"/>
    <n v="1303"/>
    <n v="10"/>
    <n v="2"/>
    <n v="0"/>
    <n v="0"/>
    <n v="0"/>
    <n v="0"/>
    <n v="0"/>
    <n v="0"/>
    <n v="14"/>
    <n v="151"/>
    <n v="48"/>
    <n v="6"/>
    <n v="0"/>
    <n v="0"/>
    <n v="0"/>
    <n v="0"/>
    <n v="0"/>
    <n v="0"/>
    <n v="54"/>
    <n v="165"/>
    <n v="39"/>
    <n v="6"/>
    <n v="2"/>
    <n v="2"/>
    <n v="0"/>
    <n v="1"/>
    <n v="0"/>
    <n v="1"/>
    <n v="0"/>
    <n v="0"/>
    <n v="0"/>
    <n v="0"/>
    <n v="0"/>
    <n v="5854"/>
    <n v="487"/>
    <n v="2"/>
    <n v="6343"/>
  </r>
  <r>
    <x v="4"/>
    <x v="3"/>
    <x v="6"/>
    <n v="1922"/>
    <n v="2824"/>
    <n v="1101"/>
    <n v="11"/>
    <n v="2"/>
    <n v="0"/>
    <n v="0"/>
    <n v="0"/>
    <n v="0"/>
    <n v="0"/>
    <n v="0"/>
    <n v="14"/>
    <n v="152"/>
    <n v="42"/>
    <n v="7"/>
    <n v="0"/>
    <n v="0"/>
    <n v="0"/>
    <n v="0"/>
    <n v="0"/>
    <n v="0"/>
    <n v="61"/>
    <n v="156"/>
    <n v="41"/>
    <n v="6"/>
    <n v="2"/>
    <n v="2"/>
    <n v="0"/>
    <n v="1"/>
    <n v="0"/>
    <n v="1"/>
    <n v="0"/>
    <n v="0"/>
    <n v="0"/>
    <n v="0"/>
    <n v="0"/>
    <n v="5860"/>
    <n v="483"/>
    <n v="2"/>
    <n v="6345"/>
  </r>
  <r>
    <x v="4"/>
    <x v="3"/>
    <x v="7"/>
    <n v="1901"/>
    <n v="2830"/>
    <n v="1110"/>
    <n v="12"/>
    <n v="2"/>
    <n v="0"/>
    <n v="0"/>
    <n v="0"/>
    <n v="0"/>
    <n v="0"/>
    <n v="0"/>
    <n v="14"/>
    <n v="152"/>
    <n v="42"/>
    <n v="6"/>
    <n v="0"/>
    <n v="0"/>
    <n v="0"/>
    <n v="0"/>
    <n v="0"/>
    <n v="0"/>
    <n v="60"/>
    <n v="157"/>
    <n v="42"/>
    <n v="6"/>
    <n v="2"/>
    <n v="2"/>
    <n v="0"/>
    <n v="1"/>
    <n v="0"/>
    <n v="1"/>
    <n v="0"/>
    <n v="0"/>
    <n v="0"/>
    <n v="0"/>
    <n v="0"/>
    <n v="5855"/>
    <n v="483"/>
    <n v="2"/>
    <n v="6340"/>
  </r>
  <r>
    <x v="4"/>
    <x v="3"/>
    <x v="8"/>
    <n v="1904"/>
    <n v="2833"/>
    <n v="1108"/>
    <n v="13"/>
    <n v="2"/>
    <n v="0"/>
    <n v="0"/>
    <n v="0"/>
    <n v="0"/>
    <n v="0"/>
    <n v="0"/>
    <n v="14"/>
    <n v="152"/>
    <n v="40"/>
    <n v="6"/>
    <n v="0"/>
    <n v="0"/>
    <n v="0"/>
    <n v="0"/>
    <n v="0"/>
    <n v="0"/>
    <n v="60"/>
    <n v="156"/>
    <n v="42"/>
    <n v="6"/>
    <n v="2"/>
    <n v="2"/>
    <n v="0"/>
    <n v="1"/>
    <n v="0"/>
    <n v="1"/>
    <n v="0"/>
    <n v="0"/>
    <n v="0"/>
    <n v="0"/>
    <n v="0"/>
    <n v="5860"/>
    <n v="480"/>
    <n v="2"/>
    <n v="6342"/>
  </r>
  <r>
    <x v="4"/>
    <x v="3"/>
    <x v="9"/>
    <n v="1902"/>
    <n v="2841"/>
    <n v="1116"/>
    <n v="12"/>
    <n v="2"/>
    <n v="0"/>
    <n v="0"/>
    <n v="0"/>
    <n v="0"/>
    <n v="0"/>
    <n v="0"/>
    <n v="14"/>
    <n v="152"/>
    <n v="42"/>
    <n v="5"/>
    <n v="0"/>
    <n v="0"/>
    <n v="0"/>
    <n v="0"/>
    <n v="0"/>
    <n v="0"/>
    <n v="60"/>
    <n v="154"/>
    <n v="42"/>
    <n v="6"/>
    <n v="2"/>
    <n v="2"/>
    <n v="0"/>
    <n v="1"/>
    <n v="0"/>
    <n v="1"/>
    <n v="0"/>
    <n v="0"/>
    <n v="0"/>
    <n v="0"/>
    <n v="0"/>
    <n v="5873"/>
    <n v="479"/>
    <n v="2"/>
    <n v="6354"/>
  </r>
  <r>
    <x v="4"/>
    <x v="3"/>
    <x v="10"/>
    <n v="1901"/>
    <n v="2844"/>
    <n v="1133"/>
    <n v="12"/>
    <n v="2"/>
    <n v="0"/>
    <n v="0"/>
    <n v="0"/>
    <n v="0"/>
    <n v="0"/>
    <n v="0"/>
    <n v="14"/>
    <n v="154"/>
    <n v="45"/>
    <n v="7"/>
    <n v="0"/>
    <n v="0"/>
    <n v="0"/>
    <n v="0"/>
    <n v="0"/>
    <n v="0"/>
    <n v="60"/>
    <n v="156"/>
    <n v="42"/>
    <n v="6"/>
    <n v="2"/>
    <n v="2"/>
    <n v="0"/>
    <n v="1"/>
    <n v="0"/>
    <n v="1"/>
    <n v="0"/>
    <n v="0"/>
    <n v="0"/>
    <n v="0"/>
    <n v="0"/>
    <n v="5892"/>
    <n v="488"/>
    <n v="2"/>
    <n v="6382"/>
  </r>
  <r>
    <x v="4"/>
    <x v="3"/>
    <x v="11"/>
    <n v="1912"/>
    <n v="2840"/>
    <n v="1141"/>
    <n v="12"/>
    <n v="2"/>
    <n v="0"/>
    <n v="0"/>
    <n v="0"/>
    <n v="0"/>
    <n v="0"/>
    <n v="0"/>
    <n v="14"/>
    <n v="155"/>
    <n v="45"/>
    <n v="6"/>
    <n v="0"/>
    <n v="0"/>
    <n v="0"/>
    <n v="0"/>
    <n v="0"/>
    <n v="0"/>
    <n v="60"/>
    <n v="158"/>
    <n v="42"/>
    <n v="6"/>
    <n v="2"/>
    <n v="2"/>
    <n v="0"/>
    <n v="1"/>
    <n v="0"/>
    <n v="1"/>
    <n v="0"/>
    <n v="0"/>
    <n v="0"/>
    <n v="0"/>
    <n v="0"/>
    <n v="5907"/>
    <n v="490"/>
    <n v="2"/>
    <n v="6399"/>
  </r>
  <r>
    <x v="5"/>
    <x v="3"/>
    <x v="0"/>
    <n v="8218"/>
    <n v="15369"/>
    <n v="17337"/>
    <n v="18"/>
    <n v="33"/>
    <n v="0"/>
    <n v="15"/>
    <n v="5"/>
    <n v="2"/>
    <n v="0"/>
    <n v="0"/>
    <n v="30"/>
    <n v="566"/>
    <n v="301"/>
    <n v="90"/>
    <n v="15"/>
    <n v="1"/>
    <n v="1"/>
    <n v="0"/>
    <n v="0"/>
    <n v="15"/>
    <n v="782"/>
    <n v="1549"/>
    <n v="623"/>
    <n v="70"/>
    <n v="15"/>
    <n v="32"/>
    <n v="0"/>
    <n v="10"/>
    <n v="0"/>
    <n v="11"/>
    <n v="0"/>
    <n v="0"/>
    <n v="8"/>
    <n v="0"/>
    <n v="1"/>
    <n v="40997"/>
    <n v="4090"/>
    <n v="30"/>
    <n v="45117"/>
  </r>
  <r>
    <x v="5"/>
    <x v="3"/>
    <x v="1"/>
    <n v="8207"/>
    <n v="15381"/>
    <n v="17648"/>
    <n v="18"/>
    <n v="33"/>
    <n v="0"/>
    <n v="7"/>
    <n v="5"/>
    <n v="2"/>
    <n v="0"/>
    <n v="0"/>
    <n v="30"/>
    <n v="566"/>
    <n v="320"/>
    <n v="92"/>
    <n v="16"/>
    <n v="2"/>
    <n v="0"/>
    <n v="0"/>
    <n v="0"/>
    <n v="15"/>
    <n v="779"/>
    <n v="1528"/>
    <n v="622"/>
    <n v="70"/>
    <n v="15"/>
    <n v="33"/>
    <n v="0"/>
    <n v="10"/>
    <n v="0"/>
    <n v="8"/>
    <n v="0"/>
    <n v="0"/>
    <n v="6"/>
    <n v="0"/>
    <n v="1"/>
    <n v="41301"/>
    <n v="4088"/>
    <n v="25"/>
    <n v="45414"/>
  </r>
  <r>
    <x v="5"/>
    <x v="3"/>
    <x v="2"/>
    <n v="8208"/>
    <n v="15422"/>
    <n v="18208"/>
    <n v="19"/>
    <n v="33"/>
    <n v="0"/>
    <n v="6"/>
    <n v="5"/>
    <n v="2"/>
    <n v="0"/>
    <n v="0"/>
    <n v="31"/>
    <n v="565"/>
    <n v="328"/>
    <n v="93"/>
    <n v="16"/>
    <n v="2"/>
    <n v="0"/>
    <n v="0"/>
    <n v="0"/>
    <n v="15"/>
    <n v="780"/>
    <n v="1537"/>
    <n v="627"/>
    <n v="71"/>
    <n v="15"/>
    <n v="32"/>
    <n v="0"/>
    <n v="10"/>
    <n v="0"/>
    <n v="7"/>
    <n v="0"/>
    <n v="0"/>
    <n v="5"/>
    <n v="0"/>
    <n v="1"/>
    <n v="41903"/>
    <n v="4112"/>
    <n v="23"/>
    <n v="46038"/>
  </r>
  <r>
    <x v="5"/>
    <x v="3"/>
    <x v="3"/>
    <n v="8219"/>
    <n v="15513"/>
    <n v="18539"/>
    <n v="19"/>
    <n v="33"/>
    <n v="0"/>
    <n v="6"/>
    <n v="5"/>
    <n v="2"/>
    <n v="0"/>
    <n v="0"/>
    <n v="31"/>
    <n v="568"/>
    <n v="337"/>
    <n v="93"/>
    <n v="16"/>
    <n v="2"/>
    <n v="0"/>
    <n v="0"/>
    <n v="0"/>
    <n v="15"/>
    <n v="773"/>
    <n v="1546"/>
    <n v="634"/>
    <n v="71"/>
    <n v="15"/>
    <n v="32"/>
    <n v="0"/>
    <n v="10"/>
    <n v="0"/>
    <n v="9"/>
    <n v="0"/>
    <n v="0"/>
    <n v="7"/>
    <n v="0"/>
    <n v="1"/>
    <n v="42336"/>
    <n v="4133"/>
    <n v="27"/>
    <n v="46496"/>
  </r>
  <r>
    <x v="5"/>
    <x v="3"/>
    <x v="4"/>
    <n v="8215"/>
    <n v="15521"/>
    <n v="19121"/>
    <n v="19"/>
    <n v="33"/>
    <n v="0"/>
    <n v="3"/>
    <n v="5"/>
    <n v="2"/>
    <n v="0"/>
    <n v="0"/>
    <n v="31"/>
    <n v="563"/>
    <n v="326"/>
    <n v="89"/>
    <n v="15"/>
    <n v="2"/>
    <n v="1"/>
    <n v="0"/>
    <n v="0"/>
    <n v="15"/>
    <n v="776"/>
    <n v="1563"/>
    <n v="640"/>
    <n v="71"/>
    <n v="15"/>
    <n v="33"/>
    <n v="0"/>
    <n v="10"/>
    <n v="0"/>
    <n v="8"/>
    <n v="0"/>
    <n v="0"/>
    <n v="6"/>
    <n v="0"/>
    <n v="1"/>
    <n v="42919"/>
    <n v="4140"/>
    <n v="25"/>
    <n v="47084"/>
  </r>
  <r>
    <x v="5"/>
    <x v="3"/>
    <x v="5"/>
    <n v="8189"/>
    <n v="15473"/>
    <n v="19500"/>
    <n v="19"/>
    <n v="33"/>
    <n v="0"/>
    <n v="3"/>
    <n v="5"/>
    <n v="2"/>
    <n v="0"/>
    <n v="0"/>
    <n v="31"/>
    <n v="561"/>
    <n v="329"/>
    <n v="93"/>
    <n v="17"/>
    <n v="2"/>
    <n v="1"/>
    <n v="0"/>
    <n v="0"/>
    <n v="15"/>
    <n v="775"/>
    <n v="1563"/>
    <n v="636"/>
    <n v="71"/>
    <n v="15"/>
    <n v="33"/>
    <n v="0"/>
    <n v="10"/>
    <n v="0"/>
    <n v="7"/>
    <n v="0"/>
    <n v="0"/>
    <n v="6"/>
    <n v="0"/>
    <n v="1"/>
    <n v="43224"/>
    <n v="4142"/>
    <n v="24"/>
    <n v="47390"/>
  </r>
  <r>
    <x v="5"/>
    <x v="3"/>
    <x v="6"/>
    <n v="10546"/>
    <n v="17833"/>
    <n v="15111"/>
    <n v="19"/>
    <n v="38"/>
    <n v="0"/>
    <n v="2"/>
    <n v="5"/>
    <n v="1"/>
    <n v="1"/>
    <n v="0"/>
    <n v="30"/>
    <n v="592"/>
    <n v="305"/>
    <n v="89"/>
    <n v="11"/>
    <n v="2"/>
    <n v="1"/>
    <n v="0"/>
    <n v="0"/>
    <n v="16"/>
    <n v="837"/>
    <n v="1510"/>
    <n v="628"/>
    <n v="73"/>
    <n v="12"/>
    <n v="35"/>
    <n v="0"/>
    <n v="10"/>
    <n v="0"/>
    <n v="9"/>
    <n v="0"/>
    <n v="0"/>
    <n v="6"/>
    <n v="0"/>
    <n v="1"/>
    <n v="43556"/>
    <n v="4141"/>
    <n v="26"/>
    <n v="47723"/>
  </r>
  <r>
    <x v="5"/>
    <x v="3"/>
    <x v="7"/>
    <n v="10542"/>
    <n v="17819"/>
    <n v="15656"/>
    <n v="19"/>
    <n v="38"/>
    <n v="0"/>
    <n v="2"/>
    <n v="5"/>
    <n v="1"/>
    <n v="1"/>
    <n v="0"/>
    <n v="31"/>
    <n v="587"/>
    <n v="309"/>
    <n v="78"/>
    <n v="11"/>
    <n v="2"/>
    <n v="2"/>
    <n v="0"/>
    <n v="0"/>
    <n v="15"/>
    <n v="834"/>
    <n v="1516"/>
    <n v="643"/>
    <n v="73"/>
    <n v="12"/>
    <n v="40"/>
    <n v="0"/>
    <n v="10"/>
    <n v="0"/>
    <n v="8"/>
    <n v="0"/>
    <n v="0"/>
    <n v="6"/>
    <n v="0"/>
    <n v="1"/>
    <n v="44083"/>
    <n v="4153"/>
    <n v="25"/>
    <n v="48261"/>
  </r>
  <r>
    <x v="5"/>
    <x v="3"/>
    <x v="8"/>
    <n v="10539"/>
    <n v="17804"/>
    <n v="15953"/>
    <n v="19"/>
    <n v="38"/>
    <n v="0"/>
    <n v="2"/>
    <n v="5"/>
    <n v="1"/>
    <n v="1"/>
    <n v="0"/>
    <n v="31"/>
    <n v="588"/>
    <n v="306"/>
    <n v="77"/>
    <n v="11"/>
    <n v="2"/>
    <n v="2"/>
    <n v="0"/>
    <n v="0"/>
    <n v="15"/>
    <n v="832"/>
    <n v="1511"/>
    <n v="646"/>
    <n v="73"/>
    <n v="12"/>
    <n v="36"/>
    <n v="0"/>
    <n v="10"/>
    <n v="0"/>
    <n v="8"/>
    <n v="0"/>
    <n v="0"/>
    <n v="6"/>
    <n v="0"/>
    <n v="1"/>
    <n v="44362"/>
    <n v="4142"/>
    <n v="25"/>
    <n v="48529"/>
  </r>
  <r>
    <x v="5"/>
    <x v="3"/>
    <x v="9"/>
    <n v="10540"/>
    <n v="17801"/>
    <n v="16385"/>
    <n v="19"/>
    <n v="38"/>
    <n v="0"/>
    <n v="3"/>
    <n v="5"/>
    <n v="1"/>
    <n v="1"/>
    <n v="0"/>
    <n v="31"/>
    <n v="582"/>
    <n v="304"/>
    <n v="74"/>
    <n v="10"/>
    <n v="3"/>
    <n v="2"/>
    <n v="0"/>
    <n v="0"/>
    <n v="15"/>
    <n v="836"/>
    <n v="1518"/>
    <n v="649"/>
    <n v="73"/>
    <n v="11"/>
    <n v="35"/>
    <n v="0"/>
    <n v="10"/>
    <n v="0"/>
    <n v="8"/>
    <n v="0"/>
    <n v="0"/>
    <n v="6"/>
    <n v="0"/>
    <n v="1"/>
    <n v="44793"/>
    <n v="4143"/>
    <n v="25"/>
    <n v="48961"/>
  </r>
  <r>
    <x v="5"/>
    <x v="3"/>
    <x v="10"/>
    <n v="10524"/>
    <n v="17815"/>
    <n v="16792"/>
    <n v="19"/>
    <n v="38"/>
    <n v="0"/>
    <n v="2"/>
    <n v="5"/>
    <n v="1"/>
    <n v="1"/>
    <n v="0"/>
    <n v="31"/>
    <n v="584"/>
    <n v="314"/>
    <n v="76"/>
    <n v="11"/>
    <n v="2"/>
    <n v="1"/>
    <n v="0"/>
    <n v="0"/>
    <n v="15"/>
    <n v="833"/>
    <n v="1515"/>
    <n v="647"/>
    <n v="73"/>
    <n v="12"/>
    <n v="38"/>
    <n v="0"/>
    <n v="10"/>
    <n v="0"/>
    <n v="8"/>
    <n v="0"/>
    <n v="0"/>
    <n v="6"/>
    <n v="0"/>
    <n v="1"/>
    <n v="45197"/>
    <n v="4152"/>
    <n v="25"/>
    <n v="49374"/>
  </r>
  <r>
    <x v="5"/>
    <x v="3"/>
    <x v="11"/>
    <n v="10544"/>
    <n v="17819"/>
    <n v="17249"/>
    <n v="19"/>
    <n v="38"/>
    <n v="0"/>
    <n v="2"/>
    <n v="5"/>
    <n v="1"/>
    <n v="1"/>
    <n v="0"/>
    <n v="31"/>
    <n v="587"/>
    <n v="308"/>
    <n v="78"/>
    <n v="11"/>
    <n v="2"/>
    <n v="1"/>
    <n v="0"/>
    <n v="0"/>
    <n v="15"/>
    <n v="831"/>
    <n v="1529"/>
    <n v="654"/>
    <n v="73"/>
    <n v="11"/>
    <n v="39"/>
    <n v="0"/>
    <n v="10"/>
    <n v="0"/>
    <n v="8"/>
    <n v="0"/>
    <n v="0"/>
    <n v="6"/>
    <n v="0"/>
    <n v="1"/>
    <n v="45678"/>
    <n v="4170"/>
    <n v="25"/>
    <n v="49873"/>
  </r>
  <r>
    <x v="6"/>
    <x v="3"/>
    <x v="0"/>
    <n v="1533"/>
    <n v="2470"/>
    <n v="816"/>
    <n v="8"/>
    <n v="3"/>
    <n v="0"/>
    <n v="0"/>
    <n v="0"/>
    <n v="2"/>
    <n v="0"/>
    <n v="0"/>
    <n v="18"/>
    <n v="137"/>
    <n v="49"/>
    <n v="14"/>
    <n v="1"/>
    <n v="0"/>
    <n v="0"/>
    <n v="0"/>
    <n v="0"/>
    <n v="1"/>
    <n v="100"/>
    <n v="275"/>
    <n v="112"/>
    <n v="16"/>
    <n v="6"/>
    <n v="14"/>
    <n v="0"/>
    <n v="5"/>
    <n v="0"/>
    <n v="0"/>
    <n v="0"/>
    <n v="0"/>
    <n v="1"/>
    <n v="0"/>
    <n v="0"/>
    <n v="4832"/>
    <n v="743"/>
    <n v="6"/>
    <n v="5581"/>
  </r>
  <r>
    <x v="6"/>
    <x v="3"/>
    <x v="1"/>
    <n v="1550"/>
    <n v="2459"/>
    <n v="811"/>
    <n v="8"/>
    <n v="3"/>
    <n v="0"/>
    <n v="0"/>
    <n v="0"/>
    <n v="2"/>
    <n v="0"/>
    <n v="0"/>
    <n v="18"/>
    <n v="138"/>
    <n v="52"/>
    <n v="15"/>
    <n v="1"/>
    <n v="0"/>
    <n v="0"/>
    <n v="0"/>
    <n v="0"/>
    <n v="1"/>
    <n v="97"/>
    <n v="275"/>
    <n v="115"/>
    <n v="16"/>
    <n v="6"/>
    <n v="14"/>
    <n v="0"/>
    <n v="5"/>
    <n v="0"/>
    <n v="0"/>
    <n v="0"/>
    <n v="0"/>
    <n v="1"/>
    <n v="0"/>
    <n v="0"/>
    <n v="4833"/>
    <n v="748"/>
    <n v="6"/>
    <n v="5587"/>
  </r>
  <r>
    <x v="6"/>
    <x v="3"/>
    <x v="2"/>
    <n v="1542"/>
    <n v="2459"/>
    <n v="810"/>
    <n v="8"/>
    <n v="3"/>
    <n v="0"/>
    <n v="0"/>
    <n v="0"/>
    <n v="2"/>
    <n v="0"/>
    <n v="0"/>
    <n v="18"/>
    <n v="140"/>
    <n v="52"/>
    <n v="13"/>
    <n v="2"/>
    <n v="0"/>
    <n v="0"/>
    <n v="0"/>
    <n v="0"/>
    <n v="1"/>
    <n v="97"/>
    <n v="277"/>
    <n v="115"/>
    <n v="16"/>
    <n v="6"/>
    <n v="14"/>
    <n v="0"/>
    <n v="5"/>
    <n v="0"/>
    <n v="0"/>
    <n v="0"/>
    <n v="0"/>
    <n v="1"/>
    <n v="0"/>
    <n v="0"/>
    <n v="4824"/>
    <n v="751"/>
    <n v="6"/>
    <n v="5581"/>
  </r>
  <r>
    <x v="6"/>
    <x v="3"/>
    <x v="3"/>
    <n v="1537"/>
    <n v="2453"/>
    <n v="821"/>
    <n v="8"/>
    <n v="3"/>
    <n v="0"/>
    <n v="0"/>
    <n v="0"/>
    <n v="2"/>
    <n v="0"/>
    <n v="0"/>
    <n v="18"/>
    <n v="140"/>
    <n v="49"/>
    <n v="13"/>
    <n v="1"/>
    <n v="0"/>
    <n v="0"/>
    <n v="0"/>
    <n v="0"/>
    <n v="1"/>
    <n v="97"/>
    <n v="279"/>
    <n v="116"/>
    <n v="16"/>
    <n v="5"/>
    <n v="14"/>
    <n v="0"/>
    <n v="5"/>
    <n v="0"/>
    <n v="0"/>
    <n v="0"/>
    <n v="0"/>
    <n v="1"/>
    <n v="0"/>
    <n v="0"/>
    <n v="4824"/>
    <n v="749"/>
    <n v="6"/>
    <n v="5579"/>
  </r>
  <r>
    <x v="6"/>
    <x v="3"/>
    <x v="4"/>
    <n v="1526"/>
    <n v="2460"/>
    <n v="819"/>
    <n v="8"/>
    <n v="3"/>
    <n v="0"/>
    <n v="0"/>
    <n v="0"/>
    <n v="2"/>
    <n v="0"/>
    <n v="0"/>
    <n v="18"/>
    <n v="139"/>
    <n v="53"/>
    <n v="12"/>
    <n v="1"/>
    <n v="0"/>
    <n v="0"/>
    <n v="0"/>
    <n v="0"/>
    <n v="1"/>
    <n v="96"/>
    <n v="279"/>
    <n v="117"/>
    <n v="16"/>
    <n v="7"/>
    <n v="13"/>
    <n v="0"/>
    <n v="6"/>
    <n v="0"/>
    <n v="0"/>
    <n v="0"/>
    <n v="0"/>
    <n v="1"/>
    <n v="0"/>
    <n v="0"/>
    <n v="4818"/>
    <n v="752"/>
    <n v="7"/>
    <n v="5577"/>
  </r>
  <r>
    <x v="6"/>
    <x v="3"/>
    <x v="5"/>
    <n v="1506"/>
    <n v="2445"/>
    <n v="821"/>
    <n v="8"/>
    <n v="3"/>
    <n v="0"/>
    <n v="0"/>
    <n v="0"/>
    <n v="2"/>
    <n v="0"/>
    <n v="0"/>
    <n v="18"/>
    <n v="137"/>
    <n v="51"/>
    <n v="13"/>
    <n v="1"/>
    <n v="0"/>
    <n v="0"/>
    <n v="0"/>
    <n v="0"/>
    <n v="1"/>
    <n v="97"/>
    <n v="278"/>
    <n v="117"/>
    <n v="16"/>
    <n v="6"/>
    <n v="13"/>
    <n v="0"/>
    <n v="6"/>
    <n v="0"/>
    <n v="0"/>
    <n v="0"/>
    <n v="0"/>
    <n v="1"/>
    <n v="0"/>
    <n v="0"/>
    <n v="4785"/>
    <n v="748"/>
    <n v="7"/>
    <n v="5540"/>
  </r>
  <r>
    <x v="6"/>
    <x v="3"/>
    <x v="6"/>
    <n v="1669"/>
    <n v="2417"/>
    <n v="669"/>
    <n v="8"/>
    <n v="2"/>
    <n v="0"/>
    <n v="0"/>
    <n v="0"/>
    <n v="2"/>
    <n v="0"/>
    <n v="0"/>
    <n v="18"/>
    <n v="136"/>
    <n v="52"/>
    <n v="11"/>
    <n v="2"/>
    <n v="0"/>
    <n v="0"/>
    <n v="0"/>
    <n v="0"/>
    <n v="1"/>
    <n v="102"/>
    <n v="270"/>
    <n v="122"/>
    <n v="18"/>
    <n v="5"/>
    <n v="13"/>
    <n v="0"/>
    <n v="6"/>
    <n v="0"/>
    <n v="0"/>
    <n v="0"/>
    <n v="0"/>
    <n v="1"/>
    <n v="0"/>
    <n v="0"/>
    <n v="4767"/>
    <n v="750"/>
    <n v="7"/>
    <n v="5524"/>
  </r>
  <r>
    <x v="6"/>
    <x v="3"/>
    <x v="7"/>
    <n v="1665"/>
    <n v="2421"/>
    <n v="668"/>
    <n v="8"/>
    <n v="2"/>
    <n v="0"/>
    <n v="0"/>
    <n v="0"/>
    <n v="2"/>
    <n v="0"/>
    <n v="0"/>
    <n v="18"/>
    <n v="134"/>
    <n v="51"/>
    <n v="11"/>
    <n v="2"/>
    <n v="0"/>
    <n v="0"/>
    <n v="0"/>
    <n v="0"/>
    <n v="1"/>
    <n v="102"/>
    <n v="271"/>
    <n v="122"/>
    <n v="18"/>
    <n v="5"/>
    <n v="14"/>
    <n v="0"/>
    <n v="5"/>
    <n v="0"/>
    <n v="0"/>
    <n v="0"/>
    <n v="0"/>
    <n v="1"/>
    <n v="0"/>
    <n v="0"/>
    <n v="4766"/>
    <n v="749"/>
    <n v="6"/>
    <n v="5521"/>
  </r>
  <r>
    <x v="6"/>
    <x v="3"/>
    <x v="8"/>
    <n v="1660"/>
    <n v="2413"/>
    <n v="666"/>
    <n v="8"/>
    <n v="2"/>
    <n v="0"/>
    <n v="0"/>
    <n v="0"/>
    <n v="2"/>
    <n v="0"/>
    <n v="0"/>
    <n v="18"/>
    <n v="136"/>
    <n v="50"/>
    <n v="13"/>
    <n v="2"/>
    <n v="0"/>
    <n v="0"/>
    <n v="0"/>
    <n v="0"/>
    <n v="1"/>
    <n v="101"/>
    <n v="273"/>
    <n v="121"/>
    <n v="18"/>
    <n v="5"/>
    <n v="14"/>
    <n v="0"/>
    <n v="5"/>
    <n v="0"/>
    <n v="0"/>
    <n v="0"/>
    <n v="0"/>
    <n v="1"/>
    <n v="0"/>
    <n v="0"/>
    <n v="4751"/>
    <n v="752"/>
    <n v="6"/>
    <n v="5509"/>
  </r>
  <r>
    <x v="6"/>
    <x v="3"/>
    <x v="9"/>
    <n v="1664"/>
    <n v="2414"/>
    <n v="672"/>
    <n v="8"/>
    <n v="2"/>
    <n v="0"/>
    <n v="0"/>
    <n v="0"/>
    <n v="2"/>
    <n v="0"/>
    <n v="0"/>
    <n v="18"/>
    <n v="136"/>
    <n v="47"/>
    <n v="12"/>
    <n v="1"/>
    <n v="0"/>
    <n v="0"/>
    <n v="0"/>
    <n v="0"/>
    <n v="1"/>
    <n v="100"/>
    <n v="275"/>
    <n v="121"/>
    <n v="18"/>
    <n v="5"/>
    <n v="14"/>
    <n v="0"/>
    <n v="5"/>
    <n v="0"/>
    <n v="0"/>
    <n v="0"/>
    <n v="0"/>
    <n v="1"/>
    <n v="0"/>
    <n v="0"/>
    <n v="4762"/>
    <n v="748"/>
    <n v="6"/>
    <n v="5516"/>
  </r>
  <r>
    <x v="6"/>
    <x v="3"/>
    <x v="10"/>
    <n v="1668"/>
    <n v="2411"/>
    <n v="671"/>
    <n v="8"/>
    <n v="2"/>
    <n v="1"/>
    <n v="0"/>
    <n v="0"/>
    <n v="2"/>
    <n v="0"/>
    <n v="0"/>
    <n v="18"/>
    <n v="134"/>
    <n v="50"/>
    <n v="12"/>
    <n v="1"/>
    <n v="0"/>
    <n v="0"/>
    <n v="0"/>
    <n v="0"/>
    <n v="1"/>
    <n v="102"/>
    <n v="276"/>
    <n v="124"/>
    <n v="19"/>
    <n v="5"/>
    <n v="14"/>
    <n v="0"/>
    <n v="5"/>
    <n v="0"/>
    <n v="0"/>
    <n v="0"/>
    <n v="0"/>
    <n v="1"/>
    <n v="0"/>
    <n v="0"/>
    <n v="4763"/>
    <n v="756"/>
    <n v="6"/>
    <n v="5525"/>
  </r>
  <r>
    <x v="6"/>
    <x v="3"/>
    <x v="11"/>
    <n v="1674"/>
    <n v="2420"/>
    <n v="681"/>
    <n v="8"/>
    <n v="2"/>
    <n v="0"/>
    <n v="0"/>
    <n v="0"/>
    <n v="2"/>
    <n v="0"/>
    <n v="0"/>
    <n v="18"/>
    <n v="134"/>
    <n v="51"/>
    <n v="13"/>
    <n v="1"/>
    <n v="0"/>
    <n v="0"/>
    <n v="0"/>
    <n v="0"/>
    <n v="1"/>
    <n v="102"/>
    <n v="277"/>
    <n v="122"/>
    <n v="20"/>
    <n v="5"/>
    <n v="14"/>
    <n v="0"/>
    <n v="5"/>
    <n v="0"/>
    <n v="0"/>
    <n v="0"/>
    <n v="0"/>
    <n v="1"/>
    <n v="0"/>
    <n v="0"/>
    <n v="4787"/>
    <n v="758"/>
    <n v="6"/>
    <n v="5551"/>
  </r>
  <r>
    <x v="7"/>
    <x v="3"/>
    <x v="0"/>
    <n v="2296"/>
    <n v="4074"/>
    <n v="1524"/>
    <n v="17"/>
    <n v="4"/>
    <n v="0"/>
    <n v="0"/>
    <n v="12"/>
    <n v="6"/>
    <n v="1"/>
    <n v="0"/>
    <n v="20"/>
    <n v="340"/>
    <n v="134"/>
    <n v="27"/>
    <n v="1"/>
    <n v="0"/>
    <n v="0"/>
    <n v="0"/>
    <n v="0"/>
    <n v="5"/>
    <n v="132"/>
    <n v="492"/>
    <n v="225"/>
    <n v="18"/>
    <n v="4"/>
    <n v="7"/>
    <n v="0"/>
    <n v="0"/>
    <n v="0"/>
    <n v="0"/>
    <n v="0"/>
    <n v="0"/>
    <n v="0"/>
    <n v="0"/>
    <n v="0"/>
    <n v="7934"/>
    <n v="1405"/>
    <n v="0"/>
    <n v="9339"/>
  </r>
  <r>
    <x v="7"/>
    <x v="3"/>
    <x v="1"/>
    <n v="2291"/>
    <n v="4113"/>
    <n v="1526"/>
    <n v="17"/>
    <n v="4"/>
    <n v="0"/>
    <n v="0"/>
    <n v="12"/>
    <n v="6"/>
    <n v="1"/>
    <n v="0"/>
    <n v="20"/>
    <n v="340"/>
    <n v="140"/>
    <n v="28"/>
    <n v="1"/>
    <n v="0"/>
    <n v="0"/>
    <n v="0"/>
    <n v="0"/>
    <n v="5"/>
    <n v="132"/>
    <n v="489"/>
    <n v="225"/>
    <n v="17"/>
    <n v="4"/>
    <n v="7"/>
    <n v="0"/>
    <n v="0"/>
    <n v="0"/>
    <n v="0"/>
    <n v="0"/>
    <n v="0"/>
    <n v="0"/>
    <n v="0"/>
    <n v="0"/>
    <n v="7970"/>
    <n v="1408"/>
    <n v="0"/>
    <n v="9378"/>
  </r>
  <r>
    <x v="7"/>
    <x v="3"/>
    <x v="2"/>
    <n v="2296"/>
    <n v="4163"/>
    <n v="1531"/>
    <n v="18"/>
    <n v="4"/>
    <n v="0"/>
    <n v="0"/>
    <n v="12"/>
    <n v="6"/>
    <n v="1"/>
    <n v="0"/>
    <n v="20"/>
    <n v="340"/>
    <n v="142"/>
    <n v="32"/>
    <n v="1"/>
    <n v="0"/>
    <n v="0"/>
    <n v="0"/>
    <n v="0"/>
    <n v="5"/>
    <n v="132"/>
    <n v="494"/>
    <n v="224"/>
    <n v="17"/>
    <n v="4"/>
    <n v="7"/>
    <n v="0"/>
    <n v="0"/>
    <n v="0"/>
    <n v="0"/>
    <n v="0"/>
    <n v="0"/>
    <n v="0"/>
    <n v="0"/>
    <n v="0"/>
    <n v="8031"/>
    <n v="1418"/>
    <n v="0"/>
    <n v="9449"/>
  </r>
  <r>
    <x v="7"/>
    <x v="3"/>
    <x v="3"/>
    <n v="2292"/>
    <n v="4239"/>
    <n v="1549"/>
    <n v="18"/>
    <n v="4"/>
    <n v="0"/>
    <n v="0"/>
    <n v="12"/>
    <n v="6"/>
    <n v="1"/>
    <n v="0"/>
    <n v="20"/>
    <n v="336"/>
    <n v="147"/>
    <n v="30"/>
    <n v="1"/>
    <n v="0"/>
    <n v="0"/>
    <n v="0"/>
    <n v="0"/>
    <n v="5"/>
    <n v="130"/>
    <n v="497"/>
    <n v="226"/>
    <n v="17"/>
    <n v="4"/>
    <n v="7"/>
    <n v="0"/>
    <n v="0"/>
    <n v="0"/>
    <n v="0"/>
    <n v="0"/>
    <n v="0"/>
    <n v="0"/>
    <n v="0"/>
    <n v="0"/>
    <n v="8121"/>
    <n v="1420"/>
    <n v="0"/>
    <n v="9541"/>
  </r>
  <r>
    <x v="7"/>
    <x v="3"/>
    <x v="4"/>
    <n v="2278"/>
    <n v="4241"/>
    <n v="1542"/>
    <n v="18"/>
    <n v="4"/>
    <n v="0"/>
    <n v="0"/>
    <n v="12"/>
    <n v="6"/>
    <n v="1"/>
    <n v="0"/>
    <n v="20"/>
    <n v="335"/>
    <n v="147"/>
    <n v="31"/>
    <n v="1"/>
    <n v="0"/>
    <n v="0"/>
    <n v="0"/>
    <n v="0"/>
    <n v="5"/>
    <n v="130"/>
    <n v="496"/>
    <n v="226"/>
    <n v="17"/>
    <n v="4"/>
    <n v="7"/>
    <n v="0"/>
    <n v="0"/>
    <n v="0"/>
    <n v="0"/>
    <n v="0"/>
    <n v="0"/>
    <n v="0"/>
    <n v="0"/>
    <n v="0"/>
    <n v="8102"/>
    <n v="1419"/>
    <n v="0"/>
    <n v="9521"/>
  </r>
  <r>
    <x v="7"/>
    <x v="3"/>
    <x v="5"/>
    <n v="2268"/>
    <n v="4291"/>
    <n v="1542"/>
    <n v="19"/>
    <n v="4"/>
    <n v="0"/>
    <n v="0"/>
    <n v="12"/>
    <n v="6"/>
    <n v="1"/>
    <n v="0"/>
    <n v="20"/>
    <n v="333"/>
    <n v="147"/>
    <n v="29"/>
    <n v="1"/>
    <n v="0"/>
    <n v="0"/>
    <n v="0"/>
    <n v="0"/>
    <n v="5"/>
    <n v="130"/>
    <n v="497"/>
    <n v="228"/>
    <n v="17"/>
    <n v="4"/>
    <n v="7"/>
    <n v="0"/>
    <n v="0"/>
    <n v="0"/>
    <n v="0"/>
    <n v="0"/>
    <n v="0"/>
    <n v="0"/>
    <n v="0"/>
    <n v="0"/>
    <n v="8143"/>
    <n v="1418"/>
    <n v="0"/>
    <n v="9561"/>
  </r>
  <r>
    <x v="7"/>
    <x v="3"/>
    <x v="6"/>
    <n v="3025"/>
    <n v="3837"/>
    <n v="1227"/>
    <n v="17"/>
    <n v="3"/>
    <n v="1"/>
    <n v="0"/>
    <n v="11"/>
    <n v="7"/>
    <n v="1"/>
    <n v="0"/>
    <n v="20"/>
    <n v="336"/>
    <n v="144"/>
    <n v="28"/>
    <n v="1"/>
    <n v="0"/>
    <n v="0"/>
    <n v="0"/>
    <n v="0"/>
    <n v="5"/>
    <n v="139"/>
    <n v="487"/>
    <n v="232"/>
    <n v="17"/>
    <n v="3"/>
    <n v="9"/>
    <n v="0"/>
    <n v="0"/>
    <n v="0"/>
    <n v="0"/>
    <n v="0"/>
    <n v="0"/>
    <n v="0"/>
    <n v="0"/>
    <n v="0"/>
    <n v="8129"/>
    <n v="1421"/>
    <n v="0"/>
    <n v="9550"/>
  </r>
  <r>
    <x v="7"/>
    <x v="3"/>
    <x v="7"/>
    <n v="3019"/>
    <n v="3890"/>
    <n v="1238"/>
    <n v="19"/>
    <n v="2"/>
    <n v="1"/>
    <n v="0"/>
    <n v="11"/>
    <n v="7"/>
    <n v="1"/>
    <n v="0"/>
    <n v="20"/>
    <n v="335"/>
    <n v="139"/>
    <n v="25"/>
    <n v="2"/>
    <n v="0"/>
    <n v="0"/>
    <n v="0"/>
    <n v="0"/>
    <n v="5"/>
    <n v="140"/>
    <n v="492"/>
    <n v="235"/>
    <n v="17"/>
    <n v="3"/>
    <n v="9"/>
    <n v="0"/>
    <n v="0"/>
    <n v="0"/>
    <n v="0"/>
    <n v="0"/>
    <n v="0"/>
    <n v="0"/>
    <n v="0"/>
    <n v="0"/>
    <n v="8188"/>
    <n v="1422"/>
    <n v="0"/>
    <n v="9610"/>
  </r>
  <r>
    <x v="7"/>
    <x v="3"/>
    <x v="8"/>
    <n v="3017"/>
    <n v="3924"/>
    <n v="1248"/>
    <n v="20"/>
    <n v="2"/>
    <n v="1"/>
    <n v="0"/>
    <n v="11"/>
    <n v="7"/>
    <n v="1"/>
    <n v="0"/>
    <n v="20"/>
    <n v="339"/>
    <n v="138"/>
    <n v="27"/>
    <n v="1"/>
    <n v="0"/>
    <n v="0"/>
    <n v="0"/>
    <n v="0"/>
    <n v="5"/>
    <n v="137"/>
    <n v="490"/>
    <n v="234"/>
    <n v="18"/>
    <n v="3"/>
    <n v="9"/>
    <n v="0"/>
    <n v="0"/>
    <n v="0"/>
    <n v="0"/>
    <n v="0"/>
    <n v="0"/>
    <n v="0"/>
    <n v="0"/>
    <n v="0"/>
    <n v="8231"/>
    <n v="1421"/>
    <n v="0"/>
    <n v="9652"/>
  </r>
  <r>
    <x v="7"/>
    <x v="3"/>
    <x v="9"/>
    <n v="3013"/>
    <n v="3973"/>
    <n v="1258"/>
    <n v="19"/>
    <n v="2"/>
    <n v="1"/>
    <n v="0"/>
    <n v="11"/>
    <n v="7"/>
    <n v="1"/>
    <n v="0"/>
    <n v="20"/>
    <n v="337"/>
    <n v="144"/>
    <n v="25"/>
    <n v="1"/>
    <n v="0"/>
    <n v="0"/>
    <n v="0"/>
    <n v="0"/>
    <n v="5"/>
    <n v="136"/>
    <n v="486"/>
    <n v="236"/>
    <n v="18"/>
    <n v="3"/>
    <n v="9"/>
    <n v="0"/>
    <n v="0"/>
    <n v="0"/>
    <n v="0"/>
    <n v="0"/>
    <n v="0"/>
    <n v="0"/>
    <n v="0"/>
    <n v="0"/>
    <n v="8285"/>
    <n v="1420"/>
    <n v="0"/>
    <n v="9705"/>
  </r>
  <r>
    <x v="7"/>
    <x v="3"/>
    <x v="10"/>
    <n v="3027"/>
    <n v="3993"/>
    <n v="1229"/>
    <n v="20"/>
    <n v="3"/>
    <n v="1"/>
    <n v="0"/>
    <n v="10"/>
    <n v="7"/>
    <n v="1"/>
    <n v="0"/>
    <n v="20"/>
    <n v="344"/>
    <n v="143"/>
    <n v="25"/>
    <n v="1"/>
    <n v="0"/>
    <n v="0"/>
    <n v="0"/>
    <n v="0"/>
    <n v="5"/>
    <n v="133"/>
    <n v="488"/>
    <n v="236"/>
    <n v="18"/>
    <n v="3"/>
    <n v="9"/>
    <n v="0"/>
    <n v="0"/>
    <n v="0"/>
    <n v="0"/>
    <n v="0"/>
    <n v="0"/>
    <n v="0"/>
    <n v="0"/>
    <n v="0"/>
    <n v="8291"/>
    <n v="1425"/>
    <n v="0"/>
    <n v="9716"/>
  </r>
  <r>
    <x v="7"/>
    <x v="3"/>
    <x v="11"/>
    <n v="3018"/>
    <n v="4020"/>
    <n v="1259"/>
    <n v="20"/>
    <n v="3"/>
    <n v="1"/>
    <n v="0"/>
    <n v="10"/>
    <n v="5"/>
    <n v="1"/>
    <n v="0"/>
    <n v="20"/>
    <n v="347"/>
    <n v="146"/>
    <n v="25"/>
    <n v="1"/>
    <n v="0"/>
    <n v="0"/>
    <n v="0"/>
    <n v="0"/>
    <n v="5"/>
    <n v="133"/>
    <n v="484"/>
    <n v="234"/>
    <n v="18"/>
    <n v="3"/>
    <n v="9"/>
    <n v="0"/>
    <n v="0"/>
    <n v="0"/>
    <n v="0"/>
    <n v="0"/>
    <n v="0"/>
    <n v="0"/>
    <n v="0"/>
    <n v="0"/>
    <n v="8337"/>
    <n v="1425"/>
    <n v="0"/>
    <n v="9762"/>
  </r>
  <r>
    <x v="8"/>
    <x v="3"/>
    <x v="0"/>
    <n v="119"/>
    <n v="113"/>
    <n v="26"/>
    <n v="1"/>
    <n v="0"/>
    <n v="0"/>
    <n v="0"/>
    <n v="0"/>
    <n v="0"/>
    <n v="0"/>
    <n v="0"/>
    <n v="1"/>
    <n v="32"/>
    <n v="7"/>
    <n v="1"/>
    <n v="0"/>
    <n v="0"/>
    <n v="0"/>
    <n v="0"/>
    <n v="0"/>
    <n v="0"/>
    <n v="13"/>
    <n v="39"/>
    <n v="12"/>
    <n v="3"/>
    <n v="1"/>
    <n v="3"/>
    <n v="0"/>
    <n v="0"/>
    <n v="0"/>
    <n v="0"/>
    <n v="0"/>
    <n v="0"/>
    <n v="0"/>
    <n v="0"/>
    <n v="0"/>
    <n v="259"/>
    <n v="112"/>
    <n v="0"/>
    <n v="371"/>
  </r>
  <r>
    <x v="8"/>
    <x v="3"/>
    <x v="1"/>
    <n v="120"/>
    <n v="115"/>
    <n v="27"/>
    <n v="1"/>
    <n v="0"/>
    <n v="0"/>
    <n v="0"/>
    <n v="0"/>
    <n v="0"/>
    <n v="0"/>
    <n v="0"/>
    <n v="1"/>
    <n v="32"/>
    <n v="7"/>
    <n v="1"/>
    <n v="0"/>
    <n v="0"/>
    <n v="0"/>
    <n v="0"/>
    <n v="0"/>
    <n v="0"/>
    <n v="13"/>
    <n v="39"/>
    <n v="12"/>
    <n v="3"/>
    <n v="1"/>
    <n v="3"/>
    <n v="0"/>
    <n v="0"/>
    <n v="0"/>
    <n v="0"/>
    <n v="0"/>
    <n v="0"/>
    <n v="0"/>
    <n v="0"/>
    <n v="0"/>
    <n v="263"/>
    <n v="112"/>
    <n v="0"/>
    <n v="375"/>
  </r>
  <r>
    <x v="8"/>
    <x v="3"/>
    <x v="2"/>
    <n v="120"/>
    <n v="115"/>
    <n v="27"/>
    <n v="1"/>
    <n v="0"/>
    <n v="0"/>
    <n v="0"/>
    <n v="0"/>
    <n v="0"/>
    <n v="0"/>
    <n v="0"/>
    <n v="1"/>
    <n v="34"/>
    <n v="8"/>
    <n v="1"/>
    <n v="0"/>
    <n v="0"/>
    <n v="0"/>
    <n v="0"/>
    <n v="0"/>
    <n v="0"/>
    <n v="11"/>
    <n v="38"/>
    <n v="12"/>
    <n v="3"/>
    <n v="1"/>
    <n v="3"/>
    <n v="0"/>
    <n v="0"/>
    <n v="0"/>
    <n v="0"/>
    <n v="0"/>
    <n v="0"/>
    <n v="0"/>
    <n v="0"/>
    <n v="0"/>
    <n v="263"/>
    <n v="112"/>
    <n v="0"/>
    <n v="375"/>
  </r>
  <r>
    <x v="8"/>
    <x v="3"/>
    <x v="3"/>
    <n v="122"/>
    <n v="114"/>
    <n v="27"/>
    <n v="1"/>
    <n v="0"/>
    <n v="0"/>
    <n v="0"/>
    <n v="0"/>
    <n v="0"/>
    <n v="0"/>
    <n v="0"/>
    <n v="1"/>
    <n v="33"/>
    <n v="9"/>
    <n v="1"/>
    <n v="0"/>
    <n v="0"/>
    <n v="0"/>
    <n v="0"/>
    <n v="0"/>
    <n v="0"/>
    <n v="11"/>
    <n v="37"/>
    <n v="12"/>
    <n v="3"/>
    <n v="1"/>
    <n v="3"/>
    <n v="0"/>
    <n v="0"/>
    <n v="0"/>
    <n v="0"/>
    <n v="0"/>
    <n v="0"/>
    <n v="0"/>
    <n v="0"/>
    <n v="0"/>
    <n v="264"/>
    <n v="111"/>
    <n v="0"/>
    <n v="375"/>
  </r>
  <r>
    <x v="8"/>
    <x v="3"/>
    <x v="4"/>
    <n v="117"/>
    <n v="114"/>
    <n v="27"/>
    <n v="1"/>
    <n v="0"/>
    <n v="0"/>
    <n v="0"/>
    <n v="0"/>
    <n v="0"/>
    <n v="0"/>
    <n v="0"/>
    <n v="1"/>
    <n v="33"/>
    <n v="10"/>
    <n v="1"/>
    <n v="0"/>
    <n v="0"/>
    <n v="0"/>
    <n v="0"/>
    <n v="0"/>
    <n v="0"/>
    <n v="11"/>
    <n v="38"/>
    <n v="12"/>
    <n v="3"/>
    <n v="1"/>
    <n v="3"/>
    <n v="0"/>
    <n v="0"/>
    <n v="0"/>
    <n v="0"/>
    <n v="0"/>
    <n v="0"/>
    <n v="0"/>
    <n v="0"/>
    <n v="0"/>
    <n v="259"/>
    <n v="113"/>
    <n v="0"/>
    <n v="372"/>
  </r>
  <r>
    <x v="8"/>
    <x v="3"/>
    <x v="5"/>
    <n v="116"/>
    <n v="112"/>
    <n v="25"/>
    <n v="1"/>
    <n v="0"/>
    <n v="0"/>
    <n v="0"/>
    <n v="0"/>
    <n v="0"/>
    <n v="0"/>
    <n v="0"/>
    <n v="1"/>
    <n v="33"/>
    <n v="10"/>
    <n v="1"/>
    <n v="0"/>
    <n v="0"/>
    <n v="0"/>
    <n v="0"/>
    <n v="0"/>
    <n v="0"/>
    <n v="11"/>
    <n v="38"/>
    <n v="12"/>
    <n v="3"/>
    <n v="1"/>
    <n v="3"/>
    <n v="0"/>
    <n v="0"/>
    <n v="0"/>
    <n v="0"/>
    <n v="0"/>
    <n v="0"/>
    <n v="0"/>
    <n v="0"/>
    <n v="0"/>
    <n v="254"/>
    <n v="113"/>
    <n v="0"/>
    <n v="367"/>
  </r>
  <r>
    <x v="8"/>
    <x v="3"/>
    <x v="6"/>
    <n v="115"/>
    <n v="111"/>
    <n v="23"/>
    <n v="1"/>
    <n v="0"/>
    <n v="0"/>
    <n v="0"/>
    <n v="0"/>
    <n v="0"/>
    <n v="0"/>
    <n v="0"/>
    <n v="1"/>
    <n v="34"/>
    <n v="9"/>
    <n v="1"/>
    <n v="0"/>
    <n v="0"/>
    <n v="0"/>
    <n v="0"/>
    <n v="0"/>
    <n v="0"/>
    <n v="13"/>
    <n v="35"/>
    <n v="12"/>
    <n v="3"/>
    <n v="1"/>
    <n v="3"/>
    <n v="0"/>
    <n v="0"/>
    <n v="0"/>
    <n v="0"/>
    <n v="0"/>
    <n v="0"/>
    <n v="0"/>
    <n v="0"/>
    <n v="0"/>
    <n v="250"/>
    <n v="112"/>
    <n v="0"/>
    <n v="362"/>
  </r>
  <r>
    <x v="8"/>
    <x v="3"/>
    <x v="7"/>
    <n v="116"/>
    <n v="112"/>
    <n v="23"/>
    <n v="1"/>
    <n v="0"/>
    <n v="0"/>
    <n v="0"/>
    <n v="0"/>
    <n v="0"/>
    <n v="0"/>
    <n v="0"/>
    <n v="1"/>
    <n v="34"/>
    <n v="8"/>
    <n v="1"/>
    <n v="0"/>
    <n v="0"/>
    <n v="0"/>
    <n v="0"/>
    <n v="0"/>
    <n v="0"/>
    <n v="13"/>
    <n v="36"/>
    <n v="12"/>
    <n v="3"/>
    <n v="1"/>
    <n v="3"/>
    <n v="0"/>
    <n v="0"/>
    <n v="0"/>
    <n v="0"/>
    <n v="0"/>
    <n v="0"/>
    <n v="0"/>
    <n v="0"/>
    <n v="0"/>
    <n v="252"/>
    <n v="112"/>
    <n v="0"/>
    <n v="364"/>
  </r>
  <r>
    <x v="8"/>
    <x v="3"/>
    <x v="8"/>
    <n v="116"/>
    <n v="109"/>
    <n v="24"/>
    <n v="1"/>
    <n v="0"/>
    <n v="0"/>
    <n v="0"/>
    <n v="0"/>
    <n v="0"/>
    <n v="0"/>
    <n v="0"/>
    <n v="1"/>
    <n v="34"/>
    <n v="9"/>
    <n v="1"/>
    <n v="0"/>
    <n v="0"/>
    <n v="0"/>
    <n v="0"/>
    <n v="0"/>
    <n v="0"/>
    <n v="13"/>
    <n v="36"/>
    <n v="12"/>
    <n v="3"/>
    <n v="1"/>
    <n v="3"/>
    <n v="0"/>
    <n v="0"/>
    <n v="0"/>
    <n v="0"/>
    <n v="0"/>
    <n v="0"/>
    <n v="0"/>
    <n v="0"/>
    <n v="0"/>
    <n v="250"/>
    <n v="113"/>
    <n v="0"/>
    <n v="363"/>
  </r>
  <r>
    <x v="8"/>
    <x v="3"/>
    <x v="9"/>
    <n v="118"/>
    <n v="108"/>
    <n v="24"/>
    <n v="1"/>
    <n v="0"/>
    <n v="0"/>
    <n v="0"/>
    <n v="0"/>
    <n v="0"/>
    <n v="0"/>
    <n v="0"/>
    <n v="1"/>
    <n v="34"/>
    <n v="9"/>
    <n v="1"/>
    <n v="0"/>
    <n v="0"/>
    <n v="0"/>
    <n v="0"/>
    <n v="0"/>
    <n v="0"/>
    <n v="13"/>
    <n v="37"/>
    <n v="12"/>
    <n v="3"/>
    <n v="1"/>
    <n v="3"/>
    <n v="0"/>
    <n v="0"/>
    <n v="0"/>
    <n v="0"/>
    <n v="0"/>
    <n v="0"/>
    <n v="0"/>
    <n v="0"/>
    <n v="0"/>
    <n v="251"/>
    <n v="114"/>
    <n v="0"/>
    <n v="365"/>
  </r>
  <r>
    <x v="8"/>
    <x v="3"/>
    <x v="10"/>
    <n v="118"/>
    <n v="111"/>
    <n v="25"/>
    <n v="1"/>
    <n v="0"/>
    <n v="0"/>
    <n v="0"/>
    <n v="0"/>
    <n v="0"/>
    <n v="0"/>
    <n v="0"/>
    <n v="1"/>
    <n v="34"/>
    <n v="9"/>
    <n v="1"/>
    <n v="0"/>
    <n v="0"/>
    <n v="0"/>
    <n v="0"/>
    <n v="0"/>
    <n v="0"/>
    <n v="13"/>
    <n v="37"/>
    <n v="12"/>
    <n v="3"/>
    <n v="1"/>
    <n v="3"/>
    <n v="0"/>
    <n v="0"/>
    <n v="0"/>
    <n v="0"/>
    <n v="0"/>
    <n v="0"/>
    <n v="0"/>
    <n v="0"/>
    <n v="0"/>
    <n v="255"/>
    <n v="114"/>
    <n v="0"/>
    <n v="369"/>
  </r>
  <r>
    <x v="8"/>
    <x v="3"/>
    <x v="11"/>
    <n v="118"/>
    <n v="110"/>
    <n v="26"/>
    <n v="1"/>
    <n v="0"/>
    <n v="0"/>
    <n v="0"/>
    <n v="0"/>
    <n v="0"/>
    <n v="0"/>
    <n v="0"/>
    <n v="1"/>
    <n v="34"/>
    <n v="9"/>
    <n v="1"/>
    <n v="0"/>
    <n v="0"/>
    <n v="0"/>
    <n v="0"/>
    <n v="0"/>
    <n v="0"/>
    <n v="13"/>
    <n v="37"/>
    <n v="12"/>
    <n v="3"/>
    <n v="1"/>
    <n v="3"/>
    <n v="0"/>
    <n v="0"/>
    <n v="0"/>
    <n v="0"/>
    <n v="0"/>
    <n v="0"/>
    <n v="0"/>
    <n v="0"/>
    <n v="0"/>
    <n v="255"/>
    <n v="114"/>
    <n v="0"/>
    <n v="369"/>
  </r>
  <r>
    <x v="9"/>
    <x v="3"/>
    <x v="0"/>
    <n v="11106"/>
    <n v="18371"/>
    <n v="19002"/>
    <n v="74"/>
    <n v="376"/>
    <n v="2"/>
    <n v="0"/>
    <n v="144"/>
    <n v="30"/>
    <n v="0"/>
    <n v="0"/>
    <n v="73"/>
    <n v="468"/>
    <n v="239"/>
    <n v="49"/>
    <n v="0"/>
    <n v="0"/>
    <n v="0"/>
    <n v="0"/>
    <n v="0"/>
    <n v="28"/>
    <n v="419"/>
    <n v="1152"/>
    <n v="495"/>
    <n v="39"/>
    <n v="14"/>
    <n v="6"/>
    <n v="0"/>
    <n v="0"/>
    <n v="0"/>
    <n v="1"/>
    <n v="0"/>
    <n v="0"/>
    <n v="0"/>
    <n v="0"/>
    <n v="0"/>
    <n v="49105"/>
    <n v="2982"/>
    <n v="1"/>
    <n v="52088"/>
  </r>
  <r>
    <x v="9"/>
    <x v="3"/>
    <x v="1"/>
    <n v="11114"/>
    <n v="18384"/>
    <n v="19228"/>
    <n v="75"/>
    <n v="376"/>
    <n v="2"/>
    <n v="0"/>
    <n v="144"/>
    <n v="30"/>
    <n v="0"/>
    <n v="0"/>
    <n v="73"/>
    <n v="474"/>
    <n v="232"/>
    <n v="49"/>
    <n v="0"/>
    <n v="0"/>
    <n v="0"/>
    <n v="0"/>
    <n v="0"/>
    <n v="28"/>
    <n v="412"/>
    <n v="1160"/>
    <n v="492"/>
    <n v="40"/>
    <n v="14"/>
    <n v="6"/>
    <n v="0"/>
    <n v="0"/>
    <n v="0"/>
    <n v="1"/>
    <n v="0"/>
    <n v="0"/>
    <n v="0"/>
    <n v="0"/>
    <n v="0"/>
    <n v="49353"/>
    <n v="2980"/>
    <n v="1"/>
    <n v="52334"/>
  </r>
  <r>
    <x v="9"/>
    <x v="3"/>
    <x v="2"/>
    <n v="11132"/>
    <n v="18369"/>
    <n v="19432"/>
    <n v="76"/>
    <n v="376"/>
    <n v="2"/>
    <n v="0"/>
    <n v="144"/>
    <n v="30"/>
    <n v="0"/>
    <n v="0"/>
    <n v="73"/>
    <n v="475"/>
    <n v="235"/>
    <n v="59"/>
    <n v="0"/>
    <n v="0"/>
    <n v="0"/>
    <n v="0"/>
    <n v="0"/>
    <n v="28"/>
    <n v="412"/>
    <n v="1158"/>
    <n v="485"/>
    <n v="39"/>
    <n v="14"/>
    <n v="6"/>
    <n v="0"/>
    <n v="0"/>
    <n v="0"/>
    <n v="1"/>
    <n v="0"/>
    <n v="0"/>
    <n v="0"/>
    <n v="0"/>
    <n v="0"/>
    <n v="49561"/>
    <n v="2984"/>
    <n v="1"/>
    <n v="52546"/>
  </r>
  <r>
    <x v="9"/>
    <x v="3"/>
    <x v="3"/>
    <n v="11124"/>
    <n v="18385"/>
    <n v="19660"/>
    <n v="75"/>
    <n v="375"/>
    <n v="2"/>
    <n v="0"/>
    <n v="144"/>
    <n v="30"/>
    <n v="0"/>
    <n v="0"/>
    <n v="73"/>
    <n v="478"/>
    <n v="246"/>
    <n v="57"/>
    <n v="0"/>
    <n v="0"/>
    <n v="0"/>
    <n v="0"/>
    <n v="0"/>
    <n v="28"/>
    <n v="411"/>
    <n v="1151"/>
    <n v="484"/>
    <n v="39"/>
    <n v="14"/>
    <n v="6"/>
    <n v="0"/>
    <n v="0"/>
    <n v="0"/>
    <n v="1"/>
    <n v="0"/>
    <n v="0"/>
    <n v="0"/>
    <n v="0"/>
    <n v="0"/>
    <n v="49795"/>
    <n v="2987"/>
    <n v="1"/>
    <n v="52783"/>
  </r>
  <r>
    <x v="9"/>
    <x v="3"/>
    <x v="4"/>
    <n v="11106"/>
    <n v="18374"/>
    <n v="19825"/>
    <n v="75"/>
    <n v="374"/>
    <n v="2"/>
    <n v="0"/>
    <n v="144"/>
    <n v="30"/>
    <n v="0"/>
    <n v="0"/>
    <n v="73"/>
    <n v="476"/>
    <n v="243"/>
    <n v="55"/>
    <n v="0"/>
    <n v="0"/>
    <n v="0"/>
    <n v="0"/>
    <n v="0"/>
    <n v="28"/>
    <n v="411"/>
    <n v="1155"/>
    <n v="494"/>
    <n v="39"/>
    <n v="14"/>
    <n v="6"/>
    <n v="0"/>
    <n v="0"/>
    <n v="0"/>
    <n v="1"/>
    <n v="0"/>
    <n v="0"/>
    <n v="0"/>
    <n v="0"/>
    <n v="0"/>
    <n v="49930"/>
    <n v="2994"/>
    <n v="1"/>
    <n v="52925"/>
  </r>
  <r>
    <x v="9"/>
    <x v="3"/>
    <x v="5"/>
    <n v="11087"/>
    <n v="18362"/>
    <n v="20229"/>
    <n v="77"/>
    <n v="374"/>
    <n v="2"/>
    <n v="0"/>
    <n v="145"/>
    <n v="30"/>
    <n v="0"/>
    <n v="0"/>
    <n v="73"/>
    <n v="480"/>
    <n v="242"/>
    <n v="66"/>
    <n v="0"/>
    <n v="0"/>
    <n v="0"/>
    <n v="0"/>
    <n v="0"/>
    <n v="28"/>
    <n v="410"/>
    <n v="1165"/>
    <n v="492"/>
    <n v="38"/>
    <n v="14"/>
    <n v="6"/>
    <n v="0"/>
    <n v="0"/>
    <n v="0"/>
    <n v="1"/>
    <n v="0"/>
    <n v="0"/>
    <n v="0"/>
    <n v="0"/>
    <n v="0"/>
    <n v="50306"/>
    <n v="3014"/>
    <n v="1"/>
    <n v="53321"/>
  </r>
  <r>
    <x v="9"/>
    <x v="3"/>
    <x v="6"/>
    <n v="12269"/>
    <n v="19689"/>
    <n v="18134"/>
    <n v="76"/>
    <n v="433"/>
    <n v="3"/>
    <n v="0"/>
    <n v="144"/>
    <n v="30"/>
    <n v="0"/>
    <n v="0"/>
    <n v="73"/>
    <n v="470"/>
    <n v="247"/>
    <n v="53"/>
    <n v="0"/>
    <n v="0"/>
    <n v="0"/>
    <n v="0"/>
    <n v="0"/>
    <n v="28"/>
    <n v="418"/>
    <n v="1130"/>
    <n v="524"/>
    <n v="47"/>
    <n v="9"/>
    <n v="10"/>
    <n v="0"/>
    <n v="0"/>
    <n v="0"/>
    <n v="1"/>
    <n v="0"/>
    <n v="0"/>
    <n v="0"/>
    <n v="0"/>
    <n v="0"/>
    <n v="50778"/>
    <n v="3009"/>
    <n v="1"/>
    <n v="53788"/>
  </r>
  <r>
    <x v="9"/>
    <x v="3"/>
    <x v="7"/>
    <n v="12260"/>
    <n v="19693"/>
    <n v="18560"/>
    <n v="79"/>
    <n v="435"/>
    <n v="3"/>
    <n v="0"/>
    <n v="145"/>
    <n v="30"/>
    <n v="0"/>
    <n v="0"/>
    <n v="74"/>
    <n v="469"/>
    <n v="247"/>
    <n v="57"/>
    <n v="0"/>
    <n v="0"/>
    <n v="0"/>
    <n v="0"/>
    <n v="0"/>
    <n v="27"/>
    <n v="414"/>
    <n v="1136"/>
    <n v="521"/>
    <n v="46"/>
    <n v="9"/>
    <n v="10"/>
    <n v="0"/>
    <n v="0"/>
    <n v="0"/>
    <n v="1"/>
    <n v="0"/>
    <n v="0"/>
    <n v="0"/>
    <n v="0"/>
    <n v="0"/>
    <n v="51205"/>
    <n v="3010"/>
    <n v="1"/>
    <n v="54216"/>
  </r>
  <r>
    <x v="9"/>
    <x v="3"/>
    <x v="8"/>
    <n v="12248"/>
    <n v="19702"/>
    <n v="19026"/>
    <n v="77"/>
    <n v="434"/>
    <n v="3"/>
    <n v="0"/>
    <n v="145"/>
    <n v="30"/>
    <n v="0"/>
    <n v="0"/>
    <n v="74"/>
    <n v="467"/>
    <n v="248"/>
    <n v="59"/>
    <n v="0"/>
    <n v="0"/>
    <n v="0"/>
    <n v="0"/>
    <n v="0"/>
    <n v="27"/>
    <n v="414"/>
    <n v="1145"/>
    <n v="522"/>
    <n v="44"/>
    <n v="9"/>
    <n v="10"/>
    <n v="0"/>
    <n v="0"/>
    <n v="0"/>
    <n v="1"/>
    <n v="0"/>
    <n v="0"/>
    <n v="0"/>
    <n v="0"/>
    <n v="0"/>
    <n v="51665"/>
    <n v="3019"/>
    <n v="1"/>
    <n v="54685"/>
  </r>
  <r>
    <x v="9"/>
    <x v="3"/>
    <x v="9"/>
    <n v="12248"/>
    <n v="19687"/>
    <n v="19455"/>
    <n v="75"/>
    <n v="435"/>
    <n v="3"/>
    <n v="0"/>
    <n v="145"/>
    <n v="30"/>
    <n v="0"/>
    <n v="0"/>
    <n v="72"/>
    <n v="470"/>
    <n v="256"/>
    <n v="60"/>
    <n v="0"/>
    <n v="0"/>
    <n v="0"/>
    <n v="0"/>
    <n v="0"/>
    <n v="28"/>
    <n v="415"/>
    <n v="1139"/>
    <n v="521"/>
    <n v="48"/>
    <n v="9"/>
    <n v="9"/>
    <n v="0"/>
    <n v="0"/>
    <n v="0"/>
    <n v="1"/>
    <n v="0"/>
    <n v="0"/>
    <n v="0"/>
    <n v="0"/>
    <n v="0"/>
    <n v="52078"/>
    <n v="3027"/>
    <n v="1"/>
    <n v="55106"/>
  </r>
  <r>
    <x v="9"/>
    <x v="3"/>
    <x v="10"/>
    <n v="12252"/>
    <n v="19720"/>
    <n v="19794"/>
    <n v="77"/>
    <n v="431"/>
    <n v="3"/>
    <n v="0"/>
    <n v="145"/>
    <n v="30"/>
    <n v="0"/>
    <n v="0"/>
    <n v="72"/>
    <n v="474"/>
    <n v="262"/>
    <n v="64"/>
    <n v="0"/>
    <n v="0"/>
    <n v="0"/>
    <n v="0"/>
    <n v="0"/>
    <n v="28"/>
    <n v="413"/>
    <n v="1138"/>
    <n v="525"/>
    <n v="45"/>
    <n v="9"/>
    <n v="11"/>
    <n v="0"/>
    <n v="0"/>
    <n v="0"/>
    <n v="1"/>
    <n v="0"/>
    <n v="0"/>
    <n v="0"/>
    <n v="0"/>
    <n v="0"/>
    <n v="52452"/>
    <n v="3041"/>
    <n v="1"/>
    <n v="55494"/>
  </r>
  <r>
    <x v="9"/>
    <x v="3"/>
    <x v="11"/>
    <n v="12269"/>
    <n v="19738"/>
    <n v="20314"/>
    <n v="76"/>
    <n v="433"/>
    <n v="3"/>
    <n v="0"/>
    <n v="144"/>
    <n v="30"/>
    <n v="0"/>
    <n v="0"/>
    <n v="73"/>
    <n v="469"/>
    <n v="260"/>
    <n v="57"/>
    <n v="0"/>
    <n v="0"/>
    <n v="0"/>
    <n v="0"/>
    <n v="0"/>
    <n v="28"/>
    <n v="419"/>
    <n v="1149"/>
    <n v="533"/>
    <n v="46"/>
    <n v="8"/>
    <n v="9"/>
    <n v="0"/>
    <n v="0"/>
    <n v="0"/>
    <n v="1"/>
    <n v="0"/>
    <n v="0"/>
    <n v="0"/>
    <n v="0"/>
    <n v="0"/>
    <n v="53007"/>
    <n v="3051"/>
    <n v="1"/>
    <n v="56059"/>
  </r>
  <r>
    <x v="10"/>
    <x v="3"/>
    <x v="0"/>
    <n v="2709"/>
    <n v="4215"/>
    <n v="5546"/>
    <n v="130"/>
    <n v="306"/>
    <n v="2"/>
    <n v="0"/>
    <n v="6"/>
    <n v="4"/>
    <n v="1"/>
    <n v="0"/>
    <n v="37"/>
    <n v="142"/>
    <n v="89"/>
    <n v="18"/>
    <n v="1"/>
    <n v="0"/>
    <n v="0"/>
    <n v="0"/>
    <n v="0"/>
    <n v="4"/>
    <n v="65"/>
    <n v="360"/>
    <n v="178"/>
    <n v="11"/>
    <n v="3"/>
    <n v="0"/>
    <n v="0"/>
    <n v="0"/>
    <n v="0"/>
    <n v="0"/>
    <n v="0"/>
    <n v="0"/>
    <n v="1"/>
    <n v="1"/>
    <n v="0"/>
    <n v="12919"/>
    <n v="908"/>
    <n v="2"/>
    <n v="13829"/>
  </r>
  <r>
    <x v="10"/>
    <x v="3"/>
    <x v="1"/>
    <n v="2699"/>
    <n v="4207"/>
    <n v="5566"/>
    <n v="131"/>
    <n v="305"/>
    <n v="2"/>
    <n v="0"/>
    <n v="6"/>
    <n v="4"/>
    <n v="1"/>
    <n v="0"/>
    <n v="37"/>
    <n v="145"/>
    <n v="89"/>
    <n v="18"/>
    <n v="1"/>
    <n v="0"/>
    <n v="0"/>
    <n v="0"/>
    <n v="0"/>
    <n v="4"/>
    <n v="64"/>
    <n v="358"/>
    <n v="178"/>
    <n v="11"/>
    <n v="3"/>
    <n v="0"/>
    <n v="0"/>
    <n v="0"/>
    <n v="0"/>
    <n v="0"/>
    <n v="0"/>
    <n v="0"/>
    <n v="1"/>
    <n v="1"/>
    <n v="0"/>
    <n v="12921"/>
    <n v="908"/>
    <n v="2"/>
    <n v="13831"/>
  </r>
  <r>
    <x v="10"/>
    <x v="3"/>
    <x v="2"/>
    <n v="2706"/>
    <n v="4216"/>
    <n v="5610"/>
    <n v="131"/>
    <n v="307"/>
    <n v="2"/>
    <n v="0"/>
    <n v="6"/>
    <n v="4"/>
    <n v="1"/>
    <n v="0"/>
    <n v="38"/>
    <n v="145"/>
    <n v="88"/>
    <n v="19"/>
    <n v="1"/>
    <n v="0"/>
    <n v="0"/>
    <n v="0"/>
    <n v="0"/>
    <n v="4"/>
    <n v="65"/>
    <n v="356"/>
    <n v="179"/>
    <n v="11"/>
    <n v="3"/>
    <n v="0"/>
    <n v="0"/>
    <n v="0"/>
    <n v="0"/>
    <n v="0"/>
    <n v="0"/>
    <n v="0"/>
    <n v="1"/>
    <n v="1"/>
    <n v="0"/>
    <n v="12983"/>
    <n v="909"/>
    <n v="2"/>
    <n v="13894"/>
  </r>
  <r>
    <x v="10"/>
    <x v="3"/>
    <x v="3"/>
    <n v="2705"/>
    <n v="4209"/>
    <n v="5610"/>
    <n v="131"/>
    <n v="306"/>
    <n v="2"/>
    <n v="0"/>
    <n v="6"/>
    <n v="4"/>
    <n v="1"/>
    <n v="0"/>
    <n v="38"/>
    <n v="142"/>
    <n v="89"/>
    <n v="19"/>
    <n v="2"/>
    <n v="0"/>
    <n v="0"/>
    <n v="0"/>
    <n v="0"/>
    <n v="4"/>
    <n v="65"/>
    <n v="358"/>
    <n v="181"/>
    <n v="11"/>
    <n v="3"/>
    <n v="0"/>
    <n v="0"/>
    <n v="0"/>
    <n v="0"/>
    <n v="0"/>
    <n v="0"/>
    <n v="0"/>
    <n v="1"/>
    <n v="1"/>
    <n v="0"/>
    <n v="12974"/>
    <n v="912"/>
    <n v="2"/>
    <n v="13888"/>
  </r>
  <r>
    <x v="10"/>
    <x v="3"/>
    <x v="4"/>
    <n v="2709"/>
    <n v="4211"/>
    <n v="5623"/>
    <n v="130"/>
    <n v="306"/>
    <n v="2"/>
    <n v="0"/>
    <n v="6"/>
    <n v="4"/>
    <n v="1"/>
    <n v="0"/>
    <n v="38"/>
    <n v="140"/>
    <n v="85"/>
    <n v="19"/>
    <n v="1"/>
    <n v="0"/>
    <n v="0"/>
    <n v="0"/>
    <n v="0"/>
    <n v="4"/>
    <n v="65"/>
    <n v="361"/>
    <n v="182"/>
    <n v="12"/>
    <n v="3"/>
    <n v="0"/>
    <n v="0"/>
    <n v="0"/>
    <n v="0"/>
    <n v="0"/>
    <n v="0"/>
    <n v="0"/>
    <n v="1"/>
    <n v="1"/>
    <n v="0"/>
    <n v="12992"/>
    <n v="910"/>
    <n v="2"/>
    <n v="13904"/>
  </r>
  <r>
    <x v="10"/>
    <x v="3"/>
    <x v="5"/>
    <n v="2697"/>
    <n v="4205"/>
    <n v="5632"/>
    <n v="131"/>
    <n v="306"/>
    <n v="2"/>
    <n v="0"/>
    <n v="6"/>
    <n v="4"/>
    <n v="1"/>
    <n v="0"/>
    <n v="38"/>
    <n v="140"/>
    <n v="88"/>
    <n v="17"/>
    <n v="1"/>
    <n v="0"/>
    <n v="0"/>
    <n v="0"/>
    <n v="0"/>
    <n v="4"/>
    <n v="66"/>
    <n v="359"/>
    <n v="183"/>
    <n v="12"/>
    <n v="3"/>
    <n v="0"/>
    <n v="0"/>
    <n v="0"/>
    <n v="0"/>
    <n v="0"/>
    <n v="0"/>
    <n v="0"/>
    <n v="1"/>
    <n v="1"/>
    <n v="0"/>
    <n v="12984"/>
    <n v="911"/>
    <n v="2"/>
    <n v="13897"/>
  </r>
  <r>
    <x v="10"/>
    <x v="3"/>
    <x v="6"/>
    <n v="2750"/>
    <n v="4206"/>
    <n v="5588"/>
    <n v="131"/>
    <n v="301"/>
    <n v="2"/>
    <n v="0"/>
    <n v="6"/>
    <n v="5"/>
    <n v="0"/>
    <n v="0"/>
    <n v="36"/>
    <n v="141"/>
    <n v="86"/>
    <n v="19"/>
    <n v="1"/>
    <n v="0"/>
    <n v="0"/>
    <n v="0"/>
    <n v="0"/>
    <n v="4"/>
    <n v="70"/>
    <n v="350"/>
    <n v="191"/>
    <n v="12"/>
    <n v="3"/>
    <n v="0"/>
    <n v="0"/>
    <n v="0"/>
    <n v="0"/>
    <n v="0"/>
    <n v="0"/>
    <n v="0"/>
    <n v="1"/>
    <n v="1"/>
    <n v="0"/>
    <n v="12989"/>
    <n v="913"/>
    <n v="2"/>
    <n v="13904"/>
  </r>
  <r>
    <x v="10"/>
    <x v="3"/>
    <x v="7"/>
    <n v="2754"/>
    <n v="4204"/>
    <n v="5618"/>
    <n v="131"/>
    <n v="302"/>
    <n v="2"/>
    <n v="0"/>
    <n v="6"/>
    <n v="5"/>
    <n v="0"/>
    <n v="0"/>
    <n v="36"/>
    <n v="142"/>
    <n v="88"/>
    <n v="19"/>
    <n v="1"/>
    <n v="0"/>
    <n v="0"/>
    <n v="0"/>
    <n v="0"/>
    <n v="4"/>
    <n v="70"/>
    <n v="351"/>
    <n v="191"/>
    <n v="12"/>
    <n v="3"/>
    <n v="0"/>
    <n v="0"/>
    <n v="0"/>
    <n v="0"/>
    <n v="0"/>
    <n v="0"/>
    <n v="0"/>
    <n v="1"/>
    <n v="1"/>
    <n v="0"/>
    <n v="13022"/>
    <n v="917"/>
    <n v="2"/>
    <n v="13941"/>
  </r>
  <r>
    <x v="10"/>
    <x v="3"/>
    <x v="8"/>
    <n v="2754"/>
    <n v="4204"/>
    <n v="5642"/>
    <n v="131"/>
    <n v="302"/>
    <n v="2"/>
    <n v="0"/>
    <n v="6"/>
    <n v="5"/>
    <n v="0"/>
    <n v="0"/>
    <n v="36"/>
    <n v="142"/>
    <n v="84"/>
    <n v="21"/>
    <n v="1"/>
    <n v="0"/>
    <n v="0"/>
    <n v="0"/>
    <n v="0"/>
    <n v="4"/>
    <n v="69"/>
    <n v="355"/>
    <n v="190"/>
    <n v="12"/>
    <n v="3"/>
    <n v="0"/>
    <n v="0"/>
    <n v="0"/>
    <n v="0"/>
    <n v="0"/>
    <n v="0"/>
    <n v="0"/>
    <n v="1"/>
    <n v="1"/>
    <n v="0"/>
    <n v="13046"/>
    <n v="917"/>
    <n v="2"/>
    <n v="13965"/>
  </r>
  <r>
    <x v="10"/>
    <x v="3"/>
    <x v="9"/>
    <n v="2748"/>
    <n v="4199"/>
    <n v="5659"/>
    <n v="133"/>
    <n v="302"/>
    <n v="2"/>
    <n v="0"/>
    <n v="6"/>
    <n v="5"/>
    <n v="0"/>
    <n v="0"/>
    <n v="36"/>
    <n v="142"/>
    <n v="83"/>
    <n v="20"/>
    <n v="1"/>
    <n v="0"/>
    <n v="0"/>
    <n v="0"/>
    <n v="0"/>
    <n v="4"/>
    <n v="69"/>
    <n v="360"/>
    <n v="191"/>
    <n v="12"/>
    <n v="3"/>
    <n v="0"/>
    <n v="0"/>
    <n v="0"/>
    <n v="0"/>
    <n v="0"/>
    <n v="0"/>
    <n v="0"/>
    <n v="1"/>
    <n v="1"/>
    <n v="0"/>
    <n v="13054"/>
    <n v="921"/>
    <n v="2"/>
    <n v="13977"/>
  </r>
  <r>
    <x v="10"/>
    <x v="3"/>
    <x v="10"/>
    <n v="2752"/>
    <n v="4206"/>
    <n v="5690"/>
    <n v="134"/>
    <n v="302"/>
    <n v="2"/>
    <n v="0"/>
    <n v="6"/>
    <n v="5"/>
    <n v="0"/>
    <n v="0"/>
    <n v="36"/>
    <n v="143"/>
    <n v="84"/>
    <n v="22"/>
    <n v="1"/>
    <n v="1"/>
    <n v="0"/>
    <n v="0"/>
    <n v="0"/>
    <n v="4"/>
    <n v="69"/>
    <n v="360"/>
    <n v="190"/>
    <n v="12"/>
    <n v="2"/>
    <n v="0"/>
    <n v="0"/>
    <n v="0"/>
    <n v="0"/>
    <n v="0"/>
    <n v="0"/>
    <n v="0"/>
    <n v="1"/>
    <n v="1"/>
    <n v="0"/>
    <n v="13097"/>
    <n v="924"/>
    <n v="2"/>
    <n v="14023"/>
  </r>
  <r>
    <x v="10"/>
    <x v="3"/>
    <x v="11"/>
    <n v="2760"/>
    <n v="4214"/>
    <n v="5726"/>
    <n v="135"/>
    <n v="302"/>
    <n v="2"/>
    <n v="0"/>
    <n v="6"/>
    <n v="5"/>
    <n v="0"/>
    <n v="0"/>
    <n v="36"/>
    <n v="142"/>
    <n v="80"/>
    <n v="22"/>
    <n v="1"/>
    <n v="1"/>
    <n v="0"/>
    <n v="0"/>
    <n v="0"/>
    <n v="4"/>
    <n v="70"/>
    <n v="364"/>
    <n v="190"/>
    <n v="12"/>
    <n v="2"/>
    <n v="0"/>
    <n v="0"/>
    <n v="0"/>
    <n v="0"/>
    <n v="0"/>
    <n v="0"/>
    <n v="0"/>
    <n v="1"/>
    <n v="1"/>
    <n v="0"/>
    <n v="13150"/>
    <n v="924"/>
    <n v="2"/>
    <n v="14076"/>
  </r>
  <r>
    <x v="11"/>
    <x v="3"/>
    <x v="0"/>
    <n v="4852"/>
    <n v="6346"/>
    <n v="3636"/>
    <n v="52"/>
    <n v="42"/>
    <n v="4"/>
    <n v="0"/>
    <n v="24"/>
    <n v="17"/>
    <n v="0"/>
    <n v="0"/>
    <n v="96"/>
    <n v="548"/>
    <n v="147"/>
    <n v="23"/>
    <n v="3"/>
    <n v="0"/>
    <n v="0"/>
    <n v="0"/>
    <n v="0"/>
    <n v="8"/>
    <n v="264"/>
    <n v="414"/>
    <n v="176"/>
    <n v="20"/>
    <n v="8"/>
    <n v="2"/>
    <n v="0"/>
    <n v="0"/>
    <n v="0"/>
    <n v="0"/>
    <n v="0"/>
    <n v="0"/>
    <n v="2"/>
    <n v="0"/>
    <n v="0"/>
    <n v="14973"/>
    <n v="1709"/>
    <n v="2"/>
    <n v="16684"/>
  </r>
  <r>
    <x v="11"/>
    <x v="3"/>
    <x v="1"/>
    <n v="4855"/>
    <n v="6399"/>
    <n v="3640"/>
    <n v="52"/>
    <n v="42"/>
    <n v="4"/>
    <n v="0"/>
    <n v="24"/>
    <n v="17"/>
    <n v="0"/>
    <n v="0"/>
    <n v="97"/>
    <n v="547"/>
    <n v="154"/>
    <n v="22"/>
    <n v="3"/>
    <n v="0"/>
    <n v="0"/>
    <n v="0"/>
    <n v="0"/>
    <n v="8"/>
    <n v="260"/>
    <n v="409"/>
    <n v="177"/>
    <n v="20"/>
    <n v="8"/>
    <n v="2"/>
    <n v="0"/>
    <n v="0"/>
    <n v="0"/>
    <n v="0"/>
    <n v="0"/>
    <n v="0"/>
    <n v="2"/>
    <n v="0"/>
    <n v="0"/>
    <n v="15033"/>
    <n v="1707"/>
    <n v="2"/>
    <n v="16742"/>
  </r>
  <r>
    <x v="11"/>
    <x v="3"/>
    <x v="2"/>
    <n v="4878"/>
    <n v="6464"/>
    <n v="3662"/>
    <n v="52"/>
    <n v="42"/>
    <n v="4"/>
    <n v="0"/>
    <n v="24"/>
    <n v="17"/>
    <n v="0"/>
    <n v="0"/>
    <n v="97"/>
    <n v="559"/>
    <n v="159"/>
    <n v="22"/>
    <n v="2"/>
    <n v="0"/>
    <n v="0"/>
    <n v="0"/>
    <n v="0"/>
    <n v="8"/>
    <n v="258"/>
    <n v="410"/>
    <n v="178"/>
    <n v="21"/>
    <n v="8"/>
    <n v="2"/>
    <n v="0"/>
    <n v="0"/>
    <n v="0"/>
    <n v="0"/>
    <n v="0"/>
    <n v="0"/>
    <n v="2"/>
    <n v="0"/>
    <n v="0"/>
    <n v="15143"/>
    <n v="1724"/>
    <n v="2"/>
    <n v="16869"/>
  </r>
  <r>
    <x v="11"/>
    <x v="3"/>
    <x v="3"/>
    <n v="4860"/>
    <n v="6516"/>
    <n v="3672"/>
    <n v="52"/>
    <n v="42"/>
    <n v="4"/>
    <n v="0"/>
    <n v="24"/>
    <n v="17"/>
    <n v="0"/>
    <n v="0"/>
    <n v="97"/>
    <n v="559"/>
    <n v="160"/>
    <n v="21"/>
    <n v="3"/>
    <n v="0"/>
    <n v="0"/>
    <n v="0"/>
    <n v="0"/>
    <n v="8"/>
    <n v="255"/>
    <n v="411"/>
    <n v="179"/>
    <n v="20"/>
    <n v="8"/>
    <n v="2"/>
    <n v="0"/>
    <n v="0"/>
    <n v="0"/>
    <n v="0"/>
    <n v="0"/>
    <n v="0"/>
    <n v="2"/>
    <n v="0"/>
    <n v="0"/>
    <n v="15187"/>
    <n v="1723"/>
    <n v="2"/>
    <n v="16912"/>
  </r>
  <r>
    <x v="11"/>
    <x v="3"/>
    <x v="4"/>
    <n v="4854"/>
    <n v="6543"/>
    <n v="3694"/>
    <n v="53"/>
    <n v="42"/>
    <n v="4"/>
    <n v="0"/>
    <n v="24"/>
    <n v="17"/>
    <n v="0"/>
    <n v="0"/>
    <n v="97"/>
    <n v="552"/>
    <n v="162"/>
    <n v="20"/>
    <n v="2"/>
    <n v="0"/>
    <n v="0"/>
    <n v="0"/>
    <n v="0"/>
    <n v="8"/>
    <n v="254"/>
    <n v="414"/>
    <n v="180"/>
    <n v="21"/>
    <n v="8"/>
    <n v="2"/>
    <n v="0"/>
    <n v="0"/>
    <n v="0"/>
    <n v="0"/>
    <n v="0"/>
    <n v="0"/>
    <n v="2"/>
    <n v="0"/>
    <n v="0"/>
    <n v="15231"/>
    <n v="1720"/>
    <n v="2"/>
    <n v="16953"/>
  </r>
  <r>
    <x v="11"/>
    <x v="3"/>
    <x v="5"/>
    <n v="4853"/>
    <n v="6581"/>
    <n v="3710"/>
    <n v="50"/>
    <n v="42"/>
    <n v="4"/>
    <n v="0"/>
    <n v="24"/>
    <n v="17"/>
    <n v="0"/>
    <n v="0"/>
    <n v="97"/>
    <n v="587"/>
    <n v="178"/>
    <n v="30"/>
    <n v="3"/>
    <n v="0"/>
    <n v="0"/>
    <n v="0"/>
    <n v="0"/>
    <n v="8"/>
    <n v="218"/>
    <n v="403"/>
    <n v="171"/>
    <n v="20"/>
    <n v="8"/>
    <n v="2"/>
    <n v="0"/>
    <n v="0"/>
    <n v="0"/>
    <n v="0"/>
    <n v="0"/>
    <n v="0"/>
    <n v="2"/>
    <n v="0"/>
    <n v="0"/>
    <n v="15281"/>
    <n v="1725"/>
    <n v="2"/>
    <n v="17008"/>
  </r>
  <r>
    <x v="11"/>
    <x v="3"/>
    <x v="6"/>
    <n v="5073"/>
    <n v="6681"/>
    <n v="3440"/>
    <n v="52"/>
    <n v="44"/>
    <n v="4"/>
    <n v="0"/>
    <n v="27"/>
    <n v="14"/>
    <n v="0"/>
    <n v="0"/>
    <n v="95"/>
    <n v="599"/>
    <n v="162"/>
    <n v="31"/>
    <n v="3"/>
    <n v="0"/>
    <n v="0"/>
    <n v="0"/>
    <n v="0"/>
    <n v="8"/>
    <n v="227"/>
    <n v="394"/>
    <n v="175"/>
    <n v="19"/>
    <n v="6"/>
    <n v="3"/>
    <n v="0"/>
    <n v="0"/>
    <n v="0"/>
    <n v="0"/>
    <n v="0"/>
    <n v="0"/>
    <n v="2"/>
    <n v="0"/>
    <n v="0"/>
    <n v="15335"/>
    <n v="1722"/>
    <n v="2"/>
    <n v="17059"/>
  </r>
  <r>
    <x v="11"/>
    <x v="3"/>
    <x v="7"/>
    <n v="5075"/>
    <n v="6717"/>
    <n v="3460"/>
    <n v="52"/>
    <n v="44"/>
    <n v="4"/>
    <n v="0"/>
    <n v="27"/>
    <n v="14"/>
    <n v="0"/>
    <n v="0"/>
    <n v="95"/>
    <n v="599"/>
    <n v="161"/>
    <n v="31"/>
    <n v="2"/>
    <n v="0"/>
    <n v="0"/>
    <n v="0"/>
    <n v="0"/>
    <n v="8"/>
    <n v="225"/>
    <n v="399"/>
    <n v="176"/>
    <n v="20"/>
    <n v="6"/>
    <n v="3"/>
    <n v="0"/>
    <n v="0"/>
    <n v="0"/>
    <n v="0"/>
    <n v="0"/>
    <n v="0"/>
    <n v="2"/>
    <n v="0"/>
    <n v="0"/>
    <n v="15393"/>
    <n v="1725"/>
    <n v="2"/>
    <n v="17120"/>
  </r>
  <r>
    <x v="11"/>
    <x v="3"/>
    <x v="8"/>
    <n v="5063"/>
    <n v="6763"/>
    <n v="3475"/>
    <n v="55"/>
    <n v="44"/>
    <n v="4"/>
    <n v="0"/>
    <n v="27"/>
    <n v="14"/>
    <n v="0"/>
    <n v="0"/>
    <n v="95"/>
    <n v="599"/>
    <n v="161"/>
    <n v="31"/>
    <n v="2"/>
    <n v="0"/>
    <n v="0"/>
    <n v="0"/>
    <n v="0"/>
    <n v="8"/>
    <n v="225"/>
    <n v="399"/>
    <n v="176"/>
    <n v="20"/>
    <n v="6"/>
    <n v="3"/>
    <n v="0"/>
    <n v="0"/>
    <n v="0"/>
    <n v="0"/>
    <n v="0"/>
    <n v="0"/>
    <n v="2"/>
    <n v="0"/>
    <n v="0"/>
    <n v="15445"/>
    <n v="1725"/>
    <n v="2"/>
    <n v="17172"/>
  </r>
  <r>
    <x v="11"/>
    <x v="3"/>
    <x v="9"/>
    <n v="5065"/>
    <n v="6798"/>
    <n v="3504"/>
    <n v="50"/>
    <n v="46"/>
    <n v="4"/>
    <n v="0"/>
    <n v="25"/>
    <n v="14"/>
    <n v="0"/>
    <n v="0"/>
    <n v="95"/>
    <n v="596"/>
    <n v="162"/>
    <n v="34"/>
    <n v="2"/>
    <n v="0"/>
    <n v="0"/>
    <n v="0"/>
    <n v="0"/>
    <n v="8"/>
    <n v="228"/>
    <n v="399"/>
    <n v="173"/>
    <n v="20"/>
    <n v="6"/>
    <n v="3"/>
    <n v="0"/>
    <n v="0"/>
    <n v="0"/>
    <n v="0"/>
    <n v="0"/>
    <n v="0"/>
    <n v="2"/>
    <n v="0"/>
    <n v="0"/>
    <n v="15506"/>
    <n v="1726"/>
    <n v="2"/>
    <n v="17234"/>
  </r>
  <r>
    <x v="11"/>
    <x v="3"/>
    <x v="10"/>
    <n v="5087"/>
    <n v="6847"/>
    <n v="3527"/>
    <n v="51"/>
    <n v="45"/>
    <n v="5"/>
    <n v="0"/>
    <n v="25"/>
    <n v="13"/>
    <n v="0"/>
    <n v="0"/>
    <n v="95"/>
    <n v="597"/>
    <n v="165"/>
    <n v="34"/>
    <n v="3"/>
    <n v="0"/>
    <n v="0"/>
    <n v="0"/>
    <n v="0"/>
    <n v="8"/>
    <n v="225"/>
    <n v="398"/>
    <n v="173"/>
    <n v="19"/>
    <n v="6"/>
    <n v="3"/>
    <n v="0"/>
    <n v="0"/>
    <n v="0"/>
    <n v="0"/>
    <n v="0"/>
    <n v="0"/>
    <n v="2"/>
    <n v="0"/>
    <n v="0"/>
    <n v="15600"/>
    <n v="1726"/>
    <n v="2"/>
    <n v="17328"/>
  </r>
  <r>
    <x v="11"/>
    <x v="3"/>
    <x v="11"/>
    <n v="5127"/>
    <n v="6899"/>
    <n v="3576"/>
    <n v="53"/>
    <n v="46"/>
    <n v="4"/>
    <n v="0"/>
    <n v="25"/>
    <n v="14"/>
    <n v="0"/>
    <n v="0"/>
    <n v="95"/>
    <n v="581"/>
    <n v="152"/>
    <n v="23"/>
    <n v="3"/>
    <n v="0"/>
    <n v="0"/>
    <n v="0"/>
    <n v="0"/>
    <n v="8"/>
    <n v="252"/>
    <n v="417"/>
    <n v="184"/>
    <n v="21"/>
    <n v="6"/>
    <n v="3"/>
    <n v="0"/>
    <n v="0"/>
    <n v="0"/>
    <n v="0"/>
    <n v="0"/>
    <n v="0"/>
    <n v="2"/>
    <n v="0"/>
    <n v="0"/>
    <n v="15744"/>
    <n v="1745"/>
    <n v="2"/>
    <n v="17491"/>
  </r>
  <r>
    <x v="12"/>
    <x v="3"/>
    <x v="0"/>
    <n v="8928"/>
    <n v="27032"/>
    <n v="12633"/>
    <n v="57"/>
    <n v="39"/>
    <n v="0"/>
    <n v="0"/>
    <n v="9"/>
    <n v="6"/>
    <n v="0"/>
    <n v="0"/>
    <n v="68"/>
    <n v="449"/>
    <n v="115"/>
    <n v="27"/>
    <n v="2"/>
    <n v="0"/>
    <n v="0"/>
    <n v="0"/>
    <n v="0"/>
    <n v="17"/>
    <n v="224"/>
    <n v="567"/>
    <n v="235"/>
    <n v="24"/>
    <n v="8"/>
    <n v="6"/>
    <n v="0"/>
    <n v="1"/>
    <n v="0"/>
    <n v="1"/>
    <n v="0"/>
    <n v="0"/>
    <n v="0"/>
    <n v="1"/>
    <n v="0"/>
    <n v="48704"/>
    <n v="1742"/>
    <n v="3"/>
    <n v="50449"/>
  </r>
  <r>
    <x v="12"/>
    <x v="3"/>
    <x v="1"/>
    <n v="8921"/>
    <n v="27091"/>
    <n v="13001"/>
    <n v="58"/>
    <n v="41"/>
    <n v="0"/>
    <n v="0"/>
    <n v="9"/>
    <n v="6"/>
    <n v="0"/>
    <n v="0"/>
    <n v="67"/>
    <n v="448"/>
    <n v="120"/>
    <n v="28"/>
    <n v="2"/>
    <n v="0"/>
    <n v="0"/>
    <n v="0"/>
    <n v="0"/>
    <n v="17"/>
    <n v="223"/>
    <n v="571"/>
    <n v="237"/>
    <n v="26"/>
    <n v="8"/>
    <n v="6"/>
    <n v="0"/>
    <n v="1"/>
    <n v="0"/>
    <n v="1"/>
    <n v="0"/>
    <n v="0"/>
    <n v="0"/>
    <n v="1"/>
    <n v="0"/>
    <n v="49127"/>
    <n v="1753"/>
    <n v="3"/>
    <n v="50883"/>
  </r>
  <r>
    <x v="12"/>
    <x v="3"/>
    <x v="2"/>
    <n v="8921"/>
    <n v="27054"/>
    <n v="13326"/>
    <n v="58"/>
    <n v="41"/>
    <n v="0"/>
    <n v="0"/>
    <n v="9"/>
    <n v="6"/>
    <n v="0"/>
    <n v="0"/>
    <n v="67"/>
    <n v="447"/>
    <n v="115"/>
    <n v="30"/>
    <n v="2"/>
    <n v="0"/>
    <n v="0"/>
    <n v="0"/>
    <n v="0"/>
    <n v="17"/>
    <n v="221"/>
    <n v="578"/>
    <n v="238"/>
    <n v="25"/>
    <n v="8"/>
    <n v="6"/>
    <n v="0"/>
    <n v="1"/>
    <n v="0"/>
    <n v="1"/>
    <n v="0"/>
    <n v="0"/>
    <n v="0"/>
    <n v="1"/>
    <n v="0"/>
    <n v="49415"/>
    <n v="1754"/>
    <n v="3"/>
    <n v="51172"/>
  </r>
  <r>
    <x v="12"/>
    <x v="3"/>
    <x v="3"/>
    <n v="8905"/>
    <n v="27023"/>
    <n v="13592"/>
    <n v="58"/>
    <n v="41"/>
    <n v="0"/>
    <n v="0"/>
    <n v="9"/>
    <n v="6"/>
    <n v="0"/>
    <n v="0"/>
    <n v="68"/>
    <n v="445"/>
    <n v="122"/>
    <n v="27"/>
    <n v="2"/>
    <n v="0"/>
    <n v="0"/>
    <n v="0"/>
    <n v="0"/>
    <n v="17"/>
    <n v="224"/>
    <n v="577"/>
    <n v="241"/>
    <n v="25"/>
    <n v="7"/>
    <n v="7"/>
    <n v="0"/>
    <n v="1"/>
    <n v="0"/>
    <n v="1"/>
    <n v="0"/>
    <n v="0"/>
    <n v="0"/>
    <n v="1"/>
    <n v="0"/>
    <n v="49634"/>
    <n v="1762"/>
    <n v="3"/>
    <n v="51399"/>
  </r>
  <r>
    <x v="12"/>
    <x v="3"/>
    <x v="4"/>
    <n v="8887"/>
    <n v="27069"/>
    <n v="14031"/>
    <n v="58"/>
    <n v="41"/>
    <n v="0"/>
    <n v="0"/>
    <n v="9"/>
    <n v="6"/>
    <n v="0"/>
    <n v="0"/>
    <n v="68"/>
    <n v="443"/>
    <n v="126"/>
    <n v="28"/>
    <n v="2"/>
    <n v="0"/>
    <n v="0"/>
    <n v="0"/>
    <n v="0"/>
    <n v="17"/>
    <n v="223"/>
    <n v="578"/>
    <n v="242"/>
    <n v="25"/>
    <n v="7"/>
    <n v="7"/>
    <n v="0"/>
    <n v="1"/>
    <n v="0"/>
    <n v="1"/>
    <n v="0"/>
    <n v="0"/>
    <n v="0"/>
    <n v="1"/>
    <n v="0"/>
    <n v="50101"/>
    <n v="1766"/>
    <n v="3"/>
    <n v="51870"/>
  </r>
  <r>
    <x v="12"/>
    <x v="3"/>
    <x v="5"/>
    <n v="8873"/>
    <n v="27107"/>
    <n v="14345"/>
    <n v="58"/>
    <n v="41"/>
    <n v="0"/>
    <n v="0"/>
    <n v="9"/>
    <n v="6"/>
    <n v="0"/>
    <n v="0"/>
    <n v="69"/>
    <n v="440"/>
    <n v="124"/>
    <n v="27"/>
    <n v="2"/>
    <n v="0"/>
    <n v="0"/>
    <n v="0"/>
    <n v="0"/>
    <n v="17"/>
    <n v="223"/>
    <n v="578"/>
    <n v="244"/>
    <n v="25"/>
    <n v="7"/>
    <n v="7"/>
    <n v="0"/>
    <n v="1"/>
    <n v="0"/>
    <n v="1"/>
    <n v="0"/>
    <n v="0"/>
    <n v="0"/>
    <n v="1"/>
    <n v="0"/>
    <n v="50439"/>
    <n v="1763"/>
    <n v="3"/>
    <n v="52205"/>
  </r>
  <r>
    <x v="12"/>
    <x v="3"/>
    <x v="6"/>
    <n v="10798"/>
    <n v="27135"/>
    <n v="12785"/>
    <n v="59"/>
    <n v="40"/>
    <n v="2"/>
    <n v="0"/>
    <n v="8"/>
    <n v="7"/>
    <n v="0"/>
    <n v="0"/>
    <n v="69"/>
    <n v="445"/>
    <n v="111"/>
    <n v="23"/>
    <n v="1"/>
    <n v="0"/>
    <n v="0"/>
    <n v="0"/>
    <n v="0"/>
    <n v="17"/>
    <n v="245"/>
    <n v="566"/>
    <n v="244"/>
    <n v="25"/>
    <n v="7"/>
    <n v="7"/>
    <n v="0"/>
    <n v="1"/>
    <n v="0"/>
    <n v="1"/>
    <n v="0"/>
    <n v="0"/>
    <n v="0"/>
    <n v="1"/>
    <n v="0"/>
    <n v="50834"/>
    <n v="1760"/>
    <n v="3"/>
    <n v="52597"/>
  </r>
  <r>
    <x v="12"/>
    <x v="3"/>
    <x v="7"/>
    <n v="10790"/>
    <n v="27146"/>
    <n v="13238"/>
    <n v="59"/>
    <n v="40"/>
    <n v="2"/>
    <n v="0"/>
    <n v="8"/>
    <n v="7"/>
    <n v="0"/>
    <n v="0"/>
    <n v="69"/>
    <n v="446"/>
    <n v="114"/>
    <n v="23"/>
    <n v="0"/>
    <n v="0"/>
    <n v="0"/>
    <n v="0"/>
    <n v="0"/>
    <n v="17"/>
    <n v="245"/>
    <n v="567"/>
    <n v="244"/>
    <n v="26"/>
    <n v="7"/>
    <n v="7"/>
    <n v="0"/>
    <n v="1"/>
    <n v="0"/>
    <n v="1"/>
    <n v="0"/>
    <n v="0"/>
    <n v="0"/>
    <n v="1"/>
    <n v="0"/>
    <n v="51290"/>
    <n v="1765"/>
    <n v="3"/>
    <n v="53058"/>
  </r>
  <r>
    <x v="12"/>
    <x v="3"/>
    <x v="8"/>
    <n v="10786"/>
    <n v="27137"/>
    <n v="13621"/>
    <n v="60"/>
    <n v="40"/>
    <n v="2"/>
    <n v="0"/>
    <n v="8"/>
    <n v="7"/>
    <n v="0"/>
    <n v="0"/>
    <n v="69"/>
    <n v="450"/>
    <n v="116"/>
    <n v="23"/>
    <n v="0"/>
    <n v="0"/>
    <n v="0"/>
    <n v="0"/>
    <n v="0"/>
    <n v="16"/>
    <n v="244"/>
    <n v="569"/>
    <n v="246"/>
    <n v="26"/>
    <n v="7"/>
    <n v="7"/>
    <n v="0"/>
    <n v="1"/>
    <n v="0"/>
    <n v="1"/>
    <n v="0"/>
    <n v="0"/>
    <n v="0"/>
    <n v="1"/>
    <n v="0"/>
    <n v="51661"/>
    <n v="1773"/>
    <n v="3"/>
    <n v="53437"/>
  </r>
  <r>
    <x v="12"/>
    <x v="3"/>
    <x v="9"/>
    <n v="10788"/>
    <n v="27181"/>
    <n v="13908"/>
    <n v="60"/>
    <n v="40"/>
    <n v="2"/>
    <n v="0"/>
    <n v="8"/>
    <n v="7"/>
    <n v="0"/>
    <n v="0"/>
    <n v="69"/>
    <n v="464"/>
    <n v="113"/>
    <n v="24"/>
    <n v="0"/>
    <n v="0"/>
    <n v="0"/>
    <n v="0"/>
    <n v="0"/>
    <n v="16"/>
    <n v="245"/>
    <n v="572"/>
    <n v="244"/>
    <n v="26"/>
    <n v="7"/>
    <n v="6"/>
    <n v="0"/>
    <n v="1"/>
    <n v="0"/>
    <n v="1"/>
    <n v="0"/>
    <n v="0"/>
    <n v="0"/>
    <n v="1"/>
    <n v="0"/>
    <n v="51994"/>
    <n v="1786"/>
    <n v="3"/>
    <n v="53783"/>
  </r>
  <r>
    <x v="12"/>
    <x v="3"/>
    <x v="10"/>
    <n v="10792"/>
    <n v="27184"/>
    <n v="14328"/>
    <n v="61"/>
    <n v="40"/>
    <n v="2"/>
    <n v="0"/>
    <n v="8"/>
    <n v="7"/>
    <n v="0"/>
    <n v="0"/>
    <n v="69"/>
    <n v="452"/>
    <n v="113"/>
    <n v="22"/>
    <n v="0"/>
    <n v="0"/>
    <n v="0"/>
    <n v="0"/>
    <n v="0"/>
    <n v="16"/>
    <n v="243"/>
    <n v="570"/>
    <n v="245"/>
    <n v="26"/>
    <n v="7"/>
    <n v="8"/>
    <n v="0"/>
    <n v="1"/>
    <n v="0"/>
    <n v="1"/>
    <n v="0"/>
    <n v="0"/>
    <n v="0"/>
    <n v="1"/>
    <n v="0"/>
    <n v="52422"/>
    <n v="1771"/>
    <n v="3"/>
    <n v="54196"/>
  </r>
  <r>
    <x v="12"/>
    <x v="3"/>
    <x v="11"/>
    <n v="10821"/>
    <n v="27222"/>
    <n v="14648"/>
    <n v="61"/>
    <n v="40"/>
    <n v="2"/>
    <n v="0"/>
    <n v="8"/>
    <n v="7"/>
    <n v="0"/>
    <n v="0"/>
    <n v="69"/>
    <n v="453"/>
    <n v="115"/>
    <n v="22"/>
    <n v="0"/>
    <n v="0"/>
    <n v="0"/>
    <n v="0"/>
    <n v="0"/>
    <n v="16"/>
    <n v="242"/>
    <n v="570"/>
    <n v="245"/>
    <n v="25"/>
    <n v="7"/>
    <n v="7"/>
    <n v="0"/>
    <n v="1"/>
    <n v="0"/>
    <n v="1"/>
    <n v="0"/>
    <n v="0"/>
    <n v="0"/>
    <n v="1"/>
    <n v="0"/>
    <n v="52809"/>
    <n v="1771"/>
    <n v="3"/>
    <n v="54583"/>
  </r>
  <r>
    <x v="13"/>
    <x v="3"/>
    <x v="0"/>
    <n v="5511"/>
    <n v="5705"/>
    <n v="9677"/>
    <n v="28"/>
    <n v="293"/>
    <n v="1"/>
    <n v="0"/>
    <n v="54"/>
    <n v="13"/>
    <n v="1"/>
    <n v="0"/>
    <n v="65"/>
    <n v="254"/>
    <n v="276"/>
    <n v="62"/>
    <n v="2"/>
    <n v="0"/>
    <n v="0"/>
    <n v="0"/>
    <n v="0"/>
    <n v="9"/>
    <n v="409"/>
    <n v="1372"/>
    <n v="540"/>
    <n v="41"/>
    <n v="14"/>
    <n v="11"/>
    <n v="0"/>
    <n v="0"/>
    <n v="0"/>
    <n v="0"/>
    <n v="0"/>
    <n v="0"/>
    <n v="0"/>
    <n v="0"/>
    <n v="0"/>
    <n v="21283"/>
    <n v="3055"/>
    <n v="0"/>
    <n v="24338"/>
  </r>
  <r>
    <x v="13"/>
    <x v="3"/>
    <x v="1"/>
    <n v="5512"/>
    <n v="5727"/>
    <n v="9847"/>
    <n v="29"/>
    <n v="293"/>
    <n v="1"/>
    <n v="0"/>
    <n v="54"/>
    <n v="13"/>
    <n v="1"/>
    <n v="0"/>
    <n v="66"/>
    <n v="253"/>
    <n v="282"/>
    <n v="63"/>
    <n v="2"/>
    <n v="0"/>
    <n v="0"/>
    <n v="0"/>
    <n v="0"/>
    <n v="9"/>
    <n v="408"/>
    <n v="1374"/>
    <n v="541"/>
    <n v="41"/>
    <n v="14"/>
    <n v="11"/>
    <n v="0"/>
    <n v="0"/>
    <n v="0"/>
    <n v="0"/>
    <n v="0"/>
    <n v="0"/>
    <n v="0"/>
    <n v="0"/>
    <n v="0"/>
    <n v="21477"/>
    <n v="3064"/>
    <n v="0"/>
    <n v="24541"/>
  </r>
  <r>
    <x v="13"/>
    <x v="3"/>
    <x v="2"/>
    <n v="5524"/>
    <n v="5724"/>
    <n v="10009"/>
    <n v="29"/>
    <n v="293"/>
    <n v="1"/>
    <n v="0"/>
    <n v="54"/>
    <n v="13"/>
    <n v="1"/>
    <n v="0"/>
    <n v="66"/>
    <n v="252"/>
    <n v="284"/>
    <n v="65"/>
    <n v="2"/>
    <n v="0"/>
    <n v="0"/>
    <n v="0"/>
    <n v="0"/>
    <n v="9"/>
    <n v="406"/>
    <n v="1382"/>
    <n v="540"/>
    <n v="41"/>
    <n v="14"/>
    <n v="11"/>
    <n v="0"/>
    <n v="0"/>
    <n v="0"/>
    <n v="0"/>
    <n v="0"/>
    <n v="0"/>
    <n v="0"/>
    <n v="0"/>
    <n v="0"/>
    <n v="21648"/>
    <n v="3072"/>
    <n v="0"/>
    <n v="24720"/>
  </r>
  <r>
    <x v="13"/>
    <x v="3"/>
    <x v="3"/>
    <n v="5534"/>
    <n v="5744"/>
    <n v="10120"/>
    <n v="29"/>
    <n v="293"/>
    <n v="1"/>
    <n v="0"/>
    <n v="54"/>
    <n v="13"/>
    <n v="1"/>
    <n v="0"/>
    <n v="66"/>
    <n v="253"/>
    <n v="284"/>
    <n v="61"/>
    <n v="1"/>
    <n v="0"/>
    <n v="0"/>
    <n v="0"/>
    <n v="0"/>
    <n v="9"/>
    <n v="405"/>
    <n v="1391"/>
    <n v="544"/>
    <n v="42"/>
    <n v="14"/>
    <n v="11"/>
    <n v="0"/>
    <n v="0"/>
    <n v="0"/>
    <n v="0"/>
    <n v="0"/>
    <n v="0"/>
    <n v="0"/>
    <n v="0"/>
    <n v="0"/>
    <n v="21789"/>
    <n v="3081"/>
    <n v="0"/>
    <n v="24870"/>
  </r>
  <r>
    <x v="13"/>
    <x v="3"/>
    <x v="4"/>
    <n v="5539"/>
    <n v="5743"/>
    <n v="10325"/>
    <n v="29"/>
    <n v="293"/>
    <n v="1"/>
    <n v="0"/>
    <n v="54"/>
    <n v="13"/>
    <n v="1"/>
    <n v="0"/>
    <n v="66"/>
    <n v="256"/>
    <n v="290"/>
    <n v="61"/>
    <n v="1"/>
    <n v="0"/>
    <n v="0"/>
    <n v="0"/>
    <n v="0"/>
    <n v="9"/>
    <n v="404"/>
    <n v="1386"/>
    <n v="547"/>
    <n v="42"/>
    <n v="14"/>
    <n v="11"/>
    <n v="0"/>
    <n v="0"/>
    <n v="0"/>
    <n v="0"/>
    <n v="0"/>
    <n v="0"/>
    <n v="0"/>
    <n v="0"/>
    <n v="0"/>
    <n v="21998"/>
    <n v="3087"/>
    <n v="0"/>
    <n v="25085"/>
  </r>
  <r>
    <x v="13"/>
    <x v="3"/>
    <x v="5"/>
    <n v="5512"/>
    <n v="5743"/>
    <n v="10538"/>
    <n v="29"/>
    <n v="292"/>
    <n v="1"/>
    <n v="0"/>
    <n v="54"/>
    <n v="12"/>
    <n v="1"/>
    <n v="0"/>
    <n v="66"/>
    <n v="254"/>
    <n v="290"/>
    <n v="62"/>
    <n v="1"/>
    <n v="0"/>
    <n v="0"/>
    <n v="0"/>
    <n v="0"/>
    <n v="9"/>
    <n v="401"/>
    <n v="1392"/>
    <n v="545"/>
    <n v="42"/>
    <n v="14"/>
    <n v="11"/>
    <n v="0"/>
    <n v="0"/>
    <n v="0"/>
    <n v="0"/>
    <n v="0"/>
    <n v="0"/>
    <n v="0"/>
    <n v="0"/>
    <n v="0"/>
    <n v="22182"/>
    <n v="3087"/>
    <n v="0"/>
    <n v="25269"/>
  </r>
  <r>
    <x v="13"/>
    <x v="3"/>
    <x v="6"/>
    <n v="5823"/>
    <n v="6167"/>
    <n v="10135"/>
    <n v="29"/>
    <n v="325"/>
    <n v="2"/>
    <n v="0"/>
    <n v="55"/>
    <n v="11"/>
    <n v="1"/>
    <n v="0"/>
    <n v="66"/>
    <n v="276"/>
    <n v="270"/>
    <n v="61"/>
    <n v="2"/>
    <n v="0"/>
    <n v="0"/>
    <n v="0"/>
    <n v="0"/>
    <n v="9"/>
    <n v="412"/>
    <n v="1362"/>
    <n v="573"/>
    <n v="45"/>
    <n v="12"/>
    <n v="12"/>
    <n v="0"/>
    <n v="0"/>
    <n v="0"/>
    <n v="0"/>
    <n v="0"/>
    <n v="0"/>
    <n v="0"/>
    <n v="0"/>
    <n v="0"/>
    <n v="22548"/>
    <n v="3100"/>
    <n v="0"/>
    <n v="25648"/>
  </r>
  <r>
    <x v="13"/>
    <x v="3"/>
    <x v="7"/>
    <n v="5819"/>
    <n v="6179"/>
    <n v="10394"/>
    <n v="29"/>
    <n v="324"/>
    <n v="2"/>
    <n v="0"/>
    <n v="55"/>
    <n v="11"/>
    <n v="1"/>
    <n v="0"/>
    <n v="66"/>
    <n v="279"/>
    <n v="275"/>
    <n v="61"/>
    <n v="2"/>
    <n v="0"/>
    <n v="0"/>
    <n v="0"/>
    <n v="0"/>
    <n v="9"/>
    <n v="413"/>
    <n v="1359"/>
    <n v="575"/>
    <n v="45"/>
    <n v="12"/>
    <n v="12"/>
    <n v="0"/>
    <n v="0"/>
    <n v="0"/>
    <n v="0"/>
    <n v="0"/>
    <n v="0"/>
    <n v="0"/>
    <n v="0"/>
    <n v="0"/>
    <n v="22814"/>
    <n v="3108"/>
    <n v="0"/>
    <n v="25922"/>
  </r>
  <r>
    <x v="13"/>
    <x v="3"/>
    <x v="8"/>
    <n v="5819"/>
    <n v="6174"/>
    <n v="10600"/>
    <n v="30"/>
    <n v="323"/>
    <n v="3"/>
    <n v="0"/>
    <n v="55"/>
    <n v="11"/>
    <n v="1"/>
    <n v="0"/>
    <n v="66"/>
    <n v="284"/>
    <n v="288"/>
    <n v="64"/>
    <n v="3"/>
    <n v="1"/>
    <n v="0"/>
    <n v="0"/>
    <n v="0"/>
    <n v="9"/>
    <n v="410"/>
    <n v="1353"/>
    <n v="574"/>
    <n v="45"/>
    <n v="12"/>
    <n v="12"/>
    <n v="0"/>
    <n v="0"/>
    <n v="0"/>
    <n v="0"/>
    <n v="0"/>
    <n v="0"/>
    <n v="0"/>
    <n v="0"/>
    <n v="0"/>
    <n v="23016"/>
    <n v="3121"/>
    <n v="0"/>
    <n v="26137"/>
  </r>
  <r>
    <x v="13"/>
    <x v="3"/>
    <x v="9"/>
    <n v="5816"/>
    <n v="6174"/>
    <n v="10834"/>
    <n v="32"/>
    <n v="321"/>
    <n v="3"/>
    <n v="0"/>
    <n v="54"/>
    <n v="10"/>
    <n v="1"/>
    <n v="0"/>
    <n v="65"/>
    <n v="280"/>
    <n v="302"/>
    <n v="63"/>
    <n v="4"/>
    <n v="1"/>
    <n v="0"/>
    <n v="0"/>
    <n v="0"/>
    <n v="9"/>
    <n v="387"/>
    <n v="1329"/>
    <n v="565"/>
    <n v="45"/>
    <n v="12"/>
    <n v="12"/>
    <n v="0"/>
    <n v="0"/>
    <n v="0"/>
    <n v="0"/>
    <n v="0"/>
    <n v="0"/>
    <n v="0"/>
    <n v="0"/>
    <n v="0"/>
    <n v="23245"/>
    <n v="3074"/>
    <n v="0"/>
    <n v="26319"/>
  </r>
  <r>
    <x v="13"/>
    <x v="3"/>
    <x v="10"/>
    <n v="5818"/>
    <n v="6177"/>
    <n v="11145"/>
    <n v="34"/>
    <n v="321"/>
    <n v="3"/>
    <n v="0"/>
    <n v="55"/>
    <n v="12"/>
    <n v="1"/>
    <n v="0"/>
    <n v="67"/>
    <n v="283"/>
    <n v="303"/>
    <n v="63"/>
    <n v="4"/>
    <n v="1"/>
    <n v="0"/>
    <n v="0"/>
    <n v="0"/>
    <n v="9"/>
    <n v="406"/>
    <n v="1348"/>
    <n v="571"/>
    <n v="45"/>
    <n v="12"/>
    <n v="12"/>
    <n v="0"/>
    <n v="0"/>
    <n v="0"/>
    <n v="0"/>
    <n v="0"/>
    <n v="0"/>
    <n v="0"/>
    <n v="0"/>
    <n v="0"/>
    <n v="23566"/>
    <n v="3124"/>
    <n v="0"/>
    <n v="26690"/>
  </r>
  <r>
    <x v="13"/>
    <x v="3"/>
    <x v="11"/>
    <n v="5840"/>
    <n v="6173"/>
    <n v="11423"/>
    <n v="36"/>
    <n v="324"/>
    <n v="3"/>
    <n v="0"/>
    <n v="56"/>
    <n v="11"/>
    <n v="1"/>
    <n v="0"/>
    <n v="65"/>
    <n v="286"/>
    <n v="313"/>
    <n v="63"/>
    <n v="3"/>
    <n v="1"/>
    <n v="0"/>
    <n v="0"/>
    <n v="0"/>
    <n v="9"/>
    <n v="382"/>
    <n v="1327"/>
    <n v="565"/>
    <n v="46"/>
    <n v="12"/>
    <n v="12"/>
    <n v="0"/>
    <n v="0"/>
    <n v="0"/>
    <n v="0"/>
    <n v="0"/>
    <n v="0"/>
    <n v="0"/>
    <n v="0"/>
    <n v="0"/>
    <n v="23867"/>
    <n v="3084"/>
    <n v="0"/>
    <n v="26951"/>
  </r>
  <r>
    <x v="0"/>
    <x v="4"/>
    <x v="0"/>
    <n v="25090"/>
    <n v="17981"/>
    <n v="6097"/>
    <n v="460"/>
    <n v="317"/>
    <n v="20"/>
    <n v="0"/>
    <n v="93"/>
    <n v="169"/>
    <n v="43"/>
    <n v="0"/>
    <n v="332"/>
    <n v="2244"/>
    <n v="1026"/>
    <n v="131"/>
    <n v="4"/>
    <n v="0"/>
    <n v="0"/>
    <n v="0"/>
    <n v="1"/>
    <n v="33"/>
    <n v="811"/>
    <n v="2534"/>
    <n v="1639"/>
    <n v="195"/>
    <n v="22"/>
    <n v="15"/>
    <n v="0"/>
    <n v="1"/>
    <n v="0"/>
    <n v="0"/>
    <n v="0"/>
    <n v="0"/>
    <n v="0"/>
    <n v="0"/>
    <n v="3"/>
    <n v="50270"/>
    <n v="8987"/>
    <n v="4"/>
    <n v="59261"/>
  </r>
  <r>
    <x v="0"/>
    <x v="4"/>
    <x v="1"/>
    <n v="24874"/>
    <n v="17941"/>
    <n v="6080"/>
    <n v="467"/>
    <n v="319"/>
    <n v="20"/>
    <n v="0"/>
    <n v="91"/>
    <n v="171"/>
    <n v="43"/>
    <n v="0"/>
    <n v="330"/>
    <n v="2222"/>
    <n v="1012"/>
    <n v="133"/>
    <n v="7"/>
    <n v="0"/>
    <n v="0"/>
    <n v="0"/>
    <n v="1"/>
    <n v="32"/>
    <n v="803"/>
    <n v="2529"/>
    <n v="1637"/>
    <n v="192"/>
    <n v="24"/>
    <n v="15"/>
    <n v="0"/>
    <n v="1"/>
    <n v="0"/>
    <n v="0"/>
    <n v="0"/>
    <n v="0"/>
    <n v="0"/>
    <n v="0"/>
    <n v="3"/>
    <n v="50006"/>
    <n v="8937"/>
    <n v="4"/>
    <n v="58947"/>
  </r>
  <r>
    <x v="0"/>
    <x v="4"/>
    <x v="2"/>
    <n v="24906"/>
    <n v="17959"/>
    <n v="6144"/>
    <n v="467"/>
    <n v="316"/>
    <n v="20"/>
    <n v="0"/>
    <n v="93"/>
    <n v="170"/>
    <n v="43"/>
    <n v="0"/>
    <n v="329"/>
    <n v="2215"/>
    <n v="1015"/>
    <n v="136"/>
    <n v="10"/>
    <n v="0"/>
    <n v="0"/>
    <n v="0"/>
    <n v="1"/>
    <n v="32"/>
    <n v="798"/>
    <n v="2539"/>
    <n v="1643"/>
    <n v="193"/>
    <n v="23"/>
    <n v="15"/>
    <n v="0"/>
    <n v="1"/>
    <n v="0"/>
    <n v="0"/>
    <n v="0"/>
    <n v="0"/>
    <n v="0"/>
    <n v="0"/>
    <n v="3"/>
    <n v="50118"/>
    <n v="8949"/>
    <n v="4"/>
    <n v="59071"/>
  </r>
  <r>
    <x v="0"/>
    <x v="4"/>
    <x v="3"/>
    <n v="24918"/>
    <n v="17978"/>
    <n v="6187"/>
    <n v="466"/>
    <n v="317"/>
    <n v="20"/>
    <n v="0"/>
    <n v="92"/>
    <n v="170"/>
    <n v="43"/>
    <n v="0"/>
    <n v="333"/>
    <n v="2212"/>
    <n v="1031"/>
    <n v="134"/>
    <n v="9"/>
    <n v="0"/>
    <n v="0"/>
    <n v="0"/>
    <n v="1"/>
    <n v="32"/>
    <n v="793"/>
    <n v="2547"/>
    <n v="1638"/>
    <n v="191"/>
    <n v="23"/>
    <n v="15"/>
    <n v="0"/>
    <n v="1"/>
    <n v="0"/>
    <n v="0"/>
    <n v="0"/>
    <n v="0"/>
    <n v="0"/>
    <n v="0"/>
    <n v="3"/>
    <n v="50191"/>
    <n v="8959"/>
    <n v="4"/>
    <n v="59154"/>
  </r>
  <r>
    <x v="0"/>
    <x v="4"/>
    <x v="4"/>
    <n v="24860"/>
    <n v="17940"/>
    <n v="6245"/>
    <n v="466"/>
    <n v="316"/>
    <n v="20"/>
    <n v="0"/>
    <n v="92"/>
    <n v="171"/>
    <n v="43"/>
    <n v="0"/>
    <n v="332"/>
    <n v="2208"/>
    <n v="1010"/>
    <n v="136"/>
    <n v="8"/>
    <n v="0"/>
    <n v="0"/>
    <n v="0"/>
    <n v="1"/>
    <n v="32"/>
    <n v="797"/>
    <n v="2567"/>
    <n v="1636"/>
    <n v="191"/>
    <n v="23"/>
    <n v="15"/>
    <n v="0"/>
    <n v="1"/>
    <n v="0"/>
    <n v="0"/>
    <n v="0"/>
    <n v="0"/>
    <n v="0"/>
    <n v="0"/>
    <n v="3"/>
    <n v="50153"/>
    <n v="8956"/>
    <n v="4"/>
    <n v="59113"/>
  </r>
  <r>
    <x v="0"/>
    <x v="4"/>
    <x v="5"/>
    <n v="24795"/>
    <n v="17922"/>
    <n v="6277"/>
    <n v="462"/>
    <n v="314"/>
    <n v="20"/>
    <n v="1"/>
    <n v="92"/>
    <n v="171"/>
    <n v="42"/>
    <n v="0"/>
    <n v="337"/>
    <n v="2200"/>
    <n v="1004"/>
    <n v="131"/>
    <n v="7"/>
    <n v="0"/>
    <n v="0"/>
    <n v="0"/>
    <n v="1"/>
    <n v="32"/>
    <n v="802"/>
    <n v="2572"/>
    <n v="1646"/>
    <n v="192"/>
    <n v="22"/>
    <n v="16"/>
    <n v="0"/>
    <n v="1"/>
    <n v="0"/>
    <n v="0"/>
    <n v="0"/>
    <n v="0"/>
    <n v="0"/>
    <n v="0"/>
    <n v="3"/>
    <n v="50096"/>
    <n v="8962"/>
    <n v="4"/>
    <n v="59062"/>
  </r>
  <r>
    <x v="0"/>
    <x v="4"/>
    <x v="6"/>
    <n v="25802"/>
    <n v="17590"/>
    <n v="5558"/>
    <n v="461"/>
    <n v="280"/>
    <n v="14"/>
    <n v="1"/>
    <n v="101"/>
    <n v="163"/>
    <n v="41"/>
    <n v="0"/>
    <n v="335"/>
    <n v="2210"/>
    <n v="962"/>
    <n v="143"/>
    <n v="9"/>
    <n v="1"/>
    <n v="0"/>
    <n v="0"/>
    <n v="1"/>
    <n v="33"/>
    <n v="810"/>
    <n v="2561"/>
    <n v="1662"/>
    <n v="178"/>
    <n v="24"/>
    <n v="16"/>
    <n v="0"/>
    <n v="1"/>
    <n v="0"/>
    <n v="0"/>
    <n v="0"/>
    <n v="0"/>
    <n v="0"/>
    <n v="0"/>
    <n v="3"/>
    <n v="50011"/>
    <n v="8945"/>
    <n v="4"/>
    <n v="58960"/>
  </r>
  <r>
    <x v="0"/>
    <x v="4"/>
    <x v="7"/>
    <n v="25914"/>
    <n v="17633"/>
    <n v="5600"/>
    <n v="469"/>
    <n v="279"/>
    <n v="16"/>
    <n v="1"/>
    <n v="102"/>
    <n v="161"/>
    <n v="41"/>
    <n v="0"/>
    <n v="337"/>
    <n v="2207"/>
    <n v="977"/>
    <n v="146"/>
    <n v="9"/>
    <n v="1"/>
    <n v="0"/>
    <n v="0"/>
    <n v="1"/>
    <n v="34"/>
    <n v="810"/>
    <n v="2571"/>
    <n v="1668"/>
    <n v="177"/>
    <n v="24"/>
    <n v="15"/>
    <n v="0"/>
    <n v="1"/>
    <n v="0"/>
    <n v="0"/>
    <n v="0"/>
    <n v="0"/>
    <n v="0"/>
    <n v="0"/>
    <n v="3"/>
    <n v="50216"/>
    <n v="8977"/>
    <n v="4"/>
    <n v="59197"/>
  </r>
  <r>
    <x v="0"/>
    <x v="4"/>
    <x v="8"/>
    <n v="25814"/>
    <n v="17597"/>
    <n v="5654"/>
    <n v="468"/>
    <n v="281"/>
    <n v="15"/>
    <n v="1"/>
    <n v="102"/>
    <n v="160"/>
    <n v="41"/>
    <n v="0"/>
    <n v="350"/>
    <n v="2203"/>
    <n v="988"/>
    <n v="152"/>
    <n v="11"/>
    <n v="1"/>
    <n v="1"/>
    <n v="0"/>
    <n v="1"/>
    <n v="35"/>
    <n v="817"/>
    <n v="2563"/>
    <n v="1658"/>
    <n v="175"/>
    <n v="23"/>
    <n v="15"/>
    <n v="0"/>
    <n v="1"/>
    <n v="0"/>
    <n v="0"/>
    <n v="0"/>
    <n v="0"/>
    <n v="0"/>
    <n v="0"/>
    <n v="3"/>
    <n v="50133"/>
    <n v="8993"/>
    <n v="4"/>
    <n v="59130"/>
  </r>
  <r>
    <x v="0"/>
    <x v="4"/>
    <x v="9"/>
    <n v="25832"/>
    <n v="17599"/>
    <n v="5718"/>
    <n v="468"/>
    <n v="281"/>
    <n v="21"/>
    <n v="1"/>
    <n v="101"/>
    <n v="155"/>
    <n v="41"/>
    <n v="0"/>
    <n v="350"/>
    <n v="2205"/>
    <n v="1000"/>
    <n v="145"/>
    <n v="15"/>
    <n v="1"/>
    <n v="1"/>
    <n v="0"/>
    <n v="1"/>
    <n v="34"/>
    <n v="817"/>
    <n v="2571"/>
    <n v="1671"/>
    <n v="174"/>
    <n v="23"/>
    <n v="17"/>
    <n v="0"/>
    <n v="1"/>
    <n v="0"/>
    <n v="0"/>
    <n v="0"/>
    <n v="0"/>
    <n v="0"/>
    <n v="0"/>
    <n v="3"/>
    <n v="50217"/>
    <n v="9025"/>
    <n v="4"/>
    <n v="59246"/>
  </r>
  <r>
    <x v="0"/>
    <x v="4"/>
    <x v="10"/>
    <n v="25753"/>
    <n v="17591"/>
    <n v="5741"/>
    <n v="469"/>
    <n v="284"/>
    <n v="19"/>
    <n v="1"/>
    <n v="99"/>
    <n v="154"/>
    <n v="41"/>
    <n v="0"/>
    <n v="352"/>
    <n v="2202"/>
    <n v="1006"/>
    <n v="152"/>
    <n v="12"/>
    <n v="1"/>
    <n v="1"/>
    <n v="0"/>
    <n v="1"/>
    <n v="34"/>
    <n v="816"/>
    <n v="2579"/>
    <n v="1661"/>
    <n v="175"/>
    <n v="23"/>
    <n v="15"/>
    <n v="0"/>
    <n v="1"/>
    <n v="0"/>
    <n v="0"/>
    <n v="0"/>
    <n v="0"/>
    <n v="0"/>
    <n v="0"/>
    <n v="3"/>
    <n v="50152"/>
    <n v="9030"/>
    <n v="4"/>
    <n v="59186"/>
  </r>
  <r>
    <x v="0"/>
    <x v="4"/>
    <x v="11"/>
    <n v="25810"/>
    <n v="17644"/>
    <n v="5803"/>
    <n v="467"/>
    <n v="283"/>
    <n v="20"/>
    <n v="2"/>
    <n v="99"/>
    <n v="155"/>
    <n v="41"/>
    <n v="0"/>
    <n v="347"/>
    <n v="2191"/>
    <n v="1015"/>
    <n v="141"/>
    <n v="11"/>
    <n v="1"/>
    <n v="1"/>
    <n v="0"/>
    <n v="1"/>
    <n v="35"/>
    <n v="815"/>
    <n v="2599"/>
    <n v="1674"/>
    <n v="174"/>
    <n v="30"/>
    <n v="15"/>
    <n v="0"/>
    <n v="1"/>
    <n v="0"/>
    <n v="0"/>
    <n v="0"/>
    <n v="0"/>
    <n v="0"/>
    <n v="0"/>
    <n v="3"/>
    <n v="50324"/>
    <n v="9050"/>
    <n v="4"/>
    <n v="59378"/>
  </r>
  <r>
    <x v="1"/>
    <x v="4"/>
    <x v="0"/>
    <n v="11722"/>
    <n v="36474"/>
    <n v="21557"/>
    <n v="59"/>
    <n v="83"/>
    <n v="0"/>
    <n v="0"/>
    <n v="10"/>
    <n v="12"/>
    <n v="0"/>
    <n v="0"/>
    <n v="83"/>
    <n v="653"/>
    <n v="430"/>
    <n v="79"/>
    <n v="3"/>
    <n v="1"/>
    <n v="0"/>
    <n v="0"/>
    <n v="1"/>
    <n v="17"/>
    <n v="509"/>
    <n v="1558"/>
    <n v="764"/>
    <n v="97"/>
    <n v="24"/>
    <n v="25"/>
    <n v="0"/>
    <n v="4"/>
    <n v="0"/>
    <n v="2"/>
    <n v="0"/>
    <n v="0"/>
    <n v="2"/>
    <n v="2"/>
    <n v="2"/>
    <n v="69917"/>
    <n v="4244"/>
    <n v="12"/>
    <n v="74173"/>
  </r>
  <r>
    <x v="1"/>
    <x v="4"/>
    <x v="1"/>
    <n v="11727"/>
    <n v="36483"/>
    <n v="21713"/>
    <n v="60"/>
    <n v="83"/>
    <n v="0"/>
    <n v="0"/>
    <n v="10"/>
    <n v="12"/>
    <n v="0"/>
    <n v="0"/>
    <n v="87"/>
    <n v="655"/>
    <n v="441"/>
    <n v="84"/>
    <n v="7"/>
    <n v="1"/>
    <n v="0"/>
    <n v="0"/>
    <n v="1"/>
    <n v="17"/>
    <n v="506"/>
    <n v="1555"/>
    <n v="765"/>
    <n v="96"/>
    <n v="24"/>
    <n v="27"/>
    <n v="0"/>
    <n v="4"/>
    <n v="0"/>
    <n v="2"/>
    <n v="0"/>
    <n v="0"/>
    <n v="2"/>
    <n v="2"/>
    <n v="1"/>
    <n v="70088"/>
    <n v="4266"/>
    <n v="11"/>
    <n v="74365"/>
  </r>
  <r>
    <x v="1"/>
    <x v="4"/>
    <x v="2"/>
    <n v="11694"/>
    <n v="36545"/>
    <n v="21850"/>
    <n v="60"/>
    <n v="83"/>
    <n v="0"/>
    <n v="0"/>
    <n v="10"/>
    <n v="12"/>
    <n v="0"/>
    <n v="0"/>
    <n v="85"/>
    <n v="650"/>
    <n v="445"/>
    <n v="84"/>
    <n v="4"/>
    <n v="1"/>
    <n v="0"/>
    <n v="0"/>
    <n v="1"/>
    <n v="17"/>
    <n v="508"/>
    <n v="1557"/>
    <n v="769"/>
    <n v="97"/>
    <n v="24"/>
    <n v="26"/>
    <n v="0"/>
    <n v="4"/>
    <n v="0"/>
    <n v="1"/>
    <n v="0"/>
    <n v="0"/>
    <n v="2"/>
    <n v="2"/>
    <n v="1"/>
    <n v="70254"/>
    <n v="4268"/>
    <n v="10"/>
    <n v="74532"/>
  </r>
  <r>
    <x v="1"/>
    <x v="4"/>
    <x v="3"/>
    <n v="11724"/>
    <n v="36594"/>
    <n v="21988"/>
    <n v="60"/>
    <n v="83"/>
    <n v="0"/>
    <n v="0"/>
    <n v="10"/>
    <n v="12"/>
    <n v="0"/>
    <n v="0"/>
    <n v="85"/>
    <n v="648"/>
    <n v="463"/>
    <n v="83"/>
    <n v="3"/>
    <n v="1"/>
    <n v="0"/>
    <n v="0"/>
    <n v="1"/>
    <n v="17"/>
    <n v="511"/>
    <n v="1546"/>
    <n v="766"/>
    <n v="97"/>
    <n v="23"/>
    <n v="26"/>
    <n v="0"/>
    <n v="3"/>
    <n v="0"/>
    <n v="1"/>
    <n v="0"/>
    <n v="0"/>
    <n v="3"/>
    <n v="2"/>
    <n v="1"/>
    <n v="70471"/>
    <n v="4270"/>
    <n v="10"/>
    <n v="74751"/>
  </r>
  <r>
    <x v="1"/>
    <x v="4"/>
    <x v="4"/>
    <n v="11717"/>
    <n v="36584"/>
    <n v="22099"/>
    <n v="60"/>
    <n v="83"/>
    <n v="0"/>
    <n v="0"/>
    <n v="10"/>
    <n v="12"/>
    <n v="0"/>
    <n v="0"/>
    <n v="85"/>
    <n v="649"/>
    <n v="463"/>
    <n v="85"/>
    <n v="4"/>
    <n v="0"/>
    <n v="0"/>
    <n v="0"/>
    <n v="1"/>
    <n v="17"/>
    <n v="511"/>
    <n v="1561"/>
    <n v="769"/>
    <n v="96"/>
    <n v="26"/>
    <n v="26"/>
    <n v="0"/>
    <n v="3"/>
    <n v="0"/>
    <n v="1"/>
    <n v="0"/>
    <n v="0"/>
    <n v="3"/>
    <n v="2"/>
    <n v="1"/>
    <n v="70565"/>
    <n v="4293"/>
    <n v="10"/>
    <n v="74868"/>
  </r>
  <r>
    <x v="1"/>
    <x v="4"/>
    <x v="5"/>
    <n v="11701"/>
    <n v="36544"/>
    <n v="22236"/>
    <n v="60"/>
    <n v="83"/>
    <n v="0"/>
    <n v="0"/>
    <n v="10"/>
    <n v="12"/>
    <n v="0"/>
    <n v="0"/>
    <n v="84"/>
    <n v="646"/>
    <n v="470"/>
    <n v="91"/>
    <n v="4"/>
    <n v="0"/>
    <n v="0"/>
    <n v="0"/>
    <n v="1"/>
    <n v="18"/>
    <n v="509"/>
    <n v="1565"/>
    <n v="767"/>
    <n v="95"/>
    <n v="25"/>
    <n v="26"/>
    <n v="0"/>
    <n v="3"/>
    <n v="0"/>
    <n v="1"/>
    <n v="0"/>
    <n v="0"/>
    <n v="3"/>
    <n v="2"/>
    <n v="1"/>
    <n v="70646"/>
    <n v="4301"/>
    <n v="10"/>
    <n v="74957"/>
  </r>
  <r>
    <x v="1"/>
    <x v="4"/>
    <x v="6"/>
    <n v="12507"/>
    <n v="37607"/>
    <n v="20539"/>
    <n v="60"/>
    <n v="78"/>
    <n v="0"/>
    <n v="0"/>
    <n v="11"/>
    <n v="11"/>
    <n v="0"/>
    <n v="0"/>
    <n v="87"/>
    <n v="641"/>
    <n v="463"/>
    <n v="93"/>
    <n v="4"/>
    <n v="0"/>
    <n v="0"/>
    <n v="0"/>
    <n v="1"/>
    <n v="18"/>
    <n v="522"/>
    <n v="1559"/>
    <n v="775"/>
    <n v="101"/>
    <n v="27"/>
    <n v="26"/>
    <n v="0"/>
    <n v="3"/>
    <n v="0"/>
    <n v="1"/>
    <n v="0"/>
    <n v="0"/>
    <n v="3"/>
    <n v="2"/>
    <n v="1"/>
    <n v="70813"/>
    <n v="4317"/>
    <n v="10"/>
    <n v="75140"/>
  </r>
  <r>
    <x v="1"/>
    <x v="4"/>
    <x v="7"/>
    <n v="12513"/>
    <n v="37633"/>
    <n v="20689"/>
    <n v="60"/>
    <n v="78"/>
    <n v="0"/>
    <n v="0"/>
    <n v="11"/>
    <n v="11"/>
    <n v="0"/>
    <n v="0"/>
    <n v="87"/>
    <n v="637"/>
    <n v="458"/>
    <n v="93"/>
    <n v="9"/>
    <n v="0"/>
    <n v="0"/>
    <n v="0"/>
    <n v="1"/>
    <n v="18"/>
    <n v="524"/>
    <n v="1570"/>
    <n v="775"/>
    <n v="100"/>
    <n v="26"/>
    <n v="25"/>
    <n v="0"/>
    <n v="3"/>
    <n v="0"/>
    <n v="1"/>
    <n v="0"/>
    <n v="0"/>
    <n v="3"/>
    <n v="2"/>
    <n v="1"/>
    <n v="70995"/>
    <n v="4323"/>
    <n v="10"/>
    <n v="75328"/>
  </r>
  <r>
    <x v="1"/>
    <x v="4"/>
    <x v="8"/>
    <n v="12517"/>
    <n v="37622"/>
    <n v="20766"/>
    <n v="61"/>
    <n v="78"/>
    <n v="0"/>
    <n v="0"/>
    <n v="11"/>
    <n v="11"/>
    <n v="0"/>
    <n v="0"/>
    <n v="90"/>
    <n v="631"/>
    <n v="451"/>
    <n v="90"/>
    <n v="7"/>
    <n v="0"/>
    <n v="0"/>
    <n v="0"/>
    <n v="1"/>
    <n v="18"/>
    <n v="523"/>
    <n v="1571"/>
    <n v="775"/>
    <n v="100"/>
    <n v="27"/>
    <n v="27"/>
    <n v="0"/>
    <n v="3"/>
    <n v="0"/>
    <n v="1"/>
    <n v="0"/>
    <n v="0"/>
    <n v="3"/>
    <n v="15"/>
    <n v="1"/>
    <n v="71066"/>
    <n v="4311"/>
    <n v="23"/>
    <n v="75400"/>
  </r>
  <r>
    <x v="1"/>
    <x v="4"/>
    <x v="9"/>
    <n v="12515"/>
    <n v="37661"/>
    <n v="20898"/>
    <n v="61"/>
    <n v="78"/>
    <n v="0"/>
    <n v="0"/>
    <n v="11"/>
    <n v="11"/>
    <n v="0"/>
    <n v="0"/>
    <n v="93"/>
    <n v="625"/>
    <n v="461"/>
    <n v="100"/>
    <n v="5"/>
    <n v="0"/>
    <n v="0"/>
    <n v="0"/>
    <n v="1"/>
    <n v="18"/>
    <n v="524"/>
    <n v="1578"/>
    <n v="771"/>
    <n v="103"/>
    <n v="26"/>
    <n v="25"/>
    <n v="0"/>
    <n v="3"/>
    <n v="0"/>
    <n v="1"/>
    <n v="0"/>
    <n v="0"/>
    <n v="3"/>
    <n v="3"/>
    <n v="1"/>
    <n v="71235"/>
    <n v="4330"/>
    <n v="11"/>
    <n v="75576"/>
  </r>
  <r>
    <x v="1"/>
    <x v="4"/>
    <x v="10"/>
    <n v="12469"/>
    <n v="37650"/>
    <n v="21072"/>
    <n v="61"/>
    <n v="78"/>
    <n v="0"/>
    <n v="0"/>
    <n v="11"/>
    <n v="11"/>
    <n v="0"/>
    <n v="0"/>
    <n v="93"/>
    <n v="626"/>
    <n v="462"/>
    <n v="93"/>
    <n v="4"/>
    <n v="0"/>
    <n v="0"/>
    <n v="0"/>
    <n v="1"/>
    <n v="18"/>
    <n v="522"/>
    <n v="1583"/>
    <n v="776"/>
    <n v="101"/>
    <n v="27"/>
    <n v="27"/>
    <n v="0"/>
    <n v="5"/>
    <n v="0"/>
    <n v="1"/>
    <n v="0"/>
    <n v="0"/>
    <n v="3"/>
    <n v="2"/>
    <n v="1"/>
    <n v="71352"/>
    <n v="4333"/>
    <n v="12"/>
    <n v="75697"/>
  </r>
  <r>
    <x v="1"/>
    <x v="4"/>
    <x v="11"/>
    <n v="12482"/>
    <n v="37706"/>
    <n v="21243"/>
    <n v="61"/>
    <n v="78"/>
    <n v="0"/>
    <n v="8"/>
    <n v="11"/>
    <n v="11"/>
    <n v="0"/>
    <n v="0"/>
    <n v="96"/>
    <n v="626"/>
    <n v="473"/>
    <n v="91"/>
    <n v="4"/>
    <n v="2"/>
    <n v="0"/>
    <n v="0"/>
    <n v="1"/>
    <n v="18"/>
    <n v="521"/>
    <n v="1599"/>
    <n v="785"/>
    <n v="102"/>
    <n v="29"/>
    <n v="26"/>
    <n v="0"/>
    <n v="4"/>
    <n v="0"/>
    <n v="1"/>
    <n v="0"/>
    <n v="0"/>
    <n v="3"/>
    <n v="4"/>
    <n v="1"/>
    <n v="71600"/>
    <n v="4373"/>
    <n v="13"/>
    <n v="75986"/>
  </r>
  <r>
    <x v="2"/>
    <x v="4"/>
    <x v="0"/>
    <n v="8235"/>
    <n v="9807"/>
    <n v="2780"/>
    <n v="32"/>
    <n v="28"/>
    <n v="0"/>
    <n v="0"/>
    <n v="30"/>
    <n v="3"/>
    <n v="0"/>
    <n v="0"/>
    <n v="51"/>
    <n v="630"/>
    <n v="186"/>
    <n v="40"/>
    <n v="1"/>
    <n v="0"/>
    <n v="0"/>
    <n v="0"/>
    <n v="1"/>
    <n v="8"/>
    <n v="274"/>
    <n v="752"/>
    <n v="360"/>
    <n v="49"/>
    <n v="10"/>
    <n v="8"/>
    <n v="0"/>
    <n v="1"/>
    <n v="0"/>
    <n v="0"/>
    <n v="0"/>
    <n v="0"/>
    <n v="0"/>
    <n v="0"/>
    <n v="0"/>
    <n v="20915"/>
    <n v="2370"/>
    <n v="1"/>
    <n v="23286"/>
  </r>
  <r>
    <x v="2"/>
    <x v="4"/>
    <x v="1"/>
    <n v="8248"/>
    <n v="9789"/>
    <n v="2797"/>
    <n v="35"/>
    <n v="28"/>
    <n v="0"/>
    <n v="0"/>
    <n v="30"/>
    <n v="3"/>
    <n v="0"/>
    <n v="0"/>
    <n v="51"/>
    <n v="635"/>
    <n v="185"/>
    <n v="40"/>
    <n v="1"/>
    <n v="0"/>
    <n v="0"/>
    <n v="0"/>
    <n v="1"/>
    <n v="9"/>
    <n v="272"/>
    <n v="757"/>
    <n v="367"/>
    <n v="49"/>
    <n v="10"/>
    <n v="8"/>
    <n v="0"/>
    <n v="1"/>
    <n v="0"/>
    <n v="0"/>
    <n v="0"/>
    <n v="0"/>
    <n v="0"/>
    <n v="0"/>
    <n v="0"/>
    <n v="20930"/>
    <n v="2385"/>
    <n v="1"/>
    <n v="23316"/>
  </r>
  <r>
    <x v="2"/>
    <x v="4"/>
    <x v="2"/>
    <n v="8250"/>
    <n v="9799"/>
    <n v="2806"/>
    <n v="33"/>
    <n v="27"/>
    <n v="0"/>
    <n v="0"/>
    <n v="30"/>
    <n v="3"/>
    <n v="0"/>
    <n v="0"/>
    <n v="52"/>
    <n v="637"/>
    <n v="186"/>
    <n v="41"/>
    <n v="1"/>
    <n v="0"/>
    <n v="0"/>
    <n v="0"/>
    <n v="1"/>
    <n v="9"/>
    <n v="269"/>
    <n v="759"/>
    <n v="369"/>
    <n v="49"/>
    <n v="10"/>
    <n v="8"/>
    <n v="0"/>
    <n v="1"/>
    <n v="0"/>
    <n v="0"/>
    <n v="0"/>
    <n v="0"/>
    <n v="0"/>
    <n v="0"/>
    <n v="0"/>
    <n v="20948"/>
    <n v="2391"/>
    <n v="1"/>
    <n v="23340"/>
  </r>
  <r>
    <x v="2"/>
    <x v="4"/>
    <x v="3"/>
    <n v="8253"/>
    <n v="9808"/>
    <n v="2820"/>
    <n v="33"/>
    <n v="26"/>
    <n v="0"/>
    <n v="0"/>
    <n v="30"/>
    <n v="3"/>
    <n v="0"/>
    <n v="0"/>
    <n v="52"/>
    <n v="637"/>
    <n v="185"/>
    <n v="39"/>
    <n v="1"/>
    <n v="0"/>
    <n v="0"/>
    <n v="0"/>
    <n v="1"/>
    <n v="9"/>
    <n v="268"/>
    <n v="759"/>
    <n v="370"/>
    <n v="49"/>
    <n v="10"/>
    <n v="8"/>
    <n v="0"/>
    <n v="1"/>
    <n v="0"/>
    <n v="0"/>
    <n v="0"/>
    <n v="0"/>
    <n v="0"/>
    <n v="0"/>
    <n v="0"/>
    <n v="20973"/>
    <n v="2388"/>
    <n v="1"/>
    <n v="23362"/>
  </r>
  <r>
    <x v="2"/>
    <x v="4"/>
    <x v="4"/>
    <n v="8192"/>
    <n v="9797"/>
    <n v="2825"/>
    <n v="33"/>
    <n v="27"/>
    <n v="0"/>
    <n v="0"/>
    <n v="31"/>
    <n v="3"/>
    <n v="0"/>
    <n v="0"/>
    <n v="54"/>
    <n v="638"/>
    <n v="183"/>
    <n v="37"/>
    <n v="1"/>
    <n v="0"/>
    <n v="0"/>
    <n v="0"/>
    <n v="1"/>
    <n v="9"/>
    <n v="267"/>
    <n v="770"/>
    <n v="371"/>
    <n v="49"/>
    <n v="10"/>
    <n v="8"/>
    <n v="0"/>
    <n v="1"/>
    <n v="0"/>
    <n v="0"/>
    <n v="0"/>
    <n v="0"/>
    <n v="0"/>
    <n v="0"/>
    <n v="0"/>
    <n v="20908"/>
    <n v="2398"/>
    <n v="1"/>
    <n v="23307"/>
  </r>
  <r>
    <x v="2"/>
    <x v="4"/>
    <x v="5"/>
    <n v="8157"/>
    <n v="9785"/>
    <n v="2831"/>
    <n v="33"/>
    <n v="27"/>
    <n v="0"/>
    <n v="0"/>
    <n v="31"/>
    <n v="3"/>
    <n v="0"/>
    <n v="0"/>
    <n v="54"/>
    <n v="633"/>
    <n v="186"/>
    <n v="35"/>
    <n v="1"/>
    <n v="0"/>
    <n v="0"/>
    <n v="0"/>
    <n v="1"/>
    <n v="9"/>
    <n v="263"/>
    <n v="776"/>
    <n v="372"/>
    <n v="50"/>
    <n v="10"/>
    <n v="8"/>
    <n v="0"/>
    <n v="1"/>
    <n v="0"/>
    <n v="0"/>
    <n v="0"/>
    <n v="0"/>
    <n v="0"/>
    <n v="0"/>
    <n v="0"/>
    <n v="20867"/>
    <n v="2398"/>
    <n v="1"/>
    <n v="23266"/>
  </r>
  <r>
    <x v="2"/>
    <x v="4"/>
    <x v="6"/>
    <n v="8442"/>
    <n v="9728"/>
    <n v="2584"/>
    <n v="33"/>
    <n v="31"/>
    <n v="0"/>
    <n v="0"/>
    <n v="31"/>
    <n v="3"/>
    <n v="0"/>
    <n v="0"/>
    <n v="58"/>
    <n v="638"/>
    <n v="193"/>
    <n v="31"/>
    <n v="2"/>
    <n v="0"/>
    <n v="0"/>
    <n v="0"/>
    <n v="1"/>
    <n v="10"/>
    <n v="266"/>
    <n v="773"/>
    <n v="369"/>
    <n v="49"/>
    <n v="10"/>
    <n v="8"/>
    <n v="0"/>
    <n v="1"/>
    <n v="0"/>
    <n v="0"/>
    <n v="0"/>
    <n v="0"/>
    <n v="0"/>
    <n v="0"/>
    <n v="0"/>
    <n v="20852"/>
    <n v="2408"/>
    <n v="1"/>
    <n v="23261"/>
  </r>
  <r>
    <x v="2"/>
    <x v="4"/>
    <x v="7"/>
    <n v="8463"/>
    <n v="9781"/>
    <n v="2600"/>
    <n v="33"/>
    <n v="30"/>
    <n v="0"/>
    <n v="0"/>
    <n v="31"/>
    <n v="3"/>
    <n v="0"/>
    <n v="0"/>
    <n v="58"/>
    <n v="637"/>
    <n v="191"/>
    <n v="30"/>
    <n v="2"/>
    <n v="0"/>
    <n v="0"/>
    <n v="0"/>
    <n v="1"/>
    <n v="10"/>
    <n v="265"/>
    <n v="775"/>
    <n v="372"/>
    <n v="49"/>
    <n v="10"/>
    <n v="8"/>
    <n v="0"/>
    <n v="1"/>
    <n v="0"/>
    <n v="0"/>
    <n v="0"/>
    <n v="0"/>
    <n v="0"/>
    <n v="0"/>
    <n v="0"/>
    <n v="20941"/>
    <n v="2408"/>
    <n v="1"/>
    <n v="23350"/>
  </r>
  <r>
    <x v="2"/>
    <x v="4"/>
    <x v="8"/>
    <n v="8421"/>
    <n v="9812"/>
    <n v="2604"/>
    <n v="34"/>
    <n v="29"/>
    <n v="0"/>
    <n v="0"/>
    <n v="31"/>
    <n v="3"/>
    <n v="0"/>
    <n v="0"/>
    <n v="60"/>
    <n v="634"/>
    <n v="196"/>
    <n v="27"/>
    <n v="2"/>
    <n v="0"/>
    <n v="0"/>
    <n v="0"/>
    <n v="1"/>
    <n v="10"/>
    <n v="263"/>
    <n v="778"/>
    <n v="377"/>
    <n v="49"/>
    <n v="10"/>
    <n v="8"/>
    <n v="0"/>
    <n v="1"/>
    <n v="0"/>
    <n v="0"/>
    <n v="0"/>
    <n v="0"/>
    <n v="0"/>
    <n v="0"/>
    <n v="0"/>
    <n v="20934"/>
    <n v="2415"/>
    <n v="1"/>
    <n v="23350"/>
  </r>
  <r>
    <x v="2"/>
    <x v="4"/>
    <x v="9"/>
    <n v="8425"/>
    <n v="9825"/>
    <n v="2638"/>
    <n v="34"/>
    <n v="30"/>
    <n v="0"/>
    <n v="0"/>
    <n v="31"/>
    <n v="3"/>
    <n v="0"/>
    <n v="0"/>
    <n v="62"/>
    <n v="632"/>
    <n v="190"/>
    <n v="27"/>
    <n v="2"/>
    <n v="0"/>
    <n v="0"/>
    <n v="0"/>
    <n v="1"/>
    <n v="10"/>
    <n v="262"/>
    <n v="782"/>
    <n v="378"/>
    <n v="48"/>
    <n v="10"/>
    <n v="8"/>
    <n v="0"/>
    <n v="1"/>
    <n v="0"/>
    <n v="0"/>
    <n v="0"/>
    <n v="0"/>
    <n v="0"/>
    <n v="0"/>
    <n v="0"/>
    <n v="20986"/>
    <n v="2412"/>
    <n v="1"/>
    <n v="23399"/>
  </r>
  <r>
    <x v="2"/>
    <x v="4"/>
    <x v="10"/>
    <n v="8432"/>
    <n v="9861"/>
    <n v="2650"/>
    <n v="34"/>
    <n v="30"/>
    <n v="0"/>
    <n v="0"/>
    <n v="31"/>
    <n v="3"/>
    <n v="0"/>
    <n v="0"/>
    <n v="63"/>
    <n v="631"/>
    <n v="201"/>
    <n v="27"/>
    <n v="2"/>
    <n v="0"/>
    <n v="0"/>
    <n v="0"/>
    <n v="1"/>
    <n v="10"/>
    <n v="261"/>
    <n v="770"/>
    <n v="376"/>
    <n v="46"/>
    <n v="10"/>
    <n v="8"/>
    <n v="0"/>
    <n v="1"/>
    <n v="0"/>
    <n v="0"/>
    <n v="0"/>
    <n v="0"/>
    <n v="0"/>
    <n v="0"/>
    <n v="0"/>
    <n v="21041"/>
    <n v="2406"/>
    <n v="1"/>
    <n v="23448"/>
  </r>
  <r>
    <x v="2"/>
    <x v="4"/>
    <x v="11"/>
    <n v="8456"/>
    <n v="9905"/>
    <n v="2681"/>
    <n v="34"/>
    <n v="30"/>
    <n v="0"/>
    <n v="0"/>
    <n v="31"/>
    <n v="3"/>
    <n v="0"/>
    <n v="0"/>
    <n v="63"/>
    <n v="628"/>
    <n v="205"/>
    <n v="29"/>
    <n v="5"/>
    <n v="0"/>
    <n v="0"/>
    <n v="0"/>
    <n v="1"/>
    <n v="10"/>
    <n v="263"/>
    <n v="778"/>
    <n v="375"/>
    <n v="46"/>
    <n v="10"/>
    <n v="8"/>
    <n v="0"/>
    <n v="1"/>
    <n v="0"/>
    <n v="0"/>
    <n v="0"/>
    <n v="0"/>
    <n v="0"/>
    <n v="0"/>
    <n v="0"/>
    <n v="21140"/>
    <n v="2421"/>
    <n v="1"/>
    <n v="23562"/>
  </r>
  <r>
    <x v="3"/>
    <x v="4"/>
    <x v="0"/>
    <n v="8612"/>
    <n v="27585"/>
    <n v="11843"/>
    <n v="17"/>
    <n v="293"/>
    <n v="3"/>
    <n v="1"/>
    <n v="11"/>
    <n v="3"/>
    <n v="0"/>
    <n v="0"/>
    <n v="19"/>
    <n v="720"/>
    <n v="415"/>
    <n v="100"/>
    <n v="6"/>
    <n v="1"/>
    <n v="1"/>
    <n v="0"/>
    <n v="0"/>
    <n v="9"/>
    <n v="507"/>
    <n v="1806"/>
    <n v="1193"/>
    <n v="152"/>
    <n v="28"/>
    <n v="28"/>
    <n v="0"/>
    <n v="4"/>
    <n v="0"/>
    <n v="2"/>
    <n v="0"/>
    <n v="0"/>
    <n v="1"/>
    <n v="0"/>
    <n v="1"/>
    <n v="48368"/>
    <n v="4985"/>
    <n v="8"/>
    <n v="53361"/>
  </r>
  <r>
    <x v="3"/>
    <x v="4"/>
    <x v="1"/>
    <n v="8598"/>
    <n v="27549"/>
    <n v="11887"/>
    <n v="17"/>
    <n v="293"/>
    <n v="3"/>
    <n v="2"/>
    <n v="11"/>
    <n v="3"/>
    <n v="0"/>
    <n v="0"/>
    <n v="18"/>
    <n v="723"/>
    <n v="418"/>
    <n v="100"/>
    <n v="9"/>
    <n v="0"/>
    <n v="1"/>
    <n v="0"/>
    <n v="0"/>
    <n v="10"/>
    <n v="503"/>
    <n v="1811"/>
    <n v="1198"/>
    <n v="151"/>
    <n v="28"/>
    <n v="28"/>
    <n v="0"/>
    <n v="4"/>
    <n v="0"/>
    <n v="2"/>
    <n v="0"/>
    <n v="0"/>
    <n v="1"/>
    <n v="0"/>
    <n v="1"/>
    <n v="48363"/>
    <n v="4998"/>
    <n v="8"/>
    <n v="53369"/>
  </r>
  <r>
    <x v="3"/>
    <x v="4"/>
    <x v="2"/>
    <n v="8581"/>
    <n v="27589"/>
    <n v="12006"/>
    <n v="17"/>
    <n v="293"/>
    <n v="3"/>
    <n v="1"/>
    <n v="11"/>
    <n v="3"/>
    <n v="0"/>
    <n v="0"/>
    <n v="18"/>
    <n v="726"/>
    <n v="420"/>
    <n v="104"/>
    <n v="9"/>
    <n v="0"/>
    <n v="1"/>
    <n v="0"/>
    <n v="0"/>
    <n v="10"/>
    <n v="498"/>
    <n v="1819"/>
    <n v="1209"/>
    <n v="150"/>
    <n v="29"/>
    <n v="28"/>
    <n v="0"/>
    <n v="4"/>
    <n v="0"/>
    <n v="2"/>
    <n v="0"/>
    <n v="0"/>
    <n v="1"/>
    <n v="0"/>
    <n v="1"/>
    <n v="48504"/>
    <n v="5021"/>
    <n v="8"/>
    <n v="53533"/>
  </r>
  <r>
    <x v="3"/>
    <x v="4"/>
    <x v="3"/>
    <n v="8565"/>
    <n v="27678"/>
    <n v="12114"/>
    <n v="17"/>
    <n v="293"/>
    <n v="3"/>
    <n v="1"/>
    <n v="11"/>
    <n v="3"/>
    <n v="0"/>
    <n v="0"/>
    <n v="18"/>
    <n v="725"/>
    <n v="422"/>
    <n v="103"/>
    <n v="8"/>
    <n v="0"/>
    <n v="1"/>
    <n v="0"/>
    <n v="0"/>
    <n v="9"/>
    <n v="492"/>
    <n v="1830"/>
    <n v="1217"/>
    <n v="151"/>
    <n v="28"/>
    <n v="29"/>
    <n v="0"/>
    <n v="3"/>
    <n v="0"/>
    <n v="2"/>
    <n v="0"/>
    <n v="0"/>
    <n v="2"/>
    <n v="0"/>
    <n v="1"/>
    <n v="48685"/>
    <n v="5033"/>
    <n v="8"/>
    <n v="53726"/>
  </r>
  <r>
    <x v="3"/>
    <x v="4"/>
    <x v="4"/>
    <n v="8556"/>
    <n v="27656"/>
    <n v="12181"/>
    <n v="17"/>
    <n v="292"/>
    <n v="3"/>
    <n v="1"/>
    <n v="11"/>
    <n v="3"/>
    <n v="0"/>
    <n v="0"/>
    <n v="18"/>
    <n v="724"/>
    <n v="409"/>
    <n v="107"/>
    <n v="7"/>
    <n v="0"/>
    <n v="1"/>
    <n v="0"/>
    <n v="0"/>
    <n v="9"/>
    <n v="492"/>
    <n v="1838"/>
    <n v="1219"/>
    <n v="153"/>
    <n v="27"/>
    <n v="29"/>
    <n v="0"/>
    <n v="3"/>
    <n v="0"/>
    <n v="2"/>
    <n v="0"/>
    <n v="0"/>
    <n v="2"/>
    <n v="0"/>
    <n v="1"/>
    <n v="48720"/>
    <n v="5033"/>
    <n v="8"/>
    <n v="53761"/>
  </r>
  <r>
    <x v="3"/>
    <x v="4"/>
    <x v="5"/>
    <n v="8549"/>
    <n v="27621"/>
    <n v="12233"/>
    <n v="17"/>
    <n v="293"/>
    <n v="3"/>
    <n v="1"/>
    <n v="11"/>
    <n v="3"/>
    <n v="0"/>
    <n v="0"/>
    <n v="18"/>
    <n v="716"/>
    <n v="405"/>
    <n v="112"/>
    <n v="6"/>
    <n v="0"/>
    <n v="1"/>
    <n v="0"/>
    <n v="0"/>
    <n v="9"/>
    <n v="496"/>
    <n v="1846"/>
    <n v="1225"/>
    <n v="154"/>
    <n v="28"/>
    <n v="29"/>
    <n v="0"/>
    <n v="3"/>
    <n v="0"/>
    <n v="2"/>
    <n v="0"/>
    <n v="0"/>
    <n v="2"/>
    <n v="0"/>
    <n v="1"/>
    <n v="48731"/>
    <n v="5045"/>
    <n v="8"/>
    <n v="53784"/>
  </r>
  <r>
    <x v="3"/>
    <x v="4"/>
    <x v="6"/>
    <n v="9271"/>
    <n v="27489"/>
    <n v="11690"/>
    <n v="17"/>
    <n v="287"/>
    <n v="5"/>
    <n v="1"/>
    <n v="11"/>
    <n v="3"/>
    <n v="0"/>
    <n v="0"/>
    <n v="18"/>
    <n v="712"/>
    <n v="411"/>
    <n v="119"/>
    <n v="7"/>
    <n v="0"/>
    <n v="1"/>
    <n v="0"/>
    <n v="0"/>
    <n v="9"/>
    <n v="504"/>
    <n v="1830"/>
    <n v="1236"/>
    <n v="154"/>
    <n v="32"/>
    <n v="28"/>
    <n v="0"/>
    <n v="3"/>
    <n v="0"/>
    <n v="2"/>
    <n v="0"/>
    <n v="0"/>
    <n v="2"/>
    <n v="0"/>
    <n v="1"/>
    <n v="48774"/>
    <n v="5061"/>
    <n v="8"/>
    <n v="53843"/>
  </r>
  <r>
    <x v="3"/>
    <x v="4"/>
    <x v="7"/>
    <n v="9270"/>
    <n v="27500"/>
    <n v="11726"/>
    <n v="17"/>
    <n v="289"/>
    <n v="5"/>
    <n v="1"/>
    <n v="11"/>
    <n v="3"/>
    <n v="0"/>
    <n v="0"/>
    <n v="17"/>
    <n v="707"/>
    <n v="406"/>
    <n v="118"/>
    <n v="9"/>
    <n v="0"/>
    <n v="1"/>
    <n v="0"/>
    <n v="0"/>
    <n v="9"/>
    <n v="504"/>
    <n v="1843"/>
    <n v="1237"/>
    <n v="154"/>
    <n v="29"/>
    <n v="30"/>
    <n v="0"/>
    <n v="3"/>
    <n v="0"/>
    <n v="2"/>
    <n v="0"/>
    <n v="0"/>
    <n v="2"/>
    <n v="0"/>
    <n v="1"/>
    <n v="48822"/>
    <n v="5064"/>
    <n v="8"/>
    <n v="53894"/>
  </r>
  <r>
    <x v="3"/>
    <x v="4"/>
    <x v="8"/>
    <n v="9246"/>
    <n v="27550"/>
    <n v="11802"/>
    <n v="17"/>
    <n v="288"/>
    <n v="4"/>
    <n v="1"/>
    <n v="11"/>
    <n v="3"/>
    <n v="0"/>
    <n v="0"/>
    <n v="18"/>
    <n v="704"/>
    <n v="405"/>
    <n v="116"/>
    <n v="9"/>
    <n v="0"/>
    <n v="1"/>
    <n v="0"/>
    <n v="0"/>
    <n v="9"/>
    <n v="506"/>
    <n v="1841"/>
    <n v="1246"/>
    <n v="154"/>
    <n v="29"/>
    <n v="29"/>
    <n v="0"/>
    <n v="3"/>
    <n v="0"/>
    <n v="2"/>
    <n v="0"/>
    <n v="0"/>
    <n v="2"/>
    <n v="0"/>
    <n v="1"/>
    <n v="48922"/>
    <n v="5067"/>
    <n v="8"/>
    <n v="53997"/>
  </r>
  <r>
    <x v="3"/>
    <x v="4"/>
    <x v="9"/>
    <n v="9275"/>
    <n v="27602"/>
    <n v="11948"/>
    <n v="17"/>
    <n v="287"/>
    <n v="5"/>
    <n v="2"/>
    <n v="11"/>
    <n v="3"/>
    <n v="0"/>
    <n v="0"/>
    <n v="19"/>
    <n v="706"/>
    <n v="414"/>
    <n v="120"/>
    <n v="8"/>
    <n v="0"/>
    <n v="1"/>
    <n v="0"/>
    <n v="0"/>
    <n v="9"/>
    <n v="503"/>
    <n v="1841"/>
    <n v="1250"/>
    <n v="155"/>
    <n v="29"/>
    <n v="29"/>
    <n v="0"/>
    <n v="3"/>
    <n v="0"/>
    <n v="2"/>
    <n v="0"/>
    <n v="0"/>
    <n v="2"/>
    <n v="0"/>
    <n v="1"/>
    <n v="49150"/>
    <n v="5084"/>
    <n v="8"/>
    <n v="54242"/>
  </r>
  <r>
    <x v="3"/>
    <x v="4"/>
    <x v="10"/>
    <n v="9271"/>
    <n v="27563"/>
    <n v="12014"/>
    <n v="17"/>
    <n v="285"/>
    <n v="5"/>
    <n v="2"/>
    <n v="11"/>
    <n v="3"/>
    <n v="0"/>
    <n v="0"/>
    <n v="19"/>
    <n v="703"/>
    <n v="424"/>
    <n v="123"/>
    <n v="7"/>
    <n v="0"/>
    <n v="1"/>
    <n v="0"/>
    <n v="0"/>
    <n v="10"/>
    <n v="505"/>
    <n v="1846"/>
    <n v="1247"/>
    <n v="156"/>
    <n v="29"/>
    <n v="29"/>
    <n v="0"/>
    <n v="3"/>
    <n v="0"/>
    <n v="2"/>
    <n v="0"/>
    <n v="0"/>
    <n v="2"/>
    <n v="0"/>
    <n v="1"/>
    <n v="49171"/>
    <n v="5099"/>
    <n v="8"/>
    <n v="54278"/>
  </r>
  <r>
    <x v="3"/>
    <x v="4"/>
    <x v="11"/>
    <n v="9290"/>
    <n v="27666"/>
    <n v="12071"/>
    <n v="17"/>
    <n v="285"/>
    <n v="5"/>
    <n v="2"/>
    <n v="11"/>
    <n v="3"/>
    <n v="0"/>
    <n v="0"/>
    <n v="19"/>
    <n v="702"/>
    <n v="434"/>
    <n v="125"/>
    <n v="11"/>
    <n v="0"/>
    <n v="1"/>
    <n v="0"/>
    <n v="0"/>
    <n v="10"/>
    <n v="507"/>
    <n v="1847"/>
    <n v="1244"/>
    <n v="153"/>
    <n v="29"/>
    <n v="29"/>
    <n v="0"/>
    <n v="3"/>
    <n v="0"/>
    <n v="2"/>
    <n v="0"/>
    <n v="0"/>
    <n v="2"/>
    <n v="0"/>
    <n v="1"/>
    <n v="49350"/>
    <n v="5111"/>
    <n v="8"/>
    <n v="54469"/>
  </r>
  <r>
    <x v="4"/>
    <x v="4"/>
    <x v="0"/>
    <n v="1606"/>
    <n v="2783"/>
    <n v="1166"/>
    <n v="3"/>
    <n v="0"/>
    <n v="1"/>
    <n v="0"/>
    <n v="0"/>
    <n v="0"/>
    <n v="0"/>
    <n v="0"/>
    <n v="12"/>
    <n v="170"/>
    <n v="52"/>
    <n v="3"/>
    <n v="0"/>
    <n v="0"/>
    <n v="0"/>
    <n v="0"/>
    <n v="0"/>
    <n v="0"/>
    <n v="44"/>
    <n v="130"/>
    <n v="47"/>
    <n v="6"/>
    <n v="3"/>
    <n v="2"/>
    <n v="0"/>
    <n v="1"/>
    <n v="0"/>
    <n v="1"/>
    <n v="0"/>
    <n v="0"/>
    <n v="0"/>
    <n v="0"/>
    <n v="0"/>
    <n v="5559"/>
    <n v="469"/>
    <n v="2"/>
    <n v="6030"/>
  </r>
  <r>
    <x v="4"/>
    <x v="4"/>
    <x v="1"/>
    <n v="1604"/>
    <n v="2792"/>
    <n v="1171"/>
    <n v="3"/>
    <n v="0"/>
    <n v="1"/>
    <n v="0"/>
    <n v="0"/>
    <n v="0"/>
    <n v="0"/>
    <n v="0"/>
    <n v="12"/>
    <n v="170"/>
    <n v="50"/>
    <n v="3"/>
    <n v="0"/>
    <n v="0"/>
    <n v="0"/>
    <n v="0"/>
    <n v="0"/>
    <n v="0"/>
    <n v="44"/>
    <n v="132"/>
    <n v="46"/>
    <n v="6"/>
    <n v="3"/>
    <n v="2"/>
    <n v="0"/>
    <n v="1"/>
    <n v="0"/>
    <n v="1"/>
    <n v="0"/>
    <n v="0"/>
    <n v="0"/>
    <n v="0"/>
    <n v="0"/>
    <n v="5571"/>
    <n v="468"/>
    <n v="2"/>
    <n v="6041"/>
  </r>
  <r>
    <x v="4"/>
    <x v="4"/>
    <x v="2"/>
    <n v="1603"/>
    <n v="2785"/>
    <n v="1178"/>
    <n v="3"/>
    <n v="0"/>
    <n v="1"/>
    <n v="0"/>
    <n v="0"/>
    <n v="0"/>
    <n v="0"/>
    <n v="0"/>
    <n v="12"/>
    <n v="167"/>
    <n v="52"/>
    <n v="3"/>
    <n v="0"/>
    <n v="0"/>
    <n v="0"/>
    <n v="0"/>
    <n v="0"/>
    <n v="0"/>
    <n v="44"/>
    <n v="129"/>
    <n v="46"/>
    <n v="6"/>
    <n v="3"/>
    <n v="2"/>
    <n v="0"/>
    <n v="1"/>
    <n v="0"/>
    <n v="1"/>
    <n v="0"/>
    <n v="0"/>
    <n v="0"/>
    <n v="0"/>
    <n v="0"/>
    <n v="5570"/>
    <n v="464"/>
    <n v="2"/>
    <n v="6036"/>
  </r>
  <r>
    <x v="4"/>
    <x v="4"/>
    <x v="3"/>
    <n v="1600"/>
    <n v="2783"/>
    <n v="1186"/>
    <n v="3"/>
    <n v="0"/>
    <n v="1"/>
    <n v="0"/>
    <n v="0"/>
    <n v="0"/>
    <n v="0"/>
    <n v="0"/>
    <n v="13"/>
    <n v="169"/>
    <n v="51"/>
    <n v="3"/>
    <n v="0"/>
    <n v="0"/>
    <n v="0"/>
    <n v="0"/>
    <n v="0"/>
    <n v="0"/>
    <n v="45"/>
    <n v="130"/>
    <n v="46"/>
    <n v="6"/>
    <n v="3"/>
    <n v="2"/>
    <n v="0"/>
    <n v="1"/>
    <n v="0"/>
    <n v="1"/>
    <n v="0"/>
    <n v="0"/>
    <n v="0"/>
    <n v="0"/>
    <n v="0"/>
    <n v="5573"/>
    <n v="468"/>
    <n v="2"/>
    <n v="6043"/>
  </r>
  <r>
    <x v="4"/>
    <x v="4"/>
    <x v="4"/>
    <n v="1590"/>
    <n v="2770"/>
    <n v="1190"/>
    <n v="3"/>
    <n v="0"/>
    <n v="1"/>
    <n v="0"/>
    <n v="0"/>
    <n v="0"/>
    <n v="0"/>
    <n v="0"/>
    <n v="13"/>
    <n v="165"/>
    <n v="49"/>
    <n v="4"/>
    <n v="1"/>
    <n v="0"/>
    <n v="0"/>
    <n v="0"/>
    <n v="0"/>
    <n v="0"/>
    <n v="48"/>
    <n v="130"/>
    <n v="46"/>
    <n v="5"/>
    <n v="3"/>
    <n v="2"/>
    <n v="0"/>
    <n v="1"/>
    <n v="0"/>
    <n v="1"/>
    <n v="0"/>
    <n v="0"/>
    <n v="0"/>
    <n v="0"/>
    <n v="0"/>
    <n v="5554"/>
    <n v="466"/>
    <n v="2"/>
    <n v="6022"/>
  </r>
  <r>
    <x v="4"/>
    <x v="4"/>
    <x v="5"/>
    <n v="1583"/>
    <n v="2762"/>
    <n v="1183"/>
    <n v="3"/>
    <n v="0"/>
    <n v="1"/>
    <n v="0"/>
    <n v="0"/>
    <n v="0"/>
    <n v="0"/>
    <n v="0"/>
    <n v="14"/>
    <n v="162"/>
    <n v="48"/>
    <n v="3"/>
    <n v="0"/>
    <n v="0"/>
    <n v="0"/>
    <n v="0"/>
    <n v="0"/>
    <n v="0"/>
    <n v="49"/>
    <n v="130"/>
    <n v="47"/>
    <n v="6"/>
    <n v="2"/>
    <n v="2"/>
    <n v="0"/>
    <n v="1"/>
    <n v="0"/>
    <n v="1"/>
    <n v="0"/>
    <n v="0"/>
    <n v="0"/>
    <n v="0"/>
    <n v="0"/>
    <n v="5532"/>
    <n v="463"/>
    <n v="2"/>
    <n v="5997"/>
  </r>
  <r>
    <x v="4"/>
    <x v="4"/>
    <x v="6"/>
    <n v="1728"/>
    <n v="2775"/>
    <n v="1009"/>
    <n v="5"/>
    <n v="2"/>
    <n v="0"/>
    <n v="0"/>
    <n v="0"/>
    <n v="0"/>
    <n v="0"/>
    <n v="0"/>
    <n v="14"/>
    <n v="150"/>
    <n v="42"/>
    <n v="3"/>
    <n v="0"/>
    <n v="0"/>
    <n v="0"/>
    <n v="0"/>
    <n v="0"/>
    <n v="0"/>
    <n v="54"/>
    <n v="145"/>
    <n v="45"/>
    <n v="6"/>
    <n v="2"/>
    <n v="2"/>
    <n v="0"/>
    <n v="1"/>
    <n v="0"/>
    <n v="1"/>
    <n v="0"/>
    <n v="0"/>
    <n v="0"/>
    <n v="0"/>
    <n v="0"/>
    <n v="5519"/>
    <n v="463"/>
    <n v="2"/>
    <n v="5984"/>
  </r>
  <r>
    <x v="4"/>
    <x v="4"/>
    <x v="7"/>
    <n v="1730"/>
    <n v="2777"/>
    <n v="1019"/>
    <n v="5"/>
    <n v="2"/>
    <n v="0"/>
    <n v="0"/>
    <n v="0"/>
    <n v="0"/>
    <n v="0"/>
    <n v="0"/>
    <n v="14"/>
    <n v="151"/>
    <n v="43"/>
    <n v="3"/>
    <n v="0"/>
    <n v="0"/>
    <n v="0"/>
    <n v="0"/>
    <n v="0"/>
    <n v="0"/>
    <n v="53"/>
    <n v="146"/>
    <n v="45"/>
    <n v="6"/>
    <n v="1"/>
    <n v="2"/>
    <n v="0"/>
    <n v="1"/>
    <n v="0"/>
    <n v="1"/>
    <n v="0"/>
    <n v="0"/>
    <n v="0"/>
    <n v="0"/>
    <n v="0"/>
    <n v="5533"/>
    <n v="464"/>
    <n v="2"/>
    <n v="5999"/>
  </r>
  <r>
    <x v="4"/>
    <x v="4"/>
    <x v="8"/>
    <n v="1725"/>
    <n v="2779"/>
    <n v="1027"/>
    <n v="5"/>
    <n v="2"/>
    <n v="0"/>
    <n v="0"/>
    <n v="0"/>
    <n v="0"/>
    <n v="0"/>
    <n v="0"/>
    <n v="14"/>
    <n v="152"/>
    <n v="44"/>
    <n v="3"/>
    <n v="0"/>
    <n v="0"/>
    <n v="0"/>
    <n v="0"/>
    <n v="0"/>
    <n v="0"/>
    <n v="54"/>
    <n v="149"/>
    <n v="44"/>
    <n v="6"/>
    <n v="1"/>
    <n v="2"/>
    <n v="0"/>
    <n v="1"/>
    <n v="0"/>
    <n v="1"/>
    <n v="0"/>
    <n v="0"/>
    <n v="0"/>
    <n v="0"/>
    <n v="0"/>
    <n v="5538"/>
    <n v="469"/>
    <n v="2"/>
    <n v="6009"/>
  </r>
  <r>
    <x v="4"/>
    <x v="4"/>
    <x v="9"/>
    <n v="1723"/>
    <n v="2785"/>
    <n v="1026"/>
    <n v="5"/>
    <n v="2"/>
    <n v="0"/>
    <n v="0"/>
    <n v="0"/>
    <n v="0"/>
    <n v="0"/>
    <n v="0"/>
    <n v="14"/>
    <n v="151"/>
    <n v="47"/>
    <n v="3"/>
    <n v="0"/>
    <n v="0"/>
    <n v="0"/>
    <n v="0"/>
    <n v="0"/>
    <n v="0"/>
    <n v="54"/>
    <n v="146"/>
    <n v="44"/>
    <n v="6"/>
    <n v="1"/>
    <n v="2"/>
    <n v="0"/>
    <n v="1"/>
    <n v="0"/>
    <n v="1"/>
    <n v="0"/>
    <n v="0"/>
    <n v="0"/>
    <n v="0"/>
    <n v="0"/>
    <n v="5541"/>
    <n v="468"/>
    <n v="2"/>
    <n v="6011"/>
  </r>
  <r>
    <x v="4"/>
    <x v="4"/>
    <x v="10"/>
    <n v="1724"/>
    <n v="2792"/>
    <n v="1033"/>
    <n v="5"/>
    <n v="2"/>
    <n v="0"/>
    <n v="0"/>
    <n v="0"/>
    <n v="0"/>
    <n v="0"/>
    <n v="0"/>
    <n v="14"/>
    <n v="152"/>
    <n v="48"/>
    <n v="3"/>
    <n v="0"/>
    <n v="0"/>
    <n v="0"/>
    <n v="0"/>
    <n v="0"/>
    <n v="0"/>
    <n v="54"/>
    <n v="148"/>
    <n v="43"/>
    <n v="6"/>
    <n v="1"/>
    <n v="2"/>
    <n v="0"/>
    <n v="1"/>
    <n v="0"/>
    <n v="1"/>
    <n v="0"/>
    <n v="0"/>
    <n v="0"/>
    <n v="0"/>
    <n v="0"/>
    <n v="5556"/>
    <n v="471"/>
    <n v="2"/>
    <n v="6029"/>
  </r>
  <r>
    <x v="4"/>
    <x v="4"/>
    <x v="11"/>
    <n v="1729"/>
    <n v="2793"/>
    <n v="1041"/>
    <n v="5"/>
    <n v="2"/>
    <n v="0"/>
    <n v="0"/>
    <n v="0"/>
    <n v="0"/>
    <n v="0"/>
    <n v="0"/>
    <n v="14"/>
    <n v="151"/>
    <n v="49"/>
    <n v="3"/>
    <n v="0"/>
    <n v="0"/>
    <n v="0"/>
    <n v="0"/>
    <n v="0"/>
    <n v="0"/>
    <n v="55"/>
    <n v="150"/>
    <n v="43"/>
    <n v="6"/>
    <n v="1"/>
    <n v="2"/>
    <n v="0"/>
    <n v="1"/>
    <n v="0"/>
    <n v="1"/>
    <n v="0"/>
    <n v="0"/>
    <n v="0"/>
    <n v="0"/>
    <n v="0"/>
    <n v="5570"/>
    <n v="474"/>
    <n v="2"/>
    <n v="6046"/>
  </r>
  <r>
    <x v="5"/>
    <x v="4"/>
    <x v="0"/>
    <n v="6620"/>
    <n v="11264"/>
    <n v="10285"/>
    <n v="15"/>
    <n v="14"/>
    <n v="0"/>
    <n v="3"/>
    <n v="5"/>
    <n v="1"/>
    <n v="1"/>
    <n v="0"/>
    <n v="29"/>
    <n v="572"/>
    <n v="240"/>
    <n v="70"/>
    <n v="13"/>
    <n v="1"/>
    <n v="0"/>
    <n v="0"/>
    <n v="0"/>
    <n v="16"/>
    <n v="660"/>
    <n v="1362"/>
    <n v="657"/>
    <n v="73"/>
    <n v="17"/>
    <n v="28"/>
    <n v="0"/>
    <n v="12"/>
    <n v="0"/>
    <n v="8"/>
    <n v="0"/>
    <n v="1"/>
    <n v="6"/>
    <n v="0"/>
    <n v="1"/>
    <n v="28208"/>
    <n v="3738"/>
    <n v="28"/>
    <n v="31974"/>
  </r>
  <r>
    <x v="5"/>
    <x v="4"/>
    <x v="1"/>
    <n v="6603"/>
    <n v="11227"/>
    <n v="10493"/>
    <n v="15"/>
    <n v="14"/>
    <n v="0"/>
    <n v="3"/>
    <n v="5"/>
    <n v="1"/>
    <n v="1"/>
    <n v="0"/>
    <n v="29"/>
    <n v="570"/>
    <n v="257"/>
    <n v="74"/>
    <n v="12"/>
    <n v="1"/>
    <n v="0"/>
    <n v="0"/>
    <n v="0"/>
    <n v="16"/>
    <n v="658"/>
    <n v="1354"/>
    <n v="657"/>
    <n v="74"/>
    <n v="17"/>
    <n v="28"/>
    <n v="0"/>
    <n v="12"/>
    <n v="0"/>
    <n v="7"/>
    <n v="0"/>
    <n v="0"/>
    <n v="6"/>
    <n v="0"/>
    <n v="1"/>
    <n v="28362"/>
    <n v="3747"/>
    <n v="26"/>
    <n v="32135"/>
  </r>
  <r>
    <x v="5"/>
    <x v="4"/>
    <x v="2"/>
    <n v="6586"/>
    <n v="11284"/>
    <n v="10791"/>
    <n v="15"/>
    <n v="14"/>
    <n v="0"/>
    <n v="3"/>
    <n v="5"/>
    <n v="1"/>
    <n v="1"/>
    <n v="0"/>
    <n v="29"/>
    <n v="572"/>
    <n v="259"/>
    <n v="72"/>
    <n v="13"/>
    <n v="1"/>
    <n v="0"/>
    <n v="0"/>
    <n v="0"/>
    <n v="16"/>
    <n v="653"/>
    <n v="1354"/>
    <n v="662"/>
    <n v="74"/>
    <n v="17"/>
    <n v="28"/>
    <n v="0"/>
    <n v="12"/>
    <n v="0"/>
    <n v="6"/>
    <n v="0"/>
    <n v="0"/>
    <n v="6"/>
    <n v="0"/>
    <n v="1"/>
    <n v="28700"/>
    <n v="3750"/>
    <n v="25"/>
    <n v="32475"/>
  </r>
  <r>
    <x v="5"/>
    <x v="4"/>
    <x v="3"/>
    <n v="6581"/>
    <n v="11272"/>
    <n v="11042"/>
    <n v="15"/>
    <n v="14"/>
    <n v="0"/>
    <n v="3"/>
    <n v="5"/>
    <n v="1"/>
    <n v="1"/>
    <n v="0"/>
    <n v="29"/>
    <n v="570"/>
    <n v="256"/>
    <n v="77"/>
    <n v="14"/>
    <n v="1"/>
    <n v="0"/>
    <n v="0"/>
    <n v="0"/>
    <n v="16"/>
    <n v="657"/>
    <n v="1364"/>
    <n v="663"/>
    <n v="75"/>
    <n v="17"/>
    <n v="29"/>
    <n v="0"/>
    <n v="10"/>
    <n v="0"/>
    <n v="7"/>
    <n v="0"/>
    <n v="0"/>
    <n v="9"/>
    <n v="0"/>
    <n v="1"/>
    <n v="28934"/>
    <n v="3768"/>
    <n v="27"/>
    <n v="32729"/>
  </r>
  <r>
    <x v="5"/>
    <x v="4"/>
    <x v="4"/>
    <n v="6569"/>
    <n v="11292"/>
    <n v="11315"/>
    <n v="15"/>
    <n v="14"/>
    <n v="0"/>
    <n v="3"/>
    <n v="5"/>
    <n v="1"/>
    <n v="1"/>
    <n v="0"/>
    <n v="29"/>
    <n v="559"/>
    <n v="250"/>
    <n v="76"/>
    <n v="15"/>
    <n v="1"/>
    <n v="0"/>
    <n v="0"/>
    <n v="0"/>
    <n v="16"/>
    <n v="649"/>
    <n v="1376"/>
    <n v="666"/>
    <n v="77"/>
    <n v="16"/>
    <n v="29"/>
    <n v="0"/>
    <n v="10"/>
    <n v="0"/>
    <n v="8"/>
    <n v="0"/>
    <n v="0"/>
    <n v="9"/>
    <n v="0"/>
    <n v="1"/>
    <n v="29215"/>
    <n v="3759"/>
    <n v="28"/>
    <n v="33002"/>
  </r>
  <r>
    <x v="5"/>
    <x v="4"/>
    <x v="5"/>
    <n v="6574"/>
    <n v="11272"/>
    <n v="11512"/>
    <n v="15"/>
    <n v="14"/>
    <n v="0"/>
    <n v="3"/>
    <n v="5"/>
    <n v="1"/>
    <n v="1"/>
    <n v="0"/>
    <n v="29"/>
    <n v="552"/>
    <n v="264"/>
    <n v="75"/>
    <n v="14"/>
    <n v="1"/>
    <n v="0"/>
    <n v="0"/>
    <n v="0"/>
    <n v="16"/>
    <n v="650"/>
    <n v="1374"/>
    <n v="669"/>
    <n v="76"/>
    <n v="16"/>
    <n v="29"/>
    <n v="0"/>
    <n v="10"/>
    <n v="0"/>
    <n v="7"/>
    <n v="0"/>
    <n v="0"/>
    <n v="9"/>
    <n v="0"/>
    <n v="1"/>
    <n v="29397"/>
    <n v="3765"/>
    <n v="27"/>
    <n v="33189"/>
  </r>
  <r>
    <x v="5"/>
    <x v="4"/>
    <x v="6"/>
    <n v="6726"/>
    <n v="12238"/>
    <n v="10658"/>
    <n v="15"/>
    <n v="11"/>
    <n v="1"/>
    <n v="2"/>
    <n v="5"/>
    <n v="1"/>
    <n v="1"/>
    <n v="0"/>
    <n v="29"/>
    <n v="553"/>
    <n v="261"/>
    <n v="82"/>
    <n v="12"/>
    <n v="1"/>
    <n v="0"/>
    <n v="0"/>
    <n v="0"/>
    <n v="16"/>
    <n v="677"/>
    <n v="1398"/>
    <n v="628"/>
    <n v="82"/>
    <n v="15"/>
    <n v="29"/>
    <n v="0"/>
    <n v="10"/>
    <n v="0"/>
    <n v="7"/>
    <n v="0"/>
    <n v="0"/>
    <n v="9"/>
    <n v="0"/>
    <n v="1"/>
    <n v="29658"/>
    <n v="3783"/>
    <n v="27"/>
    <n v="33468"/>
  </r>
  <r>
    <x v="5"/>
    <x v="4"/>
    <x v="7"/>
    <n v="6737"/>
    <n v="12248"/>
    <n v="10882"/>
    <n v="15"/>
    <n v="11"/>
    <n v="1"/>
    <n v="2"/>
    <n v="5"/>
    <n v="1"/>
    <n v="1"/>
    <n v="0"/>
    <n v="29"/>
    <n v="549"/>
    <n v="253"/>
    <n v="82"/>
    <n v="12"/>
    <n v="1"/>
    <n v="0"/>
    <n v="0"/>
    <n v="0"/>
    <n v="17"/>
    <n v="672"/>
    <n v="1409"/>
    <n v="642"/>
    <n v="81"/>
    <n v="14"/>
    <n v="29"/>
    <n v="0"/>
    <n v="10"/>
    <n v="0"/>
    <n v="7"/>
    <n v="0"/>
    <n v="0"/>
    <n v="9"/>
    <n v="0"/>
    <n v="1"/>
    <n v="29903"/>
    <n v="3790"/>
    <n v="27"/>
    <n v="33720"/>
  </r>
  <r>
    <x v="5"/>
    <x v="4"/>
    <x v="8"/>
    <n v="6714"/>
    <n v="12212"/>
    <n v="11123"/>
    <n v="15"/>
    <n v="11"/>
    <n v="1"/>
    <n v="2"/>
    <n v="5"/>
    <n v="1"/>
    <n v="1"/>
    <n v="0"/>
    <n v="29"/>
    <n v="542"/>
    <n v="255"/>
    <n v="83"/>
    <n v="12"/>
    <n v="3"/>
    <n v="0"/>
    <n v="0"/>
    <n v="0"/>
    <n v="17"/>
    <n v="672"/>
    <n v="1415"/>
    <n v="648"/>
    <n v="84"/>
    <n v="16"/>
    <n v="29"/>
    <n v="0"/>
    <n v="10"/>
    <n v="0"/>
    <n v="7"/>
    <n v="0"/>
    <n v="0"/>
    <n v="9"/>
    <n v="0"/>
    <n v="1"/>
    <n v="30085"/>
    <n v="3805"/>
    <n v="27"/>
    <n v="33917"/>
  </r>
  <r>
    <x v="5"/>
    <x v="4"/>
    <x v="9"/>
    <n v="6721"/>
    <n v="12244"/>
    <n v="11468"/>
    <n v="15"/>
    <n v="11"/>
    <n v="1"/>
    <n v="2"/>
    <n v="5"/>
    <n v="1"/>
    <n v="1"/>
    <n v="0"/>
    <n v="29"/>
    <n v="536"/>
    <n v="267"/>
    <n v="88"/>
    <n v="12"/>
    <n v="2"/>
    <n v="0"/>
    <n v="0"/>
    <n v="0"/>
    <n v="17"/>
    <n v="669"/>
    <n v="1417"/>
    <n v="649"/>
    <n v="82"/>
    <n v="16"/>
    <n v="29"/>
    <n v="0"/>
    <n v="10"/>
    <n v="0"/>
    <n v="7"/>
    <n v="0"/>
    <n v="0"/>
    <n v="9"/>
    <n v="0"/>
    <n v="1"/>
    <n v="30469"/>
    <n v="3813"/>
    <n v="27"/>
    <n v="34309"/>
  </r>
  <r>
    <x v="5"/>
    <x v="4"/>
    <x v="10"/>
    <n v="6717"/>
    <n v="12245"/>
    <n v="11817"/>
    <n v="15"/>
    <n v="11"/>
    <n v="1"/>
    <n v="2"/>
    <n v="5"/>
    <n v="1"/>
    <n v="1"/>
    <n v="0"/>
    <n v="29"/>
    <n v="543"/>
    <n v="291"/>
    <n v="85"/>
    <n v="13"/>
    <n v="3"/>
    <n v="0"/>
    <n v="0"/>
    <n v="0"/>
    <n v="17"/>
    <n v="667"/>
    <n v="1437"/>
    <n v="655"/>
    <n v="82"/>
    <n v="16"/>
    <n v="29"/>
    <n v="0"/>
    <n v="10"/>
    <n v="0"/>
    <n v="7"/>
    <n v="0"/>
    <n v="0"/>
    <n v="9"/>
    <n v="0"/>
    <n v="1"/>
    <n v="30815"/>
    <n v="3867"/>
    <n v="27"/>
    <n v="34709"/>
  </r>
  <r>
    <x v="5"/>
    <x v="4"/>
    <x v="11"/>
    <n v="6726"/>
    <n v="12284"/>
    <n v="12249"/>
    <n v="15"/>
    <n v="11"/>
    <n v="1"/>
    <n v="2"/>
    <n v="5"/>
    <n v="1"/>
    <n v="1"/>
    <n v="0"/>
    <n v="29"/>
    <n v="534"/>
    <n v="282"/>
    <n v="89"/>
    <n v="10"/>
    <n v="3"/>
    <n v="0"/>
    <n v="0"/>
    <n v="0"/>
    <n v="17"/>
    <n v="678"/>
    <n v="1454"/>
    <n v="654"/>
    <n v="81"/>
    <n v="16"/>
    <n v="29"/>
    <n v="0"/>
    <n v="10"/>
    <n v="0"/>
    <n v="7"/>
    <n v="0"/>
    <n v="0"/>
    <n v="9"/>
    <n v="0"/>
    <n v="1"/>
    <n v="31295"/>
    <n v="3876"/>
    <n v="27"/>
    <n v="35198"/>
  </r>
  <r>
    <x v="6"/>
    <x v="4"/>
    <x v="0"/>
    <n v="1430"/>
    <n v="2527"/>
    <n v="664"/>
    <n v="8"/>
    <n v="1"/>
    <n v="1"/>
    <n v="0"/>
    <n v="0"/>
    <n v="2"/>
    <n v="0"/>
    <n v="0"/>
    <n v="14"/>
    <n v="136"/>
    <n v="40"/>
    <n v="8"/>
    <n v="0"/>
    <n v="0"/>
    <n v="1"/>
    <n v="0"/>
    <n v="0"/>
    <n v="1"/>
    <n v="83"/>
    <n v="243"/>
    <n v="125"/>
    <n v="15"/>
    <n v="7"/>
    <n v="11"/>
    <n v="0"/>
    <n v="5"/>
    <n v="0"/>
    <n v="0"/>
    <n v="0"/>
    <n v="1"/>
    <n v="0"/>
    <n v="0"/>
    <n v="0"/>
    <n v="4633"/>
    <n v="684"/>
    <n v="6"/>
    <n v="5323"/>
  </r>
  <r>
    <x v="6"/>
    <x v="4"/>
    <x v="1"/>
    <n v="1425"/>
    <n v="2536"/>
    <n v="669"/>
    <n v="8"/>
    <n v="1"/>
    <n v="1"/>
    <n v="0"/>
    <n v="0"/>
    <n v="2"/>
    <n v="0"/>
    <n v="0"/>
    <n v="14"/>
    <n v="136"/>
    <n v="42"/>
    <n v="9"/>
    <n v="0"/>
    <n v="0"/>
    <n v="1"/>
    <n v="0"/>
    <n v="0"/>
    <n v="1"/>
    <n v="83"/>
    <n v="242"/>
    <n v="123"/>
    <n v="15"/>
    <n v="7"/>
    <n v="12"/>
    <n v="0"/>
    <n v="5"/>
    <n v="0"/>
    <n v="0"/>
    <n v="0"/>
    <n v="1"/>
    <n v="0"/>
    <n v="0"/>
    <n v="0"/>
    <n v="4642"/>
    <n v="685"/>
    <n v="6"/>
    <n v="5333"/>
  </r>
  <r>
    <x v="6"/>
    <x v="4"/>
    <x v="2"/>
    <n v="1418"/>
    <n v="2551"/>
    <n v="675"/>
    <n v="8"/>
    <n v="1"/>
    <n v="1"/>
    <n v="0"/>
    <n v="0"/>
    <n v="2"/>
    <n v="0"/>
    <n v="0"/>
    <n v="14"/>
    <n v="133"/>
    <n v="41"/>
    <n v="9"/>
    <n v="0"/>
    <n v="0"/>
    <n v="1"/>
    <n v="0"/>
    <n v="0"/>
    <n v="1"/>
    <n v="84"/>
    <n v="243"/>
    <n v="123"/>
    <n v="15"/>
    <n v="7"/>
    <n v="12"/>
    <n v="0"/>
    <n v="5"/>
    <n v="0"/>
    <n v="0"/>
    <n v="0"/>
    <n v="1"/>
    <n v="0"/>
    <n v="0"/>
    <n v="0"/>
    <n v="4656"/>
    <n v="683"/>
    <n v="6"/>
    <n v="5345"/>
  </r>
  <r>
    <x v="6"/>
    <x v="4"/>
    <x v="3"/>
    <n v="1422"/>
    <n v="2548"/>
    <n v="678"/>
    <n v="8"/>
    <n v="1"/>
    <n v="1"/>
    <n v="0"/>
    <n v="0"/>
    <n v="2"/>
    <n v="0"/>
    <n v="0"/>
    <n v="14"/>
    <n v="134"/>
    <n v="59"/>
    <n v="8"/>
    <n v="0"/>
    <n v="0"/>
    <n v="1"/>
    <n v="0"/>
    <n v="0"/>
    <n v="1"/>
    <n v="84"/>
    <n v="240"/>
    <n v="124"/>
    <n v="15"/>
    <n v="7"/>
    <n v="12"/>
    <n v="0"/>
    <n v="4"/>
    <n v="0"/>
    <n v="0"/>
    <n v="0"/>
    <n v="0"/>
    <n v="2"/>
    <n v="0"/>
    <n v="0"/>
    <n v="4660"/>
    <n v="699"/>
    <n v="6"/>
    <n v="5365"/>
  </r>
  <r>
    <x v="6"/>
    <x v="4"/>
    <x v="4"/>
    <n v="1406"/>
    <n v="2547"/>
    <n v="674"/>
    <n v="8"/>
    <n v="1"/>
    <n v="1"/>
    <n v="0"/>
    <n v="0"/>
    <n v="2"/>
    <n v="0"/>
    <n v="0"/>
    <n v="14"/>
    <n v="136"/>
    <n v="52"/>
    <n v="10"/>
    <n v="0"/>
    <n v="0"/>
    <n v="0"/>
    <n v="0"/>
    <n v="0"/>
    <n v="1"/>
    <n v="84"/>
    <n v="241"/>
    <n v="122"/>
    <n v="15"/>
    <n v="7"/>
    <n v="13"/>
    <n v="0"/>
    <n v="4"/>
    <n v="0"/>
    <n v="0"/>
    <n v="0"/>
    <n v="0"/>
    <n v="2"/>
    <n v="0"/>
    <n v="0"/>
    <n v="4639"/>
    <n v="695"/>
    <n v="6"/>
    <n v="5340"/>
  </r>
  <r>
    <x v="6"/>
    <x v="4"/>
    <x v="5"/>
    <n v="1372"/>
    <n v="2510"/>
    <n v="671"/>
    <n v="8"/>
    <n v="1"/>
    <n v="1"/>
    <n v="0"/>
    <n v="0"/>
    <n v="2"/>
    <n v="0"/>
    <n v="0"/>
    <n v="14"/>
    <n v="134"/>
    <n v="45"/>
    <n v="10"/>
    <n v="0"/>
    <n v="0"/>
    <n v="0"/>
    <n v="0"/>
    <n v="0"/>
    <n v="1"/>
    <n v="85"/>
    <n v="244"/>
    <n v="120"/>
    <n v="15"/>
    <n v="7"/>
    <n v="13"/>
    <n v="0"/>
    <n v="4"/>
    <n v="0"/>
    <n v="0"/>
    <n v="0"/>
    <n v="0"/>
    <n v="2"/>
    <n v="0"/>
    <n v="0"/>
    <n v="4565"/>
    <n v="688"/>
    <n v="6"/>
    <n v="5259"/>
  </r>
  <r>
    <x v="6"/>
    <x v="4"/>
    <x v="6"/>
    <n v="1422"/>
    <n v="2506"/>
    <n v="640"/>
    <n v="8"/>
    <n v="1"/>
    <n v="0"/>
    <n v="0"/>
    <n v="0"/>
    <n v="2"/>
    <n v="0"/>
    <n v="0"/>
    <n v="14"/>
    <n v="133"/>
    <n v="49"/>
    <n v="9"/>
    <n v="0"/>
    <n v="0"/>
    <n v="0"/>
    <n v="0"/>
    <n v="0"/>
    <n v="1"/>
    <n v="79"/>
    <n v="254"/>
    <n v="118"/>
    <n v="14"/>
    <n v="7"/>
    <n v="13"/>
    <n v="0"/>
    <n v="4"/>
    <n v="0"/>
    <n v="0"/>
    <n v="0"/>
    <n v="0"/>
    <n v="2"/>
    <n v="0"/>
    <n v="0"/>
    <n v="4579"/>
    <n v="691"/>
    <n v="6"/>
    <n v="5276"/>
  </r>
  <r>
    <x v="6"/>
    <x v="4"/>
    <x v="7"/>
    <n v="1418"/>
    <n v="2503"/>
    <n v="641"/>
    <n v="8"/>
    <n v="1"/>
    <n v="0"/>
    <n v="0"/>
    <n v="0"/>
    <n v="2"/>
    <n v="0"/>
    <n v="0"/>
    <n v="14"/>
    <n v="133"/>
    <n v="52"/>
    <n v="9"/>
    <n v="0"/>
    <n v="0"/>
    <n v="0"/>
    <n v="0"/>
    <n v="0"/>
    <n v="1"/>
    <n v="79"/>
    <n v="252"/>
    <n v="118"/>
    <n v="14"/>
    <n v="7"/>
    <n v="13"/>
    <n v="0"/>
    <n v="4"/>
    <n v="0"/>
    <n v="0"/>
    <n v="0"/>
    <n v="0"/>
    <n v="2"/>
    <n v="0"/>
    <n v="0"/>
    <n v="4573"/>
    <n v="692"/>
    <n v="6"/>
    <n v="5271"/>
  </r>
  <r>
    <x v="6"/>
    <x v="4"/>
    <x v="8"/>
    <n v="1413"/>
    <n v="2501"/>
    <n v="638"/>
    <n v="7"/>
    <n v="1"/>
    <n v="0"/>
    <n v="0"/>
    <n v="0"/>
    <n v="2"/>
    <n v="0"/>
    <n v="0"/>
    <n v="14"/>
    <n v="132"/>
    <n v="51"/>
    <n v="8"/>
    <n v="0"/>
    <n v="0"/>
    <n v="0"/>
    <n v="0"/>
    <n v="0"/>
    <n v="1"/>
    <n v="79"/>
    <n v="253"/>
    <n v="119"/>
    <n v="14"/>
    <n v="7"/>
    <n v="13"/>
    <n v="0"/>
    <n v="4"/>
    <n v="0"/>
    <n v="0"/>
    <n v="0"/>
    <n v="0"/>
    <n v="2"/>
    <n v="0"/>
    <n v="0"/>
    <n v="4562"/>
    <n v="691"/>
    <n v="6"/>
    <n v="5259"/>
  </r>
  <r>
    <x v="6"/>
    <x v="4"/>
    <x v="9"/>
    <n v="1420"/>
    <n v="2505"/>
    <n v="646"/>
    <n v="7"/>
    <n v="1"/>
    <n v="0"/>
    <n v="0"/>
    <n v="0"/>
    <n v="2"/>
    <n v="0"/>
    <n v="0"/>
    <n v="16"/>
    <n v="132"/>
    <n v="51"/>
    <n v="8"/>
    <n v="0"/>
    <n v="0"/>
    <n v="0"/>
    <n v="0"/>
    <n v="0"/>
    <n v="1"/>
    <n v="79"/>
    <n v="253"/>
    <n v="119"/>
    <n v="15"/>
    <n v="7"/>
    <n v="13"/>
    <n v="0"/>
    <n v="4"/>
    <n v="0"/>
    <n v="0"/>
    <n v="0"/>
    <n v="0"/>
    <n v="2"/>
    <n v="0"/>
    <n v="0"/>
    <n v="4581"/>
    <n v="694"/>
    <n v="6"/>
    <n v="5281"/>
  </r>
  <r>
    <x v="6"/>
    <x v="4"/>
    <x v="10"/>
    <n v="1435"/>
    <n v="2523"/>
    <n v="649"/>
    <n v="7"/>
    <n v="1"/>
    <n v="0"/>
    <n v="0"/>
    <n v="0"/>
    <n v="2"/>
    <n v="0"/>
    <n v="0"/>
    <n v="17"/>
    <n v="133"/>
    <n v="54"/>
    <n v="10"/>
    <n v="0"/>
    <n v="0"/>
    <n v="0"/>
    <n v="0"/>
    <n v="0"/>
    <n v="1"/>
    <n v="79"/>
    <n v="254"/>
    <n v="119"/>
    <n v="15"/>
    <n v="7"/>
    <n v="13"/>
    <n v="0"/>
    <n v="4"/>
    <n v="0"/>
    <n v="0"/>
    <n v="0"/>
    <n v="0"/>
    <n v="2"/>
    <n v="0"/>
    <n v="0"/>
    <n v="4617"/>
    <n v="702"/>
    <n v="6"/>
    <n v="5325"/>
  </r>
  <r>
    <x v="6"/>
    <x v="4"/>
    <x v="11"/>
    <n v="1441"/>
    <n v="2545"/>
    <n v="659"/>
    <n v="7"/>
    <n v="1"/>
    <n v="0"/>
    <n v="0"/>
    <n v="0"/>
    <n v="2"/>
    <n v="0"/>
    <n v="0"/>
    <n v="18"/>
    <n v="132"/>
    <n v="54"/>
    <n v="12"/>
    <n v="0"/>
    <n v="0"/>
    <n v="0"/>
    <n v="0"/>
    <n v="0"/>
    <n v="1"/>
    <n v="79"/>
    <n v="255"/>
    <n v="118"/>
    <n v="15"/>
    <n v="7"/>
    <n v="13"/>
    <n v="0"/>
    <n v="4"/>
    <n v="0"/>
    <n v="0"/>
    <n v="0"/>
    <n v="0"/>
    <n v="2"/>
    <n v="0"/>
    <n v="0"/>
    <n v="4655"/>
    <n v="704"/>
    <n v="6"/>
    <n v="5365"/>
  </r>
  <r>
    <x v="7"/>
    <x v="4"/>
    <x v="0"/>
    <n v="1476"/>
    <n v="3471"/>
    <n v="1408"/>
    <n v="10"/>
    <n v="6"/>
    <n v="0"/>
    <n v="0"/>
    <n v="12"/>
    <n v="6"/>
    <n v="1"/>
    <n v="0"/>
    <n v="18"/>
    <n v="356"/>
    <n v="123"/>
    <n v="21"/>
    <n v="0"/>
    <n v="0"/>
    <n v="0"/>
    <n v="0"/>
    <n v="0"/>
    <n v="5"/>
    <n v="124"/>
    <n v="440"/>
    <n v="259"/>
    <n v="20"/>
    <n v="6"/>
    <n v="4"/>
    <n v="0"/>
    <n v="0"/>
    <n v="0"/>
    <n v="0"/>
    <n v="0"/>
    <n v="0"/>
    <n v="0"/>
    <n v="0"/>
    <n v="0"/>
    <n v="6390"/>
    <n v="1376"/>
    <n v="0"/>
    <n v="7766"/>
  </r>
  <r>
    <x v="7"/>
    <x v="4"/>
    <x v="1"/>
    <n v="1470"/>
    <n v="3458"/>
    <n v="1402"/>
    <n v="10"/>
    <n v="6"/>
    <n v="0"/>
    <n v="0"/>
    <n v="12"/>
    <n v="6"/>
    <n v="1"/>
    <n v="0"/>
    <n v="18"/>
    <n v="350"/>
    <n v="119"/>
    <n v="21"/>
    <n v="0"/>
    <n v="0"/>
    <n v="0"/>
    <n v="0"/>
    <n v="0"/>
    <n v="5"/>
    <n v="123"/>
    <n v="446"/>
    <n v="260"/>
    <n v="19"/>
    <n v="6"/>
    <n v="4"/>
    <n v="0"/>
    <n v="0"/>
    <n v="0"/>
    <n v="0"/>
    <n v="0"/>
    <n v="0"/>
    <n v="0"/>
    <n v="0"/>
    <n v="0"/>
    <n v="6365"/>
    <n v="1371"/>
    <n v="0"/>
    <n v="7736"/>
  </r>
  <r>
    <x v="7"/>
    <x v="4"/>
    <x v="2"/>
    <n v="1460"/>
    <n v="3504"/>
    <n v="1414"/>
    <n v="10"/>
    <n v="6"/>
    <n v="0"/>
    <n v="0"/>
    <n v="12"/>
    <n v="6"/>
    <n v="1"/>
    <n v="0"/>
    <n v="19"/>
    <n v="351"/>
    <n v="122"/>
    <n v="21"/>
    <n v="0"/>
    <n v="0"/>
    <n v="0"/>
    <n v="0"/>
    <n v="0"/>
    <n v="5"/>
    <n v="119"/>
    <n v="446"/>
    <n v="260"/>
    <n v="19"/>
    <n v="6"/>
    <n v="4"/>
    <n v="0"/>
    <n v="0"/>
    <n v="0"/>
    <n v="0"/>
    <n v="0"/>
    <n v="0"/>
    <n v="0"/>
    <n v="0"/>
    <n v="0"/>
    <n v="6413"/>
    <n v="1372"/>
    <n v="0"/>
    <n v="7785"/>
  </r>
  <r>
    <x v="7"/>
    <x v="4"/>
    <x v="3"/>
    <n v="1462"/>
    <n v="3560"/>
    <n v="1424"/>
    <n v="10"/>
    <n v="6"/>
    <n v="0"/>
    <n v="0"/>
    <n v="12"/>
    <n v="6"/>
    <n v="1"/>
    <n v="0"/>
    <n v="19"/>
    <n v="347"/>
    <n v="122"/>
    <n v="22"/>
    <n v="0"/>
    <n v="0"/>
    <n v="0"/>
    <n v="0"/>
    <n v="0"/>
    <n v="5"/>
    <n v="120"/>
    <n v="449"/>
    <n v="261"/>
    <n v="19"/>
    <n v="6"/>
    <n v="4"/>
    <n v="0"/>
    <n v="0"/>
    <n v="0"/>
    <n v="0"/>
    <n v="0"/>
    <n v="0"/>
    <n v="0"/>
    <n v="0"/>
    <n v="0"/>
    <n v="6481"/>
    <n v="1374"/>
    <n v="0"/>
    <n v="7855"/>
  </r>
  <r>
    <x v="7"/>
    <x v="4"/>
    <x v="4"/>
    <n v="1458"/>
    <n v="3613"/>
    <n v="1433"/>
    <n v="10"/>
    <n v="6"/>
    <n v="0"/>
    <n v="0"/>
    <n v="12"/>
    <n v="6"/>
    <n v="1"/>
    <n v="0"/>
    <n v="19"/>
    <n v="349"/>
    <n v="120"/>
    <n v="18"/>
    <n v="0"/>
    <n v="0"/>
    <n v="0"/>
    <n v="0"/>
    <n v="0"/>
    <n v="5"/>
    <n v="118"/>
    <n v="456"/>
    <n v="262"/>
    <n v="19"/>
    <n v="6"/>
    <n v="4"/>
    <n v="0"/>
    <n v="0"/>
    <n v="0"/>
    <n v="0"/>
    <n v="0"/>
    <n v="0"/>
    <n v="0"/>
    <n v="0"/>
    <n v="0"/>
    <n v="6539"/>
    <n v="1376"/>
    <n v="0"/>
    <n v="7915"/>
  </r>
  <r>
    <x v="7"/>
    <x v="4"/>
    <x v="5"/>
    <n v="1448"/>
    <n v="3666"/>
    <n v="1438"/>
    <n v="10"/>
    <n v="6"/>
    <n v="0"/>
    <n v="0"/>
    <n v="12"/>
    <n v="6"/>
    <n v="1"/>
    <n v="0"/>
    <n v="19"/>
    <n v="348"/>
    <n v="120"/>
    <n v="21"/>
    <n v="0"/>
    <n v="0"/>
    <n v="0"/>
    <n v="0"/>
    <n v="0"/>
    <n v="5"/>
    <n v="124"/>
    <n v="459"/>
    <n v="260"/>
    <n v="19"/>
    <n v="6"/>
    <n v="4"/>
    <n v="0"/>
    <n v="0"/>
    <n v="0"/>
    <n v="0"/>
    <n v="0"/>
    <n v="0"/>
    <n v="0"/>
    <n v="0"/>
    <n v="0"/>
    <n v="6587"/>
    <n v="1385"/>
    <n v="0"/>
    <n v="7972"/>
  </r>
  <r>
    <x v="7"/>
    <x v="4"/>
    <x v="6"/>
    <n v="1599"/>
    <n v="3640"/>
    <n v="1343"/>
    <n v="11"/>
    <n v="3"/>
    <n v="0"/>
    <n v="0"/>
    <n v="11"/>
    <n v="7"/>
    <n v="1"/>
    <n v="0"/>
    <n v="19"/>
    <n v="347"/>
    <n v="123"/>
    <n v="24"/>
    <n v="1"/>
    <n v="0"/>
    <n v="0"/>
    <n v="0"/>
    <n v="0"/>
    <n v="5"/>
    <n v="126"/>
    <n v="455"/>
    <n v="251"/>
    <n v="18"/>
    <n v="8"/>
    <n v="4"/>
    <n v="0"/>
    <n v="0"/>
    <n v="0"/>
    <n v="0"/>
    <n v="0"/>
    <n v="0"/>
    <n v="0"/>
    <n v="0"/>
    <n v="0"/>
    <n v="6615"/>
    <n v="1381"/>
    <n v="0"/>
    <n v="7996"/>
  </r>
  <r>
    <x v="7"/>
    <x v="4"/>
    <x v="7"/>
    <n v="1593"/>
    <n v="3650"/>
    <n v="1337"/>
    <n v="11"/>
    <n v="3"/>
    <n v="0"/>
    <n v="0"/>
    <n v="11"/>
    <n v="7"/>
    <n v="1"/>
    <n v="0"/>
    <n v="20"/>
    <n v="344"/>
    <n v="121"/>
    <n v="23"/>
    <n v="0"/>
    <n v="0"/>
    <n v="0"/>
    <n v="0"/>
    <n v="0"/>
    <n v="5"/>
    <n v="126"/>
    <n v="459"/>
    <n v="250"/>
    <n v="19"/>
    <n v="8"/>
    <n v="4"/>
    <n v="0"/>
    <n v="0"/>
    <n v="0"/>
    <n v="0"/>
    <n v="0"/>
    <n v="0"/>
    <n v="0"/>
    <n v="0"/>
    <n v="0"/>
    <n v="6613"/>
    <n v="1379"/>
    <n v="0"/>
    <n v="7992"/>
  </r>
  <r>
    <x v="7"/>
    <x v="4"/>
    <x v="8"/>
    <n v="1591"/>
    <n v="3656"/>
    <n v="1350"/>
    <n v="12"/>
    <n v="3"/>
    <n v="0"/>
    <n v="0"/>
    <n v="11"/>
    <n v="7"/>
    <n v="1"/>
    <n v="0"/>
    <n v="20"/>
    <n v="346"/>
    <n v="125"/>
    <n v="25"/>
    <n v="0"/>
    <n v="0"/>
    <n v="0"/>
    <n v="0"/>
    <n v="0"/>
    <n v="5"/>
    <n v="124"/>
    <n v="458"/>
    <n v="246"/>
    <n v="22"/>
    <n v="8"/>
    <n v="4"/>
    <n v="0"/>
    <n v="0"/>
    <n v="0"/>
    <n v="0"/>
    <n v="0"/>
    <n v="0"/>
    <n v="0"/>
    <n v="0"/>
    <n v="0"/>
    <n v="6631"/>
    <n v="1383"/>
    <n v="0"/>
    <n v="8014"/>
  </r>
  <r>
    <x v="7"/>
    <x v="4"/>
    <x v="9"/>
    <n v="1578"/>
    <n v="3666"/>
    <n v="1358"/>
    <n v="12"/>
    <n v="3"/>
    <n v="0"/>
    <n v="0"/>
    <n v="11"/>
    <n v="7"/>
    <n v="1"/>
    <n v="0"/>
    <n v="20"/>
    <n v="345"/>
    <n v="127"/>
    <n v="24"/>
    <n v="0"/>
    <n v="0"/>
    <n v="0"/>
    <n v="0"/>
    <n v="0"/>
    <n v="5"/>
    <n v="124"/>
    <n v="456"/>
    <n v="249"/>
    <n v="20"/>
    <n v="8"/>
    <n v="4"/>
    <n v="0"/>
    <n v="0"/>
    <n v="0"/>
    <n v="0"/>
    <n v="0"/>
    <n v="0"/>
    <n v="0"/>
    <n v="0"/>
    <n v="0"/>
    <n v="6636"/>
    <n v="1382"/>
    <n v="0"/>
    <n v="8018"/>
  </r>
  <r>
    <x v="7"/>
    <x v="4"/>
    <x v="10"/>
    <n v="1587"/>
    <n v="3686"/>
    <n v="1353"/>
    <n v="12"/>
    <n v="3"/>
    <n v="0"/>
    <n v="0"/>
    <n v="11"/>
    <n v="7"/>
    <n v="1"/>
    <n v="0"/>
    <n v="20"/>
    <n v="347"/>
    <n v="128"/>
    <n v="23"/>
    <n v="0"/>
    <n v="0"/>
    <n v="0"/>
    <n v="0"/>
    <n v="0"/>
    <n v="5"/>
    <n v="124"/>
    <n v="455"/>
    <n v="251"/>
    <n v="20"/>
    <n v="8"/>
    <n v="4"/>
    <n v="0"/>
    <n v="0"/>
    <n v="0"/>
    <n v="0"/>
    <n v="0"/>
    <n v="0"/>
    <n v="0"/>
    <n v="0"/>
    <n v="0"/>
    <n v="6660"/>
    <n v="1385"/>
    <n v="0"/>
    <n v="8045"/>
  </r>
  <r>
    <x v="7"/>
    <x v="4"/>
    <x v="11"/>
    <n v="1595"/>
    <n v="3759"/>
    <n v="1413"/>
    <n v="12"/>
    <n v="3"/>
    <n v="0"/>
    <n v="0"/>
    <n v="11"/>
    <n v="7"/>
    <n v="1"/>
    <n v="0"/>
    <n v="20"/>
    <n v="341"/>
    <n v="130"/>
    <n v="23"/>
    <n v="0"/>
    <n v="0"/>
    <n v="0"/>
    <n v="0"/>
    <n v="0"/>
    <n v="5"/>
    <n v="124"/>
    <n v="455"/>
    <n v="249"/>
    <n v="20"/>
    <n v="8"/>
    <n v="4"/>
    <n v="0"/>
    <n v="0"/>
    <n v="0"/>
    <n v="0"/>
    <n v="0"/>
    <n v="0"/>
    <n v="0"/>
    <n v="0"/>
    <n v="0"/>
    <n v="6801"/>
    <n v="1379"/>
    <n v="0"/>
    <n v="8180"/>
  </r>
  <r>
    <x v="8"/>
    <x v="4"/>
    <x v="0"/>
    <n v="95"/>
    <n v="144"/>
    <n v="30"/>
    <n v="0"/>
    <n v="0"/>
    <n v="0"/>
    <n v="0"/>
    <n v="0"/>
    <n v="0"/>
    <n v="0"/>
    <n v="0"/>
    <n v="1"/>
    <n v="37"/>
    <n v="9"/>
    <n v="1"/>
    <n v="0"/>
    <n v="0"/>
    <n v="0"/>
    <n v="0"/>
    <n v="0"/>
    <n v="0"/>
    <n v="14"/>
    <n v="34"/>
    <n v="13"/>
    <n v="3"/>
    <n v="0"/>
    <n v="2"/>
    <n v="0"/>
    <n v="0"/>
    <n v="0"/>
    <n v="0"/>
    <n v="0"/>
    <n v="0"/>
    <n v="0"/>
    <n v="0"/>
    <n v="0"/>
    <n v="269"/>
    <n v="114"/>
    <n v="0"/>
    <n v="383"/>
  </r>
  <r>
    <x v="8"/>
    <x v="4"/>
    <x v="1"/>
    <n v="96"/>
    <n v="145"/>
    <n v="30"/>
    <n v="0"/>
    <n v="0"/>
    <n v="0"/>
    <n v="0"/>
    <n v="0"/>
    <n v="0"/>
    <n v="0"/>
    <n v="0"/>
    <n v="1"/>
    <n v="37"/>
    <n v="9"/>
    <n v="1"/>
    <n v="0"/>
    <n v="0"/>
    <n v="0"/>
    <n v="0"/>
    <n v="0"/>
    <n v="0"/>
    <n v="14"/>
    <n v="34"/>
    <n v="13"/>
    <n v="3"/>
    <n v="0"/>
    <n v="2"/>
    <n v="0"/>
    <n v="0"/>
    <n v="0"/>
    <n v="0"/>
    <n v="0"/>
    <n v="0"/>
    <n v="0"/>
    <n v="0"/>
    <n v="0"/>
    <n v="271"/>
    <n v="114"/>
    <n v="0"/>
    <n v="385"/>
  </r>
  <r>
    <x v="8"/>
    <x v="4"/>
    <x v="2"/>
    <n v="95"/>
    <n v="142"/>
    <n v="30"/>
    <n v="0"/>
    <n v="0"/>
    <n v="0"/>
    <n v="0"/>
    <n v="0"/>
    <n v="0"/>
    <n v="0"/>
    <n v="0"/>
    <n v="1"/>
    <n v="37"/>
    <n v="9"/>
    <n v="1"/>
    <n v="0"/>
    <n v="0"/>
    <n v="0"/>
    <n v="0"/>
    <n v="0"/>
    <n v="0"/>
    <n v="14"/>
    <n v="34"/>
    <n v="13"/>
    <n v="3"/>
    <n v="0"/>
    <n v="2"/>
    <n v="0"/>
    <n v="0"/>
    <n v="0"/>
    <n v="0"/>
    <n v="0"/>
    <n v="0"/>
    <n v="0"/>
    <n v="0"/>
    <n v="0"/>
    <n v="267"/>
    <n v="114"/>
    <n v="0"/>
    <n v="381"/>
  </r>
  <r>
    <x v="8"/>
    <x v="4"/>
    <x v="3"/>
    <n v="93"/>
    <n v="142"/>
    <n v="30"/>
    <n v="0"/>
    <n v="0"/>
    <n v="0"/>
    <n v="0"/>
    <n v="0"/>
    <n v="0"/>
    <n v="0"/>
    <n v="0"/>
    <n v="1"/>
    <n v="35"/>
    <n v="8"/>
    <n v="1"/>
    <n v="0"/>
    <n v="0"/>
    <n v="0"/>
    <n v="0"/>
    <n v="0"/>
    <n v="0"/>
    <n v="15"/>
    <n v="35"/>
    <n v="13"/>
    <n v="3"/>
    <n v="0"/>
    <n v="2"/>
    <n v="0"/>
    <n v="0"/>
    <n v="0"/>
    <n v="0"/>
    <n v="0"/>
    <n v="0"/>
    <n v="0"/>
    <n v="0"/>
    <n v="0"/>
    <n v="265"/>
    <n v="113"/>
    <n v="0"/>
    <n v="378"/>
  </r>
  <r>
    <x v="8"/>
    <x v="4"/>
    <x v="4"/>
    <n v="94"/>
    <n v="140"/>
    <n v="31"/>
    <n v="0"/>
    <n v="0"/>
    <n v="0"/>
    <n v="0"/>
    <n v="0"/>
    <n v="0"/>
    <n v="0"/>
    <n v="0"/>
    <n v="1"/>
    <n v="35"/>
    <n v="8"/>
    <n v="1"/>
    <n v="0"/>
    <n v="0"/>
    <n v="0"/>
    <n v="0"/>
    <n v="0"/>
    <n v="0"/>
    <n v="14"/>
    <n v="35"/>
    <n v="13"/>
    <n v="3"/>
    <n v="0"/>
    <n v="2"/>
    <n v="0"/>
    <n v="0"/>
    <n v="0"/>
    <n v="0"/>
    <n v="0"/>
    <n v="0"/>
    <n v="0"/>
    <n v="0"/>
    <n v="0"/>
    <n v="265"/>
    <n v="112"/>
    <n v="0"/>
    <n v="377"/>
  </r>
  <r>
    <x v="8"/>
    <x v="4"/>
    <x v="5"/>
    <n v="92"/>
    <n v="140"/>
    <n v="31"/>
    <n v="0"/>
    <n v="0"/>
    <n v="0"/>
    <n v="0"/>
    <n v="0"/>
    <n v="0"/>
    <n v="0"/>
    <n v="0"/>
    <n v="1"/>
    <n v="35"/>
    <n v="8"/>
    <n v="1"/>
    <n v="0"/>
    <n v="0"/>
    <n v="0"/>
    <n v="0"/>
    <n v="0"/>
    <n v="0"/>
    <n v="14"/>
    <n v="35"/>
    <n v="13"/>
    <n v="3"/>
    <n v="0"/>
    <n v="2"/>
    <n v="0"/>
    <n v="0"/>
    <n v="0"/>
    <n v="0"/>
    <n v="0"/>
    <n v="0"/>
    <n v="0"/>
    <n v="0"/>
    <n v="0"/>
    <n v="263"/>
    <n v="112"/>
    <n v="0"/>
    <n v="375"/>
  </r>
  <r>
    <x v="8"/>
    <x v="4"/>
    <x v="6"/>
    <n v="118"/>
    <n v="121"/>
    <n v="24"/>
    <n v="0"/>
    <n v="0"/>
    <n v="0"/>
    <n v="0"/>
    <n v="0"/>
    <n v="0"/>
    <n v="0"/>
    <n v="0"/>
    <n v="1"/>
    <n v="34"/>
    <n v="10"/>
    <n v="0"/>
    <n v="0"/>
    <n v="0"/>
    <n v="0"/>
    <n v="0"/>
    <n v="0"/>
    <n v="0"/>
    <n v="12"/>
    <n v="37"/>
    <n v="14"/>
    <n v="2"/>
    <n v="0"/>
    <n v="2"/>
    <n v="0"/>
    <n v="0"/>
    <n v="0"/>
    <n v="0"/>
    <n v="0"/>
    <n v="0"/>
    <n v="0"/>
    <n v="0"/>
    <n v="0"/>
    <n v="263"/>
    <n v="112"/>
    <n v="0"/>
    <n v="375"/>
  </r>
  <r>
    <x v="8"/>
    <x v="4"/>
    <x v="7"/>
    <n v="117"/>
    <n v="120"/>
    <n v="24"/>
    <n v="0"/>
    <n v="0"/>
    <n v="0"/>
    <n v="0"/>
    <n v="0"/>
    <n v="0"/>
    <n v="0"/>
    <n v="0"/>
    <n v="1"/>
    <n v="33"/>
    <n v="10"/>
    <n v="0"/>
    <n v="0"/>
    <n v="0"/>
    <n v="0"/>
    <n v="0"/>
    <n v="0"/>
    <n v="0"/>
    <n v="12"/>
    <n v="37"/>
    <n v="14"/>
    <n v="2"/>
    <n v="0"/>
    <n v="2"/>
    <n v="0"/>
    <n v="0"/>
    <n v="0"/>
    <n v="0"/>
    <n v="0"/>
    <n v="0"/>
    <n v="0"/>
    <n v="0"/>
    <n v="0"/>
    <n v="261"/>
    <n v="111"/>
    <n v="0"/>
    <n v="372"/>
  </r>
  <r>
    <x v="8"/>
    <x v="4"/>
    <x v="8"/>
    <n v="116"/>
    <n v="121"/>
    <n v="24"/>
    <n v="0"/>
    <n v="0"/>
    <n v="0"/>
    <n v="0"/>
    <n v="0"/>
    <n v="0"/>
    <n v="0"/>
    <n v="0"/>
    <n v="1"/>
    <n v="33"/>
    <n v="10"/>
    <n v="0"/>
    <n v="0"/>
    <n v="0"/>
    <n v="0"/>
    <n v="0"/>
    <n v="0"/>
    <n v="0"/>
    <n v="12"/>
    <n v="37"/>
    <n v="14"/>
    <n v="2"/>
    <n v="0"/>
    <n v="2"/>
    <n v="0"/>
    <n v="0"/>
    <n v="0"/>
    <n v="0"/>
    <n v="0"/>
    <n v="0"/>
    <n v="0"/>
    <n v="0"/>
    <n v="0"/>
    <n v="261"/>
    <n v="111"/>
    <n v="0"/>
    <n v="372"/>
  </r>
  <r>
    <x v="8"/>
    <x v="4"/>
    <x v="9"/>
    <n v="116"/>
    <n v="120"/>
    <n v="24"/>
    <n v="0"/>
    <n v="0"/>
    <n v="0"/>
    <n v="0"/>
    <n v="0"/>
    <n v="0"/>
    <n v="0"/>
    <n v="0"/>
    <n v="1"/>
    <n v="34"/>
    <n v="11"/>
    <n v="0"/>
    <n v="0"/>
    <n v="0"/>
    <n v="0"/>
    <n v="0"/>
    <n v="0"/>
    <n v="0"/>
    <n v="12"/>
    <n v="37"/>
    <n v="14"/>
    <n v="2"/>
    <n v="0"/>
    <n v="2"/>
    <n v="0"/>
    <n v="0"/>
    <n v="0"/>
    <n v="0"/>
    <n v="0"/>
    <n v="0"/>
    <n v="0"/>
    <n v="0"/>
    <n v="0"/>
    <n v="260"/>
    <n v="113"/>
    <n v="0"/>
    <n v="373"/>
  </r>
  <r>
    <x v="8"/>
    <x v="4"/>
    <x v="10"/>
    <n v="116"/>
    <n v="120"/>
    <n v="24"/>
    <n v="0"/>
    <n v="0"/>
    <n v="0"/>
    <n v="0"/>
    <n v="0"/>
    <n v="0"/>
    <n v="0"/>
    <n v="0"/>
    <n v="1"/>
    <n v="33"/>
    <n v="10"/>
    <n v="0"/>
    <n v="1"/>
    <n v="0"/>
    <n v="0"/>
    <n v="0"/>
    <n v="0"/>
    <n v="0"/>
    <n v="12"/>
    <n v="38"/>
    <n v="14"/>
    <n v="2"/>
    <n v="0"/>
    <n v="2"/>
    <n v="0"/>
    <n v="0"/>
    <n v="0"/>
    <n v="0"/>
    <n v="0"/>
    <n v="0"/>
    <n v="0"/>
    <n v="0"/>
    <n v="0"/>
    <n v="260"/>
    <n v="113"/>
    <n v="0"/>
    <n v="373"/>
  </r>
  <r>
    <x v="8"/>
    <x v="4"/>
    <x v="11"/>
    <n v="117"/>
    <n v="122"/>
    <n v="23"/>
    <n v="0"/>
    <n v="0"/>
    <n v="0"/>
    <n v="0"/>
    <n v="0"/>
    <n v="0"/>
    <n v="0"/>
    <n v="0"/>
    <n v="1"/>
    <n v="33"/>
    <n v="10"/>
    <n v="0"/>
    <n v="1"/>
    <n v="0"/>
    <n v="0"/>
    <n v="0"/>
    <n v="0"/>
    <n v="0"/>
    <n v="12"/>
    <n v="38"/>
    <n v="14"/>
    <n v="2"/>
    <n v="0"/>
    <n v="2"/>
    <n v="0"/>
    <n v="0"/>
    <n v="0"/>
    <n v="0"/>
    <n v="0"/>
    <n v="0"/>
    <n v="0"/>
    <n v="0"/>
    <n v="0"/>
    <n v="262"/>
    <n v="113"/>
    <n v="0"/>
    <n v="375"/>
  </r>
  <r>
    <x v="9"/>
    <x v="4"/>
    <x v="0"/>
    <n v="9873"/>
    <n v="16196"/>
    <n v="12389"/>
    <n v="54"/>
    <n v="279"/>
    <n v="5"/>
    <n v="11"/>
    <n v="128"/>
    <n v="39"/>
    <n v="1"/>
    <n v="0"/>
    <n v="57"/>
    <n v="404"/>
    <n v="209"/>
    <n v="26"/>
    <n v="1"/>
    <n v="0"/>
    <n v="0"/>
    <n v="0"/>
    <n v="0"/>
    <n v="18"/>
    <n v="399"/>
    <n v="1095"/>
    <n v="481"/>
    <n v="36"/>
    <n v="13"/>
    <n v="5"/>
    <n v="0"/>
    <n v="0"/>
    <n v="0"/>
    <n v="1"/>
    <n v="0"/>
    <n v="0"/>
    <n v="0"/>
    <n v="0"/>
    <n v="0"/>
    <n v="38975"/>
    <n v="2744"/>
    <n v="1"/>
    <n v="41720"/>
  </r>
  <r>
    <x v="9"/>
    <x v="4"/>
    <x v="1"/>
    <n v="9857"/>
    <n v="16215"/>
    <n v="12552"/>
    <n v="57"/>
    <n v="278"/>
    <n v="5"/>
    <n v="11"/>
    <n v="128"/>
    <n v="39"/>
    <n v="1"/>
    <n v="0"/>
    <n v="58"/>
    <n v="409"/>
    <n v="213"/>
    <n v="28"/>
    <n v="1"/>
    <n v="0"/>
    <n v="0"/>
    <n v="0"/>
    <n v="0"/>
    <n v="21"/>
    <n v="404"/>
    <n v="1100"/>
    <n v="485"/>
    <n v="38"/>
    <n v="13"/>
    <n v="5"/>
    <n v="0"/>
    <n v="0"/>
    <n v="0"/>
    <n v="1"/>
    <n v="0"/>
    <n v="0"/>
    <n v="0"/>
    <n v="0"/>
    <n v="0"/>
    <n v="39143"/>
    <n v="2775"/>
    <n v="1"/>
    <n v="41919"/>
  </r>
  <r>
    <x v="9"/>
    <x v="4"/>
    <x v="2"/>
    <n v="9857"/>
    <n v="16201"/>
    <n v="12867"/>
    <n v="56"/>
    <n v="279"/>
    <n v="5"/>
    <n v="12"/>
    <n v="128"/>
    <n v="39"/>
    <n v="1"/>
    <n v="0"/>
    <n v="61"/>
    <n v="414"/>
    <n v="225"/>
    <n v="26"/>
    <n v="1"/>
    <n v="0"/>
    <n v="0"/>
    <n v="0"/>
    <n v="0"/>
    <n v="21"/>
    <n v="396"/>
    <n v="1090"/>
    <n v="487"/>
    <n v="37"/>
    <n v="13"/>
    <n v="5"/>
    <n v="0"/>
    <n v="0"/>
    <n v="0"/>
    <n v="1"/>
    <n v="0"/>
    <n v="0"/>
    <n v="0"/>
    <n v="0"/>
    <n v="0"/>
    <n v="39445"/>
    <n v="2776"/>
    <n v="1"/>
    <n v="42222"/>
  </r>
  <r>
    <x v="9"/>
    <x v="4"/>
    <x v="3"/>
    <n v="9843"/>
    <n v="16235"/>
    <n v="13046"/>
    <n v="56"/>
    <n v="278"/>
    <n v="5"/>
    <n v="13"/>
    <n v="128"/>
    <n v="39"/>
    <n v="1"/>
    <n v="0"/>
    <n v="62"/>
    <n v="414"/>
    <n v="230"/>
    <n v="26"/>
    <n v="1"/>
    <n v="0"/>
    <n v="0"/>
    <n v="0"/>
    <n v="0"/>
    <n v="21"/>
    <n v="397"/>
    <n v="1091"/>
    <n v="491"/>
    <n v="37"/>
    <n v="13"/>
    <n v="5"/>
    <n v="0"/>
    <n v="0"/>
    <n v="0"/>
    <n v="1"/>
    <n v="0"/>
    <n v="0"/>
    <n v="0"/>
    <n v="0"/>
    <n v="0"/>
    <n v="39644"/>
    <n v="2788"/>
    <n v="1"/>
    <n v="42433"/>
  </r>
  <r>
    <x v="9"/>
    <x v="4"/>
    <x v="4"/>
    <n v="9824"/>
    <n v="16221"/>
    <n v="13201"/>
    <n v="55"/>
    <n v="275"/>
    <n v="5"/>
    <n v="13"/>
    <n v="129"/>
    <n v="39"/>
    <n v="1"/>
    <n v="0"/>
    <n v="67"/>
    <n v="414"/>
    <n v="224"/>
    <n v="28"/>
    <n v="2"/>
    <n v="0"/>
    <n v="0"/>
    <n v="0"/>
    <n v="0"/>
    <n v="21"/>
    <n v="397"/>
    <n v="1099"/>
    <n v="488"/>
    <n v="35"/>
    <n v="13"/>
    <n v="5"/>
    <n v="0"/>
    <n v="0"/>
    <n v="0"/>
    <n v="1"/>
    <n v="0"/>
    <n v="0"/>
    <n v="0"/>
    <n v="0"/>
    <n v="0"/>
    <n v="39763"/>
    <n v="2793"/>
    <n v="1"/>
    <n v="42557"/>
  </r>
  <r>
    <x v="9"/>
    <x v="4"/>
    <x v="5"/>
    <n v="9784"/>
    <n v="16213"/>
    <n v="13432"/>
    <n v="55"/>
    <n v="274"/>
    <n v="5"/>
    <n v="13"/>
    <n v="129"/>
    <n v="39"/>
    <n v="1"/>
    <n v="0"/>
    <n v="67"/>
    <n v="410"/>
    <n v="229"/>
    <n v="30"/>
    <n v="2"/>
    <n v="0"/>
    <n v="0"/>
    <n v="0"/>
    <n v="0"/>
    <n v="22"/>
    <n v="394"/>
    <n v="1103"/>
    <n v="488"/>
    <n v="37"/>
    <n v="13"/>
    <n v="5"/>
    <n v="0"/>
    <n v="0"/>
    <n v="0"/>
    <n v="1"/>
    <n v="0"/>
    <n v="0"/>
    <n v="0"/>
    <n v="0"/>
    <n v="0"/>
    <n v="39945"/>
    <n v="2800"/>
    <n v="1"/>
    <n v="42746"/>
  </r>
  <r>
    <x v="9"/>
    <x v="4"/>
    <x v="6"/>
    <n v="10148"/>
    <n v="16674"/>
    <n v="12828"/>
    <n v="55"/>
    <n v="251"/>
    <n v="4"/>
    <n v="12"/>
    <n v="137"/>
    <n v="32"/>
    <n v="1"/>
    <n v="0"/>
    <n v="69"/>
    <n v="420"/>
    <n v="213"/>
    <n v="29"/>
    <n v="1"/>
    <n v="0"/>
    <n v="0"/>
    <n v="0"/>
    <n v="0"/>
    <n v="22"/>
    <n v="400"/>
    <n v="1099"/>
    <n v="502"/>
    <n v="38"/>
    <n v="13"/>
    <n v="5"/>
    <n v="0"/>
    <n v="0"/>
    <n v="0"/>
    <n v="1"/>
    <n v="0"/>
    <n v="0"/>
    <n v="0"/>
    <n v="0"/>
    <n v="0"/>
    <n v="40142"/>
    <n v="2811"/>
    <n v="1"/>
    <n v="42954"/>
  </r>
  <r>
    <x v="9"/>
    <x v="4"/>
    <x v="7"/>
    <n v="10134"/>
    <n v="16674"/>
    <n v="13096"/>
    <n v="55"/>
    <n v="250"/>
    <n v="2"/>
    <n v="12"/>
    <n v="138"/>
    <n v="34"/>
    <n v="1"/>
    <n v="0"/>
    <n v="71"/>
    <n v="410"/>
    <n v="214"/>
    <n v="31"/>
    <n v="1"/>
    <n v="0"/>
    <n v="0"/>
    <n v="0"/>
    <n v="0"/>
    <n v="24"/>
    <n v="401"/>
    <n v="1099"/>
    <n v="505"/>
    <n v="37"/>
    <n v="13"/>
    <n v="5"/>
    <n v="0"/>
    <n v="0"/>
    <n v="0"/>
    <n v="0"/>
    <n v="0"/>
    <n v="0"/>
    <n v="0"/>
    <n v="0"/>
    <n v="0"/>
    <n v="40396"/>
    <n v="2811"/>
    <n v="0"/>
    <n v="43207"/>
  </r>
  <r>
    <x v="9"/>
    <x v="4"/>
    <x v="8"/>
    <n v="10139"/>
    <n v="16678"/>
    <n v="13270"/>
    <n v="56"/>
    <n v="251"/>
    <n v="2"/>
    <n v="25"/>
    <n v="138"/>
    <n v="34"/>
    <n v="1"/>
    <n v="0"/>
    <n v="71"/>
    <n v="410"/>
    <n v="213"/>
    <n v="28"/>
    <n v="1"/>
    <n v="0"/>
    <n v="0"/>
    <n v="0"/>
    <n v="0"/>
    <n v="24"/>
    <n v="400"/>
    <n v="1099"/>
    <n v="510"/>
    <n v="39"/>
    <n v="12"/>
    <n v="5"/>
    <n v="0"/>
    <n v="0"/>
    <n v="0"/>
    <n v="2"/>
    <n v="0"/>
    <n v="0"/>
    <n v="0"/>
    <n v="0"/>
    <n v="0"/>
    <n v="40594"/>
    <n v="2812"/>
    <n v="2"/>
    <n v="43408"/>
  </r>
  <r>
    <x v="9"/>
    <x v="4"/>
    <x v="9"/>
    <n v="10138"/>
    <n v="16690"/>
    <n v="13517"/>
    <n v="56"/>
    <n v="249"/>
    <n v="2"/>
    <n v="12"/>
    <n v="141"/>
    <n v="34"/>
    <n v="1"/>
    <n v="0"/>
    <n v="72"/>
    <n v="414"/>
    <n v="211"/>
    <n v="29"/>
    <n v="0"/>
    <n v="0"/>
    <n v="0"/>
    <n v="0"/>
    <n v="0"/>
    <n v="25"/>
    <n v="399"/>
    <n v="1101"/>
    <n v="513"/>
    <n v="39"/>
    <n v="14"/>
    <n v="5"/>
    <n v="0"/>
    <n v="0"/>
    <n v="0"/>
    <n v="1"/>
    <n v="0"/>
    <n v="0"/>
    <n v="0"/>
    <n v="0"/>
    <n v="0"/>
    <n v="40840"/>
    <n v="2822"/>
    <n v="1"/>
    <n v="43663"/>
  </r>
  <r>
    <x v="9"/>
    <x v="4"/>
    <x v="10"/>
    <n v="10151"/>
    <n v="16714"/>
    <n v="13763"/>
    <n v="56"/>
    <n v="248"/>
    <n v="2"/>
    <n v="11"/>
    <n v="142"/>
    <n v="34"/>
    <n v="1"/>
    <n v="0"/>
    <n v="76"/>
    <n v="415"/>
    <n v="216"/>
    <n v="32"/>
    <n v="0"/>
    <n v="0"/>
    <n v="0"/>
    <n v="0"/>
    <n v="0"/>
    <n v="26"/>
    <n v="399"/>
    <n v="1105"/>
    <n v="515"/>
    <n v="39"/>
    <n v="12"/>
    <n v="5"/>
    <n v="0"/>
    <n v="0"/>
    <n v="0"/>
    <n v="1"/>
    <n v="0"/>
    <n v="0"/>
    <n v="0"/>
    <n v="0"/>
    <n v="0"/>
    <n v="41122"/>
    <n v="2840"/>
    <n v="1"/>
    <n v="43963"/>
  </r>
  <r>
    <x v="9"/>
    <x v="4"/>
    <x v="11"/>
    <n v="10180"/>
    <n v="16757"/>
    <n v="14036"/>
    <n v="56"/>
    <n v="248"/>
    <n v="2"/>
    <n v="11"/>
    <n v="142"/>
    <n v="34"/>
    <n v="1"/>
    <n v="0"/>
    <n v="76"/>
    <n v="415"/>
    <n v="222"/>
    <n v="34"/>
    <n v="0"/>
    <n v="0"/>
    <n v="0"/>
    <n v="0"/>
    <n v="0"/>
    <n v="26"/>
    <n v="401"/>
    <n v="1115"/>
    <n v="512"/>
    <n v="39"/>
    <n v="14"/>
    <n v="5"/>
    <n v="0"/>
    <n v="0"/>
    <n v="0"/>
    <n v="1"/>
    <n v="0"/>
    <n v="0"/>
    <n v="0"/>
    <n v="0"/>
    <n v="0"/>
    <n v="41467"/>
    <n v="2859"/>
    <n v="1"/>
    <n v="44327"/>
  </r>
  <r>
    <x v="10"/>
    <x v="4"/>
    <x v="0"/>
    <n v="2707"/>
    <n v="4368"/>
    <n v="4674"/>
    <n v="107"/>
    <n v="240"/>
    <n v="4"/>
    <n v="0"/>
    <n v="4"/>
    <n v="7"/>
    <n v="0"/>
    <n v="0"/>
    <n v="30"/>
    <n v="129"/>
    <n v="69"/>
    <n v="16"/>
    <n v="4"/>
    <n v="0"/>
    <n v="0"/>
    <n v="0"/>
    <n v="0"/>
    <n v="2"/>
    <n v="53"/>
    <n v="348"/>
    <n v="196"/>
    <n v="9"/>
    <n v="3"/>
    <n v="0"/>
    <n v="0"/>
    <n v="0"/>
    <n v="0"/>
    <n v="0"/>
    <n v="0"/>
    <n v="0"/>
    <n v="1"/>
    <n v="1"/>
    <n v="0"/>
    <n v="12111"/>
    <n v="859"/>
    <n v="2"/>
    <n v="12972"/>
  </r>
  <r>
    <x v="10"/>
    <x v="4"/>
    <x v="1"/>
    <n v="2712"/>
    <n v="4359"/>
    <n v="4695"/>
    <n v="109"/>
    <n v="240"/>
    <n v="4"/>
    <n v="0"/>
    <n v="4"/>
    <n v="7"/>
    <n v="0"/>
    <n v="0"/>
    <n v="29"/>
    <n v="125"/>
    <n v="71"/>
    <n v="17"/>
    <n v="3"/>
    <n v="0"/>
    <n v="0"/>
    <n v="0"/>
    <n v="0"/>
    <n v="4"/>
    <n v="53"/>
    <n v="350"/>
    <n v="196"/>
    <n v="10"/>
    <n v="3"/>
    <n v="0"/>
    <n v="0"/>
    <n v="0"/>
    <n v="0"/>
    <n v="0"/>
    <n v="0"/>
    <n v="0"/>
    <n v="1"/>
    <n v="1"/>
    <n v="0"/>
    <n v="12130"/>
    <n v="861"/>
    <n v="2"/>
    <n v="12993"/>
  </r>
  <r>
    <x v="10"/>
    <x v="4"/>
    <x v="2"/>
    <n v="2710"/>
    <n v="4354"/>
    <n v="4715"/>
    <n v="108"/>
    <n v="239"/>
    <n v="4"/>
    <n v="0"/>
    <n v="4"/>
    <n v="7"/>
    <n v="0"/>
    <n v="0"/>
    <n v="29"/>
    <n v="127"/>
    <n v="69"/>
    <n v="16"/>
    <n v="2"/>
    <n v="0"/>
    <n v="0"/>
    <n v="0"/>
    <n v="0"/>
    <n v="4"/>
    <n v="53"/>
    <n v="352"/>
    <n v="197"/>
    <n v="11"/>
    <n v="3"/>
    <n v="0"/>
    <n v="0"/>
    <n v="0"/>
    <n v="0"/>
    <n v="0"/>
    <n v="0"/>
    <n v="0"/>
    <n v="1"/>
    <n v="1"/>
    <n v="0"/>
    <n v="12141"/>
    <n v="863"/>
    <n v="2"/>
    <n v="13006"/>
  </r>
  <r>
    <x v="10"/>
    <x v="4"/>
    <x v="3"/>
    <n v="2709"/>
    <n v="4353"/>
    <n v="4729"/>
    <n v="106"/>
    <n v="240"/>
    <n v="4"/>
    <n v="0"/>
    <n v="4"/>
    <n v="7"/>
    <n v="0"/>
    <n v="0"/>
    <n v="29"/>
    <n v="132"/>
    <n v="69"/>
    <n v="16"/>
    <n v="2"/>
    <n v="0"/>
    <n v="0"/>
    <n v="0"/>
    <n v="0"/>
    <n v="4"/>
    <n v="53"/>
    <n v="351"/>
    <n v="197"/>
    <n v="11"/>
    <n v="3"/>
    <n v="0"/>
    <n v="0"/>
    <n v="0"/>
    <n v="0"/>
    <n v="0"/>
    <n v="0"/>
    <n v="0"/>
    <n v="1"/>
    <n v="1"/>
    <n v="0"/>
    <n v="12152"/>
    <n v="867"/>
    <n v="2"/>
    <n v="13021"/>
  </r>
  <r>
    <x v="10"/>
    <x v="4"/>
    <x v="4"/>
    <n v="2712"/>
    <n v="4360"/>
    <n v="4764"/>
    <n v="104"/>
    <n v="241"/>
    <n v="4"/>
    <n v="0"/>
    <n v="4"/>
    <n v="7"/>
    <n v="0"/>
    <n v="0"/>
    <n v="29"/>
    <n v="128"/>
    <n v="70"/>
    <n v="15"/>
    <n v="2"/>
    <n v="0"/>
    <n v="0"/>
    <n v="0"/>
    <n v="0"/>
    <n v="4"/>
    <n v="54"/>
    <n v="352"/>
    <n v="199"/>
    <n v="11"/>
    <n v="3"/>
    <n v="0"/>
    <n v="0"/>
    <n v="0"/>
    <n v="0"/>
    <n v="0"/>
    <n v="0"/>
    <n v="0"/>
    <n v="1"/>
    <n v="1"/>
    <n v="0"/>
    <n v="12196"/>
    <n v="867"/>
    <n v="2"/>
    <n v="13065"/>
  </r>
  <r>
    <x v="10"/>
    <x v="4"/>
    <x v="5"/>
    <n v="2705"/>
    <n v="4360"/>
    <n v="4771"/>
    <n v="104"/>
    <n v="241"/>
    <n v="4"/>
    <n v="0"/>
    <n v="4"/>
    <n v="7"/>
    <n v="0"/>
    <n v="0"/>
    <n v="29"/>
    <n v="126"/>
    <n v="73"/>
    <n v="16"/>
    <n v="2"/>
    <n v="0"/>
    <n v="0"/>
    <n v="0"/>
    <n v="0"/>
    <n v="4"/>
    <n v="54"/>
    <n v="350"/>
    <n v="199"/>
    <n v="11"/>
    <n v="3"/>
    <n v="0"/>
    <n v="0"/>
    <n v="0"/>
    <n v="0"/>
    <n v="0"/>
    <n v="0"/>
    <n v="0"/>
    <n v="1"/>
    <n v="1"/>
    <n v="0"/>
    <n v="12196"/>
    <n v="867"/>
    <n v="2"/>
    <n v="13065"/>
  </r>
  <r>
    <x v="10"/>
    <x v="4"/>
    <x v="6"/>
    <n v="2733"/>
    <n v="4318"/>
    <n v="4834"/>
    <n v="106"/>
    <n v="221"/>
    <n v="4"/>
    <n v="0"/>
    <n v="4"/>
    <n v="7"/>
    <n v="0"/>
    <n v="0"/>
    <n v="31"/>
    <n v="125"/>
    <n v="76"/>
    <n v="15"/>
    <n v="1"/>
    <n v="0"/>
    <n v="0"/>
    <n v="0"/>
    <n v="0"/>
    <n v="4"/>
    <n v="57"/>
    <n v="337"/>
    <n v="209"/>
    <n v="11"/>
    <n v="3"/>
    <n v="0"/>
    <n v="0"/>
    <n v="0"/>
    <n v="0"/>
    <n v="0"/>
    <n v="0"/>
    <n v="0"/>
    <n v="1"/>
    <n v="1"/>
    <n v="0"/>
    <n v="12227"/>
    <n v="869"/>
    <n v="2"/>
    <n v="13098"/>
  </r>
  <r>
    <x v="10"/>
    <x v="4"/>
    <x v="7"/>
    <n v="2734"/>
    <n v="4317"/>
    <n v="4856"/>
    <n v="107"/>
    <n v="220"/>
    <n v="4"/>
    <n v="0"/>
    <n v="4"/>
    <n v="8"/>
    <n v="0"/>
    <n v="0"/>
    <n v="31"/>
    <n v="126"/>
    <n v="77"/>
    <n v="15"/>
    <n v="1"/>
    <n v="0"/>
    <n v="0"/>
    <n v="0"/>
    <n v="0"/>
    <n v="4"/>
    <n v="57"/>
    <n v="339"/>
    <n v="209"/>
    <n v="11"/>
    <n v="3"/>
    <n v="0"/>
    <n v="0"/>
    <n v="0"/>
    <n v="0"/>
    <n v="0"/>
    <n v="0"/>
    <n v="0"/>
    <n v="1"/>
    <n v="1"/>
    <n v="0"/>
    <n v="12250"/>
    <n v="873"/>
    <n v="2"/>
    <n v="13125"/>
  </r>
  <r>
    <x v="10"/>
    <x v="4"/>
    <x v="8"/>
    <n v="2737"/>
    <n v="4313"/>
    <n v="4874"/>
    <n v="110"/>
    <n v="220"/>
    <n v="5"/>
    <n v="0"/>
    <n v="4"/>
    <n v="7"/>
    <n v="0"/>
    <n v="0"/>
    <n v="31"/>
    <n v="131"/>
    <n v="77"/>
    <n v="17"/>
    <n v="1"/>
    <n v="0"/>
    <n v="0"/>
    <n v="0"/>
    <n v="0"/>
    <n v="4"/>
    <n v="55"/>
    <n v="342"/>
    <n v="208"/>
    <n v="11"/>
    <n v="3"/>
    <n v="0"/>
    <n v="0"/>
    <n v="0"/>
    <n v="0"/>
    <n v="0"/>
    <n v="0"/>
    <n v="0"/>
    <n v="1"/>
    <n v="1"/>
    <n v="0"/>
    <n v="12270"/>
    <n v="880"/>
    <n v="2"/>
    <n v="13152"/>
  </r>
  <r>
    <x v="10"/>
    <x v="4"/>
    <x v="9"/>
    <n v="2737"/>
    <n v="4309"/>
    <n v="4889"/>
    <n v="111"/>
    <n v="221"/>
    <n v="5"/>
    <n v="0"/>
    <n v="4"/>
    <n v="7"/>
    <n v="0"/>
    <n v="0"/>
    <n v="31"/>
    <n v="132"/>
    <n v="78"/>
    <n v="17"/>
    <n v="1"/>
    <n v="0"/>
    <n v="0"/>
    <n v="0"/>
    <n v="0"/>
    <n v="4"/>
    <n v="54"/>
    <n v="344"/>
    <n v="205"/>
    <n v="11"/>
    <n v="3"/>
    <n v="0"/>
    <n v="0"/>
    <n v="0"/>
    <n v="0"/>
    <n v="0"/>
    <n v="0"/>
    <n v="0"/>
    <n v="1"/>
    <n v="1"/>
    <n v="0"/>
    <n v="12283"/>
    <n v="880"/>
    <n v="2"/>
    <n v="13165"/>
  </r>
  <r>
    <x v="10"/>
    <x v="4"/>
    <x v="10"/>
    <n v="2738"/>
    <n v="4302"/>
    <n v="4924"/>
    <n v="112"/>
    <n v="220"/>
    <n v="5"/>
    <n v="0"/>
    <n v="5"/>
    <n v="7"/>
    <n v="0"/>
    <n v="0"/>
    <n v="31"/>
    <n v="133"/>
    <n v="82"/>
    <n v="18"/>
    <n v="1"/>
    <n v="0"/>
    <n v="0"/>
    <n v="0"/>
    <n v="0"/>
    <n v="4"/>
    <n v="51"/>
    <n v="345"/>
    <n v="206"/>
    <n v="11"/>
    <n v="3"/>
    <n v="0"/>
    <n v="0"/>
    <n v="0"/>
    <n v="0"/>
    <n v="0"/>
    <n v="0"/>
    <n v="0"/>
    <n v="1"/>
    <n v="1"/>
    <n v="0"/>
    <n v="12313"/>
    <n v="885"/>
    <n v="2"/>
    <n v="13200"/>
  </r>
  <r>
    <x v="10"/>
    <x v="4"/>
    <x v="11"/>
    <n v="2737"/>
    <n v="4315"/>
    <n v="4930"/>
    <n v="114"/>
    <n v="220"/>
    <n v="5"/>
    <n v="0"/>
    <n v="5"/>
    <n v="7"/>
    <n v="0"/>
    <n v="0"/>
    <n v="32"/>
    <n v="133"/>
    <n v="82"/>
    <n v="18"/>
    <n v="1"/>
    <n v="0"/>
    <n v="0"/>
    <n v="0"/>
    <n v="0"/>
    <n v="4"/>
    <n v="52"/>
    <n v="344"/>
    <n v="206"/>
    <n v="11"/>
    <n v="3"/>
    <n v="0"/>
    <n v="0"/>
    <n v="0"/>
    <n v="0"/>
    <n v="0"/>
    <n v="0"/>
    <n v="0"/>
    <n v="1"/>
    <n v="1"/>
    <n v="0"/>
    <n v="12333"/>
    <n v="886"/>
    <n v="2"/>
    <n v="13221"/>
  </r>
  <r>
    <x v="11"/>
    <x v="4"/>
    <x v="0"/>
    <n v="3984"/>
    <n v="6697"/>
    <n v="3572"/>
    <n v="40"/>
    <n v="17"/>
    <n v="0"/>
    <n v="0"/>
    <n v="31"/>
    <n v="14"/>
    <n v="0"/>
    <n v="0"/>
    <n v="104"/>
    <n v="546"/>
    <n v="121"/>
    <n v="8"/>
    <n v="0"/>
    <n v="0"/>
    <n v="0"/>
    <n v="0"/>
    <n v="0"/>
    <n v="9"/>
    <n v="318"/>
    <n v="418"/>
    <n v="201"/>
    <n v="19"/>
    <n v="9"/>
    <n v="1"/>
    <n v="0"/>
    <n v="0"/>
    <n v="0"/>
    <n v="0"/>
    <n v="0"/>
    <n v="0"/>
    <n v="2"/>
    <n v="0"/>
    <n v="0"/>
    <n v="14355"/>
    <n v="1754"/>
    <n v="2"/>
    <n v="16111"/>
  </r>
  <r>
    <x v="11"/>
    <x v="4"/>
    <x v="1"/>
    <n v="3952"/>
    <n v="6562"/>
    <n v="3501"/>
    <n v="40"/>
    <n v="17"/>
    <n v="0"/>
    <n v="0"/>
    <n v="31"/>
    <n v="15"/>
    <n v="0"/>
    <n v="0"/>
    <n v="103"/>
    <n v="542"/>
    <n v="128"/>
    <n v="7"/>
    <n v="0"/>
    <n v="0"/>
    <n v="0"/>
    <n v="0"/>
    <n v="0"/>
    <n v="9"/>
    <n v="316"/>
    <n v="410"/>
    <n v="206"/>
    <n v="19"/>
    <n v="9"/>
    <n v="1"/>
    <n v="0"/>
    <n v="0"/>
    <n v="0"/>
    <n v="0"/>
    <n v="0"/>
    <n v="0"/>
    <n v="2"/>
    <n v="0"/>
    <n v="0"/>
    <n v="14118"/>
    <n v="1750"/>
    <n v="2"/>
    <n v="15870"/>
  </r>
  <r>
    <x v="11"/>
    <x v="4"/>
    <x v="2"/>
    <n v="3949"/>
    <n v="6528"/>
    <n v="3493"/>
    <n v="37"/>
    <n v="18"/>
    <n v="1"/>
    <n v="0"/>
    <n v="30"/>
    <n v="14"/>
    <n v="0"/>
    <n v="0"/>
    <n v="104"/>
    <n v="558"/>
    <n v="128"/>
    <n v="13"/>
    <n v="0"/>
    <n v="0"/>
    <n v="0"/>
    <n v="0"/>
    <n v="0"/>
    <n v="9"/>
    <n v="291"/>
    <n v="407"/>
    <n v="200"/>
    <n v="19"/>
    <n v="8"/>
    <n v="2"/>
    <n v="0"/>
    <n v="0"/>
    <n v="0"/>
    <n v="0"/>
    <n v="0"/>
    <n v="0"/>
    <n v="2"/>
    <n v="0"/>
    <n v="0"/>
    <n v="14070"/>
    <n v="1739"/>
    <n v="2"/>
    <n v="15811"/>
  </r>
  <r>
    <x v="11"/>
    <x v="4"/>
    <x v="3"/>
    <n v="3936"/>
    <n v="6495"/>
    <n v="3488"/>
    <n v="37"/>
    <n v="19"/>
    <n v="0"/>
    <n v="0"/>
    <n v="30"/>
    <n v="15"/>
    <n v="0"/>
    <n v="0"/>
    <n v="103"/>
    <n v="551"/>
    <n v="123"/>
    <n v="12"/>
    <n v="0"/>
    <n v="0"/>
    <n v="0"/>
    <n v="0"/>
    <n v="0"/>
    <n v="9"/>
    <n v="289"/>
    <n v="413"/>
    <n v="199"/>
    <n v="19"/>
    <n v="8"/>
    <n v="2"/>
    <n v="0"/>
    <n v="0"/>
    <n v="0"/>
    <n v="0"/>
    <n v="0"/>
    <n v="0"/>
    <n v="2"/>
    <n v="0"/>
    <n v="0"/>
    <n v="14020"/>
    <n v="1728"/>
    <n v="2"/>
    <n v="15750"/>
  </r>
  <r>
    <x v="11"/>
    <x v="4"/>
    <x v="4"/>
    <n v="3923"/>
    <n v="6448"/>
    <n v="3473"/>
    <n v="39"/>
    <n v="19"/>
    <n v="0"/>
    <n v="0"/>
    <n v="30"/>
    <n v="15"/>
    <n v="0"/>
    <n v="0"/>
    <n v="101"/>
    <n v="539"/>
    <n v="132"/>
    <n v="11"/>
    <n v="0"/>
    <n v="0"/>
    <n v="0"/>
    <n v="0"/>
    <n v="0"/>
    <n v="9"/>
    <n v="280"/>
    <n v="408"/>
    <n v="199"/>
    <n v="19"/>
    <n v="8"/>
    <n v="2"/>
    <n v="0"/>
    <n v="0"/>
    <n v="0"/>
    <n v="0"/>
    <n v="0"/>
    <n v="0"/>
    <n v="2"/>
    <n v="0"/>
    <n v="0"/>
    <n v="13947"/>
    <n v="1708"/>
    <n v="2"/>
    <n v="15657"/>
  </r>
  <r>
    <x v="11"/>
    <x v="4"/>
    <x v="5"/>
    <n v="3902"/>
    <n v="6416"/>
    <n v="3475"/>
    <n v="39"/>
    <n v="19"/>
    <n v="0"/>
    <n v="0"/>
    <n v="30"/>
    <n v="15"/>
    <n v="0"/>
    <n v="0"/>
    <n v="101"/>
    <n v="523"/>
    <n v="136"/>
    <n v="12"/>
    <n v="0"/>
    <n v="0"/>
    <n v="0"/>
    <n v="0"/>
    <n v="0"/>
    <n v="9"/>
    <n v="283"/>
    <n v="407"/>
    <n v="196"/>
    <n v="19"/>
    <n v="8"/>
    <n v="2"/>
    <n v="0"/>
    <n v="0"/>
    <n v="0"/>
    <n v="0"/>
    <n v="0"/>
    <n v="0"/>
    <n v="2"/>
    <n v="0"/>
    <n v="0"/>
    <n v="13896"/>
    <n v="1696"/>
    <n v="2"/>
    <n v="15594"/>
  </r>
  <r>
    <x v="11"/>
    <x v="4"/>
    <x v="6"/>
    <n v="4844"/>
    <n v="5788"/>
    <n v="3161"/>
    <n v="39"/>
    <n v="12"/>
    <n v="3"/>
    <n v="0"/>
    <n v="26"/>
    <n v="18"/>
    <n v="0"/>
    <n v="0"/>
    <n v="101"/>
    <n v="537"/>
    <n v="116"/>
    <n v="7"/>
    <n v="0"/>
    <n v="0"/>
    <n v="0"/>
    <n v="0"/>
    <n v="0"/>
    <n v="9"/>
    <n v="331"/>
    <n v="382"/>
    <n v="176"/>
    <n v="17"/>
    <n v="7"/>
    <n v="2"/>
    <n v="0"/>
    <n v="0"/>
    <n v="0"/>
    <n v="0"/>
    <n v="0"/>
    <n v="0"/>
    <n v="2"/>
    <n v="0"/>
    <n v="0"/>
    <n v="13891"/>
    <n v="1685"/>
    <n v="2"/>
    <n v="15578"/>
  </r>
  <r>
    <x v="11"/>
    <x v="4"/>
    <x v="7"/>
    <n v="4827"/>
    <n v="5793"/>
    <n v="3172"/>
    <n v="39"/>
    <n v="12"/>
    <n v="3"/>
    <n v="0"/>
    <n v="26"/>
    <n v="18"/>
    <n v="0"/>
    <n v="0"/>
    <n v="101"/>
    <n v="533"/>
    <n v="112"/>
    <n v="9"/>
    <n v="0"/>
    <n v="0"/>
    <n v="0"/>
    <n v="0"/>
    <n v="0"/>
    <n v="8"/>
    <n v="327"/>
    <n v="385"/>
    <n v="175"/>
    <n v="17"/>
    <n v="7"/>
    <n v="2"/>
    <n v="0"/>
    <n v="0"/>
    <n v="0"/>
    <n v="0"/>
    <n v="0"/>
    <n v="0"/>
    <n v="2"/>
    <n v="0"/>
    <n v="0"/>
    <n v="13890"/>
    <n v="1676"/>
    <n v="2"/>
    <n v="15568"/>
  </r>
  <r>
    <x v="11"/>
    <x v="4"/>
    <x v="8"/>
    <n v="4828"/>
    <n v="5779"/>
    <n v="3171"/>
    <n v="41"/>
    <n v="12"/>
    <n v="3"/>
    <n v="0"/>
    <n v="26"/>
    <n v="18"/>
    <n v="0"/>
    <n v="0"/>
    <n v="101"/>
    <n v="530"/>
    <n v="119"/>
    <n v="9"/>
    <n v="0"/>
    <n v="0"/>
    <n v="0"/>
    <n v="0"/>
    <n v="0"/>
    <n v="8"/>
    <n v="329"/>
    <n v="392"/>
    <n v="174"/>
    <n v="17"/>
    <n v="7"/>
    <n v="2"/>
    <n v="0"/>
    <n v="0"/>
    <n v="0"/>
    <n v="0"/>
    <n v="0"/>
    <n v="0"/>
    <n v="2"/>
    <n v="0"/>
    <n v="0"/>
    <n v="13878"/>
    <n v="1688"/>
    <n v="2"/>
    <n v="15568"/>
  </r>
  <r>
    <x v="11"/>
    <x v="4"/>
    <x v="9"/>
    <n v="4832"/>
    <n v="5801"/>
    <n v="3177"/>
    <n v="42"/>
    <n v="12"/>
    <n v="3"/>
    <n v="0"/>
    <n v="26"/>
    <n v="18"/>
    <n v="0"/>
    <n v="0"/>
    <n v="101"/>
    <n v="528"/>
    <n v="124"/>
    <n v="11"/>
    <n v="0"/>
    <n v="0"/>
    <n v="0"/>
    <n v="0"/>
    <n v="0"/>
    <n v="8"/>
    <n v="330"/>
    <n v="392"/>
    <n v="174"/>
    <n v="17"/>
    <n v="7"/>
    <n v="2"/>
    <n v="0"/>
    <n v="0"/>
    <n v="0"/>
    <n v="0"/>
    <n v="0"/>
    <n v="0"/>
    <n v="2"/>
    <n v="0"/>
    <n v="0"/>
    <n v="13911"/>
    <n v="1694"/>
    <n v="2"/>
    <n v="15607"/>
  </r>
  <r>
    <x v="11"/>
    <x v="4"/>
    <x v="10"/>
    <n v="4855"/>
    <n v="5819"/>
    <n v="3202"/>
    <n v="42"/>
    <n v="12"/>
    <n v="3"/>
    <n v="0"/>
    <n v="26"/>
    <n v="18"/>
    <n v="0"/>
    <n v="0"/>
    <n v="100"/>
    <n v="531"/>
    <n v="121"/>
    <n v="11"/>
    <n v="0"/>
    <n v="0"/>
    <n v="0"/>
    <n v="0"/>
    <n v="0"/>
    <n v="8"/>
    <n v="329"/>
    <n v="400"/>
    <n v="174"/>
    <n v="17"/>
    <n v="7"/>
    <n v="2"/>
    <n v="0"/>
    <n v="0"/>
    <n v="0"/>
    <n v="0"/>
    <n v="0"/>
    <n v="0"/>
    <n v="2"/>
    <n v="0"/>
    <n v="0"/>
    <n v="13977"/>
    <n v="1700"/>
    <n v="2"/>
    <n v="15679"/>
  </r>
  <r>
    <x v="11"/>
    <x v="4"/>
    <x v="11"/>
    <n v="4908"/>
    <n v="5849"/>
    <n v="3217"/>
    <n v="42"/>
    <n v="13"/>
    <n v="3"/>
    <n v="0"/>
    <n v="26"/>
    <n v="18"/>
    <n v="0"/>
    <n v="0"/>
    <n v="104"/>
    <n v="539"/>
    <n v="120"/>
    <n v="11"/>
    <n v="1"/>
    <n v="0"/>
    <n v="0"/>
    <n v="0"/>
    <n v="0"/>
    <n v="8"/>
    <n v="320"/>
    <n v="399"/>
    <n v="174"/>
    <n v="17"/>
    <n v="7"/>
    <n v="2"/>
    <n v="0"/>
    <n v="0"/>
    <n v="0"/>
    <n v="0"/>
    <n v="0"/>
    <n v="0"/>
    <n v="2"/>
    <n v="0"/>
    <n v="0"/>
    <n v="14076"/>
    <n v="1702"/>
    <n v="2"/>
    <n v="15780"/>
  </r>
  <r>
    <x v="12"/>
    <x v="4"/>
    <x v="0"/>
    <n v="6026"/>
    <n v="24461"/>
    <n v="11413"/>
    <n v="42"/>
    <n v="21"/>
    <n v="0"/>
    <n v="0"/>
    <n v="6"/>
    <n v="9"/>
    <n v="0"/>
    <n v="0"/>
    <n v="61"/>
    <n v="432"/>
    <n v="73"/>
    <n v="17"/>
    <n v="2"/>
    <n v="0"/>
    <n v="0"/>
    <n v="0"/>
    <n v="0"/>
    <n v="15"/>
    <n v="204"/>
    <n v="503"/>
    <n v="234"/>
    <n v="23"/>
    <n v="7"/>
    <n v="6"/>
    <n v="0"/>
    <n v="1"/>
    <n v="0"/>
    <n v="0"/>
    <n v="0"/>
    <n v="0"/>
    <n v="0"/>
    <n v="1"/>
    <n v="0"/>
    <n v="41978"/>
    <n v="1577"/>
    <n v="2"/>
    <n v="43557"/>
  </r>
  <r>
    <x v="12"/>
    <x v="4"/>
    <x v="1"/>
    <n v="6024"/>
    <n v="24426"/>
    <n v="11439"/>
    <n v="44"/>
    <n v="21"/>
    <n v="0"/>
    <n v="0"/>
    <n v="6"/>
    <n v="9"/>
    <n v="0"/>
    <n v="0"/>
    <n v="62"/>
    <n v="437"/>
    <n v="77"/>
    <n v="19"/>
    <n v="2"/>
    <n v="0"/>
    <n v="0"/>
    <n v="0"/>
    <n v="0"/>
    <n v="15"/>
    <n v="200"/>
    <n v="505"/>
    <n v="234"/>
    <n v="23"/>
    <n v="7"/>
    <n v="6"/>
    <n v="0"/>
    <n v="1"/>
    <n v="0"/>
    <n v="0"/>
    <n v="0"/>
    <n v="0"/>
    <n v="0"/>
    <n v="1"/>
    <n v="0"/>
    <n v="41969"/>
    <n v="1587"/>
    <n v="2"/>
    <n v="43558"/>
  </r>
  <r>
    <x v="12"/>
    <x v="4"/>
    <x v="2"/>
    <n v="6016"/>
    <n v="24459"/>
    <n v="11499"/>
    <n v="41"/>
    <n v="21"/>
    <n v="0"/>
    <n v="0"/>
    <n v="6"/>
    <n v="9"/>
    <n v="0"/>
    <n v="0"/>
    <n v="62"/>
    <n v="435"/>
    <n v="79"/>
    <n v="19"/>
    <n v="2"/>
    <n v="0"/>
    <n v="0"/>
    <n v="0"/>
    <n v="0"/>
    <n v="15"/>
    <n v="198"/>
    <n v="508"/>
    <n v="234"/>
    <n v="23"/>
    <n v="7"/>
    <n v="6"/>
    <n v="0"/>
    <n v="1"/>
    <n v="0"/>
    <n v="0"/>
    <n v="0"/>
    <n v="0"/>
    <n v="0"/>
    <n v="1"/>
    <n v="0"/>
    <n v="42051"/>
    <n v="1588"/>
    <n v="2"/>
    <n v="43641"/>
  </r>
  <r>
    <x v="12"/>
    <x v="4"/>
    <x v="3"/>
    <n v="6010"/>
    <n v="24455"/>
    <n v="11535"/>
    <n v="41"/>
    <n v="21"/>
    <n v="0"/>
    <n v="0"/>
    <n v="6"/>
    <n v="9"/>
    <n v="0"/>
    <n v="0"/>
    <n v="62"/>
    <n v="429"/>
    <n v="82"/>
    <n v="22"/>
    <n v="2"/>
    <n v="0"/>
    <n v="0"/>
    <n v="0"/>
    <n v="0"/>
    <n v="15"/>
    <n v="201"/>
    <n v="511"/>
    <n v="231"/>
    <n v="23"/>
    <n v="7"/>
    <n v="6"/>
    <n v="0"/>
    <n v="1"/>
    <n v="0"/>
    <n v="0"/>
    <n v="0"/>
    <n v="0"/>
    <n v="0"/>
    <n v="1"/>
    <n v="0"/>
    <n v="42077"/>
    <n v="1591"/>
    <n v="2"/>
    <n v="43670"/>
  </r>
  <r>
    <x v="12"/>
    <x v="4"/>
    <x v="4"/>
    <n v="5979"/>
    <n v="24418"/>
    <n v="11585"/>
    <n v="41"/>
    <n v="21"/>
    <n v="0"/>
    <n v="0"/>
    <n v="6"/>
    <n v="9"/>
    <n v="0"/>
    <n v="0"/>
    <n v="62"/>
    <n v="428"/>
    <n v="78"/>
    <n v="19"/>
    <n v="2"/>
    <n v="0"/>
    <n v="0"/>
    <n v="0"/>
    <n v="0"/>
    <n v="15"/>
    <n v="201"/>
    <n v="517"/>
    <n v="233"/>
    <n v="23"/>
    <n v="7"/>
    <n v="6"/>
    <n v="0"/>
    <n v="1"/>
    <n v="0"/>
    <n v="0"/>
    <n v="0"/>
    <n v="0"/>
    <n v="0"/>
    <n v="1"/>
    <n v="0"/>
    <n v="42059"/>
    <n v="1591"/>
    <n v="2"/>
    <n v="43652"/>
  </r>
  <r>
    <x v="12"/>
    <x v="4"/>
    <x v="5"/>
    <n v="5964"/>
    <n v="24393"/>
    <n v="11625"/>
    <n v="41"/>
    <n v="21"/>
    <n v="0"/>
    <n v="0"/>
    <n v="6"/>
    <n v="9"/>
    <n v="0"/>
    <n v="0"/>
    <n v="62"/>
    <n v="427"/>
    <n v="82"/>
    <n v="19"/>
    <n v="2"/>
    <n v="0"/>
    <n v="0"/>
    <n v="0"/>
    <n v="0"/>
    <n v="16"/>
    <n v="198"/>
    <n v="514"/>
    <n v="233"/>
    <n v="23"/>
    <n v="7"/>
    <n v="6"/>
    <n v="0"/>
    <n v="1"/>
    <n v="0"/>
    <n v="0"/>
    <n v="0"/>
    <n v="0"/>
    <n v="0"/>
    <n v="1"/>
    <n v="0"/>
    <n v="42059"/>
    <n v="1589"/>
    <n v="2"/>
    <n v="43650"/>
  </r>
  <r>
    <x v="12"/>
    <x v="4"/>
    <x v="6"/>
    <n v="7405"/>
    <n v="24979"/>
    <n v="9580"/>
    <n v="41"/>
    <n v="17"/>
    <n v="0"/>
    <n v="0"/>
    <n v="8"/>
    <n v="7"/>
    <n v="0"/>
    <n v="0"/>
    <n v="68"/>
    <n v="428"/>
    <n v="80"/>
    <n v="14"/>
    <n v="2"/>
    <n v="0"/>
    <n v="0"/>
    <n v="0"/>
    <n v="0"/>
    <n v="16"/>
    <n v="213"/>
    <n v="506"/>
    <n v="236"/>
    <n v="21"/>
    <n v="8"/>
    <n v="6"/>
    <n v="0"/>
    <n v="2"/>
    <n v="0"/>
    <n v="0"/>
    <n v="0"/>
    <n v="0"/>
    <n v="0"/>
    <n v="1"/>
    <n v="0"/>
    <n v="42037"/>
    <n v="1598"/>
    <n v="3"/>
    <n v="43638"/>
  </r>
  <r>
    <x v="12"/>
    <x v="4"/>
    <x v="7"/>
    <n v="7382"/>
    <n v="24983"/>
    <n v="9620"/>
    <n v="40"/>
    <n v="16"/>
    <n v="0"/>
    <n v="0"/>
    <n v="8"/>
    <n v="7"/>
    <n v="0"/>
    <n v="0"/>
    <n v="67"/>
    <n v="428"/>
    <n v="83"/>
    <n v="14"/>
    <n v="2"/>
    <n v="0"/>
    <n v="0"/>
    <n v="0"/>
    <n v="0"/>
    <n v="17"/>
    <n v="211"/>
    <n v="506"/>
    <n v="236"/>
    <n v="21"/>
    <n v="8"/>
    <n v="6"/>
    <n v="0"/>
    <n v="1"/>
    <n v="0"/>
    <n v="1"/>
    <n v="0"/>
    <n v="0"/>
    <n v="0"/>
    <n v="1"/>
    <n v="0"/>
    <n v="42056"/>
    <n v="1599"/>
    <n v="3"/>
    <n v="43658"/>
  </r>
  <r>
    <x v="12"/>
    <x v="4"/>
    <x v="8"/>
    <n v="7385"/>
    <n v="24995"/>
    <n v="9657"/>
    <n v="43"/>
    <n v="17"/>
    <n v="0"/>
    <n v="0"/>
    <n v="8"/>
    <n v="7"/>
    <n v="0"/>
    <n v="0"/>
    <n v="67"/>
    <n v="421"/>
    <n v="86"/>
    <n v="15"/>
    <n v="1"/>
    <n v="0"/>
    <n v="0"/>
    <n v="0"/>
    <n v="0"/>
    <n v="17"/>
    <n v="211"/>
    <n v="503"/>
    <n v="234"/>
    <n v="22"/>
    <n v="8"/>
    <n v="6"/>
    <n v="0"/>
    <n v="1"/>
    <n v="0"/>
    <n v="1"/>
    <n v="0"/>
    <n v="0"/>
    <n v="0"/>
    <n v="1"/>
    <n v="0"/>
    <n v="42112"/>
    <n v="1591"/>
    <n v="3"/>
    <n v="43706"/>
  </r>
  <r>
    <x v="12"/>
    <x v="4"/>
    <x v="9"/>
    <n v="7391"/>
    <n v="24989"/>
    <n v="9744"/>
    <n v="43"/>
    <n v="17"/>
    <n v="0"/>
    <n v="0"/>
    <n v="8"/>
    <n v="7"/>
    <n v="0"/>
    <n v="0"/>
    <n v="68"/>
    <n v="415"/>
    <n v="85"/>
    <n v="15"/>
    <n v="3"/>
    <n v="0"/>
    <n v="0"/>
    <n v="0"/>
    <n v="0"/>
    <n v="17"/>
    <n v="220"/>
    <n v="507"/>
    <n v="235"/>
    <n v="22"/>
    <n v="8"/>
    <n v="5"/>
    <n v="0"/>
    <n v="1"/>
    <n v="0"/>
    <n v="1"/>
    <n v="0"/>
    <n v="0"/>
    <n v="0"/>
    <n v="1"/>
    <n v="0"/>
    <n v="42199"/>
    <n v="1600"/>
    <n v="3"/>
    <n v="43802"/>
  </r>
  <r>
    <x v="12"/>
    <x v="4"/>
    <x v="10"/>
    <n v="7385"/>
    <n v="25008"/>
    <n v="9774"/>
    <n v="43"/>
    <n v="17"/>
    <n v="0"/>
    <n v="0"/>
    <n v="8"/>
    <n v="7"/>
    <n v="0"/>
    <n v="0"/>
    <n v="68"/>
    <n v="419"/>
    <n v="84"/>
    <n v="17"/>
    <n v="4"/>
    <n v="0"/>
    <n v="0"/>
    <n v="0"/>
    <n v="0"/>
    <n v="17"/>
    <n v="221"/>
    <n v="512"/>
    <n v="236"/>
    <n v="22"/>
    <n v="9"/>
    <n v="6"/>
    <n v="0"/>
    <n v="1"/>
    <n v="0"/>
    <n v="1"/>
    <n v="0"/>
    <n v="0"/>
    <n v="0"/>
    <n v="1"/>
    <n v="0"/>
    <n v="42242"/>
    <n v="1615"/>
    <n v="3"/>
    <n v="43860"/>
  </r>
  <r>
    <x v="12"/>
    <x v="4"/>
    <x v="11"/>
    <n v="7434"/>
    <n v="25070"/>
    <n v="9866"/>
    <n v="44"/>
    <n v="17"/>
    <n v="0"/>
    <n v="0"/>
    <n v="8"/>
    <n v="7"/>
    <n v="0"/>
    <n v="0"/>
    <n v="68"/>
    <n v="425"/>
    <n v="85"/>
    <n v="18"/>
    <n v="4"/>
    <n v="0"/>
    <n v="0"/>
    <n v="0"/>
    <n v="0"/>
    <n v="17"/>
    <n v="220"/>
    <n v="514"/>
    <n v="234"/>
    <n v="22"/>
    <n v="9"/>
    <n v="5"/>
    <n v="0"/>
    <n v="1"/>
    <n v="0"/>
    <n v="1"/>
    <n v="0"/>
    <n v="0"/>
    <n v="0"/>
    <n v="1"/>
    <n v="0"/>
    <n v="42446"/>
    <n v="1621"/>
    <n v="3"/>
    <n v="44070"/>
  </r>
  <r>
    <x v="13"/>
    <x v="4"/>
    <x v="0"/>
    <n v="5865"/>
    <n v="4110"/>
    <n v="4746"/>
    <n v="15"/>
    <n v="215"/>
    <n v="1"/>
    <n v="3"/>
    <n v="58"/>
    <n v="12"/>
    <n v="1"/>
    <n v="0"/>
    <n v="45"/>
    <n v="214"/>
    <n v="202"/>
    <n v="35"/>
    <n v="4"/>
    <n v="0"/>
    <n v="0"/>
    <n v="0"/>
    <n v="1"/>
    <n v="5"/>
    <n v="331"/>
    <n v="1242"/>
    <n v="563"/>
    <n v="46"/>
    <n v="15"/>
    <n v="7"/>
    <n v="0"/>
    <n v="0"/>
    <n v="0"/>
    <n v="0"/>
    <n v="0"/>
    <n v="0"/>
    <n v="0"/>
    <n v="0"/>
    <n v="0"/>
    <n v="15026"/>
    <n v="2710"/>
    <n v="0"/>
    <n v="17736"/>
  </r>
  <r>
    <x v="13"/>
    <x v="4"/>
    <x v="1"/>
    <n v="5960"/>
    <n v="4101"/>
    <n v="4763"/>
    <n v="18"/>
    <n v="215"/>
    <n v="2"/>
    <n v="3"/>
    <n v="58"/>
    <n v="11"/>
    <n v="2"/>
    <n v="0"/>
    <n v="46"/>
    <n v="221"/>
    <n v="197"/>
    <n v="40"/>
    <n v="4"/>
    <n v="0"/>
    <n v="0"/>
    <n v="0"/>
    <n v="1"/>
    <n v="5"/>
    <n v="335"/>
    <n v="1253"/>
    <n v="556"/>
    <n v="46"/>
    <n v="15"/>
    <n v="7"/>
    <n v="0"/>
    <n v="0"/>
    <n v="0"/>
    <n v="0"/>
    <n v="0"/>
    <n v="0"/>
    <n v="0"/>
    <n v="0"/>
    <n v="0"/>
    <n v="15133"/>
    <n v="2726"/>
    <n v="0"/>
    <n v="17859"/>
  </r>
  <r>
    <x v="13"/>
    <x v="4"/>
    <x v="2"/>
    <n v="6056"/>
    <n v="4107"/>
    <n v="4787"/>
    <n v="18"/>
    <n v="216"/>
    <n v="2"/>
    <n v="3"/>
    <n v="58"/>
    <n v="11"/>
    <n v="2"/>
    <n v="0"/>
    <n v="46"/>
    <n v="222"/>
    <n v="205"/>
    <n v="42"/>
    <n v="5"/>
    <n v="0"/>
    <n v="0"/>
    <n v="0"/>
    <n v="1"/>
    <n v="5"/>
    <n v="335"/>
    <n v="1256"/>
    <n v="556"/>
    <n v="46"/>
    <n v="15"/>
    <n v="7"/>
    <n v="0"/>
    <n v="0"/>
    <n v="0"/>
    <n v="0"/>
    <n v="0"/>
    <n v="0"/>
    <n v="0"/>
    <n v="0"/>
    <n v="0"/>
    <n v="15260"/>
    <n v="2741"/>
    <n v="0"/>
    <n v="18001"/>
  </r>
  <r>
    <x v="13"/>
    <x v="4"/>
    <x v="3"/>
    <n v="6154"/>
    <n v="4123"/>
    <n v="4857"/>
    <n v="19"/>
    <n v="216"/>
    <n v="2"/>
    <n v="3"/>
    <n v="58"/>
    <n v="11"/>
    <n v="2"/>
    <n v="0"/>
    <n v="48"/>
    <n v="219"/>
    <n v="211"/>
    <n v="42"/>
    <n v="6"/>
    <n v="0"/>
    <n v="0"/>
    <n v="0"/>
    <n v="1"/>
    <n v="5"/>
    <n v="340"/>
    <n v="1265"/>
    <n v="556"/>
    <n v="46"/>
    <n v="14"/>
    <n v="7"/>
    <n v="0"/>
    <n v="0"/>
    <n v="0"/>
    <n v="0"/>
    <n v="0"/>
    <n v="0"/>
    <n v="0"/>
    <n v="0"/>
    <n v="0"/>
    <n v="15445"/>
    <n v="2760"/>
    <n v="0"/>
    <n v="18205"/>
  </r>
  <r>
    <x v="13"/>
    <x v="4"/>
    <x v="4"/>
    <n v="6243"/>
    <n v="4118"/>
    <n v="4901"/>
    <n v="19"/>
    <n v="216"/>
    <n v="2"/>
    <n v="3"/>
    <n v="58"/>
    <n v="11"/>
    <n v="2"/>
    <n v="0"/>
    <n v="49"/>
    <n v="219"/>
    <n v="210"/>
    <n v="44"/>
    <n v="5"/>
    <n v="0"/>
    <n v="0"/>
    <n v="0"/>
    <n v="1"/>
    <n v="5"/>
    <n v="334"/>
    <n v="1265"/>
    <n v="556"/>
    <n v="47"/>
    <n v="16"/>
    <n v="7"/>
    <n v="0"/>
    <n v="0"/>
    <n v="0"/>
    <n v="0"/>
    <n v="0"/>
    <n v="0"/>
    <n v="0"/>
    <n v="0"/>
    <n v="0"/>
    <n v="15573"/>
    <n v="2758"/>
    <n v="0"/>
    <n v="18331"/>
  </r>
  <r>
    <x v="13"/>
    <x v="4"/>
    <x v="5"/>
    <n v="6256"/>
    <n v="4105"/>
    <n v="5033"/>
    <n v="20"/>
    <n v="215"/>
    <n v="2"/>
    <n v="3"/>
    <n v="58"/>
    <n v="11"/>
    <n v="2"/>
    <n v="0"/>
    <n v="51"/>
    <n v="213"/>
    <n v="206"/>
    <n v="43"/>
    <n v="5"/>
    <n v="0"/>
    <n v="0"/>
    <n v="0"/>
    <n v="1"/>
    <n v="5"/>
    <n v="339"/>
    <n v="1272"/>
    <n v="557"/>
    <n v="47"/>
    <n v="15"/>
    <n v="7"/>
    <n v="0"/>
    <n v="0"/>
    <n v="0"/>
    <n v="0"/>
    <n v="0"/>
    <n v="0"/>
    <n v="0"/>
    <n v="0"/>
    <n v="0"/>
    <n v="15705"/>
    <n v="2761"/>
    <n v="0"/>
    <n v="18466"/>
  </r>
  <r>
    <x v="13"/>
    <x v="4"/>
    <x v="6"/>
    <n v="6046"/>
    <n v="4392"/>
    <n v="5138"/>
    <n v="20"/>
    <n v="209"/>
    <n v="1"/>
    <n v="2"/>
    <n v="60"/>
    <n v="9"/>
    <n v="2"/>
    <n v="0"/>
    <n v="53"/>
    <n v="215"/>
    <n v="197"/>
    <n v="45"/>
    <n v="2"/>
    <n v="0"/>
    <n v="0"/>
    <n v="0"/>
    <n v="1"/>
    <n v="5"/>
    <n v="347"/>
    <n v="1260"/>
    <n v="574"/>
    <n v="47"/>
    <n v="14"/>
    <n v="7"/>
    <n v="0"/>
    <n v="0"/>
    <n v="0"/>
    <n v="0"/>
    <n v="0"/>
    <n v="0"/>
    <n v="0"/>
    <n v="0"/>
    <n v="0"/>
    <n v="15879"/>
    <n v="2767"/>
    <n v="0"/>
    <n v="18646"/>
  </r>
  <r>
    <x v="13"/>
    <x v="4"/>
    <x v="7"/>
    <n v="6042"/>
    <n v="4391"/>
    <n v="5266"/>
    <n v="20"/>
    <n v="209"/>
    <n v="1"/>
    <n v="1"/>
    <n v="60"/>
    <n v="9"/>
    <n v="2"/>
    <n v="0"/>
    <n v="55"/>
    <n v="223"/>
    <n v="204"/>
    <n v="46"/>
    <n v="2"/>
    <n v="0"/>
    <n v="0"/>
    <n v="0"/>
    <n v="1"/>
    <n v="5"/>
    <n v="346"/>
    <n v="1268"/>
    <n v="578"/>
    <n v="47"/>
    <n v="14"/>
    <n v="7"/>
    <n v="0"/>
    <n v="0"/>
    <n v="0"/>
    <n v="0"/>
    <n v="0"/>
    <n v="0"/>
    <n v="0"/>
    <n v="0"/>
    <n v="0"/>
    <n v="16001"/>
    <n v="2796"/>
    <n v="0"/>
    <n v="18797"/>
  </r>
  <r>
    <x v="13"/>
    <x v="4"/>
    <x v="8"/>
    <n v="6057"/>
    <n v="4388"/>
    <n v="5391"/>
    <n v="20"/>
    <n v="209"/>
    <n v="1"/>
    <n v="1"/>
    <n v="60"/>
    <n v="9"/>
    <n v="2"/>
    <n v="0"/>
    <n v="58"/>
    <n v="221"/>
    <n v="200"/>
    <n v="47"/>
    <n v="2"/>
    <n v="0"/>
    <n v="0"/>
    <n v="0"/>
    <n v="1"/>
    <n v="5"/>
    <n v="344"/>
    <n v="1269"/>
    <n v="575"/>
    <n v="47"/>
    <n v="14"/>
    <n v="7"/>
    <n v="0"/>
    <n v="0"/>
    <n v="0"/>
    <n v="0"/>
    <n v="0"/>
    <n v="0"/>
    <n v="0"/>
    <n v="0"/>
    <n v="0"/>
    <n v="16138"/>
    <n v="2790"/>
    <n v="0"/>
    <n v="18928"/>
  </r>
  <r>
    <x v="13"/>
    <x v="4"/>
    <x v="9"/>
    <n v="6053"/>
    <n v="4391"/>
    <n v="5573"/>
    <n v="20"/>
    <n v="209"/>
    <n v="1"/>
    <n v="1"/>
    <n v="59"/>
    <n v="9"/>
    <n v="2"/>
    <n v="0"/>
    <n v="60"/>
    <n v="221"/>
    <n v="214"/>
    <n v="49"/>
    <n v="2"/>
    <n v="0"/>
    <n v="0"/>
    <n v="0"/>
    <n v="1"/>
    <n v="5"/>
    <n v="340"/>
    <n v="1275"/>
    <n v="580"/>
    <n v="47"/>
    <n v="14"/>
    <n v="7"/>
    <n v="0"/>
    <n v="0"/>
    <n v="0"/>
    <n v="0"/>
    <n v="0"/>
    <n v="0"/>
    <n v="0"/>
    <n v="0"/>
    <n v="0"/>
    <n v="16318"/>
    <n v="2815"/>
    <n v="0"/>
    <n v="19133"/>
  </r>
  <r>
    <x v="13"/>
    <x v="4"/>
    <x v="10"/>
    <n v="6062"/>
    <n v="4402"/>
    <n v="5725"/>
    <n v="20"/>
    <n v="211"/>
    <n v="1"/>
    <n v="1"/>
    <n v="59"/>
    <n v="9"/>
    <n v="2"/>
    <n v="0"/>
    <n v="62"/>
    <n v="220"/>
    <n v="212"/>
    <n v="53"/>
    <n v="2"/>
    <n v="0"/>
    <n v="0"/>
    <n v="0"/>
    <n v="1"/>
    <n v="5"/>
    <n v="339"/>
    <n v="1286"/>
    <n v="579"/>
    <n v="47"/>
    <n v="14"/>
    <n v="7"/>
    <n v="0"/>
    <n v="0"/>
    <n v="0"/>
    <n v="0"/>
    <n v="0"/>
    <n v="0"/>
    <n v="0"/>
    <n v="0"/>
    <n v="0"/>
    <n v="16492"/>
    <n v="2827"/>
    <n v="0"/>
    <n v="19319"/>
  </r>
  <r>
    <x v="13"/>
    <x v="4"/>
    <x v="11"/>
    <n v="6084"/>
    <n v="4414"/>
    <n v="5894"/>
    <n v="22"/>
    <n v="209"/>
    <n v="1"/>
    <n v="1"/>
    <n v="59"/>
    <n v="9"/>
    <n v="2"/>
    <n v="0"/>
    <n v="60"/>
    <n v="219"/>
    <n v="227"/>
    <n v="58"/>
    <n v="2"/>
    <n v="0"/>
    <n v="0"/>
    <n v="0"/>
    <n v="1"/>
    <n v="7"/>
    <n v="343"/>
    <n v="1290"/>
    <n v="579"/>
    <n v="47"/>
    <n v="14"/>
    <n v="7"/>
    <n v="0"/>
    <n v="0"/>
    <n v="0"/>
    <n v="0"/>
    <n v="0"/>
    <n v="0"/>
    <n v="0"/>
    <n v="0"/>
    <n v="0"/>
    <n v="16695"/>
    <n v="2854"/>
    <n v="0"/>
    <n v="19549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41">
  <r>
    <x v="0"/>
    <x v="0"/>
    <n v="1"/>
    <n v="150533.29999999999"/>
    <n v="315800.59999999998"/>
    <n v="323410.5"/>
    <n v="4828.3999999999996"/>
    <n v="145128.29999999999"/>
    <n v="48325.9"/>
    <n v="8767.6"/>
    <n v="86965.7"/>
    <n v="556437.30000000005"/>
    <n v="268477.40000000002"/>
    <n v="724.6"/>
    <n v="4441.5"/>
    <n v="181763.9"/>
    <n v="440906.2"/>
    <n v="202432.5"/>
    <n v="17217.599999999999"/>
    <n v="0"/>
    <n v="-84094.399999999994"/>
    <n v="1583.6"/>
    <n v="1007.8"/>
    <n v="1788.8"/>
    <n v="110907.2"/>
    <n v="1357049.6"/>
    <n v="3252754.3"/>
    <n v="1843455.8"/>
    <n v="792407.9"/>
    <n v="1470283.4"/>
    <n v="0"/>
    <n v="113499.1"/>
    <n v="0"/>
    <n v="0"/>
    <n v="0"/>
    <n v="0"/>
    <n v="0"/>
    <n v="44486.6"/>
    <n v="0"/>
    <n v="1908675"/>
    <n v="9594630.2999999989"/>
    <n v="157985.70000000001"/>
    <n v="11661290.999999998"/>
  </r>
  <r>
    <x v="0"/>
    <x v="0"/>
    <n v="2"/>
    <n v="129303"/>
    <n v="268326.90000000002"/>
    <n v="266560.2"/>
    <n v="2954.1"/>
    <n v="133545.1"/>
    <n v="47323.1"/>
    <n v="7681.8"/>
    <n v="92814.2"/>
    <n v="513894.5"/>
    <n v="235744.1"/>
    <n v="548.70000000000005"/>
    <n v="5319.3"/>
    <n v="173296.3"/>
    <n v="410990.9"/>
    <n v="178995.7"/>
    <n v="3423.1"/>
    <n v="3296.2"/>
    <n v="0"/>
    <n v="1393.6"/>
    <n v="913.4"/>
    <n v="1901"/>
    <n v="104622.2"/>
    <n v="1243366.1000000001"/>
    <n v="2886097"/>
    <n v="1666250.8"/>
    <n v="747485.2"/>
    <n v="1214009.3999999999"/>
    <n v="0"/>
    <n v="88473.1"/>
    <n v="0"/>
    <n v="0"/>
    <n v="0"/>
    <n v="0"/>
    <n v="0"/>
    <n v="39059.5"/>
    <n v="0"/>
    <n v="1698147"/>
    <n v="8641908.9000000004"/>
    <n v="127532.6"/>
    <n v="10467588.5"/>
  </r>
  <r>
    <x v="0"/>
    <x v="0"/>
    <n v="3"/>
    <n v="126262.39999999999"/>
    <n v="272650.2"/>
    <n v="271949.09999999998"/>
    <n v="2889.2"/>
    <n v="114497.8"/>
    <n v="39306.9"/>
    <n v="8468.5"/>
    <n v="72853.399999999994"/>
    <n v="447592.4"/>
    <n v="249569.8"/>
    <n v="696.6"/>
    <n v="9277.7999999999993"/>
    <n v="173465.2"/>
    <n v="416370"/>
    <n v="171255.3"/>
    <n v="13743.7"/>
    <n v="0"/>
    <n v="117.6"/>
    <n v="1510.7"/>
    <n v="1215.5999999999999"/>
    <n v="2213.6"/>
    <n v="106882.7"/>
    <n v="1291156.8999999999"/>
    <n v="3030519.7"/>
    <n v="1721279"/>
    <n v="832300.9"/>
    <n v="1367748.1"/>
    <n v="0"/>
    <n v="96745.9"/>
    <n v="0"/>
    <n v="0"/>
    <n v="0"/>
    <n v="0"/>
    <n v="0"/>
    <n v="45213.599999999999"/>
    <n v="0"/>
    <n v="1606039.7"/>
    <n v="9139753.4000000004"/>
    <n v="141959.5"/>
    <n v="10887752.6"/>
  </r>
  <r>
    <x v="0"/>
    <x v="0"/>
    <n v="4"/>
    <n v="125970.2"/>
    <n v="258369.5"/>
    <n v="268461.90000000002"/>
    <n v="3775.2"/>
    <n v="108677.4"/>
    <n v="31298.2"/>
    <n v="8772.1"/>
    <n v="69633.3"/>
    <n v="444903.9"/>
    <n v="294352.59999999998"/>
    <n v="633"/>
    <n v="4179.2"/>
    <n v="171001.5"/>
    <n v="375585.9"/>
    <n v="133747.4"/>
    <n v="25511.200000000001"/>
    <n v="0"/>
    <n v="0"/>
    <n v="1749.9"/>
    <n v="1124.3"/>
    <n v="2917.3"/>
    <n v="103435.6"/>
    <n v="1266905.8"/>
    <n v="2959635.9"/>
    <n v="1526257.4"/>
    <n v="740195.3"/>
    <n v="2092953"/>
    <n v="0"/>
    <n v="90439"/>
    <n v="0"/>
    <n v="0"/>
    <n v="0"/>
    <n v="0"/>
    <n v="0"/>
    <n v="35757.9"/>
    <n v="0"/>
    <n v="1614214.3000000003"/>
    <n v="9405832.6999999993"/>
    <n v="126196.9"/>
    <n v="11146243.9"/>
  </r>
  <r>
    <x v="0"/>
    <x v="0"/>
    <n v="5"/>
    <n v="104312.1"/>
    <n v="227181.5"/>
    <n v="183980.79999999999"/>
    <n v="2773.7"/>
    <n v="60169.7"/>
    <n v="22912.1"/>
    <n v="7779.5"/>
    <n v="47775.8"/>
    <n v="336873"/>
    <n v="196186.2"/>
    <n v="615.29999999999995"/>
    <n v="7535.9"/>
    <n v="138698"/>
    <n v="335153.8"/>
    <n v="145666.4"/>
    <n v="18602.599999999999"/>
    <n v="0"/>
    <n v="0"/>
    <n v="1867.1"/>
    <n v="1010.7"/>
    <n v="2262.1999999999998"/>
    <n v="88102.2"/>
    <n v="1158508"/>
    <n v="2539456.2000000002"/>
    <n v="1398787.6"/>
    <n v="859892"/>
    <n v="418492.4"/>
    <n v="0"/>
    <n v="94684.4"/>
    <n v="0"/>
    <n v="0"/>
    <n v="0"/>
    <n v="0"/>
    <n v="0"/>
    <n v="36488.9"/>
    <n v="0"/>
    <n v="1189944.3999999999"/>
    <n v="7114650.4000000004"/>
    <n v="131173.29999999999"/>
    <n v="8435768.1000000015"/>
  </r>
  <r>
    <x v="0"/>
    <x v="0"/>
    <n v="6"/>
    <n v="111161.8"/>
    <n v="237621.1"/>
    <n v="176434.3"/>
    <n v="3193.5"/>
    <n v="48835"/>
    <n v="21347.8"/>
    <n v="-6392.2"/>
    <n v="44913.8"/>
    <n v="304325.40000000002"/>
    <n v="199165.7"/>
    <n v="699.6"/>
    <n v="7956.3"/>
    <n v="139791.20000000001"/>
    <n v="350840.9"/>
    <n v="154660.5"/>
    <n v="12493.4"/>
    <n v="0"/>
    <n v="0"/>
    <n v="2222"/>
    <n v="976.7"/>
    <n v="3108.2"/>
    <n v="95651.3"/>
    <n v="1232903.8999999999"/>
    <n v="2761346.6"/>
    <n v="1397113.4"/>
    <n v="849309.3"/>
    <n v="1296224.1000000001"/>
    <n v="0"/>
    <n v="86514.6"/>
    <n v="0"/>
    <n v="0"/>
    <n v="0"/>
    <n v="0"/>
    <n v="0"/>
    <n v="27139.599999999999"/>
    <n v="0"/>
    <n v="1140606.2000000002"/>
    <n v="8305297.4000000004"/>
    <n v="113654.20000000001"/>
    <n v="9559557.8000000007"/>
  </r>
  <r>
    <x v="0"/>
    <x v="0"/>
    <n v="7"/>
    <n v="79575.399999999994"/>
    <n v="191143.8"/>
    <n v="132086.20000000001"/>
    <n v="1797.4"/>
    <n v="29363.599999999999"/>
    <n v="20426.5"/>
    <n v="0"/>
    <n v="17825.7"/>
    <n v="178037.4"/>
    <n v="148193.1"/>
    <n v="697.1"/>
    <n v="2604.6"/>
    <n v="119174.8"/>
    <n v="296775.2"/>
    <n v="135839.20000000001"/>
    <n v="17427.5"/>
    <n v="0"/>
    <n v="0"/>
    <n v="2083.6999999999998"/>
    <n v="936"/>
    <n v="4313.3"/>
    <n v="69612.3"/>
    <n v="1012673.1"/>
    <n v="2347434.2999999998"/>
    <n v="1300102.5"/>
    <n v="801385.1"/>
    <n v="1180943.8999999999"/>
    <n v="0"/>
    <n v="84244.3"/>
    <n v="0"/>
    <n v="0"/>
    <n v="0"/>
    <n v="0"/>
    <n v="0"/>
    <n v="34056"/>
    <n v="0"/>
    <n v="798449.1"/>
    <n v="7292002.5999999996"/>
    <n v="118300.3"/>
    <n v="8208751.9999999991"/>
  </r>
  <r>
    <x v="0"/>
    <x v="0"/>
    <n v="8"/>
    <n v="79530.100000000006"/>
    <n v="186858.2"/>
    <n v="123985.60000000001"/>
    <n v="1674.1"/>
    <n v="25005.200000000001"/>
    <n v="14157.4"/>
    <n v="0"/>
    <n v="16314.3"/>
    <n v="180681.2"/>
    <n v="155622.1"/>
    <n v="646.70000000000005"/>
    <n v="3533.6"/>
    <n v="112848.1"/>
    <n v="294342.2"/>
    <n v="133096.1"/>
    <n v="14962.9"/>
    <n v="0"/>
    <n v="0"/>
    <n v="1963.3"/>
    <n v="1194.9000000000001"/>
    <n v="2303.1999999999998"/>
    <n v="76414.600000000006"/>
    <n v="1032326.9"/>
    <n v="2314451.2000000002"/>
    <n v="1246928.6000000001"/>
    <n v="902536.2"/>
    <n v="1339732.6000000001"/>
    <n v="0"/>
    <n v="79710"/>
    <n v="0"/>
    <n v="0"/>
    <n v="0"/>
    <n v="0"/>
    <n v="0"/>
    <n v="28188.2"/>
    <n v="0"/>
    <n v="783828.20000000007"/>
    <n v="7477281.1000000015"/>
    <n v="107898.2"/>
    <n v="8369007.5000000019"/>
  </r>
  <r>
    <x v="0"/>
    <x v="0"/>
    <n v="9"/>
    <n v="92018.8"/>
    <n v="209640.2"/>
    <n v="146220.20000000001"/>
    <n v="1797.3"/>
    <n v="31650.7"/>
    <n v="17141.2"/>
    <n v="0"/>
    <n v="30509.8"/>
    <n v="216393.60000000001"/>
    <n v="185310.9"/>
    <n v="741"/>
    <n v="3893.1"/>
    <n v="130099.9"/>
    <n v="328658.2"/>
    <n v="150610"/>
    <n v="8575.6"/>
    <n v="0"/>
    <n v="0"/>
    <n v="2259.9"/>
    <n v="1487.2"/>
    <n v="2070.9"/>
    <n v="83311.600000000006"/>
    <n v="1162912.1000000001"/>
    <n v="2593095.1"/>
    <n v="1416235.4"/>
    <n v="963060.7"/>
    <n v="1205752.1000000001"/>
    <n v="0"/>
    <n v="83878.600000000006"/>
    <n v="0"/>
    <n v="0"/>
    <n v="0"/>
    <n v="0"/>
    <n v="0"/>
    <n v="36633"/>
    <n v="0"/>
    <n v="930682.70000000007"/>
    <n v="8052762.8000000007"/>
    <n v="120511.6"/>
    <n v="9103957.0999999996"/>
  </r>
  <r>
    <x v="0"/>
    <x v="0"/>
    <n v="10"/>
    <n v="80652.5"/>
    <n v="188667.1"/>
    <n v="130955.1"/>
    <n v="1703.2"/>
    <n v="33094.400000000001"/>
    <n v="17179.8"/>
    <n v="0"/>
    <n v="24857.599999999999"/>
    <n v="212202.6"/>
    <n v="188892.9"/>
    <n v="628.4"/>
    <n v="3130.1"/>
    <n v="114392.2"/>
    <n v="291021.90000000002"/>
    <n v="125833.4"/>
    <n v="9844.6"/>
    <n v="0"/>
    <n v="272.7"/>
    <n v="1831.8"/>
    <n v="1456"/>
    <n v="2256.3000000000002"/>
    <n v="75860.7"/>
    <n v="1026251.3"/>
    <n v="2274316.2000000002"/>
    <n v="1290543.5"/>
    <n v="756159.8"/>
    <n v="1280800.6000000001"/>
    <n v="0"/>
    <n v="87583.6"/>
    <n v="0"/>
    <n v="0"/>
    <n v="0"/>
    <n v="0"/>
    <n v="0"/>
    <n v="32800.1"/>
    <n v="0"/>
    <n v="878205.2"/>
    <n v="7254599.5"/>
    <n v="120383.70000000001"/>
    <n v="8253188.4000000004"/>
  </r>
  <r>
    <x v="0"/>
    <x v="0"/>
    <n v="11"/>
    <n v="85735.9"/>
    <n v="196694"/>
    <n v="163777.29999999999"/>
    <n v="1896.2"/>
    <n v="54789.1"/>
    <n v="32855.699999999997"/>
    <n v="0"/>
    <n v="37017.300000000003"/>
    <n v="266585.8"/>
    <n v="208076.1"/>
    <n v="632.5"/>
    <n v="2418.6999999999998"/>
    <n v="130173.9"/>
    <n v="305705.3"/>
    <n v="132644.70000000001"/>
    <n v="7034.5"/>
    <n v="45532.6"/>
    <n v="1351.1"/>
    <n v="1994.9"/>
    <n v="1020.2"/>
    <n v="2677.4"/>
    <n v="76906.5"/>
    <n v="1055581.5"/>
    <n v="2389605.6"/>
    <n v="1343095.7"/>
    <n v="641903"/>
    <n v="1309255.3"/>
    <n v="0"/>
    <n v="78956.600000000006"/>
    <n v="0"/>
    <n v="0"/>
    <n v="0"/>
    <n v="0"/>
    <n v="0"/>
    <n v="0"/>
    <n v="41118.1"/>
    <n v="1047427.4"/>
    <n v="7447533.4000000004"/>
    <n v="120074.70000000001"/>
    <n v="8615035.5"/>
  </r>
  <r>
    <x v="0"/>
    <x v="0"/>
    <n v="12"/>
    <n v="108131.6"/>
    <n v="243806.2"/>
    <n v="238557.2"/>
    <n v="3531.2"/>
    <n v="93438.3"/>
    <n v="29713.1"/>
    <n v="0"/>
    <n v="71602.8"/>
    <n v="380708.1"/>
    <n v="284292.90000000002"/>
    <n v="658.5"/>
    <n v="4451.8999999999996"/>
    <n v="145114.9"/>
    <n v="345606.7"/>
    <n v="161765.20000000001"/>
    <n v="26951.1"/>
    <n v="1036.5"/>
    <n v="0"/>
    <n v="2019.4"/>
    <n v="1062.8"/>
    <n v="2871.3"/>
    <n v="94925.2"/>
    <n v="1201832"/>
    <n v="2718590"/>
    <n v="1543824.3"/>
    <n v="763446.4"/>
    <n v="1390192.2"/>
    <n v="0"/>
    <n v="84666.7"/>
    <n v="0"/>
    <n v="0"/>
    <n v="0"/>
    <n v="0"/>
    <n v="0"/>
    <n v="0"/>
    <n v="43304.7"/>
    <n v="1453781.4"/>
    <n v="8404348.4000000004"/>
    <n v="127971.4"/>
    <n v="9986101.2000000011"/>
  </r>
  <r>
    <x v="1"/>
    <x v="0"/>
    <n v="1"/>
    <n v="231468.4"/>
    <n v="1461495.3"/>
    <n v="1015420.6"/>
    <n v="446.5"/>
    <n v="25738"/>
    <n v="2146.6999999999998"/>
    <n v="0"/>
    <n v="13129.8"/>
    <n v="37218.5"/>
    <n v="0"/>
    <n v="0"/>
    <n v="1347.4"/>
    <n v="66821.100000000006"/>
    <n v="160631.79999999999"/>
    <n v="117286.39999999999"/>
    <n v="28408.400000000001"/>
    <n v="0"/>
    <n v="-141888.6"/>
    <n v="1004.7"/>
    <n v="128.6"/>
    <n v="522.79999999999995"/>
    <n v="50698.6"/>
    <n v="798441.4"/>
    <n v="1465739.9"/>
    <n v="793729.6"/>
    <n v="995409.4"/>
    <n v="2521178.7000000002"/>
    <n v="0"/>
    <n v="856812.4"/>
    <n v="0"/>
    <n v="1718911.6"/>
    <n v="0"/>
    <n v="0"/>
    <n v="88211"/>
    <n v="115474.2"/>
    <n v="-7034.6"/>
    <n v="2787063.8"/>
    <n v="6859460.2000000002"/>
    <n v="2772374.6"/>
    <n v="12418898.6"/>
  </r>
  <r>
    <x v="1"/>
    <x v="0"/>
    <n v="2"/>
    <n v="203271.7"/>
    <n v="1208712.3"/>
    <n v="775629"/>
    <n v="349.7"/>
    <n v="19671.099999999999"/>
    <n v="1456.2"/>
    <n v="0"/>
    <n v="10602.6"/>
    <n v="34963.4"/>
    <n v="0"/>
    <n v="0"/>
    <n v="1396"/>
    <n v="45002.8"/>
    <n v="165173.20000000001"/>
    <n v="110361.8"/>
    <n v="26368.5"/>
    <n v="610.5"/>
    <n v="0"/>
    <n v="937.2"/>
    <n v="905.9"/>
    <n v="556.5"/>
    <n v="60538.2"/>
    <n v="767175.3"/>
    <n v="1366086.5"/>
    <n v="947760.6"/>
    <n v="808584.2"/>
    <n v="2119876.9"/>
    <n v="0"/>
    <n v="616699"/>
    <n v="1487.7"/>
    <n v="2625850.7999999998"/>
    <n v="0"/>
    <n v="0"/>
    <n v="77866.8"/>
    <n v="69469"/>
    <n v="52.1"/>
    <n v="2254656.0000000005"/>
    <n v="6421334.0999999996"/>
    <n v="3391425.4"/>
    <n v="12067415.5"/>
  </r>
  <r>
    <x v="1"/>
    <x v="0"/>
    <n v="3"/>
    <n v="118087.3"/>
    <n v="692944.3"/>
    <n v="540295.30000000005"/>
    <n v="331.7"/>
    <n v="17643.599999999999"/>
    <n v="1192.8"/>
    <n v="0"/>
    <n v="6289.2"/>
    <n v="27492.7"/>
    <n v="0"/>
    <n v="0"/>
    <n v="1500.5"/>
    <n v="30176.400000000001"/>
    <n v="148639.79999999999"/>
    <n v="99476.7"/>
    <n v="21568.5"/>
    <n v="0"/>
    <n v="0"/>
    <n v="900.8"/>
    <n v="630.70000000000005"/>
    <n v="791.9"/>
    <n v="47747.6"/>
    <n v="721928.4"/>
    <n v="1274895.2"/>
    <n v="889748.4"/>
    <n v="811611.3"/>
    <n v="2276160.9"/>
    <n v="0"/>
    <n v="755485.3"/>
    <n v="5530.7"/>
    <n v="1786800.9"/>
    <n v="0"/>
    <n v="0"/>
    <n v="86819.4"/>
    <n v="16007.8"/>
    <n v="-52.1"/>
    <n v="1404276.9000000001"/>
    <n v="6325777.0999999996"/>
    <n v="2650591.9999999995"/>
    <n v="10380646"/>
  </r>
  <r>
    <x v="1"/>
    <x v="0"/>
    <n v="4"/>
    <n v="121387"/>
    <n v="682182.6"/>
    <n v="527556.5"/>
    <n v="283.89999999999998"/>
    <n v="18101.099999999999"/>
    <n v="947.5"/>
    <n v="0"/>
    <n v="5691.4"/>
    <n v="25842.400000000001"/>
    <n v="0"/>
    <n v="0"/>
    <n v="1534.4"/>
    <n v="30741.3"/>
    <n v="148953.5"/>
    <n v="93828.7"/>
    <n v="30735.9"/>
    <n v="0"/>
    <n v="0"/>
    <n v="883.8"/>
    <n v="523.79999999999995"/>
    <n v="475.5"/>
    <n v="50327.199999999997"/>
    <n v="769179.6"/>
    <n v="1446811.4"/>
    <n v="996378.8"/>
    <n v="804520.6"/>
    <n v="2172894.7000000002"/>
    <n v="0"/>
    <n v="653738.4"/>
    <n v="137302.70000000001"/>
    <n v="1913446.7"/>
    <n v="0"/>
    <n v="0"/>
    <n v="73671.899999999994"/>
    <n v="63872.3"/>
    <n v="0"/>
    <n v="1381992.4"/>
    <n v="6547789.1999999993"/>
    <n v="2842031.9999999995"/>
    <n v="10771813.6"/>
  </r>
  <r>
    <x v="1"/>
    <x v="0"/>
    <n v="5"/>
    <n v="88066.2"/>
    <n v="495191.2"/>
    <n v="393038.1"/>
    <n v="280.89999999999998"/>
    <n v="12628.8"/>
    <n v="524.29999999999995"/>
    <n v="0"/>
    <n v="2944"/>
    <n v="17612.3"/>
    <n v="0"/>
    <n v="0"/>
    <n v="1227.3"/>
    <n v="33085.1"/>
    <n v="134787.5"/>
    <n v="82776.399999999994"/>
    <n v="14524.7"/>
    <n v="0"/>
    <n v="0"/>
    <n v="904.6"/>
    <n v="448.4"/>
    <n v="8513.1"/>
    <n v="43117.4"/>
    <n v="690224.8"/>
    <n v="1207258.6000000001"/>
    <n v="734048.8"/>
    <n v="794134.6"/>
    <n v="2156669.6"/>
    <n v="0"/>
    <n v="685615.9"/>
    <n v="0"/>
    <n v="2059090.4"/>
    <n v="0"/>
    <n v="0"/>
    <n v="88367.3"/>
    <n v="42195.199999999997"/>
    <n v="114.3"/>
    <n v="1010285.8000000002"/>
    <n v="5901720.9000000004"/>
    <n v="2875383.0999999996"/>
    <n v="9787389.8000000007"/>
  </r>
  <r>
    <x v="1"/>
    <x v="0"/>
    <n v="6"/>
    <n v="87328.9"/>
    <n v="480883.8"/>
    <n v="360234.4"/>
    <n v="234.2"/>
    <n v="9090.9"/>
    <n v="12.2"/>
    <n v="0"/>
    <n v="1638.4"/>
    <n v="14387.8"/>
    <n v="0"/>
    <n v="0"/>
    <n v="1243.5"/>
    <n v="33918.199999999997"/>
    <n v="142249"/>
    <n v="82335.3"/>
    <n v="12589"/>
    <n v="336.6"/>
    <n v="0"/>
    <n v="871.3"/>
    <n v="523.79999999999995"/>
    <n v="817.6"/>
    <n v="41469.699999999997"/>
    <n v="697545.2"/>
    <n v="1155498.8"/>
    <n v="796420.6"/>
    <n v="882831"/>
    <n v="2271780.4"/>
    <n v="0"/>
    <n v="631436"/>
    <n v="0"/>
    <n v="1941035.2"/>
    <n v="0"/>
    <n v="0"/>
    <n v="85280"/>
    <n v="48105.9"/>
    <n v="-114.3"/>
    <n v="953810.6"/>
    <n v="6120430"/>
    <n v="2705742.8000000003"/>
    <n v="9779983.4000000004"/>
  </r>
  <r>
    <x v="1"/>
    <x v="0"/>
    <n v="7"/>
    <n v="55266.3"/>
    <n v="370918.2"/>
    <n v="390317.2"/>
    <n v="289.10000000000002"/>
    <n v="9048.9"/>
    <n v="0"/>
    <n v="0"/>
    <n v="992.9"/>
    <n v="10754.3"/>
    <n v="0"/>
    <n v="0"/>
    <n v="1295.0999999999999"/>
    <n v="26180.7"/>
    <n v="140402.4"/>
    <n v="81021.100000000006"/>
    <n v="48840.5"/>
    <n v="3514.9"/>
    <n v="0"/>
    <n v="327.3"/>
    <n v="554.20000000000005"/>
    <n v="905.9"/>
    <n v="38543.4"/>
    <n v="671960.4"/>
    <n v="1080904.3"/>
    <n v="815172.9"/>
    <n v="774950.40000000002"/>
    <n v="2154340.7999999998"/>
    <n v="0"/>
    <n v="610240.4"/>
    <n v="0"/>
    <n v="1502940.6"/>
    <n v="0"/>
    <n v="0"/>
    <n v="82406.8"/>
    <n v="28600"/>
    <n v="0"/>
    <n v="837586.9"/>
    <n v="5838914.2999999998"/>
    <n v="2224187.7999999998"/>
    <n v="8900689"/>
  </r>
  <r>
    <x v="1"/>
    <x v="0"/>
    <n v="8"/>
    <n v="51988.3"/>
    <n v="340522.8"/>
    <n v="353437.2"/>
    <n v="199.4"/>
    <n v="9088.1"/>
    <n v="0"/>
    <n v="0"/>
    <n v="972.4"/>
    <n v="9253.9"/>
    <n v="0"/>
    <n v="0"/>
    <n v="1383.8"/>
    <n v="27613.4"/>
    <n v="136817.70000000001"/>
    <n v="77751.5"/>
    <n v="43848.5"/>
    <n v="8408"/>
    <n v="19742.8"/>
    <n v="1470.6"/>
    <n v="698.6"/>
    <n v="779.1"/>
    <n v="22985.200000000001"/>
    <n v="664018.9"/>
    <n v="1056383.6000000001"/>
    <n v="796048.5"/>
    <n v="810756.1"/>
    <n v="2207967"/>
    <n v="0"/>
    <n v="614400.80000000005"/>
    <n v="0"/>
    <n v="1422148"/>
    <n v="0"/>
    <n v="0"/>
    <n v="73652.800000000003"/>
    <n v="-22179.4"/>
    <n v="0"/>
    <n v="765462.10000000009"/>
    <n v="5876673.3000000007"/>
    <n v="2088022.2000000002"/>
    <n v="8730157.6000000015"/>
  </r>
  <r>
    <x v="1"/>
    <x v="0"/>
    <n v="9"/>
    <n v="60553.8"/>
    <n v="396595.8"/>
    <n v="412513.2"/>
    <n v="239.8"/>
    <n v="10661.5"/>
    <n v="0"/>
    <n v="0"/>
    <n v="909.5"/>
    <n v="10066.200000000001"/>
    <n v="0"/>
    <n v="0"/>
    <n v="3089.8"/>
    <n v="29612.1"/>
    <n v="151038.79999999999"/>
    <n v="74315.399999999994"/>
    <n v="4824.8"/>
    <n v="0"/>
    <n v="0"/>
    <n v="984.2"/>
    <n v="675.4"/>
    <n v="628.6"/>
    <n v="40773.699999999997"/>
    <n v="740979.8"/>
    <n v="1186300.3"/>
    <n v="878522.2"/>
    <n v="919908"/>
    <n v="2064566.8"/>
    <n v="0"/>
    <n v="463965.8"/>
    <n v="0"/>
    <n v="1348102.5"/>
    <n v="0"/>
    <n v="0"/>
    <n v="184277.2"/>
    <n v="6823.4"/>
    <n v="0"/>
    <n v="891539.8"/>
    <n v="6096219.9000000004"/>
    <n v="2003168.9"/>
    <n v="8990928.5999999996"/>
  </r>
  <r>
    <x v="1"/>
    <x v="0"/>
    <n v="10"/>
    <n v="54489.599999999999"/>
    <n v="351746.4"/>
    <n v="369827.4"/>
    <n v="452.3"/>
    <n v="9131.9"/>
    <n v="0"/>
    <n v="0"/>
    <n v="836.7"/>
    <n v="10149.9"/>
    <n v="0"/>
    <n v="0"/>
    <n v="1486.5"/>
    <n v="28426.3"/>
    <n v="154513"/>
    <n v="75943.5"/>
    <n v="86610.7"/>
    <n v="0"/>
    <n v="0"/>
    <n v="899"/>
    <n v="797.8"/>
    <n v="563"/>
    <n v="37907.800000000003"/>
    <n v="666256.80000000005"/>
    <n v="1048565.2"/>
    <n v="814855.7"/>
    <n v="932687.2"/>
    <n v="2169008.4"/>
    <n v="0"/>
    <n v="466762.4"/>
    <n v="0"/>
    <n v="1199754.3999999999"/>
    <n v="0"/>
    <n v="0"/>
    <n v="211972.8"/>
    <n v="6383.7"/>
    <n v="426.4"/>
    <n v="796634.20000000007"/>
    <n v="6018520.9000000004"/>
    <n v="1885299.6999999997"/>
    <n v="8700454.8000000007"/>
  </r>
  <r>
    <x v="1"/>
    <x v="0"/>
    <n v="11"/>
    <n v="62875.8"/>
    <n v="401439.6"/>
    <n v="457408.2"/>
    <n v="-16.7"/>
    <n v="16710"/>
    <n v="0"/>
    <n v="0"/>
    <n v="1740.9"/>
    <n v="16082.4"/>
    <n v="0"/>
    <n v="0"/>
    <n v="1502.3"/>
    <n v="29722.3"/>
    <n v="143674.79999999999"/>
    <n v="81225.100000000006"/>
    <n v="5441.4"/>
    <n v="10410.799999999999"/>
    <n v="0"/>
    <n v="964.9"/>
    <n v="491.8"/>
    <n v="697.4"/>
    <n v="40207"/>
    <n v="711304.3"/>
    <n v="1127265.3"/>
    <n v="836556.1"/>
    <n v="777040.4"/>
    <n v="2288165.4"/>
    <n v="0"/>
    <n v="526812"/>
    <n v="159903.9"/>
    <n v="1751668.1"/>
    <n v="0"/>
    <n v="0"/>
    <n v="198619.2"/>
    <n v="-8207.1"/>
    <n v="-416"/>
    <n v="956240.20000000007"/>
    <n v="6054669.3000000007"/>
    <n v="2628380.1"/>
    <n v="9639289.6000000015"/>
  </r>
  <r>
    <x v="1"/>
    <x v="0"/>
    <n v="12"/>
    <n v="87780.9"/>
    <n v="625882.9"/>
    <n v="806922"/>
    <n v="305.3"/>
    <n v="24081.1"/>
    <n v="0"/>
    <n v="0"/>
    <n v="6317.9"/>
    <n v="29109.200000000001"/>
    <n v="0"/>
    <n v="0"/>
    <n v="1863.3"/>
    <n v="35543.1"/>
    <n v="149779.20000000001"/>
    <n v="88800.6"/>
    <n v="11850.4"/>
    <n v="5314.4"/>
    <n v="0"/>
    <n v="795.6"/>
    <n v="861.6"/>
    <n v="501.4"/>
    <n v="45362.2"/>
    <n v="753962"/>
    <n v="1263619.3999999999"/>
    <n v="913717.9"/>
    <n v="1020215.7"/>
    <n v="2242610.2000000002"/>
    <n v="29894.9"/>
    <n v="580821.1"/>
    <n v="0"/>
    <n v="1338626.3999999999"/>
    <n v="0"/>
    <n v="0"/>
    <n v="216819.20000000001"/>
    <n v="186897.1"/>
    <n v="-10.4"/>
    <n v="1580399.3"/>
    <n v="6534797"/>
    <n v="2353048.3000000003"/>
    <n v="10468244.6"/>
  </r>
  <r>
    <x v="2"/>
    <x v="0"/>
    <n v="1"/>
    <n v="92690.9"/>
    <n v="257024.9"/>
    <n v="116822"/>
    <n v="66.8"/>
    <n v="16017.1"/>
    <n v="0"/>
    <n v="0"/>
    <n v="25766.5"/>
    <n v="8896.9"/>
    <n v="0"/>
    <n v="0"/>
    <n v="174.6"/>
    <n v="60325"/>
    <n v="86828.9"/>
    <n v="70146.899999999994"/>
    <n v="-10350.200000000001"/>
    <n v="0"/>
    <n v="0"/>
    <n v="0"/>
    <n v="825.2"/>
    <n v="856.9"/>
    <n v="61881.599999999999"/>
    <n v="435524.6"/>
    <n v="643688"/>
    <n v="442570"/>
    <n v="411595"/>
    <n v="591849.4"/>
    <n v="0"/>
    <n v="143161"/>
    <n v="0"/>
    <n v="0"/>
    <n v="0"/>
    <n v="0"/>
    <n v="0"/>
    <n v="83.1"/>
    <n v="0"/>
    <n v="517285.1"/>
    <n v="2795915.9"/>
    <n v="143244.1"/>
    <n v="3456445.1"/>
  </r>
  <r>
    <x v="2"/>
    <x v="0"/>
    <n v="2"/>
    <n v="90613.2"/>
    <n v="249426.6"/>
    <n v="101094.9"/>
    <n v="56.4"/>
    <n v="14403.6"/>
    <n v="0"/>
    <n v="0"/>
    <n v="27701.1"/>
    <n v="9142.4"/>
    <n v="0"/>
    <n v="0"/>
    <n v="207.3"/>
    <n v="58958.400000000001"/>
    <n v="80808"/>
    <n v="70638.600000000006"/>
    <n v="11953.2"/>
    <n v="0"/>
    <n v="7.3"/>
    <n v="0"/>
    <n v="920.1"/>
    <n v="869.8"/>
    <n v="282525.8"/>
    <n v="445218.5"/>
    <n v="656265.5"/>
    <n v="447365.8"/>
    <n v="322192.59999999998"/>
    <n v="287295.3"/>
    <n v="0"/>
    <n v="99247.2"/>
    <n v="0"/>
    <n v="0"/>
    <n v="0"/>
    <n v="0"/>
    <n v="0"/>
    <n v="62.3"/>
    <n v="0"/>
    <n v="492438.19999999995"/>
    <n v="2665226.1999999997"/>
    <n v="99309.5"/>
    <n v="3256973.8999999994"/>
  </r>
  <r>
    <x v="2"/>
    <x v="0"/>
    <n v="3"/>
    <n v="58265.599999999999"/>
    <n v="145645"/>
    <n v="74219.5"/>
    <n v="48.2"/>
    <n v="10555.4"/>
    <n v="0"/>
    <n v="0"/>
    <n v="16108.1"/>
    <n v="4854"/>
    <n v="0"/>
    <n v="0"/>
    <n v="129.5"/>
    <n v="39712.300000000003"/>
    <n v="83760.600000000006"/>
    <n v="-12812.9"/>
    <n v="6639"/>
    <n v="0"/>
    <n v="2.1"/>
    <n v="0"/>
    <n v="956.1"/>
    <n v="751.6"/>
    <n v="-178509.2"/>
    <n v="367076.7"/>
    <n v="631870.69999999995"/>
    <n v="419895.7"/>
    <n v="319218.3"/>
    <n v="433424.1"/>
    <n v="0"/>
    <n v="121526.5"/>
    <n v="0"/>
    <n v="0"/>
    <n v="0"/>
    <n v="0"/>
    <n v="0"/>
    <n v="0"/>
    <n v="0"/>
    <n v="309695.8"/>
    <n v="2112114.6"/>
    <n v="121526.5"/>
    <n v="2543336.9"/>
  </r>
  <r>
    <x v="2"/>
    <x v="0"/>
    <n v="4"/>
    <n v="60726.1"/>
    <n v="154798.6"/>
    <n v="82020.7"/>
    <n v="72.5"/>
    <n v="12664"/>
    <n v="0"/>
    <n v="0"/>
    <n v="22013.200000000001"/>
    <n v="5951.1"/>
    <n v="0"/>
    <n v="0"/>
    <n v="149.4"/>
    <n v="45664.6"/>
    <n v="77840.3"/>
    <n v="39143.4"/>
    <n v="6135"/>
    <n v="0"/>
    <n v="0"/>
    <n v="0"/>
    <n v="1009.1"/>
    <n v="791.9"/>
    <n v="42214.7"/>
    <n v="404284.3"/>
    <n v="619017.4"/>
    <n v="453667"/>
    <n v="330407.5"/>
    <n v="410597.7"/>
    <n v="0"/>
    <n v="105359.5"/>
    <n v="0"/>
    <n v="0"/>
    <n v="0"/>
    <n v="0"/>
    <n v="0"/>
    <n v="499.7"/>
    <n v="0"/>
    <n v="338246.2"/>
    <n v="2430922.3000000003"/>
    <n v="105859.2"/>
    <n v="2875027.7000000007"/>
  </r>
  <r>
    <x v="2"/>
    <x v="0"/>
    <n v="5"/>
    <n v="45823.199999999997"/>
    <n v="114056"/>
    <n v="60282"/>
    <n v="53.6"/>
    <n v="8113.3"/>
    <n v="0"/>
    <n v="0"/>
    <n v="12121.7"/>
    <n v="4025.2"/>
    <n v="0"/>
    <n v="0"/>
    <n v="150.30000000000001"/>
    <n v="36076"/>
    <n v="66832.399999999994"/>
    <n v="42920.1"/>
    <n v="4693.3999999999996"/>
    <n v="0"/>
    <n v="0"/>
    <n v="0"/>
    <n v="1032.4000000000001"/>
    <n v="780.3"/>
    <n v="30843"/>
    <n v="353190.2"/>
    <n v="536991.19999999995"/>
    <n v="410687.1"/>
    <n v="328585.7"/>
    <n v="386300.9"/>
    <n v="0"/>
    <n v="101354.5"/>
    <n v="0"/>
    <n v="0"/>
    <n v="0"/>
    <n v="0"/>
    <n v="0"/>
    <n v="20.8"/>
    <n v="0"/>
    <n v="244475.00000000003"/>
    <n v="2199083"/>
    <n v="101375.3"/>
    <n v="2544933.2999999998"/>
  </r>
  <r>
    <x v="2"/>
    <x v="0"/>
    <n v="6"/>
    <n v="42758.6"/>
    <n v="107387.9"/>
    <n v="51625.599999999999"/>
    <n v="52.9"/>
    <n v="5465.6"/>
    <n v="0"/>
    <n v="0"/>
    <n v="8135.2"/>
    <n v="2497.1999999999998"/>
    <n v="0"/>
    <n v="0"/>
    <n v="196.8"/>
    <n v="34791.300000000003"/>
    <n v="64190.7"/>
    <n v="37215.199999999997"/>
    <n v="5263.4"/>
    <n v="0"/>
    <n v="0"/>
    <n v="0"/>
    <n v="994.9"/>
    <n v="735.8"/>
    <n v="26422.1"/>
    <n v="338614.4"/>
    <n v="526308.5"/>
    <n v="386791.9"/>
    <n v="307099.7"/>
    <n v="399264.7"/>
    <n v="0"/>
    <n v="87089"/>
    <n v="0"/>
    <n v="0"/>
    <n v="0"/>
    <n v="0"/>
    <n v="0"/>
    <n v="0"/>
    <n v="0"/>
    <n v="217923.00000000003"/>
    <n v="2127889.4"/>
    <n v="87089"/>
    <n v="2432901.4"/>
  </r>
  <r>
    <x v="2"/>
    <x v="0"/>
    <n v="7"/>
    <n v="30584.799999999999"/>
    <n v="87920.2"/>
    <n v="48074.8"/>
    <n v="510.3"/>
    <n v="2634"/>
    <n v="0"/>
    <n v="0"/>
    <n v="3670.6"/>
    <n v="1529.3"/>
    <n v="0"/>
    <n v="0"/>
    <n v="154.1"/>
    <n v="35733.300000000003"/>
    <n v="54506.3"/>
    <n v="35642"/>
    <n v="4644.8999999999996"/>
    <n v="0"/>
    <n v="0"/>
    <n v="0"/>
    <n v="1057.8"/>
    <n v="687.2"/>
    <n v="17603.599999999999"/>
    <n v="292334.3"/>
    <n v="483838.8"/>
    <n v="402271.2"/>
    <n v="334395"/>
    <n v="366784.4"/>
    <n v="0"/>
    <n v="91608.8"/>
    <n v="0"/>
    <n v="0"/>
    <n v="0"/>
    <n v="0"/>
    <n v="0"/>
    <n v="0"/>
    <n v="0"/>
    <n v="174923.99999999997"/>
    <n v="2029652.9"/>
    <n v="91608.8"/>
    <n v="2296185.6999999997"/>
  </r>
  <r>
    <x v="2"/>
    <x v="0"/>
    <n v="8"/>
    <n v="29949.200000000001"/>
    <n v="84854.1"/>
    <n v="45320.5"/>
    <n v="52.4"/>
    <n v="2463.1"/>
    <n v="0"/>
    <n v="0"/>
    <n v="3872.4"/>
    <n v="1516"/>
    <n v="0"/>
    <n v="0"/>
    <n v="212.4"/>
    <n v="35223.599999999999"/>
    <n v="55379.5"/>
    <n v="32854.699999999997"/>
    <n v="4494.7"/>
    <n v="0"/>
    <n v="0"/>
    <n v="0"/>
    <n v="1031.2"/>
    <n v="713.5"/>
    <n v="16711.900000000001"/>
    <n v="291821.09999999998"/>
    <n v="503093.1"/>
    <n v="405254.8"/>
    <n v="299998.09999999998"/>
    <n v="395649.5"/>
    <n v="0"/>
    <n v="92589.5"/>
    <n v="0"/>
    <n v="0"/>
    <n v="0"/>
    <n v="0"/>
    <n v="0"/>
    <n v="0"/>
    <n v="0"/>
    <n v="168027.69999999998"/>
    <n v="2042438.1"/>
    <n v="92589.5"/>
    <n v="2303055.3000000003"/>
  </r>
  <r>
    <x v="2"/>
    <x v="0"/>
    <n v="9"/>
    <n v="34350"/>
    <n v="97198.6"/>
    <n v="52906.3"/>
    <n v="61.5"/>
    <n v="2894"/>
    <n v="0"/>
    <n v="0"/>
    <n v="3524.9"/>
    <n v="1486.9"/>
    <n v="0"/>
    <n v="0"/>
    <n v="205.9"/>
    <n v="58466.6"/>
    <n v="58395.5"/>
    <n v="37939.5"/>
    <n v="5511"/>
    <n v="0"/>
    <n v="0"/>
    <n v="0"/>
    <n v="977.5"/>
    <n v="775.3"/>
    <n v="22483.599999999999"/>
    <n v="331496.8"/>
    <n v="552627.4"/>
    <n v="445320.2"/>
    <n v="380649.9"/>
    <n v="386001.2"/>
    <n v="0"/>
    <n v="90476.2"/>
    <n v="0"/>
    <n v="0"/>
    <n v="0"/>
    <n v="0"/>
    <n v="0"/>
    <n v="0"/>
    <n v="0"/>
    <n v="192422.2"/>
    <n v="2280850.4000000004"/>
    <n v="90476.2"/>
    <n v="2563748.8000000007"/>
  </r>
  <r>
    <x v="2"/>
    <x v="0"/>
    <n v="10"/>
    <n v="31657.7"/>
    <n v="86926.8"/>
    <n v="48371.7"/>
    <n v="39.799999999999997"/>
    <n v="2818.4"/>
    <n v="0"/>
    <n v="0"/>
    <n v="3863.2"/>
    <n v="1175.5999999999999"/>
    <n v="0"/>
    <n v="0"/>
    <n v="218.5"/>
    <n v="64185.7"/>
    <n v="56555.8"/>
    <n v="34239.599999999999"/>
    <n v="4262.3"/>
    <n v="0"/>
    <n v="0"/>
    <n v="0"/>
    <n v="1007.2"/>
    <n v="1832.6"/>
    <n v="21154.1"/>
    <n v="278592.5"/>
    <n v="471477.6"/>
    <n v="360732.1"/>
    <n v="365048.3"/>
    <n v="395898.1"/>
    <n v="0"/>
    <n v="96512.8"/>
    <n v="0"/>
    <n v="0"/>
    <n v="0"/>
    <n v="0"/>
    <n v="0"/>
    <n v="0"/>
    <n v="0"/>
    <n v="174853.2"/>
    <n v="2055204.4"/>
    <n v="96512.8"/>
    <n v="2326570.4"/>
  </r>
  <r>
    <x v="2"/>
    <x v="0"/>
    <n v="11"/>
    <n v="33668.800000000003"/>
    <n v="90287.4"/>
    <n v="56182.8"/>
    <n v="51.9"/>
    <n v="5065.8999999999996"/>
    <n v="0"/>
    <n v="0"/>
    <n v="8303"/>
    <n v="2635.5"/>
    <n v="0"/>
    <n v="0"/>
    <n v="139.4"/>
    <n v="40136.199999999997"/>
    <n v="53485.2"/>
    <n v="34889.300000000003"/>
    <n v="71139.600000000006"/>
    <n v="4200.5"/>
    <n v="11388.4"/>
    <n v="0"/>
    <n v="874.5"/>
    <n v="667.9"/>
    <n v="22034.7"/>
    <n v="287902.7"/>
    <n v="466168.5"/>
    <n v="379555.2"/>
    <n v="234612.8"/>
    <n v="390739.4"/>
    <n v="0"/>
    <n v="105792.8"/>
    <n v="0"/>
    <n v="0"/>
    <n v="0"/>
    <n v="0"/>
    <n v="0"/>
    <n v="0"/>
    <n v="0"/>
    <n v="196195.3"/>
    <n v="1997934.3000000003"/>
    <n v="105792.8"/>
    <n v="2299922.4"/>
  </r>
  <r>
    <x v="2"/>
    <x v="0"/>
    <n v="12"/>
    <n v="54625.5"/>
    <n v="154015.9"/>
    <n v="110526.6"/>
    <n v="67.3"/>
    <n v="12261.6"/>
    <n v="0"/>
    <n v="0"/>
    <n v="20349.2"/>
    <n v="6571.9"/>
    <n v="0"/>
    <n v="0"/>
    <n v="310.10000000000002"/>
    <n v="7863.4"/>
    <n v="78461"/>
    <n v="53314.8"/>
    <n v="-59879"/>
    <n v="3522.7"/>
    <n v="7408.2"/>
    <n v="0"/>
    <n v="1473.8"/>
    <n v="803.6"/>
    <n v="32572.6"/>
    <n v="392403.6"/>
    <n v="633544.30000000005"/>
    <n v="587783.30000000005"/>
    <n v="319583.90000000002"/>
    <n v="455119"/>
    <n v="0"/>
    <n v="122997.7"/>
    <n v="0"/>
    <n v="0"/>
    <n v="0"/>
    <n v="0"/>
    <n v="0"/>
    <n v="0"/>
    <n v="0"/>
    <n v="358418"/>
    <n v="2514285.3000000003"/>
    <n v="122997.7"/>
    <n v="2995701.0000000005"/>
  </r>
  <r>
    <x v="3"/>
    <x v="0"/>
    <n v="1"/>
    <n v="165613.5"/>
    <n v="815277.1"/>
    <n v="695890.6"/>
    <n v="59.3"/>
    <n v="114821.4"/>
    <n v="2261.1999999999998"/>
    <n v="-3615.5"/>
    <n v="8154.4"/>
    <n v="6776.9"/>
    <n v="1703.1"/>
    <n v="0"/>
    <n v="1016"/>
    <n v="60074.9"/>
    <n v="179787.8"/>
    <n v="183808.6"/>
    <n v="119485"/>
    <n v="0"/>
    <n v="135683.9"/>
    <n v="0"/>
    <n v="0"/>
    <n v="18"/>
    <n v="89753.5"/>
    <n v="1014392.9"/>
    <n v="2460117.4"/>
    <n v="1948406.2"/>
    <n v="365865.5"/>
    <n v="3070713.5"/>
    <n v="3606.7"/>
    <n v="596374.6"/>
    <n v="0"/>
    <n v="804830.4"/>
    <n v="0"/>
    <n v="0"/>
    <n v="13815840.5"/>
    <n v="0"/>
    <n v="46734.400000000001"/>
    <n v="1806941.9999999998"/>
    <n v="9629123.1999999993"/>
    <n v="15267386.6"/>
    <n v="26703451.799999997"/>
  </r>
  <r>
    <x v="3"/>
    <x v="0"/>
    <n v="2"/>
    <n v="134147.6"/>
    <n v="699045.6"/>
    <n v="571620.69999999995"/>
    <n v="46.1"/>
    <n v="94294.3"/>
    <n v="2308.1999999999998"/>
    <n v="406.1"/>
    <n v="8217.7999999999993"/>
    <n v="5940"/>
    <n v="1521.5"/>
    <n v="0"/>
    <n v="1329.2"/>
    <n v="54425.8"/>
    <n v="168669.1"/>
    <n v="168412.1"/>
    <n v="118029.7"/>
    <n v="0"/>
    <n v="131936.29999999999"/>
    <n v="0"/>
    <n v="0"/>
    <n v="246.8"/>
    <n v="97463.8"/>
    <n v="938615"/>
    <n v="2244804.2000000002"/>
    <n v="1744235.3"/>
    <n v="1010823.4"/>
    <n v="2533164"/>
    <n v="-921.4"/>
    <n v="409191.8"/>
    <n v="0"/>
    <n v="574580.19999999995"/>
    <n v="0"/>
    <n v="0"/>
    <n v="19657070.100000001"/>
    <n v="0"/>
    <n v="33114.300000000003"/>
    <n v="1517547.9000000001"/>
    <n v="9212154.6999999993"/>
    <n v="20673035.000000004"/>
    <n v="31402737.600000001"/>
  </r>
  <r>
    <x v="3"/>
    <x v="0"/>
    <n v="3"/>
    <n v="83671.100000000006"/>
    <n v="434520.8"/>
    <n v="417998.7"/>
    <n v="45.8"/>
    <n v="68643.199999999997"/>
    <n v="1625.3"/>
    <n v="315.39999999999998"/>
    <n v="3915.9"/>
    <n v="3569.6"/>
    <n v="1292.4000000000001"/>
    <n v="0"/>
    <n v="1154.7"/>
    <n v="39520.199999999997"/>
    <n v="149240.1"/>
    <n v="124075.7"/>
    <n v="80546.600000000006"/>
    <n v="0"/>
    <n v="120183.5"/>
    <n v="0"/>
    <n v="0"/>
    <n v="39.1"/>
    <n v="-14401.8"/>
    <n v="868438.3"/>
    <n v="1942777.6"/>
    <n v="1288281.1000000001"/>
    <n v="828075.2"/>
    <n v="2900403.5"/>
    <n v="0"/>
    <n v="483415.1"/>
    <n v="0"/>
    <n v="810342.3"/>
    <n v="0"/>
    <n v="0"/>
    <n v="11098410"/>
    <n v="0"/>
    <n v="39877"/>
    <n v="1015598.2000000002"/>
    <n v="8328333.7999999998"/>
    <n v="12432044.4"/>
    <n v="21775976.399999999"/>
  </r>
  <r>
    <x v="3"/>
    <x v="0"/>
    <n v="4"/>
    <n v="94773.4"/>
    <n v="478922"/>
    <n v="550363.4"/>
    <n v="60.5"/>
    <n v="96388"/>
    <n v="1814.8"/>
    <n v="365.8"/>
    <n v="5345.1"/>
    <n v="4927.6000000000004"/>
    <n v="1422.6"/>
    <n v="0"/>
    <n v="1397.6"/>
    <n v="42288.2"/>
    <n v="156029.5"/>
    <n v="142496.9"/>
    <n v="115326"/>
    <n v="0"/>
    <n v="142003.79999999999"/>
    <n v="0"/>
    <n v="0"/>
    <n v="45.5"/>
    <n v="72905.7"/>
    <n v="942905.5"/>
    <n v="2229601.7000000002"/>
    <n v="1622443.1"/>
    <n v="962678.4"/>
    <n v="2597663.2000000002"/>
    <n v="-2685.3"/>
    <n v="450487.3"/>
    <n v="0"/>
    <n v="683769.9"/>
    <n v="0"/>
    <n v="0"/>
    <n v="14517456.800000001"/>
    <n v="0"/>
    <n v="34951.1"/>
    <n v="1234383.2000000004"/>
    <n v="9027785.1000000015"/>
    <n v="15683979.800000001"/>
    <n v="25946148.100000001"/>
  </r>
  <r>
    <x v="3"/>
    <x v="0"/>
    <n v="5"/>
    <n v="68827.8"/>
    <n v="376100.3"/>
    <n v="336197.5"/>
    <n v="37.299999999999997"/>
    <n v="53632.6"/>
    <n v="1191.9000000000001"/>
    <n v="235.7"/>
    <n v="3066"/>
    <n v="3640.1"/>
    <n v="1164"/>
    <n v="0"/>
    <n v="933.8"/>
    <n v="35163.699999999997"/>
    <n v="141078.39999999999"/>
    <n v="125820.4"/>
    <n v="66210.600000000006"/>
    <n v="0"/>
    <n v="238732.3"/>
    <n v="0"/>
    <n v="0"/>
    <n v="35.9"/>
    <n v="46828"/>
    <n v="839815"/>
    <n v="1851464.1"/>
    <n v="1316781.8999999999"/>
    <n v="830218.9"/>
    <n v="2466771.9"/>
    <n v="0"/>
    <n v="476008.8"/>
    <n v="0"/>
    <n v="725036"/>
    <n v="0"/>
    <n v="0"/>
    <n v="16747269.800000001"/>
    <n v="0"/>
    <n v="33999.1"/>
    <n v="844093.2"/>
    <n v="7959854.9000000004"/>
    <n v="17982313.700000003"/>
    <n v="26786261.800000004"/>
  </r>
  <r>
    <x v="3"/>
    <x v="0"/>
    <n v="6"/>
    <n v="62688.4"/>
    <n v="353084.7"/>
    <n v="257977.8"/>
    <n v="38.700000000000003"/>
    <n v="32457.5"/>
    <n v="714.8"/>
    <n v="142.9"/>
    <n v="2443.8000000000002"/>
    <n v="1854.1"/>
    <n v="1153.2"/>
    <n v="0"/>
    <n v="940.7"/>
    <n v="33062.9"/>
    <n v="141205.79999999999"/>
    <n v="186629.5"/>
    <n v="222178.7"/>
    <n v="0"/>
    <n v="0"/>
    <n v="0"/>
    <n v="0"/>
    <n v="66.2"/>
    <n v="51346.400000000001"/>
    <n v="833051.2"/>
    <n v="1816741"/>
    <n v="1195939.8"/>
    <n v="807025.3"/>
    <n v="2258110.2000000002"/>
    <n v="0"/>
    <n v="464450.7"/>
    <n v="0"/>
    <n v="655293.19999999995"/>
    <n v="0"/>
    <n v="0"/>
    <n v="22227320"/>
    <n v="0"/>
    <n v="31781"/>
    <n v="712555.9"/>
    <n v="7546297.7000000002"/>
    <n v="23378844.899999999"/>
    <n v="31637698.5"/>
  </r>
  <r>
    <x v="3"/>
    <x v="0"/>
    <n v="7"/>
    <n v="39426.699999999997"/>
    <n v="297837.09999999998"/>
    <n v="242926.8"/>
    <n v="72"/>
    <n v="25387.200000000001"/>
    <n v="431.7"/>
    <n v="0"/>
    <n v="1575.5"/>
    <n v="2515.3000000000002"/>
    <n v="0"/>
    <n v="0"/>
    <n v="980.3"/>
    <n v="32505.200000000001"/>
    <n v="125633.7"/>
    <n v="130078.8"/>
    <n v="54450.6"/>
    <n v="47098.400000000001"/>
    <n v="0"/>
    <n v="0"/>
    <n v="0"/>
    <n v="42.9"/>
    <n v="35724.300000000003"/>
    <n v="798872.5"/>
    <n v="1803107.2"/>
    <n v="1063783.3999999999"/>
    <n v="973976.6"/>
    <n v="2504315.1"/>
    <n v="0"/>
    <n v="415292.8"/>
    <n v="0"/>
    <n v="668491.19999999995"/>
    <n v="0"/>
    <n v="0"/>
    <n v="24179372.600000001"/>
    <n v="0"/>
    <n v="32146.400000000001"/>
    <n v="610172.29999999993"/>
    <n v="7570569"/>
    <n v="25295303"/>
    <n v="33476044.300000001"/>
  </r>
  <r>
    <x v="3"/>
    <x v="0"/>
    <n v="8"/>
    <n v="39258.6"/>
    <n v="285570.59999999998"/>
    <n v="231943.8"/>
    <n v="57.1"/>
    <n v="21895.1"/>
    <n v="354.5"/>
    <n v="0"/>
    <n v="1501.8"/>
    <n v="2071.1999999999998"/>
    <n v="0"/>
    <n v="0"/>
    <n v="752.7"/>
    <n v="30839.3"/>
    <n v="128769.2"/>
    <n v="107810"/>
    <n v="49456.4"/>
    <n v="0"/>
    <n v="0"/>
    <n v="0"/>
    <n v="0"/>
    <n v="680.5"/>
    <n v="37465.5"/>
    <n v="773160.4"/>
    <n v="1703754"/>
    <n v="986854.6"/>
    <n v="869856"/>
    <n v="2315935.2000000002"/>
    <n v="509.6"/>
    <n v="503324.6"/>
    <n v="0"/>
    <n v="545567.6"/>
    <n v="0"/>
    <n v="0"/>
    <n v="25299979.699999999"/>
    <n v="0"/>
    <n v="28773.1"/>
    <n v="582652.69999999995"/>
    <n v="7005333.7999999998"/>
    <n v="26378154.600000001"/>
    <n v="33966141.100000001"/>
  </r>
  <r>
    <x v="3"/>
    <x v="0"/>
    <n v="9"/>
    <n v="43822.400000000001"/>
    <n v="316950.5"/>
    <n v="248401.6"/>
    <n v="68.8"/>
    <n v="24096.5"/>
    <n v="458"/>
    <n v="47.9"/>
    <n v="2607.1999999999998"/>
    <n v="2741.9"/>
    <n v="0"/>
    <n v="0"/>
    <n v="782.5"/>
    <n v="35948.199999999997"/>
    <n v="142682.4"/>
    <n v="116359.8"/>
    <n v="49455"/>
    <n v="0"/>
    <n v="0"/>
    <n v="0"/>
    <n v="0"/>
    <n v="592.6"/>
    <n v="45899"/>
    <n v="863797.1"/>
    <n v="1840353.6"/>
    <n v="1061514.6000000001"/>
    <n v="864259.5"/>
    <n v="2279356.4"/>
    <n v="0"/>
    <n v="381745.5"/>
    <n v="0"/>
    <n v="379902.7"/>
    <n v="0"/>
    <n v="0"/>
    <n v="27462900"/>
    <n v="0"/>
    <n v="30366.3"/>
    <n v="639194.80000000005"/>
    <n v="7301000.7000000011"/>
    <n v="28254914.5"/>
    <n v="36195110"/>
  </r>
  <r>
    <x v="3"/>
    <x v="0"/>
    <n v="10"/>
    <n v="38598.400000000001"/>
    <n v="281049.2"/>
    <n v="215672"/>
    <n v="71.8"/>
    <n v="20386.2"/>
    <n v="607.9"/>
    <n v="4.2"/>
    <n v="1652.1"/>
    <n v="1967.1"/>
    <n v="0"/>
    <n v="0"/>
    <n v="633.9"/>
    <n v="35674"/>
    <n v="119367.8"/>
    <n v="99575.6"/>
    <n v="29364.9"/>
    <n v="0"/>
    <n v="1.7"/>
    <n v="0"/>
    <n v="0"/>
    <n v="558.5"/>
    <n v="42543.9"/>
    <n v="735699.6"/>
    <n v="1577528.3"/>
    <n v="943214.7"/>
    <n v="816429.2"/>
    <n v="2531897.5"/>
    <n v="0"/>
    <n v="458126"/>
    <n v="0"/>
    <n v="313266.7"/>
    <n v="0"/>
    <n v="0"/>
    <n v="21980190.600000001"/>
    <n v="0"/>
    <n v="32885.5"/>
    <n v="560008.9"/>
    <n v="6932489.6000000006"/>
    <n v="22784468.800000001"/>
    <n v="30276967.300000001"/>
  </r>
  <r>
    <x v="3"/>
    <x v="0"/>
    <n v="11"/>
    <n v="44529.4"/>
    <n v="305491.59999999998"/>
    <n v="303493.3"/>
    <n v="43.2"/>
    <n v="52029.599999999999"/>
    <n v="1639.2"/>
    <n v="10.4"/>
    <n v="2832.6"/>
    <n v="3383.3"/>
    <n v="0"/>
    <n v="0"/>
    <n v="637.70000000000005"/>
    <n v="35960.5"/>
    <n v="132437.6"/>
    <n v="106151.7"/>
    <n v="40412.199999999997"/>
    <n v="0"/>
    <n v="27.5"/>
    <n v="0"/>
    <n v="0"/>
    <n v="543"/>
    <n v="45429"/>
    <n v="765699.8"/>
    <n v="1751291.7"/>
    <n v="1160570.3"/>
    <n v="807031.6"/>
    <n v="2587919.1"/>
    <n v="0"/>
    <n v="438842.7"/>
    <n v="0"/>
    <n v="922850.1"/>
    <n v="0"/>
    <n v="0"/>
    <n v="17790740.100000001"/>
    <n v="0"/>
    <n v="35274.300000000003"/>
    <n v="713452.6"/>
    <n v="7434111.6999999993"/>
    <n v="19187707.200000003"/>
    <n v="27335271.5"/>
  </r>
  <r>
    <x v="3"/>
    <x v="0"/>
    <n v="12"/>
    <n v="68762.100000000006"/>
    <n v="468168.4"/>
    <n v="506943.2"/>
    <n v="58.5"/>
    <n v="84810.8"/>
    <n v="3746"/>
    <n v="1"/>
    <n v="5547.6"/>
    <n v="5646.2"/>
    <n v="0"/>
    <n v="0"/>
    <n v="855.4"/>
    <n v="45910.400000000001"/>
    <n v="165845.6"/>
    <n v="157677.6"/>
    <n v="54367.6"/>
    <n v="0"/>
    <n v="108445.1"/>
    <n v="0"/>
    <n v="0"/>
    <n v="429.1"/>
    <n v="56367.9"/>
    <n v="910005.5"/>
    <n v="2168297.7000000002"/>
    <n v="1533941.9"/>
    <n v="1037672"/>
    <n v="2718301"/>
    <n v="24912.400000000001"/>
    <n v="458935.2"/>
    <n v="0"/>
    <n v="745348.8"/>
    <n v="0"/>
    <n v="0"/>
    <n v="10344060.1"/>
    <n v="0"/>
    <n v="40645.9"/>
    <n v="1143683.8"/>
    <n v="8958116.8000000007"/>
    <n v="11613902.4"/>
    <n v="21715703"/>
  </r>
  <r>
    <x v="4"/>
    <x v="0"/>
    <n v="1"/>
    <n v="42628.3"/>
    <n v="128821"/>
    <n v="52862.400000000001"/>
    <n v="2.1"/>
    <n v="233"/>
    <n v="133.6"/>
    <n v="0"/>
    <n v="0"/>
    <n v="0"/>
    <n v="0"/>
    <n v="0"/>
    <n v="30.2"/>
    <n v="10624.7"/>
    <n v="21304.7"/>
    <n v="12882.4"/>
    <n v="0"/>
    <n v="0"/>
    <n v="0"/>
    <n v="0"/>
    <n v="0"/>
    <n v="0"/>
    <n v="6199.9"/>
    <n v="126454.3"/>
    <n v="89933.2"/>
    <n v="166725.29999999999"/>
    <n v="60459.199999999997"/>
    <n v="62371.3"/>
    <n v="0"/>
    <n v="93749.1"/>
    <n v="0"/>
    <n v="49290.3"/>
    <n v="0"/>
    <n v="0"/>
    <n v="0"/>
    <n v="0"/>
    <n v="0"/>
    <n v="224680.4"/>
    <n v="556985.20000000007"/>
    <n v="143039.40000000002"/>
    <n v="924705.00000000012"/>
  </r>
  <r>
    <x v="4"/>
    <x v="0"/>
    <n v="2"/>
    <n v="24349.1"/>
    <n v="73652.5"/>
    <n v="32807.4"/>
    <n v="6.2"/>
    <n v="201.6"/>
    <n v="65.599999999999994"/>
    <n v="0"/>
    <n v="0"/>
    <n v="0"/>
    <n v="0"/>
    <n v="0"/>
    <n v="44.3"/>
    <n v="9441.9"/>
    <n v="22285.3"/>
    <n v="-542.70000000000005"/>
    <n v="0"/>
    <n v="0"/>
    <n v="0"/>
    <n v="0"/>
    <n v="0"/>
    <n v="0"/>
    <n v="6837.7"/>
    <n v="95237.9"/>
    <n v="79513.899999999994"/>
    <n v="79541.600000000006"/>
    <n v="-414105.59999999998"/>
    <n v="50186.9"/>
    <n v="0"/>
    <n v="72526.899999999994"/>
    <n v="0"/>
    <n v="40932.199999999997"/>
    <n v="0"/>
    <n v="0"/>
    <n v="0"/>
    <n v="0"/>
    <n v="0"/>
    <n v="131082.4"/>
    <n v="-71558.799999999959"/>
    <n v="113459.09999999999"/>
    <n v="172982.7"/>
  </r>
  <r>
    <x v="4"/>
    <x v="0"/>
    <n v="3"/>
    <n v="15824.1"/>
    <n v="49051.4"/>
    <n v="23690.2"/>
    <n v="0"/>
    <n v="158.19999999999999"/>
    <n v="60.1"/>
    <n v="0"/>
    <n v="0"/>
    <n v="0"/>
    <n v="0"/>
    <n v="0"/>
    <n v="59.6"/>
    <n v="6460.8"/>
    <n v="15899.4"/>
    <n v="955.9"/>
    <n v="0"/>
    <n v="0"/>
    <n v="0"/>
    <n v="0"/>
    <n v="0"/>
    <n v="0"/>
    <n v="3071.9"/>
    <n v="73505.7"/>
    <n v="65273.9"/>
    <n v="98522.9"/>
    <n v="965552.4"/>
    <n v="62499"/>
    <n v="0"/>
    <n v="70460.2"/>
    <n v="0"/>
    <n v="46139.8"/>
    <n v="0"/>
    <n v="0"/>
    <n v="0"/>
    <n v="0"/>
    <n v="0"/>
    <n v="88784"/>
    <n v="1291801.5"/>
    <n v="116600"/>
    <n v="1497185.5"/>
  </r>
  <r>
    <x v="4"/>
    <x v="0"/>
    <n v="4"/>
    <n v="13519.2"/>
    <n v="40946.300000000003"/>
    <n v="21100.6"/>
    <n v="1"/>
    <n v="74"/>
    <n v="62.4"/>
    <n v="0"/>
    <n v="0"/>
    <n v="0"/>
    <n v="0"/>
    <n v="0"/>
    <n v="52.1"/>
    <n v="6239.5"/>
    <n v="18829.400000000001"/>
    <n v="1330.3"/>
    <n v="0"/>
    <n v="0"/>
    <n v="0"/>
    <n v="0"/>
    <n v="0"/>
    <n v="0"/>
    <n v="4489.2"/>
    <n v="70845.3"/>
    <n v="69711.600000000006"/>
    <n v="63401.9"/>
    <n v="250188.3"/>
    <n v="52004.1"/>
    <n v="0"/>
    <n v="71915.100000000006"/>
    <n v="0"/>
    <n v="51962.3"/>
    <n v="0"/>
    <n v="0"/>
    <n v="0"/>
    <n v="0"/>
    <n v="0"/>
    <n v="75703.5"/>
    <n v="537091.69999999995"/>
    <n v="123877.40000000001"/>
    <n v="736672.6"/>
  </r>
  <r>
    <x v="4"/>
    <x v="0"/>
    <n v="5"/>
    <n v="9954.6"/>
    <n v="30633.599999999999"/>
    <n v="14923.3"/>
    <n v="2.1"/>
    <n v="81.400000000000006"/>
    <n v="93.4"/>
    <n v="0"/>
    <n v="0"/>
    <n v="0"/>
    <n v="0"/>
    <n v="0"/>
    <n v="42.1"/>
    <n v="5270.9"/>
    <n v="19048.099999999999"/>
    <n v="1402.2"/>
    <n v="0"/>
    <n v="0"/>
    <n v="0"/>
    <n v="0"/>
    <n v="0"/>
    <n v="0"/>
    <n v="2427.8000000000002"/>
    <n v="52903.199999999997"/>
    <n v="52081.4"/>
    <n v="43856"/>
    <n v="194456.6"/>
    <n v="49624.4"/>
    <n v="0"/>
    <n v="62886.8"/>
    <n v="0"/>
    <n v="48562.7"/>
    <n v="0"/>
    <n v="0"/>
    <n v="0"/>
    <n v="0"/>
    <n v="0"/>
    <n v="55688.4"/>
    <n v="421112.7"/>
    <n v="111449.5"/>
    <n v="588250.60000000009"/>
  </r>
  <r>
    <x v="4"/>
    <x v="0"/>
    <n v="6"/>
    <n v="9141.9"/>
    <n v="28332.7"/>
    <n v="12721"/>
    <n v="1"/>
    <n v="104.1"/>
    <n v="38.299999999999997"/>
    <n v="0"/>
    <n v="0"/>
    <n v="0"/>
    <n v="0"/>
    <n v="0"/>
    <n v="46.2"/>
    <n v="4251.8"/>
    <n v="13815.7"/>
    <n v="1660.9"/>
    <n v="0"/>
    <n v="0"/>
    <n v="0"/>
    <n v="0"/>
    <n v="0"/>
    <n v="0"/>
    <n v="2127"/>
    <n v="51689.5"/>
    <n v="48913.2"/>
    <n v="33369.1"/>
    <n v="220683.2"/>
    <n v="46212.5"/>
    <n v="0"/>
    <n v="56351.4"/>
    <n v="0"/>
    <n v="38918.699999999997"/>
    <n v="0"/>
    <n v="0"/>
    <n v="0"/>
    <n v="0"/>
    <n v="0"/>
    <n v="50339"/>
    <n v="422769.1"/>
    <n v="95270.1"/>
    <n v="568378.19999999995"/>
  </r>
  <r>
    <x v="4"/>
    <x v="0"/>
    <n v="7"/>
    <n v="5773.7"/>
    <n v="22040.6"/>
    <n v="15905.7"/>
    <n v="1"/>
    <n v="0"/>
    <n v="43.7"/>
    <n v="0"/>
    <n v="0"/>
    <n v="0"/>
    <n v="0"/>
    <n v="0"/>
    <n v="45.3"/>
    <n v="4343.3999999999996"/>
    <n v="11260.2"/>
    <n v="1156.0999999999999"/>
    <n v="0"/>
    <n v="0"/>
    <n v="0"/>
    <n v="0"/>
    <n v="0"/>
    <n v="0"/>
    <n v="3245.2"/>
    <n v="49267.9"/>
    <n v="39741.300000000003"/>
    <n v="16049.7"/>
    <n v="169494.9"/>
    <n v="46248.800000000003"/>
    <n v="0"/>
    <n v="64282.400000000001"/>
    <n v="0"/>
    <n v="40716"/>
    <n v="0"/>
    <n v="0"/>
    <n v="0"/>
    <n v="0"/>
    <n v="0"/>
    <n v="43764.7"/>
    <n v="340852.8"/>
    <n v="104998.39999999999"/>
    <n v="489615.9"/>
  </r>
  <r>
    <x v="4"/>
    <x v="0"/>
    <n v="8"/>
    <n v="6067.2"/>
    <n v="21622.2"/>
    <n v="15456.2"/>
    <n v="1"/>
    <n v="0"/>
    <n v="-96.8"/>
    <n v="0"/>
    <n v="0"/>
    <n v="0"/>
    <n v="0"/>
    <n v="0"/>
    <n v="45"/>
    <n v="4535.3999999999996"/>
    <n v="11545.8"/>
    <n v="1284"/>
    <n v="0"/>
    <n v="0"/>
    <n v="0"/>
    <n v="0"/>
    <n v="0"/>
    <n v="0"/>
    <n v="3401.1"/>
    <n v="46987.9"/>
    <n v="41763.9"/>
    <n v="16072.4"/>
    <n v="12055.6"/>
    <n v="44679.6"/>
    <n v="0"/>
    <n v="81958"/>
    <n v="0"/>
    <n v="64916.800000000003"/>
    <n v="0"/>
    <n v="0"/>
    <n v="0"/>
    <n v="0"/>
    <n v="0"/>
    <n v="43049.8"/>
    <n v="182370.7"/>
    <n v="146874.79999999999"/>
    <n v="372295.3"/>
  </r>
  <r>
    <x v="4"/>
    <x v="0"/>
    <n v="9"/>
    <n v="6079.2"/>
    <n v="22087.1"/>
    <n v="15755"/>
    <n v="1"/>
    <n v="0"/>
    <n v="6.2"/>
    <n v="0"/>
    <n v="0"/>
    <n v="0"/>
    <n v="0"/>
    <n v="0"/>
    <n v="39"/>
    <n v="5272.1"/>
    <n v="12637.9"/>
    <n v="1164.4000000000001"/>
    <n v="0"/>
    <n v="10.4"/>
    <n v="0"/>
    <n v="0"/>
    <n v="0"/>
    <n v="0"/>
    <n v="3506.7"/>
    <n v="47007.199999999997"/>
    <n v="38250.400000000001"/>
    <n v="15642"/>
    <n v="149549.6"/>
    <n v="44763.3"/>
    <n v="0"/>
    <n v="82239.199999999997"/>
    <n v="0"/>
    <n v="34603"/>
    <n v="0"/>
    <n v="0"/>
    <n v="0"/>
    <n v="0"/>
    <n v="0"/>
    <n v="43928.5"/>
    <n v="317843"/>
    <n v="116842.2"/>
    <n v="478613.7"/>
  </r>
  <r>
    <x v="4"/>
    <x v="0"/>
    <n v="10"/>
    <n v="6127.2"/>
    <n v="22589.8"/>
    <n v="16244.2"/>
    <n v="2.2000000000000002"/>
    <n v="0"/>
    <n v="4.2"/>
    <n v="0"/>
    <n v="0"/>
    <n v="0"/>
    <n v="0"/>
    <n v="0"/>
    <n v="34.700000000000003"/>
    <n v="6037.2"/>
    <n v="20765.3"/>
    <n v="2412.5"/>
    <n v="0"/>
    <n v="0"/>
    <n v="0"/>
    <n v="0"/>
    <n v="0"/>
    <n v="0"/>
    <n v="3443.1"/>
    <n v="48353.1"/>
    <n v="40752.800000000003"/>
    <n v="23141.9"/>
    <n v="189286.9"/>
    <n v="51870.5"/>
    <n v="0"/>
    <n v="116141.3"/>
    <n v="0"/>
    <n v="46514.7"/>
    <n v="0"/>
    <n v="0"/>
    <n v="0"/>
    <n v="0"/>
    <n v="0"/>
    <n v="44967.599999999991"/>
    <n v="386098"/>
    <n v="162656"/>
    <n v="593721.59999999998"/>
  </r>
  <r>
    <x v="4"/>
    <x v="0"/>
    <n v="11"/>
    <n v="6703.5"/>
    <n v="24986"/>
    <n v="20092.2"/>
    <n v="3.3"/>
    <n v="0"/>
    <n v="120.9"/>
    <n v="0"/>
    <n v="0"/>
    <n v="0"/>
    <n v="0"/>
    <n v="0"/>
    <n v="29.2"/>
    <n v="5430.6"/>
    <n v="14684.5"/>
    <n v="2673.3"/>
    <n v="0"/>
    <n v="0"/>
    <n v="0"/>
    <n v="0"/>
    <n v="0"/>
    <n v="0"/>
    <n v="3707"/>
    <n v="49445.9"/>
    <n v="44788"/>
    <n v="20851.2"/>
    <n v="167603"/>
    <n v="55268.9"/>
    <n v="0"/>
    <n v="95538.8"/>
    <n v="0"/>
    <n v="38768.5"/>
    <n v="0"/>
    <n v="0"/>
    <n v="0"/>
    <n v="0"/>
    <n v="0"/>
    <n v="51905.9"/>
    <n v="364481.60000000003"/>
    <n v="134307.29999999999"/>
    <n v="550694.80000000005"/>
  </r>
  <r>
    <x v="4"/>
    <x v="0"/>
    <n v="12"/>
    <n v="10629.5"/>
    <n v="53854.400000000001"/>
    <n v="50630.400000000001"/>
    <n v="2.2000000000000002"/>
    <n v="0"/>
    <n v="6.3"/>
    <n v="0"/>
    <n v="0"/>
    <n v="0"/>
    <n v="0"/>
    <n v="0"/>
    <n v="31"/>
    <n v="7329.1"/>
    <n v="17419.8"/>
    <n v="1151.0999999999999"/>
    <n v="0"/>
    <n v="0"/>
    <n v="0"/>
    <n v="0"/>
    <n v="0"/>
    <n v="0"/>
    <n v="6936.1"/>
    <n v="66365.899999999994"/>
    <n v="75378.7"/>
    <n v="68128.100000000006"/>
    <n v="172011.7"/>
    <n v="63696.3"/>
    <n v="0"/>
    <n v="77516.100000000006"/>
    <n v="0"/>
    <n v="50690"/>
    <n v="0"/>
    <n v="0"/>
    <n v="0"/>
    <n v="0"/>
    <n v="0"/>
    <n v="115122.8"/>
    <n v="478447.8"/>
    <n v="128206.1"/>
    <n v="721776.7"/>
  </r>
  <r>
    <x v="5"/>
    <x v="0"/>
    <n v="1"/>
    <n v="84198.9"/>
    <n v="430588.9"/>
    <n v="496700.5"/>
    <n v="17.899999999999999"/>
    <n v="2347.6"/>
    <n v="8.3000000000000007"/>
    <n v="-5.5"/>
    <n v="2266.8000000000002"/>
    <n v="20019.099999999999"/>
    <n v="0"/>
    <n v="0"/>
    <n v="33"/>
    <n v="127447.4"/>
    <n v="72690.600000000006"/>
    <n v="316464.2"/>
    <n v="177009.1"/>
    <n v="0"/>
    <n v="40522"/>
    <n v="0"/>
    <n v="0"/>
    <n v="402.8"/>
    <n v="143034"/>
    <n v="890659"/>
    <n v="1299472.3999999999"/>
    <n v="801906.3"/>
    <n v="878241.7"/>
    <n v="1893799.1"/>
    <n v="51716.7"/>
    <n v="3787873.7"/>
    <n v="0"/>
    <n v="4235845.0999999996"/>
    <n v="0"/>
    <n v="71939.7"/>
    <n v="49058897.600000001"/>
    <n v="0"/>
    <n v="239066"/>
    <n v="1036142.5000000001"/>
    <n v="6641681.5999999996"/>
    <n v="57445338.800000004"/>
    <n v="65123162.900000006"/>
  </r>
  <r>
    <x v="5"/>
    <x v="0"/>
    <n v="2"/>
    <n v="64055.4"/>
    <n v="318905.8"/>
    <n v="397996"/>
    <n v="21"/>
    <n v="1613"/>
    <n v="7.3"/>
    <n v="201.2"/>
    <n v="2587.3000000000002"/>
    <n v="6624.6"/>
    <n v="0"/>
    <n v="0"/>
    <n v="2014.4"/>
    <n v="106234.9"/>
    <n v="141940.70000000001"/>
    <n v="222629.5"/>
    <n v="47712.1"/>
    <n v="0"/>
    <n v="21950.1"/>
    <n v="0"/>
    <n v="0"/>
    <n v="305.8"/>
    <n v="100809.5"/>
    <n v="716661.1"/>
    <n v="1029092.2"/>
    <n v="774993.3"/>
    <n v="819242.3"/>
    <n v="1548335"/>
    <n v="10300.5"/>
    <n v="3018111.3"/>
    <n v="0"/>
    <n v="3099765.9"/>
    <n v="12139.7"/>
    <n v="553676.19999999995"/>
    <n v="36045512.200000003"/>
    <n v="0"/>
    <n v="180002.1"/>
    <n v="792011.6"/>
    <n v="5531920.8999999994"/>
    <n v="42919507.900000006"/>
    <n v="49243440.400000006"/>
  </r>
  <r>
    <x v="5"/>
    <x v="0"/>
    <n v="3"/>
    <n v="46602"/>
    <n v="198551.5"/>
    <n v="210142.1"/>
    <n v="16.8"/>
    <n v="1839.3"/>
    <n v="8.4"/>
    <n v="-92.8"/>
    <n v="1723.7"/>
    <n v="10522.2"/>
    <n v="0"/>
    <n v="0"/>
    <n v="36.299999999999997"/>
    <n v="51038.1"/>
    <n v="126407.7"/>
    <n v="193906.3"/>
    <n v="79527.399999999994"/>
    <n v="0"/>
    <n v="33703.800000000003"/>
    <n v="0"/>
    <n v="0"/>
    <n v="7557.9"/>
    <n v="69740.7"/>
    <n v="675700"/>
    <n v="960278.4"/>
    <n v="690739.3"/>
    <n v="785689.7"/>
    <n v="1753853.1"/>
    <n v="62.2"/>
    <n v="4060453.4"/>
    <n v="9860.1"/>
    <n v="3354704"/>
    <n v="0"/>
    <n v="25606.2"/>
    <n v="46485363.799999997"/>
    <n v="0"/>
    <n v="215925.9"/>
    <n v="469313.2"/>
    <n v="5428178.7000000011"/>
    <n v="54151975.599999994"/>
    <n v="60049467.499999993"/>
  </r>
  <r>
    <x v="5"/>
    <x v="0"/>
    <n v="4"/>
    <n v="45445.7"/>
    <n v="188907.6"/>
    <n v="219401.5"/>
    <n v="16.8"/>
    <n v="1566.6"/>
    <n v="7.3"/>
    <n v="98.1"/>
    <n v="1871.9"/>
    <n v="8495.7999999999993"/>
    <n v="0"/>
    <n v="0"/>
    <n v="53.4"/>
    <n v="38606.400000000001"/>
    <n v="110259.8"/>
    <n v="150931.5"/>
    <n v="95679.5"/>
    <n v="0"/>
    <n v="25633.200000000001"/>
    <n v="0"/>
    <n v="0"/>
    <n v="8393"/>
    <n v="62072.7"/>
    <n v="641127.19999999995"/>
    <n v="891934.7"/>
    <n v="626119.69999999995"/>
    <n v="669807.4"/>
    <n v="1477285.9"/>
    <n v="9687.7000000000007"/>
    <n v="3362636.5"/>
    <n v="0"/>
    <n v="4026740.3"/>
    <n v="0"/>
    <n v="249243.6"/>
    <n v="34567687.399999999"/>
    <n v="0"/>
    <n v="185070.3"/>
    <n v="465811.29999999993"/>
    <n v="4797904.3999999994"/>
    <n v="42401065.799999997"/>
    <n v="47664781.5"/>
  </r>
  <r>
    <x v="5"/>
    <x v="0"/>
    <n v="5"/>
    <n v="39386.400000000001"/>
    <n v="156960.1"/>
    <n v="163937.5"/>
    <n v="11.7"/>
    <n v="1720.6"/>
    <n v="7.3"/>
    <n v="30.4"/>
    <n v="1440"/>
    <n v="7362.7"/>
    <n v="0"/>
    <n v="0"/>
    <n v="29.4"/>
    <n v="25294"/>
    <n v="88287.3"/>
    <n v="116336.1"/>
    <n v="90270.399999999994"/>
    <n v="0"/>
    <n v="0"/>
    <n v="0"/>
    <n v="0"/>
    <n v="8251.7999999999993"/>
    <n v="54126.3"/>
    <n v="596272.6"/>
    <n v="839143"/>
    <n v="606972.69999999995"/>
    <n v="575446.1"/>
    <n v="1789332.4"/>
    <n v="17889.5"/>
    <n v="3252015.1"/>
    <n v="105544.2"/>
    <n v="3536236.7"/>
    <n v="0"/>
    <n v="1009415.5"/>
    <n v="41921218.600000001"/>
    <n v="0"/>
    <n v="165795.6"/>
    <n v="370856.7"/>
    <n v="4789762.0999999996"/>
    <n v="50008115.200000003"/>
    <n v="55168734"/>
  </r>
  <r>
    <x v="5"/>
    <x v="0"/>
    <n v="6"/>
    <n v="35815.800000000003"/>
    <n v="139992.29999999999"/>
    <n v="143090.70000000001"/>
    <n v="25.9"/>
    <n v="1165.4000000000001"/>
    <n v="8.3000000000000007"/>
    <n v="74.099999999999994"/>
    <n v="1394.3"/>
    <n v="5538"/>
    <n v="0"/>
    <n v="0"/>
    <n v="28.1"/>
    <n v="21061.3"/>
    <n v="79562.3"/>
    <n v="97663.2"/>
    <n v="87064.6"/>
    <n v="0"/>
    <n v="40033.1"/>
    <n v="0"/>
    <n v="0"/>
    <n v="6518.2"/>
    <n v="45764.1"/>
    <n v="591135.30000000005"/>
    <n v="826016.5"/>
    <n v="559927.6"/>
    <n v="588384.19999999995"/>
    <n v="1781045.6"/>
    <n v="252.5"/>
    <n v="3319103.8"/>
    <n v="0"/>
    <n v="3752880.8"/>
    <n v="0"/>
    <n v="410445.5"/>
    <n v="38059324.200000003"/>
    <n v="0"/>
    <n v="153793.5"/>
    <n v="327104.8"/>
    <n v="4724204.0999999996"/>
    <n v="45695800.300000004"/>
    <n v="50747109.200000003"/>
  </r>
  <r>
    <x v="5"/>
    <x v="0"/>
    <n v="7"/>
    <n v="29193.1"/>
    <n v="108706.4"/>
    <n v="127309.2"/>
    <n v="24.2"/>
    <n v="1216.8"/>
    <n v="0"/>
    <n v="10.4"/>
    <n v="4410.3"/>
    <n v="1582.8"/>
    <n v="3038.3"/>
    <n v="0"/>
    <n v="128.5"/>
    <n v="17089.400000000001"/>
    <n v="76188.3"/>
    <n v="105352.4"/>
    <n v="78057.8"/>
    <n v="0"/>
    <n v="17358.8"/>
    <n v="0"/>
    <n v="0"/>
    <n v="6496.4"/>
    <n v="41236.9"/>
    <n v="509285.6"/>
    <n v="745405.9"/>
    <n v="441655.1"/>
    <n v="648048.69999999995"/>
    <n v="1727777.1"/>
    <n v="120.3"/>
    <n v="3064347.5"/>
    <n v="0"/>
    <n v="3840786.1"/>
    <n v="0"/>
    <n v="0"/>
    <n v="38281796.399999999"/>
    <n v="0"/>
    <n v="158630"/>
    <n v="275491.5"/>
    <n v="4414080.9000000004"/>
    <n v="45345680.299999997"/>
    <n v="50035252.699999996"/>
  </r>
  <r>
    <x v="5"/>
    <x v="0"/>
    <n v="8"/>
    <n v="28777.9"/>
    <n v="105631.6"/>
    <n v="124445.1"/>
    <n v="18.8"/>
    <n v="1154.7"/>
    <n v="0"/>
    <n v="10.4"/>
    <n v="3850.9"/>
    <n v="1463"/>
    <n v="3264.3"/>
    <n v="0"/>
    <n v="51.5"/>
    <n v="16900.3"/>
    <n v="73332.7"/>
    <n v="98895.7"/>
    <n v="77991.199999999997"/>
    <n v="0"/>
    <n v="0"/>
    <n v="0"/>
    <n v="0"/>
    <n v="6769.5"/>
    <n v="37524.6"/>
    <n v="522572.9"/>
    <n v="767735"/>
    <n v="630094"/>
    <n v="669075"/>
    <n v="1727038.3"/>
    <n v="0"/>
    <n v="3122273.4"/>
    <n v="42460.7"/>
    <n v="3450398.2"/>
    <n v="0"/>
    <n v="1423718.2"/>
    <n v="42087601.399999999"/>
    <n v="0"/>
    <n v="148245.29999999999"/>
    <n v="268616.7"/>
    <n v="4627980.7"/>
    <n v="50274697.199999996"/>
    <n v="55171294.599999994"/>
  </r>
  <r>
    <x v="5"/>
    <x v="0"/>
    <n v="9"/>
    <n v="29373.4"/>
    <n v="109463.6"/>
    <n v="127364.6"/>
    <n v="142.80000000000001"/>
    <n v="1212.7"/>
    <n v="0"/>
    <n v="16.7"/>
    <n v="1208"/>
    <n v="1998.2"/>
    <n v="2946.8"/>
    <n v="0"/>
    <n v="43.7"/>
    <n v="16980.099999999999"/>
    <n v="77014.899999999994"/>
    <n v="116479.3"/>
    <n v="99668.4"/>
    <n v="0"/>
    <n v="0"/>
    <n v="0"/>
    <n v="0"/>
    <n v="6850.3"/>
    <n v="42917.4"/>
    <n v="540367.19999999995"/>
    <n v="804851.6"/>
    <n v="497592.9"/>
    <n v="621797.6"/>
    <n v="1699856.3"/>
    <n v="0"/>
    <n v="3071316"/>
    <n v="89554.5"/>
    <n v="3585457.9"/>
    <n v="0"/>
    <n v="832668.8"/>
    <n v="42556075.200000003"/>
    <n v="0"/>
    <n v="141003.4"/>
    <n v="273726.8"/>
    <n v="4524419.7"/>
    <n v="50276075.800000004"/>
    <n v="55074222.300000004"/>
  </r>
  <r>
    <x v="5"/>
    <x v="0"/>
    <n v="10"/>
    <n v="30581.8"/>
    <n v="110497.4"/>
    <n v="131808.1"/>
    <n v="-101.2"/>
    <n v="1545.4"/>
    <n v="0"/>
    <n v="17.7"/>
    <n v="1060.5999999999999"/>
    <n v="1908.1"/>
    <n v="3347.1"/>
    <n v="0"/>
    <n v="27.2"/>
    <n v="16105"/>
    <n v="76882.3"/>
    <n v="102399.8"/>
    <n v="74945.5"/>
    <n v="0"/>
    <n v="482.2"/>
    <n v="0"/>
    <n v="0"/>
    <n v="5770.6"/>
    <n v="39634.5"/>
    <n v="498664.8"/>
    <n v="719582.9"/>
    <n v="508160.3"/>
    <n v="628362.30000000005"/>
    <n v="1715316.6"/>
    <n v="0"/>
    <n v="3308398.5"/>
    <n v="39617.1"/>
    <n v="4676781.8"/>
    <n v="0"/>
    <n v="1107209.1000000001"/>
    <n v="44376914.799999997"/>
    <n v="0"/>
    <n v="163308.79999999999"/>
    <n v="280664.99999999994"/>
    <n v="4386334"/>
    <n v="53672230.099999994"/>
    <n v="58339229.099999994"/>
  </r>
  <r>
    <x v="5"/>
    <x v="0"/>
    <n v="11"/>
    <n v="31140.799999999999"/>
    <n v="115002.6"/>
    <n v="145499.9"/>
    <n v="19.7"/>
    <n v="3318.1"/>
    <n v="0"/>
    <n v="16.7"/>
    <n v="-4802.6000000000004"/>
    <n v="3039.6"/>
    <n v="5502.3"/>
    <n v="0"/>
    <n v="24.9"/>
    <n v="20560.3"/>
    <n v="80435.100000000006"/>
    <n v="122639.8"/>
    <n v="80929.600000000006"/>
    <n v="0"/>
    <n v="10689.1"/>
    <n v="0"/>
    <n v="0"/>
    <n v="-24305"/>
    <n v="49572.2"/>
    <n v="514180.3"/>
    <n v="811684"/>
    <n v="532586.5"/>
    <n v="607893.69999999995"/>
    <n v="1857624.2"/>
    <n v="1658"/>
    <n v="3719963.6"/>
    <n v="156404.29999999999"/>
    <n v="3898105.6"/>
    <n v="46702.6"/>
    <n v="951779.1"/>
    <n v="51214885.100000001"/>
    <n v="0"/>
    <n v="184026.1"/>
    <n v="298737.09999999998"/>
    <n v="4664514.7"/>
    <n v="60173524.399999999"/>
    <n v="65136776.199999996"/>
  </r>
  <r>
    <x v="5"/>
    <x v="0"/>
    <n v="12"/>
    <n v="47412.7"/>
    <n v="188358.39999999999"/>
    <n v="321882.59999999998"/>
    <n v="31.9"/>
    <n v="3700.3"/>
    <n v="0"/>
    <n v="23"/>
    <n v="1004.4"/>
    <n v="2623.6"/>
    <n v="6228.2"/>
    <n v="0"/>
    <n v="41.1"/>
    <n v="46938.5"/>
    <n v="133589.70000000001"/>
    <n v="200566.39999999999"/>
    <n v="147150.9"/>
    <n v="13154.3"/>
    <n v="6223.7"/>
    <n v="0"/>
    <n v="0"/>
    <n v="3533.2"/>
    <n v="81418.3"/>
    <n v="650360.19999999995"/>
    <n v="1008524.8"/>
    <n v="689005.9"/>
    <n v="604191.1"/>
    <n v="1975895.5"/>
    <n v="141266.20000000001"/>
    <n v="3739993.9"/>
    <n v="16624.900000000001"/>
    <n v="4251154.8"/>
    <n v="21692.5"/>
    <n v="894854.3"/>
    <n v="41613823"/>
    <n v="0"/>
    <n v="204219.6"/>
    <n v="571265.1"/>
    <n v="5560593.5999999996"/>
    <n v="50883629.200000003"/>
    <n v="57015487.900000006"/>
  </r>
  <r>
    <x v="6"/>
    <x v="0"/>
    <n v="1"/>
    <n v="18081.8"/>
    <n v="71781.600000000006"/>
    <n v="27978.6"/>
    <n v="106.7"/>
    <n v="2407.1"/>
    <n v="0"/>
    <n v="0"/>
    <n v="0"/>
    <n v="6857.6"/>
    <n v="0"/>
    <n v="0"/>
    <n v="75.400000000000006"/>
    <n v="7614.6"/>
    <n v="19771.099999999999"/>
    <n v="4059.3"/>
    <n v="0"/>
    <n v="0"/>
    <n v="0"/>
    <n v="0"/>
    <n v="0"/>
    <n v="8.4"/>
    <n v="9991.4"/>
    <n v="122099"/>
    <n v="209555.6"/>
    <n v="151586.9"/>
    <n v="235923.20000000001"/>
    <n v="926690.6"/>
    <n v="4370.5"/>
    <n v="507796.2"/>
    <n v="0"/>
    <n v="0"/>
    <n v="0"/>
    <n v="4163040"/>
    <n v="0"/>
    <n v="0"/>
    <n v="0"/>
    <n v="127213.40000000001"/>
    <n v="1687375.5"/>
    <n v="4675206.7"/>
    <n v="6489795.5999999996"/>
  </r>
  <r>
    <x v="6"/>
    <x v="0"/>
    <n v="2"/>
    <n v="14477.8"/>
    <n v="51262.7"/>
    <n v="21865.7"/>
    <n v="46.1"/>
    <n v="2139.5"/>
    <n v="0"/>
    <n v="0"/>
    <n v="0"/>
    <n v="5403.5"/>
    <n v="0"/>
    <n v="0"/>
    <n v="168.8"/>
    <n v="7647.8"/>
    <n v="18713.3"/>
    <n v="5892.5"/>
    <n v="0"/>
    <n v="0"/>
    <n v="7066.2"/>
    <n v="0"/>
    <n v="0"/>
    <n v="9.4"/>
    <n v="12055.2"/>
    <n v="119125.5"/>
    <n v="198419.20000000001"/>
    <n v="160409.70000000001"/>
    <n v="213348.4"/>
    <n v="903792.7"/>
    <n v="0"/>
    <n v="433473.2"/>
    <n v="0"/>
    <n v="0"/>
    <n v="0"/>
    <n v="5205470"/>
    <n v="0"/>
    <n v="0"/>
    <n v="0"/>
    <n v="95195.3"/>
    <n v="1646648.7000000002"/>
    <n v="5638943.2000000002"/>
    <n v="7380787.2000000002"/>
  </r>
  <r>
    <x v="6"/>
    <x v="0"/>
    <n v="3"/>
    <n v="10663.6"/>
    <n v="40705.300000000003"/>
    <n v="16980.599999999999"/>
    <n v="69.599999999999994"/>
    <n v="1208.5999999999999"/>
    <n v="0"/>
    <n v="0"/>
    <n v="0"/>
    <n v="4260.6000000000004"/>
    <n v="0"/>
    <n v="0"/>
    <n v="79.400000000000006"/>
    <n v="5358.6"/>
    <n v="16915.5"/>
    <n v="5683.7"/>
    <n v="0"/>
    <n v="0"/>
    <n v="0"/>
    <n v="0"/>
    <n v="0"/>
    <n v="9.5"/>
    <n v="8079.8"/>
    <n v="115988.2"/>
    <n v="190865.2"/>
    <n v="180051.8"/>
    <n v="243177.9"/>
    <n v="981456.3"/>
    <n v="0"/>
    <n v="518054.40000000002"/>
    <n v="0"/>
    <n v="0"/>
    <n v="0"/>
    <n v="4784740.0999999996"/>
    <n v="0"/>
    <n v="0"/>
    <n v="0"/>
    <n v="73888.300000000017"/>
    <n v="1747665.9"/>
    <n v="5302794.5"/>
    <n v="7124348.7000000002"/>
  </r>
  <r>
    <x v="6"/>
    <x v="0"/>
    <n v="4"/>
    <n v="11002.8"/>
    <n v="38617.4"/>
    <n v="17543.099999999999"/>
    <n v="54.6"/>
    <n v="1204.4000000000001"/>
    <n v="0"/>
    <n v="0"/>
    <n v="0"/>
    <n v="3781.4"/>
    <n v="0"/>
    <n v="0"/>
    <n v="63.5"/>
    <n v="6433.4"/>
    <n v="16491.5"/>
    <n v="4235.3999999999996"/>
    <n v="0"/>
    <n v="0"/>
    <n v="0"/>
    <n v="0"/>
    <n v="0"/>
    <n v="12.6"/>
    <n v="8924.6"/>
    <n v="120555.4"/>
    <n v="194860.6"/>
    <n v="166850.20000000001"/>
    <n v="238500.3"/>
    <n v="997362.3"/>
    <n v="0"/>
    <n v="472958"/>
    <n v="0"/>
    <n v="0"/>
    <n v="0"/>
    <n v="4181670"/>
    <n v="0"/>
    <n v="0"/>
    <n v="0"/>
    <n v="72203.699999999983"/>
    <n v="1754289.8"/>
    <n v="4654628"/>
    <n v="6481121.5"/>
  </r>
  <r>
    <x v="6"/>
    <x v="0"/>
    <n v="5"/>
    <n v="8373.6"/>
    <n v="31859.200000000001"/>
    <n v="13898.8"/>
    <n v="24.4"/>
    <n v="749.7"/>
    <n v="0"/>
    <n v="0"/>
    <n v="0"/>
    <n v="2357.8000000000002"/>
    <n v="0"/>
    <n v="0"/>
    <n v="65.900000000000006"/>
    <n v="5889.1"/>
    <n v="14439.7"/>
    <n v="6972.1"/>
    <n v="0"/>
    <n v="0"/>
    <n v="0"/>
    <n v="0"/>
    <n v="0"/>
    <n v="9.5"/>
    <n v="7885.7"/>
    <n v="111464.3"/>
    <n v="184493.4"/>
    <n v="189918.6"/>
    <n v="241661.3"/>
    <n v="637467.69999999995"/>
    <n v="0"/>
    <n v="453098.5"/>
    <n v="0"/>
    <n v="0"/>
    <n v="0"/>
    <n v="3296990.3"/>
    <n v="0"/>
    <n v="0"/>
    <n v="0"/>
    <n v="57263.500000000007"/>
    <n v="1400267.2999999998"/>
    <n v="3750088.8"/>
    <n v="5207619.5999999996"/>
  </r>
  <r>
    <x v="6"/>
    <x v="0"/>
    <n v="6"/>
    <n v="7744.1"/>
    <n v="29029.4"/>
    <n v="11922.6"/>
    <n v="20.100000000000001"/>
    <n v="419.5"/>
    <n v="0"/>
    <n v="0"/>
    <n v="0"/>
    <n v="1039.5999999999999"/>
    <n v="0"/>
    <n v="0"/>
    <n v="103"/>
    <n v="4490.6000000000004"/>
    <n v="14349.7"/>
    <n v="4181.8"/>
    <n v="0"/>
    <n v="0"/>
    <n v="0"/>
    <n v="0"/>
    <n v="0"/>
    <n v="9.4"/>
    <n v="6186"/>
    <n v="104334.39999999999"/>
    <n v="167267.5"/>
    <n v="140463.6"/>
    <n v="219022.6"/>
    <n v="1172215.3999999999"/>
    <n v="0"/>
    <n v="474852.8"/>
    <n v="0"/>
    <n v="0"/>
    <n v="0"/>
    <n v="4664030"/>
    <n v="0"/>
    <n v="0"/>
    <n v="0"/>
    <n v="50175.299999999996"/>
    <n v="1832624"/>
    <n v="5138882.8"/>
    <n v="7021682.0999999996"/>
  </r>
  <r>
    <x v="6"/>
    <x v="0"/>
    <n v="7"/>
    <n v="6377.4"/>
    <n v="26911.4"/>
    <n v="13283.1"/>
    <n v="21.4"/>
    <n v="34.9"/>
    <n v="158.30000000000001"/>
    <n v="0"/>
    <n v="0"/>
    <n v="478.1"/>
    <n v="0"/>
    <n v="0"/>
    <n v="100.4"/>
    <n v="5421.4"/>
    <n v="15368.8"/>
    <n v="5007.7"/>
    <n v="0"/>
    <n v="0"/>
    <n v="1256.7"/>
    <n v="0"/>
    <n v="0"/>
    <n v="12.6"/>
    <n v="5624.6"/>
    <n v="96212.7"/>
    <n v="182929.2"/>
    <n v="146566.39999999999"/>
    <n v="203161.4"/>
    <n v="844657.6"/>
    <n v="0"/>
    <n v="1268121"/>
    <n v="0"/>
    <n v="0"/>
    <n v="0"/>
    <n v="5933600.0999999996"/>
    <n v="0"/>
    <n v="0"/>
    <n v="0"/>
    <n v="47264.600000000006"/>
    <n v="1506319.5"/>
    <n v="7201721.0999999996"/>
    <n v="8755305.1999999993"/>
  </r>
  <r>
    <x v="6"/>
    <x v="0"/>
    <n v="8"/>
    <n v="5859.1"/>
    <n v="24808.1"/>
    <n v="12256.8"/>
    <n v="18.600000000000001"/>
    <n v="4.5999999999999996"/>
    <n v="142.30000000000001"/>
    <n v="0"/>
    <n v="0"/>
    <n v="390.2"/>
    <n v="0"/>
    <n v="0"/>
    <n v="87.4"/>
    <n v="4932.6000000000004"/>
    <n v="14275.5"/>
    <n v="5519"/>
    <n v="0"/>
    <n v="0"/>
    <n v="7596.3"/>
    <n v="0"/>
    <n v="0"/>
    <n v="9.4"/>
    <n v="5394.8"/>
    <n v="89392.8"/>
    <n v="163575.29999999999"/>
    <n v="135238.20000000001"/>
    <n v="194596.5"/>
    <n v="903391.7"/>
    <n v="0"/>
    <n v="498087.2"/>
    <n v="0"/>
    <n v="0"/>
    <n v="0"/>
    <n v="6291360"/>
    <n v="0"/>
    <n v="0"/>
    <n v="0"/>
    <n v="43479.7"/>
    <n v="1524009.5"/>
    <n v="6789447.2000000002"/>
    <n v="8356936.4000000004"/>
  </r>
  <r>
    <x v="6"/>
    <x v="0"/>
    <n v="9"/>
    <n v="6722.4"/>
    <n v="27987"/>
    <n v="13913.4"/>
    <n v="35.1"/>
    <n v="19.7"/>
    <n v="172.9"/>
    <n v="0"/>
    <n v="0"/>
    <n v="494.7"/>
    <n v="0"/>
    <n v="0"/>
    <n v="88.2"/>
    <n v="5851.5"/>
    <n v="14548.3"/>
    <n v="14309.1"/>
    <n v="0"/>
    <n v="0"/>
    <n v="2536.8000000000002"/>
    <n v="0"/>
    <n v="0"/>
    <n v="7.4"/>
    <n v="8164.9"/>
    <n v="112313.7"/>
    <n v="188073.4"/>
    <n v="173335.4"/>
    <n v="216874"/>
    <n v="735925.6"/>
    <n v="0"/>
    <n v="962526"/>
    <n v="0"/>
    <n v="0"/>
    <n v="0"/>
    <n v="6781570"/>
    <n v="0"/>
    <n v="0"/>
    <n v="0"/>
    <n v="49345.2"/>
    <n v="1472028.2999999998"/>
    <n v="7744096"/>
    <n v="9265469.5"/>
  </r>
  <r>
    <x v="6"/>
    <x v="0"/>
    <n v="10"/>
    <n v="6126.4"/>
    <n v="25165.1"/>
    <n v="12732.4"/>
    <n v="20.399999999999999"/>
    <n v="74.3"/>
    <n v="159.19999999999999"/>
    <n v="0"/>
    <n v="0"/>
    <n v="678.1"/>
    <n v="0"/>
    <n v="0"/>
    <n v="92.6"/>
    <n v="5096.8"/>
    <n v="12431.1"/>
    <n v="12759.4"/>
    <n v="0"/>
    <n v="0"/>
    <n v="0"/>
    <n v="0"/>
    <n v="0"/>
    <n v="9.5"/>
    <n v="7255.8"/>
    <n v="102481.1"/>
    <n v="164355.5"/>
    <n v="126243.3"/>
    <n v="237576.7"/>
    <n v="993971.1"/>
    <n v="1316.2"/>
    <n v="375667.6"/>
    <n v="0"/>
    <n v="0"/>
    <n v="0"/>
    <n v="9119960"/>
    <n v="0"/>
    <n v="0"/>
    <n v="0"/>
    <n v="44955.9"/>
    <n v="1662272.9"/>
    <n v="9496943.8000000007"/>
    <n v="11204172.600000001"/>
  </r>
  <r>
    <x v="6"/>
    <x v="0"/>
    <n v="11"/>
    <n v="6960.6"/>
    <n v="27181.8"/>
    <n v="13728.6"/>
    <n v="36.9"/>
    <n v="191.8"/>
    <n v="309.3"/>
    <n v="0"/>
    <n v="0"/>
    <n v="2307.6"/>
    <n v="0"/>
    <n v="0"/>
    <n v="151.6"/>
    <n v="5145.6000000000004"/>
    <n v="13288.1"/>
    <n v="9229.5"/>
    <n v="0"/>
    <n v="34877.5"/>
    <n v="0"/>
    <n v="0"/>
    <n v="0"/>
    <n v="9.5"/>
    <n v="7680.7"/>
    <n v="104573.6"/>
    <n v="170581.6"/>
    <n v="126004.8"/>
    <n v="167290.70000000001"/>
    <n v="869341"/>
    <n v="3360"/>
    <n v="2244752.7999999998"/>
    <n v="0"/>
    <n v="0"/>
    <n v="0"/>
    <n v="6146299.7999999998"/>
    <n v="0"/>
    <n v="0"/>
    <n v="0"/>
    <n v="50716.600000000006"/>
    <n v="1508174.2"/>
    <n v="8394412.5999999996"/>
    <n v="9953303.4000000004"/>
  </r>
  <r>
    <x v="6"/>
    <x v="0"/>
    <n v="12"/>
    <n v="9806.6"/>
    <n v="41632.699999999997"/>
    <n v="22820"/>
    <n v="95.4"/>
    <n v="395.7"/>
    <n v="935.2"/>
    <n v="0"/>
    <n v="0"/>
    <n v="5113.1000000000004"/>
    <n v="0"/>
    <n v="0"/>
    <n v="64.8"/>
    <n v="6003.5"/>
    <n v="14725.1"/>
    <n v="9092.6"/>
    <n v="0"/>
    <n v="0"/>
    <n v="0"/>
    <n v="0"/>
    <n v="0"/>
    <n v="11.6"/>
    <n v="9239.1"/>
    <n v="114025.3"/>
    <n v="193177.5"/>
    <n v="160815.4"/>
    <n v="225095.1"/>
    <n v="811732.5"/>
    <n v="3391.9"/>
    <n v="604339.1"/>
    <n v="0"/>
    <n v="0"/>
    <n v="0"/>
    <n v="5107169.9000000004"/>
    <n v="0"/>
    <n v="0"/>
    <n v="0"/>
    <n v="80798.699999999983"/>
    <n v="1543982.5"/>
    <n v="5714900.9000000004"/>
    <n v="7339682.1000000006"/>
  </r>
  <r>
    <x v="7"/>
    <x v="0"/>
    <n v="1"/>
    <n v="24185.1"/>
    <n v="106104.1"/>
    <n v="59053.8"/>
    <n v="7.3"/>
    <n v="2567.5"/>
    <n v="0"/>
    <n v="-208.3"/>
    <n v="16562.900000000001"/>
    <n v="5702.8"/>
    <n v="8989.4"/>
    <n v="0"/>
    <n v="20.5"/>
    <n v="29574.400000000001"/>
    <n v="47385.4"/>
    <n v="30686.3"/>
    <n v="0"/>
    <n v="0"/>
    <n v="0"/>
    <n v="0"/>
    <n v="0"/>
    <n v="135.80000000000001"/>
    <n v="14117.1"/>
    <n v="274520.09999999998"/>
    <n v="461162.4"/>
    <n v="168345.4"/>
    <n v="264157.90000000002"/>
    <n v="308438.2"/>
    <n v="0"/>
    <n v="0"/>
    <n v="0"/>
    <n v="0"/>
    <n v="0"/>
    <n v="0"/>
    <n v="0"/>
    <n v="0"/>
    <n v="0"/>
    <n v="222964.59999999998"/>
    <n v="1598543.5"/>
    <n v="0"/>
    <n v="1821508.1"/>
  </r>
  <r>
    <x v="7"/>
    <x v="0"/>
    <n v="2"/>
    <n v="22773.1"/>
    <n v="101177.2"/>
    <n v="46704.4"/>
    <n v="9.1999999999999993"/>
    <n v="1684.2"/>
    <n v="0"/>
    <n v="0"/>
    <n v="14216.4"/>
    <n v="6269.2"/>
    <n v="15995.9"/>
    <n v="0"/>
    <n v="16.100000000000001"/>
    <n v="27335.200000000001"/>
    <n v="43114.9"/>
    <n v="29359.9"/>
    <n v="0"/>
    <n v="0"/>
    <n v="0"/>
    <n v="0"/>
    <n v="0"/>
    <n v="289.2"/>
    <n v="14633"/>
    <n v="243954.5"/>
    <n v="424661.4"/>
    <n v="207845"/>
    <n v="235030.2"/>
    <n v="269733.8"/>
    <n v="0"/>
    <n v="0"/>
    <n v="0"/>
    <n v="0"/>
    <n v="0"/>
    <n v="0"/>
    <n v="0"/>
    <n v="0"/>
    <n v="0"/>
    <n v="208829.6"/>
    <n v="1495973.2"/>
    <n v="0"/>
    <n v="1704802.8"/>
  </r>
  <r>
    <x v="7"/>
    <x v="0"/>
    <n v="3"/>
    <n v="13449.6"/>
    <n v="57404.2"/>
    <n v="32445"/>
    <n v="8.1999999999999993"/>
    <n v="1815.9"/>
    <n v="0"/>
    <n v="0"/>
    <n v="12010.6"/>
    <n v="6061"/>
    <n v="10359.5"/>
    <n v="0"/>
    <n v="22.7"/>
    <n v="20863.400000000001"/>
    <n v="46063"/>
    <n v="29410.7"/>
    <n v="0"/>
    <n v="0"/>
    <n v="0"/>
    <n v="0"/>
    <n v="0"/>
    <n v="44.6"/>
    <n v="12155.3"/>
    <n v="241643.8"/>
    <n v="502134.9"/>
    <n v="182336.3"/>
    <n v="267128.59999999998"/>
    <n v="296115"/>
    <n v="0"/>
    <n v="0"/>
    <n v="0"/>
    <n v="0"/>
    <n v="0"/>
    <n v="0"/>
    <n v="0"/>
    <n v="0"/>
    <n v="0"/>
    <n v="133554"/>
    <n v="1597918.2999999998"/>
    <n v="0"/>
    <n v="1731472.2999999998"/>
  </r>
  <r>
    <x v="7"/>
    <x v="0"/>
    <n v="4"/>
    <n v="13398.7"/>
    <n v="59830.8"/>
    <n v="31899.3"/>
    <n v="11.4"/>
    <n v="1593.2"/>
    <n v="0"/>
    <n v="0"/>
    <n v="13767.3"/>
    <n v="6910.4"/>
    <n v="13488.7"/>
    <n v="0"/>
    <n v="100.1"/>
    <n v="20919.8"/>
    <n v="47339.7"/>
    <n v="31029.9"/>
    <n v="0"/>
    <n v="0"/>
    <n v="0"/>
    <n v="0"/>
    <n v="0"/>
    <n v="127.9"/>
    <n v="13007.4"/>
    <n v="250982.9"/>
    <n v="462217.3"/>
    <n v="221599.9"/>
    <n v="241316.6"/>
    <n v="266090.7"/>
    <n v="0"/>
    <n v="0"/>
    <n v="0"/>
    <n v="0"/>
    <n v="0"/>
    <n v="0"/>
    <n v="0"/>
    <n v="0"/>
    <n v="0"/>
    <n v="140899.79999999999"/>
    <n v="1554732.2"/>
    <n v="0"/>
    <n v="1695632"/>
  </r>
  <r>
    <x v="7"/>
    <x v="0"/>
    <n v="5"/>
    <n v="9731.7999999999993"/>
    <n v="42615.1"/>
    <n v="23183.3"/>
    <n v="9.1999999999999993"/>
    <n v="737.3"/>
    <n v="0"/>
    <n v="0"/>
    <n v="7408.3"/>
    <n v="4174"/>
    <n v="8133.3"/>
    <n v="0"/>
    <n v="69.7"/>
    <n v="16165.5"/>
    <n v="52144.9"/>
    <n v="30113.4"/>
    <n v="0"/>
    <n v="0"/>
    <n v="0"/>
    <n v="0"/>
    <n v="0"/>
    <n v="272.39999999999998"/>
    <n v="11139.2"/>
    <n v="227473.6"/>
    <n v="415166.1"/>
    <n v="192577.8"/>
    <n v="271861.40000000002"/>
    <n v="251142.39999999999"/>
    <n v="0"/>
    <n v="0"/>
    <n v="0"/>
    <n v="0"/>
    <n v="0"/>
    <n v="0"/>
    <n v="0"/>
    <n v="0"/>
    <n v="0"/>
    <n v="95992.3"/>
    <n v="1468126.4"/>
    <n v="0"/>
    <n v="1564118.7"/>
  </r>
  <r>
    <x v="7"/>
    <x v="0"/>
    <n v="6"/>
    <n v="8799.1"/>
    <n v="37660.1"/>
    <n v="19651.099999999999"/>
    <n v="13.4"/>
    <n v="434.4"/>
    <n v="0"/>
    <n v="0"/>
    <n v="4009.5"/>
    <n v="3210.2"/>
    <n v="5702.7"/>
    <n v="0"/>
    <n v="91.7"/>
    <n v="13827.9"/>
    <n v="35068.9"/>
    <n v="22441.7"/>
    <n v="0"/>
    <n v="0"/>
    <n v="0"/>
    <n v="0"/>
    <n v="0"/>
    <n v="294.2"/>
    <n v="10910.6"/>
    <n v="214470.3"/>
    <n v="375297.2"/>
    <n v="179391.1"/>
    <n v="233001.2"/>
    <n v="247057.7"/>
    <n v="0"/>
    <n v="0"/>
    <n v="0"/>
    <n v="0"/>
    <n v="0"/>
    <n v="0"/>
    <n v="0"/>
    <n v="0"/>
    <n v="0"/>
    <n v="79480.499999999971"/>
    <n v="1331852.5"/>
    <n v="0"/>
    <n v="1411333"/>
  </r>
  <r>
    <x v="7"/>
    <x v="0"/>
    <n v="7"/>
    <n v="6231.3"/>
    <n v="31099.200000000001"/>
    <n v="25338.7"/>
    <n v="22.7"/>
    <n v="687.6"/>
    <n v="0"/>
    <n v="0"/>
    <n v="1917"/>
    <n v="3171.8"/>
    <n v="5016.2"/>
    <n v="0"/>
    <n v="101.5"/>
    <n v="12846.5"/>
    <n v="32403.4"/>
    <n v="25652.3"/>
    <n v="0"/>
    <n v="0"/>
    <n v="0"/>
    <n v="0"/>
    <n v="0"/>
    <n v="694"/>
    <n v="10654.4"/>
    <n v="191426.5"/>
    <n v="348688.6"/>
    <n v="230674.1"/>
    <n v="242139.1"/>
    <n v="301508.40000000002"/>
    <n v="0"/>
    <n v="0"/>
    <n v="0"/>
    <n v="0"/>
    <n v="0"/>
    <n v="0"/>
    <n v="0"/>
    <n v="0"/>
    <n v="0"/>
    <n v="73484.499999999985"/>
    <n v="1396788.7999999998"/>
    <n v="0"/>
    <n v="1470273.2999999998"/>
  </r>
  <r>
    <x v="7"/>
    <x v="0"/>
    <n v="8"/>
    <n v="5962.4"/>
    <n v="29586.5"/>
    <n v="22478.9"/>
    <n v="12.3"/>
    <n v="642.5"/>
    <n v="0"/>
    <n v="0"/>
    <n v="3991.9"/>
    <n v="3019.8"/>
    <n v="4564"/>
    <n v="0"/>
    <n v="86.8"/>
    <n v="12110.6"/>
    <n v="31021.4"/>
    <n v="26627.9"/>
    <n v="0"/>
    <n v="0"/>
    <n v="0"/>
    <n v="0"/>
    <n v="0"/>
    <n v="82.5"/>
    <n v="10536.8"/>
    <n v="191160.8"/>
    <n v="344095.6"/>
    <n v="214708.1"/>
    <n v="244011.4"/>
    <n v="189494.3"/>
    <n v="0"/>
    <n v="0"/>
    <n v="0"/>
    <n v="0"/>
    <n v="0"/>
    <n v="0"/>
    <n v="0"/>
    <n v="0"/>
    <n v="0"/>
    <n v="70258.3"/>
    <n v="1263936.2"/>
    <n v="0"/>
    <n v="1334194.5"/>
  </r>
  <r>
    <x v="7"/>
    <x v="0"/>
    <n v="9"/>
    <n v="6167"/>
    <n v="30592"/>
    <n v="23298.3"/>
    <n v="11.3"/>
    <n v="531.6"/>
    <n v="0"/>
    <n v="0"/>
    <n v="2919.6"/>
    <n v="3534.4"/>
    <n v="3633.2"/>
    <n v="0"/>
    <n v="127.6"/>
    <n v="13312.1"/>
    <n v="29299.1"/>
    <n v="26555.7"/>
    <n v="0"/>
    <n v="0"/>
    <n v="0"/>
    <n v="0"/>
    <n v="0"/>
    <n v="79.3"/>
    <n v="11366.5"/>
    <n v="189860.9"/>
    <n v="325421.90000000002"/>
    <n v="226417.1"/>
    <n v="225648.5"/>
    <n v="235568.4"/>
    <n v="0"/>
    <n v="0"/>
    <n v="0"/>
    <n v="0"/>
    <n v="0"/>
    <n v="0"/>
    <n v="0"/>
    <n v="0"/>
    <n v="0"/>
    <n v="70687.399999999994"/>
    <n v="1283657.1000000001"/>
    <n v="0"/>
    <n v="1354344.5"/>
  </r>
  <r>
    <x v="7"/>
    <x v="0"/>
    <n v="10"/>
    <n v="6211.9"/>
    <n v="29519.4"/>
    <n v="22601.9"/>
    <n v="12.5"/>
    <n v="950"/>
    <n v="0"/>
    <n v="0"/>
    <n v="4484"/>
    <n v="4254.2"/>
    <n v="3421.2"/>
    <n v="0"/>
    <n v="1105.4000000000001"/>
    <n v="13473.3"/>
    <n v="28015.200000000001"/>
    <n v="30551.4"/>
    <n v="0"/>
    <n v="0"/>
    <n v="0"/>
    <n v="0"/>
    <n v="0"/>
    <n v="90.5"/>
    <n v="10735"/>
    <n v="192018.8"/>
    <n v="329844.90000000002"/>
    <n v="204786"/>
    <n v="278985.09999999998"/>
    <n v="259478.7"/>
    <n v="0"/>
    <n v="0"/>
    <n v="0"/>
    <n v="0"/>
    <n v="0"/>
    <n v="0"/>
    <n v="0"/>
    <n v="0"/>
    <n v="0"/>
    <n v="71455.100000000006"/>
    <n v="1349084.3"/>
    <n v="0"/>
    <n v="1420539.4000000001"/>
  </r>
  <r>
    <x v="7"/>
    <x v="0"/>
    <n v="11"/>
    <n v="6427.6"/>
    <n v="31233.1"/>
    <n v="24395.1"/>
    <n v="5"/>
    <n v="1612.2"/>
    <n v="0"/>
    <n v="9.4"/>
    <n v="6963.3"/>
    <n v="5913.6"/>
    <n v="6158.7"/>
    <n v="0"/>
    <n v="3440.7"/>
    <n v="13662.2"/>
    <n v="38004.400000000001"/>
    <n v="32938.5"/>
    <n v="0"/>
    <n v="0"/>
    <n v="0"/>
    <n v="0"/>
    <n v="0"/>
    <n v="191.1"/>
    <n v="12907.6"/>
    <n v="185462"/>
    <n v="341277.8"/>
    <n v="210509.2"/>
    <n v="251092.5"/>
    <n v="275488.3"/>
    <n v="0"/>
    <n v="0"/>
    <n v="0"/>
    <n v="0"/>
    <n v="0"/>
    <n v="0"/>
    <n v="0"/>
    <n v="0"/>
    <n v="0"/>
    <n v="82718"/>
    <n v="1364974.3"/>
    <n v="0"/>
    <n v="1447692.3"/>
  </r>
  <r>
    <x v="7"/>
    <x v="0"/>
    <n v="12"/>
    <n v="10051.200000000001"/>
    <n v="54516.5"/>
    <n v="47024.7"/>
    <n v="8.1999999999999993"/>
    <n v="1929.6"/>
    <n v="0"/>
    <n v="-9.4"/>
    <n v="9835.2999999999993"/>
    <n v="6432.8"/>
    <n v="7244"/>
    <n v="0"/>
    <n v="3155.3"/>
    <n v="18092.2"/>
    <n v="41995.9"/>
    <n v="34024.5"/>
    <n v="0"/>
    <n v="10132.9"/>
    <n v="24913.200000000001"/>
    <n v="0"/>
    <n v="0"/>
    <n v="80.8"/>
    <n v="15491.6"/>
    <n v="210116"/>
    <n v="409666.6"/>
    <n v="211180"/>
    <n v="212436.8"/>
    <n v="253395.7"/>
    <n v="0"/>
    <n v="0"/>
    <n v="0"/>
    <n v="0"/>
    <n v="0"/>
    <n v="0"/>
    <n v="0"/>
    <n v="0"/>
    <n v="0"/>
    <n v="137032.90000000002"/>
    <n v="1444681.5"/>
    <n v="0"/>
    <n v="1581714.4"/>
  </r>
  <r>
    <x v="8"/>
    <x v="0"/>
    <n v="1"/>
    <n v="1358.9"/>
    <n v="2908.5"/>
    <n v="1148.0999999999999"/>
    <n v="0"/>
    <n v="0"/>
    <n v="0"/>
    <n v="0"/>
    <n v="0"/>
    <n v="0"/>
    <n v="0"/>
    <n v="0"/>
    <n v="49.9"/>
    <n v="2159.6999999999998"/>
    <n v="6132"/>
    <n v="242.5"/>
    <n v="0"/>
    <n v="0"/>
    <n v="0"/>
    <n v="0"/>
    <n v="0"/>
    <n v="0"/>
    <n v="957.9"/>
    <n v="14608.4"/>
    <n v="29744.1"/>
    <n v="34641.5"/>
    <n v="0"/>
    <n v="163144.4"/>
    <n v="0"/>
    <n v="0"/>
    <n v="0"/>
    <n v="0"/>
    <n v="0"/>
    <n v="0"/>
    <n v="0"/>
    <n v="0"/>
    <n v="0"/>
    <n v="5415.5"/>
    <n v="251680.4"/>
    <n v="0"/>
    <n v="257095.9"/>
  </r>
  <r>
    <x v="8"/>
    <x v="0"/>
    <n v="2"/>
    <n v="1133"/>
    <n v="2561.1"/>
    <n v="863.2"/>
    <n v="0"/>
    <n v="0"/>
    <n v="0"/>
    <n v="0"/>
    <n v="0"/>
    <n v="0"/>
    <n v="0"/>
    <n v="0"/>
    <n v="44.1"/>
    <n v="1419.6"/>
    <n v="3643.1"/>
    <n v="0"/>
    <n v="0"/>
    <n v="0"/>
    <n v="0"/>
    <n v="0"/>
    <n v="0"/>
    <n v="0"/>
    <n v="1423.6"/>
    <n v="22348.5"/>
    <n v="26116.7"/>
    <n v="27610.6"/>
    <n v="0"/>
    <n v="128470.1"/>
    <n v="0"/>
    <n v="0"/>
    <n v="0"/>
    <n v="0"/>
    <n v="0"/>
    <n v="0"/>
    <n v="0"/>
    <n v="0"/>
    <n v="0"/>
    <n v="4557.3"/>
    <n v="211076.30000000002"/>
    <n v="0"/>
    <n v="215633.6"/>
  </r>
  <r>
    <x v="8"/>
    <x v="0"/>
    <n v="3"/>
    <n v="814.2"/>
    <n v="1789.4"/>
    <n v="657.4"/>
    <n v="0"/>
    <n v="0"/>
    <n v="0"/>
    <n v="0"/>
    <n v="0"/>
    <n v="0"/>
    <n v="0"/>
    <n v="0"/>
    <n v="43"/>
    <n v="1480.5"/>
    <n v="4954.7"/>
    <n v="0"/>
    <n v="0"/>
    <n v="0"/>
    <n v="0"/>
    <n v="0"/>
    <n v="0"/>
    <n v="0"/>
    <n v="1069.5999999999999"/>
    <n v="16625.5"/>
    <n v="18426.599999999999"/>
    <n v="31819.7"/>
    <n v="0"/>
    <n v="149172.5"/>
    <n v="0"/>
    <n v="0"/>
    <n v="0"/>
    <n v="0"/>
    <n v="0"/>
    <n v="0"/>
    <n v="0"/>
    <n v="0"/>
    <n v="0"/>
    <n v="3261.0000000000005"/>
    <n v="223592.09999999998"/>
    <n v="0"/>
    <n v="226853.09999999998"/>
  </r>
  <r>
    <x v="8"/>
    <x v="0"/>
    <n v="4"/>
    <n v="919.5"/>
    <n v="1987.9"/>
    <n v="605.6"/>
    <n v="0"/>
    <n v="0"/>
    <n v="0"/>
    <n v="0"/>
    <n v="0"/>
    <n v="0"/>
    <n v="0"/>
    <n v="0"/>
    <n v="46.5"/>
    <n v="1656.5"/>
    <n v="4943.3999999999996"/>
    <n v="0"/>
    <n v="0"/>
    <n v="0"/>
    <n v="0"/>
    <n v="0"/>
    <n v="0"/>
    <n v="0"/>
    <n v="1172.5999999999999"/>
    <n v="17595.2"/>
    <n v="21453.7"/>
    <n v="30002.6"/>
    <n v="0"/>
    <n v="130916.4"/>
    <n v="0"/>
    <n v="0"/>
    <n v="0"/>
    <n v="0"/>
    <n v="0"/>
    <n v="0"/>
    <n v="0"/>
    <n v="0"/>
    <n v="0"/>
    <n v="3513"/>
    <n v="207786.9"/>
    <n v="0"/>
    <n v="211299.9"/>
  </r>
  <r>
    <x v="8"/>
    <x v="0"/>
    <n v="5"/>
    <n v="601.9"/>
    <n v="1509.7"/>
    <n v="500.7"/>
    <n v="0"/>
    <n v="0"/>
    <n v="0"/>
    <n v="0"/>
    <n v="0"/>
    <n v="0"/>
    <n v="0"/>
    <n v="0"/>
    <n v="45.4"/>
    <n v="1180.0999999999999"/>
    <n v="4531.8999999999996"/>
    <n v="61.8"/>
    <n v="0"/>
    <n v="0"/>
    <n v="0"/>
    <n v="0"/>
    <n v="0"/>
    <n v="0"/>
    <n v="1394.4"/>
    <n v="15195.6"/>
    <n v="13680.1"/>
    <n v="28363.5"/>
    <n v="0"/>
    <n v="129157.6"/>
    <n v="0"/>
    <n v="0"/>
    <n v="0"/>
    <n v="0"/>
    <n v="0"/>
    <n v="0"/>
    <n v="0"/>
    <n v="0"/>
    <n v="0"/>
    <n v="2612.2999999999997"/>
    <n v="193610.40000000002"/>
    <n v="0"/>
    <n v="196222.7"/>
  </r>
  <r>
    <x v="8"/>
    <x v="0"/>
    <n v="6"/>
    <n v="619.6"/>
    <n v="1609.8"/>
    <n v="501.3"/>
    <n v="0"/>
    <n v="0"/>
    <n v="0"/>
    <n v="0"/>
    <n v="0"/>
    <n v="0"/>
    <n v="0"/>
    <n v="0"/>
    <n v="51.1"/>
    <n v="1205.2"/>
    <n v="5195.1000000000004"/>
    <n v="47.6"/>
    <n v="0"/>
    <n v="0"/>
    <n v="0"/>
    <n v="0"/>
    <n v="0"/>
    <n v="0"/>
    <n v="930.1"/>
    <n v="15621.8"/>
    <n v="13382.3"/>
    <n v="27892.2"/>
    <n v="0"/>
    <n v="113552.7"/>
    <n v="0"/>
    <n v="0"/>
    <n v="0"/>
    <n v="0"/>
    <n v="0"/>
    <n v="0"/>
    <n v="0"/>
    <n v="0"/>
    <n v="0"/>
    <n v="2730.7000000000003"/>
    <n v="177878.09999999998"/>
    <n v="0"/>
    <n v="180608.8"/>
  </r>
  <r>
    <x v="8"/>
    <x v="0"/>
    <n v="7"/>
    <n v="416.1"/>
    <n v="1408.3"/>
    <n v="841.1"/>
    <n v="0"/>
    <n v="0"/>
    <n v="0"/>
    <n v="0"/>
    <n v="0"/>
    <n v="0"/>
    <n v="0"/>
    <n v="0"/>
    <n v="48.8"/>
    <n v="804.6"/>
    <n v="3689.1"/>
    <n v="556.9"/>
    <n v="0"/>
    <n v="0"/>
    <n v="0"/>
    <n v="0"/>
    <n v="0"/>
    <n v="0"/>
    <n v="1067.9000000000001"/>
    <n v="11098.7"/>
    <n v="15320.9"/>
    <n v="25797.8"/>
    <n v="0"/>
    <n v="113017.3"/>
    <n v="0"/>
    <n v="0"/>
    <n v="0"/>
    <n v="0"/>
    <n v="0"/>
    <n v="0"/>
    <n v="0"/>
    <n v="0"/>
    <n v="0"/>
    <n v="2665.5"/>
    <n v="171402"/>
    <n v="0"/>
    <n v="174067.5"/>
  </r>
  <r>
    <x v="8"/>
    <x v="0"/>
    <n v="8"/>
    <n v="373.9"/>
    <n v="1237.5"/>
    <n v="842.5"/>
    <n v="0"/>
    <n v="0"/>
    <n v="0"/>
    <n v="0"/>
    <n v="0"/>
    <n v="0"/>
    <n v="0"/>
    <n v="0"/>
    <n v="44.1"/>
    <n v="962.9"/>
    <n v="2926.6"/>
    <n v="547"/>
    <n v="0"/>
    <n v="0"/>
    <n v="0"/>
    <n v="0"/>
    <n v="0"/>
    <n v="0"/>
    <n v="871.8"/>
    <n v="11049.4"/>
    <n v="14676.3"/>
    <n v="25356.3"/>
    <n v="0"/>
    <n v="115658.4"/>
    <n v="0"/>
    <n v="0"/>
    <n v="0"/>
    <n v="0"/>
    <n v="0"/>
    <n v="0"/>
    <n v="0"/>
    <n v="0"/>
    <n v="0"/>
    <n v="2453.9"/>
    <n v="172092.79999999999"/>
    <n v="0"/>
    <n v="174546.69999999998"/>
  </r>
  <r>
    <x v="8"/>
    <x v="0"/>
    <n v="9"/>
    <n v="393.4"/>
    <n v="1394.5"/>
    <n v="805.8"/>
    <n v="0"/>
    <n v="0"/>
    <n v="0"/>
    <n v="0"/>
    <n v="0"/>
    <n v="0"/>
    <n v="0"/>
    <n v="0"/>
    <n v="51.1"/>
    <n v="1388.2"/>
    <n v="3900.1"/>
    <n v="508.6"/>
    <n v="0"/>
    <n v="0"/>
    <n v="0"/>
    <n v="0"/>
    <n v="0"/>
    <n v="0"/>
    <n v="1305.3"/>
    <n v="13333.2"/>
    <n v="17438.8"/>
    <n v="25696.7"/>
    <n v="0"/>
    <n v="112403.2"/>
    <n v="0"/>
    <n v="0"/>
    <n v="0"/>
    <n v="0"/>
    <n v="0"/>
    <n v="0"/>
    <n v="0"/>
    <n v="0"/>
    <n v="0"/>
    <n v="2593.6999999999998"/>
    <n v="176025.2"/>
    <n v="0"/>
    <n v="178618.90000000002"/>
  </r>
  <r>
    <x v="8"/>
    <x v="0"/>
    <n v="10"/>
    <n v="355.4"/>
    <n v="1269.5"/>
    <n v="551.79999999999995"/>
    <n v="0"/>
    <n v="0"/>
    <n v="0"/>
    <n v="0"/>
    <n v="0"/>
    <n v="0"/>
    <n v="0"/>
    <n v="0"/>
    <n v="41.8"/>
    <n v="1524.5"/>
    <n v="3080.6"/>
    <n v="484.6"/>
    <n v="0"/>
    <n v="0"/>
    <n v="0"/>
    <n v="0"/>
    <n v="0"/>
    <n v="0"/>
    <n v="1179.7"/>
    <n v="11210.9"/>
    <n v="15203"/>
    <n v="22220.6"/>
    <n v="0"/>
    <n v="124118.7"/>
    <n v="0"/>
    <n v="0"/>
    <n v="0"/>
    <n v="0"/>
    <n v="0"/>
    <n v="0"/>
    <n v="0"/>
    <n v="0"/>
    <n v="0"/>
    <n v="2176.6999999999998"/>
    <n v="179064.4"/>
    <n v="0"/>
    <n v="181241.1"/>
  </r>
  <r>
    <x v="8"/>
    <x v="0"/>
    <n v="11"/>
    <n v="425.7"/>
    <n v="1399.7"/>
    <n v="569.29999999999995"/>
    <n v="0"/>
    <n v="0"/>
    <n v="0"/>
    <n v="0"/>
    <n v="0"/>
    <n v="0"/>
    <n v="0"/>
    <n v="0"/>
    <n v="44.2"/>
    <n v="1594.3"/>
    <n v="3321.4"/>
    <n v="661"/>
    <n v="0"/>
    <n v="0"/>
    <n v="0"/>
    <n v="0"/>
    <n v="0"/>
    <n v="0"/>
    <n v="1413.1"/>
    <n v="11897.5"/>
    <n v="19005.400000000001"/>
    <n v="24481.5"/>
    <n v="0"/>
    <n v="130114.7"/>
    <n v="0"/>
    <n v="0"/>
    <n v="0"/>
    <n v="0"/>
    <n v="0"/>
    <n v="0"/>
    <n v="0"/>
    <n v="0"/>
    <n v="0"/>
    <n v="2394.6999999999998"/>
    <n v="192533.1"/>
    <n v="0"/>
    <n v="194927.80000000002"/>
  </r>
  <r>
    <x v="8"/>
    <x v="0"/>
    <n v="12"/>
    <n v="559.70000000000005"/>
    <n v="1831"/>
    <n v="733.5"/>
    <n v="0"/>
    <n v="0"/>
    <n v="0"/>
    <n v="0"/>
    <n v="0"/>
    <n v="0"/>
    <n v="0"/>
    <n v="0"/>
    <n v="43.1"/>
    <n v="1833.7"/>
    <n v="3193.1"/>
    <n v="583.5"/>
    <n v="0"/>
    <n v="0"/>
    <n v="0"/>
    <n v="0"/>
    <n v="0"/>
    <n v="0"/>
    <n v="1459.7"/>
    <n v="14780.8"/>
    <n v="25079.5"/>
    <n v="29160.6"/>
    <n v="0"/>
    <n v="145690.4"/>
    <n v="0"/>
    <n v="0"/>
    <n v="0"/>
    <n v="0"/>
    <n v="0"/>
    <n v="0"/>
    <n v="0"/>
    <n v="0"/>
    <n v="0"/>
    <n v="3124.2"/>
    <n v="221824.4"/>
    <n v="0"/>
    <n v="224948.6"/>
  </r>
  <r>
    <x v="9"/>
    <x v="0"/>
    <n v="1"/>
    <n v="122951"/>
    <n v="437097.3"/>
    <n v="711888.4"/>
    <n v="453.4"/>
    <n v="160522.4"/>
    <n v="11359.4"/>
    <n v="0"/>
    <n v="120827.7"/>
    <n v="93914.9"/>
    <n v="0"/>
    <n v="1223.5"/>
    <n v="1036.0999999999999"/>
    <n v="26625.7"/>
    <n v="80789.600000000006"/>
    <n v="41498.800000000003"/>
    <n v="9476.1"/>
    <n v="0"/>
    <n v="0"/>
    <n v="53104.2"/>
    <n v="0"/>
    <n v="1770.2"/>
    <n v="48230.400000000001"/>
    <n v="644528.9"/>
    <n v="932650.3"/>
    <n v="347041.3"/>
    <n v="574952.9"/>
    <n v="422328.1"/>
    <n v="0"/>
    <n v="0"/>
    <n v="333869.09999999998"/>
    <n v="1708890.4"/>
    <n v="0"/>
    <n v="0"/>
    <n v="0"/>
    <n v="0"/>
    <n v="0"/>
    <n v="1659014.4999999998"/>
    <n v="3185256.1"/>
    <n v="2042759.5"/>
    <n v="6887030.0999999996"/>
  </r>
  <r>
    <x v="9"/>
    <x v="0"/>
    <n v="2"/>
    <n v="116226.1"/>
    <n v="389022.1"/>
    <n v="592009.30000000005"/>
    <n v="426.8"/>
    <n v="134434.70000000001"/>
    <n v="7953.6"/>
    <n v="0"/>
    <n v="111396.3"/>
    <n v="82741.600000000006"/>
    <n v="0"/>
    <n v="1026"/>
    <n v="2224.6"/>
    <n v="33743"/>
    <n v="71584.2"/>
    <n v="46889"/>
    <n v="7838.8"/>
    <n v="0"/>
    <n v="0"/>
    <n v="38973.4"/>
    <n v="0"/>
    <n v="1641.4"/>
    <n v="50042.8"/>
    <n v="617164.6"/>
    <n v="856846"/>
    <n v="261193.9"/>
    <n v="506810.8"/>
    <n v="416115.6"/>
    <n v="0"/>
    <n v="0"/>
    <n v="46570.7"/>
    <n v="1716376.5"/>
    <n v="0"/>
    <n v="0"/>
    <n v="0"/>
    <n v="0"/>
    <n v="0"/>
    <n v="1434210.5000000002"/>
    <n v="2912094.0999999996"/>
    <n v="1762947.2"/>
    <n v="6109251.7999999998"/>
  </r>
  <r>
    <x v="9"/>
    <x v="0"/>
    <n v="3"/>
    <n v="93468.6"/>
    <n v="278621.2"/>
    <n v="556624.5"/>
    <n v="395.7"/>
    <n v="111321"/>
    <n v="7238"/>
    <n v="0"/>
    <n v="74124.800000000003"/>
    <n v="58391.1"/>
    <n v="0"/>
    <n v="1045.0999999999999"/>
    <n v="404.2"/>
    <n v="21740.3"/>
    <n v="74598.399999999994"/>
    <n v="36643.9"/>
    <n v="6645.7"/>
    <n v="0"/>
    <n v="0"/>
    <n v="34553.9"/>
    <n v="0"/>
    <n v="1547.7"/>
    <n v="43887.3"/>
    <n v="572081.69999999995"/>
    <n v="800745.7"/>
    <n v="260309.1"/>
    <n v="588121.4"/>
    <n v="400947.4"/>
    <n v="0"/>
    <n v="0"/>
    <n v="0"/>
    <n v="2626934.2000000002"/>
    <n v="0"/>
    <n v="0"/>
    <n v="0"/>
    <n v="0"/>
    <n v="0"/>
    <n v="1180184.9000000001"/>
    <n v="2843271.8"/>
    <n v="2626934.2000000002"/>
    <n v="6650390.9000000004"/>
  </r>
  <r>
    <x v="9"/>
    <x v="0"/>
    <n v="4"/>
    <n v="97834.4"/>
    <n v="304606.5"/>
    <n v="607668.1"/>
    <n v="202.1"/>
    <n v="100818.4"/>
    <n v="5902.9"/>
    <n v="0"/>
    <n v="70123.8"/>
    <n v="59244"/>
    <n v="0"/>
    <n v="1136.7"/>
    <n v="329.6"/>
    <n v="22998.9"/>
    <n v="76770.399999999994"/>
    <n v="40522.1"/>
    <n v="6806.7"/>
    <n v="0"/>
    <n v="0"/>
    <n v="34774.9"/>
    <n v="0"/>
    <n v="1686.1"/>
    <n v="45430.5"/>
    <n v="570877.69999999995"/>
    <n v="806077"/>
    <n v="256921"/>
    <n v="479367.5"/>
    <n v="306050.8"/>
    <n v="0"/>
    <n v="0"/>
    <n v="0"/>
    <n v="2481445.7999999998"/>
    <n v="0"/>
    <n v="0"/>
    <n v="0"/>
    <n v="0"/>
    <n v="0"/>
    <n v="1246400.2"/>
    <n v="2649749.9"/>
    <n v="2481445.7999999998"/>
    <n v="6377595.8999999994"/>
  </r>
  <r>
    <x v="9"/>
    <x v="0"/>
    <n v="5"/>
    <n v="67551.100000000006"/>
    <n v="217933.2"/>
    <n v="406097.9"/>
    <n v="90.9"/>
    <n v="57966.400000000001"/>
    <n v="4186.8999999999996"/>
    <n v="5.2"/>
    <n v="39899.5"/>
    <n v="42294.2"/>
    <n v="0"/>
    <n v="1045.0999999999999"/>
    <n v="287.5"/>
    <n v="18564"/>
    <n v="73551.199999999997"/>
    <n v="26902.799999999999"/>
    <n v="0"/>
    <n v="0"/>
    <n v="0"/>
    <n v="34988.5"/>
    <n v="0"/>
    <n v="1479.2"/>
    <n v="35789.4"/>
    <n v="490295.3"/>
    <n v="707446.2"/>
    <n v="239723"/>
    <n v="401308.4"/>
    <n v="465527.4"/>
    <n v="0"/>
    <n v="0"/>
    <n v="64365.3"/>
    <n v="1948329"/>
    <n v="0"/>
    <n v="0"/>
    <n v="0"/>
    <n v="0"/>
    <n v="0"/>
    <n v="836025.3"/>
    <n v="2496908"/>
    <n v="2012694.3"/>
    <n v="5345627.5999999996"/>
  </r>
  <r>
    <x v="9"/>
    <x v="0"/>
    <n v="6"/>
    <n v="56872.2"/>
    <n v="191420.79999999999"/>
    <n v="290900.2"/>
    <n v="104.4"/>
    <n v="32381.4"/>
    <n v="2293.1999999999998"/>
    <n v="28"/>
    <n v="22034.2"/>
    <n v="21640.9"/>
    <n v="0"/>
    <n v="1082.0999999999999"/>
    <n v="352.9"/>
    <n v="18447.8"/>
    <n v="57346.1"/>
    <n v="23179.1"/>
    <n v="0"/>
    <n v="0"/>
    <n v="0"/>
    <n v="39395.199999999997"/>
    <n v="0"/>
    <n v="1433.5"/>
    <n v="31873.7"/>
    <n v="469791.9"/>
    <n v="671848.6"/>
    <n v="266944"/>
    <n v="470868.8"/>
    <n v="306742.8"/>
    <n v="0"/>
    <n v="0"/>
    <n v="0"/>
    <n v="1778625.7"/>
    <n v="0"/>
    <n v="0"/>
    <n v="0"/>
    <n v="0"/>
    <n v="0"/>
    <n v="617675.29999999993"/>
    <n v="2359306.5"/>
    <n v="1778625.7"/>
    <n v="4755607.5"/>
  </r>
  <r>
    <x v="9"/>
    <x v="0"/>
    <n v="7"/>
    <n v="39451.699999999997"/>
    <n v="160800.29999999999"/>
    <n v="223750.5"/>
    <n v="119.7"/>
    <n v="16066.5"/>
    <n v="335.4"/>
    <n v="59.7"/>
    <n v="10879.4"/>
    <n v="12702.9"/>
    <n v="0"/>
    <n v="983.1"/>
    <n v="357.6"/>
    <n v="13881.6"/>
    <n v="54826.7"/>
    <n v="21533.1"/>
    <n v="0"/>
    <n v="0"/>
    <n v="0"/>
    <n v="36186.9"/>
    <n v="0"/>
    <n v="1407.3"/>
    <n v="24057.599999999999"/>
    <n v="434505.1"/>
    <n v="588855.5"/>
    <n v="213710.6"/>
    <n v="424802.6"/>
    <n v="302587.2"/>
    <n v="0"/>
    <n v="0"/>
    <n v="0"/>
    <n v="1875667.1"/>
    <n v="0"/>
    <n v="0"/>
    <n v="0"/>
    <n v="0"/>
    <n v="0"/>
    <n v="464166.10000000009"/>
    <n v="2117694.9000000004"/>
    <n v="1875667.1"/>
    <n v="4457528.1000000006"/>
  </r>
  <r>
    <x v="9"/>
    <x v="0"/>
    <n v="8"/>
    <n v="37445.300000000003"/>
    <n v="147928.1"/>
    <n v="204074.7"/>
    <n v="85.5"/>
    <n v="15522.8"/>
    <n v="338.1"/>
    <n v="89.2"/>
    <n v="9946.2000000000007"/>
    <n v="9917.2999999999993"/>
    <n v="0"/>
    <n v="1202"/>
    <n v="205.2"/>
    <n v="13281.3"/>
    <n v="51000.800000000003"/>
    <n v="19516"/>
    <n v="0"/>
    <n v="0"/>
    <n v="0"/>
    <n v="-29111"/>
    <n v="0"/>
    <n v="1404.1"/>
    <n v="24970.1"/>
    <n v="415866.6"/>
    <n v="565656.4"/>
    <n v="231436"/>
    <n v="420542.6"/>
    <n v="355020.79999999999"/>
    <n v="0"/>
    <n v="0"/>
    <n v="0"/>
    <n v="1673773.9"/>
    <n v="0"/>
    <n v="0"/>
    <n v="0"/>
    <n v="0"/>
    <n v="0"/>
    <n v="425347.2"/>
    <n v="2070990.9000000001"/>
    <n v="1673773.9"/>
    <n v="4170112"/>
  </r>
  <r>
    <x v="9"/>
    <x v="0"/>
    <n v="9"/>
    <n v="44268.5"/>
    <n v="171809.2"/>
    <n v="245949.1"/>
    <n v="121.1"/>
    <n v="17644.5"/>
    <n v="565"/>
    <n v="90.9"/>
    <n v="11265.7"/>
    <n v="13764.7"/>
    <n v="0"/>
    <n v="1187.8"/>
    <n v="387.3"/>
    <n v="17870.3"/>
    <n v="59742.3"/>
    <n v="20656"/>
    <n v="11324.7"/>
    <n v="0"/>
    <n v="0"/>
    <n v="36175.599999999999"/>
    <n v="0"/>
    <n v="1474.2"/>
    <n v="29960.9"/>
    <n v="464916.7"/>
    <n v="598654.19999999995"/>
    <n v="241063.5"/>
    <n v="419551.7"/>
    <n v="352966.6"/>
    <n v="0"/>
    <n v="0"/>
    <n v="9698.6"/>
    <n v="2108812.6"/>
    <n v="0"/>
    <n v="0"/>
    <n v="0"/>
    <n v="0"/>
    <n v="0"/>
    <n v="505478.70000000007"/>
    <n v="2255931.7999999998"/>
    <n v="2118511.2000000002"/>
    <n v="4879921.7"/>
  </r>
  <r>
    <x v="9"/>
    <x v="0"/>
    <n v="10"/>
    <n v="39209.199999999997"/>
    <n v="153734.6"/>
    <n v="234331.9"/>
    <n v="76.099999999999994"/>
    <n v="19916.5"/>
    <n v="759.1"/>
    <n v="59.9"/>
    <n v="11587.2"/>
    <n v="15633.8"/>
    <n v="0"/>
    <n v="1053.4000000000001"/>
    <n v="391.1"/>
    <n v="16535.5"/>
    <n v="49758.400000000001"/>
    <n v="24586.9"/>
    <n v="9464"/>
    <n v="0"/>
    <n v="0"/>
    <n v="31205.5"/>
    <n v="0"/>
    <n v="1385.9"/>
    <n v="26873.1"/>
    <n v="426384.8"/>
    <n v="544846.6"/>
    <n v="226667.8"/>
    <n v="454879.6"/>
    <n v="351250.6"/>
    <n v="0"/>
    <n v="0"/>
    <n v="99163.7"/>
    <n v="1805920.8"/>
    <n v="0"/>
    <n v="0"/>
    <n v="0"/>
    <n v="0"/>
    <n v="0"/>
    <n v="475308.29999999993"/>
    <n v="2165283.2000000002"/>
    <n v="1905084.5"/>
    <n v="4545676"/>
  </r>
  <r>
    <x v="9"/>
    <x v="0"/>
    <n v="11"/>
    <n v="52413.1"/>
    <n v="184039.2"/>
    <n v="374551"/>
    <n v="113.3"/>
    <n v="62773.8"/>
    <n v="2954.4"/>
    <n v="163.80000000000001"/>
    <n v="36055.5"/>
    <n v="39005.9"/>
    <n v="81.400000000000006"/>
    <n v="1148.5"/>
    <n v="633.1"/>
    <n v="19033.2"/>
    <n v="61825.8"/>
    <n v="23847.1"/>
    <n v="1487.2"/>
    <n v="0"/>
    <n v="0"/>
    <n v="33713.9"/>
    <n v="0"/>
    <n v="1442.1"/>
    <n v="30479.4"/>
    <n v="477976.6"/>
    <n v="659831.80000000005"/>
    <n v="257742.4"/>
    <n v="471982.4"/>
    <n v="386588"/>
    <n v="0"/>
    <n v="0"/>
    <n v="0"/>
    <n v="1646440.1"/>
    <n v="0"/>
    <n v="0"/>
    <n v="0"/>
    <n v="0"/>
    <n v="0"/>
    <n v="752151.40000000026"/>
    <n v="2427731.5"/>
    <n v="1646440.1"/>
    <n v="4826323"/>
  </r>
  <r>
    <x v="9"/>
    <x v="0"/>
    <n v="12"/>
    <n v="74973.399999999994"/>
    <n v="265925.90000000002"/>
    <n v="561075.6"/>
    <n v="65.099999999999994"/>
    <n v="123152.4"/>
    <n v="4610.8999999999996"/>
    <n v="352.6"/>
    <n v="88663.8"/>
    <n v="81887.399999999994"/>
    <n v="452.7"/>
    <n v="1016.4"/>
    <n v="452.4"/>
    <n v="23760.6"/>
    <n v="79164.600000000006"/>
    <n v="25853.8"/>
    <n v="10805.6"/>
    <n v="2042.7"/>
    <n v="0"/>
    <n v="32867.300000000003"/>
    <n v="0"/>
    <n v="1581.3"/>
    <n v="40709.1"/>
    <n v="568726.69999999995"/>
    <n v="785566.1"/>
    <n v="317905.5"/>
    <n v="468660"/>
    <n v="385274.9"/>
    <n v="0"/>
    <n v="0"/>
    <n v="0"/>
    <n v="2383785"/>
    <n v="0"/>
    <n v="0"/>
    <n v="0"/>
    <n v="0"/>
    <n v="0"/>
    <n v="1201159.7999999998"/>
    <n v="2744387"/>
    <n v="2383785"/>
    <n v="6329331.7999999998"/>
  </r>
  <r>
    <x v="10"/>
    <x v="0"/>
    <n v="1"/>
    <n v="35287.300000000003"/>
    <n v="93763.5"/>
    <n v="425166"/>
    <n v="961.7"/>
    <n v="123052.1"/>
    <n v="9528.2999999999993"/>
    <n v="0"/>
    <n v="4254.1000000000004"/>
    <n v="13913.3"/>
    <n v="7178"/>
    <n v="285.2"/>
    <n v="139.6"/>
    <n v="8690.4"/>
    <n v="30050.2"/>
    <n v="21542.7"/>
    <n v="21312.400000000001"/>
    <n v="0"/>
    <n v="0"/>
    <n v="860.4"/>
    <n v="0"/>
    <n v="12.4"/>
    <n v="7652.4"/>
    <n v="169628.1"/>
    <n v="332359.8"/>
    <n v="105412.4"/>
    <n v="102587.9"/>
    <n v="0"/>
    <n v="0"/>
    <n v="0"/>
    <n v="0"/>
    <n v="0"/>
    <n v="0"/>
    <n v="0"/>
    <n v="11236859.9"/>
    <n v="4503.2"/>
    <n v="0"/>
    <n v="713104.3"/>
    <n v="800533.9"/>
    <n v="11241363.1"/>
    <n v="12755001.300000001"/>
  </r>
  <r>
    <x v="10"/>
    <x v="0"/>
    <n v="2"/>
    <n v="34293.300000000003"/>
    <n v="80547.100000000006"/>
    <n v="299574.3"/>
    <n v="636.6"/>
    <n v="92878.1"/>
    <n v="6432.3"/>
    <n v="0"/>
    <n v="4638"/>
    <n v="11820.6"/>
    <n v="7070.2"/>
    <n v="285.2"/>
    <n v="134.4"/>
    <n v="7779.1"/>
    <n v="26120.5"/>
    <n v="19423.2"/>
    <n v="20845.5"/>
    <n v="0"/>
    <n v="0"/>
    <n v="809.6"/>
    <n v="0"/>
    <n v="11.4"/>
    <n v="7623.8"/>
    <n v="167602.29999999999"/>
    <n v="319014.59999999998"/>
    <n v="109915.2"/>
    <n v="104029.8"/>
    <n v="0"/>
    <n v="0"/>
    <n v="0"/>
    <n v="0"/>
    <n v="0"/>
    <n v="0"/>
    <n v="0"/>
    <n v="10952080"/>
    <n v="6317.1"/>
    <n v="0"/>
    <n v="537890.5"/>
    <n v="783594.6"/>
    <n v="10958397.1"/>
    <n v="12279882.199999999"/>
  </r>
  <r>
    <x v="10"/>
    <x v="0"/>
    <n v="3"/>
    <n v="29442.2"/>
    <n v="81525.8"/>
    <n v="331198.90000000002"/>
    <n v="524.9"/>
    <n v="92081.4"/>
    <n v="5856.6"/>
    <n v="0"/>
    <n v="679.9"/>
    <n v="10048.1"/>
    <n v="4725"/>
    <n v="285.2"/>
    <n v="199.1"/>
    <n v="6735.2"/>
    <n v="25980.7"/>
    <n v="21378.2"/>
    <n v="19916.3"/>
    <n v="0"/>
    <n v="0"/>
    <n v="825.4"/>
    <n v="0"/>
    <n v="13.5"/>
    <n v="5501.4"/>
    <n v="176505.60000000001"/>
    <n v="327973.2"/>
    <n v="108885.5"/>
    <n v="104221.9"/>
    <n v="0"/>
    <n v="0"/>
    <n v="0"/>
    <n v="0"/>
    <n v="0"/>
    <n v="0"/>
    <n v="0"/>
    <n v="11414690.1"/>
    <n v="4556.8"/>
    <n v="0"/>
    <n v="556082.80000000005"/>
    <n v="798421.20000000007"/>
    <n v="11419246.9"/>
    <n v="12773750.9"/>
  </r>
  <r>
    <x v="10"/>
    <x v="0"/>
    <n v="4"/>
    <n v="29698.799999999999"/>
    <n v="79879.3"/>
    <n v="307865.7"/>
    <n v="601.79999999999995"/>
    <n v="83705.2"/>
    <n v="2168.1999999999998"/>
    <n v="0"/>
    <n v="2316.8000000000002"/>
    <n v="8663.6"/>
    <n v="4673.6000000000004"/>
    <n v="239.2"/>
    <n v="145.1"/>
    <n v="6329.4"/>
    <n v="24660.3"/>
    <n v="23123"/>
    <n v="19368.5"/>
    <n v="0"/>
    <n v="0"/>
    <n v="831.9"/>
    <n v="0"/>
    <n v="12.4"/>
    <n v="5572.7"/>
    <n v="167941.7"/>
    <n v="317836.09999999998"/>
    <n v="98479.6"/>
    <n v="100554.3"/>
    <n v="0"/>
    <n v="0"/>
    <n v="0"/>
    <n v="0"/>
    <n v="0"/>
    <n v="0"/>
    <n v="0"/>
    <n v="9473920"/>
    <n v="4415.8"/>
    <n v="0"/>
    <n v="519573"/>
    <n v="765094.20000000007"/>
    <n v="9478335.8000000007"/>
    <n v="10763003"/>
  </r>
  <r>
    <x v="10"/>
    <x v="0"/>
    <n v="5"/>
    <n v="22100.7"/>
    <n v="63237.1"/>
    <n v="204776.6"/>
    <n v="338.9"/>
    <n v="47129.9"/>
    <n v="5688.4"/>
    <n v="0"/>
    <n v="907.1"/>
    <n v="7218"/>
    <n v="3791.4"/>
    <n v="239.2"/>
    <n v="141.69999999999999"/>
    <n v="5747.6"/>
    <n v="22026.6"/>
    <n v="16761.3"/>
    <n v="12697.1"/>
    <n v="0"/>
    <n v="0"/>
    <n v="783.2"/>
    <n v="0"/>
    <n v="16.600000000000001"/>
    <n v="5391.7"/>
    <n v="157999"/>
    <n v="296426.8"/>
    <n v="97624.4"/>
    <n v="95472"/>
    <n v="0"/>
    <n v="0"/>
    <n v="0"/>
    <n v="0"/>
    <n v="0"/>
    <n v="0"/>
    <n v="0"/>
    <n v="12134210.300000001"/>
    <n v="3133.4"/>
    <n v="0"/>
    <n v="355188.10000000009"/>
    <n v="711327.2"/>
    <n v="12137343.700000001"/>
    <n v="13203859.000000002"/>
  </r>
  <r>
    <x v="10"/>
    <x v="0"/>
    <n v="6"/>
    <n v="19802"/>
    <n v="58723.199999999997"/>
    <n v="162167.29999999999"/>
    <n v="279"/>
    <n v="30683.5"/>
    <n v="3525.3"/>
    <n v="0"/>
    <n v="402.8"/>
    <n v="6852.9"/>
    <n v="3442.8"/>
    <n v="285.2"/>
    <n v="146.5"/>
    <n v="6793.8"/>
    <n v="20463.900000000001"/>
    <n v="21945.7"/>
    <n v="12605.6"/>
    <n v="0"/>
    <n v="0"/>
    <n v="892.8"/>
    <n v="0"/>
    <n v="13.5"/>
    <n v="5052.7"/>
    <n v="153003.6"/>
    <n v="278831.5"/>
    <n v="103595.4"/>
    <n v="86280.6"/>
    <n v="0"/>
    <n v="0"/>
    <n v="0"/>
    <n v="0"/>
    <n v="0"/>
    <n v="0"/>
    <n v="0"/>
    <n v="11420260"/>
    <n v="2521.6"/>
    <n v="0"/>
    <n v="285878.8"/>
    <n v="689910.8"/>
    <n v="11422781.6"/>
    <n v="12398571.199999999"/>
  </r>
  <r>
    <x v="10"/>
    <x v="0"/>
    <n v="7"/>
    <n v="11793.9"/>
    <n v="48111.5"/>
    <n v="124312.8"/>
    <n v="301.39999999999998"/>
    <n v="16601.400000000001"/>
    <n v="1422.2"/>
    <n v="0"/>
    <n v="136.6"/>
    <n v="6522.9"/>
    <n v="0"/>
    <n v="285.2"/>
    <n v="206.2"/>
    <n v="4895.6000000000004"/>
    <n v="21185.200000000001"/>
    <n v="20144.900000000001"/>
    <n v="12954.2"/>
    <n v="0"/>
    <n v="0"/>
    <n v="863.5"/>
    <n v="0"/>
    <n v="9.5"/>
    <n v="5291.4"/>
    <n v="160352.20000000001"/>
    <n v="281402.7"/>
    <n v="116160.9"/>
    <n v="66555.3"/>
    <n v="0"/>
    <n v="0"/>
    <n v="0"/>
    <n v="0"/>
    <n v="0"/>
    <n v="0"/>
    <n v="0"/>
    <n v="12010958.5"/>
    <n v="1994.9"/>
    <n v="0"/>
    <n v="209202.7"/>
    <n v="690306.8"/>
    <n v="12012953.4"/>
    <n v="12912462.9"/>
  </r>
  <r>
    <x v="10"/>
    <x v="0"/>
    <n v="8"/>
    <n v="11154.4"/>
    <n v="44408.4"/>
    <n v="112453.2"/>
    <n v="237.7"/>
    <n v="14622.2"/>
    <n v="1261.0999999999999"/>
    <n v="0"/>
    <n v="85.5"/>
    <n v="4535.2"/>
    <n v="0"/>
    <n v="285.2"/>
    <n v="239.5"/>
    <n v="4748.6000000000004"/>
    <n v="22181.4"/>
    <n v="19092.400000000001"/>
    <n v="11321.8"/>
    <n v="0"/>
    <n v="0"/>
    <n v="809.9"/>
    <n v="0"/>
    <n v="4.2"/>
    <n v="4511.3"/>
    <n v="150907.5"/>
    <n v="260650.8"/>
    <n v="107124.9"/>
    <n v="59862"/>
    <n v="0"/>
    <n v="0"/>
    <n v="0"/>
    <n v="0"/>
    <n v="0"/>
    <n v="0"/>
    <n v="0"/>
    <n v="12683800"/>
    <n v="1424.8"/>
    <n v="0"/>
    <n v="188757.70000000004"/>
    <n v="641739.5"/>
    <n v="12685224.800000001"/>
    <n v="13515722"/>
  </r>
  <r>
    <x v="10"/>
    <x v="0"/>
    <n v="9"/>
    <n v="13296.2"/>
    <n v="52992.6"/>
    <n v="129688.4"/>
    <n v="274.10000000000002"/>
    <n v="17618.5"/>
    <n v="1254.2"/>
    <n v="0"/>
    <n v="125"/>
    <n v="7070.9"/>
    <n v="0"/>
    <n v="285.2"/>
    <n v="150"/>
    <n v="5665"/>
    <n v="24355.9"/>
    <n v="20054.900000000001"/>
    <n v="14908.9"/>
    <n v="0"/>
    <n v="0"/>
    <n v="859"/>
    <n v="0"/>
    <n v="4.2"/>
    <n v="5533.3"/>
    <n v="170929.9"/>
    <n v="291653"/>
    <n v="123222.39999999999"/>
    <n v="73426.600000000006"/>
    <n v="0"/>
    <n v="0"/>
    <n v="0"/>
    <n v="0"/>
    <n v="0"/>
    <n v="0"/>
    <n v="0"/>
    <n v="12717450"/>
    <n v="1298.8"/>
    <n v="0"/>
    <n v="222319.90000000002"/>
    <n v="731048.3"/>
    <n v="12718748.800000001"/>
    <n v="13672117"/>
  </r>
  <r>
    <x v="10"/>
    <x v="0"/>
    <n v="10"/>
    <n v="11582.4"/>
    <n v="44687.8"/>
    <n v="118006.1"/>
    <n v="232.5"/>
    <n v="17824.3"/>
    <n v="1046.8"/>
    <n v="0"/>
    <n v="102.9"/>
    <n v="5668.1"/>
    <n v="0"/>
    <n v="239.2"/>
    <n v="227.5"/>
    <n v="4963.3"/>
    <n v="20100.099999999999"/>
    <n v="16060.8"/>
    <n v="9399.5"/>
    <n v="0"/>
    <n v="0"/>
    <n v="653"/>
    <n v="0"/>
    <n v="5.3"/>
    <n v="4749.3999999999996"/>
    <n v="143444.79999999999"/>
    <n v="242333.3"/>
    <n v="98259.199999999997"/>
    <n v="58221.3"/>
    <n v="0"/>
    <n v="0"/>
    <n v="0"/>
    <n v="0"/>
    <n v="0"/>
    <n v="0"/>
    <n v="0"/>
    <n v="12763289.9"/>
    <n v="2111.1999999999998"/>
    <n v="0"/>
    <n v="199150.9"/>
    <n v="598656.69999999995"/>
    <n v="12765401.1"/>
    <n v="13563208.699999999"/>
  </r>
  <r>
    <x v="10"/>
    <x v="0"/>
    <n v="11"/>
    <n v="13976"/>
    <n v="50388.7"/>
    <n v="169357.8"/>
    <n v="304.2"/>
    <n v="38403.1"/>
    <n v="3387.2"/>
    <n v="0"/>
    <n v="569.9"/>
    <n v="10467.799999999999"/>
    <n v="0"/>
    <n v="239.2"/>
    <n v="125.2"/>
    <n v="5764"/>
    <n v="22233.9"/>
    <n v="18825.099999999999"/>
    <n v="14211"/>
    <n v="0"/>
    <n v="0"/>
    <n v="643.29999999999995"/>
    <n v="0"/>
    <n v="3.2"/>
    <n v="4492.8"/>
    <n v="145806.70000000001"/>
    <n v="255242.6"/>
    <n v="118770.4"/>
    <n v="58618.3"/>
    <n v="0"/>
    <n v="0"/>
    <n v="0"/>
    <n v="0"/>
    <n v="0"/>
    <n v="0"/>
    <n v="0"/>
    <n v="4428500"/>
    <n v="1965.6"/>
    <n v="0"/>
    <n v="286854.7"/>
    <n v="644975.70000000007"/>
    <n v="4430465.5999999996"/>
    <n v="5362296"/>
  </r>
  <r>
    <x v="10"/>
    <x v="0"/>
    <n v="12"/>
    <n v="22056.9"/>
    <n v="70845.5"/>
    <n v="288324.40000000002"/>
    <n v="755.7"/>
    <n v="90951.5"/>
    <n v="9113"/>
    <n v="0"/>
    <n v="2084.1999999999998"/>
    <n v="17133"/>
    <n v="0"/>
    <n v="335.8"/>
    <n v="142.1"/>
    <n v="8053.3"/>
    <n v="27529.5"/>
    <n v="23952.799999999999"/>
    <n v="12371.1"/>
    <n v="0"/>
    <n v="0"/>
    <n v="747.1"/>
    <n v="0"/>
    <n v="16.8"/>
    <n v="5123.6000000000004"/>
    <n v="169876.9"/>
    <n v="305699.90000000002"/>
    <n v="116295.1"/>
    <n v="84905.1"/>
    <n v="0"/>
    <n v="0"/>
    <n v="0"/>
    <n v="0"/>
    <n v="0"/>
    <n v="0"/>
    <n v="0"/>
    <n v="11160230"/>
    <n v="3487.4"/>
    <n v="0"/>
    <n v="501264.20000000007"/>
    <n v="755049.1"/>
    <n v="11163717.4"/>
    <n v="12420030.700000001"/>
  </r>
  <r>
    <x v="11"/>
    <x v="0"/>
    <n v="1"/>
    <n v="64553.9"/>
    <n v="289917.90000000002"/>
    <n v="188774.9"/>
    <n v="185.2"/>
    <n v="2514.4"/>
    <n v="1106.7"/>
    <n v="-25.8"/>
    <n v="30956.1"/>
    <n v="40271.1"/>
    <n v="0"/>
    <n v="136"/>
    <n v="177.6"/>
    <n v="57006.9"/>
    <n v="48196.9"/>
    <n v="19880.2"/>
    <n v="0"/>
    <n v="0"/>
    <n v="0"/>
    <n v="289.2"/>
    <n v="0"/>
    <n v="446.4"/>
    <n v="69900.800000000003"/>
    <n v="292508.90000000002"/>
    <n v="455298.1"/>
    <n v="199658.2"/>
    <n v="378310.40000000002"/>
    <n v="119306.8"/>
    <n v="0"/>
    <n v="0"/>
    <n v="0"/>
    <n v="0"/>
    <n v="0"/>
    <n v="0"/>
    <n v="4414685"/>
    <n v="0"/>
    <n v="0"/>
    <n v="618254.39999999991"/>
    <n v="1641116.4000000001"/>
    <n v="4414685"/>
    <n v="6674055.7999999998"/>
  </r>
  <r>
    <x v="11"/>
    <x v="0"/>
    <n v="2"/>
    <n v="60874.1"/>
    <n v="259020.3"/>
    <n v="173678.1"/>
    <n v="239.6"/>
    <n v="1384.6"/>
    <n v="974.6"/>
    <n v="0"/>
    <n v="27772"/>
    <n v="35461.199999999997"/>
    <n v="0"/>
    <n v="115"/>
    <n v="121.9"/>
    <n v="60639.5"/>
    <n v="49940.4"/>
    <n v="17562.2"/>
    <n v="0"/>
    <n v="0"/>
    <n v="0"/>
    <n v="301.2"/>
    <n v="0"/>
    <n v="443.5"/>
    <n v="55393.9"/>
    <n v="260213.6"/>
    <n v="426214"/>
    <n v="223857.9"/>
    <n v="285512.90000000002"/>
    <n v="81881"/>
    <n v="0"/>
    <n v="0"/>
    <n v="0"/>
    <n v="0"/>
    <n v="0"/>
    <n v="0"/>
    <n v="3818209.9"/>
    <n v="0"/>
    <n v="0"/>
    <n v="559404.49999999988"/>
    <n v="1462197"/>
    <n v="3818209.9"/>
    <n v="5839811.4000000004"/>
  </r>
  <r>
    <x v="11"/>
    <x v="0"/>
    <n v="3"/>
    <n v="27766.3"/>
    <n v="125530"/>
    <n v="87112.5"/>
    <n v="114.9"/>
    <n v="1327.6"/>
    <n v="778.3"/>
    <n v="-2.2999999999999998"/>
    <n v="19470.5"/>
    <n v="25987.1"/>
    <n v="0"/>
    <n v="126"/>
    <n v="109.7"/>
    <n v="22404.6"/>
    <n v="36738.199999999997"/>
    <n v="14080.6"/>
    <n v="0"/>
    <n v="0"/>
    <n v="0"/>
    <n v="264"/>
    <n v="0"/>
    <n v="503.8"/>
    <n v="24262.3"/>
    <n v="196729.9"/>
    <n v="326597.7"/>
    <n v="158849.60000000001"/>
    <n v="283685"/>
    <n v="93015"/>
    <n v="0"/>
    <n v="0"/>
    <n v="0"/>
    <n v="0"/>
    <n v="0"/>
    <n v="0"/>
    <n v="4174244.3"/>
    <n v="0"/>
    <n v="0"/>
    <n v="288084.89999999997"/>
    <n v="1157366.3999999999"/>
    <n v="4174244.3"/>
    <n v="5619695.5999999996"/>
  </r>
  <r>
    <x v="11"/>
    <x v="0"/>
    <n v="4"/>
    <n v="31951.4"/>
    <n v="129248.6"/>
    <n v="96273.7"/>
    <n v="146.30000000000001"/>
    <n v="2268.5"/>
    <n v="1259.7"/>
    <n v="0"/>
    <n v="26143.599999999999"/>
    <n v="31355"/>
    <n v="0"/>
    <n v="126"/>
    <n v="216.2"/>
    <n v="24467.3"/>
    <n v="44780.9"/>
    <n v="18041.3"/>
    <n v="33400.1"/>
    <n v="0"/>
    <n v="0"/>
    <n v="314.39999999999998"/>
    <n v="0"/>
    <n v="488.6"/>
    <n v="24611.599999999999"/>
    <n v="231847.2"/>
    <n v="395231.8"/>
    <n v="246736.9"/>
    <n v="262625.2"/>
    <n v="94315.7"/>
    <n v="0"/>
    <n v="0"/>
    <n v="0"/>
    <n v="0"/>
    <n v="0"/>
    <n v="0"/>
    <n v="4208976.5"/>
    <n v="0"/>
    <n v="0"/>
    <n v="318646.8"/>
    <n v="1377203.2"/>
    <n v="4208976.5"/>
    <n v="5904826.5"/>
  </r>
  <r>
    <x v="11"/>
    <x v="0"/>
    <n v="5"/>
    <n v="23632.799999999999"/>
    <n v="99704.2"/>
    <n v="70786.7"/>
    <n v="122"/>
    <n v="1506.3"/>
    <n v="987.9"/>
    <n v="0"/>
    <n v="15191.5"/>
    <n v="21835.599999999999"/>
    <n v="0"/>
    <n v="147"/>
    <n v="134.9"/>
    <n v="16648.099999999999"/>
    <n v="37348.400000000001"/>
    <n v="12684.2"/>
    <n v="-32973.699999999997"/>
    <n v="0"/>
    <n v="0"/>
    <n v="264"/>
    <n v="0"/>
    <n v="500.6"/>
    <n v="16616.3"/>
    <n v="185704"/>
    <n v="316868.2"/>
    <n v="167411.9"/>
    <n v="256891.4"/>
    <n v="88345.9"/>
    <n v="0"/>
    <n v="0"/>
    <n v="0"/>
    <n v="0"/>
    <n v="0"/>
    <n v="0"/>
    <n v="3188817.1"/>
    <n v="0"/>
    <n v="0"/>
    <n v="233767"/>
    <n v="1066591.2"/>
    <n v="3188817.1"/>
    <n v="4489175.3"/>
  </r>
  <r>
    <x v="11"/>
    <x v="0"/>
    <n v="6"/>
    <n v="20223.099999999999"/>
    <n v="86808.6"/>
    <n v="55715.5"/>
    <n v="180.7"/>
    <n v="1083.7"/>
    <n v="356.1"/>
    <n v="0"/>
    <n v="4227.3"/>
    <n v="6890.1"/>
    <n v="0"/>
    <n v="126"/>
    <n v="208.1"/>
    <n v="15433.2"/>
    <n v="33122.699999999997"/>
    <n v="9595.5"/>
    <n v="4276.5"/>
    <n v="0"/>
    <n v="0"/>
    <n v="339.6"/>
    <n v="0"/>
    <n v="441.5"/>
    <n v="15227.3"/>
    <n v="181096.1"/>
    <n v="314272.09999999998"/>
    <n v="139219.9"/>
    <n v="333245.09999999998"/>
    <n v="89300.1"/>
    <n v="0"/>
    <n v="0"/>
    <n v="0"/>
    <n v="0"/>
    <n v="0"/>
    <n v="0"/>
    <n v="2866803.8"/>
    <n v="0"/>
    <n v="0"/>
    <n v="175485.10000000003"/>
    <n v="1135903.7"/>
    <n v="2866803.8"/>
    <n v="4178192.5999999996"/>
  </r>
  <r>
    <x v="11"/>
    <x v="0"/>
    <n v="7"/>
    <n v="15775.7"/>
    <n v="71032.600000000006"/>
    <n v="64879.9"/>
    <n v="146"/>
    <n v="1920.8"/>
    <n v="0"/>
    <n v="0"/>
    <n v="2665.7"/>
    <n v="5016.2"/>
    <n v="0"/>
    <n v="147"/>
    <n v="283.2"/>
    <n v="13430.8"/>
    <n v="34750.300000000003"/>
    <n v="9087.2999999999993"/>
    <n v="0"/>
    <n v="0"/>
    <n v="0"/>
    <n v="264"/>
    <n v="0"/>
    <n v="488.9"/>
    <n v="14774.1"/>
    <n v="168230.6"/>
    <n v="254897.1"/>
    <n v="175256.7"/>
    <n v="334566.8"/>
    <n v="95868.800000000003"/>
    <n v="0"/>
    <n v="0"/>
    <n v="0"/>
    <n v="0"/>
    <n v="0"/>
    <n v="0"/>
    <n v="3935001.4"/>
    <n v="0"/>
    <n v="0"/>
    <n v="161436.90000000002"/>
    <n v="1102045.6000000001"/>
    <n v="3935001.4"/>
    <n v="5198483.9000000004"/>
  </r>
  <r>
    <x v="11"/>
    <x v="0"/>
    <n v="8"/>
    <n v="14036.3"/>
    <n v="65226.9"/>
    <n v="59378.400000000001"/>
    <n v="101.8"/>
    <n v="1959"/>
    <n v="0"/>
    <n v="0"/>
    <n v="2853.5"/>
    <n v="4041.1"/>
    <n v="0"/>
    <n v="115"/>
    <n v="202.4"/>
    <n v="14307.4"/>
    <n v="33578"/>
    <n v="8232.6"/>
    <n v="0"/>
    <n v="0"/>
    <n v="0"/>
    <n v="288"/>
    <n v="0"/>
    <n v="516"/>
    <n v="13293.8"/>
    <n v="158171"/>
    <n v="241693.8"/>
    <n v="160862.29999999999"/>
    <n v="349989"/>
    <n v="85391.4"/>
    <n v="0"/>
    <n v="0"/>
    <n v="0"/>
    <n v="0"/>
    <n v="0"/>
    <n v="0"/>
    <n v="4041087.7"/>
    <n v="0"/>
    <n v="0"/>
    <n v="147597"/>
    <n v="1066640.7"/>
    <n v="4041087.7"/>
    <n v="5255325.4000000004"/>
  </r>
  <r>
    <x v="11"/>
    <x v="0"/>
    <n v="9"/>
    <n v="15693.2"/>
    <n v="75772.399999999994"/>
    <n v="70338.7"/>
    <n v="142.9"/>
    <n v="2270.1"/>
    <n v="0"/>
    <n v="0"/>
    <n v="2337.1999999999998"/>
    <n v="5053.8999999999996"/>
    <n v="0"/>
    <n v="157"/>
    <n v="212.3"/>
    <n v="13080.2"/>
    <n v="36639"/>
    <n v="10167.700000000001"/>
    <n v="0"/>
    <n v="0"/>
    <n v="0"/>
    <n v="326.39999999999998"/>
    <n v="0"/>
    <n v="674.1"/>
    <n v="13896"/>
    <n v="165984.1"/>
    <n v="251130.6"/>
    <n v="182934.39999999999"/>
    <n v="370297.9"/>
    <n v="73889.3"/>
    <n v="0"/>
    <n v="0"/>
    <n v="0"/>
    <n v="0"/>
    <n v="0"/>
    <n v="0"/>
    <n v="4321747.5999999996"/>
    <n v="0"/>
    <n v="0"/>
    <n v="171608.4"/>
    <n v="1119389"/>
    <n v="4321747.5999999996"/>
    <n v="5612745"/>
  </r>
  <r>
    <x v="11"/>
    <x v="0"/>
    <n v="10"/>
    <n v="18376"/>
    <n v="68726"/>
    <n v="66408.7"/>
    <n v="2837.7"/>
    <n v="2228.6"/>
    <n v="0"/>
    <n v="0"/>
    <n v="2793.1"/>
    <n v="5204.3999999999996"/>
    <n v="0"/>
    <n v="115"/>
    <n v="1880.5"/>
    <n v="16002.8"/>
    <n v="32461.9"/>
    <n v="9496.6"/>
    <n v="0"/>
    <n v="0"/>
    <n v="0"/>
    <n v="264"/>
    <n v="0"/>
    <n v="1152.4000000000001"/>
    <n v="13353.4"/>
    <n v="135251.79999999999"/>
    <n v="203230.8"/>
    <n v="148871.1"/>
    <n v="190517.9"/>
    <n v="79482.7"/>
    <n v="0"/>
    <n v="0"/>
    <n v="0"/>
    <n v="0"/>
    <n v="0"/>
    <n v="0"/>
    <n v="1498622.5"/>
    <n v="0"/>
    <n v="0"/>
    <n v="166574.50000000003"/>
    <n v="832080.89999999991"/>
    <n v="1498622.5"/>
    <n v="2497277.9"/>
  </r>
  <r>
    <x v="11"/>
    <x v="0"/>
    <n v="11"/>
    <n v="27477"/>
    <n v="71829.899999999994"/>
    <n v="70635"/>
    <n v="6990.3"/>
    <n v="2297"/>
    <n v="0"/>
    <n v="0"/>
    <n v="2446.6"/>
    <n v="5224.1000000000004"/>
    <n v="0"/>
    <n v="0"/>
    <n v="13981.5"/>
    <n v="25376"/>
    <n v="24584.799999999999"/>
    <n v="3609.5"/>
    <n v="0"/>
    <n v="0"/>
    <n v="0"/>
    <n v="415.2"/>
    <n v="0"/>
    <n v="3649.3"/>
    <n v="13215.2"/>
    <n v="88289"/>
    <n v="135446.1"/>
    <n v="160653.1"/>
    <n v="177448.8"/>
    <n v="100863"/>
    <n v="0"/>
    <n v="0"/>
    <n v="0"/>
    <n v="0"/>
    <n v="0"/>
    <n v="0"/>
    <n v="2637820.5"/>
    <n v="0"/>
    <n v="0"/>
    <n v="186899.9"/>
    <n v="747531.5"/>
    <n v="2637820.5"/>
    <n v="3572251.9"/>
  </r>
  <r>
    <x v="11"/>
    <x v="0"/>
    <n v="12"/>
    <n v="31472.1"/>
    <n v="131649.70000000001"/>
    <n v="147257.79999999999"/>
    <n v="780.8"/>
    <n v="9958.5"/>
    <n v="0"/>
    <n v="0"/>
    <n v="16202.8"/>
    <n v="28059"/>
    <n v="0"/>
    <n v="0"/>
    <n v="251.8"/>
    <n v="21603.599999999999"/>
    <n v="36194.699999999997"/>
    <n v="14495.7"/>
    <n v="0"/>
    <n v="0"/>
    <n v="0"/>
    <n v="464.6"/>
    <n v="0"/>
    <n v="263.10000000000002"/>
    <n v="17389.400000000001"/>
    <n v="179185.2"/>
    <n v="351699.20000000001"/>
    <n v="59582.400000000001"/>
    <n v="247966.3"/>
    <n v="101286.6"/>
    <n v="0"/>
    <n v="0"/>
    <n v="0"/>
    <n v="0"/>
    <n v="0"/>
    <n v="0"/>
    <n v="5090984.7"/>
    <n v="0"/>
    <n v="0"/>
    <n v="365380.69999999995"/>
    <n v="1030382.6"/>
    <n v="5090984.7"/>
    <n v="6486748"/>
  </r>
  <r>
    <x v="12"/>
    <x v="0"/>
    <n v="1"/>
    <n v="294732.5"/>
    <n v="1200460.3999999999"/>
    <n v="457509.4"/>
    <n v="53.2"/>
    <n v="6902.1"/>
    <n v="33.4"/>
    <n v="307.89999999999998"/>
    <n v="13410.5"/>
    <n v="21795.599999999999"/>
    <n v="0"/>
    <n v="422.2"/>
    <n v="424.1"/>
    <n v="29562.7"/>
    <n v="37188.5"/>
    <n v="33089.300000000003"/>
    <n v="16432.599999999999"/>
    <n v="0"/>
    <n v="0"/>
    <n v="2289.6999999999998"/>
    <n v="0"/>
    <n v="207.9"/>
    <n v="45998"/>
    <n v="320421"/>
    <n v="482467.5"/>
    <n v="258573.6"/>
    <n v="154470.20000000001"/>
    <n v="387296.8"/>
    <n v="0"/>
    <n v="245827.6"/>
    <n v="0"/>
    <n v="0"/>
    <n v="0"/>
    <n v="0"/>
    <n v="0"/>
    <n v="67599"/>
    <n v="0"/>
    <n v="1995204.9999999998"/>
    <n v="1768844.1"/>
    <n v="313426.59999999998"/>
    <n v="4077475.6999999997"/>
  </r>
  <r>
    <x v="12"/>
    <x v="0"/>
    <n v="2"/>
    <n v="221295.3"/>
    <n v="896397.5"/>
    <n v="367291.8"/>
    <n v="67.599999999999994"/>
    <n v="5053.6000000000004"/>
    <n v="33.299999999999997"/>
    <n v="-1381"/>
    <n v="9763"/>
    <n v="14357.4"/>
    <n v="0"/>
    <n v="288.60000000000002"/>
    <n v="452.2"/>
    <n v="29158.1"/>
    <n v="37095.300000000003"/>
    <n v="31096.400000000001"/>
    <n v="16025.4"/>
    <n v="0"/>
    <n v="0"/>
    <n v="1687.1"/>
    <n v="0"/>
    <n v="288.10000000000002"/>
    <n v="39102"/>
    <n v="278844.40000000002"/>
    <n v="460074.6"/>
    <n v="278513.40000000002"/>
    <n v="139401.9"/>
    <n v="349797.1"/>
    <n v="0"/>
    <n v="253208.8"/>
    <n v="0"/>
    <n v="0"/>
    <n v="0"/>
    <n v="0"/>
    <n v="0"/>
    <n v="43357.5"/>
    <n v="0"/>
    <n v="1512878.5000000002"/>
    <n v="1661824.6"/>
    <n v="296566.3"/>
    <n v="3471269.4000000004"/>
  </r>
  <r>
    <x v="12"/>
    <x v="0"/>
    <n v="3"/>
    <n v="112827.8"/>
    <n v="452761.1"/>
    <n v="189559.7"/>
    <n v="39.200000000000003"/>
    <n v="5071.3999999999996"/>
    <n v="31.2"/>
    <n v="7.3"/>
    <n v="7330.5"/>
    <n v="12973.7"/>
    <n v="0"/>
    <n v="393.6"/>
    <n v="415.2"/>
    <n v="13156.6"/>
    <n v="28616.9"/>
    <n v="23859"/>
    <n v="16598.400000000001"/>
    <n v="0"/>
    <n v="0"/>
    <n v="1586.9"/>
    <n v="0"/>
    <n v="164"/>
    <n v="20416.400000000001"/>
    <n v="239753.5"/>
    <n v="365564.6"/>
    <n v="238848.8"/>
    <n v="175816.1"/>
    <n v="390071.3"/>
    <n v="0"/>
    <n v="254300.3"/>
    <n v="0"/>
    <n v="0"/>
    <n v="0"/>
    <n v="0"/>
    <n v="0"/>
    <n v="23732.799999999999"/>
    <n v="0"/>
    <n v="780601.9"/>
    <n v="1515261.3"/>
    <n v="278033.09999999998"/>
    <n v="2573896.3000000003"/>
  </r>
  <r>
    <x v="12"/>
    <x v="0"/>
    <n v="4"/>
    <n v="102373.5"/>
    <n v="420412.4"/>
    <n v="210543.2"/>
    <n v="105.1"/>
    <n v="5599.4"/>
    <n v="32.299999999999997"/>
    <n v="7.3"/>
    <n v="6898.3"/>
    <n v="13433.7"/>
    <n v="0"/>
    <n v="434.2"/>
    <n v="608"/>
    <n v="14928.2"/>
    <n v="31363.9"/>
    <n v="27272.1"/>
    <n v="17630.599999999999"/>
    <n v="0"/>
    <n v="0"/>
    <n v="1562.4"/>
    <n v="0"/>
    <n v="186.2"/>
    <n v="22740.2"/>
    <n v="248273"/>
    <n v="406345.3"/>
    <n v="242182.6"/>
    <n v="153027"/>
    <n v="376987.3"/>
    <n v="0"/>
    <n v="243175.7"/>
    <n v="0"/>
    <n v="0"/>
    <n v="0"/>
    <n v="0"/>
    <n v="0"/>
    <n v="18599.7"/>
    <n v="0"/>
    <n v="759405.20000000019"/>
    <n v="1543541"/>
    <n v="261775.40000000002"/>
    <n v="2564721.6"/>
  </r>
  <r>
    <x v="12"/>
    <x v="0"/>
    <n v="5"/>
    <n v="60145"/>
    <n v="240449.3"/>
    <n v="124442.8"/>
    <n v="92.4"/>
    <n v="4302.8999999999996"/>
    <n v="31.3"/>
    <n v="4.2"/>
    <n v="3866.1"/>
    <n v="6843.2"/>
    <n v="0"/>
    <n v="393.6"/>
    <n v="460.6"/>
    <n v="10551.4"/>
    <n v="23784.2"/>
    <n v="22368.6"/>
    <n v="16343.8"/>
    <n v="0"/>
    <n v="0"/>
    <n v="1633.6"/>
    <n v="0"/>
    <n v="171.1"/>
    <n v="15798.4"/>
    <n v="208919.4"/>
    <n v="325049.40000000002"/>
    <n v="230853.8"/>
    <n v="161099.9"/>
    <n v="355067.2"/>
    <n v="0"/>
    <n v="255368.1"/>
    <n v="0"/>
    <n v="0"/>
    <n v="0"/>
    <n v="0"/>
    <n v="0"/>
    <n v="9512.2000000000007"/>
    <n v="0"/>
    <n v="440177.2"/>
    <n v="1372495.0000000002"/>
    <n v="264880.3"/>
    <n v="2077552.5000000002"/>
  </r>
  <r>
    <x v="12"/>
    <x v="0"/>
    <n v="6"/>
    <n v="48658.5"/>
    <n v="203345.4"/>
    <n v="96128"/>
    <n v="103.6"/>
    <n v="2244.8000000000002"/>
    <n v="28.2"/>
    <n v="4.2"/>
    <n v="2327.9"/>
    <n v="3426.2"/>
    <n v="0"/>
    <n v="430.8"/>
    <n v="493.2"/>
    <n v="9492"/>
    <n v="23338.9"/>
    <n v="13552.2"/>
    <n v="16499.900000000001"/>
    <n v="0"/>
    <n v="0"/>
    <n v="1743.5"/>
    <n v="0"/>
    <n v="178.1"/>
    <n v="13427.6"/>
    <n v="183374.9"/>
    <n v="285293.5"/>
    <n v="208210.5"/>
    <n v="135622.1"/>
    <n v="346942.1"/>
    <n v="0"/>
    <n v="304232.7"/>
    <n v="0"/>
    <n v="0"/>
    <n v="0"/>
    <n v="0"/>
    <n v="0"/>
    <n v="6599.9"/>
    <n v="0"/>
    <n v="356266.80000000005"/>
    <n v="1238599.2999999998"/>
    <n v="310832.60000000003"/>
    <n v="1905698.7"/>
  </r>
  <r>
    <x v="12"/>
    <x v="0"/>
    <n v="7"/>
    <n v="20333.3"/>
    <n v="163590.1"/>
    <n v="128043.8"/>
    <n v="56"/>
    <n v="1682"/>
    <n v="0"/>
    <n v="0"/>
    <n v="750.3"/>
    <n v="3510.1"/>
    <n v="0"/>
    <n v="405.6"/>
    <n v="551.70000000000005"/>
    <n v="9066.2000000000007"/>
    <n v="21547.200000000001"/>
    <n v="15847.8"/>
    <n v="15744.6"/>
    <n v="0"/>
    <n v="0"/>
    <n v="1576.8"/>
    <n v="0"/>
    <n v="209"/>
    <n v="10796.2"/>
    <n v="176375"/>
    <n v="284317.8"/>
    <n v="178302.6"/>
    <n v="198250.4"/>
    <n v="347406.7"/>
    <n v="0"/>
    <n v="269661.59999999998"/>
    <n v="0"/>
    <n v="0"/>
    <n v="0"/>
    <n v="0"/>
    <n v="0"/>
    <n v="4918.2"/>
    <n v="0"/>
    <n v="317965.59999999998"/>
    <n v="1260397.6000000001"/>
    <n v="274579.8"/>
    <n v="1852943.0000000002"/>
  </r>
  <r>
    <x v="12"/>
    <x v="0"/>
    <n v="8"/>
    <n v="19938.2"/>
    <n v="152610.29999999999"/>
    <n v="119414.9"/>
    <n v="46.4"/>
    <n v="1440.1"/>
    <n v="0"/>
    <n v="0"/>
    <n v="653.70000000000005"/>
    <n v="3418.7"/>
    <n v="0"/>
    <n v="393.6"/>
    <n v="1212.4000000000001"/>
    <n v="9145.1"/>
    <n v="20834.900000000001"/>
    <n v="13555.2"/>
    <n v="19951.2"/>
    <n v="0"/>
    <n v="0"/>
    <n v="1622.5"/>
    <n v="0"/>
    <n v="242.4"/>
    <n v="10571.7"/>
    <n v="167430.5"/>
    <n v="274196.59999999998"/>
    <n v="168531.7"/>
    <n v="231400"/>
    <n v="278365.3"/>
    <n v="0"/>
    <n v="251568"/>
    <n v="0"/>
    <n v="0"/>
    <n v="0"/>
    <n v="0"/>
    <n v="0"/>
    <n v="4378.3999999999996"/>
    <n v="0"/>
    <n v="297522.30000000005"/>
    <n v="1197453.1000000001"/>
    <n v="255946.4"/>
    <n v="1750921.8"/>
  </r>
  <r>
    <x v="12"/>
    <x v="0"/>
    <n v="9"/>
    <n v="22081.599999999999"/>
    <n v="170839.3"/>
    <n v="134916.4"/>
    <n v="61"/>
    <n v="1849.9"/>
    <n v="0"/>
    <n v="1"/>
    <n v="771.5"/>
    <n v="3899.3"/>
    <n v="0"/>
    <n v="472.2"/>
    <n v="503.6"/>
    <n v="10042.5"/>
    <n v="21743"/>
    <n v="15063.7"/>
    <n v="18436"/>
    <n v="0"/>
    <n v="0"/>
    <n v="1765.9"/>
    <n v="0"/>
    <n v="228.7"/>
    <n v="12534.9"/>
    <n v="191908.5"/>
    <n v="307763.59999999998"/>
    <n v="183112.3"/>
    <n v="209469.7"/>
    <n v="182886.1"/>
    <n v="0"/>
    <n v="236596.5"/>
    <n v="0"/>
    <n v="0"/>
    <n v="0"/>
    <n v="0"/>
    <n v="0"/>
    <n v="4934.3"/>
    <n v="0"/>
    <n v="334420"/>
    <n v="1155930.7"/>
    <n v="241530.8"/>
    <n v="1731881.5"/>
  </r>
  <r>
    <x v="12"/>
    <x v="0"/>
    <n v="10"/>
    <n v="21435.8"/>
    <n v="160859.9"/>
    <n v="127431.2"/>
    <n v="32.700000000000003"/>
    <n v="2214.6999999999998"/>
    <n v="0"/>
    <n v="0"/>
    <n v="823.9"/>
    <n v="4493.3"/>
    <n v="0"/>
    <n v="379.6"/>
    <n v="463.1"/>
    <n v="9071.1"/>
    <n v="19972.599999999999"/>
    <n v="12220.6"/>
    <n v="8971.6"/>
    <n v="0"/>
    <n v="0"/>
    <n v="1181"/>
    <n v="0"/>
    <n v="204.7"/>
    <n v="12089.4"/>
    <n v="172354.6"/>
    <n v="275518.90000000002"/>
    <n v="178199"/>
    <n v="196049.1"/>
    <n v="457386.7"/>
    <n v="0"/>
    <n v="251926.3"/>
    <n v="0"/>
    <n v="0"/>
    <n v="0"/>
    <n v="0"/>
    <n v="0"/>
    <n v="4491"/>
    <n v="0"/>
    <n v="317291.5"/>
    <n v="1344062"/>
    <n v="256417.3"/>
    <n v="1917770.8"/>
  </r>
  <r>
    <x v="12"/>
    <x v="0"/>
    <n v="11"/>
    <n v="26027.4"/>
    <n v="192611.7"/>
    <n v="168216"/>
    <n v="48.4"/>
    <n v="3912.1"/>
    <n v="0"/>
    <n v="0"/>
    <n v="1883.6"/>
    <n v="12454"/>
    <n v="0"/>
    <n v="393.6"/>
    <n v="425.3"/>
    <n v="9514.1"/>
    <n v="19071.599999999999"/>
    <n v="14707.4"/>
    <n v="12496.1"/>
    <n v="0"/>
    <n v="0"/>
    <n v="2984"/>
    <n v="0"/>
    <n v="179.7"/>
    <n v="13175"/>
    <n v="212128.8"/>
    <n v="318459.2"/>
    <n v="199469.3"/>
    <n v="239678.6"/>
    <n v="333959.09999999998"/>
    <n v="0"/>
    <n v="239817.2"/>
    <n v="0"/>
    <n v="0"/>
    <n v="0"/>
    <n v="0"/>
    <n v="0"/>
    <n v="9230.6"/>
    <n v="0"/>
    <n v="405153.19999999995"/>
    <n v="1376641.8"/>
    <n v="249047.80000000002"/>
    <n v="2030842.8"/>
  </r>
  <r>
    <x v="12"/>
    <x v="0"/>
    <n v="12"/>
    <n v="45908.7"/>
    <n v="474476.7"/>
    <n v="428409.7"/>
    <n v="67.400000000000006"/>
    <n v="5014.7"/>
    <n v="0"/>
    <n v="1"/>
    <n v="4196.7"/>
    <n v="24619.4"/>
    <n v="0"/>
    <n v="434.2"/>
    <n v="410"/>
    <n v="17369.400000000001"/>
    <n v="30401.7"/>
    <n v="20235.7"/>
    <n v="29235.9"/>
    <n v="0"/>
    <n v="0"/>
    <n v="981"/>
    <n v="0"/>
    <n v="189.7"/>
    <n v="20445.5"/>
    <n v="308079.59999999998"/>
    <n v="425836.3"/>
    <n v="212621"/>
    <n v="217732.6"/>
    <n v="348894.3"/>
    <n v="0"/>
    <n v="282966"/>
    <n v="0"/>
    <n v="0"/>
    <n v="0"/>
    <n v="0"/>
    <n v="0"/>
    <n v="35180.400000000001"/>
    <n v="0"/>
    <n v="982694.3"/>
    <n v="1632866.9000000001"/>
    <n v="318146.40000000002"/>
    <n v="2933707.6"/>
  </r>
  <r>
    <x v="13"/>
    <x v="0"/>
    <n v="1"/>
    <n v="66387.100000000006"/>
    <n v="82358.899999999994"/>
    <n v="396482.7"/>
    <n v="37.5"/>
    <n v="84705.600000000006"/>
    <n v="602.1"/>
    <n v="0"/>
    <n v="47260"/>
    <n v="33225.599999999999"/>
    <n v="7150.1"/>
    <n v="75.400000000000006"/>
    <n v="167.7"/>
    <n v="17247"/>
    <n v="83684.399999999994"/>
    <n v="53446.400000000001"/>
    <n v="19348"/>
    <n v="0"/>
    <n v="0"/>
    <n v="862.9"/>
    <n v="1806.4"/>
    <n v="244.6"/>
    <n v="41817.9"/>
    <n v="679748.5"/>
    <n v="951634.6"/>
    <n v="491434"/>
    <n v="635607.5"/>
    <n v="509391.5"/>
    <n v="0"/>
    <n v="0"/>
    <n v="0"/>
    <n v="0"/>
    <n v="0"/>
    <n v="0"/>
    <n v="0"/>
    <n v="0"/>
    <n v="0"/>
    <n v="718209.59999999986"/>
    <n v="3486516.8"/>
    <n v="0"/>
    <n v="4204726.3999999994"/>
  </r>
  <r>
    <x v="13"/>
    <x v="0"/>
    <n v="2"/>
    <n v="68453.899999999994"/>
    <n v="82301.399999999994"/>
    <n v="362456.9"/>
    <n v="30.7"/>
    <n v="80386.8"/>
    <n v="482"/>
    <n v="0"/>
    <n v="45827.4"/>
    <n v="30132"/>
    <n v="5967.7"/>
    <n v="56.9"/>
    <n v="210.5"/>
    <n v="19085.900000000001"/>
    <n v="82075.100000000006"/>
    <n v="57671.6"/>
    <n v="21536.6"/>
    <n v="0"/>
    <n v="0"/>
    <n v="1550"/>
    <n v="1283.5999999999999"/>
    <n v="162.5"/>
    <n v="44501.2"/>
    <n v="689264"/>
    <n v="964360.4"/>
    <n v="544705.9"/>
    <n v="586906.69999999995"/>
    <n v="433235.20000000001"/>
    <n v="0"/>
    <n v="0"/>
    <n v="0"/>
    <n v="0"/>
    <n v="0"/>
    <n v="0"/>
    <n v="0"/>
    <n v="0"/>
    <n v="0"/>
    <n v="676038.8"/>
    <n v="3446606.1000000006"/>
    <n v="0"/>
    <n v="4122644.9000000004"/>
  </r>
  <r>
    <x v="13"/>
    <x v="0"/>
    <n v="3"/>
    <n v="65934.600000000006"/>
    <n v="78078.399999999994"/>
    <n v="377144.1"/>
    <n v="28.5"/>
    <n v="71777.7"/>
    <n v="348.9"/>
    <n v="0"/>
    <n v="24619.599999999999"/>
    <n v="24474.2"/>
    <n v="5810.6"/>
    <n v="43"/>
    <n v="185.4"/>
    <n v="16707.2"/>
    <n v="68290.899999999994"/>
    <n v="52546"/>
    <n v="1323.4"/>
    <n v="0"/>
    <n v="0"/>
    <n v="2247.6999999999998"/>
    <n v="1830.4"/>
    <n v="2359.1999999999998"/>
    <n v="36304.400000000001"/>
    <n v="626853.9"/>
    <n v="881017.8"/>
    <n v="358083.9"/>
    <n v="544877.6"/>
    <n v="483536.6"/>
    <n v="0"/>
    <n v="0"/>
    <n v="0"/>
    <n v="0"/>
    <n v="0"/>
    <n v="0"/>
    <n v="0"/>
    <n v="0"/>
    <n v="0"/>
    <n v="648216.59999999986"/>
    <n v="3076207.4000000004"/>
    <n v="0"/>
    <n v="3724424"/>
  </r>
  <r>
    <x v="13"/>
    <x v="0"/>
    <n v="4"/>
    <n v="75945.600000000006"/>
    <n v="91719.8"/>
    <n v="414783.6"/>
    <n v="31.3"/>
    <n v="78544.899999999994"/>
    <n v="340.6"/>
    <n v="0"/>
    <n v="27867.599999999999"/>
    <n v="25822.799999999999"/>
    <n v="5611.4"/>
    <n v="26.8"/>
    <n v="140.9"/>
    <n v="17440.7"/>
    <n v="79010.5"/>
    <n v="57272.7"/>
    <n v="15314.8"/>
    <n v="0"/>
    <n v="0"/>
    <n v="5280.7"/>
    <n v="1682.6"/>
    <n v="505.6"/>
    <n v="37869.9"/>
    <n v="642673.6"/>
    <n v="914342.40000000002"/>
    <n v="479169.4"/>
    <n v="547197.80000000005"/>
    <n v="414132.3"/>
    <n v="0"/>
    <n v="0"/>
    <n v="0"/>
    <n v="0"/>
    <n v="0"/>
    <n v="0"/>
    <n v="0"/>
    <n v="0"/>
    <n v="0"/>
    <n v="720667.60000000009"/>
    <n v="3212060.7"/>
    <n v="0"/>
    <n v="3932728.3000000003"/>
  </r>
  <r>
    <x v="13"/>
    <x v="0"/>
    <n v="5"/>
    <n v="50007.6"/>
    <n v="60635"/>
    <n v="224892.79999999999"/>
    <n v="32.700000000000003"/>
    <n v="43101.599999999999"/>
    <n v="423.2"/>
    <n v="0"/>
    <n v="14570.6"/>
    <n v="21346.7"/>
    <n v="4369.7"/>
    <n v="104.7"/>
    <n v="188.4"/>
    <n v="15430.4"/>
    <n v="64771.4"/>
    <n v="72998.399999999994"/>
    <n v="14155.3"/>
    <n v="0"/>
    <n v="0"/>
    <n v="3110.4"/>
    <n v="1721"/>
    <n v="131.6"/>
    <n v="28731.5"/>
    <n v="568808.4"/>
    <n v="822933.5"/>
    <n v="411273.4"/>
    <n v="506330.9"/>
    <n v="439506.4"/>
    <n v="0"/>
    <n v="0"/>
    <n v="0"/>
    <n v="0"/>
    <n v="0"/>
    <n v="0"/>
    <n v="0"/>
    <n v="0"/>
    <n v="0"/>
    <n v="419379.9"/>
    <n v="2950195.6999999997"/>
    <n v="0"/>
    <n v="3369575.5999999996"/>
  </r>
  <r>
    <x v="13"/>
    <x v="0"/>
    <n v="6"/>
    <n v="33855"/>
    <n v="45827.7"/>
    <n v="128395.9"/>
    <n v="32.5"/>
    <n v="28027"/>
    <n v="446.4"/>
    <n v="4.5999999999999996"/>
    <n v="9578.7000000000007"/>
    <n v="13902.5"/>
    <n v="3586.6"/>
    <n v="30.2"/>
    <n v="198.5"/>
    <n v="13852.3"/>
    <n v="69307.7"/>
    <n v="55791.6"/>
    <n v="26914.2"/>
    <n v="0"/>
    <n v="0"/>
    <n v="2899.3"/>
    <n v="2553.3000000000002"/>
    <n v="215.8"/>
    <n v="24612.3"/>
    <n v="555640.19999999995"/>
    <n v="763163"/>
    <n v="363970"/>
    <n v="501123.7"/>
    <n v="443895.6"/>
    <n v="0"/>
    <n v="0"/>
    <n v="0"/>
    <n v="0"/>
    <n v="0"/>
    <n v="0"/>
    <n v="0"/>
    <n v="0"/>
    <n v="0"/>
    <n v="263656.89999999997"/>
    <n v="2824167.7"/>
    <n v="0"/>
    <n v="3087824.6"/>
  </r>
  <r>
    <x v="13"/>
    <x v="0"/>
    <n v="7"/>
    <n v="19649.400000000001"/>
    <n v="39559.9"/>
    <n v="78752.5"/>
    <n v="33.799999999999997"/>
    <n v="12595.1"/>
    <n v="29.1"/>
    <n v="137.30000000000001"/>
    <n v="4560.7"/>
    <n v="5905.4"/>
    <n v="3179.7"/>
    <n v="327.9"/>
    <n v="257.5"/>
    <n v="12878.8"/>
    <n v="64463.199999999997"/>
    <n v="31648.7"/>
    <n v="18020.8"/>
    <n v="0"/>
    <n v="0"/>
    <n v="2985"/>
    <n v="2206.1"/>
    <n v="320"/>
    <n v="24329.5"/>
    <n v="501066.5"/>
    <n v="699714.1"/>
    <n v="299985.59999999998"/>
    <n v="498087.3"/>
    <n v="439281.7"/>
    <n v="0"/>
    <n v="0"/>
    <n v="0"/>
    <n v="0"/>
    <n v="0"/>
    <n v="0"/>
    <n v="0"/>
    <n v="0"/>
    <n v="0"/>
    <n v="164402.9"/>
    <n v="2595572.7000000002"/>
    <n v="0"/>
    <n v="2759975.6"/>
  </r>
  <r>
    <x v="13"/>
    <x v="0"/>
    <n v="8"/>
    <n v="17114.5"/>
    <n v="33660.300000000003"/>
    <n v="62192.1"/>
    <n v="30.8"/>
    <n v="9487.9"/>
    <n v="30.1"/>
    <n v="11.6"/>
    <n v="3952.8"/>
    <n v="4176.8999999999996"/>
    <n v="2653.5"/>
    <n v="390.7"/>
    <n v="127.1"/>
    <n v="9353.5"/>
    <n v="52924"/>
    <n v="30476.400000000001"/>
    <n v="18551.099999999999"/>
    <n v="0"/>
    <n v="0"/>
    <n v="3143.2"/>
    <n v="1729.4"/>
    <n v="1710.5"/>
    <n v="21323.7"/>
    <n v="456026.1"/>
    <n v="637890.30000000005"/>
    <n v="253928.2"/>
    <n v="460250.8"/>
    <n v="462457.59999999998"/>
    <n v="0"/>
    <n v="0"/>
    <n v="0"/>
    <n v="0"/>
    <n v="0"/>
    <n v="0"/>
    <n v="0"/>
    <n v="0"/>
    <n v="0"/>
    <n v="133310.5"/>
    <n v="2410282.6"/>
    <n v="0"/>
    <n v="2543593.1"/>
  </r>
  <r>
    <x v="13"/>
    <x v="0"/>
    <n v="9"/>
    <n v="21822.3"/>
    <n v="40298.5"/>
    <n v="80251.199999999997"/>
    <n v="42.5"/>
    <n v="13744.1"/>
    <n v="98.2"/>
    <n v="19.8"/>
    <n v="4874.3999999999996"/>
    <n v="6133.6"/>
    <n v="3543.7"/>
    <n v="453"/>
    <n v="211"/>
    <n v="9280.7999999999993"/>
    <n v="62807.5"/>
    <n v="44055.5"/>
    <n v="19935.3"/>
    <n v="0"/>
    <n v="0"/>
    <n v="3327.6"/>
    <n v="2342.3000000000002"/>
    <n v="102.4"/>
    <n v="26916.3"/>
    <n v="508573.1"/>
    <n v="710432.7"/>
    <n v="294820.40000000002"/>
    <n v="460266.7"/>
    <n v="441563.2"/>
    <n v="0"/>
    <n v="0"/>
    <n v="0"/>
    <n v="0"/>
    <n v="0"/>
    <n v="0"/>
    <n v="0"/>
    <n v="0"/>
    <n v="0"/>
    <n v="170828.30000000002"/>
    <n v="2585087.8000000003"/>
    <n v="0"/>
    <n v="2755916.1"/>
  </r>
  <r>
    <x v="13"/>
    <x v="0"/>
    <n v="10"/>
    <n v="22277.3"/>
    <n v="36780.300000000003"/>
    <n v="76461.2"/>
    <n v="36.6"/>
    <n v="12179.7"/>
    <n v="15.6"/>
    <n v="12.8"/>
    <n v="4068.5"/>
    <n v="4834.6000000000004"/>
    <n v="3100"/>
    <n v="471.6"/>
    <n v="210.3"/>
    <n v="9849.7999999999993"/>
    <n v="61617.2"/>
    <n v="30378.1"/>
    <n v="26093.9"/>
    <n v="0"/>
    <n v="0"/>
    <n v="3415"/>
    <n v="2016.3"/>
    <n v="100.2"/>
    <n v="23941.9"/>
    <n v="476018.9"/>
    <n v="664890.30000000005"/>
    <n v="271278.90000000002"/>
    <n v="479585"/>
    <n v="527763.9"/>
    <n v="0"/>
    <n v="0"/>
    <n v="0"/>
    <n v="0"/>
    <n v="0"/>
    <n v="0"/>
    <n v="0"/>
    <n v="0"/>
    <n v="0"/>
    <n v="159766.6"/>
    <n v="2577631.2999999998"/>
    <n v="0"/>
    <n v="2737397.9"/>
  </r>
  <r>
    <x v="13"/>
    <x v="0"/>
    <n v="11"/>
    <n v="38043.300000000003"/>
    <n v="47649.1"/>
    <n v="158140.5"/>
    <n v="30.9"/>
    <n v="29870.7"/>
    <n v="19.8"/>
    <n v="14.1"/>
    <n v="10709.3"/>
    <n v="10385.4"/>
    <n v="4307.3999999999996"/>
    <n v="742.9"/>
    <n v="189.7"/>
    <n v="10992.1"/>
    <n v="67429.899999999994"/>
    <n v="40135.300000000003"/>
    <n v="28854"/>
    <n v="0"/>
    <n v="0"/>
    <n v="3395.9"/>
    <n v="1942.9"/>
    <n v="3663.9"/>
    <n v="26046.400000000001"/>
    <n v="516249.2"/>
    <n v="716502.9"/>
    <n v="299490.3"/>
    <n v="507578.6"/>
    <n v="464756.3"/>
    <n v="0"/>
    <n v="0"/>
    <n v="0"/>
    <n v="0"/>
    <n v="0"/>
    <n v="0"/>
    <n v="0"/>
    <n v="0"/>
    <n v="0"/>
    <n v="299170.5"/>
    <n v="2687970.3"/>
    <n v="0"/>
    <n v="2987140.8"/>
  </r>
  <r>
    <x v="13"/>
    <x v="0"/>
    <n v="12"/>
    <n v="57444.7"/>
    <n v="70282.7"/>
    <n v="283681.40000000002"/>
    <n v="39.799999999999997"/>
    <n v="63527.9"/>
    <n v="18.8"/>
    <n v="349.1"/>
    <n v="28329.599999999999"/>
    <n v="23195.1"/>
    <n v="6128.1"/>
    <n v="814.6"/>
    <n v="447.1"/>
    <n v="16140.4"/>
    <n v="79348.7"/>
    <n v="52928.5"/>
    <n v="30152.9"/>
    <n v="0"/>
    <n v="42590.400000000001"/>
    <n v="4076.5"/>
    <n v="539.4"/>
    <n v="391.9"/>
    <n v="28691.8"/>
    <n v="618771.1"/>
    <n v="859690.1"/>
    <n v="394627.6"/>
    <n v="540534.69999999995"/>
    <n v="438922.4"/>
    <n v="0"/>
    <n v="0"/>
    <n v="0"/>
    <n v="0"/>
    <n v="0"/>
    <n v="0"/>
    <n v="0"/>
    <n v="0"/>
    <n v="0"/>
    <n v="532997.19999999995"/>
    <n v="3108668.1"/>
    <n v="0"/>
    <n v="3641665.3"/>
  </r>
  <r>
    <x v="0"/>
    <x v="1"/>
    <n v="1"/>
    <n v="146257.5"/>
    <n v="301487.40000000002"/>
    <n v="360344.9"/>
    <n v="4704.6000000000004"/>
    <n v="146302.5"/>
    <n v="50767.8"/>
    <n v="0"/>
    <n v="90545.8"/>
    <n v="533327.19999999995"/>
    <n v="382635.7"/>
    <n v="301.10000000000002"/>
    <n v="5379.9"/>
    <n v="167239.4"/>
    <n v="445669.5"/>
    <n v="266144.5"/>
    <n v="81762.7"/>
    <n v="100846.2"/>
    <n v="60352.6"/>
    <n v="2208.5"/>
    <n v="396"/>
    <n v="3499.1"/>
    <n v="121745.2"/>
    <n v="1414788.8"/>
    <n v="3183564.3"/>
    <n v="1620805.9"/>
    <n v="-366497.7"/>
    <n v="1755963.4"/>
    <n v="0"/>
    <n v="93643.4"/>
    <n v="0"/>
    <n v="0"/>
    <n v="0"/>
    <n v="0"/>
    <n v="0"/>
    <n v="0"/>
    <n v="36542.400000000001"/>
    <n v="2016373.4"/>
    <n v="8864169.3999999985"/>
    <n v="130185.79999999999"/>
    <n v="11010728.6"/>
  </r>
  <r>
    <x v="0"/>
    <x v="1"/>
    <n v="2"/>
    <n v="135304.5"/>
    <n v="281521.90000000002"/>
    <n v="332924.79999999999"/>
    <n v="4195"/>
    <n v="140484"/>
    <n v="46084.1"/>
    <n v="0"/>
    <n v="86795.6"/>
    <n v="481966.3"/>
    <n v="349940.8"/>
    <n v="302.2"/>
    <n v="5340.4"/>
    <n v="166930.4"/>
    <n v="432612.2"/>
    <n v="267144.2"/>
    <n v="73916.600000000006"/>
    <n v="99231"/>
    <n v="55601.1"/>
    <n v="2350.1999999999998"/>
    <n v="177.1"/>
    <n v="4171"/>
    <n v="116044.8"/>
    <n v="1357329.3"/>
    <n v="3071448.4"/>
    <n v="1500759"/>
    <n v="770668.4"/>
    <n v="1576609.9"/>
    <n v="0"/>
    <n v="94959"/>
    <n v="0"/>
    <n v="0"/>
    <n v="0"/>
    <n v="0"/>
    <n v="0"/>
    <n v="0"/>
    <n v="31283.200000000001"/>
    <n v="1859217"/>
    <n v="9500636.2000000011"/>
    <n v="126242.2"/>
    <n v="11486095.4"/>
  </r>
  <r>
    <x v="0"/>
    <x v="1"/>
    <n v="3"/>
    <n v="135419.9"/>
    <n v="267071.59999999998"/>
    <n v="310230.59999999998"/>
    <n v="3784.6"/>
    <n v="125195"/>
    <n v="9304.5"/>
    <n v="0"/>
    <n v="80828.800000000003"/>
    <n v="470250.7"/>
    <n v="333043.09999999998"/>
    <n v="287.39999999999998"/>
    <n v="5751.9"/>
    <n v="171950.7"/>
    <n v="409180.3"/>
    <n v="248217"/>
    <n v="31346.9"/>
    <n v="100021.6"/>
    <n v="95055"/>
    <n v="2268.9"/>
    <n v="313.5"/>
    <n v="4440.3"/>
    <n v="120763.7"/>
    <n v="1295437.3999999999"/>
    <n v="2934028"/>
    <n v="1441179.6"/>
    <n v="654424.5"/>
    <n v="1525950"/>
    <n v="0"/>
    <n v="121093"/>
    <n v="0"/>
    <n v="0"/>
    <n v="0"/>
    <n v="0"/>
    <n v="0"/>
    <n v="0"/>
    <n v="31936.6"/>
    <n v="1735128.7999999998"/>
    <n v="9040616.6999999993"/>
    <n v="153029.6"/>
    <n v="10928775.1"/>
  </r>
  <r>
    <x v="0"/>
    <x v="1"/>
    <n v="4"/>
    <n v="135596.6"/>
    <n v="266358.40000000002"/>
    <n v="284099.8"/>
    <n v="3575.4"/>
    <n v="94475.1"/>
    <n v="24094.3"/>
    <n v="0"/>
    <n v="45765.7"/>
    <n v="264872.90000000002"/>
    <n v="202300.7"/>
    <n v="287.10000000000002"/>
    <n v="3771.8"/>
    <n v="132950.39999999999"/>
    <n v="262944.90000000002"/>
    <n v="140531.9"/>
    <n v="26419.599999999999"/>
    <n v="91834.6"/>
    <n v="133106.9"/>
    <n v="1073.5999999999999"/>
    <n v="323.60000000000002"/>
    <n v="3671.1"/>
    <n v="76840.3"/>
    <n v="847966.2"/>
    <n v="1935356.4"/>
    <n v="1013475.5"/>
    <n v="496530.4"/>
    <n v="1386818.2"/>
    <n v="0"/>
    <n v="0"/>
    <n v="0"/>
    <n v="0"/>
    <n v="0"/>
    <n v="0"/>
    <n v="0"/>
    <n v="0"/>
    <n v="33412.300000000003"/>
    <n v="1321138.9000000001"/>
    <n v="6553902.5000000009"/>
    <n v="33412.300000000003"/>
    <n v="7908453.7000000011"/>
  </r>
  <r>
    <x v="0"/>
    <x v="1"/>
    <n v="5"/>
    <n v="138015.5"/>
    <n v="261820.1"/>
    <n v="254541.3"/>
    <n v="2513.4"/>
    <n v="63614.5"/>
    <n v="16098.7"/>
    <n v="0"/>
    <n v="19687.099999999999"/>
    <n v="201513.2"/>
    <n v="159143.20000000001"/>
    <n v="301"/>
    <n v="2529.6999999999998"/>
    <n v="120770"/>
    <n v="220625.1"/>
    <n v="99259.9"/>
    <n v="17729.2"/>
    <n v="73737.7"/>
    <n v="167137.4"/>
    <n v="1054.2"/>
    <n v="188.1"/>
    <n v="4183.3"/>
    <n v="54399.5"/>
    <n v="708146.9"/>
    <n v="1429638.3"/>
    <n v="748471"/>
    <n v="909239.9"/>
    <n v="1500824.7"/>
    <n v="0"/>
    <n v="260113.6"/>
    <n v="0"/>
    <n v="0"/>
    <n v="0"/>
    <n v="0"/>
    <n v="0"/>
    <n v="0"/>
    <n v="35025.9"/>
    <n v="1116946.9999999998"/>
    <n v="6058235.9000000004"/>
    <n v="295139.5"/>
    <n v="7470322.4000000004"/>
  </r>
  <r>
    <x v="0"/>
    <x v="1"/>
    <n v="6"/>
    <n v="131251.5"/>
    <n v="253985.2"/>
    <n v="242495.6"/>
    <n v="2185.1999999999998"/>
    <n v="59214.7"/>
    <n v="16643.900000000001"/>
    <n v="0"/>
    <n v="22464.6"/>
    <n v="236710.5"/>
    <n v="191584"/>
    <n v="390.8"/>
    <n v="4227"/>
    <n v="131348.29999999999"/>
    <n v="264519.5"/>
    <n v="125752.8"/>
    <n v="21618"/>
    <n v="1637.9"/>
    <n v="195989.8"/>
    <n v="1660.8"/>
    <n v="250.8"/>
    <n v="4661.5"/>
    <n v="61335.8"/>
    <n v="842396.4"/>
    <n v="1728037.3"/>
    <n v="827992.7"/>
    <n v="922956.7"/>
    <n v="1308231.3"/>
    <n v="0"/>
    <n v="100729.2"/>
    <n v="0"/>
    <n v="0"/>
    <n v="0"/>
    <n v="0"/>
    <n v="0"/>
    <n v="0"/>
    <n v="35688.400000000001"/>
    <n v="1156535.2"/>
    <n v="6443007.4000000004"/>
    <n v="136417.60000000001"/>
    <n v="7735960.2000000002"/>
  </r>
  <r>
    <x v="0"/>
    <x v="1"/>
    <n v="7"/>
    <n v="107761.9"/>
    <n v="212385.9"/>
    <n v="159464.4"/>
    <n v="1776"/>
    <n v="32157.5"/>
    <n v="14224.1"/>
    <n v="0"/>
    <n v="18027.099999999999"/>
    <n v="195342.9"/>
    <n v="170150.8"/>
    <n v="330.6"/>
    <n v="3765.5"/>
    <n v="117910.5"/>
    <n v="269782.8"/>
    <n v="134482.5"/>
    <n v="32604.799999999999"/>
    <n v="12695.64"/>
    <n v="164510.79999999999"/>
    <n v="1961.7"/>
    <n v="31.3"/>
    <n v="6278"/>
    <n v="60684.2"/>
    <n v="879441.1"/>
    <n v="1814108.8"/>
    <n v="840812.6"/>
    <n v="763198.86"/>
    <n v="1381688.5"/>
    <n v="0"/>
    <n v="103580.2"/>
    <n v="0"/>
    <n v="0"/>
    <n v="0"/>
    <n v="0"/>
    <n v="0"/>
    <n v="0"/>
    <n v="29697.5"/>
    <n v="911290.59999999986"/>
    <n v="6484288.2000000002"/>
    <n v="133277.70000000001"/>
    <n v="7528856.5"/>
  </r>
  <r>
    <x v="0"/>
    <x v="1"/>
    <n v="8"/>
    <n v="105157.2"/>
    <n v="209401.3"/>
    <n v="151030.9"/>
    <n v="1964.8"/>
    <n v="29232.7"/>
    <n v="14367.1"/>
    <n v="15.1"/>
    <n v="18526.599999999999"/>
    <n v="199246.8"/>
    <n v="185360.1"/>
    <n v="344.6"/>
    <n v="3990.7"/>
    <n v="116795.4"/>
    <n v="280027.2"/>
    <n v="135975.79999999999"/>
    <n v="32136.7"/>
    <n v="15869.1"/>
    <n v="124223.98"/>
    <n v="1997.1"/>
    <n v="62.5"/>
    <n v="6529"/>
    <n v="65120.5"/>
    <n v="903231.5"/>
    <n v="1842781.9"/>
    <n v="880930.2"/>
    <n v="695296.9"/>
    <n v="1289664.1200000001"/>
    <n v="0"/>
    <n v="91360.4"/>
    <n v="0"/>
    <n v="0"/>
    <n v="0"/>
    <n v="0"/>
    <n v="0"/>
    <n v="0"/>
    <n v="29537.7"/>
    <n v="914302.6"/>
    <n v="6394977.2000000002"/>
    <n v="120898.09999999999"/>
    <n v="7430177.8999999994"/>
  </r>
  <r>
    <x v="0"/>
    <x v="1"/>
    <n v="9"/>
    <n v="96205.9"/>
    <n v="193290.4"/>
    <n v="134620.1"/>
    <n v="1719.3"/>
    <n v="23949.1"/>
    <n v="12850.8"/>
    <n v="4.7"/>
    <n v="16015.9"/>
    <n v="193422.1"/>
    <n v="170273.7"/>
    <n v="390.5"/>
    <n v="3467.3"/>
    <n v="108361.4"/>
    <n v="263369.59999999998"/>
    <n v="133120.5"/>
    <n v="35339.599999999999"/>
    <n v="19246.599999999999"/>
    <n v="126522.4"/>
    <n v="1960"/>
    <n v="0"/>
    <n v="7571.3"/>
    <n v="61047.1"/>
    <n v="875268.9"/>
    <n v="1793454.6"/>
    <n v="789160.9"/>
    <n v="902498.4"/>
    <n v="1339217.3"/>
    <n v="0"/>
    <n v="93934.3"/>
    <n v="0"/>
    <n v="0"/>
    <n v="0"/>
    <n v="0"/>
    <n v="0"/>
    <n v="0"/>
    <n v="27894.9"/>
    <n v="842352"/>
    <n v="6459996.4000000004"/>
    <n v="121829.20000000001"/>
    <n v="7424177.6000000006"/>
  </r>
  <r>
    <x v="0"/>
    <x v="1"/>
    <n v="10"/>
    <n v="101278.2"/>
    <n v="203563.4"/>
    <n v="155307.5"/>
    <n v="1731.5"/>
    <n v="36654.1"/>
    <n v="15758.8"/>
    <n v="4.7"/>
    <n v="24653.9"/>
    <n v="247911.4"/>
    <n v="193058.2"/>
    <n v="316.3"/>
    <n v="4151.5"/>
    <n v="117007.3"/>
    <n v="286615.8"/>
    <n v="145878.6"/>
    <n v="37092.6"/>
    <n v="18251.02"/>
    <n v="135250.20000000001"/>
    <n v="1943"/>
    <n v="0"/>
    <n v="4450.6000000000004"/>
    <n v="66942.5"/>
    <n v="898482.8"/>
    <n v="1892796.9"/>
    <n v="839489.8"/>
    <n v="1335324.08"/>
    <n v="1371715.2"/>
    <n v="0"/>
    <n v="107018.5"/>
    <n v="0"/>
    <n v="0"/>
    <n v="0"/>
    <n v="0"/>
    <n v="0"/>
    <n v="10.4"/>
    <n v="29547.1"/>
    <n v="979921.7"/>
    <n v="7155708.2000000002"/>
    <n v="136576"/>
    <n v="8272205.9000000004"/>
  </r>
  <r>
    <x v="0"/>
    <x v="1"/>
    <n v="11"/>
    <n v="120003"/>
    <n v="236560.4"/>
    <n v="220243.5"/>
    <n v="2905"/>
    <n v="63530.2"/>
    <n v="23829.4"/>
    <n v="17.5"/>
    <n v="46727"/>
    <n v="326665.7"/>
    <n v="255703.9"/>
    <n v="345.8"/>
    <n v="5698.8"/>
    <n v="135006.70000000001"/>
    <n v="332168.90000000002"/>
    <n v="181106.4"/>
    <n v="44318.8"/>
    <n v="17626.7"/>
    <n v="134319.5"/>
    <n v="1959.5"/>
    <n v="0"/>
    <n v="4649.3999999999996"/>
    <n v="79381.399999999994"/>
    <n v="1024457.9"/>
    <n v="2189972.2000000002"/>
    <n v="1010827.9"/>
    <n v="1244489.8"/>
    <n v="1326685.7"/>
    <n v="0"/>
    <n v="95716.7"/>
    <n v="0"/>
    <n v="0"/>
    <n v="0"/>
    <n v="0"/>
    <n v="0"/>
    <n v="0"/>
    <n v="34630.400000000001"/>
    <n v="1296185.5999999999"/>
    <n v="7733015.4000000004"/>
    <n v="130347.1"/>
    <n v="9159548.0999999996"/>
  </r>
  <r>
    <x v="0"/>
    <x v="1"/>
    <n v="12"/>
    <n v="151980.29999999999"/>
    <n v="272339.8"/>
    <n v="316737.5"/>
    <n v="5735.6"/>
    <n v="110409.3"/>
    <n v="30419.8"/>
    <n v="19.899999999999999"/>
    <n v="76537.7"/>
    <n v="450996.4"/>
    <n v="287282.40000000002"/>
    <n v="299.39999999999998"/>
    <n v="5688.5"/>
    <n v="145638.79999999999"/>
    <n v="358105"/>
    <n v="196684.6"/>
    <n v="49789.8"/>
    <n v="15329"/>
    <n v="0"/>
    <n v="1890.4"/>
    <n v="0"/>
    <n v="2705.9"/>
    <n v="86799.6"/>
    <n v="1093950.2"/>
    <n v="2338835.7000000002"/>
    <n v="1068721.3999999999"/>
    <n v="887160.1"/>
    <n v="1918347.9"/>
    <n v="0"/>
    <n v="108835.5"/>
    <n v="0"/>
    <n v="0"/>
    <n v="0"/>
    <n v="0"/>
    <n v="0"/>
    <n v="0"/>
    <n v="81346.7"/>
    <n v="1702458.7000000002"/>
    <n v="8169946.3000000007"/>
    <n v="190182.2"/>
    <n v="10062587.199999999"/>
  </r>
  <r>
    <x v="1"/>
    <x v="1"/>
    <n v="1"/>
    <n v="112578.7"/>
    <n v="737803.1"/>
    <n v="860186"/>
    <n v="266.2"/>
    <n v="22580.400000000001"/>
    <n v="0"/>
    <n v="92.7"/>
    <n v="9601.2999999999993"/>
    <n v="37589.699999999997"/>
    <n v="0"/>
    <n v="0"/>
    <n v="1884.6"/>
    <n v="33507.199999999997"/>
    <n v="182953.7"/>
    <n v="104357.7"/>
    <n v="50812.1"/>
    <n v="0"/>
    <n v="73114.5"/>
    <n v="565.20000000000005"/>
    <n v="259.10000000000002"/>
    <n v="914.4"/>
    <n v="61029.9"/>
    <n v="810262.1"/>
    <n v="1346211.6"/>
    <n v="896542.4"/>
    <n v="1132181.6000000001"/>
    <n v="2467592.7000000002"/>
    <n v="0"/>
    <n v="634553.30000000005"/>
    <n v="0"/>
    <n v="1243703.6000000001"/>
    <n v="0"/>
    <n v="0"/>
    <n v="363720.4"/>
    <n v="118947.3"/>
    <n v="-1749"/>
    <n v="1780698.0999999996"/>
    <n v="7162188.7999999998"/>
    <n v="2359175.6"/>
    <n v="11302062.499999998"/>
  </r>
  <r>
    <x v="1"/>
    <x v="1"/>
    <n v="2"/>
    <n v="118599.9"/>
    <n v="826736.7"/>
    <n v="939276.5"/>
    <n v="282"/>
    <n v="21351.4"/>
    <n v="138.30000000000001"/>
    <n v="87.4"/>
    <n v="8654.2999999999993"/>
    <n v="32794.800000000003"/>
    <n v="0"/>
    <n v="0"/>
    <n v="2010.8"/>
    <n v="36561.800000000003"/>
    <n v="175691.5"/>
    <n v="121351.1"/>
    <n v="24993.1"/>
    <n v="0"/>
    <n v="122941"/>
    <n v="665.2"/>
    <n v="338.7"/>
    <n v="642.29999999999995"/>
    <n v="68640.800000000003"/>
    <n v="827470.3"/>
    <n v="1346518.7"/>
    <n v="942207.4"/>
    <n v="1004143.1"/>
    <n v="2171966.6"/>
    <n v="0"/>
    <n v="452845.4"/>
    <n v="0"/>
    <n v="994002.2"/>
    <n v="0"/>
    <n v="0"/>
    <n v="348243.6"/>
    <n v="173803.2"/>
    <n v="0"/>
    <n v="1947921.3"/>
    <n v="6846142.4000000004"/>
    <n v="1968894.4000000001"/>
    <n v="10762958.100000001"/>
  </r>
  <r>
    <x v="1"/>
    <x v="1"/>
    <n v="3"/>
    <n v="99346.1"/>
    <n v="658778.30000000005"/>
    <n v="750706"/>
    <n v="318.89999999999998"/>
    <n v="17746.599999999999"/>
    <n v="1626.5"/>
    <n v="132.30000000000001"/>
    <n v="5066"/>
    <n v="26618.9"/>
    <n v="0"/>
    <n v="0"/>
    <n v="2366.1999999999998"/>
    <n v="32331"/>
    <n v="157657"/>
    <n v="110189.6"/>
    <n v="27952.6"/>
    <n v="0"/>
    <n v="57234.8"/>
    <n v="551.20000000000005"/>
    <n v="213.1"/>
    <n v="1221.5"/>
    <n v="53832.7"/>
    <n v="754155.8"/>
    <n v="1219980.2"/>
    <n v="891324.7"/>
    <n v="921182.6"/>
    <n v="2368128.1"/>
    <n v="0"/>
    <n v="46560.800000000003"/>
    <n v="0"/>
    <n v="1164373.8999999999"/>
    <n v="0"/>
    <n v="0"/>
    <n v="357384"/>
    <n v="131235.6"/>
    <n v="615.4"/>
    <n v="1560339.5999999999"/>
    <n v="6598321.0999999996"/>
    <n v="1700169.7"/>
    <n v="9858830.3999999985"/>
  </r>
  <r>
    <x v="1"/>
    <x v="1"/>
    <n v="4"/>
    <n v="94876.2"/>
    <n v="547231.5"/>
    <n v="686017.8"/>
    <n v="373.4"/>
    <n v="16490.2"/>
    <n v="1637"/>
    <n v="105.5"/>
    <n v="1473.7"/>
    <n v="13156.3"/>
    <n v="0"/>
    <n v="0"/>
    <n v="2024"/>
    <n v="22935.8"/>
    <n v="111677.8"/>
    <n v="78920.600000000006"/>
    <n v="-20853.5"/>
    <n v="0"/>
    <n v="31796.3"/>
    <n v="576.79999999999995"/>
    <n v="206.3"/>
    <n v="578.6"/>
    <n v="34043.699999999997"/>
    <n v="552726.5"/>
    <n v="864861.6"/>
    <n v="578729.19999999995"/>
    <n v="961758.6"/>
    <n v="2103405.5"/>
    <n v="0"/>
    <n v="799665.2"/>
    <n v="0"/>
    <n v="991303.8"/>
    <n v="0"/>
    <n v="0"/>
    <n v="350325.1"/>
    <n v="89648.91"/>
    <n v="4513.79"/>
    <n v="1361361.5999999999"/>
    <n v="5323387.8000000007"/>
    <n v="2235456.8000000003"/>
    <n v="8920206.2000000011"/>
  </r>
  <r>
    <x v="1"/>
    <x v="1"/>
    <n v="5"/>
    <n v="93391.3"/>
    <n v="528178.80000000005"/>
    <n v="656461.80000000005"/>
    <n v="317"/>
    <n v="15076.7"/>
    <n v="1348.9"/>
    <n v="126.2"/>
    <n v="1111.7"/>
    <n v="8264.2000000000007"/>
    <n v="0"/>
    <n v="0"/>
    <n v="1590.7"/>
    <n v="24863.1"/>
    <n v="109705.4"/>
    <n v="64329.8"/>
    <n v="14951"/>
    <n v="26214.65"/>
    <n v="973.8"/>
    <n v="591.9"/>
    <n v="142.9"/>
    <n v="1601.7"/>
    <n v="30196.5"/>
    <n v="521318.40000000002"/>
    <n v="737061.1"/>
    <n v="620821.69999999995"/>
    <n v="1063084.1499999999"/>
    <n v="2093758.3"/>
    <n v="0"/>
    <n v="1380137.5"/>
    <n v="0"/>
    <n v="877377.2"/>
    <n v="0"/>
    <n v="0"/>
    <n v="362216"/>
    <n v="93034.9"/>
    <n v="1743.5"/>
    <n v="1304276.5999999999"/>
    <n v="5311205.0999999996"/>
    <n v="2714509.1"/>
    <n v="9329990.7999999989"/>
  </r>
  <r>
    <x v="1"/>
    <x v="1"/>
    <n v="6"/>
    <n v="86346"/>
    <n v="497411.4"/>
    <n v="548024.9"/>
    <n v="295.39999999999998"/>
    <n v="12149.3"/>
    <n v="1452.7"/>
    <n v="76.2"/>
    <n v="671"/>
    <n v="10299.200000000001"/>
    <n v="0"/>
    <n v="0"/>
    <n v="1967.4"/>
    <n v="30313"/>
    <n v="141521.70000000001"/>
    <n v="87060.2"/>
    <n v="10607.2"/>
    <n v="258.29000000000002"/>
    <n v="16365.98"/>
    <n v="714.1"/>
    <n v="324.5"/>
    <n v="825.3"/>
    <n v="34094.300000000003"/>
    <n v="666205.6"/>
    <n v="891314.6"/>
    <n v="736916.5"/>
    <n v="986137.01"/>
    <n v="1881584.62"/>
    <n v="0"/>
    <n v="-31819.4"/>
    <n v="0"/>
    <n v="1029402.1"/>
    <n v="0"/>
    <n v="0"/>
    <n v="349882.7"/>
    <n v="81744.5"/>
    <n v="0"/>
    <n v="1156726.0999999999"/>
    <n v="5486210.2999999998"/>
    <n v="1429209.9"/>
    <n v="8072146.2999999989"/>
  </r>
  <r>
    <x v="1"/>
    <x v="1"/>
    <n v="7"/>
    <n v="62340.800000000003"/>
    <n v="367974.9"/>
    <n v="363184"/>
    <n v="182.7"/>
    <n v="7066.9"/>
    <n v="1089.5"/>
    <n v="58.4"/>
    <n v="273.7"/>
    <n v="8143.9"/>
    <n v="0"/>
    <n v="0"/>
    <n v="1328.2"/>
    <n v="22506.2"/>
    <n v="120412.7"/>
    <n v="67716"/>
    <n v="11954.1"/>
    <n v="0"/>
    <n v="316.39999999999998"/>
    <n v="506.5"/>
    <n v="344.5"/>
    <n v="892.3"/>
    <n v="27084.1"/>
    <n v="568615.69999999995"/>
    <n v="813087.8"/>
    <n v="819538.8"/>
    <n v="1157378"/>
    <n v="2124226.1"/>
    <n v="0"/>
    <n v="617821.1"/>
    <n v="0"/>
    <n v="950664.2"/>
    <n v="0"/>
    <n v="0"/>
    <n v="309622.3"/>
    <n v="82562.8"/>
    <n v="0"/>
    <n v="810314.79999999993"/>
    <n v="5735907.4000000004"/>
    <n v="1960670.4"/>
    <n v="8506892.5999999996"/>
  </r>
  <r>
    <x v="1"/>
    <x v="1"/>
    <n v="8"/>
    <n v="69728.399999999994"/>
    <n v="404326"/>
    <n v="407959.2"/>
    <n v="242.9"/>
    <n v="7985"/>
    <n v="987.2"/>
    <n v="56.2"/>
    <n v="328.9"/>
    <n v="7556.3"/>
    <n v="0"/>
    <n v="0"/>
    <n v="2698.3"/>
    <n v="26791.3"/>
    <n v="138624.70000000001"/>
    <n v="79522.5"/>
    <n v="9610.4"/>
    <n v="0"/>
    <n v="0"/>
    <n v="672.3"/>
    <n v="244.3"/>
    <n v="862.1"/>
    <n v="32058.9"/>
    <n v="643692"/>
    <n v="896485.7"/>
    <n v="556586.6"/>
    <n v="912318.4"/>
    <n v="2034270.4"/>
    <n v="0"/>
    <n v="650178"/>
    <n v="0"/>
    <n v="1064089.7"/>
    <n v="0"/>
    <n v="0"/>
    <n v="303962"/>
    <n v="85094.6"/>
    <n v="0"/>
    <n v="899170.10000000009"/>
    <n v="5334437.9000000004"/>
    <n v="2103324.2999999998"/>
    <n v="8336932.2999999998"/>
  </r>
  <r>
    <x v="1"/>
    <x v="1"/>
    <n v="9"/>
    <n v="69441.8"/>
    <n v="408366"/>
    <n v="407237.7"/>
    <n v="272"/>
    <n v="8445.4"/>
    <n v="1292.7"/>
    <n v="55.2"/>
    <n v="337.3"/>
    <n v="8755.7000000000007"/>
    <n v="0"/>
    <n v="0"/>
    <n v="2726.1"/>
    <n v="27986.799999999999"/>
    <n v="211140.8"/>
    <n v="81570.899999999994"/>
    <n v="8089.8"/>
    <n v="0"/>
    <n v="0"/>
    <n v="528.79999999999995"/>
    <n v="363.3"/>
    <n v="1074.2"/>
    <n v="32726"/>
    <n v="657383.9"/>
    <n v="901385.6"/>
    <n v="573505.5"/>
    <n v="1338075.2"/>
    <n v="2054227.1"/>
    <n v="0"/>
    <n v="660378.80000000005"/>
    <n v="0"/>
    <n v="1065716.2"/>
    <n v="0"/>
    <n v="0"/>
    <n v="265991.59999999998"/>
    <n v="97544.5"/>
    <n v="1979.8"/>
    <n v="904203.79999999993"/>
    <n v="5890784"/>
    <n v="2091610.9000000001"/>
    <n v="8886598.6999999993"/>
  </r>
  <r>
    <x v="1"/>
    <x v="1"/>
    <n v="10"/>
    <n v="68581.899999999994"/>
    <n v="397119.3"/>
    <n v="419666.5"/>
    <n v="220.9"/>
    <n v="9476.6"/>
    <n v="1151.4000000000001"/>
    <n v="62.5"/>
    <n v="657.8"/>
    <n v="9202.1"/>
    <n v="0"/>
    <n v="0"/>
    <n v="1275.2"/>
    <n v="27753.3"/>
    <n v="69765.7"/>
    <n v="82242.8"/>
    <n v="8396"/>
    <n v="9138.2999999999993"/>
    <n v="15203.87"/>
    <n v="519.9"/>
    <n v="179.6"/>
    <n v="1123.5"/>
    <n v="35667.300000000003"/>
    <n v="611121.5"/>
    <n v="888332.9"/>
    <n v="578071.5"/>
    <n v="1195080.7"/>
    <n v="2097638.13"/>
    <n v="0"/>
    <n v="713717.3"/>
    <n v="0"/>
    <n v="1162838.2"/>
    <n v="0"/>
    <n v="0"/>
    <n v="351456.2"/>
    <n v="101101"/>
    <n v="12133.4"/>
    <n v="906139"/>
    <n v="5621510.2000000002"/>
    <n v="2341246.1"/>
    <n v="8868895.3000000007"/>
  </r>
  <r>
    <x v="1"/>
    <x v="1"/>
    <n v="11"/>
    <n v="84857.2"/>
    <n v="483128.9"/>
    <n v="535916.4"/>
    <n v="246.8"/>
    <n v="15368.1"/>
    <n v="1302.5"/>
    <n v="84.6"/>
    <n v="2291.4"/>
    <n v="16912.099999999999"/>
    <n v="0"/>
    <n v="0"/>
    <n v="1640.5"/>
    <n v="31640"/>
    <n v="162732.9"/>
    <n v="95380.3"/>
    <n v="31853.5"/>
    <n v="65037.1"/>
    <n v="321.8"/>
    <n v="606.70000000000005"/>
    <n v="270"/>
    <n v="1209.7"/>
    <n v="43384.800000000003"/>
    <n v="721902.7"/>
    <n v="1038952.8"/>
    <n v="674436.6"/>
    <n v="1383046.9"/>
    <n v="2083622.9"/>
    <n v="0"/>
    <n v="736092.8"/>
    <n v="0"/>
    <n v="1091960.5"/>
    <n v="0"/>
    <n v="0"/>
    <n v="313022.40000000002"/>
    <n v="151368.42000000001"/>
    <n v="-19992.52"/>
    <n v="1140108.0000000002"/>
    <n v="6336039.1999999993"/>
    <n v="2272451.6"/>
    <n v="9748598.7999999989"/>
  </r>
  <r>
    <x v="1"/>
    <x v="1"/>
    <n v="12"/>
    <n v="114973.2"/>
    <n v="725753.4"/>
    <n v="883331.7"/>
    <n v="320.10000000000002"/>
    <n v="20514.8"/>
    <n v="1369.8"/>
    <n v="93"/>
    <n v="8681.1"/>
    <n v="27085.599999999999"/>
    <n v="0"/>
    <n v="0"/>
    <n v="1907"/>
    <n v="35564.1"/>
    <n v="173107.20000000001"/>
    <n v="99117"/>
    <n v="26589.1"/>
    <n v="67734.7"/>
    <n v="50084.04"/>
    <n v="538.70000000000005"/>
    <n v="287.89999999999998"/>
    <n v="1166.7"/>
    <n v="47315.9"/>
    <n v="743477.1"/>
    <n v="1107944.6000000001"/>
    <n v="712441.9"/>
    <n v="1212924.5"/>
    <n v="2257814.86"/>
    <n v="0"/>
    <n v="837402.8"/>
    <n v="654.64"/>
    <n v="1064747.26"/>
    <n v="0"/>
    <n v="0"/>
    <n v="385987.2"/>
    <n v="147248.84"/>
    <n v="-1028.3399999999999"/>
    <n v="1782122.7000000002"/>
    <n v="6538015.2999999989"/>
    <n v="2435012.4000000004"/>
    <n v="10755150.399999999"/>
  </r>
  <r>
    <x v="2"/>
    <x v="1"/>
    <n v="1"/>
    <n v="68010.899999999994"/>
    <n v="178513.8"/>
    <n v="122206.1"/>
    <n v="136.5"/>
    <n v="15705.3"/>
    <n v="0"/>
    <n v="0"/>
    <n v="24375.200000000001"/>
    <n v="7095.3"/>
    <n v="0"/>
    <n v="0"/>
    <n v="615.6"/>
    <n v="37852.800000000003"/>
    <n v="79159.100000000006"/>
    <n v="53916.3"/>
    <n v="38772.699999999997"/>
    <n v="0"/>
    <n v="0"/>
    <n v="0"/>
    <n v="652.6"/>
    <n v="870"/>
    <n v="26869.9"/>
    <n v="402943.2"/>
    <n v="614492.30000000005"/>
    <n v="496129.6"/>
    <n v="392478.5"/>
    <n v="526915.4"/>
    <n v="0"/>
    <n v="90108.800000000003"/>
    <n v="0"/>
    <n v="0"/>
    <n v="0"/>
    <n v="0"/>
    <n v="0"/>
    <n v="104.1"/>
    <n v="0"/>
    <n v="416043.1"/>
    <n v="2671668"/>
    <n v="90212.900000000009"/>
    <n v="3177924"/>
  </r>
  <r>
    <x v="2"/>
    <x v="1"/>
    <n v="2"/>
    <n v="65214.5"/>
    <n v="185272"/>
    <n v="119672.5"/>
    <n v="78.3"/>
    <n v="14526.2"/>
    <n v="0"/>
    <n v="0"/>
    <n v="27009"/>
    <n v="7127.4"/>
    <n v="0"/>
    <n v="0"/>
    <n v="888.3"/>
    <n v="38792.400000000001"/>
    <n v="77824.600000000006"/>
    <n v="54721.9"/>
    <n v="40615.599999999999"/>
    <n v="0"/>
    <n v="0"/>
    <n v="0"/>
    <n v="619.70000000000005"/>
    <n v="821.8"/>
    <n v="32488.6"/>
    <n v="421130.7"/>
    <n v="653315.9"/>
    <n v="549938.6"/>
    <n v="361660.3"/>
    <n v="545148.1"/>
    <n v="0"/>
    <n v="49651"/>
    <n v="0"/>
    <n v="0"/>
    <n v="0"/>
    <n v="0"/>
    <n v="0"/>
    <n v="239.4"/>
    <n v="0"/>
    <n v="418899.9"/>
    <n v="2777966.5"/>
    <n v="49890.400000000001"/>
    <n v="3246756.8"/>
  </r>
  <r>
    <x v="2"/>
    <x v="1"/>
    <n v="3"/>
    <n v="59171.4"/>
    <n v="159173"/>
    <n v="106133"/>
    <n v="66.5"/>
    <n v="13802.9"/>
    <n v="0"/>
    <n v="0"/>
    <n v="21762.2"/>
    <n v="5610.4"/>
    <n v="0"/>
    <n v="0"/>
    <n v="815.4"/>
    <n v="38145.5"/>
    <n v="72748.100000000006"/>
    <n v="46203.199999999997"/>
    <n v="30320.6"/>
    <n v="0"/>
    <n v="0"/>
    <n v="0"/>
    <n v="678.6"/>
    <n v="1150"/>
    <n v="28579.3"/>
    <n v="391570.2"/>
    <n v="603111.4"/>
    <n v="500862"/>
    <n v="329383.40000000002"/>
    <n v="479212.2"/>
    <n v="0"/>
    <n v="104699"/>
    <n v="0"/>
    <n v="0"/>
    <n v="0"/>
    <n v="0"/>
    <n v="0"/>
    <n v="448.5"/>
    <n v="0"/>
    <n v="365719.40000000008"/>
    <n v="2522779.9000000004"/>
    <n v="105147.5"/>
    <n v="2993646.8000000003"/>
  </r>
  <r>
    <x v="2"/>
    <x v="1"/>
    <n v="4"/>
    <n v="54764"/>
    <n v="132463.70000000001"/>
    <n v="100097.2"/>
    <n v="85.1"/>
    <n v="6847.9"/>
    <n v="0"/>
    <n v="0"/>
    <n v="11465.1"/>
    <n v="2738.1"/>
    <n v="0"/>
    <n v="0"/>
    <n v="421.8"/>
    <n v="29615"/>
    <n v="48278.3"/>
    <n v="30967.8"/>
    <n v="26279.4"/>
    <n v="0"/>
    <n v="0"/>
    <n v="0"/>
    <n v="322.5"/>
    <n v="1148.2"/>
    <n v="18816.3"/>
    <n v="271222"/>
    <n v="453579.3"/>
    <n v="432188.2"/>
    <n v="317968.90000000002"/>
    <n v="503227.5"/>
    <n v="0"/>
    <n v="102217.8"/>
    <n v="0"/>
    <n v="0"/>
    <n v="0"/>
    <n v="0"/>
    <n v="0"/>
    <n v="72.900000000000006"/>
    <n v="0"/>
    <n v="308461.09999999998"/>
    <n v="2134035.2000000002"/>
    <n v="102290.7"/>
    <n v="2544787.0000000005"/>
  </r>
  <r>
    <x v="2"/>
    <x v="1"/>
    <n v="5"/>
    <n v="50187.8"/>
    <n v="123057.3"/>
    <n v="91425.4"/>
    <n v="240.7"/>
    <n v="4674.7"/>
    <n v="0"/>
    <n v="0"/>
    <n v="5629"/>
    <n v="1025.2"/>
    <n v="0"/>
    <n v="0"/>
    <n v="478"/>
    <n v="22383.7"/>
    <n v="39580.1"/>
    <n v="26038.9"/>
    <n v="6391.3"/>
    <n v="0"/>
    <n v="0"/>
    <n v="0"/>
    <n v="1.4"/>
    <n v="4050.4"/>
    <n v="15494.4"/>
    <n v="224451.6"/>
    <n v="293211.90000000002"/>
    <n v="398483"/>
    <n v="363051.9"/>
    <n v="531319.69999999995"/>
    <n v="0"/>
    <n v="106167"/>
    <n v="0"/>
    <n v="0"/>
    <n v="0"/>
    <n v="0"/>
    <n v="0"/>
    <n v="0"/>
    <n v="0"/>
    <n v="276240.10000000003"/>
    <n v="1924936.3"/>
    <n v="106167"/>
    <n v="2307343.4"/>
  </r>
  <r>
    <x v="2"/>
    <x v="1"/>
    <n v="6"/>
    <n v="45188.800000000003"/>
    <n v="111553.60000000001"/>
    <n v="70512.600000000006"/>
    <n v="180.1"/>
    <n v="3829.2"/>
    <n v="0"/>
    <n v="0"/>
    <n v="7655.1"/>
    <n v="1925.9"/>
    <n v="0"/>
    <n v="0"/>
    <n v="551.20000000000005"/>
    <n v="24479.5"/>
    <n v="49383.5"/>
    <n v="31425.1"/>
    <n v="11464"/>
    <n v="0"/>
    <n v="0"/>
    <n v="0"/>
    <n v="0"/>
    <n v="853.8"/>
    <n v="18462.3"/>
    <n v="273069.09999999998"/>
    <n v="399660.9"/>
    <n v="435684.2"/>
    <n v="327211.90000000002"/>
    <n v="531416.9"/>
    <n v="0"/>
    <n v="92356.9"/>
    <n v="0"/>
    <n v="0"/>
    <n v="0"/>
    <n v="0"/>
    <n v="0"/>
    <n v="0"/>
    <n v="0"/>
    <n v="240845.30000000005"/>
    <n v="2103662.4"/>
    <n v="92356.9"/>
    <n v="2436864.6"/>
  </r>
  <r>
    <x v="2"/>
    <x v="1"/>
    <n v="7"/>
    <n v="36749.4"/>
    <n v="92676.800000000003"/>
    <n v="49390.400000000001"/>
    <n v="106"/>
    <n v="2237.4"/>
    <n v="1.2"/>
    <n v="0"/>
    <n v="3863.4"/>
    <n v="1253.5999999999999"/>
    <n v="0"/>
    <n v="0"/>
    <n v="505.6"/>
    <n v="24165.3"/>
    <n v="48768.2"/>
    <n v="28971"/>
    <n v="11669.1"/>
    <n v="0"/>
    <n v="0"/>
    <n v="0"/>
    <n v="0"/>
    <n v="1051.4000000000001"/>
    <n v="19492.599999999999"/>
    <n v="261532.79999999999"/>
    <n v="392041.3"/>
    <n v="403361"/>
    <n v="312263.2"/>
    <n v="476419.6"/>
    <n v="0"/>
    <n v="92990.1"/>
    <n v="0"/>
    <n v="0"/>
    <n v="0"/>
    <n v="0"/>
    <n v="0"/>
    <n v="0"/>
    <n v="0"/>
    <n v="186278.2"/>
    <n v="1980241.1"/>
    <n v="92990.1"/>
    <n v="2259509.4000000004"/>
  </r>
  <r>
    <x v="2"/>
    <x v="1"/>
    <n v="8"/>
    <n v="36071.4"/>
    <n v="90029.7"/>
    <n v="47240.6"/>
    <n v="118.9"/>
    <n v="2435.9"/>
    <n v="26.7"/>
    <n v="0"/>
    <n v="3642.2"/>
    <n v="1337.9"/>
    <n v="0"/>
    <n v="0"/>
    <n v="702.3"/>
    <n v="24255.9"/>
    <n v="50190.400000000001"/>
    <n v="32240.799999999999"/>
    <n v="5776.2"/>
    <n v="0"/>
    <n v="0"/>
    <n v="0"/>
    <n v="0"/>
    <n v="843.1"/>
    <n v="19024"/>
    <n v="270235.2"/>
    <n v="406444.2"/>
    <n v="451526.7"/>
    <n v="327776.5"/>
    <n v="508243.1"/>
    <n v="0"/>
    <n v="84237.4"/>
    <n v="0"/>
    <n v="0"/>
    <n v="0"/>
    <n v="0"/>
    <n v="0"/>
    <n v="0"/>
    <n v="0"/>
    <n v="180903.30000000002"/>
    <n v="2097258.4"/>
    <n v="84237.4"/>
    <n v="2362399.0999999996"/>
  </r>
  <r>
    <x v="2"/>
    <x v="1"/>
    <n v="9"/>
    <n v="35339"/>
    <n v="88453.9"/>
    <n v="48669.8"/>
    <n v="76.400000000000006"/>
    <n v="2634.2"/>
    <n v="48.8"/>
    <n v="0"/>
    <n v="3181"/>
    <n v="1150"/>
    <n v="0"/>
    <n v="0"/>
    <n v="528.70000000000005"/>
    <n v="23454.6"/>
    <n v="51061.599999999999"/>
    <n v="35690.800000000003"/>
    <n v="5156.1000000000004"/>
    <n v="0"/>
    <n v="0"/>
    <n v="0"/>
    <n v="0"/>
    <n v="969.6"/>
    <n v="19952.599999999999"/>
    <n v="309089.7"/>
    <n v="384538.7"/>
    <n v="407566.5"/>
    <n v="323794.3"/>
    <n v="507935"/>
    <n v="0"/>
    <n v="90929.2"/>
    <n v="0"/>
    <n v="0"/>
    <n v="0"/>
    <n v="0"/>
    <n v="0"/>
    <n v="0"/>
    <n v="0"/>
    <n v="179553.1"/>
    <n v="2069738.2"/>
    <n v="90929.2"/>
    <n v="2340220.5"/>
  </r>
  <r>
    <x v="2"/>
    <x v="1"/>
    <n v="10"/>
    <n v="38549"/>
    <n v="93863.9"/>
    <n v="56059"/>
    <n v="112.8"/>
    <n v="4009.6"/>
    <n v="41.9"/>
    <n v="0"/>
    <n v="5673.8"/>
    <n v="1937.8"/>
    <n v="0"/>
    <n v="0"/>
    <n v="492.4"/>
    <n v="24700.5"/>
    <n v="53049.7"/>
    <n v="36396"/>
    <n v="5790.3"/>
    <n v="0"/>
    <n v="0"/>
    <n v="0"/>
    <n v="0"/>
    <n v="982.7"/>
    <n v="21316.2"/>
    <n v="281527.40000000002"/>
    <n v="407564"/>
    <n v="481866.4"/>
    <n v="308950.09999999998"/>
    <n v="533852.30000000005"/>
    <n v="0"/>
    <n v="97130"/>
    <n v="0"/>
    <n v="0"/>
    <n v="0"/>
    <n v="0"/>
    <n v="0"/>
    <n v="0"/>
    <n v="0"/>
    <n v="200247.79999999996"/>
    <n v="2156488"/>
    <n v="97130"/>
    <n v="2453865.7999999998"/>
  </r>
  <r>
    <x v="2"/>
    <x v="1"/>
    <n v="11"/>
    <n v="44130.400000000001"/>
    <n v="104146.4"/>
    <n v="68850.3"/>
    <n v="108.4"/>
    <n v="6013.4"/>
    <n v="37.4"/>
    <n v="0"/>
    <n v="8067.9"/>
    <n v="2786.1"/>
    <n v="0"/>
    <n v="0"/>
    <n v="630.29999999999995"/>
    <n v="26309.4"/>
    <n v="61146.9"/>
    <n v="36464.300000000003"/>
    <n v="6738.6"/>
    <n v="0"/>
    <n v="0"/>
    <n v="0"/>
    <n v="0"/>
    <n v="891.6"/>
    <n v="22041.599999999999"/>
    <n v="299200.09999999998"/>
    <n v="452426.5"/>
    <n v="551798.1"/>
    <n v="352640.4"/>
    <n v="571857.4"/>
    <n v="0"/>
    <n v="106653.3"/>
    <n v="0"/>
    <n v="0"/>
    <n v="0"/>
    <n v="0"/>
    <n v="0"/>
    <n v="0"/>
    <n v="0"/>
    <n v="234140.29999999996"/>
    <n v="2382145.1999999997"/>
    <n v="106653.3"/>
    <n v="2722938.7999999993"/>
  </r>
  <r>
    <x v="2"/>
    <x v="1"/>
    <n v="12"/>
    <n v="59970.9"/>
    <n v="148310.79999999999"/>
    <n v="103709.5"/>
    <n v="202.1"/>
    <n v="13724.6"/>
    <n v="46.7"/>
    <n v="0"/>
    <n v="17229.900000000001"/>
    <n v="4626.1000000000004"/>
    <n v="0"/>
    <n v="0"/>
    <n v="999.3"/>
    <n v="30710.400000000001"/>
    <n v="68515.600000000006"/>
    <n v="42409.4"/>
    <n v="6260.1"/>
    <n v="0"/>
    <n v="0"/>
    <n v="0"/>
    <n v="0"/>
    <n v="879.6"/>
    <n v="24912.5"/>
    <n v="347327.5"/>
    <n v="499829"/>
    <n v="520373.8"/>
    <n v="387254"/>
    <n v="547623.69999999995"/>
    <n v="0"/>
    <n v="124350.5"/>
    <n v="0"/>
    <n v="0"/>
    <n v="0"/>
    <n v="0"/>
    <n v="0"/>
    <n v="0"/>
    <n v="0"/>
    <n v="347820.59999999992"/>
    <n v="2477094.9"/>
    <n v="124350.5"/>
    <n v="2949266"/>
  </r>
  <r>
    <x v="3"/>
    <x v="1"/>
    <n v="1"/>
    <n v="87999.6"/>
    <n v="530940.80000000005"/>
    <n v="720876.1"/>
    <n v="108.1"/>
    <n v="120168.2"/>
    <n v="5675.9"/>
    <n v="190.1"/>
    <n v="6165.7"/>
    <n v="8355.1"/>
    <n v="0"/>
    <n v="0"/>
    <n v="454.6"/>
    <n v="40081.5"/>
    <n v="187940.5"/>
    <n v="219965.9"/>
    <n v="113546.6"/>
    <n v="29502.9"/>
    <n v="910"/>
    <n v="0"/>
    <n v="0"/>
    <n v="469.9"/>
    <n v="49040.1"/>
    <n v="1015780.2"/>
    <n v="2605533.2000000002"/>
    <n v="1870597.5"/>
    <n v="1149689.1000000001"/>
    <n v="3251758.4"/>
    <n v="0"/>
    <n v="510307"/>
    <n v="0"/>
    <n v="563895.9"/>
    <n v="0"/>
    <n v="0"/>
    <n v="18786177.199999999"/>
    <n v="0"/>
    <n v="41394.800000000003"/>
    <n v="1480479.6"/>
    <n v="10535270.4"/>
    <n v="19901774.899999999"/>
    <n v="31917524.899999999"/>
  </r>
  <r>
    <x v="3"/>
    <x v="1"/>
    <n v="2"/>
    <n v="91655.9"/>
    <n v="535726.80000000005"/>
    <n v="667496.6"/>
    <n v="50.5"/>
    <n v="109870.39999999999"/>
    <n v="5290.6"/>
    <n v="148.19999999999999"/>
    <n v="5293"/>
    <n v="7724.6"/>
    <n v="0"/>
    <n v="0"/>
    <n v="340.6"/>
    <n v="44816.2"/>
    <n v="174392.3"/>
    <n v="204742.5"/>
    <n v="133911.79999999999"/>
    <n v="11379.6"/>
    <n v="879"/>
    <n v="0"/>
    <n v="0"/>
    <n v="387.9"/>
    <n v="46330.9"/>
    <n v="898514.2"/>
    <n v="2234886.2999999998"/>
    <n v="1441985.9"/>
    <n v="839425.1"/>
    <n v="3246683.3"/>
    <n v="0"/>
    <n v="465103.6"/>
    <n v="0"/>
    <n v="504611.2"/>
    <n v="0"/>
    <n v="0"/>
    <n v="27313207.199999999"/>
    <n v="0"/>
    <n v="38430"/>
    <n v="1423256.6"/>
    <n v="9278675.5999999978"/>
    <n v="28321352"/>
    <n v="39023284.199999996"/>
  </r>
  <r>
    <x v="3"/>
    <x v="1"/>
    <n v="3"/>
    <n v="83293.399999999994"/>
    <n v="472579.8"/>
    <n v="647032.6"/>
    <n v="43.2"/>
    <n v="104411.9"/>
    <n v="4599.2"/>
    <n v="38.700000000000003"/>
    <n v="4607.8999999999996"/>
    <n v="5997.8"/>
    <n v="0"/>
    <n v="0"/>
    <n v="376.4"/>
    <n v="38337.9"/>
    <n v="171974.5"/>
    <n v="208078.8"/>
    <n v="133053"/>
    <n v="12426.5"/>
    <n v="885.9"/>
    <n v="0"/>
    <n v="0"/>
    <n v="393.9"/>
    <n v="46292"/>
    <n v="895777.3"/>
    <n v="2282782.7999999998"/>
    <n v="1559916"/>
    <n v="960265.9"/>
    <n v="2767943.4"/>
    <n v="0"/>
    <n v="466500.9"/>
    <n v="0"/>
    <n v="551939.5"/>
    <n v="0"/>
    <n v="0"/>
    <n v="22854280.300000001"/>
    <n v="0"/>
    <n v="32824.400000000001"/>
    <n v="1322604.4999999995"/>
    <n v="9078504.3000000007"/>
    <n v="23905545.099999998"/>
    <n v="34306653.899999999"/>
  </r>
  <r>
    <x v="3"/>
    <x v="1"/>
    <n v="4"/>
    <n v="69320.800000000003"/>
    <n v="397880.2"/>
    <n v="464190.6"/>
    <n v="54.6"/>
    <n v="63584.9"/>
    <n v="2170.4"/>
    <n v="31.3"/>
    <n v="2582.6"/>
    <n v="2286.5"/>
    <n v="0"/>
    <n v="0"/>
    <n v="255.6"/>
    <n v="25736.5"/>
    <n v="114248.1"/>
    <n v="126625.3"/>
    <n v="78028.600000000006"/>
    <n v="11693.6"/>
    <n v="766"/>
    <n v="0"/>
    <n v="0"/>
    <n v="289.5"/>
    <n v="30314.2"/>
    <n v="612851.69999999995"/>
    <n v="1305209"/>
    <n v="914732.7"/>
    <n v="654246.30000000005"/>
    <n v="2116304.2000000002"/>
    <n v="0"/>
    <n v="485307.5"/>
    <n v="0"/>
    <n v="361800.9"/>
    <n v="0"/>
    <n v="0"/>
    <n v="25153150"/>
    <n v="0"/>
    <n v="24946.9"/>
    <n v="1002101.9"/>
    <n v="5991301.2999999998"/>
    <n v="26025205.299999997"/>
    <n v="33018608.499999996"/>
  </r>
  <r>
    <x v="3"/>
    <x v="1"/>
    <n v="5"/>
    <n v="64791.1"/>
    <n v="374739.8"/>
    <n v="329371.7"/>
    <n v="48.5"/>
    <n v="32688.7"/>
    <n v="1022.6"/>
    <n v="30.3"/>
    <n v="1151.7"/>
    <n v="188.3"/>
    <n v="0"/>
    <n v="0"/>
    <n v="286.39999999999998"/>
    <n v="21437.200000000001"/>
    <n v="97115.1"/>
    <n v="91593.7"/>
    <n v="54036.6"/>
    <n v="0"/>
    <n v="728.7"/>
    <n v="0"/>
    <n v="0"/>
    <n v="299.60000000000002"/>
    <n v="24365.3"/>
    <n v="483548.7"/>
    <n v="854534.4"/>
    <n v="664350.5"/>
    <n v="610223.69999999995"/>
    <n v="2058526.2"/>
    <n v="0"/>
    <n v="496128.4"/>
    <n v="0"/>
    <n v="433661.4"/>
    <n v="0"/>
    <n v="0"/>
    <n v="25003990"/>
    <n v="0"/>
    <n v="27656.1"/>
    <n v="804032.7"/>
    <n v="4961046.1000000006"/>
    <n v="25961435.900000002"/>
    <n v="31726514.700000003"/>
  </r>
  <r>
    <x v="3"/>
    <x v="1"/>
    <n v="6"/>
    <n v="60437.3"/>
    <n v="357026.7"/>
    <n v="319518.7"/>
    <n v="44.8"/>
    <n v="41775.300000000003"/>
    <n v="1619.3"/>
    <n v="98.3"/>
    <n v="885.1"/>
    <n v="342"/>
    <n v="0"/>
    <n v="0"/>
    <n v="359.3"/>
    <n v="25149.4"/>
    <n v="111428"/>
    <n v="116831.4"/>
    <n v="25212.2"/>
    <n v="18137.599999999999"/>
    <n v="709.14"/>
    <n v="0"/>
    <n v="0"/>
    <n v="253.9"/>
    <n v="26417.8"/>
    <n v="600794.5"/>
    <n v="1065809"/>
    <n v="742480.8"/>
    <n v="631850.6"/>
    <n v="2281922.5600000001"/>
    <n v="0"/>
    <n v="468161.5"/>
    <n v="0"/>
    <n v="475722.8"/>
    <n v="0"/>
    <n v="0"/>
    <n v="30593910"/>
    <n v="0"/>
    <n v="26513.5"/>
    <n v="781747.50000000012"/>
    <n v="5647356.2000000002"/>
    <n v="31564307.800000001"/>
    <n v="37993411.5"/>
  </r>
  <r>
    <x v="3"/>
    <x v="1"/>
    <n v="7"/>
    <n v="53204.9"/>
    <n v="324643.40000000002"/>
    <n v="258341.2"/>
    <n v="50.2"/>
    <n v="24161.1"/>
    <n v="808.1"/>
    <n v="40.700000000000003"/>
    <n v="1448.9"/>
    <n v="601.79999999999995"/>
    <n v="0"/>
    <n v="0"/>
    <n v="359.6"/>
    <n v="25800.400000000001"/>
    <n v="124627.6"/>
    <n v="132127.4"/>
    <n v="29366.400000000001"/>
    <n v="1011.7"/>
    <n v="714.6"/>
    <n v="0"/>
    <n v="0"/>
    <n v="411.2"/>
    <n v="25920.6"/>
    <n v="667006.69999999995"/>
    <n v="1175441.7"/>
    <n v="698370.4"/>
    <n v="742489.9"/>
    <n v="2407257.6"/>
    <n v="0"/>
    <n v="471938"/>
    <n v="0"/>
    <n v="591464.80000000005"/>
    <n v="0"/>
    <n v="0"/>
    <n v="31396300"/>
    <n v="0"/>
    <n v="27045.599999999999"/>
    <n v="663300.29999999993"/>
    <n v="6030905.7999999998"/>
    <n v="32486748.400000002"/>
    <n v="39180954.5"/>
  </r>
  <r>
    <x v="3"/>
    <x v="1"/>
    <n v="8"/>
    <n v="49563.199999999997"/>
    <n v="303823.2"/>
    <n v="230346.7"/>
    <n v="58.8"/>
    <n v="17296.8"/>
    <n v="892"/>
    <n v="38.5"/>
    <n v="1591"/>
    <n v="543.4"/>
    <n v="0"/>
    <n v="0"/>
    <n v="309.7"/>
    <n v="25777.1"/>
    <n v="124422.6"/>
    <n v="131603.9"/>
    <n v="40275.199999999997"/>
    <n v="19102.400000000001"/>
    <n v="702.9"/>
    <n v="0"/>
    <n v="0"/>
    <n v="391.1"/>
    <n v="26023.8"/>
    <n v="629153.19999999995"/>
    <n v="1165580.8999999999"/>
    <n v="781416.5"/>
    <n v="692110.5"/>
    <n v="2153574.1"/>
    <n v="0"/>
    <n v="482515.9"/>
    <n v="0"/>
    <n v="450788.6"/>
    <n v="0"/>
    <n v="0"/>
    <n v="26530630"/>
    <n v="0"/>
    <n v="28532.400000000001"/>
    <n v="604153.60000000021"/>
    <n v="5790443.9000000004"/>
    <n v="27492466.899999999"/>
    <n v="33887064.399999999"/>
  </r>
  <r>
    <x v="3"/>
    <x v="1"/>
    <n v="9"/>
    <n v="49896.4"/>
    <n v="303226.8"/>
    <n v="227004.79999999999"/>
    <n v="73.900000000000006"/>
    <n v="16667.400000000001"/>
    <n v="758.2"/>
    <n v="19.8"/>
    <n v="1612.2"/>
    <n v="625.29999999999995"/>
    <n v="0"/>
    <n v="0"/>
    <n v="200.8"/>
    <n v="25936.3"/>
    <n v="129374.9"/>
    <n v="144446.29999999999"/>
    <n v="26170.2"/>
    <n v="10659.2"/>
    <n v="13049.88"/>
    <n v="0"/>
    <n v="0"/>
    <n v="328.4"/>
    <n v="27141.200000000001"/>
    <n v="654177.5"/>
    <n v="1206728.3"/>
    <n v="737200.3"/>
    <n v="739588"/>
    <n v="2027681.52"/>
    <n v="0"/>
    <n v="461233.8"/>
    <n v="0"/>
    <n v="484296.3"/>
    <n v="0"/>
    <n v="0"/>
    <n v="23254980"/>
    <n v="0"/>
    <n v="28685.8"/>
    <n v="599884.80000000005"/>
    <n v="5742682.8000000007"/>
    <n v="24229195.900000002"/>
    <n v="30571763.500000004"/>
  </r>
  <r>
    <x v="3"/>
    <x v="1"/>
    <n v="10"/>
    <n v="54382.2"/>
    <n v="320906.8"/>
    <n v="282215.59999999998"/>
    <n v="48.2"/>
    <n v="32546.6"/>
    <n v="1169.9000000000001"/>
    <n v="14.6"/>
    <n v="2294.6"/>
    <n v="918.6"/>
    <n v="0"/>
    <n v="0"/>
    <n v="301.2"/>
    <n v="29009.599999999999"/>
    <n v="140464.70000000001"/>
    <n v="167653.20000000001"/>
    <n v="33087.699999999997"/>
    <n v="10523.2"/>
    <n v="1240.4000000000001"/>
    <n v="0"/>
    <n v="0"/>
    <n v="361.8"/>
    <n v="30455.3"/>
    <n v="689881"/>
    <n v="1302025.6000000001"/>
    <n v="837093.8"/>
    <n v="753111.3"/>
    <n v="2409093.1"/>
    <n v="0"/>
    <n v="500562.1"/>
    <n v="0"/>
    <n v="219126.2"/>
    <n v="0"/>
    <n v="0"/>
    <n v="24066780"/>
    <n v="0"/>
    <n v="30127"/>
    <n v="694497.09999999986"/>
    <n v="6404301.9000000004"/>
    <n v="24816595.300000001"/>
    <n v="31915394.300000001"/>
  </r>
  <r>
    <x v="3"/>
    <x v="1"/>
    <n v="11"/>
    <n v="59845"/>
    <n v="335918"/>
    <n v="327617.90000000002"/>
    <n v="128.4"/>
    <n v="42223.199999999997"/>
    <n v="2116.4"/>
    <n v="19.899999999999999"/>
    <n v="2640.1"/>
    <n v="1715"/>
    <n v="0"/>
    <n v="0"/>
    <n v="286.5"/>
    <n v="27505"/>
    <n v="143397.29999999999"/>
    <n v="177722.2"/>
    <n v="34154.6"/>
    <n v="20851.900000000001"/>
    <n v="15067.21"/>
    <n v="0"/>
    <n v="0"/>
    <n v="269.5"/>
    <n v="30912.2"/>
    <n v="691483.1"/>
    <n v="1392485.7"/>
    <n v="944213.4"/>
    <n v="764266.8"/>
    <n v="2307882.09"/>
    <n v="0"/>
    <n v="385936.5"/>
    <n v="0"/>
    <n v="280581.40000000002"/>
    <n v="0"/>
    <n v="0"/>
    <n v="24843290"/>
    <n v="0"/>
    <n v="29176.400000000001"/>
    <n v="772223.9"/>
    <n v="6550497.5"/>
    <n v="25538984.299999997"/>
    <n v="32861705.699999996"/>
  </r>
  <r>
    <x v="3"/>
    <x v="1"/>
    <n v="12"/>
    <n v="86372"/>
    <n v="466885.4"/>
    <n v="555099.69999999995"/>
    <n v="204.4"/>
    <n v="82135"/>
    <n v="4065.2"/>
    <n v="91.2"/>
    <n v="5177.3999999999996"/>
    <n v="4237"/>
    <n v="0"/>
    <n v="0"/>
    <n v="289.10000000000002"/>
    <n v="33787.699999999997"/>
    <n v="171596"/>
    <n v="232655.1"/>
    <n v="-241546.3"/>
    <n v="10626.8"/>
    <n v="1342.6"/>
    <n v="0"/>
    <n v="0"/>
    <n v="351.4"/>
    <n v="38250.199999999997"/>
    <n v="777900.7"/>
    <n v="1660158.3"/>
    <n v="1082779.3"/>
    <n v="817589.5"/>
    <n v="2386790"/>
    <n v="0"/>
    <n v="488816.3"/>
    <n v="0"/>
    <n v="410701.6"/>
    <n v="0"/>
    <n v="0"/>
    <n v="15170480"/>
    <n v="0"/>
    <n v="30041.1"/>
    <n v="1204267.2999999998"/>
    <n v="6972570.4000000004"/>
    <n v="16100039"/>
    <n v="24276876.699999999"/>
  </r>
  <r>
    <x v="4"/>
    <x v="1"/>
    <n v="1"/>
    <n v="15897.2"/>
    <n v="61334.5"/>
    <n v="45052"/>
    <n v="8.3000000000000007"/>
    <n v="209.9"/>
    <n v="0"/>
    <n v="0"/>
    <n v="0"/>
    <n v="0"/>
    <n v="0"/>
    <n v="0"/>
    <n v="179.7"/>
    <n v="16905.400000000001"/>
    <n v="21815.5"/>
    <n v="6476.9"/>
    <n v="0"/>
    <n v="0"/>
    <n v="0"/>
    <n v="0"/>
    <n v="0"/>
    <n v="0"/>
    <n v="5211.7"/>
    <n v="84178.6"/>
    <n v="82743.899999999994"/>
    <n v="107509.1"/>
    <n v="38325.199999999997"/>
    <n v="205198.1"/>
    <n v="0"/>
    <n v="65500.2"/>
    <n v="0"/>
    <n v="54444.7"/>
    <n v="0"/>
    <n v="0"/>
    <n v="0"/>
    <n v="0"/>
    <n v="0"/>
    <n v="122501.9"/>
    <n v="568544.10000000009"/>
    <n v="119944.9"/>
    <n v="810990.90000000014"/>
  </r>
  <r>
    <x v="4"/>
    <x v="1"/>
    <n v="2"/>
    <n v="15488.1"/>
    <n v="62144.2"/>
    <n v="45303"/>
    <n v="4.7"/>
    <n v="221.3"/>
    <n v="0"/>
    <n v="0"/>
    <n v="0"/>
    <n v="0"/>
    <n v="0"/>
    <n v="0"/>
    <n v="152.4"/>
    <n v="10857.4"/>
    <n v="20469.3"/>
    <n v="8988.1"/>
    <n v="0"/>
    <n v="0"/>
    <n v="0"/>
    <n v="0"/>
    <n v="0"/>
    <n v="0"/>
    <n v="6469.8"/>
    <n v="85352"/>
    <n v="84895.4"/>
    <n v="95567.9"/>
    <n v="29889.7"/>
    <n v="189179"/>
    <n v="0"/>
    <n v="52707.8"/>
    <n v="0"/>
    <n v="38963.599999999999"/>
    <n v="0"/>
    <n v="0"/>
    <n v="0"/>
    <n v="0"/>
    <n v="0"/>
    <n v="123161.3"/>
    <n v="531821"/>
    <n v="91671.4"/>
    <n v="746653.70000000007"/>
  </r>
  <r>
    <x v="4"/>
    <x v="1"/>
    <n v="3"/>
    <n v="13742"/>
    <n v="50260.2"/>
    <n v="38365.9"/>
    <n v="7"/>
    <n v="756.2"/>
    <n v="0"/>
    <n v="0"/>
    <n v="0"/>
    <n v="0"/>
    <n v="0"/>
    <n v="0"/>
    <n v="116"/>
    <n v="5271.6"/>
    <n v="17888.599999999999"/>
    <n v="7951.5"/>
    <n v="0"/>
    <n v="0"/>
    <n v="0"/>
    <n v="0"/>
    <n v="0"/>
    <n v="0"/>
    <n v="10336.6"/>
    <n v="79205.899999999994"/>
    <n v="72644.800000000003"/>
    <n v="86845.6"/>
    <n v="29601.8"/>
    <n v="197051"/>
    <n v="0"/>
    <n v="59168.4"/>
    <n v="0"/>
    <n v="55406.8"/>
    <n v="0"/>
    <n v="0"/>
    <n v="0"/>
    <n v="0"/>
    <n v="0"/>
    <n v="103131.3"/>
    <n v="506913.39999999997"/>
    <n v="114575.20000000001"/>
    <n v="724619.89999999991"/>
  </r>
  <r>
    <x v="4"/>
    <x v="1"/>
    <n v="4"/>
    <n v="10145.9"/>
    <n v="32464.3"/>
    <n v="22578.7"/>
    <n v="5.9"/>
    <n v="583.1"/>
    <n v="0"/>
    <n v="0"/>
    <n v="0"/>
    <n v="0"/>
    <n v="0"/>
    <n v="0"/>
    <n v="128.4"/>
    <n v="3585.8"/>
    <n v="11024.9"/>
    <n v="1620"/>
    <n v="0"/>
    <n v="0"/>
    <n v="0"/>
    <n v="0"/>
    <n v="0"/>
    <n v="0"/>
    <n v="2929.3"/>
    <n v="43282"/>
    <n v="45599.4"/>
    <n v="40310.800000000003"/>
    <n v="36272"/>
    <n v="211567.6"/>
    <n v="0"/>
    <n v="54580.1"/>
    <n v="0"/>
    <n v="55051.199999999997"/>
    <n v="0"/>
    <n v="0"/>
    <n v="0"/>
    <n v="0"/>
    <n v="0"/>
    <n v="65777.899999999994"/>
    <n v="396320.2"/>
    <n v="109631.29999999999"/>
    <n v="571729.39999999991"/>
  </r>
  <r>
    <x v="4"/>
    <x v="1"/>
    <n v="5"/>
    <n v="9075.6"/>
    <n v="29697.7"/>
    <n v="20441.3"/>
    <n v="8.1"/>
    <n v="579"/>
    <n v="0"/>
    <n v="0"/>
    <n v="0"/>
    <n v="0"/>
    <n v="0"/>
    <n v="0"/>
    <n v="104.6"/>
    <n v="3080.7"/>
    <n v="10743.5"/>
    <n v="1655.7"/>
    <n v="0"/>
    <n v="0"/>
    <n v="0"/>
    <n v="0"/>
    <n v="0"/>
    <n v="0"/>
    <n v="2901.8"/>
    <n v="39510.199999999997"/>
    <n v="33935.199999999997"/>
    <n v="33693.199999999997"/>
    <n v="34467.199999999997"/>
    <n v="158176.1"/>
    <n v="0"/>
    <n v="55197.5"/>
    <n v="0"/>
    <n v="38157.9"/>
    <n v="0"/>
    <n v="0"/>
    <n v="0"/>
    <n v="0"/>
    <n v="0"/>
    <n v="59801.700000000004"/>
    <n v="318268.19999999995"/>
    <n v="93355.4"/>
    <n v="471425.29999999993"/>
  </r>
  <r>
    <x v="4"/>
    <x v="1"/>
    <n v="6"/>
    <n v="8463.1"/>
    <n v="27849.9"/>
    <n v="18261.400000000001"/>
    <n v="4.8"/>
    <n v="256.3"/>
    <n v="0"/>
    <n v="0"/>
    <n v="0"/>
    <n v="0"/>
    <n v="0"/>
    <n v="0"/>
    <n v="103.7"/>
    <n v="3249.9"/>
    <n v="12812.8"/>
    <n v="1042"/>
    <n v="0"/>
    <n v="0"/>
    <n v="0"/>
    <n v="0"/>
    <n v="0"/>
    <n v="0"/>
    <n v="3177.6"/>
    <n v="45490.5"/>
    <n v="38950.300000000003"/>
    <n v="29835"/>
    <n v="34549.4"/>
    <n v="125828"/>
    <n v="0"/>
    <n v="63111.9"/>
    <n v="0"/>
    <n v="29548.3"/>
    <n v="0"/>
    <n v="0"/>
    <n v="0"/>
    <n v="0"/>
    <n v="0"/>
    <n v="54835.500000000007"/>
    <n v="295039.19999999995"/>
    <n v="92660.2"/>
    <n v="442534.89999999997"/>
  </r>
  <r>
    <x v="4"/>
    <x v="1"/>
    <n v="7"/>
    <n v="7314.8"/>
    <n v="23505.5"/>
    <n v="14560.4"/>
    <n v="2.2000000000000002"/>
    <n v="58.4"/>
    <n v="0"/>
    <n v="0"/>
    <n v="0"/>
    <n v="0"/>
    <n v="0"/>
    <n v="0"/>
    <n v="112.4"/>
    <n v="3254.6"/>
    <n v="11990.3"/>
    <n v="1246.7"/>
    <n v="0"/>
    <n v="10.3"/>
    <n v="0"/>
    <n v="0"/>
    <n v="0"/>
    <n v="0"/>
    <n v="2877"/>
    <n v="41327.300000000003"/>
    <n v="34468.300000000003"/>
    <n v="24224.3"/>
    <n v="36505"/>
    <n v="142034.5"/>
    <n v="0"/>
    <n v="64458.8"/>
    <n v="0"/>
    <n v="34020.1"/>
    <n v="0"/>
    <n v="0"/>
    <n v="0"/>
    <n v="0"/>
    <n v="0"/>
    <n v="45441.299999999996"/>
    <n v="298050.7"/>
    <n v="98478.9"/>
    <n v="441970.9"/>
  </r>
  <r>
    <x v="4"/>
    <x v="1"/>
    <n v="8"/>
    <n v="7465.8"/>
    <n v="23788.400000000001"/>
    <n v="14513.1"/>
    <n v="2.2999999999999998"/>
    <n v="60.3"/>
    <n v="0"/>
    <n v="0"/>
    <n v="0"/>
    <n v="0"/>
    <n v="0"/>
    <n v="0"/>
    <n v="99"/>
    <n v="3396.1"/>
    <n v="13855"/>
    <n v="1972.3"/>
    <n v="0"/>
    <n v="6.9"/>
    <n v="0"/>
    <n v="0"/>
    <n v="0"/>
    <n v="0"/>
    <n v="3400.6"/>
    <n v="46380.9"/>
    <n v="40250.1"/>
    <n v="34447.300000000003"/>
    <n v="37278.199999999997"/>
    <n v="171414"/>
    <n v="0"/>
    <n v="68183.5"/>
    <n v="0"/>
    <n v="32760.799999999999"/>
    <n v="0"/>
    <n v="0"/>
    <n v="0"/>
    <n v="0"/>
    <n v="0"/>
    <n v="45829.900000000009"/>
    <n v="352500.4"/>
    <n v="100944.3"/>
    <n v="499274.60000000003"/>
  </r>
  <r>
    <x v="4"/>
    <x v="1"/>
    <n v="9"/>
    <n v="7201.6"/>
    <n v="23072.3"/>
    <n v="14203.3"/>
    <n v="8"/>
    <n v="51.2"/>
    <n v="0"/>
    <n v="0"/>
    <n v="0"/>
    <n v="0"/>
    <n v="0"/>
    <n v="0"/>
    <n v="120.3"/>
    <n v="3261"/>
    <n v="13766.2"/>
    <n v="4788.8999999999996"/>
    <n v="70.7"/>
    <n v="0"/>
    <n v="0"/>
    <n v="0"/>
    <n v="0"/>
    <n v="0"/>
    <n v="3619"/>
    <n v="43539.9"/>
    <n v="36237.599999999999"/>
    <n v="32470.9"/>
    <n v="33867.4"/>
    <n v="165874"/>
    <n v="0"/>
    <n v="81218.3"/>
    <n v="0"/>
    <n v="31737.3"/>
    <n v="0"/>
    <n v="0"/>
    <n v="0"/>
    <n v="0"/>
    <n v="0"/>
    <n v="44536.399999999994"/>
    <n v="337615.9"/>
    <n v="112955.6"/>
    <n v="495107.9"/>
  </r>
  <r>
    <x v="4"/>
    <x v="1"/>
    <n v="10"/>
    <n v="7472.3"/>
    <n v="24252.799999999999"/>
    <n v="15697.1"/>
    <n v="3.3"/>
    <n v="78.400000000000006"/>
    <n v="0"/>
    <n v="0"/>
    <n v="0"/>
    <n v="0"/>
    <n v="0"/>
    <n v="0"/>
    <n v="83.6"/>
    <n v="4520.1000000000004"/>
    <n v="13736.9"/>
    <n v="5985.7"/>
    <n v="53.5"/>
    <n v="0"/>
    <n v="0"/>
    <n v="0"/>
    <n v="0"/>
    <n v="0"/>
    <n v="3744.7"/>
    <n v="46856.6"/>
    <n v="42340.1"/>
    <n v="45233.3"/>
    <n v="33753.5"/>
    <n v="166887"/>
    <n v="0"/>
    <n v="98553"/>
    <n v="0"/>
    <n v="29169"/>
    <n v="0"/>
    <n v="0"/>
    <n v="0"/>
    <n v="0"/>
    <n v="0"/>
    <n v="47503.9"/>
    <n v="363195"/>
    <n v="127722"/>
    <n v="538420.9"/>
  </r>
  <r>
    <x v="4"/>
    <x v="1"/>
    <n v="11"/>
    <n v="8195.6"/>
    <n v="26605.7"/>
    <n v="17476.400000000001"/>
    <n v="10.5"/>
    <n v="263.60000000000002"/>
    <n v="0"/>
    <n v="0"/>
    <n v="0"/>
    <n v="0"/>
    <n v="0"/>
    <n v="0"/>
    <n v="91.9"/>
    <n v="3519.6"/>
    <n v="14730.1"/>
    <n v="4124.2"/>
    <n v="0"/>
    <n v="0"/>
    <n v="0"/>
    <n v="0"/>
    <n v="0"/>
    <n v="0"/>
    <n v="4573.1000000000004"/>
    <n v="47950.6"/>
    <n v="47183.4"/>
    <n v="46482.2"/>
    <n v="34251"/>
    <n v="155315.5"/>
    <n v="0"/>
    <n v="80301"/>
    <n v="0"/>
    <n v="29403.7"/>
    <n v="0"/>
    <n v="0"/>
    <n v="0"/>
    <n v="0"/>
    <n v="0"/>
    <n v="52551.8"/>
    <n v="358221.6"/>
    <n v="109704.7"/>
    <n v="520478.1"/>
  </r>
  <r>
    <x v="4"/>
    <x v="1"/>
    <n v="12"/>
    <n v="13844.5"/>
    <n v="54645.3"/>
    <n v="40259.199999999997"/>
    <n v="11.8"/>
    <n v="376.6"/>
    <n v="0"/>
    <n v="0"/>
    <n v="0"/>
    <n v="0"/>
    <n v="0"/>
    <n v="0"/>
    <n v="140.5"/>
    <n v="4577.3999999999996"/>
    <n v="17653.2"/>
    <n v="13820.8"/>
    <n v="0"/>
    <n v="0"/>
    <n v="0"/>
    <n v="0"/>
    <n v="0"/>
    <n v="0"/>
    <n v="12902.4"/>
    <n v="64479.3"/>
    <n v="72099.8"/>
    <n v="91439.8"/>
    <n v="33714.9"/>
    <n v="129139.6"/>
    <n v="0"/>
    <n v="87246.6"/>
    <n v="0"/>
    <n v="45040.6"/>
    <n v="0"/>
    <n v="0"/>
    <n v="0"/>
    <n v="0"/>
    <n v="0"/>
    <n v="109137.40000000001"/>
    <n v="439967.70000000007"/>
    <n v="132287.20000000001"/>
    <n v="681392.3"/>
  </r>
  <r>
    <x v="5"/>
    <x v="1"/>
    <n v="1"/>
    <n v="54373.5"/>
    <n v="225331.1"/>
    <n v="378720.9"/>
    <n v="41.1"/>
    <n v="2441.8000000000002"/>
    <n v="190"/>
    <n v="15.6"/>
    <n v="2194"/>
    <n v="2670.4"/>
    <n v="4500.2"/>
    <n v="0"/>
    <n v="32.200000000000003"/>
    <n v="29710.5"/>
    <n v="106332.7"/>
    <n v="177299.3"/>
    <n v="38658.699999999997"/>
    <n v="689.2"/>
    <n v="0"/>
    <n v="0"/>
    <n v="0"/>
    <n v="3683"/>
    <n v="56536.6"/>
    <n v="759704.7"/>
    <n v="1123433.8999999999"/>
    <n v="842074.8"/>
    <n v="512665.3"/>
    <n v="2112281.9"/>
    <n v="0"/>
    <n v="1663830.5"/>
    <n v="0"/>
    <n v="5435205.5"/>
    <n v="0"/>
    <n v="0"/>
    <n v="58101330.5"/>
    <n v="0"/>
    <n v="215458.9"/>
    <n v="670478.6"/>
    <n v="5763102.7999999989"/>
    <n v="65415825.399999999"/>
    <n v="71849406.799999997"/>
  </r>
  <r>
    <x v="5"/>
    <x v="1"/>
    <n v="2"/>
    <n v="51971.9"/>
    <n v="231582.4"/>
    <n v="409085.4"/>
    <n v="27.3"/>
    <n v="1728.3"/>
    <n v="0"/>
    <n v="12.5"/>
    <n v="2101.5"/>
    <n v="2763.7"/>
    <n v="4606.1000000000004"/>
    <n v="0"/>
    <n v="23.5"/>
    <n v="36696.199999999997"/>
    <n v="113447.5"/>
    <n v="94492.1"/>
    <n v="48730"/>
    <n v="2037.6"/>
    <n v="0"/>
    <n v="0"/>
    <n v="0"/>
    <n v="3365.8"/>
    <n v="65006.8"/>
    <n v="722418.8"/>
    <n v="1110668.7"/>
    <n v="858624.5"/>
    <n v="585137.1"/>
    <n v="2020597.2"/>
    <n v="0"/>
    <n v="1531246.4"/>
    <n v="15191.4"/>
    <n v="4984715.5"/>
    <n v="0"/>
    <n v="0"/>
    <n v="49551161.299999997"/>
    <n v="0"/>
    <n v="204678.1"/>
    <n v="703879.1"/>
    <n v="5661245.7999999998"/>
    <n v="56286992.699999996"/>
    <n v="62652117.599999994"/>
  </r>
  <r>
    <x v="5"/>
    <x v="1"/>
    <n v="3"/>
    <n v="50345.8"/>
    <n v="213294.9"/>
    <n v="371141.8"/>
    <n v="26.3"/>
    <n v="1972.9"/>
    <n v="0"/>
    <n v="12.6"/>
    <n v="1996.1"/>
    <n v="2400.8000000000002"/>
    <n v="5292.4"/>
    <n v="0"/>
    <n v="76.7"/>
    <n v="28400.5"/>
    <n v="106529.7"/>
    <n v="127036.6"/>
    <n v="47193.1"/>
    <n v="2773.3"/>
    <n v="0"/>
    <n v="0"/>
    <n v="0"/>
    <n v="3542.4"/>
    <n v="57677.5"/>
    <n v="694627.8"/>
    <n v="1018075.2"/>
    <n v="810688.6"/>
    <n v="622968.30000000005"/>
    <n v="2117602.2999999998"/>
    <n v="0"/>
    <n v="1490081.4"/>
    <n v="23535.8"/>
    <n v="4757604.3"/>
    <n v="0"/>
    <n v="0"/>
    <n v="60214665.399999999"/>
    <n v="0"/>
    <n v="157350"/>
    <n v="646483.60000000009"/>
    <n v="5637192"/>
    <n v="66643236.899999999"/>
    <n v="72926912.5"/>
  </r>
  <r>
    <x v="5"/>
    <x v="1"/>
    <n v="4"/>
    <n v="47199.5"/>
    <n v="174957.5"/>
    <n v="269268.09999999998"/>
    <n v="30.5"/>
    <n v="1349.4"/>
    <n v="10.5"/>
    <n v="15.7"/>
    <n v="1198.5999999999999"/>
    <n v="1651.8"/>
    <n v="2360.3000000000002"/>
    <n v="0"/>
    <n v="113.4"/>
    <n v="15497.5"/>
    <n v="64852.9"/>
    <n v="71684.399999999994"/>
    <n v="29407.5"/>
    <n v="5053"/>
    <n v="0"/>
    <n v="0"/>
    <n v="0"/>
    <n v="2812.6"/>
    <n v="31179.200000000001"/>
    <n v="472995.9"/>
    <n v="670469.4"/>
    <n v="597107.5"/>
    <n v="544255.69999999995"/>
    <n v="1726681.9"/>
    <n v="0"/>
    <n v="1412980.7"/>
    <n v="0"/>
    <n v="6360307.7000000002"/>
    <n v="0"/>
    <n v="0"/>
    <n v="50197990.100000001"/>
    <n v="0"/>
    <n v="98062.1"/>
    <n v="498041.89999999997"/>
    <n v="4232110.9000000004"/>
    <n v="58069340.600000001"/>
    <n v="62799493.400000006"/>
  </r>
  <r>
    <x v="5"/>
    <x v="1"/>
    <n v="5"/>
    <n v="45462"/>
    <n v="168015"/>
    <n v="264129.8"/>
    <n v="29.5"/>
    <n v="1138.8"/>
    <n v="7.3"/>
    <n v="11.5"/>
    <n v="589.29999999999995"/>
    <n v="1606.5"/>
    <n v="2136.1"/>
    <n v="0"/>
    <n v="81.2"/>
    <n v="13739.7"/>
    <n v="62303"/>
    <n v="67045.8"/>
    <n v="26467.7"/>
    <n v="4918.7"/>
    <n v="0"/>
    <n v="0"/>
    <n v="0"/>
    <n v="2879.9"/>
    <n v="25055.7"/>
    <n v="429521.3"/>
    <n v="610361.59999999998"/>
    <n v="633157.1"/>
    <n v="503225"/>
    <n v="1852961.8"/>
    <n v="0"/>
    <n v="1432575.6"/>
    <n v="0"/>
    <n v="7065975.5"/>
    <n v="0"/>
    <n v="0"/>
    <n v="55262990.939999998"/>
    <n v="0"/>
    <n v="119756.1"/>
    <n v="483125.79999999993"/>
    <n v="4231718.5"/>
    <n v="63881298.140000001"/>
    <n v="68596142.439999998"/>
  </r>
  <r>
    <x v="5"/>
    <x v="1"/>
    <n v="6"/>
    <n v="41269"/>
    <n v="152331"/>
    <n v="231557.9"/>
    <n v="24.3"/>
    <n v="1127.7"/>
    <n v="24"/>
    <n v="12.5"/>
    <n v="885.6"/>
    <n v="1070.0999999999999"/>
    <n v="2125.6999999999998"/>
    <n v="0"/>
    <n v="112.6"/>
    <n v="13739.6"/>
    <n v="71880.800000000003"/>
    <n v="72911.199999999997"/>
    <n v="26834.6"/>
    <n v="9010.2000000000007"/>
    <n v="0"/>
    <n v="0"/>
    <n v="0"/>
    <n v="3396.4"/>
    <n v="26982.6"/>
    <n v="510823.2"/>
    <n v="692944.7"/>
    <n v="626460.30000000005"/>
    <n v="509951.8"/>
    <n v="1643600.1"/>
    <n v="0"/>
    <n v="1267942.2"/>
    <n v="0"/>
    <n v="3745149.6"/>
    <n v="0"/>
    <n v="0"/>
    <n v="54124828.090000004"/>
    <n v="0"/>
    <n v="127044.5"/>
    <n v="430427.8"/>
    <n v="4208648.0999999996"/>
    <n v="59264964.390000001"/>
    <n v="63904040.289999999"/>
  </r>
  <r>
    <x v="5"/>
    <x v="1"/>
    <n v="7"/>
    <n v="38434.699999999997"/>
    <n v="144774.6"/>
    <n v="210608.6"/>
    <n v="60.9"/>
    <n v="1238.0999999999999"/>
    <n v="25.1"/>
    <n v="8.4"/>
    <n v="1097.7"/>
    <n v="1013.4"/>
    <n v="2822"/>
    <n v="0"/>
    <n v="159.69999999999999"/>
    <n v="13223.6"/>
    <n v="76325.8"/>
    <n v="79671.7"/>
    <n v="25507.599999999999"/>
    <n v="10605.9"/>
    <n v="0"/>
    <n v="0"/>
    <n v="0"/>
    <n v="3342.5"/>
    <n v="26934.3"/>
    <n v="522082.6"/>
    <n v="714692.8"/>
    <n v="644182.30000000005"/>
    <n v="570465.4"/>
    <n v="2003920.1"/>
    <n v="0"/>
    <n v="1522894.4"/>
    <n v="10410.82"/>
    <n v="6077497.3799999999"/>
    <n v="0"/>
    <n v="0"/>
    <n v="54239538.200000003"/>
    <n v="0"/>
    <n v="125223"/>
    <n v="400083.50000000006"/>
    <n v="4691114.3"/>
    <n v="61975563.800000004"/>
    <n v="67066761.600000001"/>
  </r>
  <r>
    <x v="5"/>
    <x v="1"/>
    <n v="8"/>
    <n v="33765.699999999997"/>
    <n v="129387.2"/>
    <n v="183293"/>
    <n v="45.1"/>
    <n v="952.8"/>
    <n v="13.6"/>
    <n v="10.4"/>
    <n v="995.6"/>
    <n v="923.5"/>
    <n v="1868.6"/>
    <n v="0"/>
    <n v="115.5"/>
    <n v="14486.4"/>
    <n v="75331.3"/>
    <n v="69255.5"/>
    <n v="62535.19"/>
    <n v="13099.5"/>
    <n v="0"/>
    <n v="0"/>
    <n v="0"/>
    <n v="3158.4"/>
    <n v="25412.6"/>
    <n v="523068.7"/>
    <n v="704088.2"/>
    <n v="685661.81"/>
    <n v="604467.80000000005"/>
    <n v="1753599.2"/>
    <n v="0"/>
    <n v="1354517.9"/>
    <n v="0"/>
    <n v="6054787.2000000002"/>
    <n v="0"/>
    <n v="0"/>
    <n v="55662623.340000004"/>
    <n v="0"/>
    <n v="129333.4"/>
    <n v="351255.49999999994"/>
    <n v="4534280.1000000006"/>
    <n v="63201261.840000004"/>
    <n v="68086797.439999998"/>
  </r>
  <r>
    <x v="5"/>
    <x v="1"/>
    <n v="9"/>
    <n v="33642.300000000003"/>
    <n v="126368"/>
    <n v="178780.9"/>
    <n v="21.1"/>
    <n v="927.2"/>
    <n v="-57.4"/>
    <n v="8.4"/>
    <n v="882.9"/>
    <n v="916.5"/>
    <n v="2333.6"/>
    <n v="0"/>
    <n v="112.8"/>
    <n v="13015.2"/>
    <n v="74514.100000000006"/>
    <n v="67908.800000000003"/>
    <n v="39742.01"/>
    <n v="12316"/>
    <n v="0"/>
    <n v="0"/>
    <n v="0"/>
    <n v="3036.6"/>
    <n v="27713.4"/>
    <n v="519808.6"/>
    <n v="716374.5"/>
    <n v="605923.49"/>
    <n v="493149.9"/>
    <n v="1754583.3"/>
    <n v="0"/>
    <n v="1309925.3"/>
    <n v="26248.38"/>
    <n v="6017620.9199999999"/>
    <n v="0"/>
    <n v="0"/>
    <n v="55852462.789999999"/>
    <n v="0"/>
    <n v="129983.4"/>
    <n v="343823.49999999994"/>
    <n v="4328198.7"/>
    <n v="63336240.789999999"/>
    <n v="68008262.989999995"/>
  </r>
  <r>
    <x v="5"/>
    <x v="1"/>
    <n v="10"/>
    <n v="36609.800000000003"/>
    <n v="134579.29999999999"/>
    <n v="204897"/>
    <n v="22.5"/>
    <n v="1437"/>
    <n v="5.2"/>
    <n v="9.4"/>
    <n v="885.2"/>
    <n v="1108.4000000000001"/>
    <n v="2518.6999999999998"/>
    <n v="0"/>
    <n v="101.7"/>
    <n v="13087.3"/>
    <n v="75914.7"/>
    <n v="69945.2"/>
    <n v="29379.1"/>
    <n v="11401.2"/>
    <n v="0"/>
    <n v="0"/>
    <n v="0"/>
    <n v="2988.7"/>
    <n v="28907.3"/>
    <n v="520283.9"/>
    <n v="737541.3"/>
    <n v="622196.5"/>
    <n v="551596.80000000005"/>
    <n v="1702913.1"/>
    <n v="0"/>
    <n v="1462971.1"/>
    <n v="23034.75"/>
    <n v="5902490.0499999998"/>
    <n v="0"/>
    <n v="0"/>
    <n v="55225214.740000002"/>
    <n v="0"/>
    <n v="147399"/>
    <n v="382072.50000000006"/>
    <n v="4366256.8000000007"/>
    <n v="62761109.640000001"/>
    <n v="67509438.939999998"/>
  </r>
  <r>
    <x v="5"/>
    <x v="1"/>
    <n v="11"/>
    <n v="40340.300000000003"/>
    <n v="146017.60000000001"/>
    <n v="228160.9"/>
    <n v="31"/>
    <n v="1862.4"/>
    <n v="3.2"/>
    <n v="11.5"/>
    <n v="873"/>
    <n v="1535.1"/>
    <n v="2979.9"/>
    <n v="0"/>
    <n v="108.2"/>
    <n v="15032.4"/>
    <n v="83747.8"/>
    <n v="77374.600000000006"/>
    <n v="30561.5"/>
    <n v="11875.6"/>
    <n v="10867.82"/>
    <n v="0"/>
    <n v="0"/>
    <n v="3126.5"/>
    <n v="31221.4"/>
    <n v="548705.30000000005"/>
    <n v="784038.8"/>
    <n v="732403"/>
    <n v="524044.3"/>
    <n v="1771202.18"/>
    <n v="49226.080000000002"/>
    <n v="1360087.72"/>
    <n v="9192.2999999999993"/>
    <n v="6686847.5999999996"/>
    <n v="0"/>
    <n v="0"/>
    <n v="62279130.32"/>
    <n v="0"/>
    <n v="167661.9"/>
    <n v="421814.90000000008"/>
    <n v="4624309.3999999994"/>
    <n v="70552145.920000002"/>
    <n v="75598270.219999999"/>
  </r>
  <r>
    <x v="5"/>
    <x v="1"/>
    <n v="12"/>
    <n v="53846.1"/>
    <n v="206058.8"/>
    <n v="364015.6"/>
    <n v="37"/>
    <n v="2474.5"/>
    <n v="9.4"/>
    <n v="11.5"/>
    <n v="1249"/>
    <n v="2111.1"/>
    <n v="1231.3"/>
    <n v="0"/>
    <n v="187"/>
    <n v="23877"/>
    <n v="113426.7"/>
    <n v="124990.2"/>
    <n v="30730.5"/>
    <n v="11392.1"/>
    <n v="0"/>
    <n v="0"/>
    <n v="0"/>
    <n v="3208.8"/>
    <n v="52149.3"/>
    <n v="659690.4"/>
    <n v="937180.4"/>
    <n v="770798.3"/>
    <n v="542975.6"/>
    <n v="1863662.2"/>
    <n v="0"/>
    <n v="1567066.7"/>
    <n v="0"/>
    <n v="5356950"/>
    <n v="0"/>
    <n v="0"/>
    <n v="62132891.149999999"/>
    <n v="0"/>
    <n v="211412.6"/>
    <n v="631044.30000000005"/>
    <n v="5134268.5"/>
    <n v="69268320.449999988"/>
    <n v="75033633.249999985"/>
  </r>
  <r>
    <x v="6"/>
    <x v="1"/>
    <n v="1"/>
    <n v="11802.4"/>
    <n v="46232.9"/>
    <n v="24435.1"/>
    <n v="84"/>
    <n v="1079"/>
    <n v="0"/>
    <n v="0"/>
    <n v="0"/>
    <n v="5704.5"/>
    <n v="0"/>
    <n v="0"/>
    <n v="53.3"/>
    <n v="6366"/>
    <n v="18879.599999999999"/>
    <n v="4505.5"/>
    <n v="0"/>
    <n v="0"/>
    <n v="0"/>
    <n v="0"/>
    <n v="0"/>
    <n v="11.6"/>
    <n v="7176.8"/>
    <n v="130201"/>
    <n v="210702.1"/>
    <n v="163459.6"/>
    <n v="240020.8"/>
    <n v="818637.3"/>
    <n v="0"/>
    <n v="428383"/>
    <n v="0"/>
    <n v="0"/>
    <n v="0"/>
    <n v="0"/>
    <n v="6478794.4000000004"/>
    <n v="0"/>
    <n v="0"/>
    <n v="89337.9"/>
    <n v="1600013.6"/>
    <n v="6907177.4000000004"/>
    <n v="8596528.9000000004"/>
  </r>
  <r>
    <x v="6"/>
    <x v="1"/>
    <n v="2"/>
    <n v="11228.5"/>
    <n v="42175.4"/>
    <n v="22797.8"/>
    <n v="75.8"/>
    <n v="1217.7"/>
    <n v="0"/>
    <n v="0"/>
    <n v="0"/>
    <n v="5305.9"/>
    <n v="0"/>
    <n v="0"/>
    <n v="110.2"/>
    <n v="6162.5"/>
    <n v="17174.3"/>
    <n v="7668.7"/>
    <n v="354.1"/>
    <n v="0"/>
    <n v="0"/>
    <n v="0"/>
    <n v="0"/>
    <n v="6.3"/>
    <n v="9446.2999999999993"/>
    <n v="129077.3"/>
    <n v="194200.9"/>
    <n v="188386.2"/>
    <n v="228821.8"/>
    <n v="785756.3"/>
    <n v="0"/>
    <n v="484475.1"/>
    <n v="0"/>
    <n v="0"/>
    <n v="0"/>
    <n v="0"/>
    <n v="5362891.5999999996"/>
    <n v="0"/>
    <n v="0"/>
    <n v="82801.099999999991"/>
    <n v="1567164.9000000001"/>
    <n v="5847366.6999999993"/>
    <n v="7497332.6999999993"/>
  </r>
  <r>
    <x v="6"/>
    <x v="1"/>
    <n v="3"/>
    <n v="9720.2999999999993"/>
    <n v="35978"/>
    <n v="19452.7"/>
    <n v="53.4"/>
    <n v="861.1"/>
    <n v="0"/>
    <n v="0"/>
    <n v="0"/>
    <n v="3432.4"/>
    <n v="0"/>
    <n v="0"/>
    <n v="38.200000000000003"/>
    <n v="5184.8"/>
    <n v="14938.6"/>
    <n v="7072.9"/>
    <n v="245.1"/>
    <n v="0"/>
    <n v="0"/>
    <n v="0"/>
    <n v="0"/>
    <n v="11.6"/>
    <n v="7378.5"/>
    <n v="118955.2"/>
    <n v="177268.4"/>
    <n v="163074"/>
    <n v="221424.8"/>
    <n v="813272.6"/>
    <n v="0"/>
    <n v="508712.5"/>
    <n v="0"/>
    <n v="0"/>
    <n v="0"/>
    <n v="0"/>
    <n v="6827642"/>
    <n v="0"/>
    <n v="0"/>
    <n v="69497.899999999994"/>
    <n v="1528864.7"/>
    <n v="7336354.5"/>
    <n v="8934717.0999999996"/>
  </r>
  <r>
    <x v="6"/>
    <x v="1"/>
    <n v="4"/>
    <n v="8651.1"/>
    <n v="30210.7"/>
    <n v="15690.1"/>
    <n v="32"/>
    <n v="359.3"/>
    <n v="0"/>
    <n v="0"/>
    <n v="0"/>
    <n v="285.8"/>
    <n v="0"/>
    <n v="0"/>
    <n v="188.2"/>
    <n v="4876.3"/>
    <n v="14363.6"/>
    <n v="5676.4"/>
    <n v="2882.9"/>
    <n v="0"/>
    <n v="0"/>
    <n v="0"/>
    <n v="0"/>
    <n v="8.4"/>
    <n v="4227.7"/>
    <n v="92973.5"/>
    <n v="139007.79999999999"/>
    <n v="163334.9"/>
    <n v="208694.3"/>
    <n v="648419.69999999995"/>
    <n v="0"/>
    <n v="498815.2"/>
    <n v="0"/>
    <n v="0"/>
    <n v="0"/>
    <n v="0"/>
    <n v="6367678.7000000002"/>
    <n v="0"/>
    <n v="0"/>
    <n v="55229.000000000007"/>
    <n v="1284653.7"/>
    <n v="6866493.9000000004"/>
    <n v="8206376.6000000006"/>
  </r>
  <r>
    <x v="6"/>
    <x v="1"/>
    <n v="5"/>
    <n v="8834.7000000000007"/>
    <n v="31577.4"/>
    <n v="16619.599999999999"/>
    <n v="40.200000000000003"/>
    <n v="494.8"/>
    <n v="0"/>
    <n v="0"/>
    <n v="0"/>
    <n v="670.6"/>
    <n v="0"/>
    <n v="0"/>
    <n v="48.6"/>
    <n v="4428.8999999999996"/>
    <n v="13568.1"/>
    <n v="4016.6"/>
    <n v="2943.5"/>
    <n v="0"/>
    <n v="0"/>
    <n v="0"/>
    <n v="0"/>
    <n v="9.5"/>
    <n v="3312"/>
    <n v="82320.2"/>
    <n v="121338.6"/>
    <n v="175463.6"/>
    <n v="222085.5"/>
    <n v="644158.5"/>
    <n v="0"/>
    <n v="504753.6"/>
    <n v="0"/>
    <n v="0"/>
    <n v="0"/>
    <n v="0"/>
    <n v="7360260"/>
    <n v="0"/>
    <n v="0"/>
    <n v="58237.3"/>
    <n v="1273693.6000000001"/>
    <n v="7865013.5999999996"/>
    <n v="9196944.5"/>
  </r>
  <r>
    <x v="6"/>
    <x v="1"/>
    <n v="6"/>
    <n v="8167.9"/>
    <n v="29890.1"/>
    <n v="14071.2"/>
    <n v="31.6"/>
    <n v="195.9"/>
    <n v="0"/>
    <n v="0"/>
    <n v="0"/>
    <n v="582.4"/>
    <n v="0"/>
    <n v="0"/>
    <n v="253.3"/>
    <n v="5092.3999999999996"/>
    <n v="19126.5"/>
    <n v="5306.9"/>
    <n v="3094.2"/>
    <n v="0"/>
    <n v="0"/>
    <n v="0"/>
    <n v="0"/>
    <n v="11.6"/>
    <n v="3447.2"/>
    <n v="105613.7"/>
    <n v="156660.6"/>
    <n v="156962.6"/>
    <n v="225406.4"/>
    <n v="665003.6"/>
    <n v="0"/>
    <n v="468118.1"/>
    <n v="0"/>
    <n v="0"/>
    <n v="0"/>
    <n v="0"/>
    <n v="7121320"/>
    <n v="0"/>
    <n v="0"/>
    <n v="52939.1"/>
    <n v="1345979"/>
    <n v="7589438.0999999996"/>
    <n v="8988356.1999999993"/>
  </r>
  <r>
    <x v="6"/>
    <x v="1"/>
    <n v="7"/>
    <n v="6482.8"/>
    <n v="23089"/>
    <n v="11289.9"/>
    <n v="18.399999999999999"/>
    <n v="95.5"/>
    <n v="0"/>
    <n v="0"/>
    <n v="0"/>
    <n v="326.39999999999998"/>
    <n v="0"/>
    <n v="0"/>
    <n v="285.89999999999998"/>
    <n v="4534.5"/>
    <n v="16504.400000000001"/>
    <n v="6770.9"/>
    <n v="2564.8000000000002"/>
    <n v="0"/>
    <n v="8382.3799999999992"/>
    <n v="0"/>
    <n v="0"/>
    <n v="8.4"/>
    <n v="2507.4"/>
    <n v="89544.2"/>
    <n v="125117.9"/>
    <n v="147568.20000000001"/>
    <n v="228053.3"/>
    <n v="666081.42000000004"/>
    <n v="0"/>
    <n v="441658.1"/>
    <n v="0"/>
    <n v="0"/>
    <n v="0"/>
    <n v="0"/>
    <n v="8846704.3000000007"/>
    <n v="0"/>
    <n v="0"/>
    <n v="41302"/>
    <n v="1297923.7000000002"/>
    <n v="9288362.4000000004"/>
    <n v="10627588.100000001"/>
  </r>
  <r>
    <x v="6"/>
    <x v="1"/>
    <n v="8"/>
    <n v="7087"/>
    <n v="25905.200000000001"/>
    <n v="12362"/>
    <n v="23.8"/>
    <n v="126.6"/>
    <n v="0"/>
    <n v="0"/>
    <n v="0"/>
    <n v="433.7"/>
    <n v="0"/>
    <n v="0"/>
    <n v="212"/>
    <n v="5164.7"/>
    <n v="18857.599999999999"/>
    <n v="11551.9"/>
    <n v="3852.4"/>
    <n v="0"/>
    <n v="171.99"/>
    <n v="0"/>
    <n v="0"/>
    <n v="5.2"/>
    <n v="2896.8"/>
    <n v="100543.3"/>
    <n v="150362.6"/>
    <n v="148206.79999999999"/>
    <n v="247625.60000000001"/>
    <n v="657981.81000000006"/>
    <n v="0"/>
    <n v="361615.8"/>
    <n v="0"/>
    <n v="0"/>
    <n v="0"/>
    <n v="0"/>
    <n v="9340880"/>
    <n v="0"/>
    <n v="0"/>
    <n v="45938.299999999996"/>
    <n v="1347432.7000000002"/>
    <n v="9702495.8000000007"/>
    <n v="11095866.800000001"/>
  </r>
  <r>
    <x v="6"/>
    <x v="1"/>
    <n v="9"/>
    <n v="6965.3"/>
    <n v="25349.599999999999"/>
    <n v="12084.4"/>
    <n v="23.6"/>
    <n v="110.2"/>
    <n v="0"/>
    <n v="0"/>
    <n v="0"/>
    <n v="540.4"/>
    <n v="0"/>
    <n v="0"/>
    <n v="75.900000000000006"/>
    <n v="5105.3999999999996"/>
    <n v="18546.2"/>
    <n v="5766.4"/>
    <n v="2789.4"/>
    <n v="0"/>
    <n v="0"/>
    <n v="0"/>
    <n v="0"/>
    <n v="2.1"/>
    <n v="4417.2"/>
    <n v="106114.7"/>
    <n v="152260.70000000001"/>
    <n v="158243.70000000001"/>
    <n v="201144.1"/>
    <n v="626936.80000000005"/>
    <n v="0"/>
    <n v="374229.8"/>
    <n v="0"/>
    <n v="0"/>
    <n v="0"/>
    <n v="0"/>
    <n v="8618980"/>
    <n v="0"/>
    <n v="0"/>
    <n v="45073.499999999993"/>
    <n v="1281402.6000000001"/>
    <n v="8993209.8000000007"/>
    <n v="10319685.9"/>
  </r>
  <r>
    <x v="6"/>
    <x v="1"/>
    <n v="10"/>
    <n v="6864.2"/>
    <n v="24921.200000000001"/>
    <n v="12215"/>
    <n v="28.7"/>
    <n v="138.4"/>
    <n v="0"/>
    <n v="0"/>
    <n v="0"/>
    <n v="1156.7"/>
    <n v="0"/>
    <n v="0"/>
    <n v="105.1"/>
    <n v="4929.3999999999996"/>
    <n v="17001.099999999999"/>
    <n v="8300"/>
    <n v="3023.9"/>
    <n v="0"/>
    <n v="0"/>
    <n v="0"/>
    <n v="0"/>
    <n v="11.6"/>
    <n v="4898.2"/>
    <n v="102844.1"/>
    <n v="142620.29999999999"/>
    <n v="143117.1"/>
    <n v="240875"/>
    <n v="685965.2"/>
    <n v="0"/>
    <n v="552378.4"/>
    <n v="0"/>
    <n v="0"/>
    <n v="0"/>
    <n v="0"/>
    <n v="4019280"/>
    <n v="0"/>
    <n v="0"/>
    <n v="45324.2"/>
    <n v="1353691"/>
    <n v="4571658.4000000004"/>
    <n v="5970673.6000000006"/>
  </r>
  <r>
    <x v="6"/>
    <x v="1"/>
    <n v="11"/>
    <n v="8070.8"/>
    <n v="29121.5"/>
    <n v="14863"/>
    <n v="43.6"/>
    <n v="255.5"/>
    <n v="0"/>
    <n v="0"/>
    <n v="0"/>
    <n v="3100"/>
    <n v="0"/>
    <n v="0"/>
    <n v="115.8"/>
    <n v="5248"/>
    <n v="17858.5"/>
    <n v="9447.4"/>
    <n v="10716.1"/>
    <n v="0"/>
    <n v="0"/>
    <n v="0"/>
    <n v="0"/>
    <n v="9.5"/>
    <n v="5989.4"/>
    <n v="115816.3"/>
    <n v="176162.4"/>
    <n v="155263.9"/>
    <n v="244451.20000000001"/>
    <n v="626118.40000000002"/>
    <n v="0"/>
    <n v="448994.8"/>
    <n v="0"/>
    <n v="0"/>
    <n v="0"/>
    <n v="0"/>
    <n v="1841410"/>
    <n v="0"/>
    <n v="0"/>
    <n v="55454.400000000001"/>
    <n v="1367196.9"/>
    <n v="2290404.7999999998"/>
    <n v="3713056.0999999996"/>
  </r>
  <r>
    <x v="6"/>
    <x v="1"/>
    <n v="12"/>
    <n v="9935.1"/>
    <n v="38119.199999999997"/>
    <n v="20850.7"/>
    <n v="151.1"/>
    <n v="839.9"/>
    <n v="0"/>
    <n v="0"/>
    <n v="0"/>
    <n v="4816"/>
    <n v="0"/>
    <n v="0"/>
    <n v="69.5"/>
    <n v="5994.5"/>
    <n v="15499.7"/>
    <n v="9495.9"/>
    <n v="-4011.3"/>
    <n v="0"/>
    <n v="21670.63"/>
    <n v="0"/>
    <n v="0"/>
    <n v="11.6"/>
    <n v="5739.5"/>
    <n v="118681.1"/>
    <n v="168027.7"/>
    <n v="139874.6"/>
    <n v="249007.4"/>
    <n v="718238.57"/>
    <n v="0"/>
    <n v="494835"/>
    <n v="0"/>
    <n v="0"/>
    <n v="0"/>
    <n v="0"/>
    <n v="7561505.7000000002"/>
    <n v="0"/>
    <n v="0"/>
    <n v="74712"/>
    <n v="1448299.4"/>
    <n v="8056340.7000000002"/>
    <n v="9579352.0999999996"/>
  </r>
  <r>
    <x v="7"/>
    <x v="1"/>
    <n v="1"/>
    <n v="13076.5"/>
    <n v="64109.1"/>
    <n v="46772.6"/>
    <n v="9.6999999999999993"/>
    <n v="2673.2"/>
    <n v="0"/>
    <n v="0"/>
    <n v="5458.4"/>
    <n v="13041.8"/>
    <n v="11145.7"/>
    <n v="0"/>
    <n v="2189"/>
    <n v="19891.7"/>
    <n v="45306"/>
    <n v="50260.2"/>
    <n v="0"/>
    <n v="0"/>
    <n v="0"/>
    <n v="0"/>
    <n v="0"/>
    <n v="82.4"/>
    <n v="13171.9"/>
    <n v="248875.2"/>
    <n v="477408.1"/>
    <n v="202892"/>
    <n v="314713.09999999998"/>
    <n v="295295.3"/>
    <n v="0"/>
    <n v="0"/>
    <n v="0"/>
    <n v="0"/>
    <n v="0"/>
    <n v="0"/>
    <n v="0"/>
    <n v="0"/>
    <n v="0"/>
    <n v="156287"/>
    <n v="1670084.9000000001"/>
    <n v="0"/>
    <n v="1826371.9000000001"/>
  </r>
  <r>
    <x v="7"/>
    <x v="1"/>
    <n v="2"/>
    <n v="13505.6"/>
    <n v="68549.8"/>
    <n v="48656.9"/>
    <n v="14.8"/>
    <n v="2108"/>
    <n v="0"/>
    <n v="0"/>
    <n v="5031.2"/>
    <n v="10960.5"/>
    <n v="10695.3"/>
    <n v="0"/>
    <n v="3145.2"/>
    <n v="20753.099999999999"/>
    <n v="42614.7"/>
    <n v="48030.3"/>
    <n v="0"/>
    <n v="0"/>
    <n v="0"/>
    <n v="0"/>
    <n v="0"/>
    <n v="564.6"/>
    <n v="13715.8"/>
    <n v="218174.9"/>
    <n v="438425.2"/>
    <n v="206395.2"/>
    <n v="337732.9"/>
    <n v="255977.3"/>
    <n v="0"/>
    <n v="0"/>
    <n v="0"/>
    <n v="0"/>
    <n v="0"/>
    <n v="0"/>
    <n v="0"/>
    <n v="0"/>
    <n v="0"/>
    <n v="159522.10000000003"/>
    <n v="1585529.2"/>
    <n v="0"/>
    <n v="1745051.3"/>
  </r>
  <r>
    <x v="7"/>
    <x v="1"/>
    <n v="3"/>
    <n v="12554.1"/>
    <n v="61207.3"/>
    <n v="41126.400000000001"/>
    <n v="13.8"/>
    <n v="1562.4"/>
    <n v="0"/>
    <n v="0"/>
    <n v="5121.6000000000004"/>
    <n v="8350.2999999999993"/>
    <n v="9758.7999999999993"/>
    <n v="0"/>
    <n v="3188.8"/>
    <n v="19360.099999999999"/>
    <n v="43893.8"/>
    <n v="47659.9"/>
    <n v="0"/>
    <n v="0"/>
    <n v="0"/>
    <n v="0"/>
    <n v="0"/>
    <n v="16381.2"/>
    <n v="13927.6"/>
    <n v="218765.2"/>
    <n v="420856.3"/>
    <n v="185230.8"/>
    <n v="325847.8"/>
    <n v="259769.1"/>
    <n v="0"/>
    <n v="0"/>
    <n v="0"/>
    <n v="0"/>
    <n v="0"/>
    <n v="0"/>
    <n v="0"/>
    <n v="0"/>
    <n v="0"/>
    <n v="139694.70000000001"/>
    <n v="1554880.6"/>
    <n v="0"/>
    <n v="1694575.3"/>
  </r>
  <r>
    <x v="7"/>
    <x v="1"/>
    <n v="4"/>
    <n v="9862.7000000000007"/>
    <n v="46140.6"/>
    <n v="29667.9"/>
    <n v="7.8"/>
    <n v="1101.8"/>
    <n v="0"/>
    <n v="0"/>
    <n v="4120.8999999999996"/>
    <n v="5137.6000000000004"/>
    <n v="7265.6"/>
    <n v="0"/>
    <n v="1796.6"/>
    <n v="13827.9"/>
    <n v="32858.9"/>
    <n v="20035"/>
    <n v="0"/>
    <n v="0"/>
    <n v="0"/>
    <n v="0"/>
    <n v="0"/>
    <n v="5143.5"/>
    <n v="9817.7999999999993"/>
    <n v="156282.5"/>
    <n v="262373.7"/>
    <n v="130772.9"/>
    <n v="352028.1"/>
    <n v="226529.3"/>
    <n v="0"/>
    <n v="0"/>
    <n v="0"/>
    <n v="0"/>
    <n v="0"/>
    <n v="0"/>
    <n v="0"/>
    <n v="0"/>
    <n v="0"/>
    <n v="103304.90000000002"/>
    <n v="1211466.2"/>
    <n v="0"/>
    <n v="1314771.1000000001"/>
  </r>
  <r>
    <x v="7"/>
    <x v="1"/>
    <n v="5"/>
    <n v="8827.2000000000007"/>
    <n v="40691.199999999997"/>
    <n v="27892.3"/>
    <n v="12.8"/>
    <n v="1133.5999999999999"/>
    <n v="0"/>
    <n v="0"/>
    <n v="3869.8"/>
    <n v="6164.9"/>
    <n v="1914.2"/>
    <n v="0"/>
    <n v="440.9"/>
    <n v="12259.7"/>
    <n v="28074.799999999999"/>
    <n v="14868.7"/>
    <n v="0"/>
    <n v="0"/>
    <n v="0"/>
    <n v="0"/>
    <n v="0"/>
    <n v="332.5"/>
    <n v="9227.2999999999993"/>
    <n v="140443"/>
    <n v="216085.5"/>
    <n v="127589"/>
    <n v="273658.90000000002"/>
    <n v="215078.5"/>
    <n v="0"/>
    <n v="0"/>
    <n v="0"/>
    <n v="0"/>
    <n v="0"/>
    <n v="0"/>
    <n v="0"/>
    <n v="0"/>
    <n v="0"/>
    <n v="90506"/>
    <n v="1038058.8"/>
    <n v="0"/>
    <n v="1128564.8"/>
  </r>
  <r>
    <x v="7"/>
    <x v="1"/>
    <n v="6"/>
    <n v="8190.5"/>
    <n v="37470.6"/>
    <n v="24560.6"/>
    <n v="21.3"/>
    <n v="736.1"/>
    <n v="0"/>
    <n v="0"/>
    <n v="2347"/>
    <n v="5512.8"/>
    <n v="1836.8"/>
    <n v="0"/>
    <n v="519.20000000000005"/>
    <n v="12869.8"/>
    <n v="32240.5"/>
    <n v="20387"/>
    <n v="0"/>
    <n v="0"/>
    <n v="0"/>
    <n v="0"/>
    <n v="0"/>
    <n v="23.4"/>
    <n v="9882.4"/>
    <n v="163004.4"/>
    <n v="272254.7"/>
    <n v="132439.5"/>
    <n v="373494"/>
    <n v="237303.8"/>
    <n v="0"/>
    <n v="0"/>
    <n v="0"/>
    <n v="0"/>
    <n v="0"/>
    <n v="0"/>
    <n v="0"/>
    <n v="0"/>
    <n v="0"/>
    <n v="80675.700000000012"/>
    <n v="1254418.7"/>
    <n v="0"/>
    <n v="1335094.3999999999"/>
  </r>
  <r>
    <x v="7"/>
    <x v="1"/>
    <n v="7"/>
    <n v="7397.6"/>
    <n v="34117.199999999997"/>
    <n v="22034.1"/>
    <n v="20.3"/>
    <n v="337.7"/>
    <n v="0"/>
    <n v="0"/>
    <n v="1641.9"/>
    <n v="4370.8"/>
    <n v="2418.4"/>
    <n v="0"/>
    <n v="1346.5"/>
    <n v="12274.6"/>
    <n v="32951.599999999999"/>
    <n v="17137.599999999999"/>
    <n v="0"/>
    <n v="32232.17"/>
    <n v="0"/>
    <n v="0"/>
    <n v="0"/>
    <n v="25.9"/>
    <n v="10056.5"/>
    <n v="166487.70000000001"/>
    <n v="270240.40000000002"/>
    <n v="123521"/>
    <n v="302751.23"/>
    <n v="248320.9"/>
    <n v="0"/>
    <n v="0"/>
    <n v="0"/>
    <n v="0"/>
    <n v="0"/>
    <n v="0"/>
    <n v="0"/>
    <n v="0"/>
    <n v="0"/>
    <n v="72337.999999999985"/>
    <n v="1217346.0999999999"/>
    <n v="0"/>
    <n v="1289684.0999999999"/>
  </r>
  <r>
    <x v="7"/>
    <x v="1"/>
    <n v="8"/>
    <n v="7169.4"/>
    <n v="32735.599999999999"/>
    <n v="21642.5"/>
    <n v="14.8"/>
    <n v="301.8"/>
    <n v="0"/>
    <n v="0"/>
    <n v="1603.1"/>
    <n v="4574.3"/>
    <n v="3889.4"/>
    <n v="0"/>
    <n v="1770.1"/>
    <n v="13092.5"/>
    <n v="32503.4"/>
    <n v="22498.9"/>
    <n v="0"/>
    <n v="15620.15"/>
    <n v="46060.12"/>
    <n v="0"/>
    <n v="0"/>
    <n v="1061.0999999999999"/>
    <n v="9487.2999999999993"/>
    <n v="170244"/>
    <n v="267319.8"/>
    <n v="124204.2"/>
    <n v="334414.84999999998"/>
    <n v="293165.58"/>
    <n v="0"/>
    <n v="0"/>
    <n v="0"/>
    <n v="0"/>
    <n v="0"/>
    <n v="0"/>
    <n v="0"/>
    <n v="0"/>
    <n v="0"/>
    <n v="71930.899999999994"/>
    <n v="1331441.9999999998"/>
    <n v="0"/>
    <n v="1403372.8999999997"/>
  </r>
  <r>
    <x v="7"/>
    <x v="1"/>
    <n v="9"/>
    <n v="6908.6"/>
    <n v="31358.7"/>
    <n v="20410.2"/>
    <n v="27.7"/>
    <n v="390.7"/>
    <n v="0"/>
    <n v="0"/>
    <n v="2001.7"/>
    <n v="4574.5"/>
    <n v="3028.7"/>
    <n v="0"/>
    <n v="2485.1"/>
    <n v="13200"/>
    <n v="32448.2"/>
    <n v="26640.5"/>
    <n v="0"/>
    <n v="0"/>
    <n v="0"/>
    <n v="0"/>
    <n v="0"/>
    <n v="930.9"/>
    <n v="8634.6"/>
    <n v="164398.1"/>
    <n v="259321.8"/>
    <n v="119002.1"/>
    <n v="324923.59999999998"/>
    <n v="269184.2"/>
    <n v="0"/>
    <n v="0"/>
    <n v="0"/>
    <n v="0"/>
    <n v="0"/>
    <n v="0"/>
    <n v="0"/>
    <n v="0"/>
    <n v="0"/>
    <n v="68700.799999999988"/>
    <n v="1221169.1000000001"/>
    <n v="0"/>
    <n v="1289869.9000000001"/>
  </r>
  <r>
    <x v="7"/>
    <x v="1"/>
    <n v="10"/>
    <n v="7326.5"/>
    <n v="34040.5"/>
    <n v="21454.3"/>
    <n v="17.100000000000001"/>
    <n v="477.3"/>
    <n v="0"/>
    <n v="0"/>
    <n v="2456.5"/>
    <n v="5465.6"/>
    <n v="3333.7"/>
    <n v="0"/>
    <n v="2945.2"/>
    <n v="14874.4"/>
    <n v="34388.199999999997"/>
    <n v="29023.9"/>
    <n v="0"/>
    <n v="0"/>
    <n v="0"/>
    <n v="0"/>
    <n v="0"/>
    <n v="2656.5"/>
    <n v="8960.5"/>
    <n v="168442"/>
    <n v="275248.5"/>
    <n v="110012.7"/>
    <n v="325295.59999999998"/>
    <n v="239232"/>
    <n v="0"/>
    <n v="0"/>
    <n v="0"/>
    <n v="0"/>
    <n v="0"/>
    <n v="0"/>
    <n v="0"/>
    <n v="0"/>
    <n v="0"/>
    <n v="74571.500000000015"/>
    <n v="1211079.5"/>
    <n v="0"/>
    <n v="1285651"/>
  </r>
  <r>
    <x v="7"/>
    <x v="1"/>
    <n v="11"/>
    <n v="7905.9"/>
    <n v="36766.5"/>
    <n v="23893.1"/>
    <n v="16.600000000000001"/>
    <n v="1081.0999999999999"/>
    <n v="0"/>
    <n v="0"/>
    <n v="3719.5"/>
    <n v="7388.1"/>
    <n v="4906.8999999999996"/>
    <n v="0"/>
    <n v="3280.9"/>
    <n v="16082.3"/>
    <n v="37211.300000000003"/>
    <n v="32513.5"/>
    <n v="0"/>
    <n v="21943.59"/>
    <n v="0"/>
    <n v="0"/>
    <n v="0"/>
    <n v="5582.9"/>
    <n v="10502.1"/>
    <n v="183437.3"/>
    <n v="305916"/>
    <n v="173820.2"/>
    <n v="267362.31"/>
    <n v="205573.1"/>
    <n v="0"/>
    <n v="0"/>
    <n v="0"/>
    <n v="0"/>
    <n v="0"/>
    <n v="0"/>
    <n v="0"/>
    <n v="0"/>
    <n v="0"/>
    <n v="85677.700000000012"/>
    <n v="1263225.5000000002"/>
    <n v="0"/>
    <n v="1348903.2000000002"/>
  </r>
  <r>
    <x v="7"/>
    <x v="1"/>
    <n v="12"/>
    <n v="10880"/>
    <n v="51465.3"/>
    <n v="36563.199999999997"/>
    <n v="14.2"/>
    <n v="2390.4"/>
    <n v="0"/>
    <n v="0"/>
    <n v="4817.3999999999996"/>
    <n v="9844.6"/>
    <n v="6499.5"/>
    <n v="0"/>
    <n v="2449.6"/>
    <n v="18365.099999999999"/>
    <n v="39536.5"/>
    <n v="39637.5"/>
    <n v="0"/>
    <n v="0"/>
    <n v="0"/>
    <n v="0"/>
    <n v="0"/>
    <n v="12417.2"/>
    <n v="12573.3"/>
    <n v="202217.60000000001"/>
    <n v="355606.6"/>
    <n v="150433.29999999999"/>
    <n v="368815"/>
    <n v="232661.5"/>
    <n v="0"/>
    <n v="0"/>
    <n v="0"/>
    <n v="0"/>
    <n v="0"/>
    <n v="0"/>
    <n v="0"/>
    <n v="0"/>
    <n v="0"/>
    <n v="122474.59999999999"/>
    <n v="1434713.2"/>
    <n v="0"/>
    <n v="1557187.8"/>
  </r>
  <r>
    <x v="8"/>
    <x v="1"/>
    <n v="1"/>
    <n v="873.4"/>
    <n v="2039.1"/>
    <n v="763.2"/>
    <n v="0"/>
    <n v="0"/>
    <n v="0"/>
    <n v="0"/>
    <n v="0"/>
    <n v="0"/>
    <n v="0"/>
    <n v="0"/>
    <n v="54.7"/>
    <n v="1566.1"/>
    <n v="4320.1000000000004"/>
    <n v="0"/>
    <n v="0"/>
    <n v="0"/>
    <n v="0"/>
    <n v="0"/>
    <n v="0"/>
    <n v="0"/>
    <n v="1016.8"/>
    <n v="19802.5"/>
    <n v="13623.8"/>
    <n v="48696.3"/>
    <n v="0"/>
    <n v="145432"/>
    <n v="0"/>
    <n v="0"/>
    <n v="0"/>
    <n v="0"/>
    <n v="0"/>
    <n v="0"/>
    <n v="0"/>
    <n v="0"/>
    <n v="0"/>
    <n v="3675.7"/>
    <n v="234512.3"/>
    <n v="0"/>
    <n v="238188"/>
  </r>
  <r>
    <x v="8"/>
    <x v="1"/>
    <n v="2"/>
    <n v="825.6"/>
    <n v="1950.8"/>
    <n v="715.9"/>
    <n v="0"/>
    <n v="0"/>
    <n v="0"/>
    <n v="0"/>
    <n v="0"/>
    <n v="0"/>
    <n v="0"/>
    <n v="0"/>
    <n v="50"/>
    <n v="1493.6"/>
    <n v="4174.6000000000004"/>
    <n v="0"/>
    <n v="0"/>
    <n v="0"/>
    <n v="0"/>
    <n v="0"/>
    <n v="0"/>
    <n v="0"/>
    <n v="1135.0999999999999"/>
    <n v="18662.7"/>
    <n v="54843.7"/>
    <n v="59467.6"/>
    <n v="0"/>
    <n v="136143.9"/>
    <n v="0"/>
    <n v="0"/>
    <n v="0"/>
    <n v="0"/>
    <n v="0"/>
    <n v="0"/>
    <n v="0"/>
    <n v="0"/>
    <n v="0"/>
    <n v="3492.3"/>
    <n v="275971.19999999995"/>
    <n v="0"/>
    <n v="279463.49999999994"/>
  </r>
  <r>
    <x v="8"/>
    <x v="1"/>
    <n v="3"/>
    <n v="741.6"/>
    <n v="1796.9"/>
    <n v="620.20000000000005"/>
    <n v="0"/>
    <n v="0"/>
    <n v="0"/>
    <n v="0"/>
    <n v="0"/>
    <n v="0"/>
    <n v="0"/>
    <n v="0"/>
    <n v="44.3"/>
    <n v="1359.4"/>
    <n v="4171.7"/>
    <n v="0"/>
    <n v="0"/>
    <n v="0"/>
    <n v="0"/>
    <n v="0"/>
    <n v="0"/>
    <n v="0"/>
    <n v="1200.0999999999999"/>
    <n v="17161.8"/>
    <n v="28673.3"/>
    <n v="75385.2"/>
    <n v="0"/>
    <n v="129207"/>
    <n v="0"/>
    <n v="0"/>
    <n v="0"/>
    <n v="0"/>
    <n v="0"/>
    <n v="0"/>
    <n v="0"/>
    <n v="0"/>
    <n v="0"/>
    <n v="3158.7"/>
    <n v="257202.8"/>
    <n v="0"/>
    <n v="260361.5"/>
  </r>
  <r>
    <x v="8"/>
    <x v="1"/>
    <n v="4"/>
    <n v="653"/>
    <n v="1649.3"/>
    <n v="470.4"/>
    <n v="0"/>
    <n v="0"/>
    <n v="0"/>
    <n v="0"/>
    <n v="0"/>
    <n v="0"/>
    <n v="0"/>
    <n v="0"/>
    <n v="44.3"/>
    <n v="997.1"/>
    <n v="3226"/>
    <n v="0"/>
    <n v="148.4"/>
    <n v="0"/>
    <n v="0"/>
    <n v="0"/>
    <n v="0"/>
    <n v="0"/>
    <n v="800"/>
    <n v="12348.9"/>
    <n v="20869"/>
    <n v="62253.2"/>
    <n v="0"/>
    <n v="103310.2"/>
    <n v="0"/>
    <n v="0"/>
    <n v="0"/>
    <n v="0"/>
    <n v="0"/>
    <n v="0"/>
    <n v="0"/>
    <n v="0"/>
    <n v="0"/>
    <n v="2772.7000000000003"/>
    <n v="203997.09999999998"/>
    <n v="0"/>
    <n v="206769.8"/>
  </r>
  <r>
    <x v="8"/>
    <x v="1"/>
    <n v="5"/>
    <n v="603.29999999999995"/>
    <n v="1563.3"/>
    <n v="417.6"/>
    <n v="0"/>
    <n v="0"/>
    <n v="0"/>
    <n v="0"/>
    <n v="0"/>
    <n v="0"/>
    <n v="0"/>
    <n v="0"/>
    <n v="45.5"/>
    <n v="1098.5"/>
    <n v="2795.9"/>
    <n v="1061.7"/>
    <n v="195.4"/>
    <n v="0"/>
    <n v="0"/>
    <n v="0"/>
    <n v="0"/>
    <n v="0"/>
    <n v="777.4"/>
    <n v="11494"/>
    <n v="16714.8"/>
    <n v="61970.6"/>
    <n v="0"/>
    <n v="110402"/>
    <n v="0"/>
    <n v="0"/>
    <n v="0"/>
    <n v="0"/>
    <n v="0"/>
    <n v="0"/>
    <n v="0"/>
    <n v="0"/>
    <n v="0"/>
    <n v="2584.1999999999998"/>
    <n v="206555.8"/>
    <n v="0"/>
    <n v="209140"/>
  </r>
  <r>
    <x v="8"/>
    <x v="1"/>
    <n v="6"/>
    <n v="540.9"/>
    <n v="1489.8"/>
    <n v="387.1"/>
    <n v="0"/>
    <n v="0"/>
    <n v="0"/>
    <n v="0"/>
    <n v="0"/>
    <n v="0"/>
    <n v="0"/>
    <n v="0"/>
    <n v="46.6"/>
    <n v="1019.1"/>
    <n v="3089.9"/>
    <n v="1175.5"/>
    <n v="0"/>
    <n v="0"/>
    <n v="0"/>
    <n v="0"/>
    <n v="0"/>
    <n v="0"/>
    <n v="721.8"/>
    <n v="11459.7"/>
    <n v="17763.3"/>
    <n v="75129.399999999994"/>
    <n v="0"/>
    <n v="104236.1"/>
    <n v="0"/>
    <n v="0"/>
    <n v="0"/>
    <n v="0"/>
    <n v="0"/>
    <n v="0"/>
    <n v="0"/>
    <n v="0"/>
    <n v="0"/>
    <n v="2417.7999999999997"/>
    <n v="214641.4"/>
    <n v="0"/>
    <n v="217059.19999999998"/>
  </r>
  <r>
    <x v="8"/>
    <x v="1"/>
    <n v="7"/>
    <n v="562.79999999999995"/>
    <n v="1486.4"/>
    <n v="387.3"/>
    <n v="0"/>
    <n v="0"/>
    <n v="0"/>
    <n v="0"/>
    <n v="0"/>
    <n v="0"/>
    <n v="0"/>
    <n v="0"/>
    <n v="48.8"/>
    <n v="1129.2"/>
    <n v="3404.3"/>
    <n v="1266.9000000000001"/>
    <n v="0"/>
    <n v="0"/>
    <n v="0"/>
    <n v="0"/>
    <n v="0"/>
    <n v="0"/>
    <n v="563.9"/>
    <n v="11263.4"/>
    <n v="19006.2"/>
    <n v="68166.100000000006"/>
    <n v="0"/>
    <n v="100859.2"/>
    <n v="0"/>
    <n v="0"/>
    <n v="0"/>
    <n v="0"/>
    <n v="0"/>
    <n v="0"/>
    <n v="0"/>
    <n v="0"/>
    <n v="0"/>
    <n v="2436.5"/>
    <n v="205708"/>
    <n v="0"/>
    <n v="208144.5"/>
  </r>
  <r>
    <x v="8"/>
    <x v="1"/>
    <n v="8"/>
    <n v="453.9"/>
    <n v="1259.2"/>
    <n v="361.4"/>
    <n v="0"/>
    <n v="0"/>
    <n v="0"/>
    <n v="0"/>
    <n v="0"/>
    <n v="0"/>
    <n v="0"/>
    <n v="0"/>
    <n v="48.8"/>
    <n v="689.1"/>
    <n v="3031.8"/>
    <n v="1056.5999999999999"/>
    <n v="0"/>
    <n v="0"/>
    <n v="0"/>
    <n v="0"/>
    <n v="0"/>
    <n v="0"/>
    <n v="459.6"/>
    <n v="10025.4"/>
    <n v="15736.7"/>
    <n v="63744.1"/>
    <n v="0"/>
    <n v="103647.9"/>
    <n v="0"/>
    <n v="0"/>
    <n v="0"/>
    <n v="0"/>
    <n v="0"/>
    <n v="0"/>
    <n v="0"/>
    <n v="0"/>
    <n v="0"/>
    <n v="2074.5"/>
    <n v="198440"/>
    <n v="0"/>
    <n v="200514.5"/>
  </r>
  <r>
    <x v="8"/>
    <x v="1"/>
    <n v="9"/>
    <n v="502.6"/>
    <n v="1307.9000000000001"/>
    <n v="386.4"/>
    <n v="0"/>
    <n v="0"/>
    <n v="0"/>
    <n v="0"/>
    <n v="0"/>
    <n v="0"/>
    <n v="0"/>
    <n v="0"/>
    <n v="39.6"/>
    <n v="939"/>
    <n v="3377.3"/>
    <n v="805.5"/>
    <n v="0"/>
    <n v="0"/>
    <n v="0"/>
    <n v="0"/>
    <n v="0"/>
    <n v="0"/>
    <n v="683.9"/>
    <n v="11556.9"/>
    <n v="19366.2"/>
    <n v="72545.899999999994"/>
    <n v="0"/>
    <n v="101265.1"/>
    <n v="0"/>
    <n v="0"/>
    <n v="0"/>
    <n v="0"/>
    <n v="0"/>
    <n v="0"/>
    <n v="0"/>
    <n v="0"/>
    <n v="0"/>
    <n v="2196.9"/>
    <n v="210579.4"/>
    <n v="0"/>
    <n v="212776.3"/>
  </r>
  <r>
    <x v="8"/>
    <x v="1"/>
    <n v="10"/>
    <n v="462.9"/>
    <n v="1149.9000000000001"/>
    <n v="340.1"/>
    <n v="0"/>
    <n v="0"/>
    <n v="0"/>
    <n v="0"/>
    <n v="0"/>
    <n v="0"/>
    <n v="0"/>
    <n v="0"/>
    <n v="38.4"/>
    <n v="938"/>
    <n v="2747.7"/>
    <n v="562.20000000000005"/>
    <n v="0"/>
    <n v="0"/>
    <n v="0"/>
    <n v="0"/>
    <n v="0"/>
    <n v="0"/>
    <n v="627.1"/>
    <n v="9374.9"/>
    <n v="13137.5"/>
    <n v="60536.3"/>
    <n v="0"/>
    <n v="119159.4"/>
    <n v="0"/>
    <n v="0"/>
    <n v="0"/>
    <n v="0"/>
    <n v="0"/>
    <n v="0"/>
    <n v="0"/>
    <n v="0"/>
    <n v="0"/>
    <n v="1952.9"/>
    <n v="207121.5"/>
    <n v="0"/>
    <n v="209074.4"/>
  </r>
  <r>
    <x v="8"/>
    <x v="1"/>
    <n v="11"/>
    <n v="609.6"/>
    <n v="1481.9"/>
    <n v="424.2"/>
    <n v="0"/>
    <n v="0"/>
    <n v="0"/>
    <n v="0"/>
    <n v="0"/>
    <n v="0"/>
    <n v="0"/>
    <n v="0"/>
    <n v="42.1"/>
    <n v="1092.0999999999999"/>
    <n v="3694"/>
    <n v="1294.0999999999999"/>
    <n v="0"/>
    <n v="0"/>
    <n v="0"/>
    <n v="0"/>
    <n v="0"/>
    <n v="0"/>
    <n v="868.2"/>
    <n v="13838.4"/>
    <n v="17082.599999999999"/>
    <n v="78577.3"/>
    <n v="0"/>
    <n v="121001.9"/>
    <n v="0"/>
    <n v="0"/>
    <n v="0"/>
    <n v="0"/>
    <n v="0"/>
    <n v="0"/>
    <n v="0"/>
    <n v="0"/>
    <n v="0"/>
    <n v="2515.6999999999998"/>
    <n v="237490.7"/>
    <n v="0"/>
    <n v="240006.40000000002"/>
  </r>
  <r>
    <x v="8"/>
    <x v="1"/>
    <n v="12"/>
    <n v="822.4"/>
    <n v="1879.7"/>
    <n v="601.1"/>
    <n v="0"/>
    <n v="0"/>
    <n v="0"/>
    <n v="0"/>
    <n v="0"/>
    <n v="0"/>
    <n v="0"/>
    <n v="0"/>
    <n v="51.4"/>
    <n v="1371.7"/>
    <n v="3797.7"/>
    <n v="1351.2"/>
    <n v="0"/>
    <n v="0"/>
    <n v="0"/>
    <n v="0"/>
    <n v="0"/>
    <n v="0"/>
    <n v="1010.9"/>
    <n v="17144.099999999999"/>
    <n v="32972"/>
    <n v="89598"/>
    <n v="0"/>
    <n v="147639.29999999999"/>
    <n v="0"/>
    <n v="0"/>
    <n v="0"/>
    <n v="0"/>
    <n v="0"/>
    <n v="0"/>
    <n v="0"/>
    <n v="0"/>
    <n v="0"/>
    <n v="3303.2"/>
    <n v="294936.3"/>
    <n v="0"/>
    <n v="298239.5"/>
  </r>
  <r>
    <x v="9"/>
    <x v="1"/>
    <n v="1"/>
    <n v="111476"/>
    <n v="362932.6"/>
    <n v="822791.3"/>
    <n v="363"/>
    <n v="144999.29999999999"/>
    <n v="26.3"/>
    <n v="526.6"/>
    <n v="120870.6"/>
    <n v="89995"/>
    <n v="671.5"/>
    <n v="1016.2"/>
    <n v="723.8"/>
    <n v="25139.7"/>
    <n v="109928.1"/>
    <n v="67166.2"/>
    <n v="9544.7000000000007"/>
    <n v="0"/>
    <n v="0"/>
    <n v="37146.300000000003"/>
    <n v="0"/>
    <n v="2023.5"/>
    <n v="52132.5"/>
    <n v="682625.9"/>
    <n v="978084.5"/>
    <n v="310133.40000000002"/>
    <n v="593695.1"/>
    <n v="399429.7"/>
    <n v="0"/>
    <n v="0"/>
    <n v="6"/>
    <n v="2097205.7999999998"/>
    <n v="0"/>
    <n v="0"/>
    <n v="0"/>
    <n v="0"/>
    <n v="0"/>
    <n v="1654652.2000000002"/>
    <n v="3268789.6"/>
    <n v="2097211.7999999998"/>
    <n v="7020653.6000000006"/>
  </r>
  <r>
    <x v="9"/>
    <x v="1"/>
    <n v="2"/>
    <n v="106504.3"/>
    <n v="348547.6"/>
    <n v="722352.9"/>
    <n v="284.60000000000002"/>
    <n v="115799.5"/>
    <n v="17.3"/>
    <n v="257.5"/>
    <n v="103982.7"/>
    <n v="81595.3"/>
    <n v="635.4"/>
    <n v="895.1"/>
    <n v="688.9"/>
    <n v="24739.8"/>
    <n v="99985.7"/>
    <n v="62061.2"/>
    <n v="11191.1"/>
    <n v="0"/>
    <n v="0"/>
    <n v="31777.200000000001"/>
    <n v="0"/>
    <n v="1814.8"/>
    <n v="50016.3"/>
    <n v="631495.4"/>
    <n v="893547.4"/>
    <n v="296738.8"/>
    <n v="586911.19999999995"/>
    <n v="367541.3"/>
    <n v="0"/>
    <n v="0"/>
    <n v="198457.3"/>
    <n v="2835581.2"/>
    <n v="0"/>
    <n v="0"/>
    <n v="0"/>
    <n v="0"/>
    <n v="0"/>
    <n v="1479977.1"/>
    <n v="3059404.1999999993"/>
    <n v="3034038.5"/>
    <n v="7573419.7999999989"/>
  </r>
  <r>
    <x v="9"/>
    <x v="1"/>
    <n v="3"/>
    <n v="97965.8"/>
    <n v="321414.7"/>
    <n v="716427.4"/>
    <n v="291.60000000000002"/>
    <n v="102516.4"/>
    <n v="17.100000000000001"/>
    <n v="551.1"/>
    <n v="93269.1"/>
    <n v="71896.3"/>
    <n v="461"/>
    <n v="789.4"/>
    <n v="626.9"/>
    <n v="22796.400000000001"/>
    <n v="91424"/>
    <n v="54736.6"/>
    <n v="5214.6000000000004"/>
    <n v="0"/>
    <n v="0"/>
    <n v="32318"/>
    <n v="0"/>
    <n v="1805.6"/>
    <n v="47145.8"/>
    <n v="581574.30000000005"/>
    <n v="802492.9"/>
    <n v="262184.2"/>
    <n v="513635.4"/>
    <n v="363288.9"/>
    <n v="0"/>
    <n v="0"/>
    <n v="357183.9"/>
    <n v="2499972.7999999998"/>
    <n v="0"/>
    <n v="0"/>
    <n v="0"/>
    <n v="0"/>
    <n v="0"/>
    <n v="1404810.5000000002"/>
    <n v="2780033"/>
    <n v="2857156.6999999997"/>
    <n v="7042000.1999999993"/>
  </r>
  <r>
    <x v="9"/>
    <x v="1"/>
    <n v="4"/>
    <n v="91522.1"/>
    <n v="303268.90000000002"/>
    <n v="707567.8"/>
    <n v="235.6"/>
    <n v="52046.400000000001"/>
    <n v="11.8"/>
    <n v="337.4"/>
    <n v="30170.1"/>
    <n v="29564.799999999999"/>
    <n v="1.2"/>
    <n v="895.1"/>
    <n v="729.5"/>
    <n v="16185.8"/>
    <n v="65473.599999999999"/>
    <n v="31130.2"/>
    <n v="0"/>
    <n v="0"/>
    <n v="0"/>
    <n v="29148.5"/>
    <n v="0"/>
    <n v="1933.7"/>
    <n v="31230.9"/>
    <n v="355750.8"/>
    <n v="519751.1"/>
    <n v="222299.9"/>
    <n v="449787.9"/>
    <n v="321390"/>
    <n v="0"/>
    <n v="0"/>
    <n v="0"/>
    <n v="2797047.7"/>
    <n v="0"/>
    <n v="0"/>
    <n v="0"/>
    <n v="0"/>
    <n v="0"/>
    <n v="1214726.1000000001"/>
    <n v="2045707"/>
    <n v="2797047.7"/>
    <n v="6057480.8000000007"/>
  </r>
  <r>
    <x v="9"/>
    <x v="1"/>
    <n v="5"/>
    <n v="85300.1"/>
    <n v="286357.40000000002"/>
    <n v="642845.5"/>
    <n v="282.10000000000002"/>
    <n v="49706.400000000001"/>
    <n v="15.9"/>
    <n v="326.39999999999998"/>
    <n v="29309.1"/>
    <n v="31706.1"/>
    <n v="187.9"/>
    <n v="965.2"/>
    <n v="773.8"/>
    <n v="14041.9"/>
    <n v="51242.2"/>
    <n v="25842.7"/>
    <n v="0"/>
    <n v="0"/>
    <n v="0"/>
    <n v="32481"/>
    <n v="0"/>
    <n v="1879.7"/>
    <n v="28808"/>
    <n v="341328.1"/>
    <n v="456150"/>
    <n v="221596.3"/>
    <n v="471477.5"/>
    <n v="402363"/>
    <n v="0"/>
    <n v="0"/>
    <n v="0"/>
    <n v="2469941.7999999998"/>
    <n v="0"/>
    <n v="0"/>
    <n v="0"/>
    <n v="0"/>
    <n v="0"/>
    <n v="1126036.8999999999"/>
    <n v="2048949.4"/>
    <n v="2469941.7999999998"/>
    <n v="5644928.0999999996"/>
  </r>
  <r>
    <x v="9"/>
    <x v="1"/>
    <n v="6"/>
    <n v="68956.899999999994"/>
    <n v="236666.5"/>
    <n v="454786.7"/>
    <n v="272.89999999999998"/>
    <n v="27653.9"/>
    <n v="13.7"/>
    <n v="233.9"/>
    <n v="19454.599999999999"/>
    <n v="19555.8"/>
    <n v="149.1"/>
    <n v="895.1"/>
    <n v="915.7"/>
    <n v="14610"/>
    <n v="57640.3"/>
    <n v="32418.3"/>
    <n v="0"/>
    <n v="0"/>
    <n v="0"/>
    <n v="30710.7"/>
    <n v="0"/>
    <n v="1827.5"/>
    <n v="34343.699999999997"/>
    <n v="399460.9"/>
    <n v="538950.40000000002"/>
    <n v="225452.2"/>
    <n v="465453.7"/>
    <n v="336796.4"/>
    <n v="0"/>
    <n v="0"/>
    <n v="0"/>
    <n v="1844596.9"/>
    <n v="0"/>
    <n v="0"/>
    <n v="0"/>
    <n v="0"/>
    <n v="0"/>
    <n v="827744.00000000012"/>
    <n v="2139474.9"/>
    <n v="1844596.9"/>
    <n v="4811815.8"/>
  </r>
  <r>
    <x v="9"/>
    <x v="1"/>
    <n v="7"/>
    <n v="51759.4"/>
    <n v="181773"/>
    <n v="292663.7"/>
    <n v="212.7"/>
    <n v="13008.5"/>
    <n v="12.7"/>
    <n v="210"/>
    <n v="10312.799999999999"/>
    <n v="8885"/>
    <n v="70.900000000000006"/>
    <n v="854.4"/>
    <n v="908.2"/>
    <n v="14389.7"/>
    <n v="46401.7"/>
    <n v="31505.1"/>
    <n v="0"/>
    <n v="0"/>
    <n v="0"/>
    <n v="32392.6"/>
    <n v="0"/>
    <n v="1674.1"/>
    <n v="32738.5"/>
    <n v="391532.6"/>
    <n v="565479.9"/>
    <n v="220135.5"/>
    <n v="435604.7"/>
    <n v="326891.40000000002"/>
    <n v="0"/>
    <n v="0"/>
    <n v="49984.57"/>
    <n v="1530382.83"/>
    <n v="0"/>
    <n v="0"/>
    <n v="0"/>
    <n v="0"/>
    <n v="0"/>
    <n v="558908.69999999995"/>
    <n v="2100508.4"/>
    <n v="1580367.4000000001"/>
    <n v="4239784.5"/>
  </r>
  <r>
    <x v="9"/>
    <x v="1"/>
    <n v="8"/>
    <n v="47740.800000000003"/>
    <n v="171983.6"/>
    <n v="271534.59999999998"/>
    <n v="155"/>
    <n v="12257.9"/>
    <n v="7.4"/>
    <n v="212.1"/>
    <n v="9619.1"/>
    <n v="8596"/>
    <n v="77.8"/>
    <n v="905.4"/>
    <n v="797.4"/>
    <n v="13800.5"/>
    <n v="57210.3"/>
    <n v="31836.400000000001"/>
    <n v="0"/>
    <n v="0"/>
    <n v="0"/>
    <n v="32417.1"/>
    <n v="0"/>
    <n v="1694.8"/>
    <n v="31538.799999999999"/>
    <n v="380395"/>
    <n v="518249.6"/>
    <n v="278565.8"/>
    <n v="412943.4"/>
    <n v="350562.6"/>
    <n v="0"/>
    <n v="0"/>
    <n v="0"/>
    <n v="1797408.4"/>
    <n v="0"/>
    <n v="0"/>
    <n v="0"/>
    <n v="0"/>
    <n v="0"/>
    <n v="522184.3"/>
    <n v="2110917.1"/>
    <n v="1797408.4"/>
    <n v="4430509.8"/>
  </r>
  <r>
    <x v="9"/>
    <x v="1"/>
    <n v="9"/>
    <n v="49288.4"/>
    <n v="175946.6"/>
    <n v="286402.7"/>
    <n v="165.6"/>
    <n v="14322.2"/>
    <n v="12.6"/>
    <n v="215.5"/>
    <n v="10387.299999999999"/>
    <n v="10885.6"/>
    <n v="98.9"/>
    <n v="895.1"/>
    <n v="691.9"/>
    <n v="13597"/>
    <n v="56279.5"/>
    <n v="48799.4"/>
    <n v="0"/>
    <n v="0"/>
    <n v="0"/>
    <n v="30663.4"/>
    <n v="0"/>
    <n v="1626.7"/>
    <n v="33342.300000000003"/>
    <n v="397638"/>
    <n v="534417.30000000005"/>
    <n v="223877.4"/>
    <n v="415622"/>
    <n v="328670.8"/>
    <n v="0"/>
    <n v="0"/>
    <n v="0"/>
    <n v="1808368.3"/>
    <n v="0"/>
    <n v="0"/>
    <n v="0"/>
    <n v="0"/>
    <n v="0"/>
    <n v="547725.4"/>
    <n v="2086120.8"/>
    <n v="1808368.3"/>
    <n v="4442214.5"/>
  </r>
  <r>
    <x v="9"/>
    <x v="1"/>
    <n v="10"/>
    <n v="56153.1"/>
    <n v="192052.3"/>
    <n v="360539.9"/>
    <n v="234.6"/>
    <n v="24402.9"/>
    <n v="11.6"/>
    <n v="434"/>
    <n v="18178.3"/>
    <n v="20071.400000000001"/>
    <n v="175.7"/>
    <n v="854.4"/>
    <n v="853.6"/>
    <n v="14092.8"/>
    <n v="60377.5"/>
    <n v="18455.599999999999"/>
    <n v="0"/>
    <n v="0"/>
    <n v="0"/>
    <n v="32109.5"/>
    <n v="0"/>
    <n v="1707.2"/>
    <n v="36625.800000000003"/>
    <n v="415817.5"/>
    <n v="567074.69999999995"/>
    <n v="238066.9"/>
    <n v="443646.4"/>
    <n v="444384.3"/>
    <n v="0"/>
    <n v="0"/>
    <n v="0"/>
    <n v="1691351"/>
    <n v="0"/>
    <n v="0"/>
    <n v="0"/>
    <n v="0"/>
    <n v="0"/>
    <n v="672253.8"/>
    <n v="2274066.1999999997"/>
    <n v="1691351"/>
    <n v="4637671"/>
  </r>
  <r>
    <x v="9"/>
    <x v="1"/>
    <n v="11"/>
    <n v="74035.8"/>
    <n v="236755.3"/>
    <n v="534256.9"/>
    <n v="254.3"/>
    <n v="53549.5"/>
    <n v="15"/>
    <n v="441.8"/>
    <n v="42138.7"/>
    <n v="40195.800000000003"/>
    <n v="174.2"/>
    <n v="966.6"/>
    <n v="968.9"/>
    <n v="15671.9"/>
    <n v="71009.2"/>
    <n v="40861.9"/>
    <n v="576.5"/>
    <n v="11042.75"/>
    <n v="0"/>
    <n v="33240.300000000003"/>
    <n v="0"/>
    <n v="2039.3"/>
    <n v="39174.699999999997"/>
    <n v="482348.4"/>
    <n v="648920.6"/>
    <n v="276311.09999999998"/>
    <n v="435230.85"/>
    <n v="270960.90000000002"/>
    <n v="0"/>
    <n v="0"/>
    <n v="0"/>
    <n v="1709301.1"/>
    <n v="0"/>
    <n v="0"/>
    <n v="0"/>
    <n v="0"/>
    <n v="0"/>
    <n v="981817.3"/>
    <n v="2329323.9"/>
    <n v="1709301.1"/>
    <n v="5020442.3000000007"/>
  </r>
  <r>
    <x v="9"/>
    <x v="1"/>
    <n v="12"/>
    <n v="111760.5"/>
    <n v="350775.9"/>
    <n v="844933.1"/>
    <n v="289.39999999999998"/>
    <n v="122288.4"/>
    <n v="22.9"/>
    <n v="679.1"/>
    <n v="99080"/>
    <n v="75434.7"/>
    <n v="505.3"/>
    <n v="1058.3"/>
    <n v="644.79999999999995"/>
    <n v="20716.2"/>
    <n v="70805.7"/>
    <n v="48355.3"/>
    <n v="1158.9000000000001"/>
    <n v="0"/>
    <n v="0"/>
    <n v="34141.199999999997"/>
    <n v="0"/>
    <n v="2038.2"/>
    <n v="46841"/>
    <n v="608210.80000000005"/>
    <n v="826366"/>
    <n v="321517.2"/>
    <n v="488127.2"/>
    <n v="295952.09999999998"/>
    <n v="0"/>
    <n v="0"/>
    <n v="0"/>
    <n v="2422082.2999999998"/>
    <n v="0"/>
    <n v="0"/>
    <n v="0"/>
    <n v="0"/>
    <n v="0"/>
    <n v="1605769.2999999998"/>
    <n v="2765932.9"/>
    <n v="2422082.2999999998"/>
    <n v="6793784.4999999991"/>
  </r>
  <r>
    <x v="10"/>
    <x v="1"/>
    <n v="1"/>
    <n v="32650.1"/>
    <n v="101149.9"/>
    <n v="491590.1"/>
    <n v="943.7"/>
    <n v="119290.9"/>
    <n v="6454.5"/>
    <n v="0"/>
    <n v="4690.7"/>
    <n v="22031.200000000001"/>
    <n v="0"/>
    <n v="335.8"/>
    <n v="280.8"/>
    <n v="10825"/>
    <n v="40373.5"/>
    <n v="31968.3"/>
    <n v="4.7"/>
    <n v="0"/>
    <n v="0"/>
    <n v="797.5"/>
    <n v="0"/>
    <n v="24.5"/>
    <n v="6049.3"/>
    <n v="188364.7"/>
    <n v="384780.5"/>
    <n v="157271.5"/>
    <n v="112314.9"/>
    <n v="0"/>
    <n v="0"/>
    <n v="0"/>
    <n v="0"/>
    <n v="0"/>
    <n v="0"/>
    <n v="0"/>
    <n v="10623300"/>
    <n v="7165.1"/>
    <n v="0"/>
    <n v="778801.09999999986"/>
    <n v="933391"/>
    <n v="10630465.1"/>
    <n v="12342657.199999999"/>
  </r>
  <r>
    <x v="10"/>
    <x v="1"/>
    <n v="2"/>
    <n v="26464.400000000001"/>
    <n v="82664.600000000006"/>
    <n v="354758.3"/>
    <n v="585.29999999999995"/>
    <n v="88590.3"/>
    <n v="5359.1"/>
    <n v="0"/>
    <n v="4934.2"/>
    <n v="16939.5"/>
    <n v="0"/>
    <n v="239.2"/>
    <n v="110.8"/>
    <n v="10767.6"/>
    <n v="35386.5"/>
    <n v="29426.2"/>
    <n v="3.5"/>
    <n v="0"/>
    <n v="0"/>
    <n v="644.29999999999995"/>
    <n v="0"/>
    <n v="30.2"/>
    <n v="6934.5"/>
    <n v="175792.9"/>
    <n v="340828"/>
    <n v="132853.20000000001"/>
    <n v="86878.399999999994"/>
    <n v="0"/>
    <n v="0"/>
    <n v="0"/>
    <n v="0"/>
    <n v="0"/>
    <n v="0"/>
    <n v="0"/>
    <n v="10888040.4"/>
    <n v="6814.7"/>
    <n v="0"/>
    <n v="580295.69999999995"/>
    <n v="819895.29999999993"/>
    <n v="10894855.1"/>
    <n v="12295046.1"/>
  </r>
  <r>
    <x v="10"/>
    <x v="1"/>
    <n v="3"/>
    <n v="27791.200000000001"/>
    <n v="82877.7"/>
    <n v="345462.8"/>
    <n v="460.7"/>
    <n v="80364.800000000003"/>
    <n v="4616.2"/>
    <n v="0"/>
    <n v="3507.5"/>
    <n v="15104.6"/>
    <n v="0"/>
    <n v="289.8"/>
    <n v="135.9"/>
    <n v="10110.9"/>
    <n v="33376"/>
    <n v="28999.7"/>
    <n v="4.7"/>
    <n v="0"/>
    <n v="0"/>
    <n v="647.29999999999995"/>
    <n v="0"/>
    <n v="16.5"/>
    <n v="5862.8"/>
    <n v="165087.1"/>
    <n v="326383.90000000002"/>
    <n v="124720.4"/>
    <n v="89156.5"/>
    <n v="0"/>
    <n v="0"/>
    <n v="0"/>
    <n v="0"/>
    <n v="0"/>
    <n v="0"/>
    <n v="0"/>
    <n v="11937730.199999999"/>
    <n v="6512.5"/>
    <n v="0"/>
    <n v="560185.49999999988"/>
    <n v="784791.50000000012"/>
    <n v="11944242.699999999"/>
    <n v="13289219.699999999"/>
  </r>
  <r>
    <x v="10"/>
    <x v="1"/>
    <n v="4"/>
    <n v="26998.799999999999"/>
    <n v="87341.9"/>
    <n v="343017"/>
    <n v="858.7"/>
    <n v="58627.9"/>
    <n v="3909.1"/>
    <n v="0"/>
    <n v="1647.8"/>
    <n v="6508.3"/>
    <n v="0"/>
    <n v="289.8"/>
    <n v="130.30000000000001"/>
    <n v="7868.6"/>
    <n v="23940.400000000001"/>
    <n v="22228"/>
    <n v="4.7"/>
    <n v="0"/>
    <n v="0"/>
    <n v="709.7"/>
    <n v="0"/>
    <n v="25.2"/>
    <n v="4880.8"/>
    <n v="129137"/>
    <n v="243460"/>
    <n v="96942.8"/>
    <n v="89665"/>
    <n v="0"/>
    <n v="0"/>
    <n v="0"/>
    <n v="0"/>
    <n v="0"/>
    <n v="0"/>
    <n v="0"/>
    <n v="11155960"/>
    <n v="6353.6"/>
    <n v="0"/>
    <n v="528909.5"/>
    <n v="619282.30000000005"/>
    <n v="11162313.6"/>
    <n v="12310505.4"/>
  </r>
  <r>
    <x v="10"/>
    <x v="1"/>
    <n v="5"/>
    <n v="24304.6"/>
    <n v="78937.5"/>
    <n v="287023.3"/>
    <n v="887.2"/>
    <n v="43164.7"/>
    <n v="3461.6"/>
    <n v="0"/>
    <n v="36.4"/>
    <n v="4934.1000000000004"/>
    <n v="0"/>
    <n v="289.8"/>
    <n v="190.6"/>
    <n v="5597.7"/>
    <n v="16003.7"/>
    <n v="15205.2"/>
    <n v="0"/>
    <n v="0"/>
    <n v="0"/>
    <n v="668.1"/>
    <n v="0"/>
    <n v="12.5"/>
    <n v="3142.3"/>
    <n v="101600.1"/>
    <n v="168721.8"/>
    <n v="95258.7"/>
    <n v="96758"/>
    <n v="0"/>
    <n v="0"/>
    <n v="0"/>
    <n v="0"/>
    <n v="0"/>
    <n v="0"/>
    <n v="0"/>
    <n v="10342340"/>
    <n v="4604"/>
    <n v="0"/>
    <n v="442749.4"/>
    <n v="503448.5"/>
    <n v="10346944"/>
    <n v="11293141.9"/>
  </r>
  <r>
    <x v="10"/>
    <x v="1"/>
    <n v="6"/>
    <n v="20967.900000000001"/>
    <n v="69619.3"/>
    <n v="223155.4"/>
    <n v="479.4"/>
    <n v="30859.7"/>
    <n v="2141.6999999999998"/>
    <n v="0"/>
    <n v="206.9"/>
    <n v="6395.5"/>
    <n v="0"/>
    <n v="289.8"/>
    <n v="157.69999999999999"/>
    <n v="6999.6"/>
    <n v="19330"/>
    <n v="17741.900000000001"/>
    <n v="0"/>
    <n v="0"/>
    <n v="0"/>
    <n v="718"/>
    <n v="0"/>
    <n v="13.9"/>
    <n v="3176.3"/>
    <n v="124922.1"/>
    <n v="220044.9"/>
    <n v="96803.4"/>
    <n v="86527.5"/>
    <n v="0"/>
    <n v="0"/>
    <n v="0"/>
    <n v="0"/>
    <n v="0"/>
    <n v="0"/>
    <n v="0"/>
    <n v="13015720"/>
    <n v="4190.5"/>
    <n v="0"/>
    <n v="353825.80000000005"/>
    <n v="576725.1"/>
    <n v="13019910.5"/>
    <n v="13950461.4"/>
  </r>
  <r>
    <x v="10"/>
    <x v="1"/>
    <n v="7"/>
    <n v="15066.4"/>
    <n v="54235.5"/>
    <n v="150150.1"/>
    <n v="599.5"/>
    <n v="15380.5"/>
    <n v="1230.5"/>
    <n v="0"/>
    <n v="106.3"/>
    <n v="4916.8"/>
    <n v="0"/>
    <n v="289.8"/>
    <n v="136.80000000000001"/>
    <n v="7051.6"/>
    <n v="21096.2"/>
    <n v="20350.7"/>
    <n v="0"/>
    <n v="0"/>
    <n v="0"/>
    <n v="699.7"/>
    <n v="0"/>
    <n v="121.5"/>
    <n v="2975.6"/>
    <n v="126438.9"/>
    <n v="213779"/>
    <n v="94512.2"/>
    <n v="93029.1"/>
    <n v="0"/>
    <n v="0"/>
    <n v="0"/>
    <n v="0"/>
    <n v="0"/>
    <n v="0"/>
    <n v="0"/>
    <n v="13813170"/>
    <n v="2623"/>
    <n v="0"/>
    <n v="241685.59999999998"/>
    <n v="580481.1"/>
    <n v="13815793"/>
    <n v="14637959.699999999"/>
  </r>
  <r>
    <x v="10"/>
    <x v="1"/>
    <n v="8"/>
    <n v="15053.9"/>
    <n v="53860.4"/>
    <n v="145423.5"/>
    <n v="529.20000000000005"/>
    <n v="15230.1"/>
    <n v="1269.5"/>
    <n v="0"/>
    <n v="106.3"/>
    <n v="5303.9"/>
    <n v="0"/>
    <n v="239.2"/>
    <n v="142.4"/>
    <n v="7130.1"/>
    <n v="23383.200000000001"/>
    <n v="24140.400000000001"/>
    <n v="3.5"/>
    <n v="0"/>
    <n v="0"/>
    <n v="764.3"/>
    <n v="0"/>
    <n v="13.8"/>
    <n v="2779.4"/>
    <n v="133421.1"/>
    <n v="227986.6"/>
    <n v="99867.3"/>
    <n v="81391.199999999997"/>
    <n v="0"/>
    <n v="0"/>
    <n v="0"/>
    <n v="0"/>
    <n v="0"/>
    <n v="0"/>
    <n v="0"/>
    <n v="12726650"/>
    <n v="2503.1999999999998"/>
    <n v="0"/>
    <n v="236776.8"/>
    <n v="601262.5"/>
    <n v="12729153.199999999"/>
    <n v="13567192.5"/>
  </r>
  <r>
    <x v="10"/>
    <x v="1"/>
    <n v="9"/>
    <n v="13968.7"/>
    <n v="50059.6"/>
    <n v="134504.20000000001"/>
    <n v="437.1"/>
    <n v="13831.6"/>
    <n v="982.6"/>
    <n v="0"/>
    <n v="97.3"/>
    <n v="5008.8999999999996"/>
    <n v="0"/>
    <n v="289.8"/>
    <n v="165"/>
    <n v="6522.7"/>
    <n v="22176.7"/>
    <n v="17369.2"/>
    <n v="3.5"/>
    <n v="0"/>
    <n v="0"/>
    <n v="694.1"/>
    <n v="0"/>
    <n v="15.8"/>
    <n v="2663.6"/>
    <n v="121311"/>
    <n v="217170"/>
    <n v="89274"/>
    <n v="81250.7"/>
    <n v="0"/>
    <n v="0"/>
    <n v="0"/>
    <n v="0"/>
    <n v="0"/>
    <n v="0"/>
    <n v="0"/>
    <n v="12229790"/>
    <n v="2123.6"/>
    <n v="0"/>
    <n v="218890"/>
    <n v="558906.1"/>
    <n v="12231913.6"/>
    <n v="13009709.699999999"/>
  </r>
  <r>
    <x v="10"/>
    <x v="1"/>
    <n v="10"/>
    <n v="15819"/>
    <n v="52418.1"/>
    <n v="155441.70000000001"/>
    <n v="597.9"/>
    <n v="19763"/>
    <n v="2266.6999999999998"/>
    <n v="0"/>
    <n v="144.9"/>
    <n v="6855.5"/>
    <n v="0"/>
    <n v="335.8"/>
    <n v="235.5"/>
    <n v="7192.8"/>
    <n v="25644.7"/>
    <n v="18099.400000000001"/>
    <n v="11.7"/>
    <n v="0"/>
    <n v="0"/>
    <n v="744.7"/>
    <n v="0"/>
    <n v="18"/>
    <n v="2945.5"/>
    <n v="131638.79999999999"/>
    <n v="229606.5"/>
    <n v="95660.5"/>
    <n v="79752.100000000006"/>
    <n v="0"/>
    <n v="0"/>
    <n v="0"/>
    <n v="0"/>
    <n v="0"/>
    <n v="0"/>
    <n v="0"/>
    <n v="13497920"/>
    <n v="2599.6"/>
    <n v="0"/>
    <n v="253306.80000000002"/>
    <n v="591886"/>
    <n v="13500519.6"/>
    <n v="14345712.4"/>
  </r>
  <r>
    <x v="10"/>
    <x v="1"/>
    <n v="11"/>
    <n v="19898.900000000001"/>
    <n v="62705.8"/>
    <n v="210286.4"/>
    <n v="523.5"/>
    <n v="37580.6"/>
    <n v="3411.4"/>
    <n v="0"/>
    <n v="738.6"/>
    <n v="10630.5"/>
    <n v="0"/>
    <n v="239.2"/>
    <n v="146.4"/>
    <n v="7493.3"/>
    <n v="27711.7"/>
    <n v="19281.599999999999"/>
    <n v="2.2999999999999998"/>
    <n v="0"/>
    <n v="0"/>
    <n v="677.2"/>
    <n v="0"/>
    <n v="12.9"/>
    <n v="3267.1"/>
    <n v="139206.39999999999"/>
    <n v="248076.4"/>
    <n v="100724.2"/>
    <n v="87402.7"/>
    <n v="0"/>
    <n v="0"/>
    <n v="0"/>
    <n v="0"/>
    <n v="0"/>
    <n v="0"/>
    <n v="0"/>
    <n v="4993500"/>
    <n v="3048.5"/>
    <n v="0"/>
    <n v="345775.69999999995"/>
    <n v="634241.39999999991"/>
    <n v="4996548.5"/>
    <n v="5976565.5999999996"/>
  </r>
  <r>
    <x v="10"/>
    <x v="1"/>
    <n v="12"/>
    <n v="30144.2"/>
    <n v="86644.6"/>
    <n v="369272.2"/>
    <n v="655.4"/>
    <n v="79627.199999999997"/>
    <n v="4846.3999999999996"/>
    <n v="0"/>
    <n v="2708.3"/>
    <n v="14660.8"/>
    <n v="0"/>
    <n v="289.8"/>
    <n v="210.2"/>
    <n v="8308.7999999999993"/>
    <n v="32699.1"/>
    <n v="23157.5"/>
    <n v="3.5"/>
    <n v="0"/>
    <n v="0"/>
    <n v="695.5"/>
    <n v="0"/>
    <n v="23.5"/>
    <n v="4410.6000000000004"/>
    <n v="154848.4"/>
    <n v="277300.59999999998"/>
    <n v="114784"/>
    <n v="82831.3"/>
    <n v="0"/>
    <n v="0"/>
    <n v="0"/>
    <n v="0"/>
    <n v="0"/>
    <n v="0"/>
    <n v="0"/>
    <n v="10706610"/>
    <n v="5795.4"/>
    <n v="0"/>
    <n v="588559.10000000009"/>
    <n v="699562.8"/>
    <n v="10712405.4"/>
    <n v="12000527.300000001"/>
  </r>
  <r>
    <x v="11"/>
    <x v="1"/>
    <n v="1"/>
    <n v="35201.9"/>
    <n v="122938.8"/>
    <n v="141701.5"/>
    <n v="176"/>
    <n v="5076.1000000000004"/>
    <n v="781.6"/>
    <n v="0"/>
    <n v="22268.7"/>
    <n v="50388.800000000003"/>
    <n v="0"/>
    <n v="0"/>
    <n v="289.2"/>
    <n v="29246.6"/>
    <n v="53033.7"/>
    <n v="13794.7"/>
    <n v="0"/>
    <n v="0"/>
    <n v="0"/>
    <n v="474.6"/>
    <n v="0"/>
    <n v="474.9"/>
    <n v="34385.800000000003"/>
    <n v="220892.2"/>
    <n v="353599"/>
    <n v="200363.3"/>
    <n v="280394.7"/>
    <n v="145992"/>
    <n v="0"/>
    <n v="0"/>
    <n v="0"/>
    <n v="0"/>
    <n v="0"/>
    <n v="0"/>
    <n v="4348491"/>
    <n v="0"/>
    <n v="0"/>
    <n v="378533.39999999997"/>
    <n v="1332940.7"/>
    <n v="4348491"/>
    <n v="6059965.0999999996"/>
  </r>
  <r>
    <x v="11"/>
    <x v="1"/>
    <n v="2"/>
    <n v="35326.9"/>
    <n v="123836.2"/>
    <n v="135796.1"/>
    <n v="202.1"/>
    <n v="3725.4"/>
    <n v="1913.9"/>
    <n v="0"/>
    <n v="19518.7"/>
    <n v="47850.400000000001"/>
    <n v="0"/>
    <n v="0"/>
    <n v="320.60000000000002"/>
    <n v="29140"/>
    <n v="52919.8"/>
    <n v="13575.7"/>
    <n v="0"/>
    <n v="0"/>
    <n v="0"/>
    <n v="391.2"/>
    <n v="0"/>
    <n v="446.8"/>
    <n v="35295.800000000003"/>
    <n v="205423"/>
    <n v="321844.09999999998"/>
    <n v="170225.2"/>
    <n v="233891.4"/>
    <n v="142777.70000000001"/>
    <n v="0"/>
    <n v="0"/>
    <n v="0"/>
    <n v="0"/>
    <n v="0"/>
    <n v="0"/>
    <n v="4125060.3"/>
    <n v="0"/>
    <n v="0"/>
    <n v="368169.70000000007"/>
    <n v="1206251.2999999998"/>
    <n v="4125060.3"/>
    <n v="5699481.2999999998"/>
  </r>
  <r>
    <x v="11"/>
    <x v="1"/>
    <n v="3"/>
    <n v="31937.9"/>
    <n v="108295.5"/>
    <n v="120193.3"/>
    <n v="156.6"/>
    <n v="4035.5"/>
    <n v="388.6"/>
    <n v="0"/>
    <n v="19028.5"/>
    <n v="43877.3"/>
    <n v="0"/>
    <n v="0"/>
    <n v="304.60000000000002"/>
    <n v="25974.6"/>
    <n v="48458.6"/>
    <n v="11324.3"/>
    <n v="0"/>
    <n v="0"/>
    <n v="0"/>
    <n v="378"/>
    <n v="0"/>
    <n v="407.5"/>
    <n v="27774.799999999999"/>
    <n v="203346.2"/>
    <n v="324397.3"/>
    <n v="208714.2"/>
    <n v="297105.90000000002"/>
    <n v="153434"/>
    <n v="0"/>
    <n v="0"/>
    <n v="0"/>
    <n v="0"/>
    <n v="0"/>
    <n v="0"/>
    <n v="4041047.6"/>
    <n v="0"/>
    <n v="0"/>
    <n v="327913.2"/>
    <n v="1301620"/>
    <n v="4041047.6"/>
    <n v="5670580.7999999998"/>
  </r>
  <r>
    <x v="11"/>
    <x v="1"/>
    <n v="4"/>
    <n v="27349.3"/>
    <n v="77068.3"/>
    <n v="88399.1"/>
    <n v="132.30000000000001"/>
    <n v="2961.9"/>
    <n v="21.2"/>
    <n v="0"/>
    <n v="8969"/>
    <n v="14832.5"/>
    <n v="0"/>
    <n v="0"/>
    <n v="278.3"/>
    <n v="13843.2"/>
    <n v="34789.4"/>
    <n v="12609.4"/>
    <n v="0"/>
    <n v="0"/>
    <n v="0"/>
    <n v="414.2"/>
    <n v="0"/>
    <n v="428.7"/>
    <n v="15746.8"/>
    <n v="136164.29999999999"/>
    <n v="201230"/>
    <n v="177052.5"/>
    <n v="263662.2"/>
    <n v="161420.1"/>
    <n v="0"/>
    <n v="0"/>
    <n v="0"/>
    <n v="0"/>
    <n v="0"/>
    <n v="0"/>
    <n v="4152201.6"/>
    <n v="0"/>
    <n v="0"/>
    <n v="219733.6"/>
    <n v="1017639.1"/>
    <n v="4152201.6"/>
    <n v="5389574.2999999998"/>
  </r>
  <r>
    <x v="11"/>
    <x v="1"/>
    <n v="5"/>
    <n v="26486.799999999999"/>
    <n v="72611.100000000006"/>
    <n v="82649.5"/>
    <n v="143.4"/>
    <n v="3039"/>
    <n v="20.6"/>
    <n v="0"/>
    <n v="7005.2"/>
    <n v="10460.799999999999"/>
    <n v="0"/>
    <n v="0"/>
    <n v="314.60000000000002"/>
    <n v="12588.1"/>
    <n v="35227.699999999997"/>
    <n v="3773.3"/>
    <n v="0"/>
    <n v="0"/>
    <n v="0"/>
    <n v="427.4"/>
    <n v="0"/>
    <n v="428"/>
    <n v="7557.8"/>
    <n v="109161.3"/>
    <n v="171345.3"/>
    <n v="153413.29999999999"/>
    <n v="314680.5"/>
    <n v="165069.4"/>
    <n v="0"/>
    <n v="0"/>
    <n v="0"/>
    <n v="0"/>
    <n v="0"/>
    <n v="0"/>
    <n v="3925822"/>
    <n v="0"/>
    <n v="0"/>
    <n v="202416.40000000002"/>
    <n v="973986.70000000007"/>
    <n v="3925822"/>
    <n v="5102225.0999999996"/>
  </r>
  <r>
    <x v="11"/>
    <x v="1"/>
    <n v="6"/>
    <n v="22809.200000000001"/>
    <n v="64965.3"/>
    <n v="68063.399999999994"/>
    <n v="119.4"/>
    <n v="2375.3000000000002"/>
    <n v="156.69999999999999"/>
    <n v="0"/>
    <n v="5692.3"/>
    <n v="10360.299999999999"/>
    <n v="0"/>
    <n v="0"/>
    <n v="459.4"/>
    <n v="11262.3"/>
    <n v="41033.4"/>
    <n v="13535.9"/>
    <n v="0"/>
    <n v="0"/>
    <n v="0"/>
    <n v="449.4"/>
    <n v="0"/>
    <n v="447.9"/>
    <n v="11697.9"/>
    <n v="149617.4"/>
    <n v="210899.5"/>
    <n v="217097.5"/>
    <n v="165382.20000000001"/>
    <n v="152838"/>
    <n v="0"/>
    <n v="0"/>
    <n v="0"/>
    <n v="0"/>
    <n v="0"/>
    <n v="0"/>
    <n v="3530887.5"/>
    <n v="0"/>
    <n v="0"/>
    <n v="174541.89999999997"/>
    <n v="974720.8"/>
    <n v="3530887.5"/>
    <n v="4680150.2"/>
  </r>
  <r>
    <x v="11"/>
    <x v="1"/>
    <n v="7"/>
    <n v="20874.5"/>
    <n v="59867.7"/>
    <n v="57182.7"/>
    <n v="108.7"/>
    <n v="1333.8"/>
    <n v="-122.8"/>
    <n v="0"/>
    <n v="2427.5"/>
    <n v="6372.8"/>
    <n v="0"/>
    <n v="0"/>
    <n v="313.39999999999998"/>
    <n v="12751.7"/>
    <n v="37629.599999999999"/>
    <n v="11818.6"/>
    <n v="0"/>
    <n v="0"/>
    <n v="0"/>
    <n v="437.4"/>
    <n v="0"/>
    <n v="389.4"/>
    <n v="13079.9"/>
    <n v="162543.1"/>
    <n v="208319.8"/>
    <n v="221780.4"/>
    <n v="165115.29999999999"/>
    <n v="158740.5"/>
    <n v="0"/>
    <n v="0"/>
    <n v="0"/>
    <n v="0"/>
    <n v="0"/>
    <n v="0"/>
    <n v="4002825.4"/>
    <n v="0"/>
    <n v="0"/>
    <n v="148044.9"/>
    <n v="992919.10000000009"/>
    <n v="4002825.4"/>
    <n v="5143789.4000000004"/>
  </r>
  <r>
    <x v="11"/>
    <x v="1"/>
    <n v="8"/>
    <n v="19661.099999999999"/>
    <n v="58212.9"/>
    <n v="54485.3"/>
    <n v="101.3"/>
    <n v="1007.8"/>
    <n v="14.6"/>
    <n v="0"/>
    <n v="2201.5"/>
    <n v="4628.3"/>
    <n v="0"/>
    <n v="0"/>
    <n v="310.60000000000002"/>
    <n v="12017.7"/>
    <n v="42990"/>
    <n v="13143.5"/>
    <n v="0"/>
    <n v="0"/>
    <n v="0"/>
    <n v="413.2"/>
    <n v="0"/>
    <n v="487.8"/>
    <n v="12742.8"/>
    <n v="157553.79999999999"/>
    <n v="225999.1"/>
    <n v="188400.6"/>
    <n v="279233.8"/>
    <n v="172882.5"/>
    <n v="0"/>
    <n v="0"/>
    <n v="0"/>
    <n v="0"/>
    <n v="0"/>
    <n v="0"/>
    <n v="4005550.5"/>
    <n v="0"/>
    <n v="0"/>
    <n v="140312.79999999996"/>
    <n v="1106175.3999999999"/>
    <n v="4005550.5"/>
    <n v="5252038.7"/>
  </r>
  <r>
    <x v="11"/>
    <x v="1"/>
    <n v="9"/>
    <n v="18465.900000000001"/>
    <n v="54419.8"/>
    <n v="52762.3"/>
    <n v="112.5"/>
    <n v="1060.3"/>
    <n v="15.7"/>
    <n v="0"/>
    <n v="2534.1999999999998"/>
    <n v="4711.3999999999996"/>
    <n v="0"/>
    <n v="0"/>
    <n v="411.7"/>
    <n v="10958.9"/>
    <n v="40542.199999999997"/>
    <n v="12410.3"/>
    <n v="0"/>
    <n v="0"/>
    <n v="0"/>
    <n v="439.4"/>
    <n v="0"/>
    <n v="429"/>
    <n v="12068.2"/>
    <n v="145625.70000000001"/>
    <n v="195392.7"/>
    <n v="138553.4"/>
    <n v="223920.7"/>
    <n v="160624.29999999999"/>
    <n v="0"/>
    <n v="0"/>
    <n v="0"/>
    <n v="0"/>
    <n v="0"/>
    <n v="0"/>
    <n v="3562059.8"/>
    <n v="0"/>
    <n v="0"/>
    <n v="134082.1"/>
    <n v="941376.5"/>
    <n v="3562059.8"/>
    <n v="4637518.4000000004"/>
  </r>
  <r>
    <x v="11"/>
    <x v="1"/>
    <n v="10"/>
    <n v="21087"/>
    <n v="62529.4"/>
    <n v="66403.3"/>
    <n v="166.8"/>
    <n v="2340.3000000000002"/>
    <n v="1335.2"/>
    <n v="0"/>
    <n v="4017.4"/>
    <n v="11654.8"/>
    <n v="0"/>
    <n v="0"/>
    <n v="932.6"/>
    <n v="13080.9"/>
    <n v="44506.3"/>
    <n v="11226.5"/>
    <n v="0"/>
    <n v="0"/>
    <n v="0"/>
    <n v="412.2"/>
    <n v="0"/>
    <n v="466.8"/>
    <n v="14583.9"/>
    <n v="152324.20000000001"/>
    <n v="232258.6"/>
    <n v="184619"/>
    <n v="264619.59999999998"/>
    <n v="153894.29999999999"/>
    <n v="0"/>
    <n v="0"/>
    <n v="0"/>
    <n v="0"/>
    <n v="0"/>
    <n v="0"/>
    <n v="4633805.2"/>
    <n v="0"/>
    <n v="0"/>
    <n v="169534.19999999998"/>
    <n v="1072924.8999999999"/>
    <n v="4633805.2"/>
    <n v="5876264.2999999998"/>
  </r>
  <r>
    <x v="11"/>
    <x v="1"/>
    <n v="11"/>
    <n v="24134.3"/>
    <n v="66369.3"/>
    <n v="71334.100000000006"/>
    <n v="311.3"/>
    <n v="3360.6"/>
    <n v="763.9"/>
    <n v="0"/>
    <n v="8505.6"/>
    <n v="17803.099999999999"/>
    <n v="0"/>
    <n v="0"/>
    <n v="289.2"/>
    <n v="13595.7"/>
    <n v="46675.3"/>
    <n v="10794.2"/>
    <n v="0"/>
    <n v="0"/>
    <n v="0"/>
    <n v="428.6"/>
    <n v="0"/>
    <n v="387.8"/>
    <n v="17620.900000000001"/>
    <n v="158780.70000000001"/>
    <n v="258277.5"/>
    <n v="171139"/>
    <n v="210860"/>
    <n v="140438.9"/>
    <n v="0"/>
    <n v="0"/>
    <n v="0"/>
    <n v="0"/>
    <n v="0"/>
    <n v="0"/>
    <n v="2467737.4"/>
    <n v="0"/>
    <n v="0"/>
    <n v="192582.2"/>
    <n v="1029287.8"/>
    <n v="2467737.4"/>
    <n v="3689607.4"/>
  </r>
  <r>
    <x v="11"/>
    <x v="1"/>
    <n v="12"/>
    <n v="33658.800000000003"/>
    <n v="95726.2"/>
    <n v="110208.2"/>
    <n v="397"/>
    <n v="4950"/>
    <n v="1890.7"/>
    <n v="0"/>
    <n v="18071.8"/>
    <n v="33636.6"/>
    <n v="0"/>
    <n v="0"/>
    <n v="297.60000000000002"/>
    <n v="19431.2"/>
    <n v="50314.400000000001"/>
    <n v="14032.9"/>
    <n v="0"/>
    <n v="0"/>
    <n v="0"/>
    <n v="427.4"/>
    <n v="0"/>
    <n v="411.8"/>
    <n v="27353.599999999999"/>
    <n v="189750.9"/>
    <n v="303188.2"/>
    <n v="166301.20000000001"/>
    <n v="215177.60000000001"/>
    <n v="151414.39999999999"/>
    <n v="0"/>
    <n v="0"/>
    <n v="0"/>
    <n v="0"/>
    <n v="0"/>
    <n v="0"/>
    <n v="4026182.8"/>
    <n v="0"/>
    <n v="0"/>
    <n v="298539.3"/>
    <n v="1138101.2"/>
    <n v="4026182.8"/>
    <n v="5462823.2999999998"/>
  </r>
  <r>
    <x v="12"/>
    <x v="1"/>
    <n v="1"/>
    <n v="80282.600000000006"/>
    <n v="615912.5"/>
    <n v="436657.9"/>
    <n v="110.2"/>
    <n v="4656.2"/>
    <n v="0"/>
    <n v="0"/>
    <n v="7537.5"/>
    <n v="21526.6"/>
    <n v="0"/>
    <n v="247.8"/>
    <n v="611.20000000000005"/>
    <n v="17183.7"/>
    <n v="38438.199999999997"/>
    <n v="28772.1"/>
    <n v="1517.6"/>
    <n v="0"/>
    <n v="0"/>
    <n v="1091.0999999999999"/>
    <n v="0"/>
    <n v="238.1"/>
    <n v="26496.1"/>
    <n v="336916.5"/>
    <n v="454353.3"/>
    <n v="208213.3"/>
    <n v="337177"/>
    <n v="347111.6"/>
    <n v="0"/>
    <n v="252802.6"/>
    <n v="0"/>
    <n v="2541864.2999999998"/>
    <n v="0"/>
    <n v="0"/>
    <n v="0"/>
    <n v="33669"/>
    <n v="0"/>
    <n v="1166683.5"/>
    <n v="1798367.6"/>
    <n v="2828335.9"/>
    <n v="5793387"/>
  </r>
  <r>
    <x v="12"/>
    <x v="1"/>
    <n v="2"/>
    <n v="89986.9"/>
    <n v="672850.9"/>
    <n v="467984"/>
    <n v="123.5"/>
    <n v="4819.5"/>
    <n v="0"/>
    <n v="0"/>
    <n v="7332.4"/>
    <n v="18335.599999999999"/>
    <n v="0"/>
    <n v="204.4"/>
    <n v="613.5"/>
    <n v="20150"/>
    <n v="38798.1"/>
    <n v="27908.9"/>
    <n v="1726.3"/>
    <n v="0"/>
    <n v="0"/>
    <n v="915.4"/>
    <n v="0"/>
    <n v="185.4"/>
    <n v="30309.200000000001"/>
    <n v="329323"/>
    <n v="438629"/>
    <n v="241208.3"/>
    <n v="369192.9"/>
    <n v="295664.09999999998"/>
    <n v="0"/>
    <n v="226358.2"/>
    <n v="0"/>
    <n v="2132396.4"/>
    <n v="0"/>
    <n v="0"/>
    <n v="0"/>
    <n v="37172.5"/>
    <n v="0"/>
    <n v="1261432.8"/>
    <n v="1794828.5"/>
    <n v="2395927.1"/>
    <n v="5452188.4000000004"/>
  </r>
  <r>
    <x v="12"/>
    <x v="1"/>
    <n v="3"/>
    <n v="76133.399999999994"/>
    <n v="525958.40000000002"/>
    <n v="369102.9"/>
    <n v="84.2"/>
    <n v="4175.3999999999996"/>
    <n v="0"/>
    <n v="0"/>
    <n v="5721.2"/>
    <n v="16301.1"/>
    <n v="0"/>
    <n v="219.8"/>
    <n v="654.6"/>
    <n v="16682.900000000001"/>
    <n v="32860.400000000001"/>
    <n v="21985.8"/>
    <n v="2472.1999999999998"/>
    <n v="0"/>
    <n v="0"/>
    <n v="969.8"/>
    <n v="0"/>
    <n v="185"/>
    <n v="23763.599999999999"/>
    <n v="287469"/>
    <n v="408690"/>
    <n v="230989.9"/>
    <n v="375856.1"/>
    <n v="339683"/>
    <n v="0"/>
    <n v="231997.7"/>
    <n v="0"/>
    <n v="433510.7"/>
    <n v="0"/>
    <n v="0"/>
    <n v="0"/>
    <n v="27985.1"/>
    <n v="0"/>
    <n v="997476.6"/>
    <n v="1742482.1"/>
    <n v="693493.5"/>
    <n v="3433452.2"/>
  </r>
  <r>
    <x v="12"/>
    <x v="1"/>
    <n v="4"/>
    <n v="49657.599999999999"/>
    <n v="280051.8"/>
    <n v="214599.2"/>
    <n v="93.3"/>
    <n v="3257.3"/>
    <n v="0"/>
    <n v="0"/>
    <n v="766.2"/>
    <n v="3575.9"/>
    <n v="0"/>
    <n v="219.8"/>
    <n v="463.1"/>
    <n v="9946"/>
    <n v="19417.599999999999"/>
    <n v="16012.6"/>
    <n v="3115.4"/>
    <n v="0"/>
    <n v="0"/>
    <n v="1001.8"/>
    <n v="0"/>
    <n v="198.8"/>
    <n v="11042.3"/>
    <n v="161465.5"/>
    <n v="221741"/>
    <n v="222609.2"/>
    <n v="311979.5"/>
    <n v="334052.09999999998"/>
    <n v="0"/>
    <n v="198226.8"/>
    <n v="0"/>
    <n v="2737294.8"/>
    <n v="0"/>
    <n v="0"/>
    <n v="0"/>
    <n v="8936.6"/>
    <n v="0"/>
    <n v="552001.30000000005"/>
    <n v="1313264.7000000002"/>
    <n v="2944458.1999999997"/>
    <n v="4809724.2"/>
  </r>
  <r>
    <x v="12"/>
    <x v="1"/>
    <n v="5"/>
    <n v="43156.9"/>
    <n v="240100.8"/>
    <n v="187097.9"/>
    <n v="81.099999999999994"/>
    <n v="3368.2"/>
    <n v="0"/>
    <n v="0"/>
    <n v="1561.9"/>
    <n v="3691.1"/>
    <n v="0"/>
    <n v="233.8"/>
    <n v="427.9"/>
    <n v="8508"/>
    <n v="17112.3"/>
    <n v="15084.6"/>
    <n v="1921.6"/>
    <n v="0"/>
    <n v="0"/>
    <n v="1040.0999999999999"/>
    <n v="0"/>
    <n v="208.6"/>
    <n v="12031.6"/>
    <n v="150062.20000000001"/>
    <n v="226504.4"/>
    <n v="209028"/>
    <n v="287968.40000000002"/>
    <n v="322489.3"/>
    <n v="0"/>
    <n v="200368.9"/>
    <n v="0"/>
    <n v="2835984.4"/>
    <n v="0"/>
    <n v="0"/>
    <n v="0"/>
    <n v="7649.4"/>
    <n v="0"/>
    <n v="479057.89999999997"/>
    <n v="1252620.8"/>
    <n v="3044002.6999999997"/>
    <n v="4775681.3999999994"/>
  </r>
  <r>
    <x v="12"/>
    <x v="1"/>
    <n v="6"/>
    <n v="37488"/>
    <n v="211157.8"/>
    <n v="154568.4"/>
    <n v="130.80000000000001"/>
    <n v="2076.1999999999998"/>
    <n v="0"/>
    <n v="0"/>
    <n v="868.2"/>
    <n v="3981.2"/>
    <n v="0"/>
    <n v="219.8"/>
    <n v="528"/>
    <n v="8454.6"/>
    <n v="19501.8"/>
    <n v="13940.5"/>
    <n v="2634.2"/>
    <n v="0"/>
    <n v="4713.8500000000004"/>
    <n v="1017.7"/>
    <n v="0"/>
    <n v="197.8"/>
    <n v="11816.9"/>
    <n v="172958.7"/>
    <n v="246878.9"/>
    <n v="217658.8"/>
    <n v="292632.09999999998"/>
    <n v="316044.25"/>
    <n v="0"/>
    <n v="216182.39999999999"/>
    <n v="0"/>
    <n v="2461365.5"/>
    <n v="0"/>
    <n v="0"/>
    <n v="0"/>
    <n v="6520.8"/>
    <n v="0"/>
    <n v="410270.6"/>
    <n v="1309197.8999999999"/>
    <n v="2684068.6999999997"/>
    <n v="4403537.1999999993"/>
  </r>
  <r>
    <x v="12"/>
    <x v="1"/>
    <n v="7"/>
    <n v="31894.7"/>
    <n v="202800.3"/>
    <n v="127964.5"/>
    <n v="84.4"/>
    <n v="1647.4"/>
    <n v="0"/>
    <n v="0"/>
    <n v="789.5"/>
    <n v="2952.6"/>
    <n v="0"/>
    <n v="233.8"/>
    <n v="586.6"/>
    <n v="10206.9"/>
    <n v="20127.900000000001"/>
    <n v="24207.8"/>
    <n v="9514.5"/>
    <n v="0"/>
    <n v="0"/>
    <n v="1077"/>
    <n v="0"/>
    <n v="178.6"/>
    <n v="11653.3"/>
    <n v="169011.20000000001"/>
    <n v="245809.9"/>
    <n v="206186.5"/>
    <n v="311444.7"/>
    <n v="345731.7"/>
    <n v="0"/>
    <n v="225699.20000000001"/>
    <n v="0"/>
    <n v="58879"/>
    <n v="0"/>
    <n v="0"/>
    <n v="0"/>
    <n v="5580.1"/>
    <n v="0"/>
    <n v="368133.4"/>
    <n v="1355970.4"/>
    <n v="290158.3"/>
    <n v="2014262.0999999999"/>
  </r>
  <r>
    <x v="12"/>
    <x v="1"/>
    <n v="8"/>
    <n v="30566.799999999999"/>
    <n v="197149.5"/>
    <n v="124758"/>
    <n v="68"/>
    <n v="1603.3"/>
    <n v="0"/>
    <n v="0"/>
    <n v="720.6"/>
    <n v="2925.2"/>
    <n v="0"/>
    <n v="218.4"/>
    <n v="630.1"/>
    <n v="9114.1"/>
    <n v="21215.3"/>
    <n v="15184.4"/>
    <n v="4908.5"/>
    <n v="0"/>
    <n v="0"/>
    <n v="1014.7"/>
    <n v="0"/>
    <n v="206.2"/>
    <n v="12068.2"/>
    <n v="173874.1"/>
    <n v="253205.2"/>
    <n v="202789.5"/>
    <n v="348535.9"/>
    <n v="350725.6"/>
    <n v="0"/>
    <n v="220542.5"/>
    <n v="0"/>
    <n v="2495127.4"/>
    <n v="0"/>
    <n v="0"/>
    <n v="0"/>
    <n v="4913.5"/>
    <n v="0"/>
    <n v="357791.39999999997"/>
    <n v="1393690.2"/>
    <n v="2720583.4"/>
    <n v="4472065"/>
  </r>
  <r>
    <x v="12"/>
    <x v="1"/>
    <n v="9"/>
    <n v="29703.3"/>
    <n v="192844.79999999999"/>
    <n v="123015.6"/>
    <n v="72.7"/>
    <n v="1737.4"/>
    <n v="0"/>
    <n v="0"/>
    <n v="849.8"/>
    <n v="2884.5"/>
    <n v="0"/>
    <n v="218.4"/>
    <n v="706.1"/>
    <n v="9596.4"/>
    <n v="20661"/>
    <n v="21821.4"/>
    <n v="4472.1000000000004"/>
    <n v="0"/>
    <n v="0"/>
    <n v="1001.5"/>
    <n v="0"/>
    <n v="206.2"/>
    <n v="12052.4"/>
    <n v="165067.6"/>
    <n v="260423.9"/>
    <n v="201169.4"/>
    <n v="366724.3"/>
    <n v="352212.7"/>
    <n v="0"/>
    <n v="236149.8"/>
    <n v="0"/>
    <n v="1966638.7"/>
    <n v="0"/>
    <n v="0"/>
    <n v="0"/>
    <n v="5006.3999999999996"/>
    <n v="0"/>
    <n v="351108.1"/>
    <n v="1416333.4"/>
    <n v="2207794.9"/>
    <n v="3975236.4"/>
  </r>
  <r>
    <x v="12"/>
    <x v="1"/>
    <n v="10"/>
    <n v="32253.9"/>
    <n v="205558"/>
    <n v="139529.70000000001"/>
    <n v="61.6"/>
    <n v="2129.1999999999998"/>
    <n v="0"/>
    <n v="0"/>
    <n v="1593.6"/>
    <n v="6233"/>
    <n v="0"/>
    <n v="233.8"/>
    <n v="673.8"/>
    <n v="8849.2999999999993"/>
    <n v="25294.5"/>
    <n v="24354.7"/>
    <n v="10218"/>
    <n v="0"/>
    <n v="0"/>
    <n v="1034.9000000000001"/>
    <n v="0"/>
    <n v="182.4"/>
    <n v="12536.2"/>
    <n v="173422.8"/>
    <n v="272244.7"/>
    <n v="208345.9"/>
    <n v="371590.7"/>
    <n v="343071.9"/>
    <n v="0"/>
    <n v="237791.3"/>
    <n v="0"/>
    <n v="2655862.5"/>
    <n v="0"/>
    <n v="0"/>
    <n v="0"/>
    <n v="6813.4"/>
    <n v="0"/>
    <n v="387358.99999999994"/>
    <n v="1452053.6"/>
    <n v="2900467.1999999997"/>
    <n v="4739879.8"/>
  </r>
  <r>
    <x v="12"/>
    <x v="1"/>
    <n v="11"/>
    <n v="36758"/>
    <n v="236009.8"/>
    <n v="167959.5"/>
    <n v="69.900000000000006"/>
    <n v="3243.9"/>
    <n v="0"/>
    <n v="0"/>
    <n v="3398.8"/>
    <n v="10854.7"/>
    <n v="0"/>
    <n v="219.8"/>
    <n v="807.8"/>
    <n v="9469.7999999999993"/>
    <n v="27288.7"/>
    <n v="24537.599999999999"/>
    <n v="4721.2"/>
    <n v="0"/>
    <n v="3293.24"/>
    <n v="1008.9"/>
    <n v="0"/>
    <n v="183.9"/>
    <n v="13600.3"/>
    <n v="206928.5"/>
    <n v="306882.8"/>
    <n v="226533"/>
    <n v="352017.1"/>
    <n v="289737.96000000002"/>
    <n v="0"/>
    <n v="202693.8"/>
    <n v="0"/>
    <n v="2192017.9"/>
    <n v="0"/>
    <n v="0"/>
    <n v="0"/>
    <n v="8300.2000000000007"/>
    <n v="0"/>
    <n v="458294.60000000003"/>
    <n v="1467230.6"/>
    <n v="2403011.9"/>
    <n v="4328537.0999999996"/>
  </r>
  <r>
    <x v="12"/>
    <x v="1"/>
    <n v="12"/>
    <n v="72583"/>
    <n v="580498.9"/>
    <n v="391214.7"/>
    <n v="156.19999999999999"/>
    <n v="4249.6000000000004"/>
    <n v="0"/>
    <n v="0"/>
    <n v="7020.6"/>
    <n v="18523.5"/>
    <n v="0"/>
    <n v="219.8"/>
    <n v="679.7"/>
    <n v="16310.4"/>
    <n v="35517.1"/>
    <n v="40597"/>
    <n v="11904.9"/>
    <n v="0"/>
    <n v="0"/>
    <n v="1024.4000000000001"/>
    <n v="0"/>
    <n v="197.9"/>
    <n v="23617.8"/>
    <n v="296356.5"/>
    <n v="408367.1"/>
    <n v="258876"/>
    <n v="439995.9"/>
    <n v="339263.3"/>
    <n v="0"/>
    <n v="202626.1"/>
    <n v="0"/>
    <n v="2357917.7000000002"/>
    <n v="0"/>
    <n v="0"/>
    <n v="0"/>
    <n v="26954.6"/>
    <n v="0"/>
    <n v="1074246.5000000002"/>
    <n v="1872927.8"/>
    <n v="2587498.4000000004"/>
    <n v="5534672.7000000011"/>
  </r>
  <r>
    <x v="13"/>
    <x v="1"/>
    <n v="1"/>
    <n v="112491.8"/>
    <n v="98367.2"/>
    <n v="462779.4"/>
    <n v="43.7"/>
    <n v="75279.399999999994"/>
    <n v="12.5"/>
    <n v="178"/>
    <n v="40006.199999999997"/>
    <n v="22445"/>
    <n v="7828.3"/>
    <n v="1271.8"/>
    <n v="366.4"/>
    <n v="15650.3"/>
    <n v="95243.5"/>
    <n v="79864.100000000006"/>
    <n v="18415.7"/>
    <n v="0"/>
    <n v="0"/>
    <n v="1883.4"/>
    <n v="2651.5"/>
    <n v="187.2"/>
    <n v="37491.300000000003"/>
    <n v="592055.19999999995"/>
    <n v="955838"/>
    <n v="522083.9"/>
    <n v="609691.6"/>
    <n v="533337.5"/>
    <n v="0"/>
    <n v="0"/>
    <n v="0"/>
    <n v="0"/>
    <n v="0"/>
    <n v="0"/>
    <n v="0"/>
    <n v="0"/>
    <n v="0"/>
    <n v="819431.5"/>
    <n v="3466031.4"/>
    <n v="0"/>
    <n v="4285462.9000000004"/>
  </r>
  <r>
    <x v="13"/>
    <x v="1"/>
    <n v="2"/>
    <n v="111392.8"/>
    <n v="94319.3"/>
    <n v="476629.5"/>
    <n v="33.9"/>
    <n v="79673.5"/>
    <n v="12.5"/>
    <n v="130.30000000000001"/>
    <n v="42549.5"/>
    <n v="24963.200000000001"/>
    <n v="7038.1"/>
    <n v="1238.9000000000001"/>
    <n v="316.39999999999998"/>
    <n v="17492.599999999999"/>
    <n v="102908.3"/>
    <n v="78852.899999999994"/>
    <n v="15996.4"/>
    <n v="0"/>
    <n v="0"/>
    <n v="1866.4"/>
    <n v="2665.2"/>
    <n v="102.9"/>
    <n v="39575.800000000003"/>
    <n v="699499"/>
    <n v="953542.9"/>
    <n v="516557.1"/>
    <n v="592183.4"/>
    <n v="521098.3"/>
    <n v="0"/>
    <n v="0"/>
    <n v="0"/>
    <n v="0"/>
    <n v="0"/>
    <n v="0"/>
    <n v="0"/>
    <n v="0"/>
    <n v="0"/>
    <n v="836742.6"/>
    <n v="3543896.5"/>
    <n v="0"/>
    <n v="4380639.0999999996"/>
  </r>
  <r>
    <x v="13"/>
    <x v="1"/>
    <n v="3"/>
    <n v="107920"/>
    <n v="99038.1"/>
    <n v="488780.2"/>
    <n v="51.2"/>
    <n v="78293.2"/>
    <n v="8.4"/>
    <n v="200.7"/>
    <n v="38480.5"/>
    <n v="23479.599999999999"/>
    <n v="6495.8"/>
    <n v="1072.3"/>
    <n v="315.7"/>
    <n v="17837.7"/>
    <n v="102585.9"/>
    <n v="71802.399999999994"/>
    <n v="15787.6"/>
    <n v="0"/>
    <n v="0"/>
    <n v="2005.2"/>
    <n v="3785"/>
    <n v="756.5"/>
    <n v="39512.1"/>
    <n v="689524.6"/>
    <n v="956620.1"/>
    <n v="498850.7"/>
    <n v="567112.30000000005"/>
    <n v="484077.4"/>
    <n v="0"/>
    <n v="0"/>
    <n v="0"/>
    <n v="0"/>
    <n v="0"/>
    <n v="0"/>
    <n v="0"/>
    <n v="0"/>
    <n v="0"/>
    <n v="842747.7"/>
    <n v="3451645.5000000005"/>
    <n v="0"/>
    <n v="4294393.2"/>
  </r>
  <r>
    <x v="13"/>
    <x v="1"/>
    <n v="4"/>
    <n v="96205.4"/>
    <n v="94532.5"/>
    <n v="427647.4"/>
    <n v="46.1"/>
    <n v="51503.7"/>
    <n v="4.2"/>
    <n v="8.1999999999999993"/>
    <n v="15287"/>
    <n v="13933.2"/>
    <n v="4278.3999999999996"/>
    <n v="782"/>
    <n v="258.3"/>
    <n v="12032.5"/>
    <n v="72070.7"/>
    <n v="45891.6"/>
    <n v="14582.4"/>
    <n v="0"/>
    <n v="0"/>
    <n v="1965.8"/>
    <n v="4063.5"/>
    <n v="184.3"/>
    <n v="26161.9"/>
    <n v="475374.5"/>
    <n v="633152.30000000005"/>
    <n v="394968.6"/>
    <n v="496899.5"/>
    <n v="444304"/>
    <n v="0"/>
    <n v="0"/>
    <n v="0"/>
    <n v="0"/>
    <n v="0"/>
    <n v="0"/>
    <n v="0"/>
    <n v="0"/>
    <n v="0"/>
    <n v="703446.09999999986"/>
    <n v="2622691.9"/>
    <n v="0"/>
    <n v="3326138"/>
  </r>
  <r>
    <x v="13"/>
    <x v="1"/>
    <n v="5"/>
    <n v="80914.3"/>
    <n v="81926"/>
    <n v="332202.5"/>
    <n v="41.5"/>
    <n v="38198.199999999997"/>
    <n v="2251.1999999999998"/>
    <n v="3.5"/>
    <n v="8577.2999999999993"/>
    <n v="9485.7000000000007"/>
    <n v="4772.1000000000004"/>
    <n v="761.1"/>
    <n v="289.89999999999998"/>
    <n v="9110.5"/>
    <n v="48544.2"/>
    <n v="33889.4"/>
    <n v="13874.5"/>
    <n v="0"/>
    <n v="0"/>
    <n v="1882"/>
    <n v="3965.3"/>
    <n v="185.6"/>
    <n v="18055.5"/>
    <n v="351749.8"/>
    <n v="449585.6"/>
    <n v="319729.7"/>
    <n v="557093.1"/>
    <n v="426235.4"/>
    <n v="0"/>
    <n v="0"/>
    <n v="0"/>
    <n v="0"/>
    <n v="0"/>
    <n v="0"/>
    <n v="0"/>
    <n v="0"/>
    <n v="0"/>
    <n v="558372.29999999993"/>
    <n v="2234951.5999999996"/>
    <n v="0"/>
    <n v="2793323.8999999994"/>
  </r>
  <r>
    <x v="13"/>
    <x v="1"/>
    <n v="6"/>
    <n v="61107.199999999997"/>
    <n v="64714.1"/>
    <n v="229239.1"/>
    <n v="38"/>
    <n v="28156"/>
    <n v="1854.6"/>
    <n v="3.5"/>
    <n v="8077.4"/>
    <n v="7709.6"/>
    <n v="3163.7"/>
    <n v="796.9"/>
    <n v="330.5"/>
    <n v="10752.4"/>
    <n v="65492.3"/>
    <n v="44875.5"/>
    <n v="14193.9"/>
    <n v="0"/>
    <n v="0"/>
    <n v="1869.7"/>
    <n v="2718.6"/>
    <n v="192.3"/>
    <n v="22211.200000000001"/>
    <n v="439178.4"/>
    <n v="574725.6"/>
    <n v="329389.40000000002"/>
    <n v="578420.6"/>
    <n v="446831.8"/>
    <n v="0"/>
    <n v="0"/>
    <n v="0"/>
    <n v="0"/>
    <n v="0"/>
    <n v="0"/>
    <n v="0"/>
    <n v="0"/>
    <n v="0"/>
    <n v="404063.2"/>
    <n v="2531979.1"/>
    <n v="0"/>
    <n v="2936042.3000000003"/>
  </r>
  <r>
    <x v="13"/>
    <x v="1"/>
    <n v="7"/>
    <n v="39145.1"/>
    <n v="47734.6"/>
    <n v="122871.9"/>
    <n v="47.8"/>
    <n v="14866.7"/>
    <n v="1169.3"/>
    <n v="3.5"/>
    <n v="4708.8999999999996"/>
    <n v="3791"/>
    <n v="2811.2"/>
    <n v="755.4"/>
    <n v="309.60000000000002"/>
    <n v="11414.1"/>
    <n v="70153.100000000006"/>
    <n v="48348.4"/>
    <n v="14782.9"/>
    <n v="0"/>
    <n v="0"/>
    <n v="2003.7"/>
    <n v="3430.5"/>
    <n v="199"/>
    <n v="23051.9"/>
    <n v="460022.4"/>
    <n v="594476"/>
    <n v="347465.1"/>
    <n v="480678.6"/>
    <n v="444050.6"/>
    <n v="0"/>
    <n v="0"/>
    <n v="0"/>
    <n v="0"/>
    <n v="0"/>
    <n v="0"/>
    <n v="0"/>
    <n v="0"/>
    <n v="0"/>
    <n v="237149.99999999997"/>
    <n v="2501141.3000000003"/>
    <n v="0"/>
    <n v="2738291.3000000003"/>
  </r>
  <r>
    <x v="13"/>
    <x v="1"/>
    <n v="8"/>
    <n v="34699.300000000003"/>
    <n v="44286.3"/>
    <n v="106267.8"/>
    <n v="46.5"/>
    <n v="11538.8"/>
    <n v="1143.5"/>
    <n v="4.5999999999999996"/>
    <n v="5631"/>
    <n v="3809.8"/>
    <n v="2919.9"/>
    <n v="704.3"/>
    <n v="309.39999999999998"/>
    <n v="10900"/>
    <n v="68908.2"/>
    <n v="45675.3"/>
    <n v="13925.4"/>
    <n v="0"/>
    <n v="0"/>
    <n v="1785.5"/>
    <n v="4018.9"/>
    <n v="207.1"/>
    <n v="23565"/>
    <n v="458739.3"/>
    <n v="601548"/>
    <n v="354129.1"/>
    <n v="537848.19999999995"/>
    <n v="433540"/>
    <n v="0"/>
    <n v="0"/>
    <n v="0"/>
    <n v="0"/>
    <n v="0"/>
    <n v="0"/>
    <n v="0"/>
    <n v="0"/>
    <n v="0"/>
    <n v="210347.5"/>
    <n v="2555803.7000000002"/>
    <n v="0"/>
    <n v="2766151.2"/>
  </r>
  <r>
    <x v="13"/>
    <x v="1"/>
    <n v="9"/>
    <n v="32610.400000000001"/>
    <n v="41692.5"/>
    <n v="100978.6"/>
    <n v="48"/>
    <n v="11772.9"/>
    <n v="983.3"/>
    <n v="3.5"/>
    <n v="5867.8"/>
    <n v="3355.7"/>
    <n v="3103.6"/>
    <n v="588.79999999999995"/>
    <n v="369.6"/>
    <n v="10949.9"/>
    <n v="67076.399999999994"/>
    <n v="46965.5"/>
    <n v="13652.8"/>
    <n v="0"/>
    <n v="0"/>
    <n v="1993.7"/>
    <n v="3175.8"/>
    <n v="195.5"/>
    <n v="20494.2"/>
    <n v="449980.1"/>
    <n v="588417.9"/>
    <n v="339147.6"/>
    <n v="349579.5"/>
    <n v="440244"/>
    <n v="0"/>
    <n v="0"/>
    <n v="0"/>
    <n v="0"/>
    <n v="0"/>
    <n v="0"/>
    <n v="0"/>
    <n v="0"/>
    <n v="0"/>
    <n v="200416.3"/>
    <n v="2332831.3000000003"/>
    <n v="0"/>
    <n v="2533247.6"/>
  </r>
  <r>
    <x v="13"/>
    <x v="1"/>
    <n v="10"/>
    <n v="39828.199999999997"/>
    <n v="44876.800000000003"/>
    <n v="129764.5"/>
    <n v="58.8"/>
    <n v="15176.8"/>
    <n v="1786.4"/>
    <n v="3.5"/>
    <n v="6440.4"/>
    <n v="5466.7"/>
    <n v="3203.3"/>
    <n v="505.5"/>
    <n v="762.8"/>
    <n v="11087.6"/>
    <n v="72167.600000000006"/>
    <n v="52831.6"/>
    <n v="13982.4"/>
    <n v="0"/>
    <n v="0"/>
    <n v="1717.8"/>
    <n v="3172"/>
    <n v="217.9"/>
    <n v="21683.1"/>
    <n v="458875.5"/>
    <n v="610548"/>
    <n v="350509.7"/>
    <n v="450092.7"/>
    <n v="484244.5"/>
    <n v="0"/>
    <n v="0"/>
    <n v="0"/>
    <n v="0"/>
    <n v="0"/>
    <n v="0"/>
    <n v="0"/>
    <n v="0"/>
    <n v="0"/>
    <n v="246605.39999999997"/>
    <n v="2532398.7000000002"/>
    <n v="0"/>
    <n v="2779004.1"/>
  </r>
  <r>
    <x v="13"/>
    <x v="1"/>
    <n v="11"/>
    <n v="61547"/>
    <n v="63652.2"/>
    <n v="249390.1"/>
    <n v="42.5"/>
    <n v="28578.400000000001"/>
    <n v="3302.2"/>
    <n v="5.8"/>
    <n v="14307.1"/>
    <n v="10331"/>
    <n v="4833.8999999999996"/>
    <n v="480.6"/>
    <n v="869.5"/>
    <n v="12021.1"/>
    <n v="85303.6"/>
    <n v="67091.100000000006"/>
    <n v="12835.7"/>
    <n v="0"/>
    <n v="0"/>
    <n v="1937"/>
    <n v="3934.3"/>
    <n v="261.39999999999998"/>
    <n v="27051"/>
    <n v="533460.69999999995"/>
    <n v="697244.1"/>
    <n v="393898.8"/>
    <n v="625969"/>
    <n v="489375.3"/>
    <n v="0"/>
    <n v="0"/>
    <n v="0"/>
    <n v="0"/>
    <n v="0"/>
    <n v="0"/>
    <n v="0"/>
    <n v="0"/>
    <n v="0"/>
    <n v="435990.2"/>
    <n v="2951733.2"/>
    <n v="0"/>
    <n v="3387723.4000000004"/>
  </r>
  <r>
    <x v="13"/>
    <x v="1"/>
    <n v="12"/>
    <n v="101091.4"/>
    <n v="91373.8"/>
    <n v="460473.2"/>
    <n v="46.2"/>
    <n v="61948.800000000003"/>
    <n v="6997.8"/>
    <n v="8.1999999999999993"/>
    <n v="35098.5"/>
    <n v="15158.2"/>
    <n v="7079.3"/>
    <n v="868.3"/>
    <n v="558.20000000000005"/>
    <n v="12245"/>
    <n v="98506.5"/>
    <n v="83995.5"/>
    <n v="16045.8"/>
    <n v="0"/>
    <n v="0"/>
    <n v="2143.8000000000002"/>
    <n v="3008.6"/>
    <n v="299.10000000000002"/>
    <n v="32445.3"/>
    <n v="597457.80000000005"/>
    <n v="771499.1"/>
    <n v="457844.8"/>
    <n v="454266"/>
    <n v="558839.1"/>
    <n v="0"/>
    <n v="0"/>
    <n v="0"/>
    <n v="0"/>
    <n v="0"/>
    <n v="0"/>
    <n v="0"/>
    <n v="0"/>
    <n v="0"/>
    <n v="779275.4"/>
    <n v="3090022.9"/>
    <n v="0"/>
    <n v="3869298.3"/>
  </r>
  <r>
    <x v="0"/>
    <x v="2"/>
    <n v="1"/>
    <n v="197333.4"/>
    <n v="347752.6"/>
    <n v="465461.6"/>
    <n v="7323.1"/>
    <n v="151630.1"/>
    <n v="37716.699999999997"/>
    <n v="0"/>
    <n v="107992.2"/>
    <n v="535811.4"/>
    <n v="370584.7"/>
    <n v="331.6"/>
    <n v="7257.2"/>
    <n v="180258"/>
    <n v="436241.3"/>
    <n v="273127.5"/>
    <n v="51029.8"/>
    <n v="69491.81"/>
    <n v="152882.9"/>
    <n v="2217.4"/>
    <n v="62.8"/>
    <n v="4201.5"/>
    <n v="107720.1"/>
    <n v="1293652.8999999999"/>
    <n v="2865894.2"/>
    <n v="1369561.5"/>
    <n v="761792.99"/>
    <n v="1616255"/>
    <n v="0"/>
    <n v="107357.7"/>
    <n v="0"/>
    <n v="0"/>
    <n v="0"/>
    <n v="0"/>
    <n v="0"/>
    <n v="0"/>
    <n v="-18512.3"/>
    <n v="2221605.8000000003"/>
    <n v="9191978.5"/>
    <n v="88845.4"/>
    <n v="11502429.700000001"/>
  </r>
  <r>
    <x v="0"/>
    <x v="2"/>
    <n v="2"/>
    <n v="177633.6"/>
    <n v="302264.90000000002"/>
    <n v="392368.1"/>
    <n v="6177.7"/>
    <n v="137327"/>
    <n v="20827.2"/>
    <n v="0"/>
    <n v="91515.5"/>
    <n v="494824.5"/>
    <n v="338243.7"/>
    <n v="361.2"/>
    <n v="6295.8"/>
    <n v="168265.2"/>
    <n v="395162.7"/>
    <n v="257231.2"/>
    <n v="53312.2"/>
    <n v="14501.8"/>
    <n v="388201.2"/>
    <n v="1915.4"/>
    <n v="-62.8"/>
    <n v="5299.9"/>
    <n v="104365.2"/>
    <n v="1256607.3999999999"/>
    <n v="2609483"/>
    <n v="1204428.8999999999"/>
    <n v="706724.6"/>
    <n v="1345296"/>
    <n v="0"/>
    <n v="115377.9"/>
    <n v="0"/>
    <n v="0"/>
    <n v="0"/>
    <n v="0"/>
    <n v="0"/>
    <n v="0"/>
    <n v="38929.4"/>
    <n v="1961182.2"/>
    <n v="8517388.8999999985"/>
    <n v="154307.29999999999"/>
    <n v="10632878.399999999"/>
  </r>
  <r>
    <x v="0"/>
    <x v="2"/>
    <n v="3"/>
    <n v="160177.1"/>
    <n v="281852.90000000002"/>
    <n v="357102.3"/>
    <n v="5840.7"/>
    <n v="120991.1"/>
    <n v="18935.900000000001"/>
    <n v="2188"/>
    <n v="79368.800000000003"/>
    <n v="449837.5"/>
    <n v="291749.90000000002"/>
    <n v="316.60000000000002"/>
    <n v="6299.9"/>
    <n v="164509"/>
    <n v="398179.3"/>
    <n v="242556.3"/>
    <n v="35706.9"/>
    <n v="10876.1"/>
    <n v="272295.7"/>
    <n v="1956.2"/>
    <n v="0"/>
    <n v="5197.1000000000004"/>
    <n v="102286.3"/>
    <n v="1188510.6000000001"/>
    <n v="2553983"/>
    <n v="1151707"/>
    <n v="789270.5"/>
    <n v="1507671.3"/>
    <n v="0"/>
    <n v="106342.5"/>
    <n v="0"/>
    <n v="0"/>
    <n v="0"/>
    <n v="0"/>
    <n v="0"/>
    <n v="0"/>
    <n v="40802.1"/>
    <n v="1768044.2000000002"/>
    <n v="8431321.8000000007"/>
    <n v="147144.6"/>
    <n v="10346510.6"/>
  </r>
  <r>
    <x v="0"/>
    <x v="2"/>
    <n v="4"/>
    <n v="160898.1"/>
    <n v="281576.7"/>
    <n v="344094.8"/>
    <n v="5422"/>
    <n v="113670.39999999999"/>
    <n v="19430.400000000001"/>
    <n v="0"/>
    <n v="72349"/>
    <n v="433179.8"/>
    <n v="300310.7"/>
    <n v="331.9"/>
    <n v="5801"/>
    <n v="167403.6"/>
    <n v="414469.6"/>
    <n v="249976.8"/>
    <n v="23781.3"/>
    <n v="20513"/>
    <n v="176827.8"/>
    <n v="1900.9"/>
    <n v="0"/>
    <n v="5552.4"/>
    <n v="109220.5"/>
    <n v="1264163.6000000001"/>
    <n v="2718259.9"/>
    <n v="1228570.8"/>
    <n v="724762.9"/>
    <n v="1782681.5"/>
    <n v="0"/>
    <n v="98838.399999999994"/>
    <n v="0"/>
    <n v="0"/>
    <n v="0"/>
    <n v="0"/>
    <n v="0"/>
    <n v="0"/>
    <n v="45339.7"/>
    <n v="1730931.9000000001"/>
    <n v="8894217.5"/>
    <n v="144178.09999999998"/>
    <n v="10769327.5"/>
  </r>
  <r>
    <x v="0"/>
    <x v="2"/>
    <n v="5"/>
    <n v="132736.20000000001"/>
    <n v="242348"/>
    <n v="260993.8"/>
    <n v="3451.9"/>
    <n v="66216.5"/>
    <n v="15925.4"/>
    <n v="0"/>
    <n v="53228.800000000003"/>
    <n v="349521.1"/>
    <n v="255758.1"/>
    <n v="345.9"/>
    <n v="4500.7"/>
    <n v="148865.70000000001"/>
    <n v="378027.7"/>
    <n v="215941.7"/>
    <n v="19933.099999999999"/>
    <n v="29682.5"/>
    <n v="0"/>
    <n v="1954.7"/>
    <n v="0"/>
    <n v="3637.1"/>
    <n v="97586.1"/>
    <n v="1178722.3999999999"/>
    <n v="2551128.7000000002"/>
    <n v="1100118.8"/>
    <n v="756132.9"/>
    <n v="1530033.2"/>
    <n v="0"/>
    <n v="91585.7"/>
    <n v="0"/>
    <n v="0"/>
    <n v="0"/>
    <n v="0"/>
    <n v="0"/>
    <n v="0"/>
    <n v="33052.5"/>
    <n v="1380179.8000000003"/>
    <n v="8016611.2000000002"/>
    <n v="124638.2"/>
    <n v="9521429.1999999993"/>
  </r>
  <r>
    <x v="0"/>
    <x v="2"/>
    <n v="6"/>
    <n v="114988.4"/>
    <n v="219031.7"/>
    <n v="205216.3"/>
    <n v="3114.6"/>
    <n v="55573.1"/>
    <n v="14161.5"/>
    <n v="0"/>
    <n v="42543.8"/>
    <n v="317658.09999999998"/>
    <n v="240928"/>
    <n v="330"/>
    <n v="5312.9"/>
    <n v="138122"/>
    <n v="356729.59999999998"/>
    <n v="234687.4"/>
    <n v="17264.3"/>
    <n v="43959.8"/>
    <n v="278455.90000000002"/>
    <n v="2008.4"/>
    <n v="0"/>
    <n v="3963.6"/>
    <n v="90417.9"/>
    <n v="1148510.5"/>
    <n v="2255503.6"/>
    <n v="1108833.5"/>
    <n v="827304.8"/>
    <n v="1387819.2"/>
    <n v="0"/>
    <n v="109830"/>
    <n v="0"/>
    <n v="0"/>
    <n v="0"/>
    <n v="0"/>
    <n v="0"/>
    <n v="0"/>
    <n v="17163.7"/>
    <n v="1213215.5"/>
    <n v="7899223.4000000004"/>
    <n v="126993.7"/>
    <n v="9239432.5999999996"/>
  </r>
  <r>
    <x v="0"/>
    <x v="2"/>
    <n v="7"/>
    <n v="91345.5"/>
    <n v="208662.9"/>
    <n v="174137.5"/>
    <n v="2242.4"/>
    <n v="53089"/>
    <n v="23262.799999999999"/>
    <n v="0"/>
    <n v="29362.400000000001"/>
    <n v="238277.7"/>
    <n v="239964"/>
    <n v="90.7"/>
    <n v="5001.3"/>
    <n v="119473.60000000001"/>
    <n v="371398.7"/>
    <n v="211437.7"/>
    <n v="47432.9"/>
    <n v="0"/>
    <n v="264278.7"/>
    <n v="2037.6"/>
    <n v="0"/>
    <n v="5222.3999999999996"/>
    <n v="86447.9"/>
    <n v="1240725.5"/>
    <n v="2362492.7999999998"/>
    <n v="1467342.2"/>
    <n v="623704.80000000005"/>
    <n v="1629976.3"/>
    <n v="2014.22"/>
    <n v="105374.78"/>
    <n v="0"/>
    <n v="0"/>
    <n v="0"/>
    <n v="0"/>
    <n v="0"/>
    <n v="0"/>
    <n v="6702.6"/>
    <n v="1060344.2000000002"/>
    <n v="8437063.0999999996"/>
    <n v="114091.6"/>
    <n v="9611498.9000000004"/>
  </r>
  <r>
    <x v="0"/>
    <x v="2"/>
    <n v="8"/>
    <n v="83469.100000000006"/>
    <n v="187875.4"/>
    <n v="148691.9"/>
    <n v="2176.6999999999998"/>
    <n v="39514.9"/>
    <n v="14722.5"/>
    <n v="0"/>
    <n v="18477.599999999999"/>
    <n v="194968.3"/>
    <n v="191144.1"/>
    <n v="314.5"/>
    <n v="4024.5"/>
    <n v="109848.4"/>
    <n v="338965.9"/>
    <n v="188359"/>
    <n v="39051.9"/>
    <n v="0"/>
    <n v="193779"/>
    <n v="1804.6"/>
    <n v="0"/>
    <n v="3729.6"/>
    <n v="82302.100000000006"/>
    <n v="1171695.2"/>
    <n v="2189635.9"/>
    <n v="520907.4"/>
    <n v="524177.3"/>
    <n v="1455734"/>
    <n v="-2014.22"/>
    <n v="104438.42"/>
    <n v="0"/>
    <n v="0"/>
    <n v="0"/>
    <n v="0"/>
    <n v="0"/>
    <n v="0"/>
    <n v="4525.1000000000004"/>
    <n v="881040.5"/>
    <n v="6824329.2999999998"/>
    <n v="106949.3"/>
    <n v="7812319.0999999996"/>
  </r>
  <r>
    <x v="0"/>
    <x v="2"/>
    <n v="9"/>
    <n v="85185.7"/>
    <n v="195484.1"/>
    <n v="153608.29999999999"/>
    <n v="1963.8"/>
    <n v="36036.300000000003"/>
    <n v="14666.6"/>
    <n v="0"/>
    <n v="19595.3"/>
    <n v="197887.1"/>
    <n v="206021.8"/>
    <n v="375.5"/>
    <n v="3828.3"/>
    <n v="325845.8"/>
    <n v="347451.1"/>
    <n v="186425.60000000001"/>
    <n v="45606.9"/>
    <n v="33347.31"/>
    <n v="259941.5"/>
    <n v="2014.1"/>
    <n v="0"/>
    <n v="4013.3"/>
    <n v="93414.9"/>
    <n v="1195520.7"/>
    <n v="2200697.4"/>
    <n v="953524.3"/>
    <n v="643597.09"/>
    <n v="1718429.1"/>
    <n v="0"/>
    <n v="99733.2"/>
    <n v="0"/>
    <n v="0"/>
    <n v="0"/>
    <n v="0"/>
    <n v="0"/>
    <n v="0"/>
    <n v="5061.8999999999996"/>
    <n v="910449"/>
    <n v="8014032.9000000004"/>
    <n v="104795.09999999999"/>
    <n v="9029277"/>
  </r>
  <r>
    <x v="0"/>
    <x v="2"/>
    <n v="10"/>
    <n v="89506.7"/>
    <n v="200280.5"/>
    <n v="168809.1"/>
    <n v="2409.1"/>
    <n v="47696.3"/>
    <n v="18269.900000000001"/>
    <n v="0"/>
    <n v="25340.9"/>
    <n v="221382.8"/>
    <n v="225183.8"/>
    <n v="314.2"/>
    <n v="4761.2"/>
    <n v="-87034.7"/>
    <n v="347280.2"/>
    <n v="177950.1"/>
    <n v="58780.4"/>
    <n v="2.88"/>
    <n v="211180.3"/>
    <n v="1946.4"/>
    <n v="0"/>
    <n v="5157.6000000000004"/>
    <n v="94901.1"/>
    <n v="1166098.3999999999"/>
    <n v="2188495.7000000002"/>
    <n v="942508"/>
    <n v="645626.02"/>
    <n v="1542514.8"/>
    <n v="0"/>
    <n v="104841"/>
    <n v="0"/>
    <n v="0"/>
    <n v="0"/>
    <n v="0"/>
    <n v="0"/>
    <n v="0"/>
    <n v="5401.3"/>
    <n v="998879.10000000009"/>
    <n v="7300482.6000000006"/>
    <n v="110242.3"/>
    <n v="8409604.0000000019"/>
  </r>
  <r>
    <x v="0"/>
    <x v="2"/>
    <n v="11"/>
    <n v="97983.8"/>
    <n v="210213.8"/>
    <n v="220431.1"/>
    <n v="2887.7"/>
    <n v="86591.5"/>
    <n v="30712.5"/>
    <n v="0"/>
    <n v="45943"/>
    <n v="290819.8"/>
    <n v="288801.09999999998"/>
    <n v="359.1"/>
    <n v="5265.4"/>
    <n v="127980.6"/>
    <n v="369556.2"/>
    <n v="190657.6"/>
    <n v="83052.600000000006"/>
    <n v="0"/>
    <n v="182961"/>
    <n v="1862"/>
    <n v="0"/>
    <n v="3153.8"/>
    <n v="99603.4"/>
    <n v="1210696.3999999999"/>
    <n v="2303459.5"/>
    <n v="1009318.7"/>
    <n v="635354.6"/>
    <n v="1501052.6"/>
    <n v="0"/>
    <n v="104716.5"/>
    <n v="0"/>
    <n v="0"/>
    <n v="0"/>
    <n v="0"/>
    <n v="0"/>
    <n v="0"/>
    <n v="5046"/>
    <n v="1274384.2999999998"/>
    <n v="7724333.5"/>
    <n v="109762.5"/>
    <n v="9108480.3000000007"/>
  </r>
  <r>
    <x v="0"/>
    <x v="2"/>
    <n v="12"/>
    <n v="133129.4"/>
    <n v="276095.2"/>
    <n v="346052.6"/>
    <n v="7694.3"/>
    <n v="148444.70000000001"/>
    <n v="39754.400000000001"/>
    <n v="0"/>
    <n v="78812.3"/>
    <n v="395392"/>
    <n v="360281.5"/>
    <n v="342.1"/>
    <n v="4847"/>
    <n v="162374.79999999999"/>
    <n v="447682.6"/>
    <n v="237728.7"/>
    <n v="94711.8"/>
    <n v="5913.18"/>
    <n v="267639.17"/>
    <n v="2298.9"/>
    <n v="0"/>
    <n v="4367.3"/>
    <n v="126440.5"/>
    <n v="1432974.2"/>
    <n v="2781595.4"/>
    <n v="1237360.7"/>
    <n v="684446.92"/>
    <n v="1323236.93"/>
    <n v="0"/>
    <n v="103434"/>
    <n v="0"/>
    <n v="0"/>
    <n v="0"/>
    <n v="0"/>
    <n v="0"/>
    <n v="0"/>
    <n v="7411"/>
    <n v="1785656.4"/>
    <n v="8813960.2000000011"/>
    <n v="110845"/>
    <n v="10710461.600000001"/>
  </r>
  <r>
    <x v="1"/>
    <x v="2"/>
    <n v="1"/>
    <n v="174484.4"/>
    <n v="1184675"/>
    <n v="1369067.4"/>
    <n v="700.7"/>
    <n v="24627.5"/>
    <n v="1918.7"/>
    <n v="-135.69999999999999"/>
    <n v="10982.5"/>
    <n v="35054.400000000001"/>
    <n v="0"/>
    <n v="0"/>
    <n v="1980.7"/>
    <n v="44581.3"/>
    <n v="198226.6"/>
    <n v="125752.8"/>
    <n v="26377.3"/>
    <n v="-141641.29999999999"/>
    <n v="169499.75"/>
    <n v="634.79999999999995"/>
    <n v="262.60000000000002"/>
    <n v="1449.6"/>
    <n v="62062.8"/>
    <n v="880540.3"/>
    <n v="1327664.1000000001"/>
    <n v="806431.7"/>
    <n v="1379601.5"/>
    <n v="2221908.15"/>
    <n v="18005.86"/>
    <n v="835101.54"/>
    <n v="11169.67"/>
    <n v="1214177.53"/>
    <n v="0"/>
    <n v="0"/>
    <n v="386925.7"/>
    <n v="221772.5"/>
    <n v="0"/>
    <n v="2801374.9"/>
    <n v="7105332.6999999993"/>
    <n v="2687152.8000000003"/>
    <n v="12593860.4"/>
  </r>
  <r>
    <x v="1"/>
    <x v="2"/>
    <n v="2"/>
    <n v="153708.1"/>
    <n v="995642.2"/>
    <n v="1086767"/>
    <n v="322.2"/>
    <n v="20064.2"/>
    <n v="2082.8000000000002"/>
    <n v="-446.2"/>
    <n v="9047.4"/>
    <n v="33180.300000000003"/>
    <n v="0"/>
    <n v="0"/>
    <n v="1728.5"/>
    <n v="43171.3"/>
    <n v="191216"/>
    <n v="123137.1"/>
    <n v="35296.6"/>
    <n v="0"/>
    <n v="26060.83"/>
    <n v="494.8"/>
    <n v="-262.60000000000002"/>
    <n v="1949.9"/>
    <n v="89563.5"/>
    <n v="817252.4"/>
    <n v="1245457.3999999999"/>
    <n v="777468.7"/>
    <n v="1211233.7"/>
    <n v="1982102.77"/>
    <n v="0"/>
    <n v="736615.4"/>
    <n v="0"/>
    <n v="984742.7"/>
    <n v="0"/>
    <n v="0"/>
    <n v="297968"/>
    <n v="225028.4"/>
    <n v="0"/>
    <n v="2300367.9999999995"/>
    <n v="6545870.9000000004"/>
    <n v="2244354.5"/>
    <n v="11090593.4"/>
  </r>
  <r>
    <x v="1"/>
    <x v="2"/>
    <n v="3"/>
    <n v="118465.1"/>
    <n v="683993"/>
    <n v="784313"/>
    <n v="310.39999999999998"/>
    <n v="19747.2"/>
    <n v="1721.8"/>
    <n v="0"/>
    <n v="5629.1"/>
    <n v="24414.3"/>
    <n v="0"/>
    <n v="0"/>
    <n v="2272.1"/>
    <n v="37231.800000000003"/>
    <n v="192398"/>
    <n v="120159.1"/>
    <n v="35434.6"/>
    <n v="0"/>
    <n v="3143.1"/>
    <n v="521"/>
    <n v="0"/>
    <n v="2179.3000000000002"/>
    <n v="57569.599999999999"/>
    <n v="802475.6"/>
    <n v="1204737.5"/>
    <n v="752538.2"/>
    <n v="978968.2"/>
    <n v="2370915.7000000002"/>
    <n v="0"/>
    <n v="806836.2"/>
    <n v="0"/>
    <n v="1281714"/>
    <n v="0"/>
    <n v="0"/>
    <n v="351828.2"/>
    <n v="135994"/>
    <n v="0"/>
    <n v="1638593.9000000001"/>
    <n v="6560543.8000000007"/>
    <n v="2576372.4"/>
    <n v="10775510.100000001"/>
  </r>
  <r>
    <x v="1"/>
    <x v="2"/>
    <n v="4"/>
    <n v="105838.5"/>
    <n v="583611.9"/>
    <n v="696404.7"/>
    <n v="575"/>
    <n v="18501.5"/>
    <n v="1558.4"/>
    <n v="0"/>
    <n v="3425.8"/>
    <n v="20713"/>
    <n v="0"/>
    <n v="0"/>
    <n v="1706.8"/>
    <n v="35170.300000000003"/>
    <n v="182362.4"/>
    <n v="111010.9"/>
    <n v="11618"/>
    <n v="15165.86"/>
    <n v="108495.73"/>
    <n v="497.4"/>
    <n v="0"/>
    <n v="1512.9"/>
    <n v="51259.8"/>
    <n v="771553.3"/>
    <n v="1161348.1000000001"/>
    <n v="773585.1"/>
    <n v="1372470.04"/>
    <n v="2375132.9700000002"/>
    <n v="0"/>
    <n v="749781.5"/>
    <n v="0"/>
    <n v="1199758.6000000001"/>
    <n v="0"/>
    <n v="0"/>
    <n v="333221.59999999998"/>
    <n v="181898.9"/>
    <n v="15838.2"/>
    <n v="1430628.8"/>
    <n v="6972889.6000000015"/>
    <n v="2480498.8000000003"/>
    <n v="10884017.200000003"/>
  </r>
  <r>
    <x v="1"/>
    <x v="2"/>
    <n v="5"/>
    <n v="87943.2"/>
    <n v="483034.9"/>
    <n v="544238.5"/>
    <n v="203.3"/>
    <n v="12942"/>
    <n v="1596.7"/>
    <n v="0"/>
    <n v="1623.4"/>
    <n v="15166.8"/>
    <n v="0"/>
    <n v="0"/>
    <n v="1571.1"/>
    <n v="32215"/>
    <n v="178207.4"/>
    <n v="108076.6"/>
    <n v="12032.6"/>
    <n v="0"/>
    <n v="96428.63"/>
    <n v="381.4"/>
    <n v="0"/>
    <n v="1190"/>
    <n v="44325.1"/>
    <n v="736221.3"/>
    <n v="1101776.8999999999"/>
    <n v="719618.1"/>
    <n v="1013994.1"/>
    <n v="1778059.97"/>
    <n v="0"/>
    <n v="648814.4"/>
    <n v="0"/>
    <n v="1233263.2"/>
    <n v="0"/>
    <n v="0"/>
    <n v="328567.2"/>
    <n v="160349.85999999999"/>
    <n v="2133.34"/>
    <n v="1146748.8"/>
    <n v="5824098.2000000002"/>
    <n v="2373128"/>
    <n v="9343975"/>
  </r>
  <r>
    <x v="1"/>
    <x v="2"/>
    <n v="6"/>
    <n v="80221.2"/>
    <n v="437787.5"/>
    <n v="492676.9"/>
    <n v="224.3"/>
    <n v="11146.7"/>
    <n v="1184.2"/>
    <n v="0"/>
    <n v="978.8"/>
    <n v="10852.8"/>
    <n v="0"/>
    <n v="0"/>
    <n v="1937.3"/>
    <n v="30342.799999999999"/>
    <n v="159895.70000000001"/>
    <n v="96031.4"/>
    <n v="11681.7"/>
    <n v="0"/>
    <n v="101206.67"/>
    <n v="461.8"/>
    <n v="0"/>
    <n v="1207.7"/>
    <n v="40207.1"/>
    <n v="738390.4"/>
    <n v="1046707.1"/>
    <n v="671324.4"/>
    <n v="1163974.8"/>
    <n v="2009729.43"/>
    <n v="0"/>
    <n v="598264.9"/>
    <n v="0"/>
    <n v="1215711.7"/>
    <n v="0"/>
    <n v="0"/>
    <n v="294510.90000000002"/>
    <n v="135536.57"/>
    <n v="-15143.27"/>
    <n v="1035072.4000000001"/>
    <n v="6073098.2999999998"/>
    <n v="2228880.7999999998"/>
    <n v="9337051.5"/>
  </r>
  <r>
    <x v="1"/>
    <x v="2"/>
    <n v="7"/>
    <n v="64856.1"/>
    <n v="407420.5"/>
    <n v="494925.8"/>
    <n v="221.3"/>
    <n v="15246.7"/>
    <n v="1318.1"/>
    <n v="0"/>
    <n v="728.7"/>
    <n v="9180.7999999999993"/>
    <n v="0"/>
    <n v="0"/>
    <n v="1667.8"/>
    <n v="26729.1"/>
    <n v="189078.3"/>
    <n v="128284.9"/>
    <n v="11002.5"/>
    <n v="0"/>
    <n v="94522.72"/>
    <n v="423.1"/>
    <n v="0"/>
    <n v="1309.5"/>
    <n v="36981.199999999997"/>
    <n v="797056.5"/>
    <n v="1059163.3"/>
    <n v="745365.4"/>
    <n v="943165.6"/>
    <n v="2157618.1800000002"/>
    <n v="0"/>
    <n v="603062.30000000005"/>
    <n v="0"/>
    <n v="1177964.2"/>
    <n v="0"/>
    <n v="0"/>
    <n v="349895.8"/>
    <n v="95085.45"/>
    <n v="-3875.95"/>
    <n v="993897.99999999988"/>
    <n v="6192368.0999999996"/>
    <n v="2222131.7999999998"/>
    <n v="9408397.8999999985"/>
  </r>
  <r>
    <x v="1"/>
    <x v="2"/>
    <n v="8"/>
    <n v="60283.199999999997"/>
    <n v="376272.5"/>
    <n v="435945.7"/>
    <n v="196.6"/>
    <n v="11700.4"/>
    <n v="1200.5999999999999"/>
    <n v="0"/>
    <n v="662.3"/>
    <n v="7079.3"/>
    <n v="0"/>
    <n v="0"/>
    <n v="1592.4"/>
    <n v="29177.7"/>
    <n v="171214.6"/>
    <n v="111108.7"/>
    <n v="10464"/>
    <n v="0"/>
    <n v="100648.5"/>
    <n v="396.3"/>
    <n v="0"/>
    <n v="1322.8"/>
    <n v="33216.699999999997"/>
    <n v="762542.5"/>
    <n v="1024662.5"/>
    <n v="707002.8"/>
    <n v="895182"/>
    <n v="2296210.4"/>
    <n v="0"/>
    <n v="620669.1"/>
    <n v="0"/>
    <n v="1166001.7"/>
    <n v="0"/>
    <n v="0"/>
    <n v="311948"/>
    <n v="174436.4"/>
    <n v="0"/>
    <n v="893340.60000000009"/>
    <n v="6144741.9000000004"/>
    <n v="2273055.1999999997"/>
    <n v="9311137.6999999993"/>
  </r>
  <r>
    <x v="1"/>
    <x v="2"/>
    <n v="9"/>
    <n v="64983.8"/>
    <n v="404679.9"/>
    <n v="473334"/>
    <n v="269"/>
    <n v="12691.8"/>
    <n v="1343"/>
    <n v="0"/>
    <n v="687.9"/>
    <n v="7767.1"/>
    <n v="0"/>
    <n v="0"/>
    <n v="1915"/>
    <n v="31774.799999999999"/>
    <n v="180713.60000000001"/>
    <n v="109499.7"/>
    <n v="9179.09"/>
    <n v="629.11"/>
    <n v="148738.29999999999"/>
    <n v="387.3"/>
    <n v="0"/>
    <n v="1276.4000000000001"/>
    <n v="37542.699999999997"/>
    <n v="777983.8"/>
    <n v="1039944.4"/>
    <n v="739955.81"/>
    <n v="845773.59"/>
    <n v="2041007.5"/>
    <n v="7924.52"/>
    <n v="580982.18000000005"/>
    <n v="0"/>
    <n v="1006998.4"/>
    <n v="0"/>
    <n v="0"/>
    <n v="281069.8"/>
    <n v="140735.1"/>
    <n v="0"/>
    <n v="965756.5"/>
    <n v="5966321.0999999996"/>
    <n v="2017710.0000000002"/>
    <n v="8949787.5999999996"/>
  </r>
  <r>
    <x v="1"/>
    <x v="2"/>
    <n v="10"/>
    <n v="62107.7"/>
    <n v="380273.3"/>
    <n v="463860.4"/>
    <n v="284.60000000000002"/>
    <n v="15831.5"/>
    <n v="1254.4000000000001"/>
    <n v="0"/>
    <n v="888.5"/>
    <n v="8478.4"/>
    <n v="0"/>
    <n v="0"/>
    <n v="2538.5"/>
    <n v="29789.7"/>
    <n v="165480.29999999999"/>
    <n v="104891.7"/>
    <n v="4937"/>
    <n v="3034.95"/>
    <n v="40033.599999999999"/>
    <n v="289.7"/>
    <n v="0"/>
    <n v="1289.5999999999999"/>
    <n v="37536.1"/>
    <n v="730915"/>
    <n v="1022351.2"/>
    <n v="667602.6"/>
    <n v="844743.85"/>
    <n v="2284982.9"/>
    <n v="0"/>
    <n v="476673.3"/>
    <n v="0"/>
    <n v="1086003.7"/>
    <n v="0"/>
    <n v="0"/>
    <n v="314380.79999999999"/>
    <n v="142320.4"/>
    <n v="0"/>
    <n v="932978.8"/>
    <n v="5940416.6999999993"/>
    <n v="2019378.2"/>
    <n v="8892773.6999999993"/>
  </r>
  <r>
    <x v="1"/>
    <x v="2"/>
    <n v="11"/>
    <n v="72549.7"/>
    <n v="441766.3"/>
    <n v="597500.4"/>
    <n v="283.7"/>
    <n v="28120.799999999999"/>
    <n v="1327.3"/>
    <n v="0"/>
    <n v="3014.4"/>
    <n v="18779.3"/>
    <n v="0"/>
    <n v="0"/>
    <n v="1579.7"/>
    <n v="30888.1"/>
    <n v="167896.6"/>
    <n v="115606.7"/>
    <n v="-5780.1"/>
    <n v="41.7"/>
    <n v="44785.2"/>
    <n v="291.8"/>
    <n v="0"/>
    <n v="1568.2"/>
    <n v="41770.699999999997"/>
    <n v="771128.2"/>
    <n v="1075601.7"/>
    <n v="765838.4"/>
    <n v="755414"/>
    <n v="2297343.2000000002"/>
    <n v="0"/>
    <n v="569207.80000000005"/>
    <n v="0"/>
    <n v="1020721.8"/>
    <n v="0"/>
    <n v="0"/>
    <n v="13603484.4"/>
    <n v="141362.9"/>
    <n v="0"/>
    <n v="1163341.8999999999"/>
    <n v="6063974.0999999996"/>
    <n v="15334776.9"/>
    <n v="22562092.899999999"/>
  </r>
  <r>
    <x v="1"/>
    <x v="2"/>
    <n v="12"/>
    <n v="103221.3"/>
    <n v="640144"/>
    <n v="898037.8"/>
    <n v="376.6"/>
    <n v="31342.5"/>
    <n v="1393.2"/>
    <n v="0"/>
    <n v="6369.4"/>
    <n v="30452.2"/>
    <n v="0"/>
    <n v="0"/>
    <n v="1926.2"/>
    <n v="36463.699999999997"/>
    <n v="202488.4"/>
    <n v="134175"/>
    <n v="5636.5"/>
    <n v="166.9"/>
    <n v="100107.14"/>
    <n v="354.6"/>
    <n v="0"/>
    <n v="1526.7"/>
    <n v="77701.5"/>
    <n v="917336.4"/>
    <n v="1330404.6000000001"/>
    <n v="829252.8"/>
    <n v="636830.80000000005"/>
    <n v="2428013.56"/>
    <n v="0"/>
    <n v="454365.6"/>
    <n v="0"/>
    <n v="1115670.3999999999"/>
    <n v="0"/>
    <n v="0"/>
    <n v="-13070488.6"/>
    <n v="157225.70000000001"/>
    <n v="0"/>
    <n v="1711337"/>
    <n v="6702384.8000000007"/>
    <n v="-11343226.9"/>
    <n v="-2929505.0999999996"/>
  </r>
  <r>
    <x v="2"/>
    <x v="2"/>
    <n v="1"/>
    <n v="84798.5"/>
    <n v="238594"/>
    <n v="160013.5"/>
    <n v="445"/>
    <n v="16760.8"/>
    <n v="4.7"/>
    <n v="0"/>
    <n v="26612.799999999999"/>
    <n v="6948.8"/>
    <n v="0"/>
    <n v="0"/>
    <n v="624.20000000000005"/>
    <n v="39791.699999999997"/>
    <n v="79710.600000000006"/>
    <n v="51700.5"/>
    <n v="7090.1"/>
    <n v="4550.38"/>
    <n v="2405.66"/>
    <n v="0"/>
    <n v="0"/>
    <n v="1128.9000000000001"/>
    <n v="31131"/>
    <n v="406453.6"/>
    <n v="586886.5"/>
    <n v="581898.4"/>
    <n v="378452.22"/>
    <n v="534498.24"/>
    <n v="0"/>
    <n v="112831.8"/>
    <n v="0"/>
    <n v="0"/>
    <n v="0"/>
    <n v="0"/>
    <n v="0"/>
    <n v="480.7"/>
    <n v="0"/>
    <n v="534178.10000000009"/>
    <n v="2706322"/>
    <n v="113312.5"/>
    <n v="3353812.6"/>
  </r>
  <r>
    <x v="2"/>
    <x v="2"/>
    <n v="2"/>
    <n v="77183.100000000006"/>
    <n v="215389.5"/>
    <n v="138354.29999999999"/>
    <n v="434.7"/>
    <n v="17307.8"/>
    <n v="1.2"/>
    <n v="0"/>
    <n v="26742.1"/>
    <n v="7498.1"/>
    <n v="0"/>
    <n v="0"/>
    <n v="602.4"/>
    <n v="38143.599999999999"/>
    <n v="77949.7"/>
    <n v="51478.9"/>
    <n v="8382.1"/>
    <n v="0"/>
    <n v="0"/>
    <n v="0"/>
    <n v="0"/>
    <n v="924.6"/>
    <n v="32633.3"/>
    <n v="410796.4"/>
    <n v="578798.4"/>
    <n v="465035.8"/>
    <n v="335593.5"/>
    <n v="521424"/>
    <n v="0"/>
    <n v="111826.2"/>
    <n v="0"/>
    <n v="0"/>
    <n v="0"/>
    <n v="0"/>
    <n v="0"/>
    <n v="428.9"/>
    <n v="0"/>
    <n v="482910.79999999993"/>
    <n v="2521762.7000000002"/>
    <n v="112255.09999999999"/>
    <n v="3116928.6"/>
  </r>
  <r>
    <x v="2"/>
    <x v="2"/>
    <n v="3"/>
    <n v="62931.199999999997"/>
    <n v="153473.79999999999"/>
    <n v="107924.5"/>
    <n v="313.39999999999998"/>
    <n v="12421.5"/>
    <n v="37.299999999999997"/>
    <n v="0"/>
    <n v="19850.400000000001"/>
    <n v="4318.1000000000004"/>
    <n v="0"/>
    <n v="0"/>
    <n v="656"/>
    <n v="32563.5"/>
    <n v="70174.600000000006"/>
    <n v="47574.2"/>
    <n v="8472.7999999999993"/>
    <n v="0"/>
    <n v="0"/>
    <n v="0"/>
    <n v="0"/>
    <n v="714"/>
    <n v="26948.799999999999"/>
    <n v="345197.4"/>
    <n v="404668.7"/>
    <n v="446700.6"/>
    <n v="342560.5"/>
    <n v="619168.69999999995"/>
    <n v="0"/>
    <n v="130540.8"/>
    <n v="0"/>
    <n v="0"/>
    <n v="0"/>
    <n v="0"/>
    <n v="0"/>
    <n v="240.4"/>
    <n v="0"/>
    <n v="361270.2"/>
    <n v="2345399.7999999998"/>
    <n v="130781.2"/>
    <n v="2837451.2"/>
  </r>
  <r>
    <x v="2"/>
    <x v="2"/>
    <n v="4"/>
    <n v="60081.7"/>
    <n v="141030.9"/>
    <n v="106184.9"/>
    <n v="223.9"/>
    <n v="10338.299999999999"/>
    <n v="84.1"/>
    <n v="0"/>
    <n v="16803.599999999999"/>
    <n v="4668.8999999999996"/>
    <n v="0"/>
    <n v="0"/>
    <n v="522.6"/>
    <n v="31725.3"/>
    <n v="73003"/>
    <n v="48019.5"/>
    <n v="7688.9"/>
    <n v="0"/>
    <n v="0"/>
    <n v="0"/>
    <n v="0"/>
    <n v="768.5"/>
    <n v="27895.5"/>
    <n v="371530.6"/>
    <n v="538724.19999999995"/>
    <n v="487902"/>
    <n v="365386.2"/>
    <n v="596151"/>
    <n v="0"/>
    <n v="112886.1"/>
    <n v="0"/>
    <n v="0"/>
    <n v="0"/>
    <n v="0"/>
    <n v="0"/>
    <n v="282.2"/>
    <n v="0"/>
    <n v="339416.3"/>
    <n v="2549317.2999999998"/>
    <n v="113168.3"/>
    <n v="3001901.8999999994"/>
  </r>
  <r>
    <x v="2"/>
    <x v="2"/>
    <n v="5"/>
    <n v="46490.3"/>
    <n v="111685"/>
    <n v="75196.2"/>
    <n v="169.7"/>
    <n v="6320.4"/>
    <n v="11.6"/>
    <n v="0"/>
    <n v="11691.8"/>
    <n v="3279.7"/>
    <n v="0"/>
    <n v="0"/>
    <n v="503.6"/>
    <n v="27737.8"/>
    <n v="66608.7"/>
    <n v="54663.3"/>
    <n v="9590.2000000000007"/>
    <n v="0"/>
    <n v="0"/>
    <n v="0"/>
    <n v="0"/>
    <n v="4947.8"/>
    <n v="24426.400000000001"/>
    <n v="326348.3"/>
    <n v="477116.9"/>
    <n v="344692.8"/>
    <n v="348040"/>
    <n v="518794.6"/>
    <n v="0"/>
    <n v="105664"/>
    <n v="0"/>
    <n v="0"/>
    <n v="0"/>
    <n v="0"/>
    <n v="0"/>
    <n v="397.5"/>
    <n v="0"/>
    <n v="254844.7"/>
    <n v="2203470.4"/>
    <n v="106061.5"/>
    <n v="2564376.6"/>
  </r>
  <r>
    <x v="2"/>
    <x v="2"/>
    <n v="6"/>
    <n v="40736.5"/>
    <n v="99775.7"/>
    <n v="62636.800000000003"/>
    <n v="201.4"/>
    <n v="4866.8"/>
    <n v="8.1"/>
    <n v="0"/>
    <n v="9377"/>
    <n v="1530.6"/>
    <n v="0"/>
    <n v="0"/>
    <n v="667"/>
    <n v="26816.6"/>
    <n v="62384.5"/>
    <n v="52650.3"/>
    <n v="11339.7"/>
    <n v="0"/>
    <n v="0"/>
    <n v="0"/>
    <n v="0"/>
    <n v="1993.7"/>
    <n v="24135.9"/>
    <n v="330386.7"/>
    <n v="466456.4"/>
    <n v="366404.4"/>
    <n v="428781.7"/>
    <n v="495888.1"/>
    <n v="0"/>
    <n v="99636.2"/>
    <n v="0"/>
    <n v="0"/>
    <n v="0"/>
    <n v="0"/>
    <n v="0"/>
    <n v="52"/>
    <n v="0"/>
    <n v="219132.9"/>
    <n v="2267905"/>
    <n v="99688.2"/>
    <n v="2586726.1"/>
  </r>
  <r>
    <x v="2"/>
    <x v="2"/>
    <n v="7"/>
    <n v="32785.4"/>
    <n v="87675"/>
    <n v="57854.9"/>
    <n v="102.5"/>
    <n v="4684.3"/>
    <n v="17.5"/>
    <n v="0"/>
    <n v="5828.6"/>
    <n v="1121.7"/>
    <n v="0"/>
    <n v="0"/>
    <n v="791.8"/>
    <n v="24698.6"/>
    <n v="75145.399999999994"/>
    <n v="52188.7"/>
    <n v="11035.6"/>
    <n v="0"/>
    <n v="0"/>
    <n v="0"/>
    <n v="0"/>
    <n v="636.20000000000005"/>
    <n v="16862.900000000001"/>
    <n v="300390.40000000002"/>
    <n v="426767.1"/>
    <n v="279113.40000000002"/>
    <n v="359287.5"/>
    <n v="627926.19999999995"/>
    <n v="0"/>
    <n v="107481.1"/>
    <n v="0"/>
    <n v="0"/>
    <n v="0"/>
    <n v="0"/>
    <n v="0"/>
    <n v="0"/>
    <n v="0"/>
    <n v="190069.9"/>
    <n v="2174843.7999999998"/>
    <n v="107481.1"/>
    <n v="2472394.7999999998"/>
  </r>
  <r>
    <x v="2"/>
    <x v="2"/>
    <n v="8"/>
    <n v="31395.8"/>
    <n v="83307.100000000006"/>
    <n v="50826.6"/>
    <n v="152.30000000000001"/>
    <n v="3881"/>
    <n v="19.8"/>
    <n v="0"/>
    <n v="4972.1000000000004"/>
    <n v="1097.3"/>
    <n v="0"/>
    <n v="0"/>
    <n v="483.8"/>
    <n v="24179.8"/>
    <n v="74906.7"/>
    <n v="42702.6"/>
    <n v="9989.2000000000007"/>
    <n v="0"/>
    <n v="0"/>
    <n v="0"/>
    <n v="0"/>
    <n v="708.1"/>
    <n v="16891.900000000001"/>
    <n v="294228.7"/>
    <n v="421443.5"/>
    <n v="280041"/>
    <n v="387731.20000000001"/>
    <n v="642715"/>
    <n v="0"/>
    <n v="110885.9"/>
    <n v="0"/>
    <n v="0"/>
    <n v="0"/>
    <n v="0"/>
    <n v="0"/>
    <n v="0"/>
    <n v="0"/>
    <n v="175651.99999999997"/>
    <n v="2196021.5"/>
    <n v="110885.9"/>
    <n v="2482559.4"/>
  </r>
  <r>
    <x v="2"/>
    <x v="2"/>
    <n v="9"/>
    <n v="34223.5"/>
    <n v="89752"/>
    <n v="56295.7"/>
    <n v="73.7"/>
    <n v="4448.3"/>
    <n v="21"/>
    <n v="0"/>
    <n v="4982.2"/>
    <n v="1085.2"/>
    <n v="0"/>
    <n v="0"/>
    <n v="633.6"/>
    <n v="25837.599999999999"/>
    <n v="70603.3"/>
    <n v="38703.9"/>
    <n v="10915.8"/>
    <n v="3215.23"/>
    <n v="7982.38"/>
    <n v="0"/>
    <n v="0"/>
    <n v="771"/>
    <n v="19989.2"/>
    <n v="311915.7"/>
    <n v="444589.9"/>
    <n v="289817.5"/>
    <n v="453936.17"/>
    <n v="605688.72"/>
    <n v="0"/>
    <n v="111058.8"/>
    <n v="0"/>
    <n v="0"/>
    <n v="0"/>
    <n v="0"/>
    <n v="0"/>
    <n v="0"/>
    <n v="0"/>
    <n v="190881.60000000003"/>
    <n v="2284600"/>
    <n v="111058.8"/>
    <n v="2586540.4"/>
  </r>
  <r>
    <x v="2"/>
    <x v="2"/>
    <n v="10"/>
    <n v="33920.1"/>
    <n v="87221.1"/>
    <n v="59608.2"/>
    <n v="71.400000000000006"/>
    <n v="5024.8"/>
    <n v="21"/>
    <n v="0"/>
    <n v="4205.7"/>
    <n v="1739.9"/>
    <n v="0"/>
    <n v="0"/>
    <n v="455.5"/>
    <n v="25887.7"/>
    <n v="66920.100000000006"/>
    <n v="37346.699999999997"/>
    <n v="10661.2"/>
    <n v="0"/>
    <n v="0"/>
    <n v="0"/>
    <n v="0"/>
    <n v="736.9"/>
    <n v="20515.5"/>
    <n v="294759.09999999998"/>
    <n v="431532.4"/>
    <n v="276909.5"/>
    <n v="383787.9"/>
    <n v="571313.1"/>
    <n v="0"/>
    <n v="110151.2"/>
    <n v="0"/>
    <n v="0"/>
    <n v="0"/>
    <n v="0"/>
    <n v="0"/>
    <n v="0"/>
    <n v="0"/>
    <n v="191812.2"/>
    <n v="2120825.6"/>
    <n v="110151.2"/>
    <n v="2422789.0000000005"/>
  </r>
  <r>
    <x v="2"/>
    <x v="2"/>
    <n v="11"/>
    <n v="38685.699999999997"/>
    <n v="96537.600000000006"/>
    <n v="76785"/>
    <n v="102.3"/>
    <n v="9813.6"/>
    <n v="9.3000000000000007"/>
    <n v="0"/>
    <n v="8314.2999999999993"/>
    <n v="3248.7"/>
    <n v="0"/>
    <n v="0"/>
    <n v="413.5"/>
    <n v="26753.4"/>
    <n v="68226.2"/>
    <n v="45545.7"/>
    <n v="10381.700000000001"/>
    <n v="0"/>
    <n v="0"/>
    <n v="0"/>
    <n v="0"/>
    <n v="922.1"/>
    <n v="22668.7"/>
    <n v="316478.90000000002"/>
    <n v="462124.4"/>
    <n v="298763.7"/>
    <n v="334978.7"/>
    <n v="569505"/>
    <n v="0"/>
    <n v="123476.9"/>
    <n v="0"/>
    <n v="0"/>
    <n v="0"/>
    <n v="0"/>
    <n v="0"/>
    <n v="0"/>
    <n v="0"/>
    <n v="233496.49999999997"/>
    <n v="2156762"/>
    <n v="123476.9"/>
    <n v="2513735.4"/>
  </r>
  <r>
    <x v="2"/>
    <x v="2"/>
    <n v="12"/>
    <n v="52687.4"/>
    <n v="136418.9"/>
    <n v="118097.3"/>
    <n v="245.9"/>
    <n v="17748.5"/>
    <n v="45.4"/>
    <n v="0"/>
    <n v="19018.900000000001"/>
    <n v="5507.9"/>
    <n v="0"/>
    <n v="0"/>
    <n v="565.70000000000005"/>
    <n v="31879.200000000001"/>
    <n v="81169.399999999994"/>
    <n v="52109.8"/>
    <n v="13448.7"/>
    <n v="0"/>
    <n v="0"/>
    <n v="0"/>
    <n v="0"/>
    <n v="820"/>
    <n v="29803"/>
    <n v="394289.7"/>
    <n v="571813.1"/>
    <n v="333268.59999999998"/>
    <n v="388971.1"/>
    <n v="539148.69999999995"/>
    <n v="0"/>
    <n v="126564.8"/>
    <n v="0"/>
    <n v="0"/>
    <n v="0"/>
    <n v="0"/>
    <n v="0"/>
    <n v="72.900000000000006"/>
    <n v="0"/>
    <n v="349770.20000000007"/>
    <n v="2437287"/>
    <n v="126637.7"/>
    <n v="2913694.9000000004"/>
  </r>
  <r>
    <x v="3"/>
    <x v="2"/>
    <n v="1"/>
    <n v="131739.9"/>
    <n v="709449.2"/>
    <n v="915588.6"/>
    <n v="43.3"/>
    <n v="122824.7"/>
    <n v="5536.2"/>
    <n v="0"/>
    <n v="8231.9"/>
    <n v="6768.7"/>
    <n v="0"/>
    <n v="0"/>
    <n v="320.8"/>
    <n v="41951.8"/>
    <n v="197407"/>
    <n v="283311.59999999998"/>
    <n v="103837.2"/>
    <n v="13378.4"/>
    <n v="2034.2"/>
    <n v="0"/>
    <n v="0"/>
    <n v="776.3"/>
    <n v="49020.4"/>
    <n v="928957.1"/>
    <n v="2045685.5"/>
    <n v="1538280.2"/>
    <n v="970592.4"/>
    <n v="2712461.6"/>
    <n v="0"/>
    <n v="524922.1"/>
    <n v="0"/>
    <n v="386555.3"/>
    <n v="0"/>
    <n v="0"/>
    <n v="14138977.300000001"/>
    <n v="0"/>
    <n v="38304.5"/>
    <n v="1900182.4999999998"/>
    <n v="8888014.5"/>
    <n v="15088759.200000001"/>
    <n v="25876956.200000003"/>
  </r>
  <r>
    <x v="3"/>
    <x v="2"/>
    <n v="2"/>
    <n v="118112.4"/>
    <n v="634125.5"/>
    <n v="793461.7"/>
    <n v="51.4"/>
    <n v="122144.7"/>
    <n v="4223.3"/>
    <n v="0"/>
    <n v="7704.8"/>
    <n v="6375"/>
    <n v="0"/>
    <n v="0"/>
    <n v="318.3"/>
    <n v="41235.4"/>
    <n v="194013.5"/>
    <n v="259594.3"/>
    <n v="28079.9"/>
    <n v="4527.3999999999996"/>
    <n v="61865.05"/>
    <n v="0"/>
    <n v="0"/>
    <n v="812.3"/>
    <n v="51137.9"/>
    <n v="909317.6"/>
    <n v="1970436.9"/>
    <n v="1952164.1"/>
    <n v="848175.6"/>
    <n v="2316713.15"/>
    <n v="0"/>
    <n v="457038.6"/>
    <n v="0"/>
    <n v="319573.59999999998"/>
    <n v="0"/>
    <n v="0"/>
    <n v="15902132.699999999"/>
    <n v="0"/>
    <n v="34517.800000000003"/>
    <n v="1686198.8"/>
    <n v="8638391.4000000004"/>
    <n v="16713262.699999999"/>
    <n v="27037852.899999999"/>
  </r>
  <r>
    <x v="3"/>
    <x v="2"/>
    <n v="3"/>
    <n v="84658.7"/>
    <n v="438493.2"/>
    <n v="643776"/>
    <n v="44.8"/>
    <n v="97024.6"/>
    <n v="3051.3"/>
    <n v="0"/>
    <n v="4306.2"/>
    <n v="3448.7"/>
    <n v="0"/>
    <n v="0"/>
    <n v="333"/>
    <n v="31955.4"/>
    <n v="173962.2"/>
    <n v="209509.3"/>
    <n v="58424"/>
    <n v="3671.5"/>
    <n v="1277.9000000000001"/>
    <n v="0"/>
    <n v="0"/>
    <n v="480.1"/>
    <n v="39362.199999999997"/>
    <n v="805725.7"/>
    <n v="1700017.9"/>
    <n v="1561924.3"/>
    <n v="804043.7"/>
    <n v="2634392.4"/>
    <n v="0"/>
    <n v="510857.9"/>
    <n v="0"/>
    <n v="412524.1"/>
    <n v="0"/>
    <n v="0"/>
    <n v="15726730"/>
    <n v="0"/>
    <n v="38074.1"/>
    <n v="1274803.5"/>
    <n v="8025079.5999999996"/>
    <n v="16688186.1"/>
    <n v="25988069.199999999"/>
  </r>
  <r>
    <x v="3"/>
    <x v="2"/>
    <n v="4"/>
    <n v="88458.7"/>
    <n v="438655.4"/>
    <n v="710380.4"/>
    <n v="44.5"/>
    <n v="101445.1"/>
    <n v="3213.4"/>
    <n v="0"/>
    <n v="4976.8"/>
    <n v="3771.7"/>
    <n v="0"/>
    <n v="0"/>
    <n v="376.1"/>
    <n v="34844.300000000003"/>
    <n v="194610.1"/>
    <n v="232167.6"/>
    <n v="82115.5"/>
    <n v="4349.2"/>
    <n v="1591.7"/>
    <n v="0"/>
    <n v="0"/>
    <n v="520.6"/>
    <n v="41128.300000000003"/>
    <n v="894702.8"/>
    <n v="1935145.4"/>
    <n v="613389.30000000005"/>
    <n v="855186.1"/>
    <n v="3038889"/>
    <n v="0"/>
    <n v="515918.8"/>
    <n v="0"/>
    <n v="523075.9"/>
    <n v="0"/>
    <n v="0"/>
    <n v="25508670"/>
    <n v="0"/>
    <n v="35415.9"/>
    <n v="1350946"/>
    <n v="7929015.9999999991"/>
    <n v="26583080.599999998"/>
    <n v="35863042.599999994"/>
  </r>
  <r>
    <x v="3"/>
    <x v="2"/>
    <n v="5"/>
    <n v="69533.2"/>
    <n v="362384.6"/>
    <n v="461604.4"/>
    <n v="47.8"/>
    <n v="51608.7"/>
    <n v="1627.3"/>
    <n v="0"/>
    <n v="2670.8"/>
    <n v="2474.6"/>
    <n v="0"/>
    <n v="0"/>
    <n v="289"/>
    <n v="29847.7"/>
    <n v="172165.6"/>
    <n v="185958.39999999999"/>
    <n v="56310.5"/>
    <n v="3302.2"/>
    <n v="126497.83"/>
    <n v="0"/>
    <n v="0"/>
    <n v="427.9"/>
    <n v="35357.5"/>
    <n v="823462.3"/>
    <n v="1627863.7"/>
    <n v="1092264.7"/>
    <n v="941151.1"/>
    <n v="2383518.0699999998"/>
    <n v="0"/>
    <n v="503973.5"/>
    <n v="0"/>
    <n v="677820.8"/>
    <n v="0"/>
    <n v="0"/>
    <n v="26830340"/>
    <n v="0"/>
    <n v="35240.400000000001"/>
    <n v="951951.4"/>
    <n v="7478416.5"/>
    <n v="28047374.699999999"/>
    <n v="36477742.600000001"/>
  </r>
  <r>
    <x v="3"/>
    <x v="2"/>
    <n v="6"/>
    <n v="62925.3"/>
    <n v="334539.2"/>
    <n v="397241.2"/>
    <n v="47"/>
    <n v="46827.4"/>
    <n v="1076.4000000000001"/>
    <n v="0"/>
    <n v="2972.8"/>
    <n v="2359.1"/>
    <n v="0"/>
    <n v="0"/>
    <n v="331.5"/>
    <n v="29275.3"/>
    <n v="179523.6"/>
    <n v="185463.8"/>
    <n v="45219"/>
    <n v="3011.4"/>
    <n v="1321.1"/>
    <n v="0"/>
    <n v="0"/>
    <n v="438.8"/>
    <n v="33142.1"/>
    <n v="787946.9"/>
    <n v="1624739.8"/>
    <n v="1046290.4"/>
    <n v="850439.4"/>
    <n v="2473779.2999999998"/>
    <n v="0"/>
    <n v="461207.9"/>
    <n v="0"/>
    <n v="643834.80000000005"/>
    <n v="0"/>
    <n v="0"/>
    <n v="26845980"/>
    <n v="0"/>
    <n v="33553.800000000003"/>
    <n v="847988.4"/>
    <n v="7260922.3999999994"/>
    <n v="27984576.5"/>
    <n v="36093487.299999997"/>
  </r>
  <r>
    <x v="3"/>
    <x v="2"/>
    <n v="7"/>
    <n v="49332.7"/>
    <n v="300688.90000000002"/>
    <n v="334309.59999999998"/>
    <n v="54.6"/>
    <n v="58498.1"/>
    <n v="2612.9"/>
    <n v="0"/>
    <n v="5023.8"/>
    <n v="1226.7"/>
    <n v="0"/>
    <n v="0"/>
    <n v="506.3"/>
    <n v="29916.7"/>
    <n v="202188.6"/>
    <n v="159667.20000000001"/>
    <n v="54083.4"/>
    <n v="3622.7"/>
    <n v="1197.9000000000001"/>
    <n v="0"/>
    <n v="0"/>
    <n v="539.79999999999995"/>
    <n v="47457.7"/>
    <n v="855361.2"/>
    <n v="1595784.3"/>
    <n v="881049.7"/>
    <n v="791174.6"/>
    <n v="2588324.6"/>
    <n v="0"/>
    <n v="424401.1"/>
    <n v="0"/>
    <n v="496109.2"/>
    <n v="0"/>
    <n v="0"/>
    <n v="29148500"/>
    <n v="0"/>
    <n v="33409.199999999997"/>
    <n v="751747.29999999993"/>
    <n v="7210874.6999999993"/>
    <n v="30102419.5"/>
    <n v="38065041.5"/>
  </r>
  <r>
    <x v="3"/>
    <x v="2"/>
    <n v="8"/>
    <n v="48521.3"/>
    <n v="294396.90000000002"/>
    <n v="290042.8"/>
    <n v="62.1"/>
    <n v="42618.8"/>
    <n v="1818.3"/>
    <n v="0"/>
    <n v="4896.3"/>
    <n v="785.6"/>
    <n v="0"/>
    <n v="0"/>
    <n v="229.9"/>
    <n v="28494.6"/>
    <n v="202028.9"/>
    <n v="158414.39999999999"/>
    <n v="45529.9"/>
    <n v="2311.6999999999998"/>
    <n v="1119"/>
    <n v="0"/>
    <n v="0"/>
    <n v="500.9"/>
    <n v="50155.3"/>
    <n v="862583.8"/>
    <n v="1596152.5"/>
    <n v="894596.1"/>
    <n v="800766.5"/>
    <n v="2381282.5"/>
    <n v="0"/>
    <n v="475524.5"/>
    <n v="0"/>
    <n v="315816"/>
    <n v="0"/>
    <n v="0"/>
    <n v="30473510"/>
    <n v="0"/>
    <n v="33535.5"/>
    <n v="683142.10000000009"/>
    <n v="7024166"/>
    <n v="31298386"/>
    <n v="39005694.100000001"/>
  </r>
  <r>
    <x v="3"/>
    <x v="2"/>
    <n v="9"/>
    <n v="48467.6"/>
    <n v="303958.7"/>
    <n v="286177.7"/>
    <n v="48.3"/>
    <n v="39403.699999999997"/>
    <n v="1843.3"/>
    <n v="0"/>
    <n v="4695.5"/>
    <n v="652.29999999999995"/>
    <n v="0"/>
    <n v="0"/>
    <n v="223.2"/>
    <n v="30642.799999999999"/>
    <n v="200914.7"/>
    <n v="143863"/>
    <n v="45898.8"/>
    <n v="15631.87"/>
    <n v="10070.620000000001"/>
    <n v="0"/>
    <n v="0"/>
    <n v="481.5"/>
    <n v="65808.5"/>
    <n v="869242.4"/>
    <n v="1673344.7"/>
    <n v="885383.9"/>
    <n v="788845.63"/>
    <n v="2417232.58"/>
    <n v="19513.72"/>
    <n v="386842.28"/>
    <n v="0"/>
    <n v="306487.2"/>
    <n v="0"/>
    <n v="0"/>
    <n v="26987420"/>
    <n v="53.74"/>
    <n v="31308.06"/>
    <n v="685247.10000000009"/>
    <n v="7147584.2000000002"/>
    <n v="27731624.999999996"/>
    <n v="35564456.299999997"/>
  </r>
  <r>
    <x v="3"/>
    <x v="2"/>
    <n v="10"/>
    <n v="46819.7"/>
    <n v="295598.90000000002"/>
    <n v="285474.7"/>
    <n v="47.1"/>
    <n v="44561.1"/>
    <n v="2088.6"/>
    <n v="0"/>
    <n v="3494.9"/>
    <n v="1198.5"/>
    <n v="0"/>
    <n v="0"/>
    <n v="220.3"/>
    <n v="29157.9"/>
    <n v="182871.4"/>
    <n v="156708.79999999999"/>
    <n v="50380.3"/>
    <n v="2630.9"/>
    <n v="45126.85"/>
    <n v="0"/>
    <n v="0"/>
    <n v="427.7"/>
    <n v="58719.5"/>
    <n v="810763.9"/>
    <n v="1462407.7"/>
    <n v="819937.6"/>
    <n v="923307.4"/>
    <n v="2848373.25"/>
    <n v="0"/>
    <n v="354110.4"/>
    <n v="0"/>
    <n v="322791.09999999998"/>
    <n v="0"/>
    <n v="0"/>
    <n v="24323160"/>
    <n v="0"/>
    <n v="33514.199999999997"/>
    <n v="679283.5"/>
    <n v="7391033.5"/>
    <n v="25033575.699999999"/>
    <n v="33103892.699999999"/>
  </r>
  <r>
    <x v="3"/>
    <x v="2"/>
    <n v="11"/>
    <n v="53913.1"/>
    <n v="326097"/>
    <n v="416761.3"/>
    <n v="76.3"/>
    <n v="97549.1"/>
    <n v="5656.7"/>
    <n v="0"/>
    <n v="3716.5"/>
    <n v="2548.8000000000002"/>
    <n v="0"/>
    <n v="0"/>
    <n v="242.8"/>
    <n v="31406.7"/>
    <n v="188427.3"/>
    <n v="164391.5"/>
    <n v="58693.1"/>
    <n v="2434.9"/>
    <n v="-5237.3100000000004"/>
    <n v="0"/>
    <n v="0"/>
    <n v="480.1"/>
    <n v="60119.199999999997"/>
    <n v="846567.4"/>
    <n v="1654214.4"/>
    <n v="1017129.1"/>
    <n v="717169.2"/>
    <n v="2619567.61"/>
    <n v="0"/>
    <n v="202889"/>
    <n v="0"/>
    <n v="367351"/>
    <n v="0"/>
    <n v="0"/>
    <n v="16786086.199999999"/>
    <n v="0"/>
    <n v="34705.199999999997"/>
    <n v="906318.79999999993"/>
    <n v="7355606"/>
    <n v="17391031.399999999"/>
    <n v="25652956.199999999"/>
  </r>
  <r>
    <x v="3"/>
    <x v="2"/>
    <n v="12"/>
    <n v="83630.899999999994"/>
    <n v="460489.1"/>
    <n v="718575.6"/>
    <n v="185.9"/>
    <n v="186225"/>
    <n v="7632.3"/>
    <n v="0"/>
    <n v="7400.3"/>
    <n v="6074.6"/>
    <n v="0"/>
    <n v="0"/>
    <n v="211.7"/>
    <n v="43775.1"/>
    <n v="235850.3"/>
    <n v="236851.3"/>
    <n v="93690.6"/>
    <n v="2905.1"/>
    <n v="1625.1"/>
    <n v="0"/>
    <n v="0"/>
    <n v="588.79999999999995"/>
    <n v="79157.899999999994"/>
    <n v="1016359.1"/>
    <n v="2271678.2999999998"/>
    <n v="1566267.7"/>
    <n v="750787.6"/>
    <n v="3291720.7"/>
    <n v="0"/>
    <n v="287216"/>
    <n v="0"/>
    <n v="329125.8"/>
    <n v="0"/>
    <n v="0"/>
    <n v="17506009.379999999"/>
    <n v="0"/>
    <n v="36855.599999999999"/>
    <n v="1470213.7000000002"/>
    <n v="9591469.3000000007"/>
    <n v="18159206.780000001"/>
    <n v="29220889.780000001"/>
  </r>
  <r>
    <x v="4"/>
    <x v="2"/>
    <n v="1"/>
    <n v="24347.8"/>
    <n v="101898.8"/>
    <n v="72355.199999999997"/>
    <n v="14"/>
    <n v="434.1"/>
    <n v="0"/>
    <n v="0"/>
    <n v="0"/>
    <n v="0"/>
    <n v="0"/>
    <n v="0"/>
    <n v="156"/>
    <n v="6157.7"/>
    <n v="23906.2"/>
    <n v="10255.4"/>
    <n v="0"/>
    <n v="0"/>
    <n v="0"/>
    <n v="0"/>
    <n v="0"/>
    <n v="0"/>
    <n v="18096.8"/>
    <n v="104604"/>
    <n v="130167.3"/>
    <n v="142221.79999999999"/>
    <n v="38168.5"/>
    <n v="143994.5"/>
    <n v="0"/>
    <n v="87581.3"/>
    <n v="0"/>
    <n v="52400.1"/>
    <n v="0"/>
    <n v="0"/>
    <n v="0"/>
    <n v="0"/>
    <n v="0"/>
    <n v="199049.9"/>
    <n v="617728.19999999995"/>
    <n v="139981.4"/>
    <n v="956759.5"/>
  </r>
  <r>
    <x v="4"/>
    <x v="2"/>
    <n v="2"/>
    <n v="18147.400000000001"/>
    <n v="72900.100000000006"/>
    <n v="51488.800000000003"/>
    <n v="9.4"/>
    <n v="320.7"/>
    <n v="0"/>
    <n v="0"/>
    <n v="0"/>
    <n v="0"/>
    <n v="0"/>
    <n v="0"/>
    <n v="204.6"/>
    <n v="5819.3"/>
    <n v="22340.3"/>
    <n v="7126.6"/>
    <n v="0"/>
    <n v="0"/>
    <n v="0"/>
    <n v="0"/>
    <n v="0"/>
    <n v="0"/>
    <n v="13487.5"/>
    <n v="88081.3"/>
    <n v="94903.4"/>
    <n v="90025.5"/>
    <n v="31775.4"/>
    <n v="138969.1"/>
    <n v="0"/>
    <n v="76546"/>
    <n v="0"/>
    <n v="40027"/>
    <n v="0"/>
    <n v="0"/>
    <n v="0"/>
    <n v="0"/>
    <n v="0"/>
    <n v="142866.4"/>
    <n v="492733"/>
    <n v="116573"/>
    <n v="752172.4"/>
  </r>
  <r>
    <x v="4"/>
    <x v="2"/>
    <n v="3"/>
    <n v="12564.6"/>
    <n v="45506.6"/>
    <n v="32372.9"/>
    <n v="12.9"/>
    <n v="784.2"/>
    <n v="0"/>
    <n v="0"/>
    <n v="0"/>
    <n v="0"/>
    <n v="0"/>
    <n v="0"/>
    <n v="136.4"/>
    <n v="4676.8999999999996"/>
    <n v="19032.8"/>
    <n v="8999.2000000000007"/>
    <n v="0"/>
    <n v="0"/>
    <n v="817.28"/>
    <n v="0"/>
    <n v="0"/>
    <n v="0"/>
    <n v="10268.200000000001"/>
    <n v="68092.2"/>
    <n v="70886.399999999994"/>
    <n v="87183.2"/>
    <n v="39932.6"/>
    <n v="158216.92000000001"/>
    <n v="0"/>
    <n v="82729"/>
    <n v="0"/>
    <n v="55418.3"/>
    <n v="0"/>
    <n v="0"/>
    <n v="0"/>
    <n v="0"/>
    <n v="0"/>
    <n v="91241.2"/>
    <n v="468242.1"/>
    <n v="138147.29999999999"/>
    <n v="697630.59999999986"/>
  </r>
  <r>
    <x v="4"/>
    <x v="2"/>
    <n v="4"/>
    <n v="12200.2"/>
    <n v="39393.4"/>
    <n v="28897.4"/>
    <n v="12.9"/>
    <n v="728.4"/>
    <n v="0"/>
    <n v="0"/>
    <n v="0"/>
    <n v="0"/>
    <n v="0"/>
    <n v="0"/>
    <n v="168.1"/>
    <n v="4552.8999999999996"/>
    <n v="20045.8"/>
    <n v="14779"/>
    <n v="0"/>
    <n v="0"/>
    <n v="0"/>
    <n v="0"/>
    <n v="0"/>
    <n v="0"/>
    <n v="6972.8"/>
    <n v="67396.7"/>
    <n v="69236.399999999994"/>
    <n v="65133.7"/>
    <n v="37528.9"/>
    <n v="157514.4"/>
    <n v="0"/>
    <n v="56002.7"/>
    <n v="0"/>
    <n v="47684.2"/>
    <n v="0"/>
    <n v="0"/>
    <n v="0"/>
    <n v="0"/>
    <n v="0"/>
    <n v="81232.299999999988"/>
    <n v="443328.70000000007"/>
    <n v="103686.9"/>
    <n v="628247.9"/>
  </r>
  <r>
    <x v="4"/>
    <x v="2"/>
    <n v="5"/>
    <n v="9071.6"/>
    <n v="28142.799999999999"/>
    <n v="19926.2"/>
    <n v="12.7"/>
    <n v="400.2"/>
    <n v="0"/>
    <n v="0"/>
    <n v="0"/>
    <n v="0"/>
    <n v="0"/>
    <n v="0"/>
    <n v="335"/>
    <n v="3771.5"/>
    <n v="18339.2"/>
    <n v="10109.9"/>
    <n v="0"/>
    <n v="0"/>
    <n v="0"/>
    <n v="0"/>
    <n v="0"/>
    <n v="0"/>
    <n v="5103.3"/>
    <n v="52211.6"/>
    <n v="48751.6"/>
    <n v="41677.1"/>
    <n v="36773.599999999999"/>
    <n v="128301.4"/>
    <n v="0"/>
    <n v="74180.100000000006"/>
    <n v="0"/>
    <n v="42315.6"/>
    <n v="0"/>
    <n v="0"/>
    <n v="0"/>
    <n v="0"/>
    <n v="0"/>
    <n v="57553.5"/>
    <n v="345374.2"/>
    <n v="116495.70000000001"/>
    <n v="519423.4"/>
  </r>
  <r>
    <x v="4"/>
    <x v="2"/>
    <n v="6"/>
    <n v="8053.5"/>
    <n v="24520"/>
    <n v="15764.7"/>
    <n v="9.5"/>
    <n v="184.4"/>
    <n v="0"/>
    <n v="0"/>
    <n v="0"/>
    <n v="0"/>
    <n v="0"/>
    <n v="0"/>
    <n v="106.6"/>
    <n v="3520.7"/>
    <n v="16009.6"/>
    <n v="10516.9"/>
    <n v="0"/>
    <n v="0"/>
    <n v="0"/>
    <n v="0"/>
    <n v="0"/>
    <n v="0"/>
    <n v="3987.1"/>
    <n v="49550"/>
    <n v="38502.699999999997"/>
    <n v="41303.300000000003"/>
    <n v="42169.7"/>
    <n v="151619.9"/>
    <n v="0"/>
    <n v="85065.5"/>
    <n v="0"/>
    <n v="40444.400000000001"/>
    <n v="0"/>
    <n v="0"/>
    <n v="0"/>
    <n v="0"/>
    <n v="0"/>
    <n v="48532.1"/>
    <n v="357286.5"/>
    <n v="125509.9"/>
    <n v="531328.5"/>
  </r>
  <r>
    <x v="4"/>
    <x v="2"/>
    <n v="7"/>
    <n v="6479.3"/>
    <n v="23000.6"/>
    <n v="16345"/>
    <n v="7.1"/>
    <n v="76.8"/>
    <n v="0"/>
    <n v="0"/>
    <n v="0"/>
    <n v="0"/>
    <n v="0"/>
    <n v="0"/>
    <n v="89.3"/>
    <n v="4400.8999999999996"/>
    <n v="13333.8"/>
    <n v="4722.8"/>
    <n v="6307.6"/>
    <n v="0"/>
    <n v="0"/>
    <n v="0"/>
    <n v="0"/>
    <n v="0"/>
    <n v="2101.6999999999998"/>
    <n v="55620.5"/>
    <n v="37387.300000000003"/>
    <n v="18081.5"/>
    <n v="61075"/>
    <n v="151747.1"/>
    <n v="0"/>
    <n v="77006.5"/>
    <n v="0"/>
    <n v="36453.199999999997"/>
    <n v="0"/>
    <n v="0"/>
    <n v="0"/>
    <n v="0"/>
    <n v="0"/>
    <n v="45908.799999999996"/>
    <n v="354867.5"/>
    <n v="113459.7"/>
    <n v="514236"/>
  </r>
  <r>
    <x v="4"/>
    <x v="2"/>
    <n v="8"/>
    <n v="6046.3"/>
    <n v="20959.8"/>
    <n v="14827.2"/>
    <n v="9.4"/>
    <n v="81.599999999999994"/>
    <n v="0"/>
    <n v="0"/>
    <n v="0"/>
    <n v="0"/>
    <n v="0"/>
    <n v="0"/>
    <n v="90.4"/>
    <n v="3698.1"/>
    <n v="12040.6"/>
    <n v="3957.7"/>
    <n v="9418.9"/>
    <n v="0"/>
    <n v="0"/>
    <n v="0"/>
    <n v="0"/>
    <n v="0"/>
    <n v="2302.4"/>
    <n v="49000"/>
    <n v="34109.199999999997"/>
    <n v="14912.5"/>
    <n v="59605"/>
    <n v="161835"/>
    <n v="0"/>
    <n v="68861.399999999994"/>
    <n v="0"/>
    <n v="39576.800000000003"/>
    <n v="0"/>
    <n v="0"/>
    <n v="0"/>
    <n v="0"/>
    <n v="0"/>
    <n v="41924.300000000003"/>
    <n v="350969.8"/>
    <n v="108438.2"/>
    <n v="501332.3"/>
  </r>
  <r>
    <x v="4"/>
    <x v="2"/>
    <n v="9"/>
    <n v="6659.8"/>
    <n v="23437.9"/>
    <n v="16923.8"/>
    <n v="8.1999999999999993"/>
    <n v="5.8"/>
    <n v="0"/>
    <n v="0"/>
    <n v="0"/>
    <n v="0"/>
    <n v="0"/>
    <n v="0"/>
    <n v="92.7"/>
    <n v="4214.3999999999996"/>
    <n v="13708.5"/>
    <n v="4436.8999999999996"/>
    <n v="16700.3"/>
    <n v="0"/>
    <n v="0"/>
    <n v="0"/>
    <n v="0"/>
    <n v="0"/>
    <n v="3737"/>
    <n v="58507"/>
    <n v="39082"/>
    <n v="22340"/>
    <n v="62500.5"/>
    <n v="185591.9"/>
    <n v="0"/>
    <n v="75679.5"/>
    <n v="0"/>
    <n v="37354.6"/>
    <n v="0"/>
    <n v="0"/>
    <n v="0"/>
    <n v="0"/>
    <n v="0"/>
    <n v="47035.5"/>
    <n v="410911.19999999995"/>
    <n v="113034.1"/>
    <n v="570980.79999999993"/>
  </r>
  <r>
    <x v="4"/>
    <x v="2"/>
    <n v="10"/>
    <n v="6511.7"/>
    <n v="22051.9"/>
    <n v="17416.8"/>
    <n v="9.3000000000000007"/>
    <n v="126.3"/>
    <n v="0"/>
    <n v="0"/>
    <n v="0"/>
    <n v="0"/>
    <n v="0"/>
    <n v="0"/>
    <n v="96.3"/>
    <n v="3757.6"/>
    <n v="12146.6"/>
    <n v="5395.3"/>
    <n v="12525.6"/>
    <n v="0"/>
    <n v="0"/>
    <n v="0"/>
    <n v="0"/>
    <n v="0"/>
    <n v="3449.5"/>
    <n v="53014.2"/>
    <n v="37956.400000000001"/>
    <n v="24865.599999999999"/>
    <n v="65890.3"/>
    <n v="214513.8"/>
    <n v="0"/>
    <n v="72634.2"/>
    <n v="0"/>
    <n v="37425.599999999999"/>
    <n v="0"/>
    <n v="0"/>
    <n v="0"/>
    <n v="0"/>
    <n v="0"/>
    <n v="46116.000000000007"/>
    <n v="433611.2"/>
    <n v="110059.79999999999"/>
    <n v="589787"/>
  </r>
  <r>
    <x v="4"/>
    <x v="2"/>
    <n v="11"/>
    <n v="8402.4"/>
    <n v="29003.5"/>
    <n v="25053.9"/>
    <n v="14"/>
    <n v="212.6"/>
    <n v="0"/>
    <n v="0"/>
    <n v="0"/>
    <n v="0"/>
    <n v="0"/>
    <n v="0"/>
    <n v="94.4"/>
    <n v="5910.5"/>
    <n v="13916.1"/>
    <n v="7942.7"/>
    <n v="15566.4"/>
    <n v="0"/>
    <n v="0"/>
    <n v="0"/>
    <n v="0"/>
    <n v="0"/>
    <n v="3911.4"/>
    <n v="59456"/>
    <n v="53588.6"/>
    <n v="50163.3"/>
    <n v="64446.400000000001"/>
    <n v="156824.70000000001"/>
    <n v="0"/>
    <n v="63641.3"/>
    <n v="0"/>
    <n v="38498.400000000001"/>
    <n v="0"/>
    <n v="0"/>
    <n v="0"/>
    <n v="0"/>
    <n v="0"/>
    <n v="62686.400000000001"/>
    <n v="431820.50000000006"/>
    <n v="102139.70000000001"/>
    <n v="596646.60000000009"/>
  </r>
  <r>
    <x v="4"/>
    <x v="2"/>
    <n v="12"/>
    <n v="12116.3"/>
    <n v="44893.7"/>
    <n v="43054.1"/>
    <n v="12.8"/>
    <n v="494.8"/>
    <n v="0"/>
    <n v="0"/>
    <n v="0"/>
    <n v="0"/>
    <n v="0"/>
    <n v="0"/>
    <n v="128"/>
    <n v="6340"/>
    <n v="14847.3"/>
    <n v="12433.5"/>
    <n v="21186.799999999999"/>
    <n v="0"/>
    <n v="0"/>
    <n v="0"/>
    <n v="0"/>
    <n v="0"/>
    <n v="6001.9"/>
    <n v="76175.5"/>
    <n v="72505.2"/>
    <n v="72424.2"/>
    <n v="70234.8"/>
    <n v="117402.2"/>
    <n v="0"/>
    <n v="72220.2"/>
    <n v="0"/>
    <n v="48838.3"/>
    <n v="0"/>
    <n v="0"/>
    <n v="0"/>
    <n v="0"/>
    <n v="0"/>
    <n v="100571.70000000001"/>
    <n v="469679.4"/>
    <n v="121058.5"/>
    <n v="691309.60000000009"/>
  </r>
  <r>
    <x v="5"/>
    <x v="2"/>
    <n v="1"/>
    <n v="76095.399999999994"/>
    <n v="322453.40000000002"/>
    <n v="631057.5"/>
    <n v="33.5"/>
    <n v="4946.5"/>
    <n v="5.2"/>
    <n v="0"/>
    <n v="1477.7"/>
    <n v="2872.4"/>
    <n v="6734.6"/>
    <n v="0"/>
    <n v="110.4"/>
    <n v="42214.6"/>
    <n v="160839.1"/>
    <n v="169299.6"/>
    <n v="53623.8"/>
    <n v="12733.2"/>
    <n v="55186.400000000001"/>
    <n v="0"/>
    <n v="0"/>
    <n v="3575.8"/>
    <n v="100076.7"/>
    <n v="808640.2"/>
    <n v="1185124.5"/>
    <n v="928979.9"/>
    <n v="685644.3"/>
    <n v="1905630.7"/>
    <n v="27496.54"/>
    <n v="1591639.96"/>
    <n v="278964.21000000002"/>
    <n v="5428126.6900000004"/>
    <n v="0"/>
    <n v="0"/>
    <n v="64486303.909999996"/>
    <n v="0"/>
    <n v="213910"/>
    <n v="1045676.2"/>
    <n v="6111679.2000000002"/>
    <n v="72026441.310000002"/>
    <n v="79183796.710000008"/>
  </r>
  <r>
    <x v="5"/>
    <x v="2"/>
    <n v="2"/>
    <n v="69162.899999999994"/>
    <n v="288325.5"/>
    <n v="591928.1"/>
    <n v="28.1"/>
    <n v="3584.4"/>
    <n v="1.1000000000000001"/>
    <n v="0"/>
    <n v="4179.8999999999996"/>
    <n v="2292.4"/>
    <n v="4092.4"/>
    <n v="0"/>
    <n v="122.3"/>
    <n v="37770.699999999997"/>
    <n v="144540.20000000001"/>
    <n v="169260.9"/>
    <n v="78344.7"/>
    <n v="12727.6"/>
    <n v="0"/>
    <n v="0"/>
    <n v="0"/>
    <n v="3262.7"/>
    <n v="82715.399999999994"/>
    <n v="756745.2"/>
    <n v="1085510.8"/>
    <n v="924085.4"/>
    <n v="550490.80000000005"/>
    <n v="2071843.8"/>
    <n v="0"/>
    <n v="1521352.6"/>
    <n v="0"/>
    <n v="5328127.8"/>
    <n v="0"/>
    <n v="0"/>
    <n v="47978073.899999999"/>
    <n v="0"/>
    <n v="195127.1"/>
    <n v="963594.8"/>
    <n v="5917420.5"/>
    <n v="55022681.399999999"/>
    <n v="61903696.699999996"/>
  </r>
  <r>
    <x v="5"/>
    <x v="2"/>
    <n v="3"/>
    <n v="59286"/>
    <n v="225131.1"/>
    <n v="431850.9"/>
    <n v="28.4"/>
    <n v="2627.2"/>
    <n v="2.1"/>
    <n v="0"/>
    <n v="1647.8"/>
    <n v="1928.3"/>
    <n v="4923"/>
    <n v="0"/>
    <n v="113.8"/>
    <n v="25768.9"/>
    <n v="114012.6"/>
    <n v="125068.8"/>
    <n v="52189.1"/>
    <n v="13121"/>
    <n v="0"/>
    <n v="0"/>
    <n v="0"/>
    <n v="3209.4"/>
    <n v="58939.6"/>
    <n v="683657.8"/>
    <n v="978409.1"/>
    <n v="772693.2"/>
    <n v="656926.1"/>
    <n v="1873651.8"/>
    <n v="0"/>
    <n v="1572915"/>
    <n v="3.07"/>
    <n v="6728058.8300000001"/>
    <n v="0"/>
    <n v="0"/>
    <n v="55572679.5"/>
    <n v="0"/>
    <n v="207763.5"/>
    <n v="727424.8"/>
    <n v="5357761.2"/>
    <n v="64081419.899999999"/>
    <n v="70166605.900000006"/>
  </r>
  <r>
    <x v="5"/>
    <x v="2"/>
    <n v="4"/>
    <n v="58243.8"/>
    <n v="204877"/>
    <n v="405799.4"/>
    <n v="33.299999999999997"/>
    <n v="1880.6"/>
    <n v="2.1"/>
    <n v="0"/>
    <n v="2120.1999999999998"/>
    <n v="1774.3"/>
    <n v="6803.7"/>
    <n v="0"/>
    <n v="126.3"/>
    <n v="21255"/>
    <n v="107491.8"/>
    <n v="118609"/>
    <n v="58337.3"/>
    <n v="0"/>
    <n v="0"/>
    <n v="0"/>
    <n v="0"/>
    <n v="3516.9"/>
    <n v="50815"/>
    <n v="684198.40000000002"/>
    <n v="973072.6"/>
    <n v="756837.3"/>
    <n v="660335.9"/>
    <n v="2403373.6"/>
    <n v="0"/>
    <n v="1402342.9"/>
    <n v="0"/>
    <n v="5020121.5"/>
    <n v="0"/>
    <n v="0"/>
    <n v="50390810.600000001"/>
    <n v="0"/>
    <n v="186752.4"/>
    <n v="681534.39999999991"/>
    <n v="5837969.0999999996"/>
    <n v="57000027.399999999"/>
    <n v="63519530.899999999"/>
  </r>
  <r>
    <x v="5"/>
    <x v="2"/>
    <n v="5"/>
    <n v="46394.3"/>
    <n v="161566.20000000001"/>
    <n v="301315.59999999998"/>
    <n v="24.8"/>
    <n v="1267.3"/>
    <n v="2.1"/>
    <n v="0"/>
    <n v="1425.2"/>
    <n v="1430"/>
    <n v="4928.8"/>
    <n v="0"/>
    <n v="111.4"/>
    <n v="16705.5"/>
    <n v="98265.2"/>
    <n v="94169.1"/>
    <n v="41757.199999999997"/>
    <n v="0"/>
    <n v="39434.339999999997"/>
    <n v="0"/>
    <n v="0"/>
    <n v="3250.8"/>
    <n v="40604.800000000003"/>
    <n v="587595.30000000005"/>
    <n v="831239.4"/>
    <n v="652963.30000000005"/>
    <n v="575978.6"/>
    <n v="1786164.26"/>
    <n v="5750.72"/>
    <n v="1384602.28"/>
    <n v="24578.04"/>
    <n v="6728621.8600000003"/>
    <n v="0"/>
    <n v="0"/>
    <n v="47731002.5"/>
    <n v="0"/>
    <n v="173105.7"/>
    <n v="518354.29999999993"/>
    <n v="4768239.2"/>
    <n v="56047661.100000001"/>
    <n v="61334254.600000001"/>
  </r>
  <r>
    <x v="5"/>
    <x v="2"/>
    <n v="6"/>
    <n v="43708"/>
    <n v="151713.20000000001"/>
    <n v="280541.3"/>
    <n v="29.6"/>
    <n v="1329.4"/>
    <n v="5.2"/>
    <n v="0"/>
    <n v="1054.2"/>
    <n v="1874.2"/>
    <n v="4487.8"/>
    <n v="0"/>
    <n v="76.5"/>
    <n v="14714.1"/>
    <n v="87355"/>
    <n v="83438.2"/>
    <n v="35917.199999999997"/>
    <n v="0"/>
    <n v="-3244.07"/>
    <n v="0"/>
    <n v="0"/>
    <n v="3729"/>
    <n v="33017.599999999999"/>
    <n v="585175.19999999995"/>
    <n v="800722.9"/>
    <n v="661447"/>
    <n v="578077.19999999995"/>
    <n v="2006630.87"/>
    <n v="0"/>
    <n v="1296286.7"/>
    <n v="36481.769999999997"/>
    <n v="6013878.1299999999"/>
    <n v="0"/>
    <n v="0"/>
    <n v="46336267.25"/>
    <n v="0"/>
    <n v="133454.1"/>
    <n v="484742.9"/>
    <n v="4887056.7"/>
    <n v="53816367.950000003"/>
    <n v="59188167.550000004"/>
  </r>
  <r>
    <x v="5"/>
    <x v="2"/>
    <n v="7"/>
    <n v="37523.5"/>
    <n v="157805.9"/>
    <n v="215270"/>
    <n v="33.4"/>
    <n v="3460.8"/>
    <n v="0"/>
    <n v="0"/>
    <n v="1206"/>
    <n v="4644.1000000000004"/>
    <n v="0"/>
    <n v="0"/>
    <n v="89.3"/>
    <n v="16053.3"/>
    <n v="85063.1"/>
    <n v="74862.8"/>
    <n v="34921.199999999997"/>
    <n v="0"/>
    <n v="0"/>
    <n v="0"/>
    <n v="0"/>
    <n v="3192.6"/>
    <n v="35296.1"/>
    <n v="602937.4"/>
    <n v="756966.8"/>
    <n v="579714.4"/>
    <n v="363319.9"/>
    <n v="2086027.4"/>
    <n v="0"/>
    <n v="1258712"/>
    <n v="43548.28"/>
    <n v="5950411.2199999997"/>
    <n v="0"/>
    <n v="0"/>
    <n v="54206841.340000004"/>
    <n v="0"/>
    <n v="151239.20000000001"/>
    <n v="419943.7"/>
    <n v="4638444.3"/>
    <n v="61610752.040000007"/>
    <n v="66669140.040000007"/>
  </r>
  <r>
    <x v="5"/>
    <x v="2"/>
    <n v="8"/>
    <n v="36794.6"/>
    <n v="150728.9"/>
    <n v="201454"/>
    <n v="27.1"/>
    <n v="2795.7"/>
    <n v="0"/>
    <n v="1.1000000000000001"/>
    <n v="-1145.0999999999999"/>
    <n v="4655.8999999999996"/>
    <n v="0"/>
    <n v="0"/>
    <n v="79.5"/>
    <n v="16086.1"/>
    <n v="80923.199999999997"/>
    <n v="78429.5"/>
    <n v="33228.400000000001"/>
    <n v="0"/>
    <n v="0"/>
    <n v="0"/>
    <n v="0"/>
    <n v="3214.5"/>
    <n v="36362"/>
    <n v="606902.80000000005"/>
    <n v="766439"/>
    <n v="588143.4"/>
    <n v="352527.3"/>
    <n v="2078704.5"/>
    <n v="0"/>
    <n v="1292904.6000000001"/>
    <n v="5786.69"/>
    <n v="5799045.71"/>
    <n v="0"/>
    <n v="0"/>
    <n v="54380949.399999999"/>
    <n v="0"/>
    <n v="157419.29999999999"/>
    <n v="395312.2"/>
    <n v="4641040.1999999993"/>
    <n v="61636105.699999996"/>
    <n v="66672458.099999994"/>
  </r>
  <r>
    <x v="5"/>
    <x v="2"/>
    <n v="9"/>
    <n v="36611"/>
    <n v="156887.79999999999"/>
    <n v="209343.4"/>
    <n v="29.5"/>
    <n v="3032.2"/>
    <n v="0"/>
    <n v="3.3"/>
    <n v="789.6"/>
    <n v="3910.8"/>
    <n v="0"/>
    <n v="0"/>
    <n v="83.5"/>
    <n v="16056.2"/>
    <n v="76683.199999999997"/>
    <n v="78070.399999999994"/>
    <n v="38429.53"/>
    <n v="3002.73"/>
    <n v="14496.36"/>
    <n v="0"/>
    <n v="0"/>
    <n v="3101.6"/>
    <n v="38957.599999999999"/>
    <n v="598895.19999999995"/>
    <n v="751571.1"/>
    <n v="548575.37"/>
    <n v="353509.77"/>
    <n v="2058384.74"/>
    <n v="0"/>
    <n v="1223653"/>
    <n v="4.62"/>
    <n v="6088070.6799999997"/>
    <n v="0"/>
    <n v="0"/>
    <n v="47393124.399999999"/>
    <n v="0"/>
    <n v="143019.29999999999"/>
    <n v="410607.59999999992"/>
    <n v="4579817.3"/>
    <n v="54847871.999999993"/>
    <n v="59838296.899999991"/>
  </r>
  <r>
    <x v="5"/>
    <x v="2"/>
    <n v="10"/>
    <n v="38642"/>
    <n v="159728.9"/>
    <n v="228037.2"/>
    <n v="30.3"/>
    <n v="4177.7"/>
    <n v="0"/>
    <n v="10.5"/>
    <n v="816.5"/>
    <n v="4477.8"/>
    <n v="0"/>
    <n v="0"/>
    <n v="73.8"/>
    <n v="16466.900000000001"/>
    <n v="75933.899999999994"/>
    <n v="78393.899999999994"/>
    <n v="35969"/>
    <n v="0"/>
    <n v="0"/>
    <n v="0"/>
    <n v="0"/>
    <n v="2917.2"/>
    <n v="44220.6"/>
    <n v="605004.80000000005"/>
    <n v="773240.4"/>
    <n v="629066.9"/>
    <n v="373470.9"/>
    <n v="2137890.7000000002"/>
    <n v="0"/>
    <n v="1355852.2"/>
    <n v="70483.22"/>
    <n v="6304381.6799999997"/>
    <n v="0"/>
    <n v="0"/>
    <n v="50735574.939999998"/>
    <n v="0"/>
    <n v="163581.20000000001"/>
    <n v="435920.89999999997"/>
    <n v="4772649"/>
    <n v="58629873.240000002"/>
    <n v="63838443.140000001"/>
  </r>
  <r>
    <x v="5"/>
    <x v="2"/>
    <n v="11"/>
    <n v="42059.3"/>
    <n v="176764.9"/>
    <n v="275160.90000000002"/>
    <n v="36.9"/>
    <n v="6187.7"/>
    <n v="0"/>
    <n v="7.4"/>
    <n v="903.4"/>
    <n v="4774.7"/>
    <n v="0"/>
    <n v="0"/>
    <n v="63.9"/>
    <n v="19561.900000000001"/>
    <n v="89887.5"/>
    <n v="95977.8"/>
    <n v="57748.6"/>
    <n v="0"/>
    <n v="17290.32"/>
    <n v="0"/>
    <n v="0"/>
    <n v="2952.8"/>
    <n v="105873.5"/>
    <n v="638015.30000000005"/>
    <n v="848476.5"/>
    <n v="750286.8"/>
    <n v="379558.1"/>
    <n v="2278391.08"/>
    <n v="5842.79"/>
    <n v="1433549.81"/>
    <n v="136044.76"/>
    <n v="5258422.74"/>
    <n v="0"/>
    <n v="0"/>
    <n v="35672912.740000002"/>
    <n v="0"/>
    <n v="202699.4"/>
    <n v="505895.20000000013"/>
    <n v="5284084.0999999996"/>
    <n v="42709472.240000002"/>
    <n v="48499451.539999999"/>
  </r>
  <r>
    <x v="5"/>
    <x v="2"/>
    <n v="12"/>
    <n v="54686.1"/>
    <n v="232355.6"/>
    <n v="422761.4"/>
    <n v="21.1"/>
    <n v="6724.4"/>
    <n v="0"/>
    <n v="892.4"/>
    <n v="2225.9"/>
    <n v="4227.6000000000004"/>
    <n v="0"/>
    <n v="0"/>
    <n v="63.8"/>
    <n v="26824.7"/>
    <n v="106982.5"/>
    <n v="113106.3"/>
    <n v="85485.5"/>
    <n v="0"/>
    <n v="0"/>
    <n v="0"/>
    <n v="0"/>
    <n v="3055.1"/>
    <n v="86410"/>
    <n v="712327"/>
    <n v="969218.5"/>
    <n v="747254"/>
    <n v="321703.59999999998"/>
    <n v="2190421.2999999998"/>
    <n v="0"/>
    <n v="1307215.1000000001"/>
    <n v="26470.69"/>
    <n v="6357894.6100000003"/>
    <n v="0"/>
    <n v="0"/>
    <n v="51637786.539999999"/>
    <n v="0"/>
    <n v="201492.1"/>
    <n v="723894.50000000012"/>
    <n v="5362852.3"/>
    <n v="59530859.039999999"/>
    <n v="65617605.839999996"/>
  </r>
  <r>
    <x v="6"/>
    <x v="2"/>
    <n v="1"/>
    <n v="13857.4"/>
    <n v="56380.2"/>
    <n v="32104.2"/>
    <n v="138.4"/>
    <n v="1640.5"/>
    <n v="0"/>
    <n v="0"/>
    <n v="0"/>
    <n v="7127.7"/>
    <n v="0"/>
    <n v="0"/>
    <n v="46.6"/>
    <n v="6717.9"/>
    <n v="18574.3"/>
    <n v="12411.6"/>
    <n v="2253.1999999999998"/>
    <n v="9286.18"/>
    <n v="92714.11"/>
    <n v="0"/>
    <n v="0"/>
    <n v="8.4"/>
    <n v="6300"/>
    <n v="145224.9"/>
    <n v="206528.7"/>
    <n v="201158.2"/>
    <n v="252253.52"/>
    <n v="556731.59"/>
    <n v="0"/>
    <n v="505113.4"/>
    <n v="0"/>
    <n v="0"/>
    <n v="0"/>
    <n v="0"/>
    <n v="9879396.8000000007"/>
    <n v="0"/>
    <n v="0"/>
    <n v="111248.39999999998"/>
    <n v="1510209.2000000002"/>
    <n v="10384510.200000001"/>
    <n v="12005967.800000001"/>
  </r>
  <r>
    <x v="6"/>
    <x v="2"/>
    <n v="2"/>
    <n v="12842.1"/>
    <n v="48110.7"/>
    <n v="27093.200000000001"/>
    <n v="51.1"/>
    <n v="1313.9"/>
    <n v="0"/>
    <n v="0"/>
    <n v="0"/>
    <n v="5329.2"/>
    <n v="0"/>
    <n v="0"/>
    <n v="195.1"/>
    <n v="6549.2"/>
    <n v="15822.4"/>
    <n v="15264.1"/>
    <n v="3379.1"/>
    <n v="0"/>
    <n v="88556.4"/>
    <n v="0"/>
    <n v="0"/>
    <n v="12.7"/>
    <n v="7720.9"/>
    <n v="132328.6"/>
    <n v="182328.6"/>
    <n v="142326.79999999999"/>
    <n v="260411.3"/>
    <n v="530169.19999999995"/>
    <n v="0"/>
    <n v="469089.6"/>
    <n v="0"/>
    <n v="0"/>
    <n v="0"/>
    <n v="0"/>
    <n v="9973935.1999999993"/>
    <n v="0"/>
    <n v="0"/>
    <n v="94740.2"/>
    <n v="1385064.4"/>
    <n v="10443024.799999999"/>
    <n v="11922829.399999999"/>
  </r>
  <r>
    <x v="6"/>
    <x v="2"/>
    <n v="3"/>
    <n v="10781.8"/>
    <n v="36080"/>
    <n v="19631"/>
    <n v="95.8"/>
    <n v="889.9"/>
    <n v="0"/>
    <n v="0"/>
    <n v="0"/>
    <n v="4023.9"/>
    <n v="0"/>
    <n v="0"/>
    <n v="53.3"/>
    <n v="6065.9"/>
    <n v="15702.2"/>
    <n v="8487.2999999999993"/>
    <n v="3913.6"/>
    <n v="0"/>
    <n v="5921.86"/>
    <n v="0"/>
    <n v="0"/>
    <n v="2.1"/>
    <n v="7134.9"/>
    <n v="130300.6"/>
    <n v="176430.7"/>
    <n v="158475.1"/>
    <n v="257357.8"/>
    <n v="656482.84"/>
    <n v="0"/>
    <n v="534531"/>
    <n v="0"/>
    <n v="0"/>
    <n v="0"/>
    <n v="0"/>
    <n v="4882005.9000000004"/>
    <n v="0"/>
    <n v="0"/>
    <n v="71502.399999999994"/>
    <n v="1426328.2000000002"/>
    <n v="5416536.9000000004"/>
    <n v="6914367.5"/>
  </r>
  <r>
    <x v="6"/>
    <x v="2"/>
    <n v="4"/>
    <n v="9441"/>
    <n v="31577.5"/>
    <n v="18091.2"/>
    <n v="51.7"/>
    <n v="577.4"/>
    <n v="0"/>
    <n v="0"/>
    <n v="0"/>
    <n v="2671.7"/>
    <n v="0"/>
    <n v="0"/>
    <n v="103.7"/>
    <n v="5649.7"/>
    <n v="15028.9"/>
    <n v="12578.4"/>
    <n v="3741.1"/>
    <n v="0"/>
    <n v="5167.2"/>
    <n v="0"/>
    <n v="0"/>
    <n v="8.4"/>
    <n v="6439.2"/>
    <n v="129482.7"/>
    <n v="182148.8"/>
    <n v="172132.6"/>
    <n v="250094.6"/>
    <n v="664565.4"/>
    <n v="0"/>
    <n v="482640.6"/>
    <n v="0"/>
    <n v="0"/>
    <n v="0"/>
    <n v="0"/>
    <n v="-10626.7"/>
    <n v="0"/>
    <n v="0"/>
    <n v="62410.499999999993"/>
    <n v="1447140.7"/>
    <n v="472013.89999999997"/>
    <n v="1981565.0999999999"/>
  </r>
  <r>
    <x v="6"/>
    <x v="2"/>
    <n v="5"/>
    <n v="8393"/>
    <n v="28788.2"/>
    <n v="15051.7"/>
    <n v="18.600000000000001"/>
    <n v="298.7"/>
    <n v="0"/>
    <n v="0"/>
    <n v="0"/>
    <n v="1716.8"/>
    <n v="0"/>
    <n v="0"/>
    <n v="65.5"/>
    <n v="5233.3"/>
    <n v="16194.5"/>
    <n v="11786.5"/>
    <n v="4175.7"/>
    <n v="0"/>
    <n v="88417.47"/>
    <n v="0"/>
    <n v="0"/>
    <n v="11.6"/>
    <n v="6116.7"/>
    <n v="124340.9"/>
    <n v="162984.6"/>
    <n v="171271"/>
    <n v="218688.3"/>
    <n v="562049.73"/>
    <n v="0"/>
    <n v="505117.6"/>
    <n v="0"/>
    <n v="0"/>
    <n v="0"/>
    <n v="0"/>
    <n v="0"/>
    <n v="0"/>
    <n v="0"/>
    <n v="54266.999999999993"/>
    <n v="1371335.8"/>
    <n v="505117.6"/>
    <n v="1930720.4"/>
  </r>
  <r>
    <x v="6"/>
    <x v="2"/>
    <n v="6"/>
    <n v="7662.9"/>
    <n v="26307.1"/>
    <n v="13074.7"/>
    <n v="19"/>
    <n v="171.8"/>
    <n v="0"/>
    <n v="0"/>
    <n v="0"/>
    <n v="623.20000000000005"/>
    <n v="0"/>
    <n v="0"/>
    <n v="71.2"/>
    <n v="5049.6000000000004"/>
    <n v="13816.1"/>
    <n v="11456.1"/>
    <n v="4199.3"/>
    <n v="0"/>
    <n v="14705.6"/>
    <n v="0"/>
    <n v="0"/>
    <n v="8.4"/>
    <n v="4506.5"/>
    <n v="114894.1"/>
    <n v="161671"/>
    <n v="160881.4"/>
    <n v="191737.1"/>
    <n v="630951.9"/>
    <n v="0"/>
    <n v="473016.1"/>
    <n v="0"/>
    <n v="0"/>
    <n v="0"/>
    <n v="0"/>
    <n v="0"/>
    <n v="0"/>
    <n v="0"/>
    <n v="47858.7"/>
    <n v="1313948.3"/>
    <n v="473016.1"/>
    <n v="1834823.1"/>
  </r>
  <r>
    <x v="6"/>
    <x v="2"/>
    <n v="7"/>
    <n v="7192.3"/>
    <n v="25918.1"/>
    <n v="15002.5"/>
    <n v="16"/>
    <n v="173.5"/>
    <n v="0"/>
    <n v="0"/>
    <n v="0"/>
    <n v="688.5"/>
    <n v="0"/>
    <n v="0"/>
    <n v="139.69999999999999"/>
    <n v="4628.2"/>
    <n v="16336.5"/>
    <n v="17908.599999999999"/>
    <n v="23385"/>
    <n v="0"/>
    <n v="17943.2"/>
    <n v="0"/>
    <n v="0"/>
    <n v="9.5"/>
    <n v="4809.7"/>
    <n v="121395.3"/>
    <n v="168646.1"/>
    <n v="150668.4"/>
    <n v="205820.79999999999"/>
    <n v="1257527.5"/>
    <n v="0"/>
    <n v="486242.9"/>
    <n v="0"/>
    <n v="0"/>
    <n v="0"/>
    <n v="0"/>
    <n v="0"/>
    <n v="0"/>
    <n v="0"/>
    <n v="48990.9"/>
    <n v="1989218.5"/>
    <n v="486242.9"/>
    <n v="2524452.2999999998"/>
  </r>
  <r>
    <x v="6"/>
    <x v="2"/>
    <n v="8"/>
    <n v="7152.8"/>
    <n v="24912.5"/>
    <n v="13738.1"/>
    <n v="22.7"/>
    <n v="127"/>
    <n v="0"/>
    <n v="0"/>
    <n v="0"/>
    <n v="408.2"/>
    <n v="0"/>
    <n v="0"/>
    <n v="92.1"/>
    <n v="4253.3"/>
    <n v="15472.7"/>
    <n v="16409.8"/>
    <n v="198"/>
    <n v="0"/>
    <n v="18217.8"/>
    <n v="0"/>
    <n v="0"/>
    <n v="12.6"/>
    <n v="5144.6000000000004"/>
    <n v="109598.3"/>
    <n v="146892.1"/>
    <n v="167956.8"/>
    <n v="224557.2"/>
    <n v="652863.6"/>
    <n v="0"/>
    <n v="398681.4"/>
    <n v="0"/>
    <n v="0"/>
    <n v="0"/>
    <n v="0"/>
    <n v="0"/>
    <n v="0"/>
    <n v="0"/>
    <n v="46361.299999999996"/>
    <n v="1361668.9"/>
    <n v="398681.4"/>
    <n v="1806711.6"/>
  </r>
  <r>
    <x v="6"/>
    <x v="2"/>
    <n v="9"/>
    <n v="7055.4"/>
    <n v="26037.599999999999"/>
    <n v="14552.2"/>
    <n v="22.5"/>
    <n v="161.9"/>
    <n v="0"/>
    <n v="0"/>
    <n v="0"/>
    <n v="504.6"/>
    <n v="0"/>
    <n v="0"/>
    <n v="110.5"/>
    <n v="4928"/>
    <n v="16200.9"/>
    <n v="16687"/>
    <n v="743.2"/>
    <n v="0"/>
    <n v="26851.56"/>
    <n v="0"/>
    <n v="0"/>
    <n v="11.6"/>
    <n v="7285.2"/>
    <n v="114295.8"/>
    <n v="152265.1"/>
    <n v="157516"/>
    <n v="185869.6"/>
    <n v="532744.74"/>
    <n v="0"/>
    <n v="546712.80000000005"/>
    <n v="0"/>
    <n v="0"/>
    <n v="0"/>
    <n v="0"/>
    <n v="0"/>
    <n v="0"/>
    <n v="0"/>
    <n v="48334.2"/>
    <n v="1215509.2"/>
    <n v="546712.80000000005"/>
    <n v="1810556.2"/>
  </r>
  <r>
    <x v="6"/>
    <x v="2"/>
    <n v="10"/>
    <n v="6761.3"/>
    <n v="23136.6"/>
    <n v="14341.1"/>
    <n v="19.5"/>
    <n v="138.5"/>
    <n v="0"/>
    <n v="0"/>
    <n v="0"/>
    <n v="938.1"/>
    <n v="0"/>
    <n v="0"/>
    <n v="103.9"/>
    <n v="4175.8999999999996"/>
    <n v="16583.400000000001"/>
    <n v="16379.7"/>
    <n v="251.4"/>
    <n v="0"/>
    <n v="137078.07"/>
    <n v="0"/>
    <n v="0"/>
    <n v="10.5"/>
    <n v="7896.1"/>
    <n v="110968.2"/>
    <n v="154818.4"/>
    <n v="158100.9"/>
    <n v="194577.63"/>
    <n v="671220.53"/>
    <n v="60143.54"/>
    <n v="427575.66"/>
    <n v="0"/>
    <n v="0"/>
    <n v="0"/>
    <n v="0"/>
    <n v="0"/>
    <n v="0"/>
    <n v="0"/>
    <n v="45335.1"/>
    <n v="1472164.63"/>
    <n v="487719.19999999995"/>
    <n v="2005218.93"/>
  </r>
  <r>
    <x v="6"/>
    <x v="2"/>
    <n v="11"/>
    <n v="8161.3"/>
    <n v="27557.9"/>
    <n v="17085.900000000001"/>
    <n v="80.900000000000006"/>
    <n v="578.1"/>
    <n v="0"/>
    <n v="0"/>
    <n v="0"/>
    <n v="3739.1"/>
    <n v="0"/>
    <n v="0"/>
    <n v="105.3"/>
    <n v="4456.5"/>
    <n v="14561.2"/>
    <n v="16871.8"/>
    <n v="0"/>
    <n v="0"/>
    <n v="4613.01"/>
    <n v="0"/>
    <n v="0"/>
    <n v="9.5"/>
    <n v="8256.7000000000007"/>
    <n v="116804.5"/>
    <n v="156231.29999999999"/>
    <n v="177011.4"/>
    <n v="184756.2"/>
    <n v="697480.49"/>
    <n v="0"/>
    <n v="535990.9"/>
    <n v="0"/>
    <n v="0"/>
    <n v="0"/>
    <n v="0"/>
    <n v="0"/>
    <n v="0"/>
    <n v="0"/>
    <n v="57203.200000000004"/>
    <n v="1381157.9"/>
    <n v="535990.9"/>
    <n v="1974352"/>
  </r>
  <r>
    <x v="6"/>
    <x v="2"/>
    <n v="12"/>
    <n v="11851.2"/>
    <n v="38556.9"/>
    <n v="24124.3"/>
    <n v="61.8"/>
    <n v="1174.9000000000001"/>
    <n v="0"/>
    <n v="0"/>
    <n v="0"/>
    <n v="4786.8"/>
    <n v="0"/>
    <n v="0"/>
    <n v="76.599999999999994"/>
    <n v="5304.9"/>
    <n v="19973.8"/>
    <n v="20280.3"/>
    <n v="0"/>
    <n v="0"/>
    <n v="3421.87"/>
    <n v="0"/>
    <n v="0"/>
    <n v="8.4"/>
    <n v="9663.5"/>
    <n v="138174.5"/>
    <n v="190205.3"/>
    <n v="169417.7"/>
    <n v="201505.7"/>
    <n v="644022.13"/>
    <n v="45227.519999999997"/>
    <n v="569135.18000000005"/>
    <n v="0"/>
    <n v="0"/>
    <n v="0"/>
    <n v="0"/>
    <n v="0"/>
    <n v="0"/>
    <n v="0"/>
    <n v="80555.900000000009"/>
    <n v="1402054.7000000002"/>
    <n v="614362.70000000007"/>
    <n v="2096973.3000000003"/>
  </r>
  <r>
    <x v="7"/>
    <x v="2"/>
    <n v="1"/>
    <n v="18072.599999999999"/>
    <n v="93429.4"/>
    <n v="61543.1"/>
    <n v="47.6"/>
    <n v="2756.5"/>
    <n v="0"/>
    <n v="0"/>
    <n v="6343.4"/>
    <n v="12751.2"/>
    <n v="13521.6"/>
    <n v="0"/>
    <n v="1602.8"/>
    <n v="22478.7"/>
    <n v="46799.3"/>
    <n v="42758.2"/>
    <n v="849.19"/>
    <n v="0"/>
    <n v="0"/>
    <n v="0"/>
    <n v="0"/>
    <n v="15040.6"/>
    <n v="15907"/>
    <n v="238041.9"/>
    <n v="434887.5"/>
    <n v="196118.11"/>
    <n v="289142.3"/>
    <n v="311518.09999999998"/>
    <n v="0"/>
    <n v="0"/>
    <n v="0"/>
    <n v="0"/>
    <n v="0"/>
    <n v="0"/>
    <n v="0"/>
    <n v="0"/>
    <n v="0"/>
    <n v="208465.40000000002"/>
    <n v="1615143.6999999997"/>
    <n v="0"/>
    <n v="1823609.0999999996"/>
  </r>
  <r>
    <x v="7"/>
    <x v="2"/>
    <n v="2"/>
    <n v="16752.8"/>
    <n v="83829.899999999994"/>
    <n v="55103.199999999997"/>
    <n v="48.8"/>
    <n v="2189.1"/>
    <n v="0"/>
    <n v="0"/>
    <n v="5006.2"/>
    <n v="11988.8"/>
    <n v="12731.4"/>
    <n v="0"/>
    <n v="2607.6"/>
    <n v="20651.900000000001"/>
    <n v="47046.9"/>
    <n v="43507.1"/>
    <n v="0"/>
    <n v="0"/>
    <n v="0"/>
    <n v="0"/>
    <n v="0"/>
    <n v="10835.1"/>
    <n v="16666.099999999999"/>
    <n v="228629.5"/>
    <n v="396801.1"/>
    <n v="184328.7"/>
    <n v="303718.7"/>
    <n v="245778.1"/>
    <n v="0"/>
    <n v="0"/>
    <n v="0"/>
    <n v="0"/>
    <n v="0"/>
    <n v="0"/>
    <n v="0"/>
    <n v="0"/>
    <n v="0"/>
    <n v="187650.19999999998"/>
    <n v="1500570.8"/>
    <n v="0"/>
    <n v="1688221"/>
  </r>
  <r>
    <x v="7"/>
    <x v="2"/>
    <n v="3"/>
    <n v="12603.4"/>
    <n v="63095.4"/>
    <n v="40081.300000000003"/>
    <n v="48.7"/>
    <n v="1238.8"/>
    <n v="0"/>
    <n v="0"/>
    <n v="6778.8"/>
    <n v="10715.1"/>
    <n v="12298.2"/>
    <n v="0"/>
    <n v="3268.6"/>
    <n v="20032.2"/>
    <n v="47478.7"/>
    <n v="42047.5"/>
    <n v="0"/>
    <n v="0"/>
    <n v="0"/>
    <n v="0"/>
    <n v="0"/>
    <n v="11309.9"/>
    <n v="14973.9"/>
    <n v="232126.3"/>
    <n v="408037.7"/>
    <n v="163709.70000000001"/>
    <n v="324169.5"/>
    <n v="265458.59999999998"/>
    <n v="0"/>
    <n v="0"/>
    <n v="0"/>
    <n v="0"/>
    <n v="0"/>
    <n v="0"/>
    <n v="0"/>
    <n v="0"/>
    <n v="0"/>
    <n v="146859.70000000001"/>
    <n v="1532612.6"/>
    <n v="0"/>
    <n v="1679472.3"/>
  </r>
  <r>
    <x v="7"/>
    <x v="2"/>
    <n v="4"/>
    <n v="12038.2"/>
    <n v="56523.6"/>
    <n v="35913.4"/>
    <n v="49.8"/>
    <n v="1277.5999999999999"/>
    <n v="0"/>
    <n v="0"/>
    <n v="7258.1"/>
    <n v="10328.6"/>
    <n v="9852.2000000000007"/>
    <n v="0"/>
    <n v="3427.3"/>
    <n v="19616"/>
    <n v="48232.1"/>
    <n v="40877.9"/>
    <n v="0"/>
    <n v="0"/>
    <n v="0"/>
    <n v="0"/>
    <n v="0"/>
    <n v="12294.6"/>
    <n v="15160.3"/>
    <n v="233551.3"/>
    <n v="420810.7"/>
    <n v="195673.4"/>
    <n v="331776.5"/>
    <n v="222368"/>
    <n v="0"/>
    <n v="0"/>
    <n v="0"/>
    <n v="0"/>
    <n v="0"/>
    <n v="0"/>
    <n v="0"/>
    <n v="0"/>
    <n v="0"/>
    <n v="133241.50000000003"/>
    <n v="1543788.1"/>
    <n v="0"/>
    <n v="1677029.6"/>
  </r>
  <r>
    <x v="7"/>
    <x v="2"/>
    <n v="5"/>
    <n v="8737.7000000000007"/>
    <n v="39774.9"/>
    <n v="24643.1"/>
    <n v="47.7"/>
    <n v="1367.2"/>
    <n v="0"/>
    <n v="0"/>
    <n v="3622.1"/>
    <n v="7398.2"/>
    <n v="9053.6"/>
    <n v="0"/>
    <n v="3029.7"/>
    <n v="15395.9"/>
    <n v="38709.599999999999"/>
    <n v="28782.799999999999"/>
    <n v="0"/>
    <n v="1741.37"/>
    <n v="0"/>
    <n v="0"/>
    <n v="0"/>
    <n v="6817.5"/>
    <n v="11299.6"/>
    <n v="198715.8"/>
    <n v="332110.40000000002"/>
    <n v="149941.5"/>
    <n v="325736.33"/>
    <n v="226614.3"/>
    <n v="0"/>
    <n v="0"/>
    <n v="0"/>
    <n v="0"/>
    <n v="0"/>
    <n v="0"/>
    <n v="0"/>
    <n v="0"/>
    <n v="0"/>
    <n v="94644.500000000015"/>
    <n v="1338894.8"/>
    <n v="0"/>
    <n v="1433539.3"/>
  </r>
  <r>
    <x v="7"/>
    <x v="2"/>
    <n v="6"/>
    <n v="8150.4"/>
    <n v="38290"/>
    <n v="23342.2"/>
    <n v="45.2"/>
    <n v="-215.1"/>
    <n v="0"/>
    <n v="0"/>
    <n v="2674.9"/>
    <n v="5325"/>
    <n v="5995.7"/>
    <n v="0"/>
    <n v="1656.3"/>
    <n v="14313.1"/>
    <n v="39174.300000000003"/>
    <n v="22679.200000000001"/>
    <n v="0"/>
    <n v="0"/>
    <n v="0"/>
    <n v="0"/>
    <n v="0"/>
    <n v="4036.8"/>
    <n v="10418.9"/>
    <n v="198151.2"/>
    <n v="315668.2"/>
    <n v="154070.70000000001"/>
    <n v="309720.90000000002"/>
    <n v="210675.20000000001"/>
    <n v="0"/>
    <n v="0"/>
    <n v="0"/>
    <n v="0"/>
    <n v="0"/>
    <n v="0"/>
    <n v="0"/>
    <n v="0"/>
    <n v="0"/>
    <n v="83608.299999999988"/>
    <n v="1280564.8"/>
    <n v="0"/>
    <n v="1364173.1"/>
  </r>
  <r>
    <x v="7"/>
    <x v="2"/>
    <n v="7"/>
    <n v="8739"/>
    <n v="30326.799999999999"/>
    <n v="23918.2"/>
    <n v="42.5"/>
    <n v="1071.0999999999999"/>
    <n v="0"/>
    <n v="0"/>
    <n v="1952.9"/>
    <n v="5430.9"/>
    <n v="4233.1000000000004"/>
    <n v="0"/>
    <n v="1553.6"/>
    <n v="12966"/>
    <n v="41303.699999999997"/>
    <n v="20149.8"/>
    <n v="1006"/>
    <n v="0"/>
    <n v="0"/>
    <n v="0"/>
    <n v="0"/>
    <n v="4175.7"/>
    <n v="9780"/>
    <n v="203638.39999999999"/>
    <n v="304736.59999999998"/>
    <n v="153147.79999999999"/>
    <n v="140374.29999999999"/>
    <n v="384687.4"/>
    <n v="0"/>
    <n v="0"/>
    <n v="0"/>
    <n v="0"/>
    <n v="0"/>
    <n v="0"/>
    <n v="0"/>
    <n v="0"/>
    <n v="0"/>
    <n v="75714.5"/>
    <n v="1277519.2999999998"/>
    <n v="0"/>
    <n v="1353233.7999999998"/>
  </r>
  <r>
    <x v="7"/>
    <x v="2"/>
    <n v="8"/>
    <n v="8293.2999999999993"/>
    <n v="29976"/>
    <n v="22491.3"/>
    <n v="35.799999999999997"/>
    <n v="-1652.8"/>
    <n v="0"/>
    <n v="0"/>
    <n v="1590.5"/>
    <n v="4534.5"/>
    <n v="4351.1000000000004"/>
    <n v="0"/>
    <n v="2073.4"/>
    <n v="12181.8"/>
    <n v="41458.699999999997"/>
    <n v="19152.3"/>
    <n v="29.2"/>
    <n v="0"/>
    <n v="0"/>
    <n v="0"/>
    <n v="0"/>
    <n v="3968.3"/>
    <n v="10946.5"/>
    <n v="198911"/>
    <n v="290281.2"/>
    <n v="149567"/>
    <n v="132916.79999999999"/>
    <n v="391316.2"/>
    <n v="0"/>
    <n v="0"/>
    <n v="0"/>
    <n v="0"/>
    <n v="0"/>
    <n v="0"/>
    <n v="0"/>
    <n v="0"/>
    <n v="0"/>
    <n v="69619.700000000012"/>
    <n v="1252802.3999999999"/>
    <n v="0"/>
    <n v="1322422.0999999999"/>
  </r>
  <r>
    <x v="7"/>
    <x v="2"/>
    <n v="9"/>
    <n v="8835.2999999999993"/>
    <n v="30639.599999999999"/>
    <n v="22732.400000000001"/>
    <n v="43.6"/>
    <n v="921.7"/>
    <n v="0"/>
    <n v="0"/>
    <n v="1925.6"/>
    <n v="5825.7"/>
    <n v="3317.3"/>
    <n v="0"/>
    <n v="2721.1"/>
    <n v="15847.2"/>
    <n v="44886.8"/>
    <n v="22731.9"/>
    <n v="118.1"/>
    <n v="0"/>
    <n v="3419.71"/>
    <n v="0"/>
    <n v="0"/>
    <n v="4556.5"/>
    <n v="15688"/>
    <n v="204813.9"/>
    <n v="309429.3"/>
    <n v="150207.79999999999"/>
    <n v="132197.20000000001"/>
    <n v="391868.19"/>
    <n v="0"/>
    <n v="0"/>
    <n v="0"/>
    <n v="0"/>
    <n v="0"/>
    <n v="0"/>
    <n v="0"/>
    <n v="0"/>
    <n v="0"/>
    <n v="74241.2"/>
    <n v="1298485.7"/>
    <n v="0"/>
    <n v="1372726.9"/>
  </r>
  <r>
    <x v="7"/>
    <x v="2"/>
    <n v="10"/>
    <n v="8503.7999999999993"/>
    <n v="31045.4"/>
    <n v="23451.1"/>
    <n v="47.4"/>
    <n v="1060.9000000000001"/>
    <n v="0"/>
    <n v="0"/>
    <n v="2742.8"/>
    <n v="5944"/>
    <n v="3104.3"/>
    <n v="0"/>
    <n v="3527.5"/>
    <n v="14369.4"/>
    <n v="44542.3"/>
    <n v="23861"/>
    <n v="1764.6"/>
    <n v="0"/>
    <n v="0"/>
    <n v="0"/>
    <n v="0"/>
    <n v="3278.6"/>
    <n v="14273.8"/>
    <n v="193897.2"/>
    <n v="291196.90000000002"/>
    <n v="149414.20000000001"/>
    <n v="139585"/>
    <n v="419781.1"/>
    <n v="0"/>
    <n v="0"/>
    <n v="0"/>
    <n v="0"/>
    <n v="0"/>
    <n v="0"/>
    <n v="0"/>
    <n v="0"/>
    <n v="0"/>
    <n v="75899.7"/>
    <n v="1299491.6000000001"/>
    <n v="0"/>
    <n v="1375391.3"/>
  </r>
  <r>
    <x v="7"/>
    <x v="2"/>
    <n v="11"/>
    <n v="10126.799999999999"/>
    <n v="35844.9"/>
    <n v="28019.599999999999"/>
    <n v="38.200000000000003"/>
    <n v="2722.3"/>
    <n v="0"/>
    <n v="0"/>
    <n v="5891.9"/>
    <n v="10418.1"/>
    <n v="4311.7"/>
    <n v="0"/>
    <n v="3575.3"/>
    <n v="15438.1"/>
    <n v="44534.1"/>
    <n v="35411.199999999997"/>
    <n v="7701.8"/>
    <n v="0"/>
    <n v="0"/>
    <n v="0"/>
    <n v="0"/>
    <n v="6122.6"/>
    <n v="12630"/>
    <n v="214795.7"/>
    <n v="322070.09999999998"/>
    <n v="167134.1"/>
    <n v="132899.6"/>
    <n v="391577.3"/>
    <n v="0"/>
    <n v="0"/>
    <n v="0"/>
    <n v="0"/>
    <n v="0"/>
    <n v="0"/>
    <n v="0"/>
    <n v="0"/>
    <n v="0"/>
    <n v="97373.499999999985"/>
    <n v="1353889.9"/>
    <n v="0"/>
    <n v="1451263.4"/>
  </r>
  <r>
    <x v="7"/>
    <x v="2"/>
    <n v="12"/>
    <n v="13335"/>
    <n v="52815.8"/>
    <n v="42432.6"/>
    <n v="45.5"/>
    <n v="3800.6"/>
    <n v="0"/>
    <n v="0"/>
    <n v="6705.3"/>
    <n v="11405.9"/>
    <n v="8089.7"/>
    <n v="0"/>
    <n v="3496.5"/>
    <n v="18416.3"/>
    <n v="50947.1"/>
    <n v="43681"/>
    <n v="7609.2"/>
    <n v="0"/>
    <n v="0"/>
    <n v="0"/>
    <n v="0"/>
    <n v="9489.7000000000007"/>
    <n v="6367.1"/>
    <n v="253802.6"/>
    <n v="394884"/>
    <n v="193053.6"/>
    <n v="137985"/>
    <n v="362227.3"/>
    <n v="0"/>
    <n v="0"/>
    <n v="0"/>
    <n v="0"/>
    <n v="0"/>
    <n v="0"/>
    <n v="0"/>
    <n v="0"/>
    <n v="0"/>
    <n v="138630.39999999999"/>
    <n v="1481959.4000000001"/>
    <n v="0"/>
    <n v="1620589.8"/>
  </r>
  <r>
    <x v="8"/>
    <x v="2"/>
    <n v="1"/>
    <n v="921.5"/>
    <n v="2110"/>
    <n v="882.4"/>
    <n v="0"/>
    <n v="0"/>
    <n v="0"/>
    <n v="0"/>
    <n v="0"/>
    <n v="0"/>
    <n v="0"/>
    <n v="0"/>
    <n v="43.2"/>
    <n v="1441.3"/>
    <n v="3486.6"/>
    <n v="1115"/>
    <n v="0"/>
    <n v="0"/>
    <n v="56367.3"/>
    <n v="0"/>
    <n v="0"/>
    <n v="0"/>
    <n v="899.4"/>
    <n v="17071.7"/>
    <n v="36892"/>
    <n v="74646.8"/>
    <n v="0"/>
    <n v="148789.29999999999"/>
    <n v="0"/>
    <n v="0"/>
    <n v="0"/>
    <n v="0"/>
    <n v="0"/>
    <n v="0"/>
    <n v="0"/>
    <n v="0"/>
    <n v="0"/>
    <n v="3913.9"/>
    <n v="340752.6"/>
    <n v="0"/>
    <n v="344666.5"/>
  </r>
  <r>
    <x v="8"/>
    <x v="2"/>
    <n v="2"/>
    <n v="919.3"/>
    <n v="2031.3"/>
    <n v="780.1"/>
    <n v="0"/>
    <n v="0"/>
    <n v="0"/>
    <n v="0"/>
    <n v="0"/>
    <n v="0"/>
    <n v="0"/>
    <n v="0"/>
    <n v="43.3"/>
    <n v="1748.3"/>
    <n v="3839.3"/>
    <n v="1181"/>
    <n v="0"/>
    <n v="0"/>
    <n v="62820"/>
    <n v="0"/>
    <n v="0"/>
    <n v="0"/>
    <n v="1141.8"/>
    <n v="18346.5"/>
    <n v="36439.300000000003"/>
    <n v="79752.7"/>
    <n v="0"/>
    <n v="127950.9"/>
    <n v="0"/>
    <n v="0"/>
    <n v="0"/>
    <n v="0"/>
    <n v="0"/>
    <n v="0"/>
    <n v="0"/>
    <n v="0"/>
    <n v="0"/>
    <n v="3730.7"/>
    <n v="333263.09999999998"/>
    <n v="0"/>
    <n v="336993.8"/>
  </r>
  <r>
    <x v="8"/>
    <x v="2"/>
    <n v="3"/>
    <n v="831.3"/>
    <n v="1721.2"/>
    <n v="599.5"/>
    <n v="0"/>
    <n v="0"/>
    <n v="0"/>
    <n v="0"/>
    <n v="0"/>
    <n v="0"/>
    <n v="0"/>
    <n v="0"/>
    <n v="49"/>
    <n v="1526"/>
    <n v="4284.1000000000004"/>
    <n v="1359.5"/>
    <n v="-343.8"/>
    <n v="0"/>
    <n v="88919.1"/>
    <n v="0"/>
    <n v="0"/>
    <n v="0"/>
    <n v="1151.2"/>
    <n v="19023.5"/>
    <n v="30388.2"/>
    <n v="82278.8"/>
    <n v="0"/>
    <n v="139724.79999999999"/>
    <n v="0"/>
    <n v="0"/>
    <n v="0"/>
    <n v="0"/>
    <n v="0"/>
    <n v="0"/>
    <n v="0"/>
    <n v="0"/>
    <n v="0"/>
    <n v="3152"/>
    <n v="368360.4"/>
    <n v="0"/>
    <n v="371512.4"/>
  </r>
  <r>
    <x v="8"/>
    <x v="2"/>
    <n v="4"/>
    <n v="654.1"/>
    <n v="1405.6"/>
    <n v="450.5"/>
    <n v="0"/>
    <n v="0"/>
    <n v="0"/>
    <n v="0"/>
    <n v="0"/>
    <n v="0"/>
    <n v="0"/>
    <n v="0"/>
    <n v="45.6"/>
    <n v="1223.4000000000001"/>
    <n v="3848.8"/>
    <n v="1183"/>
    <n v="0"/>
    <n v="0"/>
    <n v="77550.399999999994"/>
    <n v="0"/>
    <n v="0"/>
    <n v="0"/>
    <n v="961.6"/>
    <n v="14869"/>
    <n v="23447.4"/>
    <n v="72076.600000000006"/>
    <n v="0"/>
    <n v="128393.60000000001"/>
    <n v="0"/>
    <n v="0"/>
    <n v="0"/>
    <n v="0"/>
    <n v="0"/>
    <n v="0"/>
    <n v="0"/>
    <n v="0"/>
    <n v="0"/>
    <n v="2510.1999999999998"/>
    <n v="323599.40000000002"/>
    <n v="0"/>
    <n v="326109.60000000003"/>
  </r>
  <r>
    <x v="8"/>
    <x v="2"/>
    <n v="5"/>
    <n v="606.70000000000005"/>
    <n v="1368.6"/>
    <n v="399"/>
    <n v="0"/>
    <n v="0"/>
    <n v="0"/>
    <n v="0"/>
    <n v="0"/>
    <n v="0"/>
    <n v="0"/>
    <n v="0"/>
    <n v="41.9"/>
    <n v="1200.0999999999999"/>
    <n v="4033.1"/>
    <n v="1220.3"/>
    <n v="0"/>
    <n v="0"/>
    <n v="0"/>
    <n v="0"/>
    <n v="0"/>
    <n v="0"/>
    <n v="950.4"/>
    <n v="14294.5"/>
    <n v="19787.400000000001"/>
    <n v="61970.8"/>
    <n v="0"/>
    <n v="195578.9"/>
    <n v="0"/>
    <n v="0"/>
    <n v="0"/>
    <n v="0"/>
    <n v="0"/>
    <n v="0"/>
    <n v="0"/>
    <n v="0"/>
    <n v="0"/>
    <n v="2374.3000000000002"/>
    <n v="299077.40000000002"/>
    <n v="0"/>
    <n v="301451.7"/>
  </r>
  <r>
    <x v="8"/>
    <x v="2"/>
    <n v="6"/>
    <n v="527.9"/>
    <n v="1339.2"/>
    <n v="377.1"/>
    <n v="0"/>
    <n v="0"/>
    <n v="0"/>
    <n v="0"/>
    <n v="0"/>
    <n v="0"/>
    <n v="0"/>
    <n v="0"/>
    <n v="48.8"/>
    <n v="926.6"/>
    <n v="3157.5"/>
    <n v="1237.5999999999999"/>
    <n v="0"/>
    <n v="0"/>
    <n v="0"/>
    <n v="0"/>
    <n v="0"/>
    <n v="0"/>
    <n v="823.9"/>
    <n v="13449.9"/>
    <n v="20698"/>
    <n v="75291.100000000006"/>
    <n v="0"/>
    <n v="197920.9"/>
    <n v="0"/>
    <n v="0"/>
    <n v="0"/>
    <n v="0"/>
    <n v="0"/>
    <n v="0"/>
    <n v="0"/>
    <n v="0"/>
    <n v="0"/>
    <n v="2244.1999999999998"/>
    <n v="313554.3"/>
    <n v="0"/>
    <n v="315798.5"/>
  </r>
  <r>
    <x v="8"/>
    <x v="2"/>
    <n v="7"/>
    <n v="538"/>
    <n v="1159.2"/>
    <n v="428.4"/>
    <n v="0"/>
    <n v="0"/>
    <n v="0"/>
    <n v="0"/>
    <n v="0"/>
    <n v="0"/>
    <n v="0"/>
    <n v="0"/>
    <n v="81.5"/>
    <n v="779.4"/>
    <n v="2888.2"/>
    <n v="1276.5"/>
    <n v="0"/>
    <n v="0"/>
    <n v="0"/>
    <n v="0"/>
    <n v="0"/>
    <n v="0"/>
    <n v="442.4"/>
    <n v="12329.5"/>
    <n v="11256.8"/>
    <n v="61749.2"/>
    <n v="16725.900000000001"/>
    <n v="189847"/>
    <n v="0"/>
    <n v="0"/>
    <n v="0"/>
    <n v="0"/>
    <n v="0"/>
    <n v="0"/>
    <n v="0"/>
    <n v="0"/>
    <n v="0"/>
    <n v="2125.6"/>
    <n v="297376.40000000002"/>
    <n v="0"/>
    <n v="299502"/>
  </r>
  <r>
    <x v="8"/>
    <x v="2"/>
    <n v="8"/>
    <n v="496.3"/>
    <n v="1021.4"/>
    <n v="362.8"/>
    <n v="0"/>
    <n v="0"/>
    <n v="0"/>
    <n v="0"/>
    <n v="0"/>
    <n v="0"/>
    <n v="0"/>
    <n v="0"/>
    <n v="46.6"/>
    <n v="685"/>
    <n v="2735.8"/>
    <n v="642.5"/>
    <n v="0"/>
    <n v="0"/>
    <n v="0"/>
    <n v="0"/>
    <n v="0"/>
    <n v="0"/>
    <n v="387.5"/>
    <n v="10951"/>
    <n v="11684.9"/>
    <n v="57101.1"/>
    <n v="16211.6"/>
    <n v="182993.5"/>
    <n v="0"/>
    <n v="0"/>
    <n v="0"/>
    <n v="0"/>
    <n v="0"/>
    <n v="0"/>
    <n v="0"/>
    <n v="0"/>
    <n v="0"/>
    <n v="1880.5"/>
    <n v="283439.5"/>
    <n v="0"/>
    <n v="285320"/>
  </r>
  <r>
    <x v="8"/>
    <x v="2"/>
    <n v="9"/>
    <n v="579.1"/>
    <n v="1123.3"/>
    <n v="409.1"/>
    <n v="0"/>
    <n v="0"/>
    <n v="0"/>
    <n v="0"/>
    <n v="0"/>
    <n v="0"/>
    <n v="0"/>
    <n v="0"/>
    <n v="45.5"/>
    <n v="766.5"/>
    <n v="2554.1999999999998"/>
    <n v="1248.8"/>
    <n v="0"/>
    <n v="0"/>
    <n v="375.67"/>
    <n v="0"/>
    <n v="0"/>
    <n v="0"/>
    <n v="688.7"/>
    <n v="12047.1"/>
    <n v="14865.4"/>
    <n v="62329.4"/>
    <n v="16158.1"/>
    <n v="194675.43"/>
    <n v="0"/>
    <n v="0"/>
    <n v="0"/>
    <n v="0"/>
    <n v="0"/>
    <n v="0"/>
    <n v="0"/>
    <n v="0"/>
    <n v="0"/>
    <n v="2111.5"/>
    <n v="305754.8"/>
    <n v="0"/>
    <n v="307866.3"/>
  </r>
  <r>
    <x v="8"/>
    <x v="2"/>
    <n v="10"/>
    <n v="599.4"/>
    <n v="1140.8"/>
    <n v="414.1"/>
    <n v="0"/>
    <n v="0"/>
    <n v="0"/>
    <n v="0"/>
    <n v="0"/>
    <n v="0"/>
    <n v="0"/>
    <n v="0"/>
    <n v="40.700000000000003"/>
    <n v="844.7"/>
    <n v="2548.3000000000002"/>
    <n v="1286.9000000000001"/>
    <n v="0"/>
    <n v="0"/>
    <n v="0"/>
    <n v="0"/>
    <n v="0"/>
    <n v="0"/>
    <n v="753.7"/>
    <n v="12674.2"/>
    <n v="13719"/>
    <n v="62883.6"/>
    <n v="14733.8"/>
    <n v="176899.6"/>
    <n v="0"/>
    <n v="0"/>
    <n v="0"/>
    <n v="0"/>
    <n v="0"/>
    <n v="0"/>
    <n v="0"/>
    <n v="0"/>
    <n v="0"/>
    <n v="2154.2999999999997"/>
    <n v="286384.5"/>
    <n v="0"/>
    <n v="288538.8"/>
  </r>
  <r>
    <x v="8"/>
    <x v="2"/>
    <n v="11"/>
    <n v="608.4"/>
    <n v="1150.9000000000001"/>
    <n v="469"/>
    <n v="0"/>
    <n v="0"/>
    <n v="0"/>
    <n v="0"/>
    <n v="0"/>
    <n v="0"/>
    <n v="0"/>
    <n v="0"/>
    <n v="44.3"/>
    <n v="918.4"/>
    <n v="2573.1999999999998"/>
    <n v="1205.7"/>
    <n v="0"/>
    <n v="0"/>
    <n v="0"/>
    <n v="0"/>
    <n v="0"/>
    <n v="0"/>
    <n v="923.8"/>
    <n v="12606.6"/>
    <n v="13402.5"/>
    <n v="58660.2"/>
    <n v="17602.900000000001"/>
    <n v="230618.1"/>
    <n v="0"/>
    <n v="0"/>
    <n v="0"/>
    <n v="0"/>
    <n v="0"/>
    <n v="0"/>
    <n v="0"/>
    <n v="0"/>
    <n v="0"/>
    <n v="2228.3000000000002"/>
    <n v="338555.7"/>
    <n v="0"/>
    <n v="340784"/>
  </r>
  <r>
    <x v="8"/>
    <x v="2"/>
    <n v="12"/>
    <n v="831.1"/>
    <n v="1569.1"/>
    <n v="655.7"/>
    <n v="0"/>
    <n v="0"/>
    <n v="0"/>
    <n v="0"/>
    <n v="0"/>
    <n v="0"/>
    <n v="0"/>
    <n v="0"/>
    <n v="47.8"/>
    <n v="1265.2"/>
    <n v="2666.6"/>
    <n v="1268.3"/>
    <n v="0"/>
    <n v="0"/>
    <n v="0"/>
    <n v="0"/>
    <n v="0"/>
    <n v="0"/>
    <n v="903.1"/>
    <n v="15347.2"/>
    <n v="12938.8"/>
    <n v="100249.60000000001"/>
    <n v="24728"/>
    <n v="243846"/>
    <n v="0"/>
    <n v="0"/>
    <n v="0"/>
    <n v="0"/>
    <n v="0"/>
    <n v="0"/>
    <n v="0"/>
    <n v="0"/>
    <n v="0"/>
    <n v="3055.8999999999996"/>
    <n v="403260.6"/>
    <n v="0"/>
    <n v="406316.5"/>
  </r>
  <r>
    <x v="9"/>
    <x v="2"/>
    <n v="1"/>
    <n v="147565.79999999999"/>
    <n v="467609.5"/>
    <n v="1012115.6"/>
    <n v="301.10000000000002"/>
    <n v="143977.4"/>
    <n v="727.5"/>
    <n v="-168.1"/>
    <n v="131967.70000000001"/>
    <n v="98519"/>
    <n v="616.79999999999995"/>
    <n v="895.1"/>
    <n v="570.5"/>
    <n v="25690.2"/>
    <n v="97889.600000000006"/>
    <n v="62574.6"/>
    <n v="1376.9"/>
    <n v="15513.81"/>
    <n v="0"/>
    <n v="33318.699999999997"/>
    <n v="0"/>
    <n v="2282.6"/>
    <n v="50874.5"/>
    <n v="648733.19999999995"/>
    <n v="885554.8"/>
    <n v="316521.5"/>
    <n v="539823.49"/>
    <n v="332096.8"/>
    <n v="0"/>
    <n v="0"/>
    <n v="115832.41"/>
    <n v="2747631.19"/>
    <n v="0"/>
    <n v="0"/>
    <n v="0"/>
    <n v="0"/>
    <n v="0"/>
    <n v="2003232.2999999998"/>
    <n v="3013716.3"/>
    <n v="2863463.6"/>
    <n v="7880412.1999999993"/>
  </r>
  <r>
    <x v="9"/>
    <x v="2"/>
    <n v="2"/>
    <n v="135009.4"/>
    <n v="414994.4"/>
    <n v="874310.7"/>
    <n v="288.7"/>
    <n v="119104"/>
    <n v="1052.8"/>
    <n v="-783.8"/>
    <n v="108000.7"/>
    <n v="85551.4"/>
    <n v="403"/>
    <n v="881.1"/>
    <n v="625.4"/>
    <n v="25631.5"/>
    <n v="102700.7"/>
    <n v="65046.8"/>
    <n v="989.4"/>
    <n v="0"/>
    <n v="0"/>
    <n v="28848.2"/>
    <n v="0"/>
    <n v="2053.8000000000002"/>
    <n v="50158.9"/>
    <n v="635868"/>
    <n v="933146.6"/>
    <n v="313094.59999999998"/>
    <n v="771453.9"/>
    <n v="410921.8"/>
    <n v="0"/>
    <n v="0"/>
    <n v="112487.67"/>
    <n v="1672153.43"/>
    <n v="0"/>
    <n v="0"/>
    <n v="0"/>
    <n v="0"/>
    <n v="0"/>
    <n v="1737931.2999999998"/>
    <n v="3341420.6999999997"/>
    <n v="1784641.0999999999"/>
    <n v="6863993.0999999996"/>
  </r>
  <r>
    <x v="9"/>
    <x v="2"/>
    <n v="3"/>
    <n v="123925.8"/>
    <n v="341501.5"/>
    <n v="855814.8"/>
    <n v="304.7"/>
    <n v="102487.3"/>
    <n v="16.899999999999999"/>
    <n v="0"/>
    <n v="86474.2"/>
    <n v="66614.7"/>
    <n v="403.8"/>
    <n v="896.5"/>
    <n v="623"/>
    <n v="22864"/>
    <n v="93807"/>
    <n v="57334.1"/>
    <n v="882.3"/>
    <n v="191944.04"/>
    <n v="53803.75"/>
    <n v="32013.599999999999"/>
    <n v="0"/>
    <n v="2045.4"/>
    <n v="49084.6"/>
    <n v="598184.80000000005"/>
    <n v="802961.5"/>
    <n v="308519.40000000002"/>
    <n v="368550.46"/>
    <n v="363193.95"/>
    <n v="0"/>
    <n v="0"/>
    <n v="0"/>
    <n v="2941398.1"/>
    <n v="0"/>
    <n v="0"/>
    <n v="0"/>
    <n v="0"/>
    <n v="0"/>
    <n v="1577543.7"/>
    <n v="2946708.4000000004"/>
    <n v="2941398.1"/>
    <n v="7465650.2000000011"/>
  </r>
  <r>
    <x v="9"/>
    <x v="2"/>
    <n v="4"/>
    <n v="125033.2"/>
    <n v="346437.2"/>
    <n v="880129.8"/>
    <n v="270.5"/>
    <n v="75279.199999999997"/>
    <n v="22.5"/>
    <n v="0"/>
    <n v="62142.1"/>
    <n v="50263.199999999997"/>
    <n v="296.7"/>
    <n v="966.6"/>
    <n v="1196.5999999999999"/>
    <n v="22298.3"/>
    <n v="87594.4"/>
    <n v="54340.800000000003"/>
    <n v="453.2"/>
    <n v="0"/>
    <n v="0"/>
    <n v="32752.799999999999"/>
    <n v="0"/>
    <n v="2096.3000000000002"/>
    <n v="46065"/>
    <n v="587905.30000000005"/>
    <n v="794890.6"/>
    <n v="288339.7"/>
    <n v="682312.7"/>
    <n v="402462.8"/>
    <n v="0"/>
    <n v="0"/>
    <n v="0"/>
    <n v="10268302.5"/>
    <n v="0"/>
    <n v="-7589502.7999999998"/>
    <n v="0"/>
    <n v="0"/>
    <n v="0"/>
    <n v="1539874.4000000001"/>
    <n v="3003675.0999999996"/>
    <n v="2678799.7000000002"/>
    <n v="7222349.2000000002"/>
  </r>
  <r>
    <x v="9"/>
    <x v="2"/>
    <n v="5"/>
    <n v="84065.4"/>
    <n v="249268.1"/>
    <n v="571220.30000000005"/>
    <n v="234"/>
    <n v="39384.5"/>
    <n v="13.7"/>
    <n v="0"/>
    <n v="31818.6"/>
    <n v="28088.1"/>
    <n v="180.5"/>
    <n v="840.4"/>
    <n v="1492.9"/>
    <n v="17867"/>
    <n v="77740.5"/>
    <n v="40061.699999999997"/>
    <n v="241.1"/>
    <n v="44"/>
    <n v="0"/>
    <n v="30215.599999999999"/>
    <n v="0"/>
    <n v="1865.6"/>
    <n v="40881.199999999997"/>
    <n v="490656.2"/>
    <n v="578700.6"/>
    <n v="282611.3"/>
    <n v="376877.2"/>
    <n v="441250.2"/>
    <n v="0"/>
    <n v="0"/>
    <n v="1458.89"/>
    <n v="-5196673.6900000004"/>
    <n v="0"/>
    <n v="7589502.7999999998"/>
    <n v="0"/>
    <n v="0"/>
    <n v="0"/>
    <n v="1004273.2"/>
    <n v="2381345.5"/>
    <n v="2394287.9999999991"/>
    <n v="5779906.6999999993"/>
  </r>
  <r>
    <x v="9"/>
    <x v="2"/>
    <n v="6"/>
    <n v="69478.100000000006"/>
    <n v="217644.2"/>
    <n v="472055.3"/>
    <n v="201.1"/>
    <n v="27499"/>
    <n v="15.8"/>
    <n v="0"/>
    <n v="22488.799999999999"/>
    <n v="23207.9"/>
    <n v="91.8"/>
    <n v="946.1"/>
    <n v="1360.1"/>
    <n v="17470.7"/>
    <n v="77080.800000000003"/>
    <n v="34264.6"/>
    <n v="119.6"/>
    <n v="-27695.66"/>
    <n v="0"/>
    <n v="30418.400000000001"/>
    <n v="0"/>
    <n v="1789.9"/>
    <n v="39483.599999999999"/>
    <n v="480868"/>
    <n v="682204.7"/>
    <n v="258097"/>
    <n v="528367.86"/>
    <n v="216856.5"/>
    <n v="0"/>
    <n v="0"/>
    <n v="0"/>
    <n v="2486667.5"/>
    <n v="0"/>
    <n v="0"/>
    <n v="0"/>
    <n v="0"/>
    <n v="0"/>
    <n v="832682.00000000023"/>
    <n v="2341632.1999999997"/>
    <n v="2486667.5"/>
    <n v="5660981.7000000002"/>
  </r>
  <r>
    <x v="9"/>
    <x v="2"/>
    <n v="7"/>
    <n v="48522.3"/>
    <n v="194395.4"/>
    <n v="374138"/>
    <n v="231"/>
    <n v="31212.1"/>
    <n v="476"/>
    <n v="0"/>
    <n v="15898.9"/>
    <n v="14716.4"/>
    <n v="0"/>
    <n v="946.1"/>
    <n v="1289.7"/>
    <n v="18124.7"/>
    <n v="60762.5"/>
    <n v="48697.2"/>
    <n v="0"/>
    <n v="0"/>
    <n v="0"/>
    <n v="32439.7"/>
    <n v="0"/>
    <n v="2284.1999999999998"/>
    <n v="30018.1"/>
    <n v="456604.4"/>
    <n v="629530.6"/>
    <n v="274306.2"/>
    <n v="490228.8"/>
    <n v="397068.9"/>
    <n v="0"/>
    <n v="0"/>
    <n v="0"/>
    <n v="1317823.7"/>
    <n v="0"/>
    <n v="0"/>
    <n v="0"/>
    <n v="0"/>
    <n v="0"/>
    <n v="679590.1"/>
    <n v="2442301.1"/>
    <n v="1317823.7"/>
    <n v="4439714.9000000004"/>
  </r>
  <r>
    <x v="9"/>
    <x v="2"/>
    <n v="8"/>
    <n v="45898.400000000001"/>
    <n v="181084"/>
    <n v="319769.3"/>
    <n v="211.1"/>
    <n v="23290.7"/>
    <n v="242.3"/>
    <n v="0"/>
    <n v="11983.2"/>
    <n v="10536.5"/>
    <n v="0"/>
    <n v="961.5"/>
    <n v="2747.6"/>
    <n v="16442.7"/>
    <n v="60343.3"/>
    <n v="44843.9"/>
    <n v="0"/>
    <n v="0"/>
    <n v="0"/>
    <n v="32315.599999999999"/>
    <n v="0"/>
    <n v="1835.7"/>
    <n v="29252.5"/>
    <n v="446299.1"/>
    <n v="602217.69999999995"/>
    <n v="245721.7"/>
    <n v="484592.6"/>
    <n v="341336.8"/>
    <n v="0"/>
    <n v="0"/>
    <n v="0"/>
    <n v="1993864.8"/>
    <n v="0"/>
    <n v="0"/>
    <n v="0"/>
    <n v="0"/>
    <n v="0"/>
    <n v="593015.49999999988"/>
    <n v="2308910.6999999997"/>
    <n v="1993864.8"/>
    <n v="4895791"/>
  </r>
  <r>
    <x v="9"/>
    <x v="2"/>
    <n v="9"/>
    <n v="50064.800000000003"/>
    <n v="197359.2"/>
    <n v="363045.5"/>
    <n v="217.4"/>
    <n v="28444.7"/>
    <n v="253.3"/>
    <n v="0"/>
    <n v="13690.1"/>
    <n v="12890"/>
    <n v="0"/>
    <n v="951.2"/>
    <n v="1176.4000000000001"/>
    <n v="17848.7"/>
    <n v="62334.5"/>
    <n v="47032.9"/>
    <n v="0"/>
    <n v="5205.46"/>
    <n v="2161.67"/>
    <n v="34046.9"/>
    <n v="0"/>
    <n v="2275.6999999999998"/>
    <n v="31954.6"/>
    <n v="470688.9"/>
    <n v="664084.30000000005"/>
    <n v="306397.09999999998"/>
    <n v="489210.24"/>
    <n v="457688.83"/>
    <n v="0"/>
    <n v="0"/>
    <n v="179082.35"/>
    <n v="1784507.35"/>
    <n v="0"/>
    <n v="0"/>
    <n v="0"/>
    <n v="0"/>
    <n v="0"/>
    <n v="665965"/>
    <n v="2593057.4000000004"/>
    <n v="1963589.7000000002"/>
    <n v="5222612.1000000006"/>
  </r>
  <r>
    <x v="9"/>
    <x v="2"/>
    <n v="10"/>
    <n v="51438.8"/>
    <n v="198365.7"/>
    <n v="423636.9"/>
    <n v="217.6"/>
    <n v="38892.5"/>
    <n v="395.7"/>
    <n v="0"/>
    <n v="18176.2"/>
    <n v="15938.7"/>
    <n v="0"/>
    <n v="909.1"/>
    <n v="788.9"/>
    <n v="17521.400000000001"/>
    <n v="56656.1"/>
    <n v="45722.3"/>
    <n v="0"/>
    <n v="0"/>
    <n v="0"/>
    <n v="30850.2"/>
    <n v="0"/>
    <n v="2261.4"/>
    <n v="30248.1"/>
    <n v="459299.5"/>
    <n v="734299"/>
    <n v="274682.59999999998"/>
    <n v="517321.5"/>
    <n v="201103.8"/>
    <n v="0"/>
    <n v="0"/>
    <n v="58166.52"/>
    <n v="1851345.58"/>
    <n v="0"/>
    <n v="0"/>
    <n v="0"/>
    <n v="0"/>
    <n v="0"/>
    <n v="747062.09999999986"/>
    <n v="2371663.9"/>
    <n v="1909512.1"/>
    <n v="5028238.0999999996"/>
  </r>
  <r>
    <x v="9"/>
    <x v="2"/>
    <n v="11"/>
    <n v="67340.399999999994"/>
    <n v="233431.1"/>
    <n v="616550.40000000002"/>
    <n v="249.4"/>
    <n v="101680.7"/>
    <n v="2552.1"/>
    <n v="0"/>
    <n v="60392.3"/>
    <n v="46163.4"/>
    <n v="0"/>
    <n v="881.1"/>
    <n v="890.2"/>
    <n v="20180.8"/>
    <n v="66862.899999999994"/>
    <n v="57302.1"/>
    <n v="0"/>
    <n v="0"/>
    <n v="0"/>
    <n v="33601.699999999997"/>
    <n v="0"/>
    <n v="2217.3000000000002"/>
    <n v="34060.300000000003"/>
    <n v="507227.2"/>
    <n v="593262.69999999995"/>
    <n v="296165.40000000002"/>
    <n v="572291.80000000005"/>
    <n v="413267.1"/>
    <n v="0"/>
    <n v="0"/>
    <n v="75527.5"/>
    <n v="1681501"/>
    <n v="0"/>
    <n v="0"/>
    <n v="0"/>
    <n v="0"/>
    <n v="0"/>
    <n v="1128359.7999999998"/>
    <n v="2598210.6"/>
    <n v="1757028.5"/>
    <n v="5483598.9000000004"/>
  </r>
  <r>
    <x v="9"/>
    <x v="2"/>
    <n v="12"/>
    <n v="106324.9"/>
    <n v="340827.6"/>
    <n v="921094.9"/>
    <n v="208.8"/>
    <n v="154664.29999999999"/>
    <n v="3534"/>
    <n v="0"/>
    <n v="94148.9"/>
    <n v="60385.599999999999"/>
    <n v="0"/>
    <n v="1016.2"/>
    <n v="655.7"/>
    <n v="28001.599999999999"/>
    <n v="88206.9"/>
    <n v="65756"/>
    <n v="0"/>
    <n v="12337.16"/>
    <n v="0"/>
    <n v="30936.799999999999"/>
    <n v="0"/>
    <n v="2424.4"/>
    <n v="40064.699999999997"/>
    <n v="617203.69999999995"/>
    <n v="859812.7"/>
    <n v="342285.4"/>
    <n v="535635.14"/>
    <n v="362105.8"/>
    <n v="0"/>
    <n v="0"/>
    <n v="0"/>
    <n v="2352129.4"/>
    <n v="0"/>
    <n v="0"/>
    <n v="0"/>
    <n v="0"/>
    <n v="0"/>
    <n v="1681189"/>
    <n v="2986442.1999999997"/>
    <n v="2352129.4"/>
    <n v="7019760.5999999996"/>
  </r>
  <r>
    <x v="10"/>
    <x v="2"/>
    <n v="1"/>
    <n v="45314"/>
    <n v="119799.3"/>
    <n v="512804"/>
    <n v="1606.5"/>
    <n v="111043"/>
    <n v="3188.6"/>
    <n v="0"/>
    <n v="3669.7"/>
    <n v="20015.400000000001"/>
    <n v="0"/>
    <n v="335.8"/>
    <n v="138"/>
    <n v="10057.1"/>
    <n v="37218.800000000003"/>
    <n v="28482.799999999999"/>
    <n v="4.7"/>
    <n v="0"/>
    <n v="0"/>
    <n v="783.2"/>
    <n v="0"/>
    <n v="31.4"/>
    <n v="5674.6"/>
    <n v="178403.3"/>
    <n v="303098.90000000002"/>
    <n v="134486.9"/>
    <n v="92833.5"/>
    <n v="0"/>
    <n v="0"/>
    <n v="0"/>
    <n v="0"/>
    <n v="0"/>
    <n v="0"/>
    <n v="0"/>
    <n v="11046534"/>
    <n v="8491.2000000000007"/>
    <n v="0"/>
    <n v="817440.5"/>
    <n v="791549"/>
    <n v="11055025.199999999"/>
    <n v="12664014.699999999"/>
  </r>
  <r>
    <x v="10"/>
    <x v="2"/>
    <n v="2"/>
    <n v="39458.199999999997"/>
    <n v="102463.3"/>
    <n v="402073.9"/>
    <n v="1757.9"/>
    <n v="81101.3"/>
    <n v="2289.1"/>
    <n v="0"/>
    <n v="5200.1000000000004"/>
    <n v="17576.5"/>
    <n v="0"/>
    <n v="289.8"/>
    <n v="126.6"/>
    <n v="10169.5"/>
    <n v="38992.800000000003"/>
    <n v="30945.3"/>
    <n v="3.5"/>
    <n v="0"/>
    <n v="0"/>
    <n v="671.2"/>
    <n v="0"/>
    <n v="26.3"/>
    <n v="6698.9"/>
    <n v="183069.8"/>
    <n v="301497.7"/>
    <n v="124108.1"/>
    <n v="92885.4"/>
    <n v="0"/>
    <n v="0"/>
    <n v="0"/>
    <n v="0"/>
    <n v="0"/>
    <n v="0"/>
    <n v="0"/>
    <n v="10132326"/>
    <n v="8585.4"/>
    <n v="0"/>
    <n v="651920.30000000005"/>
    <n v="789484.89999999991"/>
    <n v="10140911.4"/>
    <n v="11582316.6"/>
  </r>
  <r>
    <x v="10"/>
    <x v="2"/>
    <n v="3"/>
    <n v="38329.699999999997"/>
    <n v="92411.6"/>
    <n v="386892.79999999999"/>
    <n v="747.1"/>
    <n v="75748.7"/>
    <n v="2289.3000000000002"/>
    <n v="0"/>
    <n v="2962.2"/>
    <n v="16266"/>
    <n v="0"/>
    <n v="289.8"/>
    <n v="146.5"/>
    <n v="8724.7999999999993"/>
    <n v="34242.800000000003"/>
    <n v="25668.400000000001"/>
    <n v="9.4"/>
    <n v="0"/>
    <n v="0"/>
    <n v="685.9"/>
    <n v="0"/>
    <n v="18.399999999999999"/>
    <n v="5915.7"/>
    <n v="169266.9"/>
    <n v="284904.8"/>
    <n v="106845.2"/>
    <n v="74182.399999999994"/>
    <n v="0"/>
    <n v="0"/>
    <n v="0"/>
    <n v="0"/>
    <n v="0"/>
    <n v="0"/>
    <n v="0"/>
    <n v="11730830"/>
    <n v="5528.1"/>
    <n v="0"/>
    <n v="615647.39999999991"/>
    <n v="710900.99999999988"/>
    <n v="11736358.1"/>
    <n v="13062906.5"/>
  </r>
  <r>
    <x v="10"/>
    <x v="2"/>
    <n v="4"/>
    <n v="37178.9"/>
    <n v="92788.4"/>
    <n v="384810"/>
    <n v="654.6"/>
    <n v="67688.7"/>
    <n v="1724.4"/>
    <n v="0"/>
    <n v="2918.1"/>
    <n v="15042.2"/>
    <n v="0"/>
    <n v="335.8"/>
    <n v="135.9"/>
    <n v="8563.4"/>
    <n v="35639.699999999997"/>
    <n v="23120.2"/>
    <n v="11.7"/>
    <n v="0"/>
    <n v="0"/>
    <n v="753.7"/>
    <n v="0"/>
    <n v="15"/>
    <n v="5176.8999999999996"/>
    <n v="169591.9"/>
    <n v="290829.5"/>
    <n v="114248.1"/>
    <n v="87718.9"/>
    <n v="0"/>
    <n v="0"/>
    <n v="0"/>
    <n v="0"/>
    <n v="0"/>
    <n v="0"/>
    <n v="0"/>
    <n v="7167100"/>
    <n v="5580.3"/>
    <n v="0"/>
    <n v="602805.29999999993"/>
    <n v="736140.7"/>
    <n v="7172680.2999999998"/>
    <n v="8511626.3000000007"/>
  </r>
  <r>
    <x v="10"/>
    <x v="2"/>
    <n v="5"/>
    <n v="24195.5"/>
    <n v="71128.7"/>
    <n v="248778.6"/>
    <n v="581.20000000000005"/>
    <n v="36919.4"/>
    <n v="1285.5999999999999"/>
    <n v="0"/>
    <n v="1378.9"/>
    <n v="11462.4"/>
    <n v="0"/>
    <n v="289.8"/>
    <n v="134.19999999999999"/>
    <n v="9286.5"/>
    <n v="31699.1"/>
    <n v="23791.8"/>
    <n v="58.4"/>
    <n v="0"/>
    <n v="0"/>
    <n v="670.2"/>
    <n v="0"/>
    <n v="18.399999999999999"/>
    <n v="5111.2"/>
    <n v="165528.29999999999"/>
    <n v="278108.79999999999"/>
    <n v="103109.6"/>
    <n v="76844"/>
    <n v="0"/>
    <n v="0"/>
    <n v="0"/>
    <n v="0"/>
    <n v="0"/>
    <n v="0"/>
    <n v="0"/>
    <n v="11791400"/>
    <n v="3151.5"/>
    <n v="0"/>
    <n v="395730.30000000005"/>
    <n v="694650.29999999993"/>
    <n v="11794551.5"/>
    <n v="12884932.1"/>
  </r>
  <r>
    <x v="10"/>
    <x v="2"/>
    <n v="6"/>
    <n v="19812"/>
    <n v="61147.1"/>
    <n v="182265.7"/>
    <n v="482.8"/>
    <n v="23576.6"/>
    <n v="878.9"/>
    <n v="0"/>
    <n v="390.1"/>
    <n v="8410.5"/>
    <n v="0"/>
    <n v="285.2"/>
    <n v="133.4"/>
    <n v="8683.7000000000007"/>
    <n v="28853.3"/>
    <n v="24947.5"/>
    <n v="0"/>
    <n v="0"/>
    <n v="0"/>
    <n v="687.2"/>
    <n v="0"/>
    <n v="10.1"/>
    <n v="4808"/>
    <n v="157277.4"/>
    <n v="268054.59999999998"/>
    <n v="99602"/>
    <n v="71685.3"/>
    <n v="0"/>
    <n v="0"/>
    <n v="0"/>
    <n v="0"/>
    <n v="0"/>
    <n v="0"/>
    <n v="0"/>
    <n v="12643210"/>
    <n v="0"/>
    <n v="0"/>
    <n v="296963.7"/>
    <n v="665027.69999999995"/>
    <n v="12643210"/>
    <n v="13605201.4"/>
  </r>
  <r>
    <x v="10"/>
    <x v="2"/>
    <n v="7"/>
    <n v="12928.4"/>
    <n v="46627.199999999997"/>
    <n v="158917.6"/>
    <n v="451.7"/>
    <n v="24997.3"/>
    <n v="462.3"/>
    <n v="0"/>
    <n v="1283.8"/>
    <n v="2102.3000000000002"/>
    <n v="2816.5"/>
    <n v="335.8"/>
    <n v="167"/>
    <n v="5588.7"/>
    <n v="32147.7"/>
    <n v="22368.2"/>
    <n v="53.5"/>
    <n v="0"/>
    <n v="0"/>
    <n v="707.9"/>
    <n v="0"/>
    <n v="14.2"/>
    <n v="5551.2"/>
    <n v="158750.39999999999"/>
    <n v="236473.8"/>
    <n v="75251.399999999994"/>
    <n v="92060.9"/>
    <n v="0"/>
    <n v="0"/>
    <n v="0"/>
    <n v="0"/>
    <n v="0"/>
    <n v="0"/>
    <n v="0"/>
    <n v="12933870"/>
    <n v="437.2"/>
    <n v="0"/>
    <n v="250587.09999999998"/>
    <n v="629470.69999999995"/>
    <n v="12934307.199999999"/>
    <n v="13814365"/>
  </r>
  <r>
    <x v="10"/>
    <x v="2"/>
    <n v="8"/>
    <n v="11586.3"/>
    <n v="43595.9"/>
    <n v="134371"/>
    <n v="319.5"/>
    <n v="18689.7"/>
    <n v="126"/>
    <n v="0"/>
    <n v="938"/>
    <n v="1102"/>
    <n v="2274.6"/>
    <n v="289.8"/>
    <n v="133.6"/>
    <n v="5840.7"/>
    <n v="31517.4"/>
    <n v="20687.8"/>
    <n v="0"/>
    <n v="0"/>
    <n v="0"/>
    <n v="669.6"/>
    <n v="0"/>
    <n v="23.5"/>
    <n v="5347.4"/>
    <n v="157051.1"/>
    <n v="233224.3"/>
    <n v="77337.399999999994"/>
    <n v="93684.5"/>
    <n v="0"/>
    <n v="0"/>
    <n v="0"/>
    <n v="0"/>
    <n v="0"/>
    <n v="0"/>
    <n v="0"/>
    <n v="13288690"/>
    <n v="2701.4"/>
    <n v="0"/>
    <n v="213003.00000000003"/>
    <n v="625807.1"/>
    <n v="13291391.4"/>
    <n v="14130201.5"/>
  </r>
  <r>
    <x v="10"/>
    <x v="2"/>
    <n v="9"/>
    <n v="12573.6"/>
    <n v="47395.6"/>
    <n v="148712"/>
    <n v="379.4"/>
    <n v="20761.099999999999"/>
    <n v="2.2999999999999998"/>
    <n v="0"/>
    <n v="1231.8"/>
    <n v="2321"/>
    <n v="2723"/>
    <n v="335.8"/>
    <n v="151.69999999999999"/>
    <n v="5609.2"/>
    <n v="34746.5"/>
    <n v="20281.3"/>
    <n v="0"/>
    <n v="0"/>
    <n v="0"/>
    <n v="778.7"/>
    <n v="0"/>
    <n v="29.2"/>
    <n v="7324.6"/>
    <n v="165843.79999999999"/>
    <n v="244295"/>
    <n v="80375.3"/>
    <n v="95957.7"/>
    <n v="0"/>
    <n v="0"/>
    <n v="0"/>
    <n v="0"/>
    <n v="0"/>
    <n v="0"/>
    <n v="0"/>
    <n v="7815490"/>
    <n v="2623"/>
    <n v="0"/>
    <n v="236099.8"/>
    <n v="655728.79999999993"/>
    <n v="7818113"/>
    <n v="8709941.5999999996"/>
  </r>
  <r>
    <x v="10"/>
    <x v="2"/>
    <n v="10"/>
    <n v="12943.9"/>
    <n v="46430.2"/>
    <n v="164487.29999999999"/>
    <n v="540"/>
    <n v="27514.9"/>
    <n v="387.7"/>
    <n v="0"/>
    <n v="979.9"/>
    <n v="3058.3"/>
    <n v="2665.3"/>
    <n v="289.8"/>
    <n v="189.5"/>
    <n v="5051.8999999999996"/>
    <n v="31937.5"/>
    <n v="18441.5"/>
    <n v="0"/>
    <n v="0"/>
    <n v="0"/>
    <n v="662.5"/>
    <n v="0"/>
    <n v="24.2"/>
    <n v="7105.1"/>
    <n v="156676.9"/>
    <n v="228268.79999999999"/>
    <n v="76771.899999999994"/>
    <n v="91499.199999999997"/>
    <n v="0"/>
    <n v="0"/>
    <n v="0"/>
    <n v="0"/>
    <n v="0"/>
    <n v="0"/>
    <n v="0"/>
    <n v="12326350"/>
    <n v="2489.5"/>
    <n v="0"/>
    <n v="259007.49999999997"/>
    <n v="616918.79999999993"/>
    <n v="12328839.5"/>
    <n v="13204765.800000001"/>
  </r>
  <r>
    <x v="10"/>
    <x v="2"/>
    <n v="11"/>
    <n v="17921.8"/>
    <n v="54193.8"/>
    <n v="238850.8"/>
    <n v="799.9"/>
    <n v="61781.8"/>
    <n v="1284"/>
    <n v="0"/>
    <n v="2226.6999999999998"/>
    <n v="5673.7"/>
    <n v="4397.8999999999996"/>
    <n v="289.8"/>
    <n v="180.9"/>
    <n v="5478.7"/>
    <n v="34115.4"/>
    <n v="20714.3"/>
    <n v="0"/>
    <n v="0"/>
    <n v="0"/>
    <n v="653"/>
    <n v="0"/>
    <n v="17"/>
    <n v="7463.7"/>
    <n v="164889.79999999999"/>
    <n v="244450.9"/>
    <n v="79721.3"/>
    <n v="89773.2"/>
    <n v="0"/>
    <n v="0"/>
    <n v="0"/>
    <n v="0"/>
    <n v="0"/>
    <n v="0"/>
    <n v="0"/>
    <n v="11537250"/>
    <n v="3048.5"/>
    <n v="0"/>
    <n v="387130.40000000008"/>
    <n v="647748"/>
    <n v="11540298.5"/>
    <n v="12575176.9"/>
  </r>
  <r>
    <x v="10"/>
    <x v="2"/>
    <n v="12"/>
    <n v="26740.400000000001"/>
    <n v="76489.7"/>
    <n v="366908.3"/>
    <n v="1689.2"/>
    <n v="105163.2"/>
    <n v="1525.1"/>
    <n v="0"/>
    <n v="5592.2"/>
    <n v="8109.3"/>
    <n v="6441.5"/>
    <n v="289.8"/>
    <n v="160.69999999999999"/>
    <n v="6400.9"/>
    <n v="40857.599999999999"/>
    <n v="28844.5"/>
    <n v="0"/>
    <n v="0"/>
    <n v="0"/>
    <n v="743.1"/>
    <n v="0"/>
    <n v="27.3"/>
    <n v="8991.1"/>
    <n v="195275.2"/>
    <n v="295241.40000000002"/>
    <n v="103098.8"/>
    <n v="108255.5"/>
    <n v="0"/>
    <n v="0"/>
    <n v="0"/>
    <n v="0"/>
    <n v="0"/>
    <n v="0"/>
    <n v="0"/>
    <n v="11067500"/>
    <n v="3285.5"/>
    <n v="0"/>
    <n v="598658.9"/>
    <n v="788185.90000000014"/>
    <n v="11070785.5"/>
    <n v="12457630.300000001"/>
  </r>
  <r>
    <x v="11"/>
    <x v="2"/>
    <n v="1"/>
    <n v="54909.8"/>
    <n v="172977.8"/>
    <n v="197929.5"/>
    <n v="307.60000000000002"/>
    <n v="5148"/>
    <n v="3643.9"/>
    <n v="0"/>
    <n v="20331.8"/>
    <n v="46169.1"/>
    <n v="0"/>
    <n v="0"/>
    <n v="317"/>
    <n v="36609.699999999997"/>
    <n v="71504.100000000006"/>
    <n v="16690.099999999999"/>
    <n v="0"/>
    <n v="0"/>
    <n v="0"/>
    <n v="439.4"/>
    <n v="0"/>
    <n v="448.1"/>
    <n v="40048"/>
    <n v="238358.9"/>
    <n v="376093.2"/>
    <n v="170685.8"/>
    <n v="315630.7"/>
    <n v="144619.70000000001"/>
    <n v="0"/>
    <n v="0"/>
    <n v="0"/>
    <n v="0"/>
    <n v="0"/>
    <n v="0"/>
    <n v="3473341.4"/>
    <n v="0"/>
    <n v="0"/>
    <n v="501417.49999999994"/>
    <n v="1411444.7"/>
    <n v="3473341.4"/>
    <n v="5386203.5999999996"/>
  </r>
  <r>
    <x v="11"/>
    <x v="2"/>
    <n v="2"/>
    <n v="50786.1"/>
    <n v="165703.29999999999"/>
    <n v="180827"/>
    <n v="252.9"/>
    <n v="4890.3"/>
    <n v="7249.8"/>
    <n v="0"/>
    <n v="21943.4"/>
    <n v="54943.3"/>
    <n v="0"/>
    <n v="0"/>
    <n v="293.3"/>
    <n v="39791"/>
    <n v="70948.7"/>
    <n v="16277.3"/>
    <n v="0"/>
    <n v="0"/>
    <n v="0"/>
    <n v="379.2"/>
    <n v="0"/>
    <n v="405.6"/>
    <n v="42780.9"/>
    <n v="243421.4"/>
    <n v="368676.2"/>
    <n v="158976.4"/>
    <n v="167588.20000000001"/>
    <n v="129772.1"/>
    <n v="0"/>
    <n v="0"/>
    <n v="0"/>
    <n v="0"/>
    <n v="0"/>
    <n v="0"/>
    <n v="4060957.2"/>
    <n v="0"/>
    <n v="0"/>
    <n v="486596.10000000003"/>
    <n v="1239310.3000000003"/>
    <n v="4060957.2"/>
    <n v="5786863.6000000006"/>
  </r>
  <r>
    <x v="11"/>
    <x v="2"/>
    <n v="3"/>
    <n v="43060.3"/>
    <n v="133573.79999999999"/>
    <n v="150434.70000000001"/>
    <n v="325.89999999999998"/>
    <n v="4578"/>
    <n v="3546.8"/>
    <n v="0"/>
    <n v="18203.8"/>
    <n v="41088.699999999997"/>
    <n v="0"/>
    <n v="0"/>
    <n v="303.39999999999998"/>
    <n v="29336.400000000001"/>
    <n v="63300.9"/>
    <n v="14411.2"/>
    <n v="0"/>
    <n v="0"/>
    <n v="0"/>
    <n v="402.2"/>
    <n v="0"/>
    <n v="425.9"/>
    <n v="102307.8"/>
    <n v="227871.2"/>
    <n v="350709.3"/>
    <n v="155113.70000000001"/>
    <n v="142798.20000000001"/>
    <n v="157065.70000000001"/>
    <n v="0"/>
    <n v="0"/>
    <n v="0"/>
    <n v="0"/>
    <n v="0"/>
    <n v="0"/>
    <n v="4111807.8"/>
    <n v="0"/>
    <n v="0"/>
    <n v="394812"/>
    <n v="1244045.8999999999"/>
    <n v="4111807.8"/>
    <n v="5750665.6999999993"/>
  </r>
  <r>
    <x v="11"/>
    <x v="2"/>
    <n v="4"/>
    <n v="34983.1"/>
    <n v="100496.7"/>
    <n v="118670.7"/>
    <n v="307.3"/>
    <n v="4306.6000000000004"/>
    <n v="2160"/>
    <n v="0"/>
    <n v="16534.400000000001"/>
    <n v="29912.2"/>
    <n v="0"/>
    <n v="0"/>
    <n v="296"/>
    <n v="20522.7"/>
    <n v="61121.5"/>
    <n v="14274.2"/>
    <n v="0"/>
    <n v="0"/>
    <n v="0"/>
    <n v="427.4"/>
    <n v="0"/>
    <n v="420.3"/>
    <n v="30186.3"/>
    <n v="223289.3"/>
    <n v="364686.7"/>
    <n v="353600"/>
    <n v="132123"/>
    <n v="157962"/>
    <n v="0"/>
    <n v="0"/>
    <n v="0"/>
    <n v="0"/>
    <n v="0"/>
    <n v="0"/>
    <n v="4020597"/>
    <n v="0"/>
    <n v="0"/>
    <n v="307371"/>
    <n v="1358909.4"/>
    <n v="4020597"/>
    <n v="5686877.4000000004"/>
  </r>
  <r>
    <x v="11"/>
    <x v="2"/>
    <n v="5"/>
    <n v="29418.7"/>
    <n v="81682.7"/>
    <n v="91981.1"/>
    <n v="286.60000000000002"/>
    <n v="3654"/>
    <n v="601.5"/>
    <n v="0"/>
    <n v="10375"/>
    <n v="23331.4"/>
    <n v="0"/>
    <n v="0"/>
    <n v="317.39999999999998"/>
    <n v="16979.400000000001"/>
    <n v="54526.3"/>
    <n v="10090.5"/>
    <n v="0"/>
    <n v="0"/>
    <n v="0"/>
    <n v="416.4"/>
    <n v="0"/>
    <n v="903.1"/>
    <n v="27968.5"/>
    <n v="196638.7"/>
    <n v="357890.2"/>
    <n v="188323.20000000001"/>
    <n v="118794.8"/>
    <n v="97392.5"/>
    <n v="0"/>
    <n v="0"/>
    <n v="0"/>
    <n v="0"/>
    <n v="0"/>
    <n v="0"/>
    <n v="3997833.8"/>
    <n v="0"/>
    <n v="0"/>
    <n v="241331"/>
    <n v="1070241"/>
    <n v="3997833.8"/>
    <n v="5309405.8"/>
  </r>
  <r>
    <x v="11"/>
    <x v="2"/>
    <n v="6"/>
    <n v="26583.8"/>
    <n v="70012.5"/>
    <n v="73751.5"/>
    <n v="213.7"/>
    <n v="1761.5"/>
    <n v="6.6"/>
    <n v="0"/>
    <n v="5481.6"/>
    <n v="12890.5"/>
    <n v="0"/>
    <n v="0"/>
    <n v="233.2"/>
    <n v="14189.6"/>
    <n v="49840.5"/>
    <n v="12009.4"/>
    <n v="0"/>
    <n v="0"/>
    <n v="0"/>
    <n v="400"/>
    <n v="0"/>
    <n v="394.7"/>
    <n v="21636.799999999999"/>
    <n v="187540.4"/>
    <n v="265945.8"/>
    <n v="132977"/>
    <n v="92593"/>
    <n v="115411.3"/>
    <n v="0"/>
    <n v="0"/>
    <n v="0"/>
    <n v="0"/>
    <n v="0"/>
    <n v="0"/>
    <n v="3968034"/>
    <n v="0"/>
    <n v="0"/>
    <n v="190701.7"/>
    <n v="893171.7"/>
    <n v="3968034"/>
    <n v="5051907.4000000004"/>
  </r>
  <r>
    <x v="11"/>
    <x v="2"/>
    <n v="7"/>
    <n v="18013.7"/>
    <n v="62473.7"/>
    <n v="69098.600000000006"/>
    <n v="153.1"/>
    <n v="3508.5"/>
    <n v="447.4"/>
    <n v="0"/>
    <n v="1922"/>
    <n v="9581.9"/>
    <n v="0"/>
    <n v="0"/>
    <n v="334.5"/>
    <n v="14897.5"/>
    <n v="39452.9"/>
    <n v="16297.5"/>
    <n v="2563.4"/>
    <n v="0"/>
    <n v="0"/>
    <n v="414.2"/>
    <n v="0"/>
    <n v="400.1"/>
    <n v="13585.3"/>
    <n v="174914.8"/>
    <n v="224557.6"/>
    <n v="166729.29999999999"/>
    <n v="204114.8"/>
    <n v="118407.7"/>
    <n v="0"/>
    <n v="0"/>
    <n v="0"/>
    <n v="0"/>
    <n v="0"/>
    <n v="0"/>
    <n v="3888195.9"/>
    <n v="0"/>
    <n v="0"/>
    <n v="165198.9"/>
    <n v="976669.59999999986"/>
    <n v="3888195.9"/>
    <n v="5030064.3999999994"/>
  </r>
  <r>
    <x v="11"/>
    <x v="2"/>
    <n v="8"/>
    <n v="16608.400000000001"/>
    <n v="57036.9"/>
    <n v="58814.8"/>
    <n v="150.6"/>
    <n v="2765.5"/>
    <n v="645.79999999999995"/>
    <n v="0"/>
    <n v="1641.1"/>
    <n v="5084.2"/>
    <n v="0"/>
    <n v="0"/>
    <n v="309"/>
    <n v="13108.1"/>
    <n v="38108.800000000003"/>
    <n v="16567.7"/>
    <n v="6466.5"/>
    <n v="0"/>
    <n v="0"/>
    <n v="403.2"/>
    <n v="0"/>
    <n v="445.4"/>
    <n v="11843.4"/>
    <n v="164036.5"/>
    <n v="206357.3"/>
    <n v="147173.20000000001"/>
    <n v="232508.79999999999"/>
    <n v="99246.1"/>
    <n v="0"/>
    <n v="0"/>
    <n v="0"/>
    <n v="0"/>
    <n v="0"/>
    <n v="0"/>
    <n v="4216300.2"/>
    <n v="0"/>
    <n v="0"/>
    <n v="142747.30000000002"/>
    <n v="936573.99999999988"/>
    <n v="4216300.2"/>
    <n v="5295621.5"/>
  </r>
  <r>
    <x v="11"/>
    <x v="2"/>
    <n v="9"/>
    <n v="16960.3"/>
    <n v="59102.3"/>
    <n v="63058.400000000001"/>
    <n v="131.80000000000001"/>
    <n v="3090.6"/>
    <n v="373.5"/>
    <n v="0"/>
    <n v="1514.4"/>
    <n v="6268.2"/>
    <n v="0"/>
    <n v="0"/>
    <n v="820.1"/>
    <n v="12413.4"/>
    <n v="37299.9"/>
    <n v="16436.400000000001"/>
    <n v="9742.7999999999993"/>
    <n v="0"/>
    <n v="0"/>
    <n v="439.4"/>
    <n v="0"/>
    <n v="386.9"/>
    <n v="11194.7"/>
    <n v="162392.4"/>
    <n v="195005.3"/>
    <n v="128375.6"/>
    <n v="154130.6"/>
    <n v="136188"/>
    <n v="0"/>
    <n v="0"/>
    <n v="0"/>
    <n v="0"/>
    <n v="0"/>
    <n v="0"/>
    <n v="4153489.5"/>
    <n v="0"/>
    <n v="0"/>
    <n v="150499.5"/>
    <n v="864825.5"/>
    <n v="4153489.5"/>
    <n v="5168814.5"/>
  </r>
  <r>
    <x v="11"/>
    <x v="2"/>
    <n v="10"/>
    <n v="16701.900000000001"/>
    <n v="58671.5"/>
    <n v="67310.5"/>
    <n v="170.2"/>
    <n v="4075.6"/>
    <n v="267.60000000000002"/>
    <n v="0"/>
    <n v="1891"/>
    <n v="8380.7999999999993"/>
    <n v="0"/>
    <n v="0"/>
    <n v="551.6"/>
    <n v="11707.8"/>
    <n v="35206.9"/>
    <n v="15091.4"/>
    <n v="9654.9"/>
    <n v="572.97"/>
    <n v="0"/>
    <n v="403.2"/>
    <n v="0"/>
    <n v="334.3"/>
    <n v="13123"/>
    <n v="157533.1"/>
    <n v="201079.6"/>
    <n v="107752.5"/>
    <n v="235724"/>
    <n v="132939.1"/>
    <n v="0"/>
    <n v="0"/>
    <n v="0"/>
    <n v="0"/>
    <n v="0"/>
    <n v="0"/>
    <n v="4240900.5"/>
    <n v="0"/>
    <n v="0"/>
    <n v="157469.1"/>
    <n v="921674.37"/>
    <n v="4240900.5"/>
    <n v="5320043.97"/>
  </r>
  <r>
    <x v="11"/>
    <x v="2"/>
    <n v="11"/>
    <n v="19998"/>
    <n v="67505.3"/>
    <n v="86882.7"/>
    <n v="129.5"/>
    <n v="10455.700000000001"/>
    <n v="2970.7"/>
    <n v="0"/>
    <n v="8339"/>
    <n v="17129.5"/>
    <n v="0"/>
    <n v="0"/>
    <n v="231.8"/>
    <n v="12253.1"/>
    <n v="41440"/>
    <n v="18906.3"/>
    <n v="11969.5"/>
    <n v="0"/>
    <n v="0"/>
    <n v="441.6"/>
    <n v="0"/>
    <n v="348.4"/>
    <n v="19296.2"/>
    <n v="177864.8"/>
    <n v="241564.1"/>
    <n v="140486"/>
    <n v="244650.2"/>
    <n v="173950.5"/>
    <n v="0"/>
    <n v="0"/>
    <n v="0"/>
    <n v="0"/>
    <n v="0"/>
    <n v="0"/>
    <n v="4702605.4000000004"/>
    <n v="0"/>
    <n v="0"/>
    <n v="213410.40000000002"/>
    <n v="1083402.5"/>
    <n v="4702605.4000000004"/>
    <n v="5999418.3000000007"/>
  </r>
  <r>
    <x v="11"/>
    <x v="2"/>
    <n v="12"/>
    <n v="28868"/>
    <n v="100014.2"/>
    <n v="136419.79999999999"/>
    <n v="191.5"/>
    <n v="13186.1"/>
    <n v="6223.2"/>
    <n v="0"/>
    <n v="15902.1"/>
    <n v="30267.9"/>
    <n v="0"/>
    <n v="0"/>
    <n v="273.5"/>
    <n v="16018.9"/>
    <n v="46962"/>
    <n v="26276.5"/>
    <n v="16692.3"/>
    <n v="0"/>
    <n v="0"/>
    <n v="424.2"/>
    <n v="0"/>
    <n v="348.1"/>
    <n v="25598.1"/>
    <n v="214442.5"/>
    <n v="287774.7"/>
    <n v="155046.70000000001"/>
    <n v="268073.8"/>
    <n v="162930.79999999999"/>
    <n v="0"/>
    <n v="0"/>
    <n v="0"/>
    <n v="0"/>
    <n v="0"/>
    <n v="0"/>
    <n v="4516784.5999999996"/>
    <n v="0"/>
    <n v="0"/>
    <n v="331072.8"/>
    <n v="1220862.1000000001"/>
    <n v="4516784.5999999996"/>
    <n v="6068719.5"/>
  </r>
  <r>
    <x v="12"/>
    <x v="2"/>
    <n v="1"/>
    <n v="136863.70000000001"/>
    <n v="1085956.8"/>
    <n v="707583.5"/>
    <n v="223.7"/>
    <n v="5159"/>
    <n v="0"/>
    <n v="0"/>
    <n v="9764.5"/>
    <n v="26970.1"/>
    <n v="0"/>
    <n v="249.2"/>
    <n v="652.29999999999995"/>
    <n v="25491.7"/>
    <n v="45545.3"/>
    <n v="45636.800000000003"/>
    <n v="11392.9"/>
    <n v="0"/>
    <n v="0"/>
    <n v="1088.5999999999999"/>
    <n v="0"/>
    <n v="208"/>
    <n v="34509.800000000003"/>
    <n v="369526.9"/>
    <n v="516332.1"/>
    <n v="271741.8"/>
    <n v="465066.8"/>
    <n v="325078.09999999998"/>
    <n v="0"/>
    <n v="234894.4"/>
    <n v="0"/>
    <n v="218582.2"/>
    <n v="0"/>
    <n v="0"/>
    <n v="0"/>
    <n v="69994.100000000006"/>
    <n v="0"/>
    <n v="1972521.3"/>
    <n v="2112520.3000000003"/>
    <n v="523470.69999999995"/>
    <n v="4608512.3000000007"/>
  </r>
  <r>
    <x v="12"/>
    <x v="2"/>
    <n v="2"/>
    <n v="111577.1"/>
    <n v="820033.4"/>
    <n v="555937.19999999995"/>
    <n v="179.5"/>
    <n v="3618.6"/>
    <n v="0"/>
    <n v="0"/>
    <n v="5271.6"/>
    <n v="18471.900000000001"/>
    <n v="0"/>
    <n v="205.8"/>
    <n v="653"/>
    <n v="23857.3"/>
    <n v="44780.3"/>
    <n v="43211.5"/>
    <n v="15594.6"/>
    <n v="0"/>
    <n v="0"/>
    <n v="961.7"/>
    <n v="0"/>
    <n v="188.5"/>
    <n v="29773.5"/>
    <n v="322153.3"/>
    <n v="453590.7"/>
    <n v="183496.6"/>
    <n v="375753.5"/>
    <n v="252101.7"/>
    <n v="0"/>
    <n v="228739.3"/>
    <n v="0"/>
    <n v="1438030.6"/>
    <n v="0"/>
    <n v="0"/>
    <n v="0"/>
    <n v="35493.300000000003"/>
    <n v="0"/>
    <n v="1515089.3"/>
    <n v="1746322"/>
    <n v="1702263.2000000002"/>
    <n v="4963674.5"/>
  </r>
  <r>
    <x v="12"/>
    <x v="2"/>
    <n v="3"/>
    <n v="64835.4"/>
    <n v="447091.4"/>
    <n v="312684.09999999998"/>
    <n v="159.1"/>
    <n v="2802.6"/>
    <n v="0"/>
    <n v="0"/>
    <n v="3778.4"/>
    <n v="15229.3"/>
    <n v="0"/>
    <n v="204.4"/>
    <n v="679.5"/>
    <n v="11393.8"/>
    <n v="35133.4"/>
    <n v="33045.599999999999"/>
    <n v="-6826.6"/>
    <n v="0"/>
    <n v="0"/>
    <n v="890.4"/>
    <n v="0"/>
    <n v="173.3"/>
    <n v="18139.8"/>
    <n v="253321.2"/>
    <n v="358590.8"/>
    <n v="222414.3"/>
    <n v="277679.90000000002"/>
    <n v="422458.9"/>
    <n v="0"/>
    <n v="277242.09999999998"/>
    <n v="0"/>
    <n v="2062074.1"/>
    <n v="0"/>
    <n v="0"/>
    <n v="0"/>
    <n v="20156.400000000001"/>
    <n v="0"/>
    <n v="846580.3"/>
    <n v="1627298.6999999997"/>
    <n v="2359472.6"/>
    <n v="4833351.5999999996"/>
  </r>
  <r>
    <x v="12"/>
    <x v="2"/>
    <n v="4"/>
    <n v="59139.9"/>
    <n v="385221.9"/>
    <n v="280557.59999999998"/>
    <n v="184"/>
    <n v="2617.1999999999998"/>
    <n v="0"/>
    <n v="0"/>
    <n v="3497.4"/>
    <n v="14560.7"/>
    <n v="0"/>
    <n v="204.4"/>
    <n v="690.1"/>
    <n v="11430.8"/>
    <n v="35404.9"/>
    <n v="31023.1"/>
    <n v="12324.9"/>
    <n v="0"/>
    <n v="0"/>
    <n v="961.4"/>
    <n v="0"/>
    <n v="190.9"/>
    <n v="17123.5"/>
    <n v="262717.8"/>
    <n v="379857.6"/>
    <n v="222094.8"/>
    <n v="386345.6"/>
    <n v="330525.40000000002"/>
    <n v="0"/>
    <n v="203488.8"/>
    <n v="0"/>
    <n v="2742277.4"/>
    <n v="0"/>
    <n v="0"/>
    <n v="0"/>
    <n v="18074.900000000001"/>
    <n v="0"/>
    <n v="745778.7"/>
    <n v="1690895.1999999997"/>
    <n v="2963841.0999999996"/>
    <n v="5400514.9999999991"/>
  </r>
  <r>
    <x v="12"/>
    <x v="2"/>
    <n v="5"/>
    <n v="44565.8"/>
    <n v="271913.09999999998"/>
    <n v="190420.3"/>
    <n v="168.4"/>
    <n v="2390.9"/>
    <n v="0"/>
    <n v="0"/>
    <n v="2327.8000000000002"/>
    <n v="8313.5"/>
    <n v="0"/>
    <n v="233.8"/>
    <n v="934.8"/>
    <n v="10295.6"/>
    <n v="29464"/>
    <n v="28960.400000000001"/>
    <n v="13189.4"/>
    <n v="0"/>
    <n v="0"/>
    <n v="1075.2"/>
    <n v="0"/>
    <n v="204.8"/>
    <n v="13571.1"/>
    <n v="225680.6"/>
    <n v="322354.7"/>
    <n v="218786"/>
    <n v="354779"/>
    <n v="311563.2"/>
    <n v="0"/>
    <n v="198626.1"/>
    <n v="0"/>
    <n v="2808440"/>
    <n v="0"/>
    <n v="0"/>
    <n v="0"/>
    <n v="8483.1"/>
    <n v="0"/>
    <n v="520099.8"/>
    <n v="1531092.5999999999"/>
    <n v="3015549.2"/>
    <n v="5066741.5999999996"/>
  </r>
  <r>
    <x v="12"/>
    <x v="2"/>
    <n v="6"/>
    <n v="37459.699999999997"/>
    <n v="228034"/>
    <n v="156461.9"/>
    <n v="159.9"/>
    <n v="1982.9"/>
    <n v="0"/>
    <n v="0"/>
    <n v="1346.7"/>
    <n v="5291.1"/>
    <n v="0"/>
    <n v="218.4"/>
    <n v="790.3"/>
    <n v="9357.7999999999993"/>
    <n v="28339.7"/>
    <n v="23100.799999999999"/>
    <n v="8783.5"/>
    <n v="0"/>
    <n v="0"/>
    <n v="1009.8"/>
    <n v="0"/>
    <n v="191.1"/>
    <n v="11984.9"/>
    <n v="197159"/>
    <n v="299925.8"/>
    <n v="213299.5"/>
    <n v="338435.8"/>
    <n v="337712.9"/>
    <n v="0"/>
    <n v="203047.4"/>
    <n v="0"/>
    <n v="1760800"/>
    <n v="0"/>
    <n v="0"/>
    <n v="0"/>
    <n v="6429.1"/>
    <n v="0"/>
    <n v="430736.2"/>
    <n v="1470309.2999999998"/>
    <n v="1970276.5"/>
    <n v="3871322"/>
  </r>
  <r>
    <x v="12"/>
    <x v="2"/>
    <n v="7"/>
    <n v="34560.300000000003"/>
    <n v="191791.4"/>
    <n v="160329.79999999999"/>
    <n v="140.5"/>
    <n v="3820"/>
    <n v="0"/>
    <n v="0"/>
    <n v="2027.8"/>
    <n v="3342.8"/>
    <n v="0"/>
    <n v="233.8"/>
    <n v="669.6"/>
    <n v="8893.9"/>
    <n v="29348.1"/>
    <n v="27222.2"/>
    <n v="493.8"/>
    <n v="0"/>
    <n v="0"/>
    <n v="1008.7"/>
    <n v="0"/>
    <n v="193.9"/>
    <n v="9651.4"/>
    <n v="200563.1"/>
    <n v="293155.20000000001"/>
    <n v="225648.6"/>
    <n v="322912.8"/>
    <n v="449711.1"/>
    <n v="0"/>
    <n v="220579.4"/>
    <n v="0"/>
    <n v="2676423.5"/>
    <n v="0"/>
    <n v="0"/>
    <n v="0"/>
    <n v="3090.2"/>
    <n v="0"/>
    <n v="396012.6"/>
    <n v="1569706.1999999997"/>
    <n v="2900093.1"/>
    <n v="4865811.9000000004"/>
  </r>
  <r>
    <x v="12"/>
    <x v="2"/>
    <n v="8"/>
    <n v="32727.4"/>
    <n v="175740.2"/>
    <n v="139143.20000000001"/>
    <n v="120.7"/>
    <n v="3069.9"/>
    <n v="0"/>
    <n v="0"/>
    <n v="1948.7"/>
    <n v="2720.3"/>
    <n v="0"/>
    <n v="233.8"/>
    <n v="820.9"/>
    <n v="8440.7000000000007"/>
    <n v="26529.3"/>
    <n v="30447.3"/>
    <n v="221.5"/>
    <n v="0"/>
    <n v="0"/>
    <n v="1076.5999999999999"/>
    <n v="0"/>
    <n v="238.8"/>
    <n v="8402.2999999999993"/>
    <n v="183709.6"/>
    <n v="272268.5"/>
    <n v="195146.9"/>
    <n v="349069"/>
    <n v="236890.2"/>
    <n v="0"/>
    <n v="223296.4"/>
    <n v="0"/>
    <n v="1781182.4"/>
    <n v="0"/>
    <n v="0"/>
    <n v="0"/>
    <n v="3166.4"/>
    <n v="0"/>
    <n v="355470.40000000008"/>
    <n v="1313495.4000000001"/>
    <n v="2007645.1999999997"/>
    <n v="3676611"/>
  </r>
  <r>
    <x v="12"/>
    <x v="2"/>
    <n v="9"/>
    <n v="33548.300000000003"/>
    <n v="186784.8"/>
    <n v="149421.1"/>
    <n v="116.2"/>
    <n v="3688.9"/>
    <n v="0"/>
    <n v="0"/>
    <n v="2216.5"/>
    <n v="3015.8"/>
    <n v="0"/>
    <n v="219.8"/>
    <n v="732.3"/>
    <n v="8874"/>
    <n v="29534.799999999999"/>
    <n v="31102.5"/>
    <n v="751.71"/>
    <n v="0"/>
    <n v="3537.47"/>
    <n v="1000.4"/>
    <n v="0"/>
    <n v="209.2"/>
    <n v="9774.2000000000007"/>
    <n v="194004.1"/>
    <n v="291409.90000000002"/>
    <n v="197474.69"/>
    <n v="402090.1"/>
    <n v="342640.63"/>
    <n v="0"/>
    <n v="206097"/>
    <n v="0"/>
    <n v="1191241.7"/>
    <n v="0"/>
    <n v="0"/>
    <n v="0"/>
    <n v="6040.1"/>
    <n v="0"/>
    <n v="378791.6"/>
    <n v="1513355.7999999998"/>
    <n v="1403378.8"/>
    <n v="3295526.2"/>
  </r>
  <r>
    <x v="12"/>
    <x v="2"/>
    <n v="10"/>
    <n v="34484.6"/>
    <n v="186603.2"/>
    <n v="157391.4"/>
    <n v="133.69999999999999"/>
    <n v="4969.3999999999996"/>
    <n v="0"/>
    <n v="0"/>
    <n v="2704.1"/>
    <n v="5829.2"/>
    <n v="0"/>
    <n v="233.8"/>
    <n v="948"/>
    <n v="8757"/>
    <n v="30502.6"/>
    <n v="29363.5"/>
    <n v="519.4"/>
    <n v="0"/>
    <n v="0"/>
    <n v="1094.5"/>
    <n v="0"/>
    <n v="300.7"/>
    <n v="10136.5"/>
    <n v="194074.9"/>
    <n v="292965.59999999998"/>
    <n v="195102"/>
    <n v="324156.2"/>
    <n v="333987.90000000002"/>
    <n v="0"/>
    <n v="236630.7"/>
    <n v="0"/>
    <n v="2098611.2999999998"/>
    <n v="0"/>
    <n v="0"/>
    <n v="0"/>
    <n v="5997.3"/>
    <n v="0"/>
    <n v="392115.60000000003"/>
    <n v="1422142.6"/>
    <n v="2341239.2999999998"/>
    <n v="4155497.5"/>
  </r>
  <r>
    <x v="12"/>
    <x v="2"/>
    <n v="11"/>
    <n v="44552.9"/>
    <n v="270738.59999999998"/>
    <n v="253773.2"/>
    <n v="260.8"/>
    <n v="8642.7999999999993"/>
    <n v="0"/>
    <n v="0"/>
    <n v="5997.5"/>
    <n v="13967"/>
    <n v="0"/>
    <n v="219.8"/>
    <n v="644.20000000000005"/>
    <n v="9814.2000000000007"/>
    <n v="36843.9"/>
    <n v="31525"/>
    <n v="397.1"/>
    <n v="0"/>
    <n v="0"/>
    <n v="930.1"/>
    <n v="0"/>
    <n v="208.3"/>
    <n v="13521.9"/>
    <n v="249326.9"/>
    <n v="354656"/>
    <n v="228609.3"/>
    <n v="295113"/>
    <n v="362086.2"/>
    <n v="0"/>
    <n v="220378.2"/>
    <n v="0"/>
    <n v="2516927.5"/>
    <n v="0"/>
    <n v="0"/>
    <n v="0"/>
    <n v="15695.9"/>
    <n v="0"/>
    <n v="597932.80000000005"/>
    <n v="1583895.9"/>
    <n v="2753001.6"/>
    <n v="4934830.3000000007"/>
  </r>
  <r>
    <x v="12"/>
    <x v="2"/>
    <n v="12"/>
    <n v="64820.1"/>
    <n v="443692.2"/>
    <n v="442265"/>
    <n v="214.1"/>
    <n v="10451.9"/>
    <n v="0"/>
    <n v="0"/>
    <n v="7299.2"/>
    <n v="16583.2"/>
    <n v="0"/>
    <n v="219.8"/>
    <n v="718.7"/>
    <n v="14138.7"/>
    <n v="50601.1"/>
    <n v="40955.800000000003"/>
    <n v="5099.2"/>
    <n v="0"/>
    <n v="0"/>
    <n v="989.8"/>
    <n v="0"/>
    <n v="191"/>
    <n v="18322.3"/>
    <n v="327254.59999999998"/>
    <n v="422565.1"/>
    <n v="235248.2"/>
    <n v="304357.90000000002"/>
    <n v="437947.9"/>
    <n v="0"/>
    <n v="213467.7"/>
    <n v="57137.1"/>
    <n v="2658103.5"/>
    <n v="0"/>
    <n v="0"/>
    <n v="0"/>
    <n v="23876.3"/>
    <n v="0"/>
    <n v="985325.7"/>
    <n v="1858610.1"/>
    <n v="2952584.5999999996"/>
    <n v="5796520.3999999994"/>
  </r>
  <r>
    <x v="13"/>
    <x v="2"/>
    <n v="1"/>
    <n v="150224.20000000001"/>
    <n v="129256.7"/>
    <n v="704443.7"/>
    <n v="46"/>
    <n v="85709.2"/>
    <n v="8274.7999999999993"/>
    <n v="0"/>
    <n v="54814.5"/>
    <n v="22370"/>
    <n v="9392.4"/>
    <n v="1388.4"/>
    <n v="869.5"/>
    <n v="15563.8"/>
    <n v="116755.8"/>
    <n v="106038.6"/>
    <n v="16927.599999999999"/>
    <n v="0"/>
    <n v="0"/>
    <n v="2060.8000000000002"/>
    <n v="2851.8"/>
    <n v="129.80000000000001"/>
    <n v="41160.1"/>
    <n v="728250"/>
    <n v="949586.5"/>
    <n v="548828.6"/>
    <n v="700286.7"/>
    <n v="581700.19999999995"/>
    <n v="0"/>
    <n v="0"/>
    <n v="0"/>
    <n v="0"/>
    <n v="0"/>
    <n v="0"/>
    <n v="0"/>
    <n v="0"/>
    <n v="0"/>
    <n v="1164531.5"/>
    <n v="3812398.2"/>
    <n v="0"/>
    <n v="4976929.7"/>
  </r>
  <r>
    <x v="13"/>
    <x v="2"/>
    <n v="2"/>
    <n v="139949.29999999999"/>
    <n v="119577.3"/>
    <n v="608153.1"/>
    <n v="43.7"/>
    <n v="77915.8"/>
    <n v="7494.9"/>
    <n v="0"/>
    <n v="43925"/>
    <n v="18817.099999999999"/>
    <n v="6362.1"/>
    <n v="1073.2"/>
    <n v="803.5"/>
    <n v="16381.5"/>
    <n v="114355.1"/>
    <n v="99678.7"/>
    <n v="16638.400000000001"/>
    <n v="0"/>
    <n v="37.4"/>
    <n v="1978.5"/>
    <n v="-2851.8"/>
    <n v="920.5"/>
    <n v="36334.5"/>
    <n v="664219.80000000005"/>
    <n v="877741.7"/>
    <n v="582994.6"/>
    <n v="544869.69999999995"/>
    <n v="558987.69999999995"/>
    <n v="0"/>
    <n v="0"/>
    <n v="0"/>
    <n v="0"/>
    <n v="0"/>
    <n v="0"/>
    <n v="0"/>
    <n v="0"/>
    <n v="0"/>
    <n v="1022238.2999999999"/>
    <n v="3514163"/>
    <n v="0"/>
    <n v="4536401.3"/>
  </r>
  <r>
    <x v="13"/>
    <x v="2"/>
    <n v="3"/>
    <n v="128437"/>
    <n v="114922.6"/>
    <n v="592692.1"/>
    <n v="54.5"/>
    <n v="61494.400000000001"/>
    <n v="6304"/>
    <n v="0"/>
    <n v="30174"/>
    <n v="14042.3"/>
    <n v="6232.1"/>
    <n v="1225.4000000000001"/>
    <n v="729.6"/>
    <n v="15338.8"/>
    <n v="106573.7"/>
    <n v="82186"/>
    <n v="15888.3"/>
    <n v="0"/>
    <n v="72052.800000000003"/>
    <n v="1854.1"/>
    <n v="0"/>
    <n v="180.5"/>
    <n v="35344.5"/>
    <n v="659290.19999999995"/>
    <n v="864027"/>
    <n v="508517"/>
    <n v="618837"/>
    <n v="586766"/>
    <n v="0"/>
    <n v="0"/>
    <n v="0"/>
    <n v="0"/>
    <n v="0"/>
    <n v="0"/>
    <n v="0"/>
    <n v="0"/>
    <n v="0"/>
    <n v="954353"/>
    <n v="3568810.9"/>
    <n v="0"/>
    <n v="4523163.9000000004"/>
  </r>
  <r>
    <x v="13"/>
    <x v="2"/>
    <n v="4"/>
    <n v="130398.9"/>
    <n v="124969.7"/>
    <n v="665999.9"/>
    <n v="238.8"/>
    <n v="64763"/>
    <n v="6350.8"/>
    <n v="0"/>
    <n v="28924.400000000001"/>
    <n v="13915.1"/>
    <n v="5936.6"/>
    <n v="958"/>
    <n v="623.6"/>
    <n v="15509.9"/>
    <n v="105448.5"/>
    <n v="81607.5"/>
    <n v="14825.9"/>
    <n v="0"/>
    <n v="88188.3"/>
    <n v="1935.7"/>
    <n v="0"/>
    <n v="258.3"/>
    <n v="34860.400000000001"/>
    <n v="667561.80000000005"/>
    <n v="884674.3"/>
    <n v="476508.9"/>
    <n v="607984"/>
    <n v="525509.9"/>
    <n v="0"/>
    <n v="0"/>
    <n v="0"/>
    <n v="0"/>
    <n v="0"/>
    <n v="0"/>
    <n v="0"/>
    <n v="0"/>
    <n v="0"/>
    <n v="1041497.2000000001"/>
    <n v="3506455"/>
    <n v="0"/>
    <n v="4547952.2"/>
  </r>
  <r>
    <x v="13"/>
    <x v="2"/>
    <n v="5"/>
    <n v="77232.800000000003"/>
    <n v="81353.100000000006"/>
    <n v="356127"/>
    <n v="240.6"/>
    <n v="31624.1"/>
    <n v="3265.8"/>
    <n v="0"/>
    <n v="14963.8"/>
    <n v="9633.2999999999993"/>
    <n v="4074.5"/>
    <n v="704.4"/>
    <n v="479.9"/>
    <n v="14206.1"/>
    <n v="102644.4"/>
    <n v="75254.8"/>
    <n v="15082.2"/>
    <n v="0"/>
    <n v="66053.2"/>
    <n v="1922.5"/>
    <n v="0"/>
    <n v="221.6"/>
    <n v="32148.7"/>
    <n v="617772.9"/>
    <n v="813584.2"/>
    <n v="441308.7"/>
    <n v="610696.1"/>
    <n v="512106.1"/>
    <n v="0"/>
    <n v="0"/>
    <n v="0"/>
    <n v="0"/>
    <n v="0"/>
    <n v="0"/>
    <n v="0"/>
    <n v="0"/>
    <n v="0"/>
    <n v="578515.00000000012"/>
    <n v="3304185.8000000003"/>
    <n v="0"/>
    <n v="3882700.8000000003"/>
  </r>
  <r>
    <x v="13"/>
    <x v="2"/>
    <n v="6"/>
    <n v="55199.4"/>
    <n v="59796.4"/>
    <n v="241843.8"/>
    <n v="305.5"/>
    <n v="21847.4"/>
    <n v="2802.4"/>
    <n v="0"/>
    <n v="10761.1"/>
    <n v="4312.8999999999996"/>
    <n v="3982.7"/>
    <n v="735.3"/>
    <n v="250.4"/>
    <n v="12298.1"/>
    <n v="85931"/>
    <n v="68727.8"/>
    <n v="14406.9"/>
    <n v="0"/>
    <n v="0"/>
    <n v="1240.7"/>
    <n v="0"/>
    <n v="332"/>
    <n v="27644.3"/>
    <n v="558040.69999999995"/>
    <n v="720968.4"/>
    <n v="401970.2"/>
    <n v="564605.5"/>
    <n v="568784"/>
    <n v="0"/>
    <n v="0"/>
    <n v="0"/>
    <n v="0"/>
    <n v="0"/>
    <n v="0"/>
    <n v="0"/>
    <n v="0"/>
    <n v="0"/>
    <n v="400851.60000000003"/>
    <n v="3025935.3"/>
    <n v="0"/>
    <n v="3426786.9"/>
  </r>
  <r>
    <x v="13"/>
    <x v="2"/>
    <n v="7"/>
    <n v="21628"/>
    <n v="57410.2"/>
    <n v="170985"/>
    <n v="238.3"/>
    <n v="22142.6"/>
    <n v="1458.8"/>
    <n v="0"/>
    <n v="6565.1"/>
    <n v="4643.6000000000004"/>
    <n v="2911.6"/>
    <n v="710.8"/>
    <n v="225.6"/>
    <n v="9559.9"/>
    <n v="93886.6"/>
    <n v="64723.199999999997"/>
    <n v="13633.4"/>
    <n v="0"/>
    <n v="0"/>
    <n v="1312.3"/>
    <n v="0"/>
    <n v="121.5"/>
    <n v="30118.6"/>
    <n v="549620"/>
    <n v="708152.3"/>
    <n v="341299.5"/>
    <n v="503887.9"/>
    <n v="576992.4"/>
    <n v="0"/>
    <n v="0"/>
    <n v="0"/>
    <n v="0"/>
    <n v="0"/>
    <n v="0"/>
    <n v="0"/>
    <n v="0"/>
    <n v="0"/>
    <n v="287983.1999999999"/>
    <n v="2894244"/>
    <n v="0"/>
    <n v="3182227.1999999997"/>
  </r>
  <r>
    <x v="13"/>
    <x v="2"/>
    <n v="8"/>
    <n v="19967.599999999999"/>
    <n v="52094.1"/>
    <n v="132951.9"/>
    <n v="50.8"/>
    <n v="14782.2"/>
    <n v="1065.8"/>
    <n v="0"/>
    <n v="4725.7"/>
    <n v="3856"/>
    <n v="2357.6"/>
    <n v="570.5"/>
    <n v="368.9"/>
    <n v="9378.5"/>
    <n v="93882.7"/>
    <n v="69302.7"/>
    <n v="12402.8"/>
    <n v="0"/>
    <n v="0"/>
    <n v="1410"/>
    <n v="0"/>
    <n v="210.8"/>
    <n v="27612"/>
    <n v="527126.6"/>
    <n v="660258.4"/>
    <n v="327203.8"/>
    <n v="479404.9"/>
    <n v="735766"/>
    <n v="0"/>
    <n v="0"/>
    <n v="0"/>
    <n v="0"/>
    <n v="0"/>
    <n v="0"/>
    <n v="0"/>
    <n v="0"/>
    <n v="0"/>
    <n v="231851.69999999998"/>
    <n v="2944898.6"/>
    <n v="0"/>
    <n v="3176750.3000000003"/>
  </r>
  <r>
    <x v="13"/>
    <x v="2"/>
    <n v="9"/>
    <n v="20632.5"/>
    <n v="54424.1"/>
    <n v="144211.29999999999"/>
    <n v="64.599999999999994"/>
    <n v="18139.599999999999"/>
    <n v="1241.5999999999999"/>
    <n v="0"/>
    <n v="4820.5"/>
    <n v="4321.5"/>
    <n v="2900.1"/>
    <n v="835.9"/>
    <n v="312.7"/>
    <n v="11002.1"/>
    <n v="140423.4"/>
    <n v="65880"/>
    <n v="12830.5"/>
    <n v="0"/>
    <n v="0"/>
    <n v="1914.2"/>
    <n v="0"/>
    <n v="112.7"/>
    <n v="28486.400000000001"/>
    <n v="536739.80000000005"/>
    <n v="679049.6"/>
    <n v="325362.09999999998"/>
    <n v="461623.4"/>
    <n v="615336"/>
    <n v="0"/>
    <n v="0"/>
    <n v="0"/>
    <n v="0"/>
    <n v="0"/>
    <n v="0"/>
    <n v="0"/>
    <n v="0"/>
    <n v="0"/>
    <n v="250755.80000000002"/>
    <n v="2879908.8"/>
    <n v="0"/>
    <n v="3130664.5999999996"/>
  </r>
  <r>
    <x v="13"/>
    <x v="2"/>
    <n v="10"/>
    <n v="21989.4"/>
    <n v="55581.5"/>
    <n v="173018.9"/>
    <n v="74.3"/>
    <n v="22179"/>
    <n v="1352.1"/>
    <n v="0"/>
    <n v="5483.2"/>
    <n v="6647.6"/>
    <n v="2932.5"/>
    <n v="788.5"/>
    <n v="240"/>
    <n v="9498.5"/>
    <n v="91678.6"/>
    <n v="59201.1"/>
    <n v="11562.5"/>
    <n v="0"/>
    <n v="0"/>
    <n v="1637.7"/>
    <n v="0"/>
    <n v="580.5"/>
    <n v="31289.1"/>
    <n v="533990"/>
    <n v="673935.3"/>
    <n v="329236.40000000002"/>
    <n v="485517.4"/>
    <n v="637959.1"/>
    <n v="0"/>
    <n v="0"/>
    <n v="0"/>
    <n v="0"/>
    <n v="0"/>
    <n v="0"/>
    <n v="0"/>
    <n v="0"/>
    <n v="0"/>
    <n v="289258.49999999994"/>
    <n v="2867114.7"/>
    <n v="0"/>
    <n v="3156373.2"/>
  </r>
  <r>
    <x v="13"/>
    <x v="2"/>
    <n v="11"/>
    <n v="33698"/>
    <n v="69896.899999999994"/>
    <n v="327319.2"/>
    <n v="231.3"/>
    <n v="51116.9"/>
    <n v="3523"/>
    <n v="0"/>
    <n v="14581.4"/>
    <n v="15420.2"/>
    <n v="4562.6000000000004"/>
    <n v="1093.5"/>
    <n v="622.29999999999995"/>
    <n v="11326.8"/>
    <n v="96647.7"/>
    <n v="66935.199999999997"/>
    <n v="12033.4"/>
    <n v="0"/>
    <n v="0"/>
    <n v="1720.6"/>
    <n v="0"/>
    <n v="2156.6"/>
    <n v="27973"/>
    <n v="575404.6"/>
    <n v="720887.6"/>
    <n v="351160.4"/>
    <n v="513190.40000000002"/>
    <n v="690258.9"/>
    <n v="0"/>
    <n v="0"/>
    <n v="0"/>
    <n v="0"/>
    <n v="0"/>
    <n v="0"/>
    <n v="0"/>
    <n v="0"/>
    <n v="0"/>
    <n v="520349.5"/>
    <n v="3071410.9999999995"/>
    <n v="0"/>
    <n v="3591760.4999999995"/>
  </r>
  <r>
    <x v="13"/>
    <x v="2"/>
    <n v="12"/>
    <n v="55985.7"/>
    <n v="109559.3"/>
    <n v="607143.6"/>
    <n v="509.7"/>
    <n v="94229.6"/>
    <n v="6388.2"/>
    <n v="0"/>
    <n v="29234"/>
    <n v="25027.4"/>
    <n v="5513.1"/>
    <n v="1325.5"/>
    <n v="952.5"/>
    <n v="13564.8"/>
    <n v="123305.1"/>
    <n v="82342.399999999994"/>
    <n v="18273.8"/>
    <n v="0"/>
    <n v="0"/>
    <n v="1882.7"/>
    <n v="0"/>
    <n v="558.29999999999995"/>
    <n v="39584.400000000001"/>
    <n v="698469.8"/>
    <n v="882746"/>
    <n v="518930.3"/>
    <n v="571662.4"/>
    <n v="705998.9"/>
    <n v="0"/>
    <n v="0"/>
    <n v="0"/>
    <n v="0"/>
    <n v="0"/>
    <n v="0"/>
    <n v="0"/>
    <n v="0"/>
    <n v="0"/>
    <n v="933590.59999999986"/>
    <n v="3659596.9"/>
    <n v="0"/>
    <n v="4593187.5"/>
  </r>
  <r>
    <x v="0"/>
    <x v="3"/>
    <n v="1"/>
    <n v="145478.1"/>
    <n v="308860"/>
    <n v="422682.7"/>
    <n v="10065.9"/>
    <n v="165213.79999999999"/>
    <n v="44729.4"/>
    <n v="0"/>
    <n v="79891.3"/>
    <n v="368785.3"/>
    <n v="374751.4"/>
    <n v="401.8"/>
    <n v="6020.9"/>
    <n v="174051.5"/>
    <n v="464833.5"/>
    <n v="274333.59999999998"/>
    <n v="104278.1"/>
    <n v="7884.99"/>
    <n v="265708.46999999997"/>
    <n v="1882.1"/>
    <n v="0"/>
    <n v="3983.1"/>
    <n v="125086.5"/>
    <n v="1453156.5"/>
    <n v="2882412.4"/>
    <n v="1257353.3999999999"/>
    <n v="760611.31"/>
    <n v="1706535.63"/>
    <n v="0"/>
    <n v="110804.7"/>
    <n v="0"/>
    <n v="0"/>
    <n v="0"/>
    <n v="0"/>
    <n v="0"/>
    <n v="0"/>
    <n v="6418.8"/>
    <n v="1920457.9"/>
    <n v="9488533.8000000007"/>
    <n v="117223.5"/>
    <n v="11526215.200000001"/>
  </r>
  <r>
    <x v="0"/>
    <x v="3"/>
    <n v="2"/>
    <n v="145254.39999999999"/>
    <n v="279861.8"/>
    <n v="379119.1"/>
    <n v="6596.3"/>
    <n v="165191.29999999999"/>
    <n v="51273.4"/>
    <n v="0"/>
    <n v="97188.9"/>
    <n v="434983.3"/>
    <n v="389219.6"/>
    <n v="310.8"/>
    <n v="6598.8"/>
    <n v="172109.7"/>
    <n v="450393"/>
    <n v="262139.9"/>
    <n v="88075.6"/>
    <n v="-1101.74"/>
    <n v="108035"/>
    <n v="1980"/>
    <n v="0"/>
    <n v="3914.8"/>
    <n v="153104.70000000001"/>
    <n v="1400572.5"/>
    <n v="2790391.1"/>
    <n v="1268031.8"/>
    <n v="650228.93999999994"/>
    <n v="1582804.5"/>
    <n v="0"/>
    <n v="97754.7"/>
    <n v="0"/>
    <n v="0"/>
    <n v="0"/>
    <n v="0"/>
    <n v="0"/>
    <n v="0"/>
    <n v="6774.9"/>
    <n v="1948688.1"/>
    <n v="8937589.4000000004"/>
    <n v="104529.59999999999"/>
    <n v="10990807.1"/>
  </r>
  <r>
    <x v="0"/>
    <x v="3"/>
    <n v="3"/>
    <n v="134059.1"/>
    <n v="270205.90000000002"/>
    <n v="353714.8"/>
    <n v="4861.5"/>
    <n v="137615.79999999999"/>
    <n v="39005.800000000003"/>
    <n v="0"/>
    <n v="77576.399999999994"/>
    <n v="398373.6"/>
    <n v="364277.6"/>
    <n v="296.2"/>
    <n v="10127.9"/>
    <n v="165296"/>
    <n v="450316.79999999999"/>
    <n v="264741.3"/>
    <n v="93152.7"/>
    <n v="0"/>
    <n v="206639.2"/>
    <n v="1968.7"/>
    <n v="0"/>
    <n v="3697.4"/>
    <n v="145728.5"/>
    <n v="1401505.6"/>
    <n v="2761650.8"/>
    <n v="1252924.1000000001"/>
    <n v="665048.1"/>
    <n v="1638919.5"/>
    <n v="0"/>
    <n v="111154"/>
    <n v="0"/>
    <n v="0"/>
    <n v="0"/>
    <n v="0"/>
    <n v="0"/>
    <n v="0"/>
    <n v="7647.5"/>
    <n v="1779690.5"/>
    <n v="9062012.7999999989"/>
    <n v="118801.5"/>
    <n v="10960504.799999999"/>
  </r>
  <r>
    <x v="0"/>
    <x v="3"/>
    <n v="4"/>
    <n v="116674.9"/>
    <n v="243827.5"/>
    <n v="299334.7"/>
    <n v="5383.7"/>
    <n v="111748.6"/>
    <n v="35016"/>
    <n v="0"/>
    <n v="63031.5"/>
    <n v="352249.2"/>
    <n v="309629"/>
    <n v="372"/>
    <n v="5475.4"/>
    <n v="147381"/>
    <n v="432552.8"/>
    <n v="252318.4"/>
    <n v="84500.5"/>
    <n v="11099.36"/>
    <n v="177268.3"/>
    <n v="1880.8"/>
    <n v="0"/>
    <n v="3444"/>
    <n v="130813.2"/>
    <n v="1327039.6000000001"/>
    <n v="2550894.2000000002"/>
    <n v="1153185"/>
    <n v="608805.54"/>
    <n v="1421480.1"/>
    <n v="0"/>
    <n v="90303.2"/>
    <n v="0"/>
    <n v="0"/>
    <n v="0"/>
    <n v="0"/>
    <n v="0"/>
    <n v="0"/>
    <n v="6482"/>
    <n v="1536895.1"/>
    <n v="8308510.2000000011"/>
    <n v="96785.2"/>
    <n v="9942190.5"/>
  </r>
  <r>
    <x v="0"/>
    <x v="3"/>
    <n v="5"/>
    <n v="111954.7"/>
    <n v="235439.5"/>
    <n v="256954.4"/>
    <n v="3462.3"/>
    <n v="92530.2"/>
    <n v="32507.4"/>
    <n v="0"/>
    <n v="50441.2"/>
    <n v="318746.5"/>
    <n v="292637.2"/>
    <n v="340.1"/>
    <n v="5621.6"/>
    <n v="145114.70000000001"/>
    <n v="425720.7"/>
    <n v="229869.6"/>
    <n v="54747.9"/>
    <n v="8298.18"/>
    <n v="233708.79999999999"/>
    <n v="1988.8"/>
    <n v="0"/>
    <n v="4055.8"/>
    <n v="128877"/>
    <n v="1349289.6"/>
    <n v="2578973.7999999998"/>
    <n v="1214957"/>
    <n v="618667.12"/>
    <n v="1609246.9"/>
    <n v="0"/>
    <n v="99080.6"/>
    <n v="0"/>
    <n v="0"/>
    <n v="0"/>
    <n v="0"/>
    <n v="0"/>
    <n v="0"/>
    <n v="6608.6"/>
    <n v="1394673.4"/>
    <n v="8609477.5999999996"/>
    <n v="105689.20000000001"/>
    <n v="10109840.199999999"/>
  </r>
  <r>
    <x v="0"/>
    <x v="3"/>
    <n v="6"/>
    <n v="98568.6"/>
    <n v="214014.4"/>
    <n v="194711"/>
    <n v="2575.9"/>
    <n v="59607.7"/>
    <n v="21754.2"/>
    <n v="0"/>
    <n v="31731.200000000001"/>
    <n v="238241.2"/>
    <n v="229855.8"/>
    <n v="325.2"/>
    <n v="4648.7"/>
    <n v="134211"/>
    <n v="393674.6"/>
    <n v="209114.9"/>
    <n v="45288.800000000003"/>
    <n v="0"/>
    <n v="152297.60000000001"/>
    <n v="2144.6999999999998"/>
    <n v="0"/>
    <n v="7877.8"/>
    <n v="118520.6"/>
    <n v="1257055.5"/>
    <n v="2327680.7999999998"/>
    <n v="1083782"/>
    <n v="582182.69999999995"/>
    <n v="1605361.3"/>
    <n v="0"/>
    <n v="94803.7"/>
    <n v="0"/>
    <n v="0"/>
    <n v="0"/>
    <n v="0"/>
    <n v="0"/>
    <n v="0"/>
    <n v="5940.8"/>
    <n v="1091060"/>
    <n v="7924166.2000000002"/>
    <n v="100744.5"/>
    <n v="9115970.6999999993"/>
  </r>
  <r>
    <x v="0"/>
    <x v="3"/>
    <n v="7"/>
    <n v="89405.1"/>
    <n v="196174.1"/>
    <n v="156233.9"/>
    <n v="1942.1"/>
    <n v="41686.199999999997"/>
    <n v="18776.5"/>
    <n v="0"/>
    <n v="17953.599999999999"/>
    <n v="205288.2"/>
    <n v="215109.7"/>
    <n v="402.5"/>
    <n v="4836.6000000000004"/>
    <n v="111894.2"/>
    <n v="357820.4"/>
    <n v="235265.1"/>
    <n v="29901.1"/>
    <n v="33859.699999999997"/>
    <n v="205607.7"/>
    <n v="2096"/>
    <n v="0"/>
    <n v="5212.8999999999996"/>
    <n v="70736.800000000003"/>
    <n v="1143243.8999999999"/>
    <n v="2382062.6"/>
    <n v="1147072.3999999999"/>
    <n v="626719.19999999995"/>
    <n v="1637286"/>
    <n v="0"/>
    <n v="93910.3"/>
    <n v="0"/>
    <n v="0"/>
    <n v="0"/>
    <n v="0"/>
    <n v="0"/>
    <n v="0"/>
    <n v="6142.1"/>
    <n v="942569.39999999991"/>
    <n v="7994017.1000000006"/>
    <n v="100052.40000000001"/>
    <n v="9036638.9000000004"/>
  </r>
  <r>
    <x v="0"/>
    <x v="3"/>
    <n v="8"/>
    <n v="74669.399999999994"/>
    <n v="163757.1"/>
    <n v="124182"/>
    <n v="1561.9"/>
    <n v="32993.699999999997"/>
    <n v="14871.6"/>
    <n v="3172.7"/>
    <n v="15151.2"/>
    <n v="188290.2"/>
    <n v="190460.9"/>
    <n v="293.60000000000002"/>
    <n v="5010.3999999999996"/>
    <n v="94467.6"/>
    <n v="320885.8"/>
    <n v="212181.7"/>
    <n v="26351.9"/>
    <n v="38891.21"/>
    <n v="212103.8"/>
    <n v="1947.9"/>
    <n v="0"/>
    <n v="6808"/>
    <n v="62394.2"/>
    <n v="1012893.3"/>
    <n v="2117817.2999999998"/>
    <n v="994254.9"/>
    <n v="587707.79"/>
    <n v="1338939.7"/>
    <n v="0"/>
    <n v="107932.5"/>
    <n v="0"/>
    <n v="0"/>
    <n v="0"/>
    <n v="0"/>
    <n v="0"/>
    <n v="0"/>
    <n v="4016.9"/>
    <n v="809110.70000000007"/>
    <n v="7032949.1000000006"/>
    <n v="111949.4"/>
    <n v="7954009.2000000011"/>
  </r>
  <r>
    <x v="0"/>
    <x v="3"/>
    <n v="9"/>
    <n v="87972.800000000003"/>
    <n v="191198.9"/>
    <n v="143638.20000000001"/>
    <n v="2534.8000000000002"/>
    <n v="35961.9"/>
    <n v="17668.7"/>
    <n v="-3172.7"/>
    <n v="15655.1"/>
    <n v="201732"/>
    <n v="216349.2"/>
    <n v="357.1"/>
    <n v="4433.8"/>
    <n v="119368.6"/>
    <n v="371079.9"/>
    <n v="239645.7"/>
    <n v="31702.3"/>
    <n v="29401.9"/>
    <n v="173212"/>
    <n v="2296"/>
    <n v="0"/>
    <n v="4194.5"/>
    <n v="77570.8"/>
    <n v="1147656.3999999999"/>
    <n v="2395338.7000000002"/>
    <n v="1102997.6000000001"/>
    <n v="586747.80000000005"/>
    <n v="1647432.5"/>
    <n v="0"/>
    <n v="94368.2"/>
    <n v="0"/>
    <n v="0"/>
    <n v="0"/>
    <n v="0"/>
    <n v="0"/>
    <n v="0"/>
    <n v="5869.1"/>
    <n v="909538.89999999991"/>
    <n v="7933435.6000000006"/>
    <n v="100237.3"/>
    <n v="8943211.8000000007"/>
  </r>
  <r>
    <x v="0"/>
    <x v="3"/>
    <n v="10"/>
    <n v="90338.1"/>
    <n v="198342.5"/>
    <n v="175474.2"/>
    <n v="3169"/>
    <n v="44338.9"/>
    <n v="20348.5"/>
    <n v="0"/>
    <n v="22970.1"/>
    <n v="220967.1"/>
    <n v="221238.39999999999"/>
    <n v="372.7"/>
    <n v="4576.3999999999996"/>
    <n v="116185.1"/>
    <n v="349391.4"/>
    <n v="231978.2"/>
    <n v="32422.400000000001"/>
    <n v="28514.78"/>
    <n v="193412.94"/>
    <n v="1641.8"/>
    <n v="0"/>
    <n v="5038.8999999999996"/>
    <n v="84441.7"/>
    <n v="1077891.7"/>
    <n v="2238034.4"/>
    <n v="1001196.3"/>
    <n v="592161.92000000004"/>
    <n v="1645296.86"/>
    <n v="0"/>
    <n v="99192.4"/>
    <n v="0"/>
    <n v="0"/>
    <n v="0"/>
    <n v="0"/>
    <n v="0"/>
    <n v="0"/>
    <n v="7991.5"/>
    <n v="997186.79999999993"/>
    <n v="7602557.5"/>
    <n v="107183.9"/>
    <n v="8706928.2000000011"/>
  </r>
  <r>
    <x v="0"/>
    <x v="3"/>
    <n v="11"/>
    <n v="91812"/>
    <n v="202021.7"/>
    <n v="215865.2"/>
    <n v="4114.1000000000004"/>
    <n v="85727.4"/>
    <n v="28717.5"/>
    <n v="0"/>
    <n v="37253"/>
    <n v="292769.59999999998"/>
    <n v="277387.09999999998"/>
    <n v="311.7"/>
    <n v="4879.5"/>
    <n v="121371.5"/>
    <n v="359674.6"/>
    <n v="233044.3"/>
    <n v="34410.400000000001"/>
    <n v="30343.33"/>
    <n v="243278.6"/>
    <n v="1909.2"/>
    <n v="0"/>
    <n v="6651.9"/>
    <n v="85486.2"/>
    <n v="1087673.3999999999"/>
    <n v="2312091.2999999998"/>
    <n v="1139724.1000000001"/>
    <n v="574660.37"/>
    <n v="1496002.4"/>
    <n v="0"/>
    <n v="101084.6"/>
    <n v="0"/>
    <n v="0"/>
    <n v="0"/>
    <n v="0"/>
    <n v="0"/>
    <n v="0"/>
    <n v="8362"/>
    <n v="1235667.6000000001"/>
    <n v="7731512.7999999989"/>
    <n v="109446.6"/>
    <n v="9076626.9999999981"/>
  </r>
  <r>
    <x v="0"/>
    <x v="3"/>
    <n v="12"/>
    <n v="123175"/>
    <n v="258006.3"/>
    <n v="324345.40000000002"/>
    <n v="6312.3"/>
    <n v="128254.8"/>
    <n v="36864.5"/>
    <n v="0"/>
    <n v="45891.3"/>
    <n v="371454"/>
    <n v="338241.8"/>
    <n v="404"/>
    <n v="6802.3"/>
    <n v="146501.20000000001"/>
    <n v="434637.3"/>
    <n v="306374.8"/>
    <n v="40026.199999999997"/>
    <n v="36562.410000000003"/>
    <n v="155236.9"/>
    <n v="2252.9"/>
    <n v="0"/>
    <n v="6451.5"/>
    <n v="97876"/>
    <n v="1311243.8999999999"/>
    <n v="2761658.2"/>
    <n v="1362441.1"/>
    <n v="704986.29"/>
    <n v="1816068.2"/>
    <n v="0"/>
    <n v="107778.8"/>
    <n v="0"/>
    <n v="0"/>
    <n v="0"/>
    <n v="0"/>
    <n v="0"/>
    <n v="0"/>
    <n v="10335.9"/>
    <n v="1632545.4000000001"/>
    <n v="9189523.2000000011"/>
    <n v="118114.7"/>
    <n v="10940183.300000001"/>
  </r>
  <r>
    <x v="1"/>
    <x v="3"/>
    <n v="1"/>
    <n v="120070.9"/>
    <n v="757395.1"/>
    <n v="1100619.1000000001"/>
    <n v="384.1"/>
    <n v="34072.1"/>
    <n v="1802.7"/>
    <n v="0"/>
    <n v="7226.2"/>
    <n v="30328.6"/>
    <n v="0"/>
    <n v="0"/>
    <n v="1755.2"/>
    <n v="37333.5"/>
    <n v="204210.8"/>
    <n v="153811"/>
    <n v="4577"/>
    <n v="7883.2"/>
    <n v="61761.82"/>
    <n v="286"/>
    <n v="0"/>
    <n v="1614.5"/>
    <n v="65866.5"/>
    <n v="948232.5"/>
    <n v="1437792.2"/>
    <n v="866065.7"/>
    <n v="721131"/>
    <n v="2367598.58"/>
    <n v="0"/>
    <n v="987962.1"/>
    <n v="0"/>
    <n v="1223487.3999999999"/>
    <n v="0"/>
    <n v="0"/>
    <n v="167465.9"/>
    <n v="142280.5"/>
    <n v="0"/>
    <n v="2051898.8000000003"/>
    <n v="6879919.5"/>
    <n v="2521195.9"/>
    <n v="11453014.200000001"/>
  </r>
  <r>
    <x v="1"/>
    <x v="3"/>
    <n v="2"/>
    <n v="142724"/>
    <n v="1062297.7"/>
    <n v="1417764.2"/>
    <n v="499.2"/>
    <n v="28608.3"/>
    <n v="1627.5"/>
    <n v="0"/>
    <n v="9158.1"/>
    <n v="37072.699999999997"/>
    <n v="0"/>
    <n v="0"/>
    <n v="1530"/>
    <n v="42440.9"/>
    <n v="193481.8"/>
    <n v="156274.70000000001"/>
    <n v="4961.2"/>
    <n v="38867.06"/>
    <n v="66103.5"/>
    <n v="296.7"/>
    <n v="0"/>
    <n v="1909.9"/>
    <n v="68995.5"/>
    <n v="857594.7"/>
    <n v="1289421.8"/>
    <n v="786154.1"/>
    <n v="897047.14"/>
    <n v="2355436"/>
    <n v="132468.14000000001"/>
    <n v="628347.16"/>
    <n v="0"/>
    <n v="1129172.8999999999"/>
    <n v="0"/>
    <n v="0"/>
    <n v="158388.20000000001"/>
    <n v="397291.8"/>
    <n v="0"/>
    <n v="2699751.7"/>
    <n v="6760515"/>
    <n v="2445668.1999999997"/>
    <n v="11905934.899999999"/>
  </r>
  <r>
    <x v="1"/>
    <x v="3"/>
    <n v="3"/>
    <n v="102815.8"/>
    <n v="622966.19999999995"/>
    <n v="823756.9"/>
    <n v="244.6"/>
    <n v="27324.1"/>
    <n v="1756.9"/>
    <n v="0"/>
    <n v="4567"/>
    <n v="27758.1"/>
    <n v="0"/>
    <n v="0"/>
    <n v="1794.9"/>
    <n v="37648.5"/>
    <n v="186468.8"/>
    <n v="151151.6"/>
    <n v="24.1"/>
    <n v="0"/>
    <n v="149258.6"/>
    <n v="296.7"/>
    <n v="0"/>
    <n v="1753.4"/>
    <n v="56709.8"/>
    <n v="875929.8"/>
    <n v="1300534.7"/>
    <n v="847313.1"/>
    <n v="933406.6"/>
    <n v="2414340.5"/>
    <n v="0"/>
    <n v="666905.59999999998"/>
    <n v="0"/>
    <n v="1201501.6000000001"/>
    <n v="0"/>
    <n v="0"/>
    <n v="180719.27"/>
    <n v="174323.9"/>
    <n v="1528.8"/>
    <n v="1611189.6"/>
    <n v="6956631.1000000006"/>
    <n v="2224979.17"/>
    <n v="10792799.870000001"/>
  </r>
  <r>
    <x v="1"/>
    <x v="3"/>
    <n v="4"/>
    <n v="90234.8"/>
    <n v="511571.7"/>
    <n v="696915"/>
    <n v="256.8"/>
    <n v="23323.7"/>
    <n v="1427.2"/>
    <n v="0"/>
    <n v="3232.8"/>
    <n v="18617.599999999999"/>
    <n v="0"/>
    <n v="0"/>
    <n v="1521"/>
    <n v="34058.1"/>
    <n v="176726.6"/>
    <n v="135304.9"/>
    <n v="3341.8"/>
    <n v="200943.7"/>
    <n v="105227.2"/>
    <n v="265.2"/>
    <n v="0"/>
    <n v="829"/>
    <n v="69995.600000000006"/>
    <n v="844978.7"/>
    <n v="1223779.8999999999"/>
    <n v="783504.4"/>
    <n v="498393.5"/>
    <n v="2504457.2999999998"/>
    <n v="0"/>
    <n v="823074.8"/>
    <n v="0"/>
    <n v="1149778.3999999999"/>
    <n v="0"/>
    <n v="0"/>
    <n v="73996.800000000003"/>
    <n v="193101.07"/>
    <n v="16674.43"/>
    <n v="1345579.6"/>
    <n v="6583326.8999999994"/>
    <n v="2256625.5"/>
    <n v="10185532"/>
  </r>
  <r>
    <x v="1"/>
    <x v="3"/>
    <n v="5"/>
    <n v="77968.600000000006"/>
    <n v="445316.9"/>
    <n v="582669.9"/>
    <n v="258.8"/>
    <n v="16862.599999999999"/>
    <n v="1511.5"/>
    <n v="0"/>
    <n v="1843.9"/>
    <n v="13478"/>
    <n v="0"/>
    <n v="0"/>
    <n v="1735.7"/>
    <n v="33383.599999999999"/>
    <n v="203548.6"/>
    <n v="139989.70000000001"/>
    <n v="6393"/>
    <n v="0"/>
    <n v="-67852.899999999994"/>
    <n v="244.2"/>
    <n v="0"/>
    <n v="1667.7"/>
    <n v="62086.7"/>
    <n v="816112.9"/>
    <n v="1121422.7"/>
    <n v="745581.6"/>
    <n v="861627.9"/>
    <n v="2787950.4"/>
    <n v="0"/>
    <n v="763282.6"/>
    <n v="0"/>
    <n v="1239486.2"/>
    <n v="0"/>
    <n v="0"/>
    <n v="76263.100000000006"/>
    <n v="144167.46"/>
    <n v="-241.66"/>
    <n v="1139910.2"/>
    <n v="6713891.7999999998"/>
    <n v="2222957.6999999997"/>
    <n v="10076759.699999999"/>
  </r>
  <r>
    <x v="1"/>
    <x v="3"/>
    <n v="6"/>
    <n v="71851.399999999994"/>
    <n v="417512.4"/>
    <n v="506722.2"/>
    <n v="209"/>
    <n v="12577"/>
    <n v="1226.8"/>
    <n v="0"/>
    <n v="743.9"/>
    <n v="9564.9"/>
    <n v="0"/>
    <n v="0"/>
    <n v="1486.5"/>
    <n v="31458"/>
    <n v="171432.3"/>
    <n v="128265.9"/>
    <n v="4733.6000000000004"/>
    <n v="0"/>
    <n v="741238.13"/>
    <n v="237.7"/>
    <n v="0"/>
    <n v="1435.7"/>
    <n v="37146.300000000003"/>
    <n v="804352.5"/>
    <n v="1065898.3999999999"/>
    <n v="720792.3"/>
    <n v="869366.3"/>
    <n v="2577431.87"/>
    <n v="0"/>
    <n v="523432.3"/>
    <n v="0"/>
    <n v="1078378.1000000001"/>
    <n v="0"/>
    <n v="0"/>
    <n v="85863.8"/>
    <n v="137596.66"/>
    <n v="-3935.16"/>
    <n v="1020407.6000000001"/>
    <n v="7155275.5"/>
    <n v="1821335.7000000002"/>
    <n v="9997018.8000000007"/>
  </r>
  <r>
    <x v="1"/>
    <x v="3"/>
    <n v="7"/>
    <n v="58175.1"/>
    <n v="356464.1"/>
    <n v="379744.3"/>
    <n v="166.1"/>
    <n v="11824.4"/>
    <n v="3175.4"/>
    <n v="0"/>
    <n v="787.4"/>
    <n v="6746.9"/>
    <n v="0"/>
    <n v="0"/>
    <n v="1454.3"/>
    <n v="23779.1"/>
    <n v="142039.5"/>
    <n v="122452.9"/>
    <n v="0"/>
    <n v="0"/>
    <n v="-658265.59999999998"/>
    <n v="187.9"/>
    <n v="0"/>
    <n v="1104.5"/>
    <n v="25164"/>
    <n v="667925.4"/>
    <n v="951645"/>
    <n v="642542.5"/>
    <n v="705985.2"/>
    <n v="2854919.3"/>
    <n v="0"/>
    <n v="973096.1"/>
    <n v="0"/>
    <n v="1007238.1"/>
    <n v="0"/>
    <n v="0"/>
    <n v="77893.7"/>
    <n v="98595.47"/>
    <n v="-15379.57"/>
    <n v="817083.70000000007"/>
    <n v="5480934"/>
    <n v="2141443.8000000003"/>
    <n v="8439461.5"/>
  </r>
  <r>
    <x v="1"/>
    <x v="3"/>
    <n v="8"/>
    <n v="62613.7"/>
    <n v="392470.8"/>
    <n v="407211.4"/>
    <n v="252.2"/>
    <n v="11794"/>
    <n v="3880.5"/>
    <n v="0"/>
    <n v="870.4"/>
    <n v="7101.1"/>
    <n v="0"/>
    <n v="0"/>
    <n v="1811.3"/>
    <n v="27806.1"/>
    <n v="155717.1"/>
    <n v="134992.70000000001"/>
    <n v="0"/>
    <n v="0"/>
    <n v="96325.3"/>
    <n v="229.6"/>
    <n v="0"/>
    <n v="3042"/>
    <n v="30144.9"/>
    <n v="731107.6"/>
    <n v="1067402.3999999999"/>
    <n v="783396.5"/>
    <n v="867546.8"/>
    <n v="2845628.9"/>
    <n v="30914.47"/>
    <n v="732976.13"/>
    <n v="0"/>
    <n v="1114940"/>
    <n v="0"/>
    <n v="0"/>
    <n v="100833.5"/>
    <n v="97865.3"/>
    <n v="0"/>
    <n v="886194.1"/>
    <n v="6745151.1999999993"/>
    <n v="2077529.4000000001"/>
    <n v="9708874.6999999993"/>
  </r>
  <r>
    <x v="1"/>
    <x v="3"/>
    <n v="9"/>
    <n v="62665.3"/>
    <n v="384278.7"/>
    <n v="411609.5"/>
    <n v="161.80000000000001"/>
    <n v="12865.8"/>
    <n v="3536.4"/>
    <n v="0"/>
    <n v="739.8"/>
    <n v="7059.1"/>
    <n v="0"/>
    <n v="0"/>
    <n v="1463.4"/>
    <n v="25602.6"/>
    <n v="148957.5"/>
    <n v="125097.5"/>
    <n v="0"/>
    <n v="0"/>
    <n v="0"/>
    <n v="229.2"/>
    <n v="0"/>
    <n v="1207.9000000000001"/>
    <n v="34704.5"/>
    <n v="706858.4"/>
    <n v="993088.2"/>
    <n v="676140.4"/>
    <n v="651208.9"/>
    <n v="2363864.1"/>
    <n v="0"/>
    <n v="736510.5"/>
    <n v="5142.1400000000003"/>
    <n v="825683.56"/>
    <n v="0"/>
    <n v="0"/>
    <n v="98031"/>
    <n v="105700.5"/>
    <n v="0"/>
    <n v="882916.40000000014"/>
    <n v="5728422.5999999996"/>
    <n v="1771067.7000000002"/>
    <n v="8382406.7000000002"/>
  </r>
  <r>
    <x v="1"/>
    <x v="3"/>
    <n v="10"/>
    <n v="79185.8"/>
    <n v="455371.2"/>
    <n v="524778.69999999995"/>
    <n v="1428.9"/>
    <n v="21983.3"/>
    <n v="3422.6"/>
    <n v="0"/>
    <n v="1585.2"/>
    <n v="10025.200000000001"/>
    <n v="0"/>
    <n v="0"/>
    <n v="2418.4"/>
    <n v="31581.4"/>
    <n v="159695.5"/>
    <n v="144494.39999999999"/>
    <n v="476.1"/>
    <n v="0"/>
    <n v="88731.34"/>
    <n v="367.5"/>
    <n v="0"/>
    <n v="4660"/>
    <n v="38351.199999999997"/>
    <n v="722468.1"/>
    <n v="1076439.5"/>
    <n v="711569.1"/>
    <n v="946484"/>
    <n v="2720419.56"/>
    <n v="11369.54"/>
    <n v="820976.36"/>
    <n v="0"/>
    <n v="1099852.8"/>
    <n v="0"/>
    <n v="0"/>
    <n v="-73372.47"/>
    <n v="126831.9"/>
    <n v="0"/>
    <n v="1097780.8999999999"/>
    <n v="6648156.0999999996"/>
    <n v="1985658.1300000001"/>
    <n v="9731595.1300000008"/>
  </r>
  <r>
    <x v="1"/>
    <x v="3"/>
    <n v="11"/>
    <n v="81493.2"/>
    <n v="480635.7"/>
    <n v="575800.69999999995"/>
    <n v="255.1"/>
    <n v="27951.1"/>
    <n v="4334.8999999999996"/>
    <n v="0"/>
    <n v="3475.6"/>
    <n v="16275.6"/>
    <n v="0"/>
    <n v="0"/>
    <n v="17691"/>
    <n v="33676.400000000001"/>
    <n v="190162.1"/>
    <n v="170790.2"/>
    <n v="16587.77"/>
    <n v="0"/>
    <n v="0"/>
    <n v="324"/>
    <n v="0"/>
    <n v="1977.9"/>
    <n v="42283.3"/>
    <n v="771324"/>
    <n v="1129354.7"/>
    <n v="809274.83"/>
    <n v="860239.4"/>
    <n v="2749058.5"/>
    <n v="0"/>
    <n v="814666.5"/>
    <n v="0"/>
    <n v="1196872.2"/>
    <n v="0"/>
    <n v="0"/>
    <n v="657959.4"/>
    <n v="175129.8"/>
    <n v="0"/>
    <n v="1190221.9000000004"/>
    <n v="6792744.0999999996"/>
    <n v="2844627.9"/>
    <n v="10827593.9"/>
  </r>
  <r>
    <x v="1"/>
    <x v="3"/>
    <n v="12"/>
    <n v="94748.4"/>
    <n v="559314.69999999995"/>
    <n v="685890.1"/>
    <n v="333.7"/>
    <n v="34089.800000000003"/>
    <n v="4772.2"/>
    <n v="0"/>
    <n v="4472.3"/>
    <n v="24601.599999999999"/>
    <n v="0"/>
    <n v="0"/>
    <n v="1513.5"/>
    <n v="36341.699999999997"/>
    <n v="194551.4"/>
    <n v="154267.70000000001"/>
    <n v="13805.9"/>
    <n v="0"/>
    <n v="42001.82"/>
    <n v="394.9"/>
    <n v="0"/>
    <n v="1550.6"/>
    <n v="43060.2"/>
    <n v="783230.7"/>
    <n v="1292698.8999999999"/>
    <n v="790404.4"/>
    <n v="1305429"/>
    <n v="3190694.68"/>
    <n v="0"/>
    <n v="910270.4"/>
    <n v="0"/>
    <n v="1076982.3999999999"/>
    <n v="0"/>
    <n v="0"/>
    <n v="2880735.4"/>
    <n v="161324.1"/>
    <n v="0"/>
    <n v="1408222.8"/>
    <n v="7849945.4000000004"/>
    <n v="5029312.2999999989"/>
    <n v="14287480.5"/>
  </r>
  <r>
    <x v="2"/>
    <x v="3"/>
    <n v="1"/>
    <n v="60844.3"/>
    <n v="154748.4"/>
    <n v="141610.9"/>
    <n v="387.5"/>
    <n v="17402.2"/>
    <n v="32.6"/>
    <n v="0"/>
    <n v="18560.5"/>
    <n v="5144.6000000000004"/>
    <n v="0"/>
    <n v="0"/>
    <n v="393.1"/>
    <n v="34058.9"/>
    <n v="83772.899999999994"/>
    <n v="56023.3"/>
    <n v="13203.5"/>
    <n v="0"/>
    <n v="0"/>
    <n v="0"/>
    <n v="0"/>
    <n v="751.1"/>
    <n v="27197.5"/>
    <n v="401481.8"/>
    <n v="538550.6"/>
    <n v="340683.9"/>
    <n v="436773.8"/>
    <n v="491236.3"/>
    <n v="0"/>
    <n v="138513"/>
    <n v="0"/>
    <n v="0"/>
    <n v="0"/>
    <n v="0"/>
    <n v="0"/>
    <n v="83.3"/>
    <n v="0"/>
    <n v="398730.99999999994"/>
    <n v="2424126.7000000002"/>
    <n v="138596.29999999999"/>
    <n v="2961454"/>
  </r>
  <r>
    <x v="2"/>
    <x v="3"/>
    <n v="2"/>
    <n v="71078.399999999994"/>
    <n v="219160.5"/>
    <n v="165941.6"/>
    <n v="476.5"/>
    <n v="21160.5"/>
    <n v="9.3000000000000007"/>
    <n v="0"/>
    <n v="27290.9"/>
    <n v="9303.6"/>
    <n v="0"/>
    <n v="0"/>
    <n v="601.70000000000005"/>
    <n v="41230.9"/>
    <n v="89361.5"/>
    <n v="55583.4"/>
    <n v="13776.2"/>
    <n v="0"/>
    <n v="0"/>
    <n v="0"/>
    <n v="0"/>
    <n v="734.1"/>
    <n v="38061.800000000003"/>
    <n v="435609.5"/>
    <n v="633440.9"/>
    <n v="377949.8"/>
    <n v="413366.2"/>
    <n v="577637.19999999995"/>
    <n v="0"/>
    <n v="123132.9"/>
    <n v="0"/>
    <n v="0"/>
    <n v="0"/>
    <n v="0"/>
    <n v="0"/>
    <n v="1896.4"/>
    <n v="0"/>
    <n v="514421.3"/>
    <n v="2677353.2000000002"/>
    <n v="125029.29999999999"/>
    <n v="3316803.8"/>
  </r>
  <r>
    <x v="2"/>
    <x v="3"/>
    <n v="3"/>
    <n v="57050.3"/>
    <n v="152657.20000000001"/>
    <n v="123603.2"/>
    <n v="348.2"/>
    <n v="15616.3"/>
    <n v="67.5"/>
    <n v="0"/>
    <n v="17966.400000000001"/>
    <n v="5500.5"/>
    <n v="0"/>
    <n v="0"/>
    <n v="384.7"/>
    <n v="34402.699999999997"/>
    <n v="80806.399999999994"/>
    <n v="53714.2"/>
    <n v="12636.5"/>
    <n v="0"/>
    <n v="0"/>
    <n v="0"/>
    <n v="0"/>
    <n v="846.6"/>
    <n v="37356.699999999997"/>
    <n v="406573.7"/>
    <n v="548148.5"/>
    <n v="439165.6"/>
    <n v="367551"/>
    <n v="576416.19999999995"/>
    <n v="0"/>
    <n v="118695.2"/>
    <n v="0"/>
    <n v="0"/>
    <n v="0"/>
    <n v="0"/>
    <n v="0"/>
    <n v="427.2"/>
    <n v="0"/>
    <n v="372809.60000000003"/>
    <n v="2558002.7999999998"/>
    <n v="119122.4"/>
    <n v="3049934.8"/>
  </r>
  <r>
    <x v="2"/>
    <x v="3"/>
    <n v="4"/>
    <n v="48324.3"/>
    <n v="118715.2"/>
    <n v="99856.5"/>
    <n v="261.8"/>
    <n v="13492.4"/>
    <n v="66.2"/>
    <n v="0"/>
    <n v="16340"/>
    <n v="4583.3999999999996"/>
    <n v="0"/>
    <n v="0"/>
    <n v="586.6"/>
    <n v="32215.7"/>
    <n v="77160.600000000006"/>
    <n v="53375.5"/>
    <n v="12432.9"/>
    <n v="0"/>
    <n v="0"/>
    <n v="0"/>
    <n v="0"/>
    <n v="2552.5"/>
    <n v="27717.1"/>
    <n v="382092.2"/>
    <n v="505096.4"/>
    <n v="283691.59999999998"/>
    <n v="349817.59999999998"/>
    <n v="603121.4"/>
    <n v="0"/>
    <n v="108284.1"/>
    <n v="0"/>
    <n v="0"/>
    <n v="0"/>
    <n v="0"/>
    <n v="0"/>
    <n v="844"/>
    <n v="0"/>
    <n v="301639.80000000005"/>
    <n v="2329860.1"/>
    <n v="109128.1"/>
    <n v="2740628.0000000005"/>
  </r>
  <r>
    <x v="2"/>
    <x v="3"/>
    <n v="5"/>
    <n v="44452.2"/>
    <n v="112278.7"/>
    <n v="86352.2"/>
    <n v="173.8"/>
    <n v="10055"/>
    <n v="20.9"/>
    <n v="0"/>
    <n v="11215.7"/>
    <n v="4186.3"/>
    <n v="0"/>
    <n v="0"/>
    <n v="424.6"/>
    <n v="30708.1"/>
    <n v="79735"/>
    <n v="63751.7"/>
    <n v="22536.93"/>
    <n v="0"/>
    <n v="0"/>
    <n v="0"/>
    <n v="0"/>
    <n v="675.5"/>
    <n v="25851"/>
    <n v="387311.4"/>
    <n v="507772.6"/>
    <n v="340161.17"/>
    <n v="364725.9"/>
    <n v="533481.80000000005"/>
    <n v="0"/>
    <n v="100111.9"/>
    <n v="0"/>
    <n v="0"/>
    <n v="0"/>
    <n v="0"/>
    <n v="0"/>
    <n v="207.6"/>
    <n v="0"/>
    <n v="268734.79999999993"/>
    <n v="2357135.7000000002"/>
    <n v="100319.5"/>
    <n v="2726190"/>
  </r>
  <r>
    <x v="2"/>
    <x v="3"/>
    <n v="6"/>
    <n v="35371.1"/>
    <n v="87696.6"/>
    <n v="58684.800000000003"/>
    <n v="66.5"/>
    <n v="4573.3"/>
    <n v="10.4"/>
    <n v="0"/>
    <n v="4814.3999999999996"/>
    <n v="1772.1"/>
    <n v="0"/>
    <n v="0"/>
    <n v="661.5"/>
    <n v="26647"/>
    <n v="64327.6"/>
    <n v="43825.9"/>
    <n v="10791.8"/>
    <n v="0"/>
    <n v="0"/>
    <n v="0"/>
    <n v="0"/>
    <n v="877.1"/>
    <n v="18943.400000000001"/>
    <n v="307737.8"/>
    <n v="410437.6"/>
    <n v="296524.40000000002"/>
    <n v="450346.5"/>
    <n v="550060.4"/>
    <n v="0"/>
    <n v="91609.1"/>
    <n v="0"/>
    <n v="0"/>
    <n v="0"/>
    <n v="0"/>
    <n v="0"/>
    <n v="0"/>
    <n v="0"/>
    <n v="192989.19999999998"/>
    <n v="2181181"/>
    <n v="91609.1"/>
    <n v="2465779.3000000003"/>
  </r>
  <r>
    <x v="2"/>
    <x v="3"/>
    <n v="7"/>
    <n v="33653.800000000003"/>
    <n v="82736.800000000003"/>
    <n v="48345.4"/>
    <n v="56.8"/>
    <n v="3765.7"/>
    <n v="20.5"/>
    <n v="0"/>
    <n v="3027.9"/>
    <n v="1639"/>
    <n v="0"/>
    <n v="0"/>
    <n v="426.6"/>
    <n v="22959.7"/>
    <n v="63137.7"/>
    <n v="49855.5"/>
    <n v="10521.9"/>
    <n v="0"/>
    <n v="0"/>
    <n v="0"/>
    <n v="0"/>
    <n v="701.1"/>
    <n v="16035.3"/>
    <n v="289822.40000000002"/>
    <n v="435464.5"/>
    <n v="254129.6"/>
    <n v="542937.4"/>
    <n v="517114.4"/>
    <n v="0"/>
    <n v="102627.1"/>
    <n v="0"/>
    <n v="0"/>
    <n v="0"/>
    <n v="0"/>
    <n v="0"/>
    <n v="0"/>
    <n v="0"/>
    <n v="173245.9"/>
    <n v="2203106.1"/>
    <n v="102627.1"/>
    <n v="2478979.1"/>
  </r>
  <r>
    <x v="2"/>
    <x v="3"/>
    <n v="8"/>
    <n v="32615"/>
    <n v="78560.100000000006"/>
    <n v="45135.199999999997"/>
    <n v="55.8"/>
    <n v="3491"/>
    <n v="19.100000000000001"/>
    <n v="0"/>
    <n v="2622.4"/>
    <n v="1566.2"/>
    <n v="0"/>
    <n v="0"/>
    <n v="822.8"/>
    <n v="22490.5"/>
    <n v="60780"/>
    <n v="47630.400000000001"/>
    <n v="9126.9"/>
    <n v="10367.030000000001"/>
    <n v="0"/>
    <n v="0"/>
    <n v="0"/>
    <n v="657.4"/>
    <n v="16921.2"/>
    <n v="287168.59999999998"/>
    <n v="422138"/>
    <n v="246341.1"/>
    <n v="410484.57"/>
    <n v="563443.4"/>
    <n v="0"/>
    <n v="110604"/>
    <n v="0"/>
    <n v="0"/>
    <n v="0"/>
    <n v="0"/>
    <n v="0"/>
    <n v="0"/>
    <n v="0"/>
    <n v="164064.79999999999"/>
    <n v="2098371.9"/>
    <n v="110604"/>
    <n v="2373040.6999999997"/>
  </r>
  <r>
    <x v="2"/>
    <x v="3"/>
    <n v="9"/>
    <n v="35025.699999999997"/>
    <n v="85847.1"/>
    <n v="49812.5"/>
    <n v="69.599999999999994"/>
    <n v="3624.9"/>
    <n v="23.3"/>
    <n v="0"/>
    <n v="2205.4"/>
    <n v="1417.4"/>
    <n v="0"/>
    <n v="0"/>
    <n v="556.20000000000005"/>
    <n v="23526.7"/>
    <n v="63534.2"/>
    <n v="48657.9"/>
    <n v="8358.1"/>
    <n v="0"/>
    <n v="0"/>
    <n v="0"/>
    <n v="0"/>
    <n v="655.9"/>
    <n v="25322"/>
    <n v="293816.2"/>
    <n v="450006.5"/>
    <n v="266682.3"/>
    <n v="480075.2"/>
    <n v="466497.1"/>
    <n v="0"/>
    <n v="99095.7"/>
    <n v="0"/>
    <n v="0"/>
    <n v="0"/>
    <n v="0"/>
    <n v="0"/>
    <n v="0"/>
    <n v="0"/>
    <n v="178025.89999999997"/>
    <n v="2127688.2999999998"/>
    <n v="99095.7"/>
    <n v="2404809.9"/>
  </r>
  <r>
    <x v="2"/>
    <x v="3"/>
    <n v="10"/>
    <n v="41131.199999999997"/>
    <n v="97222.7"/>
    <n v="64819.4"/>
    <n v="450.4"/>
    <n v="5325.8"/>
    <n v="19.2"/>
    <n v="0"/>
    <n v="4443.5"/>
    <n v="2156.9"/>
    <n v="0"/>
    <n v="0"/>
    <n v="4000.9"/>
    <n v="24443.9"/>
    <n v="60228.2"/>
    <n v="46267.5"/>
    <n v="10659.8"/>
    <n v="0"/>
    <n v="0"/>
    <n v="0"/>
    <n v="0"/>
    <n v="4704.2"/>
    <n v="24802.400000000001"/>
    <n v="286665.2"/>
    <n v="472437.3"/>
    <n v="400227.1"/>
    <n v="486708.5"/>
    <n v="513288.5"/>
    <n v="17032.87"/>
    <n v="107916.53"/>
    <n v="0"/>
    <n v="0"/>
    <n v="0"/>
    <n v="0"/>
    <n v="0"/>
    <n v="0"/>
    <n v="0"/>
    <n v="215569.09999999998"/>
    <n v="2334433.5"/>
    <n v="124949.4"/>
    <n v="2674952"/>
  </r>
  <r>
    <x v="2"/>
    <x v="3"/>
    <n v="11"/>
    <n v="42508.7"/>
    <n v="101270.39999999999"/>
    <n v="76785"/>
    <n v="149.69999999999999"/>
    <n v="9157.7999999999993"/>
    <n v="16.5"/>
    <n v="0"/>
    <n v="8298.7000000000007"/>
    <n v="3969.8"/>
    <n v="0"/>
    <n v="0"/>
    <n v="782.9"/>
    <n v="25834.5"/>
    <n v="65075.3"/>
    <n v="56149.8"/>
    <n v="10518.7"/>
    <n v="0"/>
    <n v="0"/>
    <n v="0"/>
    <n v="0"/>
    <n v="4951.2"/>
    <n v="22334.1"/>
    <n v="317646.40000000002"/>
    <n v="506133.4"/>
    <n v="281123.09999999998"/>
    <n v="404017.2"/>
    <n v="533208.80000000005"/>
    <n v="0"/>
    <n v="125076.7"/>
    <n v="0"/>
    <n v="0"/>
    <n v="0"/>
    <n v="0"/>
    <n v="0"/>
    <n v="125.4"/>
    <n v="0"/>
    <n v="242156.59999999998"/>
    <n v="2227775.4"/>
    <n v="125202.09999999999"/>
    <n v="2595134.1"/>
  </r>
  <r>
    <x v="2"/>
    <x v="3"/>
    <n v="12"/>
    <n v="54160.3"/>
    <n v="127202.9"/>
    <n v="104576.9"/>
    <n v="93.1"/>
    <n v="12980.7"/>
    <n v="19.3"/>
    <n v="0"/>
    <n v="16484.3"/>
    <n v="5811.3"/>
    <n v="0"/>
    <n v="0"/>
    <n v="544.1"/>
    <n v="30531.5"/>
    <n v="72990.399999999994"/>
    <n v="61538.7"/>
    <n v="12693.6"/>
    <n v="0"/>
    <n v="0"/>
    <n v="0"/>
    <n v="0"/>
    <n v="716.8"/>
    <n v="32838.5"/>
    <n v="374606.8"/>
    <n v="561950.69999999995"/>
    <n v="313682.2"/>
    <n v="438693.5"/>
    <n v="546309.69999999995"/>
    <n v="0"/>
    <n v="137589.1"/>
    <n v="0"/>
    <n v="0"/>
    <n v="0"/>
    <n v="0"/>
    <n v="0"/>
    <n v="1337.6"/>
    <n v="0"/>
    <n v="321328.79999999993"/>
    <n v="2447096.5"/>
    <n v="138926.70000000001"/>
    <n v="2907352"/>
  </r>
  <r>
    <x v="3"/>
    <x v="3"/>
    <n v="1"/>
    <n v="100816.3"/>
    <n v="512755.8"/>
    <n v="809093.7"/>
    <n v="306.60000000000002"/>
    <n v="188665.5"/>
    <n v="9741.9"/>
    <n v="0"/>
    <n v="7233.4"/>
    <n v="5275.7"/>
    <n v="0"/>
    <n v="0"/>
    <n v="285.10000000000002"/>
    <n v="44677.4"/>
    <n v="232936.2"/>
    <n v="243975.9"/>
    <n v="83810.2"/>
    <n v="4201.5"/>
    <n v="351778.05"/>
    <n v="0"/>
    <n v="0"/>
    <n v="597.79999999999995"/>
    <n v="79317.2"/>
    <n v="1058711.3"/>
    <n v="2176000.1"/>
    <n v="1707382.3"/>
    <n v="785557.7"/>
    <n v="3003978.25"/>
    <n v="0"/>
    <n v="445924"/>
    <n v="0"/>
    <n v="562385.9"/>
    <n v="0"/>
    <n v="0"/>
    <n v="15652825.18"/>
    <n v="0"/>
    <n v="42773.5"/>
    <n v="1633888.8999999997"/>
    <n v="9773209"/>
    <n v="16703908.58"/>
    <n v="28111006.48"/>
  </r>
  <r>
    <x v="3"/>
    <x v="3"/>
    <n v="2"/>
    <n v="119111.1"/>
    <n v="662998.19999999995"/>
    <n v="944279.3"/>
    <n v="174.9"/>
    <n v="225071.4"/>
    <n v="9013.4"/>
    <n v="0"/>
    <n v="8536.9"/>
    <n v="6541.7"/>
    <n v="0"/>
    <n v="0"/>
    <n v="297.8"/>
    <n v="46897.1"/>
    <n v="223583.9"/>
    <n v="260515.1"/>
    <n v="88200.7"/>
    <n v="2117.3000000000002"/>
    <n v="-313175.86"/>
    <n v="0"/>
    <n v="0"/>
    <n v="641.4"/>
    <n v="94921.3"/>
    <n v="1001213.7"/>
    <n v="2275490.2999999998"/>
    <n v="1576075"/>
    <n v="664491.4"/>
    <n v="3669545.06"/>
    <n v="12557.83"/>
    <n v="409044.77"/>
    <n v="0"/>
    <n v="661123.30000000005"/>
    <n v="0"/>
    <n v="0"/>
    <n v="14352585.220000001"/>
    <n v="0"/>
    <n v="0"/>
    <n v="1975726.8999999997"/>
    <n v="9590814.2000000011"/>
    <n v="15435311.120000001"/>
    <n v="27001852.220000003"/>
  </r>
  <r>
    <x v="3"/>
    <x v="3"/>
    <n v="3"/>
    <n v="92111.6"/>
    <n v="470101.8"/>
    <n v="742880.7"/>
    <n v="123.5"/>
    <n v="165700.9"/>
    <n v="7359.4"/>
    <n v="0"/>
    <n v="6845.5"/>
    <n v="4535.2"/>
    <n v="0"/>
    <n v="0"/>
    <n v="212.5"/>
    <n v="39698.6"/>
    <n v="210864.6"/>
    <n v="221657.4"/>
    <n v="73228.100000000006"/>
    <n v="2234.1999999999998"/>
    <n v="1646"/>
    <n v="0"/>
    <n v="0"/>
    <n v="547.4"/>
    <n v="83787.5"/>
    <n v="1001377.1"/>
    <n v="2083379.4"/>
    <n v="1535263.1"/>
    <n v="772722.1"/>
    <n v="3004677.6"/>
    <n v="0"/>
    <n v="437100.5"/>
    <n v="70476.009999999995"/>
    <n v="642446.68999999994"/>
    <n v="0"/>
    <n v="0"/>
    <n v="17178220.859999999"/>
    <n v="0"/>
    <n v="76102.3"/>
    <n v="1489658.5999999999"/>
    <n v="9031295.5999999996"/>
    <n v="18404346.359999999"/>
    <n v="28925300.559999999"/>
  </r>
  <r>
    <x v="3"/>
    <x v="3"/>
    <n v="4"/>
    <n v="82946.399999999994"/>
    <n v="402304.8"/>
    <n v="653706.69999999995"/>
    <n v="99.4"/>
    <n v="148748.29999999999"/>
    <n v="6494.1"/>
    <n v="0"/>
    <n v="6068"/>
    <n v="2725.4"/>
    <n v="0"/>
    <n v="0"/>
    <n v="226.9"/>
    <n v="38905.9"/>
    <n v="215524.9"/>
    <n v="242569.2"/>
    <n v="77229.2"/>
    <n v="1940"/>
    <n v="1429.2"/>
    <n v="0"/>
    <n v="0"/>
    <n v="494.5"/>
    <n v="82099.8"/>
    <n v="994358"/>
    <n v="1983020.5"/>
    <n v="1261155.8999999999"/>
    <n v="752289.6"/>
    <n v="2993296"/>
    <n v="0"/>
    <n v="406827.2"/>
    <n v="0"/>
    <n v="773115.2"/>
    <n v="0"/>
    <n v="0"/>
    <n v="19329060"/>
    <n v="0"/>
    <n v="36160.800000000003"/>
    <n v="1303093.0999999999"/>
    <n v="8644539.5999999996"/>
    <n v="20545163.199999999"/>
    <n v="30492795.899999999"/>
  </r>
  <r>
    <x v="3"/>
    <x v="3"/>
    <n v="5"/>
    <n v="71481.899999999994"/>
    <n v="359213.5"/>
    <n v="508311.9"/>
    <n v="112.2"/>
    <n v="102916.3"/>
    <n v="4701.8"/>
    <n v="0"/>
    <n v="4706.2"/>
    <n v="2281.8000000000002"/>
    <n v="0"/>
    <n v="0"/>
    <n v="215.4"/>
    <n v="34830"/>
    <n v="198558.5"/>
    <n v="216885.5"/>
    <n v="58760.1"/>
    <n v="2080"/>
    <n v="1394.2"/>
    <n v="0"/>
    <n v="0"/>
    <n v="489"/>
    <n v="74666.2"/>
    <n v="940546.4"/>
    <n v="1832690.9"/>
    <n v="1111722.8999999999"/>
    <n v="776072.4"/>
    <n v="2591851.2000000002"/>
    <n v="0"/>
    <n v="587327.1"/>
    <n v="0"/>
    <n v="726156.3"/>
    <n v="0"/>
    <n v="0"/>
    <n v="30387350"/>
    <n v="0"/>
    <n v="34671.4"/>
    <n v="1053725.6000000001"/>
    <n v="7840762.7000000002"/>
    <n v="31735504.799999997"/>
    <n v="40629993.099999994"/>
  </r>
  <r>
    <x v="3"/>
    <x v="3"/>
    <n v="6"/>
    <n v="58189.3"/>
    <n v="329537.8"/>
    <n v="350627.7"/>
    <n v="88.6"/>
    <n v="58256.7"/>
    <n v="2506.5"/>
    <n v="0"/>
    <n v="3587.4"/>
    <n v="1020.3"/>
    <n v="0"/>
    <n v="0"/>
    <n v="232.9"/>
    <n v="34197.199999999997"/>
    <n v="192686.8"/>
    <n v="190117.8"/>
    <n v="53802.5"/>
    <n v="36982.03"/>
    <n v="31564.92"/>
    <n v="0"/>
    <n v="0"/>
    <n v="466.3"/>
    <n v="67155.7"/>
    <n v="910451.3"/>
    <n v="1677109.8"/>
    <n v="999400.3"/>
    <n v="638271.37"/>
    <n v="3295367.48"/>
    <n v="0"/>
    <n v="496130.6"/>
    <n v="0"/>
    <n v="729216.8"/>
    <n v="0"/>
    <n v="0"/>
    <n v="31669200"/>
    <n v="0"/>
    <n v="30804.799999999999"/>
    <n v="803814.3"/>
    <n v="8127806.4000000004"/>
    <n v="32925352.199999999"/>
    <n v="41856972.899999999"/>
  </r>
  <r>
    <x v="3"/>
    <x v="3"/>
    <n v="7"/>
    <n v="48244.1"/>
    <n v="287005.90000000002"/>
    <n v="266073.7"/>
    <n v="58.7"/>
    <n v="56711.1"/>
    <n v="3538.3"/>
    <n v="0"/>
    <n v="1427"/>
    <n v="3691.4"/>
    <n v="0"/>
    <n v="0"/>
    <n v="232"/>
    <n v="30660.2"/>
    <n v="194027"/>
    <n v="196149.9"/>
    <n v="51878.400000000001"/>
    <n v="0"/>
    <n v="7820"/>
    <n v="0"/>
    <n v="0"/>
    <n v="552.70000000000005"/>
    <n v="49181.599999999999"/>
    <n v="805300.1"/>
    <n v="1558391.8"/>
    <n v="1019808.5"/>
    <n v="749631.9"/>
    <n v="2790275.1"/>
    <n v="0"/>
    <n v="487053.5"/>
    <n v="0"/>
    <n v="769497.2"/>
    <n v="0"/>
    <n v="0"/>
    <n v="35719100"/>
    <n v="0"/>
    <n v="30428.6"/>
    <n v="666750.19999999995"/>
    <n v="7453909.2000000011"/>
    <n v="37006079.300000004"/>
    <n v="45126738.700000003"/>
  </r>
  <r>
    <x v="3"/>
    <x v="3"/>
    <n v="8"/>
    <n v="48525.9"/>
    <n v="289906.8"/>
    <n v="245243.6"/>
    <n v="60"/>
    <n v="41002.9"/>
    <n v="1716.7"/>
    <n v="0"/>
    <n v="1289.5999999999999"/>
    <n v="2486"/>
    <n v="0"/>
    <n v="0"/>
    <n v="230.2"/>
    <n v="31257.4"/>
    <n v="196612.4"/>
    <n v="200827.9"/>
    <n v="44207.4"/>
    <n v="0"/>
    <n v="1285.5"/>
    <n v="0"/>
    <n v="0"/>
    <n v="547"/>
    <n v="47972"/>
    <n v="797085.4"/>
    <n v="1540351.6"/>
    <n v="1049496.7"/>
    <n v="766403.7"/>
    <n v="1628930.6"/>
    <n v="0"/>
    <n v="486511.6"/>
    <n v="0"/>
    <n v="534324.6"/>
    <n v="0"/>
    <n v="0"/>
    <n v="35719100"/>
    <n v="0"/>
    <n v="28357.1"/>
    <n v="630231.5"/>
    <n v="6305207.8000000007"/>
    <n v="36768293.300000004"/>
    <n v="43703732.600000009"/>
  </r>
  <r>
    <x v="3"/>
    <x v="3"/>
    <n v="9"/>
    <n v="48473.9"/>
    <n v="302712.09999999998"/>
    <n v="244306.4"/>
    <n v="96.5"/>
    <n v="34574.699999999997"/>
    <n v="1807.3"/>
    <n v="0"/>
    <n v="1313.1"/>
    <n v="2032"/>
    <n v="0"/>
    <n v="0"/>
    <n v="291.60000000000002"/>
    <n v="32943.4"/>
    <n v="212376.2"/>
    <n v="203406.2"/>
    <n v="52267.9"/>
    <n v="0"/>
    <n v="1414.4"/>
    <n v="0"/>
    <n v="0"/>
    <n v="610"/>
    <n v="49233.599999999999"/>
    <n v="821378.7"/>
    <n v="1585595.7"/>
    <n v="1024353.7"/>
    <n v="755585.2"/>
    <n v="2582609.7000000002"/>
    <n v="0"/>
    <n v="371846.5"/>
    <n v="0"/>
    <n v="562577.5"/>
    <n v="0"/>
    <n v="0"/>
    <n v="22379430"/>
    <n v="0"/>
    <n v="28257.200000000001"/>
    <n v="635316"/>
    <n v="7322066.3000000007"/>
    <n v="23342111.199999999"/>
    <n v="31299493.5"/>
  </r>
  <r>
    <x v="3"/>
    <x v="3"/>
    <n v="10"/>
    <n v="57994.7"/>
    <n v="333936.7"/>
    <n v="304232.59999999998"/>
    <n v="643.5"/>
    <n v="82838.3"/>
    <n v="3807"/>
    <n v="0"/>
    <n v="2527.4"/>
    <n v="2230.4"/>
    <n v="0"/>
    <n v="0"/>
    <n v="287.2"/>
    <n v="34957.9"/>
    <n v="201871.6"/>
    <n v="189743.1"/>
    <n v="42232.5"/>
    <n v="0"/>
    <n v="1281.8"/>
    <n v="0"/>
    <n v="0"/>
    <n v="3027.2"/>
    <n v="54921.5"/>
    <n v="780166.1"/>
    <n v="1541514.4"/>
    <n v="1125087.3999999999"/>
    <n v="906076.1"/>
    <n v="2722708.4"/>
    <n v="0"/>
    <n v="494100.3"/>
    <n v="0"/>
    <n v="685837.5"/>
    <n v="0"/>
    <n v="0"/>
    <n v="22321940"/>
    <n v="0"/>
    <n v="30949.200000000001"/>
    <n v="788210.60000000009"/>
    <n v="7603875.1999999993"/>
    <n v="23532827"/>
    <n v="31924912.799999997"/>
  </r>
  <r>
    <x v="3"/>
    <x v="3"/>
    <n v="11"/>
    <n v="58769.9"/>
    <n v="333254"/>
    <n v="384183.5"/>
    <n v="233.3"/>
    <n v="127109.8"/>
    <n v="6397.3"/>
    <n v="0"/>
    <n v="3628.7"/>
    <n v="3114"/>
    <n v="0"/>
    <n v="0"/>
    <n v="308.2"/>
    <n v="34974"/>
    <n v="207695.9"/>
    <n v="223301.8"/>
    <n v="50303.199999999997"/>
    <n v="0"/>
    <n v="1459"/>
    <n v="0"/>
    <n v="0"/>
    <n v="767.2"/>
    <n v="52669.4"/>
    <n v="787982.7"/>
    <n v="1696921.6000000001"/>
    <n v="1261749.5"/>
    <n v="517370.3"/>
    <n v="2743896.4"/>
    <n v="0"/>
    <n v="408931.7"/>
    <n v="0"/>
    <n v="543693.69999999995"/>
    <n v="0"/>
    <n v="0"/>
    <n v="20761070"/>
    <n v="0"/>
    <n v="30211.7"/>
    <n v="916690.50000000012"/>
    <n v="7579399.1999999993"/>
    <n v="21743907.099999998"/>
    <n v="30239996.799999997"/>
  </r>
  <r>
    <x v="3"/>
    <x v="3"/>
    <n v="12"/>
    <n v="74170.899999999994"/>
    <n v="422365.4"/>
    <n v="560549.4"/>
    <n v="532.5"/>
    <n v="220604.9"/>
    <n v="11690.9"/>
    <n v="0"/>
    <n v="5760.8"/>
    <n v="5425.7"/>
    <n v="0"/>
    <n v="0"/>
    <n v="253.2"/>
    <n v="40016.6"/>
    <n v="236847.3"/>
    <n v="249697.5"/>
    <n v="62770.6"/>
    <n v="0"/>
    <n v="49426.75"/>
    <n v="0"/>
    <n v="0"/>
    <n v="472.1"/>
    <n v="59522.1"/>
    <n v="887242.4"/>
    <n v="2014371"/>
    <n v="1571013"/>
    <n v="777705.2"/>
    <n v="3209156.95"/>
    <n v="0"/>
    <n v="490105.4"/>
    <n v="0"/>
    <n v="725752.9"/>
    <n v="0"/>
    <n v="0"/>
    <n v="19434010"/>
    <n v="0"/>
    <n v="39637.5"/>
    <n v="1301100.5"/>
    <n v="9158494.6999999993"/>
    <n v="20689505.800000001"/>
    <n v="31149101"/>
  </r>
  <r>
    <x v="4"/>
    <x v="3"/>
    <n v="1"/>
    <n v="15742.5"/>
    <n v="57525.3"/>
    <n v="50803"/>
    <n v="15.1"/>
    <n v="432.8"/>
    <n v="0"/>
    <n v="0"/>
    <n v="0"/>
    <n v="0"/>
    <n v="0"/>
    <n v="0"/>
    <n v="116.1"/>
    <n v="6811.1"/>
    <n v="15675.5"/>
    <n v="10458"/>
    <n v="20572.7"/>
    <n v="0"/>
    <n v="0"/>
    <n v="0"/>
    <n v="0"/>
    <n v="0"/>
    <n v="3997.9"/>
    <n v="85068.3"/>
    <n v="89703.8"/>
    <n v="86324.4"/>
    <n v="69043.600000000006"/>
    <n v="170875.2"/>
    <n v="0"/>
    <n v="77401.3"/>
    <n v="0"/>
    <n v="60014"/>
    <n v="0"/>
    <n v="0"/>
    <n v="0"/>
    <n v="0"/>
    <n v="0"/>
    <n v="124518.70000000001"/>
    <n v="558646.60000000009"/>
    <n v="137415.29999999999"/>
    <n v="820580.60000000009"/>
  </r>
  <r>
    <x v="4"/>
    <x v="3"/>
    <n v="2"/>
    <n v="22465"/>
    <n v="88009.7"/>
    <n v="73563.8"/>
    <n v="12.9"/>
    <n v="203.6"/>
    <n v="0"/>
    <n v="0"/>
    <n v="0"/>
    <n v="0"/>
    <n v="0"/>
    <n v="0"/>
    <n v="103.7"/>
    <n v="10810.1"/>
    <n v="17161.7"/>
    <n v="18890.7"/>
    <n v="16065.8"/>
    <n v="0"/>
    <n v="0"/>
    <n v="0"/>
    <n v="0"/>
    <n v="0"/>
    <n v="5688.8"/>
    <n v="107196.7"/>
    <n v="129250.5"/>
    <n v="118724.8"/>
    <n v="64873.599999999999"/>
    <n v="182115.1"/>
    <n v="0"/>
    <n v="76880.399999999994"/>
    <n v="0"/>
    <n v="55540.800000000003"/>
    <n v="0"/>
    <n v="0"/>
    <n v="0"/>
    <n v="0"/>
    <n v="0"/>
    <n v="184255"/>
    <n v="670881.5"/>
    <n v="132421.20000000001"/>
    <n v="987557.7"/>
  </r>
  <r>
    <x v="4"/>
    <x v="3"/>
    <n v="3"/>
    <n v="13075.9"/>
    <n v="40077.5"/>
    <n v="32486.9"/>
    <n v="16.5"/>
    <n v="213"/>
    <n v="0"/>
    <n v="0"/>
    <n v="0"/>
    <n v="0"/>
    <n v="0"/>
    <n v="0"/>
    <n v="106.6"/>
    <n v="6210.5"/>
    <n v="16398"/>
    <n v="12415.2"/>
    <n v="23584.5"/>
    <n v="0"/>
    <n v="0"/>
    <n v="0"/>
    <n v="0"/>
    <n v="0"/>
    <n v="4354.1000000000004"/>
    <n v="77202.8"/>
    <n v="76114.3"/>
    <n v="56973.3"/>
    <n v="66889.100000000006"/>
    <n v="195635.7"/>
    <n v="0"/>
    <n v="68584.600000000006"/>
    <n v="0"/>
    <n v="50964.4"/>
    <n v="0"/>
    <n v="0"/>
    <n v="0"/>
    <n v="0"/>
    <n v="0"/>
    <n v="85869.8"/>
    <n v="535884.10000000009"/>
    <n v="119549"/>
    <n v="741302.90000000014"/>
  </r>
  <r>
    <x v="4"/>
    <x v="3"/>
    <n v="4"/>
    <n v="9828.4"/>
    <n v="30111.5"/>
    <n v="25248.7"/>
    <n v="16.399999999999999"/>
    <n v="409"/>
    <n v="0"/>
    <n v="0"/>
    <n v="0"/>
    <n v="0"/>
    <n v="0"/>
    <n v="0"/>
    <n v="100.5"/>
    <n v="5984.8"/>
    <n v="17996.400000000001"/>
    <n v="11159.8"/>
    <n v="17415.3"/>
    <n v="0"/>
    <n v="0"/>
    <n v="0"/>
    <n v="0"/>
    <n v="0"/>
    <n v="3862.6"/>
    <n v="67882.3"/>
    <n v="54127.6"/>
    <n v="45186.6"/>
    <n v="60607.8"/>
    <n v="428108"/>
    <n v="0"/>
    <n v="63627.199999999997"/>
    <n v="0"/>
    <n v="43149.599999999999"/>
    <n v="0"/>
    <n v="0"/>
    <n v="0"/>
    <n v="0"/>
    <n v="0"/>
    <n v="65614"/>
    <n v="712431.7"/>
    <n v="106776.79999999999"/>
    <n v="884822.5"/>
  </r>
  <r>
    <x v="4"/>
    <x v="3"/>
    <n v="5"/>
    <n v="8241.7000000000007"/>
    <n v="27041.7"/>
    <n v="20289.3"/>
    <n v="10.5"/>
    <n v="269.8"/>
    <n v="0"/>
    <n v="0"/>
    <n v="0"/>
    <n v="0"/>
    <n v="0"/>
    <n v="0"/>
    <n v="85.6"/>
    <n v="4601.7"/>
    <n v="14565.5"/>
    <n v="7998.1"/>
    <n v="16504.2"/>
    <n v="0"/>
    <n v="266336.67"/>
    <n v="0"/>
    <n v="0"/>
    <n v="0"/>
    <n v="3538.1"/>
    <n v="62879.3"/>
    <n v="39975.4"/>
    <n v="24508.1"/>
    <n v="59837"/>
    <n v="-78054.17"/>
    <n v="0"/>
    <n v="55335.9"/>
    <n v="0"/>
    <n v="36111.800000000003"/>
    <n v="0"/>
    <n v="0"/>
    <n v="0"/>
    <n v="0"/>
    <n v="0"/>
    <n v="55853"/>
    <n v="422775.5"/>
    <n v="91447.700000000012"/>
    <n v="570076.19999999995"/>
  </r>
  <r>
    <x v="4"/>
    <x v="3"/>
    <n v="6"/>
    <n v="7527.6"/>
    <n v="24294"/>
    <n v="17752.3"/>
    <n v="15"/>
    <n v="166.7"/>
    <n v="0"/>
    <n v="0"/>
    <n v="0"/>
    <n v="0"/>
    <n v="0"/>
    <n v="0"/>
    <n v="114.6"/>
    <n v="4130.8"/>
    <n v="15059"/>
    <n v="5425.4"/>
    <n v="0"/>
    <n v="0"/>
    <n v="0"/>
    <n v="0"/>
    <n v="0"/>
    <n v="0"/>
    <n v="3159.5"/>
    <n v="61205.2"/>
    <n v="43358.3"/>
    <n v="40367.800000000003"/>
    <n v="55765"/>
    <n v="180783.2"/>
    <n v="0"/>
    <n v="60372"/>
    <n v="0"/>
    <n v="40965.599999999999"/>
    <n v="0"/>
    <n v="0"/>
    <n v="0"/>
    <n v="0"/>
    <n v="0"/>
    <n v="49755.599999999991"/>
    <n v="409368.8"/>
    <n v="101337.60000000001"/>
    <n v="560462"/>
  </r>
  <r>
    <x v="4"/>
    <x v="3"/>
    <n v="7"/>
    <n v="6647.4"/>
    <n v="21536.1"/>
    <n v="13587.2"/>
    <n v="9.3000000000000007"/>
    <n v="43.9"/>
    <n v="0"/>
    <n v="0"/>
    <n v="0"/>
    <n v="0"/>
    <n v="0"/>
    <n v="0"/>
    <n v="198.8"/>
    <n v="3250.8"/>
    <n v="11350.6"/>
    <n v="4349.3"/>
    <n v="0"/>
    <n v="0"/>
    <n v="0"/>
    <n v="0"/>
    <n v="0"/>
    <n v="0"/>
    <n v="2513.1"/>
    <n v="51598.3"/>
    <n v="45009.2"/>
    <n v="36061.4"/>
    <n v="56925.3"/>
    <n v="153641.79999999999"/>
    <n v="0"/>
    <n v="49229.1"/>
    <n v="0"/>
    <n v="34686.1"/>
    <n v="0"/>
    <n v="0"/>
    <n v="0"/>
    <n v="0"/>
    <n v="0"/>
    <n v="41823.9"/>
    <n v="364898.6"/>
    <n v="83915.199999999997"/>
    <n v="490637.7"/>
  </r>
  <r>
    <x v="4"/>
    <x v="3"/>
    <n v="8"/>
    <n v="6348.7"/>
    <n v="21316.3"/>
    <n v="13135.3"/>
    <n v="5.8"/>
    <n v="33.6"/>
    <n v="0"/>
    <n v="0"/>
    <n v="0"/>
    <n v="0"/>
    <n v="0"/>
    <n v="0"/>
    <n v="818.6"/>
    <n v="3440"/>
    <n v="12422.5"/>
    <n v="4685.3"/>
    <n v="0"/>
    <n v="0"/>
    <n v="0"/>
    <n v="0"/>
    <n v="0"/>
    <n v="0"/>
    <n v="2702.9"/>
    <n v="51953.599999999999"/>
    <n v="41886.400000000001"/>
    <n v="30406.3"/>
    <n v="63273.2"/>
    <n v="146219.4"/>
    <n v="0"/>
    <n v="54413.2"/>
    <n v="0"/>
    <n v="38933.800000000003"/>
    <n v="0"/>
    <n v="0"/>
    <n v="0"/>
    <n v="0"/>
    <n v="0"/>
    <n v="40839.700000000004"/>
    <n v="357808.19999999995"/>
    <n v="93347"/>
    <n v="491994.89999999997"/>
  </r>
  <r>
    <x v="4"/>
    <x v="3"/>
    <n v="9"/>
    <n v="6914.7"/>
    <n v="22903.8"/>
    <n v="14102.8"/>
    <n v="15.4"/>
    <n v="30.1"/>
    <n v="0"/>
    <n v="0"/>
    <n v="0"/>
    <n v="0"/>
    <n v="0"/>
    <n v="0"/>
    <n v="188.6"/>
    <n v="5484.8"/>
    <n v="12645"/>
    <n v="5252"/>
    <n v="0"/>
    <n v="0"/>
    <n v="0"/>
    <n v="0"/>
    <n v="0"/>
    <n v="0"/>
    <n v="3684.8"/>
    <n v="53761"/>
    <n v="46807.199999999997"/>
    <n v="37611.5"/>
    <n v="55093.5"/>
    <n v="154651.1"/>
    <n v="0"/>
    <n v="47122.1"/>
    <n v="0"/>
    <n v="29340.400000000001"/>
    <n v="0"/>
    <n v="0"/>
    <n v="0"/>
    <n v="0"/>
    <n v="0"/>
    <n v="43966.8"/>
    <n v="375179.5"/>
    <n v="76462.5"/>
    <n v="495608.8"/>
  </r>
  <r>
    <x v="4"/>
    <x v="3"/>
    <n v="10"/>
    <n v="7798.5"/>
    <n v="25277.3"/>
    <n v="17367.7"/>
    <n v="3.5"/>
    <n v="178.6"/>
    <n v="0"/>
    <n v="0"/>
    <n v="0"/>
    <n v="0"/>
    <n v="0"/>
    <n v="0"/>
    <n v="200.6"/>
    <n v="4058.6"/>
    <n v="13554.1"/>
    <n v="4746.3"/>
    <n v="0"/>
    <n v="0"/>
    <n v="0"/>
    <n v="0"/>
    <n v="0"/>
    <n v="0"/>
    <n v="4066.5"/>
    <n v="54817.599999999999"/>
    <n v="54917.5"/>
    <n v="42742"/>
    <n v="43514.400000000001"/>
    <n v="190313.2"/>
    <n v="0"/>
    <n v="60160.7"/>
    <n v="0"/>
    <n v="37807.300000000003"/>
    <n v="0"/>
    <n v="0"/>
    <n v="0"/>
    <n v="0"/>
    <n v="0"/>
    <n v="50625.599999999999"/>
    <n v="412930.80000000005"/>
    <n v="97968"/>
    <n v="561524.4"/>
  </r>
  <r>
    <x v="4"/>
    <x v="3"/>
    <n v="11"/>
    <n v="8566.6"/>
    <n v="28381.4"/>
    <n v="20778.7"/>
    <n v="7.1"/>
    <n v="110.8"/>
    <n v="0"/>
    <n v="0"/>
    <n v="0"/>
    <n v="0"/>
    <n v="0"/>
    <n v="0"/>
    <n v="141.5"/>
    <n v="3772.2"/>
    <n v="12799.6"/>
    <n v="6260.5"/>
    <n v="0"/>
    <n v="0"/>
    <n v="0"/>
    <n v="0"/>
    <n v="0"/>
    <n v="0"/>
    <n v="4125.8"/>
    <n v="55535.1"/>
    <n v="63990.7"/>
    <n v="46453.599999999999"/>
    <n v="37167.1"/>
    <n v="185238.5"/>
    <n v="0"/>
    <n v="48718.6"/>
    <n v="0"/>
    <n v="33482.6"/>
    <n v="0"/>
    <n v="0"/>
    <n v="0"/>
    <n v="0"/>
    <n v="0"/>
    <n v="57844.6"/>
    <n v="415484.6"/>
    <n v="82201.2"/>
    <n v="555530.39999999991"/>
  </r>
  <r>
    <x v="4"/>
    <x v="3"/>
    <n v="12"/>
    <n v="11753.5"/>
    <n v="38330.300000000003"/>
    <n v="28661.9"/>
    <n v="15.1"/>
    <n v="317.89999999999998"/>
    <n v="0"/>
    <n v="0"/>
    <n v="0"/>
    <n v="0"/>
    <n v="0"/>
    <n v="0"/>
    <n v="108.2"/>
    <n v="6757.8"/>
    <n v="15675.7"/>
    <n v="7879.3"/>
    <n v="0"/>
    <n v="0"/>
    <n v="0"/>
    <n v="0"/>
    <n v="0"/>
    <n v="0"/>
    <n v="4440.2"/>
    <n v="67845.899999999994"/>
    <n v="87846.399999999994"/>
    <n v="61502.8"/>
    <n v="48143"/>
    <n v="207941.3"/>
    <n v="0"/>
    <n v="59977.8"/>
    <n v="0"/>
    <n v="33219.1"/>
    <n v="0"/>
    <n v="0"/>
    <n v="0"/>
    <n v="0"/>
    <n v="0"/>
    <n v="79078.700000000012"/>
    <n v="508140.6"/>
    <n v="93196.9"/>
    <n v="680416.20000000007"/>
  </r>
  <r>
    <x v="5"/>
    <x v="3"/>
    <n v="1"/>
    <n v="63520.1"/>
    <n v="268416.5"/>
    <n v="469946"/>
    <n v="37"/>
    <n v="8435.2999999999993"/>
    <n v="0"/>
    <n v="-812.2"/>
    <n v="1585.3"/>
    <n v="6969.4"/>
    <n v="0"/>
    <n v="0"/>
    <n v="76.599999999999994"/>
    <n v="33366.9"/>
    <n v="127088"/>
    <n v="123498.9"/>
    <n v="70902.8"/>
    <n v="16.600000000000001"/>
    <n v="135.69999999999999"/>
    <n v="0"/>
    <n v="0"/>
    <n v="3323.5"/>
    <n v="67230.399999999994"/>
    <n v="770190.6"/>
    <n v="1085277"/>
    <n v="881958"/>
    <n v="476945.1"/>
    <n v="2166955.4"/>
    <n v="-0.6"/>
    <n v="1608928.1"/>
    <n v="51475.040000000001"/>
    <n v="8818869.3599999994"/>
    <n v="0"/>
    <n v="0"/>
    <n v="60640258.060000002"/>
    <n v="0"/>
    <n v="228300.1"/>
    <n v="818097.40000000014"/>
    <n v="5806965.5"/>
    <n v="71347830.060000002"/>
    <n v="77972892.960000008"/>
  </r>
  <r>
    <x v="5"/>
    <x v="3"/>
    <n v="2"/>
    <n v="66727.399999999994"/>
    <n v="317423.2"/>
    <n v="659712.80000000005"/>
    <n v="28.1"/>
    <n v="5784.1"/>
    <n v="0"/>
    <n v="-23.4"/>
    <n v="3206.5"/>
    <n v="9731.4"/>
    <n v="0"/>
    <n v="0"/>
    <n v="129.1"/>
    <n v="50879.4"/>
    <n v="150455.70000000001"/>
    <n v="160536.20000000001"/>
    <n v="115786.7"/>
    <n v="594"/>
    <n v="-15607.84"/>
    <n v="0"/>
    <n v="0"/>
    <n v="2953.2"/>
    <n v="100500"/>
    <n v="828237"/>
    <n v="1153970.8"/>
    <n v="878295.7"/>
    <n v="382463.6"/>
    <n v="2344721.04"/>
    <n v="93621.83"/>
    <n v="1339246.3700000001"/>
    <n v="110697.98"/>
    <n v="6305973.1200000001"/>
    <n v="0"/>
    <n v="0"/>
    <n v="52206788.859999999"/>
    <n v="0"/>
    <n v="197202.6"/>
    <n v="1062590.1000000001"/>
    <n v="6153914.5999999996"/>
    <n v="60253530.759999998"/>
    <n v="67470035.459999993"/>
  </r>
  <r>
    <x v="5"/>
    <x v="3"/>
    <n v="3"/>
    <n v="57649.2"/>
    <n v="238941.6"/>
    <n v="452592.8"/>
    <n v="42.2"/>
    <n v="4806.3"/>
    <n v="0"/>
    <n v="26.2"/>
    <n v="2140.1"/>
    <n v="5924.4"/>
    <n v="0"/>
    <n v="0"/>
    <n v="150.9"/>
    <n v="30070.400000000001"/>
    <n v="114007.1"/>
    <n v="110086.9"/>
    <n v="54020.800000000003"/>
    <n v="958.1"/>
    <n v="0"/>
    <n v="0"/>
    <n v="0"/>
    <n v="2943"/>
    <n v="62658"/>
    <n v="682109.3"/>
    <n v="964334.4"/>
    <n v="756645.4"/>
    <n v="382991"/>
    <n v="2591733.5"/>
    <n v="0"/>
    <n v="1631910.1"/>
    <n v="74105.279999999999"/>
    <n v="8269081.4199999999"/>
    <n v="0"/>
    <n v="0"/>
    <n v="44384221.380000003"/>
    <n v="0"/>
    <n v="204747.6"/>
    <n v="762122.79999999993"/>
    <n v="5752708.7999999998"/>
    <n v="54564065.780000009"/>
    <n v="61078897.38000001"/>
  </r>
  <r>
    <x v="5"/>
    <x v="3"/>
    <n v="4"/>
    <n v="53011.7"/>
    <n v="212053.9"/>
    <n v="356418.6"/>
    <n v="32.9"/>
    <n v="5890.7"/>
    <n v="0"/>
    <n v="23"/>
    <n v="1884.3"/>
    <n v="14007.9"/>
    <n v="0"/>
    <n v="0"/>
    <n v="1027.4000000000001"/>
    <n v="22869.1"/>
    <n v="103865.8"/>
    <n v="102011.4"/>
    <n v="45590.8"/>
    <n v="5171.6000000000004"/>
    <n v="117916.91"/>
    <n v="0"/>
    <n v="0"/>
    <n v="3085.4"/>
    <n v="49578.9"/>
    <n v="683644.6"/>
    <n v="937602.6"/>
    <n v="725542"/>
    <n v="359164.9"/>
    <n v="2328778.79"/>
    <n v="0"/>
    <n v="1462255.7"/>
    <n v="0"/>
    <n v="7371130.4000000004"/>
    <n v="0"/>
    <n v="0"/>
    <n v="45212386.399999999"/>
    <n v="0"/>
    <n v="187907.20000000001"/>
    <n v="643323"/>
    <n v="5485850.2000000002"/>
    <n v="54233679.700000003"/>
    <n v="60362852.900000006"/>
  </r>
  <r>
    <x v="5"/>
    <x v="3"/>
    <n v="5"/>
    <n v="50917.7"/>
    <n v="200556.79999999999"/>
    <n v="333747.20000000001"/>
    <n v="34.6"/>
    <n v="5262.8"/>
    <n v="0"/>
    <n v="20.8"/>
    <n v="1001.7"/>
    <n v="29604.799999999999"/>
    <n v="0"/>
    <n v="0"/>
    <n v="973.4"/>
    <n v="19330.7"/>
    <n v="93806.1"/>
    <n v="91111.6"/>
    <n v="31988.6"/>
    <n v="7434.3"/>
    <n v="113.2"/>
    <n v="0"/>
    <n v="0"/>
    <n v="3004"/>
    <n v="45992.3"/>
    <n v="644427.69999999995"/>
    <n v="827260.3"/>
    <n v="693994.8"/>
    <n v="374061.5"/>
    <n v="2419020.2999999998"/>
    <n v="0"/>
    <n v="1298048.8"/>
    <n v="69819.320000000007"/>
    <n v="5506591.9800000004"/>
    <n v="0"/>
    <n v="0"/>
    <n v="49073338.359999999"/>
    <n v="0"/>
    <n v="166871.1"/>
    <n v="621146.4"/>
    <n v="5252518.8"/>
    <n v="56114669.560000002"/>
    <n v="61988334.760000005"/>
  </r>
  <r>
    <x v="5"/>
    <x v="3"/>
    <n v="6"/>
    <n v="42293.5"/>
    <n v="169561"/>
    <n v="263982.09999999998"/>
    <n v="29.5"/>
    <n v="3358.9"/>
    <n v="0"/>
    <n v="-54.5"/>
    <n v="1255.0999999999999"/>
    <n v="25439.9"/>
    <n v="0"/>
    <n v="0"/>
    <n v="729.6"/>
    <n v="17391.8"/>
    <n v="91917"/>
    <n v="84440.7"/>
    <n v="44769.1"/>
    <n v="6854.6"/>
    <n v="10498.5"/>
    <n v="0"/>
    <n v="0"/>
    <n v="2968.3"/>
    <n v="41907.1"/>
    <n v="619269.80000000005"/>
    <n v="776240"/>
    <n v="690722.1"/>
    <n v="368888.1"/>
    <n v="2176270.6"/>
    <n v="0"/>
    <n v="1204952.7"/>
    <n v="0"/>
    <n v="5232453.7"/>
    <n v="0"/>
    <n v="0"/>
    <n v="54158862.600000001"/>
    <n v="0"/>
    <n v="145462.39999999999"/>
    <n v="505865.5"/>
    <n v="4932867.3000000007"/>
    <n v="60741731.399999999"/>
    <n v="66180464.200000003"/>
  </r>
  <r>
    <x v="5"/>
    <x v="3"/>
    <n v="7"/>
    <n v="43836.2"/>
    <n v="170994.3"/>
    <n v="187381.9"/>
    <n v="28.3"/>
    <n v="3534.4"/>
    <n v="0"/>
    <n v="11.5"/>
    <n v="1097.9000000000001"/>
    <n v="1454.9"/>
    <n v="17146.400000000001"/>
    <n v="0"/>
    <n v="670.3"/>
    <n v="17745.5"/>
    <n v="87607.3"/>
    <n v="77843.8"/>
    <n v="32096.799999999999"/>
    <n v="5353.5"/>
    <n v="103885.5"/>
    <n v="0"/>
    <n v="0"/>
    <n v="3079"/>
    <n v="30936.6"/>
    <n v="578655.4"/>
    <n v="778726.6"/>
    <n v="596923.1"/>
    <n v="274983.59999999998"/>
    <n v="2386375.1"/>
    <n v="0"/>
    <n v="1331521.8999999999"/>
    <n v="0"/>
    <n v="5638848.2999999998"/>
    <n v="0"/>
    <n v="0"/>
    <n v="52867845.829999998"/>
    <n v="0"/>
    <n v="151519.70000000001"/>
    <n v="425485.8000000001"/>
    <n v="4974882.0999999996"/>
    <n v="59989735.730000004"/>
    <n v="65390103.630000003"/>
  </r>
  <r>
    <x v="5"/>
    <x v="3"/>
    <n v="8"/>
    <n v="45686.8"/>
    <n v="178023.9"/>
    <n v="196849.5"/>
    <n v="27.6"/>
    <n v="3292.7"/>
    <n v="0"/>
    <n v="11.5"/>
    <n v="1099.8"/>
    <n v="1260.2"/>
    <n v="2826.5"/>
    <n v="0"/>
    <n v="640.4"/>
    <n v="16188.7"/>
    <n v="90216.5"/>
    <n v="68451.199999999997"/>
    <n v="29257.4"/>
    <n v="5393.7"/>
    <n v="-105933.15"/>
    <n v="0"/>
    <n v="0"/>
    <n v="2838.7"/>
    <n v="31582.2"/>
    <n v="579760.9"/>
    <n v="779117.7"/>
    <n v="614915.30000000005"/>
    <n v="307170.3"/>
    <n v="2325797.25"/>
    <n v="0"/>
    <n v="1049245.1000000001"/>
    <n v="4893.08"/>
    <n v="7269106.5199999996"/>
    <n v="0"/>
    <n v="0"/>
    <n v="52292832.850000001"/>
    <n v="666.07"/>
    <n v="143265.43"/>
    <n v="429078.5"/>
    <n v="4745397.0999999996"/>
    <n v="60760009.049999997"/>
    <n v="65934484.649999999"/>
  </r>
  <r>
    <x v="5"/>
    <x v="3"/>
    <n v="9"/>
    <n v="44578.2"/>
    <n v="174397.7"/>
    <n v="192023.7"/>
    <n v="58.6"/>
    <n v="3585.2"/>
    <n v="0"/>
    <n v="9.4"/>
    <n v="1072.4000000000001"/>
    <n v="1581"/>
    <n v="3060.6"/>
    <n v="0"/>
    <n v="630.70000000000005"/>
    <n v="17451.900000000001"/>
    <n v="87639"/>
    <n v="70232.800000000003"/>
    <n v="30160.400000000001"/>
    <n v="6575"/>
    <n v="34230.800000000003"/>
    <n v="0"/>
    <n v="0"/>
    <n v="2830.7"/>
    <n v="38763"/>
    <n v="584788"/>
    <n v="796617.2"/>
    <n v="563913.80000000005"/>
    <n v="215672.4"/>
    <n v="2458147"/>
    <n v="0"/>
    <n v="1208553.7"/>
    <n v="0"/>
    <n v="6101822.5"/>
    <n v="0"/>
    <n v="0"/>
    <n v="42337977.810000002"/>
    <n v="7905.06"/>
    <n v="137599.44"/>
    <n v="420366.80000000005"/>
    <n v="4907652.6999999993"/>
    <n v="49793858.510000005"/>
    <n v="55121878.010000005"/>
  </r>
  <r>
    <x v="5"/>
    <x v="3"/>
    <n v="10"/>
    <n v="51399.4"/>
    <n v="198494.5"/>
    <n v="236002.9"/>
    <n v="171.2"/>
    <n v="5291.1"/>
    <n v="0"/>
    <n v="12.6"/>
    <n v="1151.8"/>
    <n v="2031.8"/>
    <n v="3259.1"/>
    <n v="0"/>
    <n v="1027.5999999999999"/>
    <n v="17378.3"/>
    <n v="94813.3"/>
    <n v="79633.899999999994"/>
    <n v="29259.200000000001"/>
    <n v="30180"/>
    <n v="7614.8"/>
    <n v="0"/>
    <n v="0"/>
    <n v="3303.9"/>
    <n v="45097.2"/>
    <n v="634758.40000000002"/>
    <n v="896343.3"/>
    <n v="680750.8"/>
    <n v="339622.1"/>
    <n v="2739318.3"/>
    <n v="72456.69"/>
    <n v="1318205.6100000001"/>
    <n v="0"/>
    <n v="6657749.4000000004"/>
    <n v="0"/>
    <n v="0"/>
    <n v="41270853.810000002"/>
    <n v="16615.900000000001"/>
    <n v="169141.4"/>
    <n v="497814.39999999991"/>
    <n v="5599101.0999999996"/>
    <n v="49505022.810000002"/>
    <n v="55601938.310000002"/>
  </r>
  <r>
    <x v="5"/>
    <x v="3"/>
    <n v="11"/>
    <n v="59407.9"/>
    <n v="230440.4"/>
    <n v="303521.5"/>
    <n v="50.4"/>
    <n v="6478.2"/>
    <n v="0"/>
    <n v="10.5"/>
    <n v="1324.7"/>
    <n v="2766"/>
    <n v="5002.7"/>
    <n v="0"/>
    <n v="717.8"/>
    <n v="21549.5"/>
    <n v="108848.4"/>
    <n v="94465.5"/>
    <n v="52772.1"/>
    <n v="-17553.400000000001"/>
    <n v="5885.7"/>
    <n v="0"/>
    <n v="0"/>
    <n v="2855.7"/>
    <n v="50250.1"/>
    <n v="665226.5"/>
    <n v="1138586.8"/>
    <n v="776615.5"/>
    <n v="359176.8"/>
    <n v="2572199.2999999998"/>
    <n v="0"/>
    <n v="1425465.2"/>
    <n v="0"/>
    <n v="5558401.2000000002"/>
    <n v="0"/>
    <n v="0"/>
    <n v="48165656.460000001"/>
    <n v="21186.27"/>
    <n v="176623.93"/>
    <n v="609002.29999999993"/>
    <n v="5831596.2999999998"/>
    <n v="55347333.060000002"/>
    <n v="61787931.660000004"/>
  </r>
  <r>
    <x v="5"/>
    <x v="3"/>
    <n v="12"/>
    <n v="60692.5"/>
    <n v="239244.6"/>
    <n v="333702.40000000002"/>
    <n v="21.5"/>
    <n v="7168"/>
    <n v="0"/>
    <n v="2.1"/>
    <n v="1927.1"/>
    <n v="1798.9"/>
    <n v="4157.3999999999996"/>
    <n v="0"/>
    <n v="636.5"/>
    <n v="28201.5"/>
    <n v="97944.5"/>
    <n v="100257.7"/>
    <n v="40689.4"/>
    <n v="6803.5"/>
    <n v="5697.1"/>
    <n v="0"/>
    <n v="0"/>
    <n v="2753.4"/>
    <n v="72831.7"/>
    <n v="609669"/>
    <n v="948983.8"/>
    <n v="622565.1"/>
    <n v="231009.7"/>
    <n v="2375044.4"/>
    <n v="0"/>
    <n v="1508290.8"/>
    <n v="115570.84"/>
    <n v="7718699.0599999996"/>
    <n v="0"/>
    <n v="0"/>
    <n v="49056619"/>
    <n v="311.06"/>
    <n v="237365.94"/>
    <n v="648714.5"/>
    <n v="5143087.3000000007"/>
    <n v="58636856.700000003"/>
    <n v="64428658.5"/>
  </r>
  <r>
    <x v="6"/>
    <x v="3"/>
    <n v="1"/>
    <n v="12847.5"/>
    <n v="47901.3"/>
    <n v="28939.8"/>
    <n v="117"/>
    <n v="1167.9000000000001"/>
    <n v="0"/>
    <n v="0"/>
    <n v="0"/>
    <n v="6161.9"/>
    <n v="0"/>
    <n v="0"/>
    <n v="136.80000000000001"/>
    <n v="5921.9"/>
    <n v="20362.099999999999"/>
    <n v="19229.099999999999"/>
    <n v="0"/>
    <n v="0"/>
    <n v="-0.82"/>
    <n v="0"/>
    <n v="0"/>
    <n v="11.6"/>
    <n v="9419.1"/>
    <n v="145432.4"/>
    <n v="177676.9"/>
    <n v="209100.79999999999"/>
    <n v="198406.8"/>
    <n v="823462.72"/>
    <n v="0"/>
    <n v="503775.5"/>
    <n v="0"/>
    <n v="0"/>
    <n v="0"/>
    <n v="0"/>
    <n v="0"/>
    <n v="0"/>
    <n v="0"/>
    <n v="97135.4"/>
    <n v="1609159.4"/>
    <n v="503775.5"/>
    <n v="2210070.2999999998"/>
  </r>
  <r>
    <x v="6"/>
    <x v="3"/>
    <n v="2"/>
    <n v="12727"/>
    <n v="44812.7"/>
    <n v="27921.3"/>
    <n v="127.2"/>
    <n v="1433.8"/>
    <n v="0"/>
    <n v="0"/>
    <n v="0"/>
    <n v="4752.6000000000004"/>
    <n v="0"/>
    <n v="0"/>
    <n v="58.1"/>
    <n v="6206.6"/>
    <n v="17591.599999999999"/>
    <n v="17038.099999999999"/>
    <n v="0"/>
    <n v="0"/>
    <n v="0"/>
    <n v="0"/>
    <n v="0"/>
    <n v="8.4"/>
    <n v="10375"/>
    <n v="138659.1"/>
    <n v="210365.4"/>
    <n v="164684.6"/>
    <n v="184214.39999999999"/>
    <n v="673302.7"/>
    <n v="0"/>
    <n v="489865.9"/>
    <n v="0"/>
    <n v="0"/>
    <n v="0"/>
    <n v="0"/>
    <n v="0"/>
    <n v="0"/>
    <n v="0"/>
    <n v="91774.6"/>
    <n v="1422504"/>
    <n v="489865.9"/>
    <n v="2004144.5"/>
  </r>
  <r>
    <x v="6"/>
    <x v="3"/>
    <n v="3"/>
    <n v="11002.1"/>
    <n v="34096.9"/>
    <n v="20533.400000000001"/>
    <n v="29.2"/>
    <n v="1083.4000000000001"/>
    <n v="0"/>
    <n v="0"/>
    <n v="0"/>
    <n v="4293.8999999999996"/>
    <n v="0"/>
    <n v="0"/>
    <n v="57.3"/>
    <n v="6687.9"/>
    <n v="15174.3"/>
    <n v="6143.6"/>
    <n v="1.4"/>
    <n v="0"/>
    <n v="0"/>
    <n v="0"/>
    <n v="0"/>
    <n v="8.4"/>
    <n v="9750.1"/>
    <n v="133817.60000000001"/>
    <n v="173392.5"/>
    <n v="151919.4"/>
    <n v="197972.2"/>
    <n v="773299.9"/>
    <n v="0"/>
    <n v="526632.1"/>
    <n v="0"/>
    <n v="0"/>
    <n v="0"/>
    <n v="0"/>
    <n v="0"/>
    <n v="0"/>
    <n v="0"/>
    <n v="71038.89999999998"/>
    <n v="1468224.6"/>
    <n v="526632.1"/>
    <n v="2065895.6"/>
  </r>
  <r>
    <x v="6"/>
    <x v="3"/>
    <n v="4"/>
    <n v="9202.4"/>
    <n v="29030.5"/>
    <n v="19074.8"/>
    <n v="48.5"/>
    <n v="656.5"/>
    <n v="0"/>
    <n v="0"/>
    <n v="0"/>
    <n v="2573.3000000000002"/>
    <n v="0"/>
    <n v="0"/>
    <n v="72.099999999999994"/>
    <n v="6666.6"/>
    <n v="14655"/>
    <n v="18597.5"/>
    <n v="12493.5"/>
    <n v="0"/>
    <n v="0"/>
    <n v="0"/>
    <n v="0"/>
    <n v="11.6"/>
    <n v="8430"/>
    <n v="128699.3"/>
    <n v="170194.9"/>
    <n v="151563.4"/>
    <n v="152935.70000000001"/>
    <n v="752945.9"/>
    <n v="0"/>
    <n v="859474.7"/>
    <n v="0"/>
    <n v="0"/>
    <n v="0"/>
    <n v="0"/>
    <n v="0"/>
    <n v="0"/>
    <n v="0"/>
    <n v="60586"/>
    <n v="1417265.5"/>
    <n v="859474.7"/>
    <n v="2337326.2000000002"/>
  </r>
  <r>
    <x v="6"/>
    <x v="3"/>
    <n v="5"/>
    <n v="8481.2000000000007"/>
    <n v="27950"/>
    <n v="16060.5"/>
    <n v="35.700000000000003"/>
    <n v="216.9"/>
    <n v="0"/>
    <n v="0"/>
    <n v="0"/>
    <n v="1420.8"/>
    <n v="0"/>
    <n v="0"/>
    <n v="93.8"/>
    <n v="5970.7"/>
    <n v="15975.5"/>
    <n v="15308.9"/>
    <n v="20.5"/>
    <n v="0"/>
    <n v="0"/>
    <n v="0"/>
    <n v="0"/>
    <n v="9.5"/>
    <n v="7609.3"/>
    <n v="118577.8"/>
    <n v="158467.70000000001"/>
    <n v="171603"/>
    <n v="241734.5"/>
    <n v="494467.8"/>
    <n v="307755.15000000002"/>
    <n v="525217.75"/>
    <n v="0"/>
    <n v="0"/>
    <n v="0"/>
    <n v="0"/>
    <n v="0"/>
    <n v="0"/>
    <n v="0"/>
    <n v="54165.1"/>
    <n v="1229839"/>
    <n v="832972.9"/>
    <n v="2116977"/>
  </r>
  <r>
    <x v="6"/>
    <x v="3"/>
    <n v="6"/>
    <n v="7644.2"/>
    <n v="25548"/>
    <n v="14219.7"/>
    <n v="31.6"/>
    <n v="179.7"/>
    <n v="0"/>
    <n v="0"/>
    <n v="0"/>
    <n v="790.1"/>
    <n v="0"/>
    <n v="0"/>
    <n v="90.7"/>
    <n v="1801.6"/>
    <n v="15815"/>
    <n v="8704.1"/>
    <n v="21.9"/>
    <n v="0"/>
    <n v="0"/>
    <n v="0"/>
    <n v="0"/>
    <n v="9.4"/>
    <n v="5727.5"/>
    <n v="119641.8"/>
    <n v="154219.29999999999"/>
    <n v="160974.70000000001"/>
    <n v="167120.1"/>
    <n v="651769.69999999995"/>
    <n v="0"/>
    <n v="641440.80000000005"/>
    <n v="0"/>
    <n v="0"/>
    <n v="0"/>
    <n v="0"/>
    <n v="0"/>
    <n v="0"/>
    <n v="0"/>
    <n v="48413.299999999988"/>
    <n v="1285895.7999999998"/>
    <n v="641440.80000000005"/>
    <n v="1975749.9"/>
  </r>
  <r>
    <x v="6"/>
    <x v="3"/>
    <n v="7"/>
    <n v="7089.2"/>
    <n v="22981.3"/>
    <n v="11840.7"/>
    <n v="16"/>
    <n v="312.5"/>
    <n v="0"/>
    <n v="0"/>
    <n v="0"/>
    <n v="418.3"/>
    <n v="0"/>
    <n v="0"/>
    <n v="101.4"/>
    <n v="4137.8999999999996"/>
    <n v="15080.1"/>
    <n v="16750.8"/>
    <n v="5281.9"/>
    <n v="0"/>
    <n v="0"/>
    <n v="0"/>
    <n v="0"/>
    <n v="11.6"/>
    <n v="4571.3"/>
    <n v="95450"/>
    <n v="154941.5"/>
    <n v="180714.4"/>
    <n v="177403.2"/>
    <n v="713925.4"/>
    <n v="0"/>
    <n v="573508"/>
    <n v="0"/>
    <n v="0"/>
    <n v="0"/>
    <n v="0"/>
    <n v="0"/>
    <n v="0"/>
    <n v="0"/>
    <n v="42658"/>
    <n v="1368369.5"/>
    <n v="573508"/>
    <n v="1984535.5"/>
  </r>
  <r>
    <x v="6"/>
    <x v="3"/>
    <n v="8"/>
    <n v="7526.8"/>
    <n v="23860"/>
    <n v="12282.2"/>
    <n v="35.299999999999997"/>
    <n v="350.3"/>
    <n v="0"/>
    <n v="0"/>
    <n v="0"/>
    <n v="414.8"/>
    <n v="0"/>
    <n v="0"/>
    <n v="80"/>
    <n v="4563.8999999999996"/>
    <n v="14885.7"/>
    <n v="14542.1"/>
    <n v="5742.1"/>
    <n v="0"/>
    <n v="3273.74"/>
    <n v="0"/>
    <n v="0"/>
    <n v="9.5"/>
    <n v="5124.5"/>
    <n v="102997.3"/>
    <n v="148680"/>
    <n v="167575.70000000001"/>
    <n v="198837.6"/>
    <n v="1113643.8600000001"/>
    <n v="8712.2099999999991"/>
    <n v="204173.39"/>
    <n v="0"/>
    <n v="0"/>
    <n v="0"/>
    <n v="0"/>
    <n v="0"/>
    <n v="0"/>
    <n v="0"/>
    <n v="44469.400000000009"/>
    <n v="1779956"/>
    <n v="212885.6"/>
    <n v="2037311"/>
  </r>
  <r>
    <x v="6"/>
    <x v="3"/>
    <n v="9"/>
    <n v="7298.1"/>
    <n v="23865.9"/>
    <n v="11885.4"/>
    <n v="18.399999999999999"/>
    <n v="273.2"/>
    <n v="0"/>
    <n v="0"/>
    <n v="0"/>
    <n v="458.6"/>
    <n v="0"/>
    <n v="0"/>
    <n v="169.2"/>
    <n v="5029.1000000000004"/>
    <n v="14808.4"/>
    <n v="17992.900000000001"/>
    <n v="5350.4"/>
    <n v="0"/>
    <n v="0"/>
    <n v="0"/>
    <n v="0"/>
    <n v="8.4"/>
    <n v="7035.3"/>
    <n v="107277.5"/>
    <n v="160013.70000000001"/>
    <n v="182455.1"/>
    <n v="196030.4"/>
    <n v="716954.2"/>
    <n v="0"/>
    <n v="786184.6"/>
    <n v="0"/>
    <n v="0"/>
    <n v="0"/>
    <n v="0"/>
    <n v="0"/>
    <n v="0"/>
    <n v="0"/>
    <n v="43799.6"/>
    <n v="1413124.6"/>
    <n v="786184.6"/>
    <n v="2243108.8000000003"/>
  </r>
  <r>
    <x v="6"/>
    <x v="3"/>
    <n v="10"/>
    <n v="10938.5"/>
    <n v="29147"/>
    <n v="17489.099999999999"/>
    <n v="171.2"/>
    <n v="546.79999999999995"/>
    <n v="0"/>
    <n v="0"/>
    <n v="0"/>
    <n v="2051.5"/>
    <n v="0"/>
    <n v="0"/>
    <n v="686.9"/>
    <n v="8270.7000000000007"/>
    <n v="15825.5"/>
    <n v="16270.3"/>
    <n v="6601.6"/>
    <n v="0"/>
    <n v="0"/>
    <n v="0"/>
    <n v="0"/>
    <n v="58"/>
    <n v="7293"/>
    <n v="106567.4"/>
    <n v="148481.4"/>
    <n v="195321.8"/>
    <n v="164227.79999999999"/>
    <n v="860754.8"/>
    <n v="231756.46"/>
    <n v="355726.34"/>
    <n v="0"/>
    <n v="0"/>
    <n v="0"/>
    <n v="0"/>
    <n v="0"/>
    <n v="0"/>
    <n v="0"/>
    <n v="60344.1"/>
    <n v="1530359.2"/>
    <n v="587482.80000000005"/>
    <n v="2178186.1"/>
  </r>
  <r>
    <x v="6"/>
    <x v="3"/>
    <n v="11"/>
    <n v="9194.1"/>
    <n v="28875.4"/>
    <n v="16828.099999999999"/>
    <n v="27.5"/>
    <n v="378.2"/>
    <n v="0"/>
    <n v="0"/>
    <n v="0"/>
    <n v="3349.7"/>
    <n v="0"/>
    <n v="0"/>
    <n v="1937"/>
    <n v="6039.6"/>
    <n v="17239.599999999999"/>
    <n v="17912.2"/>
    <n v="0"/>
    <n v="0"/>
    <n v="0"/>
    <n v="0"/>
    <n v="0"/>
    <n v="9.5"/>
    <n v="9114.4"/>
    <n v="116918.1"/>
    <n v="186776.8"/>
    <n v="231965.9"/>
    <n v="175985.5"/>
    <n v="719566.8"/>
    <n v="0"/>
    <n v="547480.80000000005"/>
    <n v="0"/>
    <n v="0"/>
    <n v="0"/>
    <n v="0"/>
    <n v="0"/>
    <n v="0"/>
    <n v="0"/>
    <n v="58652.999999999993"/>
    <n v="1483465.4"/>
    <n v="547480.80000000005"/>
    <n v="2089599.2"/>
  </r>
  <r>
    <x v="6"/>
    <x v="3"/>
    <n v="12"/>
    <n v="10879.5"/>
    <n v="35951.599999999999"/>
    <n v="21067.599999999999"/>
    <n v="20.399999999999999"/>
    <n v="898.1"/>
    <n v="0"/>
    <n v="0"/>
    <n v="0"/>
    <n v="4442.7"/>
    <n v="0"/>
    <n v="0"/>
    <n v="3976.7"/>
    <n v="6839.1"/>
    <n v="20378.7"/>
    <n v="19129.7"/>
    <n v="0"/>
    <n v="0"/>
    <n v="0"/>
    <n v="0"/>
    <n v="0"/>
    <n v="10.5"/>
    <n v="9470.4"/>
    <n v="127706.8"/>
    <n v="178441.4"/>
    <n v="188828.5"/>
    <n v="160262.20000000001"/>
    <n v="795139.1"/>
    <n v="0"/>
    <n v="522978.5"/>
    <n v="0"/>
    <n v="0"/>
    <n v="0"/>
    <n v="0"/>
    <n v="0"/>
    <n v="0"/>
    <n v="0"/>
    <n v="73259.899999999994"/>
    <n v="1510183.1"/>
    <n v="522978.5"/>
    <n v="2106421.5"/>
  </r>
  <r>
    <x v="7"/>
    <x v="3"/>
    <n v="1"/>
    <n v="15903.3"/>
    <n v="60272.5"/>
    <n v="46218.6"/>
    <n v="38.299999999999997"/>
    <n v="4074.8"/>
    <n v="0"/>
    <n v="0"/>
    <n v="8197.9"/>
    <n v="13511"/>
    <n v="9683.1"/>
    <n v="0"/>
    <n v="2236.1999999999998"/>
    <n v="19749.8"/>
    <n v="50410.7"/>
    <n v="37374.300000000003"/>
    <n v="5662.6"/>
    <n v="0"/>
    <n v="0"/>
    <n v="0"/>
    <n v="0"/>
    <n v="13323"/>
    <n v="16203.1"/>
    <n v="263639.7"/>
    <n v="402306.5"/>
    <n v="192698.1"/>
    <n v="138980.1"/>
    <n v="394463"/>
    <n v="0"/>
    <n v="0"/>
    <n v="0"/>
    <n v="0"/>
    <n v="0"/>
    <n v="0"/>
    <n v="0"/>
    <n v="0"/>
    <n v="0"/>
    <n v="157899.5"/>
    <n v="1537047.1"/>
    <n v="0"/>
    <n v="1694946.6"/>
  </r>
  <r>
    <x v="7"/>
    <x v="3"/>
    <n v="2"/>
    <n v="18500.900000000001"/>
    <n v="81030.600000000006"/>
    <n v="59966.8"/>
    <n v="38.200000000000003"/>
    <n v="3110.5"/>
    <n v="0"/>
    <n v="0"/>
    <n v="10960.5"/>
    <n v="11445.6"/>
    <n v="12287.8"/>
    <n v="0"/>
    <n v="3057.2"/>
    <n v="23474.400000000001"/>
    <n v="48438.8"/>
    <n v="56476.2"/>
    <n v="11.6"/>
    <n v="0"/>
    <n v="0"/>
    <n v="0"/>
    <n v="0"/>
    <n v="10418.1"/>
    <n v="20782.5"/>
    <n v="245644.6"/>
    <n v="379588.9"/>
    <n v="164221.5"/>
    <n v="121094.8"/>
    <n v="362539.4"/>
    <n v="0"/>
    <n v="0"/>
    <n v="0"/>
    <n v="0"/>
    <n v="0"/>
    <n v="0"/>
    <n v="0"/>
    <n v="0"/>
    <n v="0"/>
    <n v="197340.9"/>
    <n v="1435748"/>
    <n v="0"/>
    <n v="1633088.9"/>
  </r>
  <r>
    <x v="7"/>
    <x v="3"/>
    <n v="3"/>
    <n v="15081.2"/>
    <n v="58462.400000000001"/>
    <n v="41658.6"/>
    <n v="37.9"/>
    <n v="2753.5"/>
    <n v="0"/>
    <n v="0"/>
    <n v="7341.2"/>
    <n v="10696.2"/>
    <n v="12390.1"/>
    <n v="0"/>
    <n v="3812.6"/>
    <n v="19375.7"/>
    <n v="51076.3"/>
    <n v="56386.6"/>
    <n v="4852.6000000000004"/>
    <n v="0"/>
    <n v="0"/>
    <n v="0"/>
    <n v="0"/>
    <n v="9937.5"/>
    <n v="19847.7"/>
    <n v="246502.39999999999"/>
    <n v="388076.7"/>
    <n v="169393.3"/>
    <n v="140174.5"/>
    <n v="397627.1"/>
    <n v="0"/>
    <n v="0"/>
    <n v="0"/>
    <n v="0"/>
    <n v="0"/>
    <n v="0"/>
    <n v="0"/>
    <n v="0"/>
    <n v="0"/>
    <n v="148421.1"/>
    <n v="1507063"/>
    <n v="0"/>
    <n v="1655484.1"/>
  </r>
  <r>
    <x v="7"/>
    <x v="3"/>
    <n v="4"/>
    <n v="11946.2"/>
    <n v="42796.5"/>
    <n v="31551.200000000001"/>
    <n v="41.3"/>
    <n v="2915.5"/>
    <n v="0"/>
    <n v="0"/>
    <n v="7995.9"/>
    <n v="10486.4"/>
    <n v="7023.8"/>
    <n v="0"/>
    <n v="3452.3"/>
    <n v="16310.2"/>
    <n v="48675.5"/>
    <n v="36432.699999999997"/>
    <n v="4649"/>
    <n v="0"/>
    <n v="0"/>
    <n v="0"/>
    <n v="0"/>
    <n v="7905.3"/>
    <n v="18636"/>
    <n v="235013.8"/>
    <n v="363696.7"/>
    <n v="142597.29999999999"/>
    <n v="129883.8"/>
    <n v="386890.4"/>
    <n v="0"/>
    <n v="0"/>
    <n v="0"/>
    <n v="0"/>
    <n v="0"/>
    <n v="0"/>
    <n v="0"/>
    <n v="0"/>
    <n v="0"/>
    <n v="114756.79999999999"/>
    <n v="1394143"/>
    <n v="0"/>
    <n v="1508899.8"/>
  </r>
  <r>
    <x v="7"/>
    <x v="3"/>
    <n v="5"/>
    <n v="11135.2"/>
    <n v="39762.199999999997"/>
    <n v="29687"/>
    <n v="40.5"/>
    <n v="1491.7"/>
    <n v="0"/>
    <n v="0"/>
    <n v="4234.3"/>
    <n v="7660.7"/>
    <n v="7674.2"/>
    <n v="0"/>
    <n v="4499.1000000000004"/>
    <n v="16524.7"/>
    <n v="48000.4"/>
    <n v="33979"/>
    <n v="2903.7"/>
    <n v="0"/>
    <n v="0"/>
    <n v="0"/>
    <n v="0"/>
    <n v="5496.8"/>
    <n v="16223.8"/>
    <n v="224067"/>
    <n v="348912.3"/>
    <n v="153452.29999999999"/>
    <n v="136000"/>
    <n v="350657.5"/>
    <n v="0"/>
    <n v="0"/>
    <n v="0"/>
    <n v="0"/>
    <n v="0"/>
    <n v="0"/>
    <n v="0"/>
    <n v="0"/>
    <n v="0"/>
    <n v="101685.79999999999"/>
    <n v="1340716.6000000001"/>
    <n v="0"/>
    <n v="1442402.4000000001"/>
  </r>
  <r>
    <x v="7"/>
    <x v="3"/>
    <n v="6"/>
    <n v="9300.9"/>
    <n v="32029.9"/>
    <n v="22276.1"/>
    <n v="38.1"/>
    <n v="543.9"/>
    <n v="0"/>
    <n v="0"/>
    <n v="2228.1999999999998"/>
    <n v="5175.5"/>
    <n v="4707.8999999999996"/>
    <n v="0"/>
    <n v="1595.2"/>
    <n v="13964.1"/>
    <n v="41604.800000000003"/>
    <n v="21864.799999999999"/>
    <n v="394.1"/>
    <n v="0"/>
    <n v="0"/>
    <n v="0"/>
    <n v="0"/>
    <n v="4442.1000000000004"/>
    <n v="12739.7"/>
    <n v="191714.3"/>
    <n v="288788.5"/>
    <n v="145336.6"/>
    <n v="170263"/>
    <n v="380660.8"/>
    <n v="0"/>
    <n v="0"/>
    <n v="0"/>
    <n v="0"/>
    <n v="0"/>
    <n v="0"/>
    <n v="0"/>
    <n v="0"/>
    <n v="0"/>
    <n v="76300.5"/>
    <n v="1273368"/>
    <n v="0"/>
    <n v="1349668.5"/>
  </r>
  <r>
    <x v="7"/>
    <x v="3"/>
    <n v="7"/>
    <n v="10287"/>
    <n v="29578.9"/>
    <n v="19484.5"/>
    <n v="39.6"/>
    <n v="136.4"/>
    <n v="300"/>
    <n v="0"/>
    <n v="1575.8"/>
    <n v="5543"/>
    <n v="3485.5"/>
    <n v="0"/>
    <n v="1842.4"/>
    <n v="12826.5"/>
    <n v="42603.3"/>
    <n v="21474.5"/>
    <n v="10.4"/>
    <n v="0"/>
    <n v="0"/>
    <n v="0"/>
    <n v="0"/>
    <n v="3635.2"/>
    <n v="10337.1"/>
    <n v="188301.2"/>
    <n v="284214.90000000002"/>
    <n v="137676.79999999999"/>
    <n v="91442.4"/>
    <n v="418682.4"/>
    <n v="0"/>
    <n v="0"/>
    <n v="0"/>
    <n v="0"/>
    <n v="0"/>
    <n v="0"/>
    <n v="0"/>
    <n v="0"/>
    <n v="0"/>
    <n v="70430.700000000012"/>
    <n v="1213047.1000000001"/>
    <n v="0"/>
    <n v="1283477.8"/>
  </r>
  <r>
    <x v="7"/>
    <x v="3"/>
    <n v="8"/>
    <n v="9731.2999999999993"/>
    <n v="28510.5"/>
    <n v="19305.8"/>
    <n v="37.200000000000003"/>
    <n v="110.5"/>
    <n v="250.9"/>
    <n v="0"/>
    <n v="1481.4"/>
    <n v="4885.5"/>
    <n v="4018.6"/>
    <n v="0"/>
    <n v="1997.8"/>
    <n v="13601.9"/>
    <n v="43590"/>
    <n v="23821.9"/>
    <n v="79.2"/>
    <n v="0"/>
    <n v="0"/>
    <n v="0"/>
    <n v="0"/>
    <n v="3875.7"/>
    <n v="10101.9"/>
    <n v="193359.8"/>
    <n v="306751.7"/>
    <n v="135084.1"/>
    <n v="96728.8"/>
    <n v="400920.7"/>
    <n v="0"/>
    <n v="0"/>
    <n v="0"/>
    <n v="0"/>
    <n v="0"/>
    <n v="0"/>
    <n v="0"/>
    <n v="0"/>
    <n v="0"/>
    <n v="68331.700000000012"/>
    <n v="1229913.5"/>
    <n v="0"/>
    <n v="1298245.2"/>
  </r>
  <r>
    <x v="7"/>
    <x v="3"/>
    <n v="9"/>
    <n v="10537.9"/>
    <n v="30700.799999999999"/>
    <n v="20291.5"/>
    <n v="33"/>
    <n v="183.7"/>
    <n v="359.2"/>
    <n v="0"/>
    <n v="1569.6"/>
    <n v="4941"/>
    <n v="3235.3"/>
    <n v="0"/>
    <n v="2955.2"/>
    <n v="14369.2"/>
    <n v="45148.800000000003"/>
    <n v="23734"/>
    <n v="10.4"/>
    <n v="0"/>
    <n v="0"/>
    <n v="0"/>
    <n v="0"/>
    <n v="3844.4"/>
    <n v="9516.1"/>
    <n v="190447.1"/>
    <n v="278014.5"/>
    <n v="129247.6"/>
    <n v="92861.6"/>
    <n v="373931"/>
    <n v="0"/>
    <n v="0"/>
    <n v="0"/>
    <n v="0"/>
    <n v="0"/>
    <n v="0"/>
    <n v="0"/>
    <n v="0"/>
    <n v="0"/>
    <n v="71851.999999999985"/>
    <n v="1164079.8999999999"/>
    <n v="0"/>
    <n v="1235931.8999999999"/>
  </r>
  <r>
    <x v="7"/>
    <x v="3"/>
    <n v="10"/>
    <n v="13065.5"/>
    <n v="36394.1"/>
    <n v="24230.1"/>
    <n v="546.5"/>
    <n v="166.9"/>
    <n v="1215.3"/>
    <n v="0"/>
    <n v="2197.9"/>
    <n v="5155.2"/>
    <n v="2886.2"/>
    <n v="0"/>
    <n v="5374"/>
    <n v="17081.2"/>
    <n v="48450.7"/>
    <n v="29099.8"/>
    <n v="125.4"/>
    <n v="0"/>
    <n v="0"/>
    <n v="0"/>
    <n v="0"/>
    <n v="5975"/>
    <n v="10592.2"/>
    <n v="191295.7"/>
    <n v="291334.40000000002"/>
    <n v="139611.1"/>
    <n v="102942.5"/>
    <n v="440474.1"/>
    <n v="0"/>
    <n v="0"/>
    <n v="0"/>
    <n v="0"/>
    <n v="0"/>
    <n v="0"/>
    <n v="0"/>
    <n v="0"/>
    <n v="0"/>
    <n v="85857.699999999983"/>
    <n v="1282356.1000000001"/>
    <n v="0"/>
    <n v="1368213.8"/>
  </r>
  <r>
    <x v="7"/>
    <x v="3"/>
    <n v="11"/>
    <n v="12310.8"/>
    <n v="36642.1"/>
    <n v="23579.4"/>
    <n v="297.7"/>
    <n v="202.3"/>
    <n v="1217.7"/>
    <n v="0"/>
    <n v="1626.4"/>
    <n v="3286.2"/>
    <n v="5531.1"/>
    <n v="0"/>
    <n v="3811.5"/>
    <n v="15363.1"/>
    <n v="44183.4"/>
    <n v="29168.799999999999"/>
    <n v="4441.3"/>
    <n v="0"/>
    <n v="0"/>
    <n v="0"/>
    <n v="0"/>
    <n v="9432.1"/>
    <n v="10530.3"/>
    <n v="175001.4"/>
    <n v="264194.09999999998"/>
    <n v="141037.5"/>
    <n v="103133.6"/>
    <n v="417890.9"/>
    <n v="0"/>
    <n v="0"/>
    <n v="0"/>
    <n v="0"/>
    <n v="0"/>
    <n v="0"/>
    <n v="0"/>
    <n v="0"/>
    <n v="0"/>
    <n v="84693.699999999983"/>
    <n v="1218188"/>
    <n v="0"/>
    <n v="1302881.7"/>
  </r>
  <r>
    <x v="7"/>
    <x v="3"/>
    <n v="12"/>
    <n v="14910.8"/>
    <n v="46679.5"/>
    <n v="29472.1"/>
    <n v="29.8"/>
    <n v="303.39999999999998"/>
    <n v="2010.9"/>
    <n v="0"/>
    <n v="1163.5"/>
    <n v="3259.3"/>
    <n v="6936"/>
    <n v="0"/>
    <n v="3266.1"/>
    <n v="18220.8"/>
    <n v="53406.7"/>
    <n v="35524"/>
    <n v="5653.8"/>
    <n v="0"/>
    <n v="0"/>
    <n v="0"/>
    <n v="0"/>
    <n v="12238.7"/>
    <n v="12076.6"/>
    <n v="203783"/>
    <n v="310936.8"/>
    <n v="161585.1"/>
    <n v="108077.1"/>
    <n v="438475.3"/>
    <n v="0"/>
    <n v="0"/>
    <n v="0"/>
    <n v="0"/>
    <n v="0"/>
    <n v="0"/>
    <n v="0"/>
    <n v="0"/>
    <n v="0"/>
    <n v="104765.29999999999"/>
    <n v="1363244"/>
    <n v="0"/>
    <n v="1468009.3"/>
  </r>
  <r>
    <x v="8"/>
    <x v="3"/>
    <n v="1"/>
    <n v="784.7"/>
    <n v="1604.6"/>
    <n v="694.8"/>
    <n v="0"/>
    <n v="0"/>
    <n v="0"/>
    <n v="0"/>
    <n v="0"/>
    <n v="0"/>
    <n v="0"/>
    <n v="0"/>
    <n v="51.2"/>
    <n v="1277.3"/>
    <n v="2604.6999999999998"/>
    <n v="1273.3"/>
    <n v="0"/>
    <n v="0"/>
    <n v="0"/>
    <n v="0"/>
    <n v="0"/>
    <n v="0"/>
    <n v="869.5"/>
    <n v="16600.8"/>
    <n v="14090.7"/>
    <n v="97374.6"/>
    <n v="29343.8"/>
    <n v="201981.7"/>
    <n v="0"/>
    <n v="0"/>
    <n v="0"/>
    <n v="0"/>
    <n v="0"/>
    <n v="0"/>
    <n v="0"/>
    <n v="0"/>
    <n v="0"/>
    <n v="3084.1000000000004"/>
    <n v="365467.6"/>
    <n v="0"/>
    <n v="368551.69999999995"/>
  </r>
  <r>
    <x v="8"/>
    <x v="3"/>
    <n v="2"/>
    <n v="975"/>
    <n v="1971.3"/>
    <n v="995.1"/>
    <n v="0"/>
    <n v="0"/>
    <n v="0"/>
    <n v="0"/>
    <n v="0"/>
    <n v="0"/>
    <n v="0"/>
    <n v="0"/>
    <n v="41.9"/>
    <n v="1752.9"/>
    <n v="2881.7"/>
    <n v="1252.5"/>
    <n v="0"/>
    <n v="0"/>
    <n v="0"/>
    <n v="0"/>
    <n v="0"/>
    <n v="0"/>
    <n v="1000.8"/>
    <n v="18564.2"/>
    <n v="17869.2"/>
    <n v="82153.8"/>
    <n v="33009.599999999999"/>
    <n v="230751.1"/>
    <n v="0"/>
    <n v="0"/>
    <n v="0"/>
    <n v="0"/>
    <n v="0"/>
    <n v="0"/>
    <n v="0"/>
    <n v="0"/>
    <n v="0"/>
    <n v="3941.4"/>
    <n v="389277.7"/>
    <n v="0"/>
    <n v="393219.10000000003"/>
  </r>
  <r>
    <x v="8"/>
    <x v="3"/>
    <n v="3"/>
    <n v="784.8"/>
    <n v="1447.7"/>
    <n v="623.9"/>
    <n v="0"/>
    <n v="0"/>
    <n v="0"/>
    <n v="0"/>
    <n v="0"/>
    <n v="0"/>
    <n v="0"/>
    <n v="0"/>
    <n v="41.9"/>
    <n v="1235.7"/>
    <n v="3229.5"/>
    <n v="1131.5999999999999"/>
    <n v="0"/>
    <n v="0"/>
    <n v="0"/>
    <n v="0"/>
    <n v="0"/>
    <n v="0"/>
    <n v="940.9"/>
    <n v="16727.400000000001"/>
    <n v="13720.6"/>
    <n v="62908.9"/>
    <n v="24219.200000000001"/>
    <n v="184830.7"/>
    <n v="0"/>
    <n v="0"/>
    <n v="0"/>
    <n v="0"/>
    <n v="0"/>
    <n v="0"/>
    <n v="0"/>
    <n v="0"/>
    <n v="0"/>
    <n v="2856.4"/>
    <n v="308986.40000000002"/>
    <n v="0"/>
    <n v="311842.80000000005"/>
  </r>
  <r>
    <x v="8"/>
    <x v="3"/>
    <n v="4"/>
    <n v="791"/>
    <n v="1349.1"/>
    <n v="592.6"/>
    <n v="0"/>
    <n v="0"/>
    <n v="0"/>
    <n v="0"/>
    <n v="0"/>
    <n v="0"/>
    <n v="0"/>
    <n v="0"/>
    <n v="44.1"/>
    <n v="1209.2"/>
    <n v="3686.3"/>
    <n v="1329.1"/>
    <n v="0"/>
    <n v="0"/>
    <n v="0"/>
    <n v="0"/>
    <n v="0"/>
    <n v="0"/>
    <n v="908.8"/>
    <n v="15477.7"/>
    <n v="13157.4"/>
    <n v="55949.7"/>
    <n v="22620.6"/>
    <n v="188896.6"/>
    <n v="0"/>
    <n v="0"/>
    <n v="0"/>
    <n v="0"/>
    <n v="0"/>
    <n v="0"/>
    <n v="0"/>
    <n v="0"/>
    <n v="0"/>
    <n v="2732.7"/>
    <n v="303279.5"/>
    <n v="0"/>
    <n v="306012.2"/>
  </r>
  <r>
    <x v="8"/>
    <x v="3"/>
    <n v="5"/>
    <n v="645.1"/>
    <n v="1238.5"/>
    <n v="531.1"/>
    <n v="1.2"/>
    <n v="0"/>
    <n v="0"/>
    <n v="0"/>
    <n v="0"/>
    <n v="0"/>
    <n v="0"/>
    <n v="0"/>
    <n v="49.9"/>
    <n v="1018.6"/>
    <n v="3341.8"/>
    <n v="1188.5999999999999"/>
    <n v="0"/>
    <n v="0"/>
    <n v="0"/>
    <n v="0"/>
    <n v="0"/>
    <n v="0"/>
    <n v="834.1"/>
    <n v="14520.5"/>
    <n v="10254.700000000001"/>
    <n v="54455.3"/>
    <n v="22513.1"/>
    <n v="179739.6"/>
    <n v="0"/>
    <n v="0"/>
    <n v="0"/>
    <n v="0"/>
    <n v="0"/>
    <n v="0"/>
    <n v="0"/>
    <n v="0"/>
    <n v="0"/>
    <n v="2415.8999999999996"/>
    <n v="287916.2"/>
    <n v="0"/>
    <n v="290332.10000000003"/>
  </r>
  <r>
    <x v="8"/>
    <x v="3"/>
    <n v="6"/>
    <n v="588"/>
    <n v="1130.7"/>
    <n v="507.4"/>
    <n v="0"/>
    <n v="0"/>
    <n v="0"/>
    <n v="0"/>
    <n v="0"/>
    <n v="0"/>
    <n v="0"/>
    <n v="0"/>
    <n v="44"/>
    <n v="827.4"/>
    <n v="3355.1"/>
    <n v="1312.8"/>
    <n v="0"/>
    <n v="0"/>
    <n v="0"/>
    <n v="0"/>
    <n v="0"/>
    <n v="0"/>
    <n v="687.3"/>
    <n v="13195.3"/>
    <n v="8717.9"/>
    <n v="60210.5"/>
    <n v="18650.3"/>
    <n v="177338.6"/>
    <n v="0"/>
    <n v="0"/>
    <n v="0"/>
    <n v="0"/>
    <n v="0"/>
    <n v="0"/>
    <n v="0"/>
    <n v="0"/>
    <n v="0"/>
    <n v="2226.1"/>
    <n v="284339.20000000001"/>
    <n v="0"/>
    <n v="286565.3"/>
  </r>
  <r>
    <x v="8"/>
    <x v="3"/>
    <n v="7"/>
    <n v="425.2"/>
    <n v="1075.9000000000001"/>
    <n v="455.7"/>
    <n v="1.2"/>
    <n v="0"/>
    <n v="0"/>
    <n v="0"/>
    <n v="0"/>
    <n v="0"/>
    <n v="0"/>
    <n v="0"/>
    <n v="44.1"/>
    <n v="937.2"/>
    <n v="2904.5"/>
    <n v="1123.2"/>
    <n v="0"/>
    <n v="0"/>
    <n v="0"/>
    <n v="0"/>
    <n v="0"/>
    <n v="0"/>
    <n v="448.2"/>
    <n v="9578.9"/>
    <n v="9170.7999999999993"/>
    <n v="57036.5"/>
    <n v="17432.400000000001"/>
    <n v="156121.20000000001"/>
    <n v="0"/>
    <n v="0"/>
    <n v="0"/>
    <n v="0"/>
    <n v="0"/>
    <n v="0"/>
    <n v="0"/>
    <n v="0"/>
    <n v="0"/>
    <n v="1958.0000000000002"/>
    <n v="254797"/>
    <n v="0"/>
    <n v="256755"/>
  </r>
  <r>
    <x v="8"/>
    <x v="3"/>
    <n v="8"/>
    <n v="436.2"/>
    <n v="1054.4000000000001"/>
    <n v="397.7"/>
    <n v="0"/>
    <n v="0"/>
    <n v="0"/>
    <n v="0"/>
    <n v="0"/>
    <n v="0"/>
    <n v="0"/>
    <n v="0"/>
    <n v="41.8"/>
    <n v="942.1"/>
    <n v="2057.6999999999998"/>
    <n v="620.29999999999995"/>
    <n v="0"/>
    <n v="0"/>
    <n v="0"/>
    <n v="0"/>
    <n v="0"/>
    <n v="0"/>
    <n v="402.2"/>
    <n v="9394.7999999999993"/>
    <n v="11508.8"/>
    <n v="48506.9"/>
    <n v="14314.1"/>
    <n v="156760.79999999999"/>
    <n v="0"/>
    <n v="0"/>
    <n v="0"/>
    <n v="0"/>
    <n v="0"/>
    <n v="0"/>
    <n v="0"/>
    <n v="0"/>
    <n v="0"/>
    <n v="1888.3000000000002"/>
    <n v="244549.5"/>
    <n v="0"/>
    <n v="246437.8"/>
  </r>
  <r>
    <x v="8"/>
    <x v="3"/>
    <n v="9"/>
    <n v="564.1"/>
    <n v="1195.5"/>
    <n v="465.8"/>
    <n v="1.2"/>
    <n v="0"/>
    <n v="0"/>
    <n v="0"/>
    <n v="0"/>
    <n v="0"/>
    <n v="0"/>
    <n v="0"/>
    <n v="49.9"/>
    <n v="1384.8"/>
    <n v="2647.6"/>
    <n v="1290.5999999999999"/>
    <n v="0"/>
    <n v="0"/>
    <n v="0"/>
    <n v="0"/>
    <n v="0"/>
    <n v="0"/>
    <n v="658.5"/>
    <n v="11102.8"/>
    <n v="13329.4"/>
    <n v="39673.9"/>
    <n v="19202.2"/>
    <n v="157696.20000000001"/>
    <n v="0"/>
    <n v="0"/>
    <n v="0"/>
    <n v="0"/>
    <n v="0"/>
    <n v="0"/>
    <n v="0"/>
    <n v="0"/>
    <n v="0"/>
    <n v="2226.6"/>
    <n v="247035.90000000002"/>
    <n v="0"/>
    <n v="249262.50000000003"/>
  </r>
  <r>
    <x v="8"/>
    <x v="3"/>
    <n v="10"/>
    <n v="885.7"/>
    <n v="1342.4"/>
    <n v="506.9"/>
    <n v="0"/>
    <n v="0"/>
    <n v="0"/>
    <n v="0"/>
    <n v="0"/>
    <n v="0"/>
    <n v="0"/>
    <n v="0"/>
    <n v="159.6"/>
    <n v="2415.6"/>
    <n v="2450.1999999999998"/>
    <n v="1038.8"/>
    <n v="0"/>
    <n v="0"/>
    <n v="0"/>
    <n v="0"/>
    <n v="0"/>
    <n v="0"/>
    <n v="714.3"/>
    <n v="10542.3"/>
    <n v="9430.2000000000007"/>
    <n v="34602.9"/>
    <n v="15815.5"/>
    <n v="223911.8"/>
    <n v="0"/>
    <n v="0"/>
    <n v="0"/>
    <n v="0"/>
    <n v="0"/>
    <n v="0"/>
    <n v="0"/>
    <n v="0"/>
    <n v="0"/>
    <n v="2735.0000000000005"/>
    <n v="301081.19999999995"/>
    <n v="0"/>
    <n v="303816.19999999995"/>
  </r>
  <r>
    <x v="8"/>
    <x v="3"/>
    <n v="11"/>
    <n v="683.3"/>
    <n v="1395.9"/>
    <n v="576.4"/>
    <n v="0"/>
    <n v="0"/>
    <n v="0"/>
    <n v="0"/>
    <n v="0"/>
    <n v="0"/>
    <n v="0"/>
    <n v="0"/>
    <n v="40.799999999999997"/>
    <n v="1414.5"/>
    <n v="3510.8"/>
    <n v="1486.7"/>
    <n v="0"/>
    <n v="0"/>
    <n v="0"/>
    <n v="0"/>
    <n v="0"/>
    <n v="0"/>
    <n v="886.4"/>
    <n v="13759.2"/>
    <n v="11213.1"/>
    <n v="47231.4"/>
    <n v="22893.8"/>
    <n v="155569.4"/>
    <n v="0"/>
    <n v="0"/>
    <n v="0"/>
    <n v="0"/>
    <n v="0"/>
    <n v="0"/>
    <n v="0"/>
    <n v="0"/>
    <n v="0"/>
    <n v="2655.6"/>
    <n v="258006.09999999998"/>
    <n v="0"/>
    <n v="260661.69999999998"/>
  </r>
  <r>
    <x v="8"/>
    <x v="3"/>
    <n v="12"/>
    <n v="610.9"/>
    <n v="1295.4000000000001"/>
    <n v="524.6"/>
    <n v="1.2"/>
    <n v="0"/>
    <n v="0"/>
    <n v="0"/>
    <n v="0"/>
    <n v="0"/>
    <n v="0"/>
    <n v="0"/>
    <n v="32.6"/>
    <n v="1322.1"/>
    <n v="2312.6"/>
    <n v="1147.3"/>
    <n v="0"/>
    <n v="0"/>
    <n v="0"/>
    <n v="0"/>
    <n v="0"/>
    <n v="0"/>
    <n v="1252.8"/>
    <n v="12379.8"/>
    <n v="12950.8"/>
    <n v="32312.6"/>
    <n v="5565.1"/>
    <n v="211272.6"/>
    <n v="0"/>
    <n v="0"/>
    <n v="0"/>
    <n v="0"/>
    <n v="0"/>
    <n v="0"/>
    <n v="0"/>
    <n v="0"/>
    <n v="0"/>
    <n v="2432.1"/>
    <n v="280548.3"/>
    <n v="0"/>
    <n v="282980.39999999997"/>
  </r>
  <r>
    <x v="9"/>
    <x v="3"/>
    <n v="1"/>
    <n v="127679.7"/>
    <n v="377266.9"/>
    <n v="1032289"/>
    <n v="329.9"/>
    <n v="171747.3"/>
    <n v="3662.1"/>
    <n v="0"/>
    <n v="113903"/>
    <n v="72477.600000000006"/>
    <n v="0"/>
    <n v="961.5"/>
    <n v="604.1"/>
    <n v="28138.400000000001"/>
    <n v="90833.9"/>
    <n v="61666.1"/>
    <n v="0"/>
    <n v="-1.26"/>
    <n v="0"/>
    <n v="34151.5"/>
    <n v="0"/>
    <n v="2553.6999999999998"/>
    <n v="43222.5"/>
    <n v="644732.5"/>
    <n v="897230.5"/>
    <n v="345903.2"/>
    <n v="587767.26"/>
    <n v="290722.40000000002"/>
    <n v="0"/>
    <n v="0"/>
    <n v="-7.73"/>
    <n v="2359988.83"/>
    <n v="0"/>
    <n v="0"/>
    <n v="0"/>
    <n v="0"/>
    <n v="0"/>
    <n v="1899355.5000000002"/>
    <n v="3028486.3000000003"/>
    <n v="2359981.1"/>
    <n v="7287822.9000000004"/>
  </r>
  <r>
    <x v="9"/>
    <x v="3"/>
    <n v="2"/>
    <n v="133460.9"/>
    <n v="432998.1"/>
    <n v="989695"/>
    <n v="285.2"/>
    <n v="162843.29999999999"/>
    <n v="3001.2"/>
    <n v="0"/>
    <n v="126778.3"/>
    <n v="78962.3"/>
    <n v="0"/>
    <n v="909.1"/>
    <n v="581.5"/>
    <n v="32694.2"/>
    <n v="93549.4"/>
    <n v="73545.2"/>
    <n v="0"/>
    <n v="0"/>
    <n v="0"/>
    <n v="29711.8"/>
    <n v="0"/>
    <n v="2429.6999999999998"/>
    <n v="47890.9"/>
    <n v="644662.4"/>
    <n v="893995.8"/>
    <n v="379452.2"/>
    <n v="535537.19999999995"/>
    <n v="423335.5"/>
    <n v="0"/>
    <n v="0"/>
    <n v="0"/>
    <n v="2058887.8"/>
    <n v="0"/>
    <n v="0"/>
    <n v="0"/>
    <n v="0"/>
    <n v="0"/>
    <n v="1928024.3"/>
    <n v="3158294.9000000004"/>
    <n v="2058887.8"/>
    <n v="7145207"/>
  </r>
  <r>
    <x v="9"/>
    <x v="3"/>
    <n v="3"/>
    <n v="128341.5"/>
    <n v="353779.4"/>
    <n v="979980.4"/>
    <n v="297.60000000000002"/>
    <n v="130024.3"/>
    <n v="2981.4"/>
    <n v="0"/>
    <n v="78516.800000000003"/>
    <n v="56403.199999999997"/>
    <n v="0"/>
    <n v="990.9"/>
    <n v="786.3"/>
    <n v="29672.7"/>
    <n v="88395.5"/>
    <n v="69891.199999999997"/>
    <n v="0"/>
    <n v="0"/>
    <n v="0"/>
    <n v="30585.200000000001"/>
    <n v="0"/>
    <n v="2517.4"/>
    <n v="44031.9"/>
    <n v="612485.69999999995"/>
    <n v="819080"/>
    <n v="371428.5"/>
    <n v="561775.30000000005"/>
    <n v="480038.1"/>
    <n v="0"/>
    <n v="0"/>
    <n v="0"/>
    <n v="2592782.4"/>
    <n v="0"/>
    <n v="0"/>
    <n v="0"/>
    <n v="0"/>
    <n v="0"/>
    <n v="1730324.6"/>
    <n v="3111678.6999999997"/>
    <n v="2592782.4"/>
    <n v="7434785.6999999993"/>
  </r>
  <r>
    <x v="9"/>
    <x v="3"/>
    <n v="4"/>
    <n v="113700.3"/>
    <n v="313377.09999999998"/>
    <n v="868602.5"/>
    <n v="314.10000000000002"/>
    <n v="105731.8"/>
    <n v="2742.3"/>
    <n v="0"/>
    <n v="65950.8"/>
    <n v="45628.5"/>
    <n v="0"/>
    <n v="975.5"/>
    <n v="770.1"/>
    <n v="26204.2"/>
    <n v="82347.199999999997"/>
    <n v="66624.899999999994"/>
    <n v="0"/>
    <n v="0"/>
    <n v="60906.43"/>
    <n v="30468.9"/>
    <n v="0"/>
    <n v="2660.1"/>
    <n v="41138.400000000001"/>
    <n v="581284.6"/>
    <n v="772527.8"/>
    <n v="311725.2"/>
    <n v="550563.4"/>
    <n v="488278.57"/>
    <n v="0"/>
    <n v="0"/>
    <n v="0"/>
    <n v="2439735.7000000002"/>
    <n v="0"/>
    <n v="0"/>
    <n v="0"/>
    <n v="0"/>
    <n v="0"/>
    <n v="1516047.4000000001"/>
    <n v="3016475.3"/>
    <n v="2439735.7000000002"/>
    <n v="6972258.4000000004"/>
  </r>
  <r>
    <x v="9"/>
    <x v="3"/>
    <n v="5"/>
    <n v="87282.3"/>
    <n v="274394.2"/>
    <n v="702830.3"/>
    <n v="236.6"/>
    <n v="63774.5"/>
    <n v="1136"/>
    <n v="0"/>
    <n v="34898.400000000001"/>
    <n v="28583.4"/>
    <n v="0"/>
    <n v="841.7"/>
    <n v="664.7"/>
    <n v="24086.7"/>
    <n v="77081.399999999994"/>
    <n v="58800.3"/>
    <n v="0"/>
    <n v="0"/>
    <n v="0"/>
    <n v="34626.400000000001"/>
    <n v="0"/>
    <n v="2562"/>
    <n v="38970"/>
    <n v="548000.80000000005"/>
    <n v="754170.1"/>
    <n v="296477.90000000002"/>
    <n v="546446.9"/>
    <n v="524980.80000000005"/>
    <n v="0"/>
    <n v="0"/>
    <n v="0"/>
    <n v="2219541"/>
    <n v="0"/>
    <n v="0"/>
    <n v="0"/>
    <n v="0"/>
    <n v="0"/>
    <n v="1193135.7"/>
    <n v="2907709.7"/>
    <n v="2219541"/>
    <n v="6320386.4000000004"/>
  </r>
  <r>
    <x v="9"/>
    <x v="3"/>
    <n v="6"/>
    <n v="50898.2"/>
    <n v="185596.9"/>
    <n v="391969.1"/>
    <n v="210"/>
    <n v="27008.6"/>
    <n v="614.9"/>
    <n v="0"/>
    <n v="14417.3"/>
    <n v="13339.4"/>
    <n v="0"/>
    <n v="896.4"/>
    <n v="733.4"/>
    <n v="19655.3"/>
    <n v="61197.2"/>
    <n v="49084.1"/>
    <n v="0"/>
    <n v="0"/>
    <n v="0"/>
    <n v="28595.5"/>
    <n v="0"/>
    <n v="2138.4"/>
    <n v="29358.1"/>
    <n v="438972.5"/>
    <n v="607762.69999999995"/>
    <n v="248812.5"/>
    <n v="553182"/>
    <n v="410226"/>
    <n v="0"/>
    <n v="0"/>
    <n v="0"/>
    <n v="2090810.8"/>
    <n v="0"/>
    <n v="0"/>
    <n v="0"/>
    <n v="0"/>
    <n v="0"/>
    <n v="684054.4"/>
    <n v="2450614.1"/>
    <n v="2090810.8"/>
    <n v="5225479.3"/>
  </r>
  <r>
    <x v="9"/>
    <x v="3"/>
    <n v="7"/>
    <n v="49202.8"/>
    <n v="192156.9"/>
    <n v="326692.8"/>
    <n v="212.4"/>
    <n v="25889.599999999999"/>
    <n v="1000.2"/>
    <n v="0"/>
    <n v="11315.8"/>
    <n v="9881.4"/>
    <n v="0"/>
    <n v="962.8"/>
    <n v="805.5"/>
    <n v="18010"/>
    <n v="62040"/>
    <n v="45371"/>
    <n v="0"/>
    <n v="0"/>
    <n v="0"/>
    <n v="31045.7"/>
    <n v="0"/>
    <n v="2304.9"/>
    <n v="21874.400000000001"/>
    <n v="415748.9"/>
    <n v="616572.5"/>
    <n v="404851.8"/>
    <n v="250849"/>
    <n v="610236.6"/>
    <n v="0"/>
    <n v="0"/>
    <n v="151379.73000000001"/>
    <n v="1750146.17"/>
    <n v="0"/>
    <n v="0"/>
    <n v="0"/>
    <n v="0"/>
    <n v="0"/>
    <n v="616351.9"/>
    <n v="2480673.1"/>
    <n v="1901525.9"/>
    <n v="4998550.9000000004"/>
  </r>
  <r>
    <x v="9"/>
    <x v="3"/>
    <n v="8"/>
    <n v="47946.6"/>
    <n v="187947.7"/>
    <n v="312601"/>
    <n v="214.1"/>
    <n v="23298.799999999999"/>
    <n v="848.4"/>
    <n v="0"/>
    <n v="11007.4"/>
    <n v="9729.7000000000007"/>
    <n v="0"/>
    <n v="934.8"/>
    <n v="1160"/>
    <n v="18108.599999999999"/>
    <n v="62966.7"/>
    <n v="48513.3"/>
    <n v="105.61"/>
    <n v="0"/>
    <n v="0"/>
    <n v="31181.200000000001"/>
    <n v="0"/>
    <n v="2074.9"/>
    <n v="23724.3"/>
    <n v="422995.3"/>
    <n v="607786.30000000005"/>
    <n v="133585.69"/>
    <n v="353822.4"/>
    <n v="582533.30000000005"/>
    <n v="0"/>
    <n v="0"/>
    <n v="0"/>
    <n v="1601932.8"/>
    <n v="0"/>
    <n v="0"/>
    <n v="0"/>
    <n v="0"/>
    <n v="0"/>
    <n v="593593.70000000007"/>
    <n v="2289492.4000000004"/>
    <n v="1601932.8"/>
    <n v="4485018.9000000004"/>
  </r>
  <r>
    <x v="9"/>
    <x v="3"/>
    <n v="9"/>
    <n v="50200.9"/>
    <n v="200281.2"/>
    <n v="348110.2"/>
    <n v="375.8"/>
    <n v="27612.7"/>
    <n v="938.2"/>
    <n v="0"/>
    <n v="12027.9"/>
    <n v="10075.700000000001"/>
    <n v="0"/>
    <n v="989.5"/>
    <n v="868.7"/>
    <n v="17889.400000000001"/>
    <n v="65740.100000000006"/>
    <n v="56612.4"/>
    <n v="-1"/>
    <n v="0"/>
    <n v="0"/>
    <n v="32330.400000000001"/>
    <n v="0"/>
    <n v="2333.4"/>
    <n v="26357.599999999999"/>
    <n v="436971.1"/>
    <n v="621968.30000000005"/>
    <n v="305666.5"/>
    <n v="301770.40000000002"/>
    <n v="517940.4"/>
    <n v="0"/>
    <n v="0"/>
    <n v="0"/>
    <n v="1631252.3"/>
    <n v="0"/>
    <n v="0"/>
    <n v="0"/>
    <n v="0"/>
    <n v="0"/>
    <n v="649622.6"/>
    <n v="2387437.1999999997"/>
    <n v="1631252.3"/>
    <n v="4668312.0999999996"/>
  </r>
  <r>
    <x v="9"/>
    <x v="3"/>
    <n v="10"/>
    <n v="84843.7"/>
    <n v="277024.7"/>
    <n v="558498.4"/>
    <n v="4212.3999999999996"/>
    <n v="63515.6"/>
    <n v="1923"/>
    <n v="0"/>
    <n v="23972.799999999999"/>
    <n v="18904.5"/>
    <n v="0"/>
    <n v="869.8"/>
    <n v="5911.9"/>
    <n v="21996.2"/>
    <n v="60802.8"/>
    <n v="60077.1"/>
    <n v="0"/>
    <n v="0"/>
    <n v="16066.38"/>
    <n v="37023.699999999997"/>
    <n v="0"/>
    <n v="6275.9"/>
    <n v="34068.199999999997"/>
    <n v="424903"/>
    <n v="609947.69999999995"/>
    <n v="344303"/>
    <n v="267511.59999999998"/>
    <n v="446079.82"/>
    <n v="0"/>
    <n v="0"/>
    <n v="0"/>
    <n v="1803353.3"/>
    <n v="0"/>
    <n v="0"/>
    <n v="0"/>
    <n v="0"/>
    <n v="0"/>
    <n v="1032895.1000000001"/>
    <n v="2335837.0999999996"/>
    <n v="1803353.3"/>
    <n v="5172085.5"/>
  </r>
  <r>
    <x v="9"/>
    <x v="3"/>
    <n v="11"/>
    <n v="68795.100000000006"/>
    <n v="244670.6"/>
    <n v="629484.1"/>
    <n v="200.5"/>
    <n v="101056.5"/>
    <n v="3027.8"/>
    <n v="0"/>
    <n v="52631.9"/>
    <n v="40566.300000000003"/>
    <n v="0"/>
    <n v="976.9"/>
    <n v="4315.2"/>
    <n v="20063.7"/>
    <n v="74769.600000000006"/>
    <n v="67825.100000000006"/>
    <n v="0"/>
    <n v="0"/>
    <n v="0"/>
    <n v="28710.7"/>
    <n v="0"/>
    <n v="2313.1999999999998"/>
    <n v="34739.599999999999"/>
    <n v="485407.2"/>
    <n v="739151.6"/>
    <n v="369205.7"/>
    <n v="275744.3"/>
    <n v="565378.30000000005"/>
    <n v="0"/>
    <n v="0"/>
    <n v="32354.26"/>
    <n v="1719906.74"/>
    <n v="0"/>
    <n v="0"/>
    <n v="0"/>
    <n v="0"/>
    <n v="0"/>
    <n v="1140432.8"/>
    <n v="2668601.0999999996"/>
    <n v="1752261"/>
    <n v="5561294.8999999994"/>
  </r>
  <r>
    <x v="9"/>
    <x v="3"/>
    <n v="12"/>
    <n v="92573.8"/>
    <n v="335653.5"/>
    <n v="890769.4"/>
    <n v="247.1"/>
    <n v="152932.9"/>
    <n v="3759.7"/>
    <n v="0"/>
    <n v="85250.6"/>
    <n v="58194.2"/>
    <n v="0"/>
    <n v="883.8"/>
    <n v="750.4"/>
    <n v="24741.8"/>
    <n v="96125.2"/>
    <n v="83755.399999999994"/>
    <n v="0"/>
    <n v="0"/>
    <n v="0"/>
    <n v="32554.9"/>
    <n v="0"/>
    <n v="3010.8"/>
    <n v="42398.2"/>
    <n v="566839.9"/>
    <n v="876764"/>
    <n v="434456.8"/>
    <n v="310742.40000000002"/>
    <n v="484336.6"/>
    <n v="0"/>
    <n v="0"/>
    <n v="0"/>
    <n v="2083936.2"/>
    <n v="0"/>
    <n v="0"/>
    <n v="0"/>
    <n v="0"/>
    <n v="0"/>
    <n v="1619381.2"/>
    <n v="2957360.1999999997"/>
    <n v="2083936.2"/>
    <n v="6660677.5999999996"/>
  </r>
  <r>
    <x v="10"/>
    <x v="3"/>
    <n v="1"/>
    <n v="36221.699999999997"/>
    <n v="98683.7"/>
    <n v="502781.6"/>
    <n v="1837.5"/>
    <n v="141125.79999999999"/>
    <n v="1119.9000000000001"/>
    <n v="0"/>
    <n v="4993.8"/>
    <n v="8796.4"/>
    <n v="5661.8"/>
    <n v="335.8"/>
    <n v="179.5"/>
    <n v="6803.9"/>
    <n v="42437.1"/>
    <n v="31227.200000000001"/>
    <n v="0"/>
    <n v="0"/>
    <n v="0"/>
    <n v="687.2"/>
    <n v="0"/>
    <n v="19"/>
    <n v="10032.299999999999"/>
    <n v="199010"/>
    <n v="294649.8"/>
    <n v="96572.1"/>
    <n v="97908.1"/>
    <n v="0"/>
    <n v="0"/>
    <n v="0"/>
    <n v="0"/>
    <n v="0"/>
    <n v="0"/>
    <n v="0"/>
    <n v="12131610"/>
    <n v="21007.4"/>
    <n v="0"/>
    <n v="801222.20000000019"/>
    <n v="779862"/>
    <n v="12152617.4"/>
    <n v="13733701.600000001"/>
  </r>
  <r>
    <x v="10"/>
    <x v="3"/>
    <n v="2"/>
    <n v="32301.8"/>
    <n v="85147.3"/>
    <n v="389107.8"/>
    <n v="1218.8"/>
    <n v="121052.1"/>
    <n v="2306"/>
    <n v="0"/>
    <n v="7511"/>
    <n v="9962.2000000000007"/>
    <n v="7382.6"/>
    <n v="289.8"/>
    <n v="136"/>
    <n v="7310"/>
    <n v="42703.5"/>
    <n v="28838.1"/>
    <n v="0"/>
    <n v="0"/>
    <n v="0"/>
    <n v="648"/>
    <n v="0"/>
    <n v="31.2"/>
    <n v="12630.8"/>
    <n v="193388.6"/>
    <n v="287550"/>
    <n v="96496.8"/>
    <n v="95810.5"/>
    <n v="0"/>
    <n v="0"/>
    <n v="0"/>
    <n v="0"/>
    <n v="0"/>
    <n v="0"/>
    <n v="0"/>
    <n v="10901370"/>
    <n v="426.8"/>
    <n v="0"/>
    <n v="655989.6"/>
    <n v="765833.3"/>
    <n v="10901796.800000001"/>
    <n v="12323619.700000001"/>
  </r>
  <r>
    <x v="10"/>
    <x v="3"/>
    <n v="3"/>
    <n v="31834.400000000001"/>
    <n v="83858.5"/>
    <n v="393305.5"/>
    <n v="1048.8"/>
    <n v="101121.3"/>
    <n v="1045.8"/>
    <n v="0"/>
    <n v="7108.4"/>
    <n v="7061.8"/>
    <n v="6300.5"/>
    <n v="335.8"/>
    <n v="147.1"/>
    <n v="8427.1"/>
    <n v="45100"/>
    <n v="28392.7"/>
    <n v="322.7"/>
    <n v="0"/>
    <n v="0"/>
    <n v="651.9"/>
    <n v="0"/>
    <n v="17.899999999999999"/>
    <n v="12205.2"/>
    <n v="194556.7"/>
    <n v="349435.1"/>
    <n v="103987.6"/>
    <n v="100398.3"/>
    <n v="0"/>
    <n v="0"/>
    <n v="0"/>
    <n v="0"/>
    <n v="0"/>
    <n v="0"/>
    <n v="0"/>
    <n v="12605800"/>
    <n v="7937.2"/>
    <n v="0"/>
    <n v="632685.00000000012"/>
    <n v="843978.1"/>
    <n v="12613737.199999999"/>
    <n v="14090400.299999999"/>
  </r>
  <r>
    <x v="10"/>
    <x v="3"/>
    <n v="4"/>
    <n v="27777.3"/>
    <n v="73753.5"/>
    <n v="340005.8"/>
    <n v="788.6"/>
    <n v="80182.3"/>
    <n v="810.8"/>
    <n v="0"/>
    <n v="5769.5"/>
    <n v="6608.6"/>
    <n v="5178.5"/>
    <n v="289.8"/>
    <n v="158.30000000000001"/>
    <n v="7423.6"/>
    <n v="41771.699999999997"/>
    <n v="26610.2"/>
    <n v="2633.7"/>
    <n v="0"/>
    <n v="0"/>
    <n v="649.1"/>
    <n v="0"/>
    <n v="21.1"/>
    <n v="9484.7000000000007"/>
    <n v="183925.7"/>
    <n v="282031.8"/>
    <n v="90581.2"/>
    <n v="97167.2"/>
    <n v="0"/>
    <n v="0"/>
    <n v="0"/>
    <n v="0"/>
    <n v="0"/>
    <n v="0"/>
    <n v="0"/>
    <n v="9140410"/>
    <n v="5924.2"/>
    <n v="0"/>
    <n v="540874.89999999991"/>
    <n v="742748.09999999986"/>
    <n v="9146334.1999999993"/>
    <n v="10429957.199999999"/>
  </r>
  <r>
    <x v="10"/>
    <x v="3"/>
    <n v="5"/>
    <n v="21330.799999999999"/>
    <n v="63826.6"/>
    <n v="254083.1"/>
    <n v="598.1"/>
    <n v="56880.800000000003"/>
    <n v="782.1"/>
    <n v="0"/>
    <n v="5553.5"/>
    <n v="4774.1000000000004"/>
    <n v="2896.7"/>
    <n v="285.2"/>
    <n v="163.4"/>
    <n v="8206.9"/>
    <n v="38674.199999999997"/>
    <n v="24676.3"/>
    <n v="4191.7"/>
    <n v="0"/>
    <n v="0"/>
    <n v="658.4"/>
    <n v="0"/>
    <n v="31.5"/>
    <n v="9629.6"/>
    <n v="174159.8"/>
    <n v="270086.5"/>
    <n v="88052.1"/>
    <n v="97575.7"/>
    <n v="0"/>
    <n v="0"/>
    <n v="0"/>
    <n v="0"/>
    <n v="0"/>
    <n v="0"/>
    <n v="0"/>
    <n v="13891761.460000001"/>
    <n v="5689.3"/>
    <n v="0"/>
    <n v="410725.79999999993"/>
    <n v="716391.29999999993"/>
    <n v="13897450.760000002"/>
    <n v="15024567.860000001"/>
  </r>
  <r>
    <x v="10"/>
    <x v="3"/>
    <n v="6"/>
    <n v="15924.8"/>
    <n v="52644.1"/>
    <n v="181948.6"/>
    <n v="516"/>
    <n v="29769.4"/>
    <n v="154.80000000000001"/>
    <n v="0"/>
    <n v="4026.8"/>
    <n v="3259.2"/>
    <n v="734.5"/>
    <n v="335.8"/>
    <n v="385.4"/>
    <n v="5953.4"/>
    <n v="36372.400000000001"/>
    <n v="22422.400000000001"/>
    <n v="1809.6"/>
    <n v="0"/>
    <n v="0"/>
    <n v="714.8"/>
    <n v="0"/>
    <n v="24.4"/>
    <n v="8811.9"/>
    <n v="170312.6"/>
    <n v="263987.3"/>
    <n v="84867.1"/>
    <n v="93540.800000000003"/>
    <n v="0"/>
    <n v="0"/>
    <n v="0"/>
    <n v="0"/>
    <n v="0"/>
    <n v="0"/>
    <n v="0"/>
    <n v="12891020"/>
    <n v="4374.2"/>
    <n v="0"/>
    <n v="288978.2"/>
    <n v="689537.9"/>
    <n v="12895394.199999999"/>
    <n v="13873910.299999999"/>
  </r>
  <r>
    <x v="10"/>
    <x v="3"/>
    <n v="7"/>
    <n v="10826"/>
    <n v="44066.5"/>
    <n v="141348.4"/>
    <n v="485.8"/>
    <n v="17643.3"/>
    <n v="300.8"/>
    <n v="0"/>
    <n v="1062.7"/>
    <n v="3863.7"/>
    <n v="0"/>
    <n v="285.2"/>
    <n v="171.1"/>
    <n v="5494"/>
    <n v="28065.3"/>
    <n v="22107.8"/>
    <n v="2816.2"/>
    <n v="0"/>
    <n v="0"/>
    <n v="652.79999999999995"/>
    <n v="0"/>
    <n v="108.7"/>
    <n v="4758.1000000000004"/>
    <n v="148502.9"/>
    <n v="236898.1"/>
    <n v="82202.100000000006"/>
    <n v="93899.8"/>
    <n v="0"/>
    <n v="0"/>
    <n v="0"/>
    <n v="0"/>
    <n v="0"/>
    <n v="0"/>
    <n v="0"/>
    <n v="14146900"/>
    <n v="976.7"/>
    <n v="0"/>
    <n v="219597.19999999998"/>
    <n v="625962.1"/>
    <n v="14147876.699999999"/>
    <n v="14993436"/>
  </r>
  <r>
    <x v="10"/>
    <x v="3"/>
    <n v="8"/>
    <n v="10650.3"/>
    <n v="42420.4"/>
    <n v="132394.70000000001"/>
    <n v="556.20000000000005"/>
    <n v="15462.5"/>
    <n v="261.60000000000002"/>
    <n v="0"/>
    <n v="713.1"/>
    <n v="1397"/>
    <n v="0"/>
    <n v="285.2"/>
    <n v="110.7"/>
    <n v="5950.8"/>
    <n v="28232.400000000001"/>
    <n v="21682.7"/>
    <n v="2144.1"/>
    <n v="0"/>
    <n v="0"/>
    <n v="647.70000000000005"/>
    <n v="0"/>
    <n v="20.3"/>
    <n v="5143.6000000000004"/>
    <n v="152193.4"/>
    <n v="244793.3"/>
    <n v="79996.899999999994"/>
    <n v="100834.4"/>
    <n v="0"/>
    <n v="0"/>
    <n v="0"/>
    <n v="0"/>
    <n v="0"/>
    <n v="0"/>
    <n v="0"/>
    <n v="13884210"/>
    <n v="2756"/>
    <n v="0"/>
    <n v="203855.80000000005"/>
    <n v="642035.5"/>
    <n v="13886966"/>
    <n v="14732857.300000001"/>
  </r>
  <r>
    <x v="10"/>
    <x v="3"/>
    <n v="9"/>
    <n v="11344.2"/>
    <n v="45857.7"/>
    <n v="149044.70000000001"/>
    <n v="520.20000000000005"/>
    <n v="17593.2"/>
    <n v="300"/>
    <n v="0"/>
    <n v="1098.4000000000001"/>
    <n v="3412.3"/>
    <n v="0"/>
    <n v="335.8"/>
    <n v="128.6"/>
    <n v="6185.2"/>
    <n v="31183.9"/>
    <n v="22287.9"/>
    <n v="3232"/>
    <n v="0"/>
    <n v="0"/>
    <n v="755.6"/>
    <n v="0"/>
    <n v="20.8"/>
    <n v="5880.1"/>
    <n v="153377.79999999999"/>
    <n v="280827.7"/>
    <n v="89742.3"/>
    <n v="82444.7"/>
    <n v="0"/>
    <n v="0"/>
    <n v="0"/>
    <n v="0"/>
    <n v="0"/>
    <n v="0"/>
    <n v="0"/>
    <n v="12298900"/>
    <n v="2914.8"/>
    <n v="0"/>
    <n v="229170.7"/>
    <n v="676402.4"/>
    <n v="12301814.800000001"/>
    <n v="13207387.9"/>
  </r>
  <r>
    <x v="10"/>
    <x v="3"/>
    <n v="10"/>
    <n v="12240"/>
    <n v="47443.5"/>
    <n v="167598.6"/>
    <n v="731.5"/>
    <n v="28604.9"/>
    <n v="310.10000000000002"/>
    <n v="0"/>
    <n v="1105.3"/>
    <n v="4740.6000000000004"/>
    <n v="0"/>
    <n v="289.8"/>
    <n v="141.19999999999999"/>
    <n v="6372.6"/>
    <n v="31527.3"/>
    <n v="22822.2"/>
    <n v="5654.8"/>
    <n v="0"/>
    <n v="0"/>
    <n v="636.29999999999995"/>
    <n v="0"/>
    <n v="21.1"/>
    <n v="5600.4"/>
    <n v="156121.4"/>
    <n v="293118"/>
    <n v="91794.8"/>
    <n v="45109.2"/>
    <n v="0"/>
    <n v="0"/>
    <n v="0"/>
    <n v="0"/>
    <n v="0"/>
    <n v="0"/>
    <n v="0"/>
    <n v="12404120"/>
    <n v="3195.9"/>
    <n v="0"/>
    <n v="262774.5"/>
    <n v="659209.1"/>
    <n v="12407315.9"/>
    <n v="13329299.5"/>
  </r>
  <r>
    <x v="10"/>
    <x v="3"/>
    <n v="11"/>
    <n v="13995.7"/>
    <n v="54066.400000000001"/>
    <n v="235291.4"/>
    <n v="931"/>
    <n v="56591"/>
    <n v="1269.8"/>
    <n v="0"/>
    <n v="1957.8"/>
    <n v="9028.1"/>
    <n v="0"/>
    <n v="289.8"/>
    <n v="131.9"/>
    <n v="7031.5"/>
    <n v="32191.8"/>
    <n v="45545.9"/>
    <n v="6593.4"/>
    <n v="9163.2999999999993"/>
    <n v="0"/>
    <n v="678.4"/>
    <n v="0"/>
    <n v="22.8"/>
    <n v="6140.3"/>
    <n v="148267.4"/>
    <n v="271659.59999999998"/>
    <n v="96707.9"/>
    <n v="50483.199999999997"/>
    <n v="0"/>
    <n v="0"/>
    <n v="0"/>
    <n v="0"/>
    <n v="0"/>
    <n v="0"/>
    <n v="0"/>
    <n v="11920010"/>
    <n v="4029.8"/>
    <n v="0"/>
    <n v="373131.19999999995"/>
    <n v="674907.2"/>
    <n v="11924039.800000001"/>
    <n v="12972078.200000001"/>
  </r>
  <r>
    <x v="10"/>
    <x v="3"/>
    <n v="12"/>
    <n v="19116.599999999999"/>
    <n v="68240.899999999994"/>
    <n v="333629.09999999998"/>
    <n v="1192.4000000000001"/>
    <n v="94029.5"/>
    <n v="1657.9"/>
    <n v="0"/>
    <n v="3561.7"/>
    <n v="11511.3"/>
    <n v="0"/>
    <n v="335.8"/>
    <n v="107.4"/>
    <n v="6746.8"/>
    <n v="36777.4"/>
    <n v="53479.6"/>
    <n v="7534.7"/>
    <n v="28888.7"/>
    <n v="0"/>
    <n v="740"/>
    <n v="0"/>
    <n v="28.3"/>
    <n v="7196.5"/>
    <n v="176030.9"/>
    <n v="288353.90000000002"/>
    <n v="91268.6"/>
    <n v="58001"/>
    <n v="0"/>
    <n v="0"/>
    <n v="0"/>
    <n v="0"/>
    <n v="0"/>
    <n v="0"/>
    <n v="0"/>
    <n v="6837580"/>
    <n v="6171.4"/>
    <n v="0"/>
    <n v="532939.4"/>
    <n v="755489.6"/>
    <n v="6843751.4000000004"/>
    <n v="8132180.4000000004"/>
  </r>
  <r>
    <x v="11"/>
    <x v="3"/>
    <n v="1"/>
    <n v="33287.1"/>
    <n v="118066"/>
    <n v="149259.5"/>
    <n v="180.3"/>
    <n v="13280"/>
    <n v="8117.5"/>
    <n v="0"/>
    <n v="15442.4"/>
    <n v="31727.599999999999"/>
    <n v="0"/>
    <n v="0"/>
    <n v="253.8"/>
    <n v="19378.599999999999"/>
    <n v="50240.9"/>
    <n v="26762.1"/>
    <n v="25990"/>
    <n v="0"/>
    <n v="0"/>
    <n v="428.4"/>
    <n v="0"/>
    <n v="372.2"/>
    <n v="27336.1"/>
    <n v="223233.3"/>
    <n v="288400.09999999998"/>
    <n v="147026.4"/>
    <n v="266901"/>
    <n v="-46323.6"/>
    <n v="0"/>
    <n v="0"/>
    <n v="0"/>
    <n v="0"/>
    <n v="0"/>
    <n v="0"/>
    <n v="3553273.5"/>
    <n v="0"/>
    <n v="0"/>
    <n v="369360.39999999997"/>
    <n v="1029999.2999999999"/>
    <n v="3553273.5"/>
    <n v="4952633.2"/>
  </r>
  <r>
    <x v="11"/>
    <x v="3"/>
    <n v="2"/>
    <n v="47353.7"/>
    <n v="174787.3"/>
    <n v="221280.3"/>
    <n v="292.5"/>
    <n v="15884.9"/>
    <n v="9824.2999999999993"/>
    <n v="0"/>
    <n v="22785.200000000001"/>
    <n v="45446.8"/>
    <n v="0"/>
    <n v="0"/>
    <n v="268.10000000000002"/>
    <n v="41713.599999999999"/>
    <n v="66399.7"/>
    <n v="33725.599999999999"/>
    <n v="25272.799999999999"/>
    <n v="0"/>
    <n v="0"/>
    <n v="414.2"/>
    <n v="0"/>
    <n v="356.3"/>
    <n v="37051"/>
    <n v="258273.4"/>
    <n v="361064.7"/>
    <n v="167563.5"/>
    <n v="286185.2"/>
    <n v="140763"/>
    <n v="0"/>
    <n v="0"/>
    <n v="0"/>
    <n v="0"/>
    <n v="0"/>
    <n v="0"/>
    <n v="4088752.5"/>
    <n v="0"/>
    <n v="0"/>
    <n v="537655"/>
    <n v="1419051.0999999999"/>
    <n v="4088752.5"/>
    <n v="6045458.5999999996"/>
  </r>
  <r>
    <x v="11"/>
    <x v="3"/>
    <n v="3"/>
    <n v="32776.199999999997"/>
    <n v="117565.9"/>
    <n v="144753.1"/>
    <n v="187.5"/>
    <n v="12439.5"/>
    <n v="6700.5"/>
    <n v="0"/>
    <n v="16795.599999999999"/>
    <n v="32654.1"/>
    <n v="0"/>
    <n v="0"/>
    <n v="299.10000000000002"/>
    <n v="28265.200000000001"/>
    <n v="54573.3"/>
    <n v="26045"/>
    <n v="12155.5"/>
    <n v="0"/>
    <n v="0"/>
    <n v="368"/>
    <n v="0"/>
    <n v="359.5"/>
    <n v="22439.4"/>
    <n v="232941.9"/>
    <n v="299202"/>
    <n v="160245.20000000001"/>
    <n v="276347.90000000002"/>
    <n v="132269.4"/>
    <n v="0"/>
    <n v="0"/>
    <n v="0"/>
    <n v="0"/>
    <n v="0"/>
    <n v="0"/>
    <n v="4392815.0999999996"/>
    <n v="0"/>
    <n v="0"/>
    <n v="363872.39999999991"/>
    <n v="1245511.3999999999"/>
    <n v="4392815.0999999996"/>
    <n v="6002198.8999999994"/>
  </r>
  <r>
    <x v="11"/>
    <x v="3"/>
    <n v="4"/>
    <n v="29265.200000000001"/>
    <n v="94449.2"/>
    <n v="119656.1"/>
    <n v="149.30000000000001"/>
    <n v="15479.9"/>
    <n v="5653.1"/>
    <n v="0"/>
    <n v="15500.7"/>
    <n v="29673.8"/>
    <n v="0"/>
    <n v="0"/>
    <n v="291.10000000000002"/>
    <n v="21783.5"/>
    <n v="54081.7"/>
    <n v="24808.9"/>
    <n v="12901.3"/>
    <n v="0"/>
    <n v="0"/>
    <n v="392.2"/>
    <n v="0"/>
    <n v="419.3"/>
    <n v="19459.900000000001"/>
    <n v="208404.2"/>
    <n v="290613.59999999998"/>
    <n v="155346.1"/>
    <n v="243537.9"/>
    <n v="106630.1"/>
    <n v="0"/>
    <n v="0"/>
    <n v="0"/>
    <n v="0"/>
    <n v="0"/>
    <n v="0"/>
    <n v="4287899.5"/>
    <n v="0"/>
    <n v="0"/>
    <n v="309827.3"/>
    <n v="1138669.8"/>
    <n v="4287899.5"/>
    <n v="5736396.5999999996"/>
  </r>
  <r>
    <x v="11"/>
    <x v="3"/>
    <n v="5"/>
    <n v="23588.3"/>
    <n v="75817.2"/>
    <n v="92481.7"/>
    <n v="233.6"/>
    <n v="12161.5"/>
    <n v="3429.7"/>
    <n v="0"/>
    <n v="9708.7999999999993"/>
    <n v="22557.5"/>
    <n v="0"/>
    <n v="0"/>
    <n v="287.60000000000002"/>
    <n v="15371.6"/>
    <n v="43967"/>
    <n v="19110.2"/>
    <n v="8839.2000000000007"/>
    <n v="0"/>
    <n v="0"/>
    <n v="483.4"/>
    <n v="0"/>
    <n v="428.6"/>
    <n v="17348.900000000001"/>
    <n v="189344.5"/>
    <n v="250846.3"/>
    <n v="154698.1"/>
    <n v="256491.8"/>
    <n v="174849.8"/>
    <n v="0"/>
    <n v="0"/>
    <n v="0"/>
    <n v="0"/>
    <n v="0"/>
    <n v="0"/>
    <n v="4244603.4000000004"/>
    <n v="0"/>
    <n v="0"/>
    <n v="239978.30000000002"/>
    <n v="1132067"/>
    <n v="4244603.4000000004"/>
    <n v="5616648.7000000002"/>
  </r>
  <r>
    <x v="11"/>
    <x v="3"/>
    <n v="6"/>
    <n v="20858"/>
    <n v="69453.2"/>
    <n v="73127.5"/>
    <n v="136"/>
    <n v="5512.2"/>
    <n v="1338.6"/>
    <n v="0"/>
    <n v="4155.3999999999996"/>
    <n v="10555.5"/>
    <n v="0"/>
    <n v="0"/>
    <n v="543.20000000000005"/>
    <n v="18765"/>
    <n v="49878.2"/>
    <n v="35849.5"/>
    <n v="10700.8"/>
    <n v="4135.1899999999996"/>
    <n v="22660.9"/>
    <n v="426.2"/>
    <n v="0"/>
    <n v="462.6"/>
    <n v="12539.3"/>
    <n v="179574.2"/>
    <n v="215792.6"/>
    <n v="131466.4"/>
    <n v="240994.61"/>
    <n v="135055.1"/>
    <n v="0"/>
    <n v="0"/>
    <n v="0"/>
    <n v="0"/>
    <n v="0"/>
    <n v="0"/>
    <n v="1039242.5"/>
    <n v="0"/>
    <n v="0"/>
    <n v="185136.40000000002"/>
    <n v="1058843.8"/>
    <n v="1039242.5"/>
    <n v="2283222.7000000002"/>
  </r>
  <r>
    <x v="11"/>
    <x v="3"/>
    <n v="7"/>
    <n v="16171.3"/>
    <n v="56786.400000000001"/>
    <n v="55331.5"/>
    <n v="126.5"/>
    <n v="3004.6"/>
    <n v="816.8"/>
    <n v="0"/>
    <n v="1976.4"/>
    <n v="5131.5"/>
    <n v="0"/>
    <n v="0"/>
    <n v="351.5"/>
    <n v="12800.4"/>
    <n v="40043"/>
    <n v="33332.6"/>
    <n v="6714.3"/>
    <n v="0"/>
    <n v="0"/>
    <n v="353.8"/>
    <n v="0"/>
    <n v="388.1"/>
    <n v="9701.2999999999993"/>
    <n v="151898.1"/>
    <n v="184710.1"/>
    <n v="109113.7"/>
    <n v="132630.29999999999"/>
    <n v="188669.6"/>
    <n v="0"/>
    <n v="0"/>
    <n v="0"/>
    <n v="0"/>
    <n v="0"/>
    <n v="0"/>
    <n v="979845.6"/>
    <n v="0"/>
    <n v="0"/>
    <n v="139344.99999999997"/>
    <n v="870706.79999999993"/>
    <n v="979845.6"/>
    <n v="1989897.4"/>
  </r>
  <r>
    <x v="11"/>
    <x v="3"/>
    <n v="8"/>
    <n v="16212.6"/>
    <n v="58463"/>
    <n v="59166.9"/>
    <n v="98.5"/>
    <n v="3135.3"/>
    <n v="907.5"/>
    <n v="0"/>
    <n v="1837.8"/>
    <n v="5035.3999999999996"/>
    <n v="0"/>
    <n v="0"/>
    <n v="317.10000000000002"/>
    <n v="13098.2"/>
    <n v="41306.300000000003"/>
    <n v="34383.9"/>
    <n v="6310.4"/>
    <n v="0"/>
    <n v="0"/>
    <n v="437.2"/>
    <n v="0"/>
    <n v="372.2"/>
    <n v="10225.299999999999"/>
    <n v="164038.70000000001"/>
    <n v="191194.2"/>
    <n v="126202.6"/>
    <n v="146203.79999999999"/>
    <n v="218340.7"/>
    <n v="0"/>
    <n v="0"/>
    <n v="0"/>
    <n v="0"/>
    <n v="0"/>
    <n v="0"/>
    <n v="980152.5"/>
    <n v="0"/>
    <n v="0"/>
    <n v="144856.99999999997"/>
    <n v="952430.59999999986"/>
    <n v="980152.5"/>
    <n v="2077440.0999999999"/>
  </r>
  <r>
    <x v="11"/>
    <x v="3"/>
    <n v="9"/>
    <n v="15870.5"/>
    <n v="60264.9"/>
    <n v="60331.3"/>
    <n v="99.8"/>
    <n v="3599.8"/>
    <n v="1070.5999999999999"/>
    <n v="0"/>
    <n v="2335.1"/>
    <n v="4546.2"/>
    <n v="0"/>
    <n v="0"/>
    <n v="414"/>
    <n v="13215.9"/>
    <n v="41850.1"/>
    <n v="36915.599999999999"/>
    <n v="10078.4"/>
    <n v="0"/>
    <n v="0"/>
    <n v="413.2"/>
    <n v="0"/>
    <n v="401.8"/>
    <n v="9375.5"/>
    <n v="151529.20000000001"/>
    <n v="183598.1"/>
    <n v="133390.5"/>
    <n v="149845"/>
    <n v="263906.3"/>
    <n v="0"/>
    <n v="0"/>
    <n v="0"/>
    <n v="0"/>
    <n v="0"/>
    <n v="0"/>
    <n v="774555.7"/>
    <n v="0"/>
    <n v="0"/>
    <n v="148118.20000000001"/>
    <n v="994933.60000000009"/>
    <n v="774555.7"/>
    <n v="1917607.5"/>
  </r>
  <r>
    <x v="11"/>
    <x v="3"/>
    <n v="10"/>
    <n v="16607.5"/>
    <n v="60586.8"/>
    <n v="68476.899999999994"/>
    <n v="111.1"/>
    <n v="7760.8"/>
    <n v="3001.2"/>
    <n v="0"/>
    <n v="5825.6"/>
    <n v="8817.2999999999993"/>
    <n v="0"/>
    <n v="0"/>
    <n v="281"/>
    <n v="15971.4"/>
    <n v="40584.9"/>
    <n v="35849.699999999997"/>
    <n v="11392.4"/>
    <n v="0"/>
    <n v="0"/>
    <n v="403.2"/>
    <n v="0"/>
    <n v="338.2"/>
    <n v="9486"/>
    <n v="143201.1"/>
    <n v="216556.7"/>
    <n v="267818.5"/>
    <n v="164520.1"/>
    <n v="215060"/>
    <n v="0"/>
    <n v="0"/>
    <n v="0"/>
    <n v="0"/>
    <n v="0"/>
    <n v="0"/>
    <n v="914846.9"/>
    <n v="0"/>
    <n v="0"/>
    <n v="171187.20000000001"/>
    <n v="1121463.2"/>
    <n v="914846.9"/>
    <n v="2207497.2999999998"/>
  </r>
  <r>
    <x v="11"/>
    <x v="3"/>
    <n v="11"/>
    <n v="21183.5"/>
    <n v="75974.2"/>
    <n v="94963.199999999997"/>
    <n v="114.3"/>
    <n v="13167.2"/>
    <n v="4523.3999999999996"/>
    <n v="0"/>
    <n v="13604.3"/>
    <n v="20878.900000000001"/>
    <n v="0"/>
    <n v="0"/>
    <n v="266.89999999999998"/>
    <n v="15220.9"/>
    <n v="50635.5"/>
    <n v="44322"/>
    <n v="27464.400000000001"/>
    <n v="0"/>
    <n v="0"/>
    <n v="427.4"/>
    <n v="0"/>
    <n v="241.4"/>
    <n v="13337"/>
    <n v="167157.5"/>
    <n v="250019.8"/>
    <n v="167960.3"/>
    <n v="187777.4"/>
    <n v="234874.5"/>
    <n v="0"/>
    <n v="0"/>
    <n v="0"/>
    <n v="0"/>
    <n v="0"/>
    <n v="0"/>
    <n v="1199415.1000000001"/>
    <n v="0"/>
    <n v="0"/>
    <n v="244408.99999999997"/>
    <n v="1159705"/>
    <n v="1199415.1000000001"/>
    <n v="2603529.1"/>
  </r>
  <r>
    <x v="11"/>
    <x v="3"/>
    <n v="12"/>
    <n v="27947.200000000001"/>
    <n v="103921.9"/>
    <n v="123675.8"/>
    <n v="123"/>
    <n v="13973.1"/>
    <n v="6317.9"/>
    <n v="0"/>
    <n v="20803"/>
    <n v="30334.1"/>
    <n v="0"/>
    <n v="0"/>
    <n v="267.7"/>
    <n v="19959.5"/>
    <n v="52522.8"/>
    <n v="33520"/>
    <n v="688"/>
    <n v="0"/>
    <n v="0"/>
    <n v="416.4"/>
    <n v="0"/>
    <n v="313"/>
    <n v="20053.3"/>
    <n v="192342.1"/>
    <n v="304585.3"/>
    <n v="254742.9"/>
    <n v="160195"/>
    <n v="236308.8"/>
    <n v="0"/>
    <n v="0"/>
    <n v="0"/>
    <n v="0"/>
    <n v="0"/>
    <n v="0"/>
    <n v="1104303.6000000001"/>
    <n v="0"/>
    <n v="0"/>
    <n v="327096"/>
    <n v="1275914.8"/>
    <n v="1104303.6000000001"/>
    <n v="2707314.4000000004"/>
  </r>
  <r>
    <x v="12"/>
    <x v="3"/>
    <n v="1"/>
    <n v="89429.9"/>
    <n v="608090.4"/>
    <n v="529674.30000000005"/>
    <n v="215"/>
    <n v="11062"/>
    <n v="0"/>
    <n v="0"/>
    <n v="9015.9"/>
    <n v="21514.400000000001"/>
    <n v="0"/>
    <n v="247.8"/>
    <n v="755"/>
    <n v="14102.7"/>
    <n v="52400.9"/>
    <n v="47373.599999999999"/>
    <n v="1005.6"/>
    <n v="0"/>
    <n v="9310.77"/>
    <n v="1045.4000000000001"/>
    <n v="0"/>
    <n v="202.3"/>
    <n v="19285.7"/>
    <n v="351339"/>
    <n v="463408.6"/>
    <n v="223116.7"/>
    <n v="349354.8"/>
    <n v="380908.83"/>
    <n v="0"/>
    <n v="225666.2"/>
    <n v="0"/>
    <n v="2351971.1"/>
    <n v="0"/>
    <n v="0"/>
    <n v="0"/>
    <n v="37070"/>
    <n v="0"/>
    <n v="1269001.8999999999"/>
    <n v="1913857.7000000002"/>
    <n v="2614707.3000000003"/>
    <n v="5797566.9000000004"/>
  </r>
  <r>
    <x v="12"/>
    <x v="3"/>
    <n v="2"/>
    <n v="145186.1"/>
    <n v="996937.9"/>
    <n v="840215.8"/>
    <n v="289.7"/>
    <n v="10637.2"/>
    <n v="0"/>
    <n v="0"/>
    <n v="9307.6"/>
    <n v="21770"/>
    <n v="0"/>
    <n v="204.4"/>
    <n v="622.6"/>
    <n v="30347.8"/>
    <n v="51669.7"/>
    <n v="44973.3"/>
    <n v="3155.4"/>
    <n v="0"/>
    <n v="0"/>
    <n v="997.8"/>
    <n v="0"/>
    <n v="215.1"/>
    <n v="33932.199999999997"/>
    <n v="400549.2"/>
    <n v="504336.9"/>
    <n v="259252.2"/>
    <n v="316596.40000000002"/>
    <n v="338367.6"/>
    <n v="0"/>
    <n v="201513"/>
    <n v="0"/>
    <n v="2719129.3"/>
    <n v="0"/>
    <n v="0"/>
    <n v="0"/>
    <n v="65239.6"/>
    <n v="0"/>
    <n v="2024344.3"/>
    <n v="1985220.6"/>
    <n v="2985881.9"/>
    <n v="6995446.8000000007"/>
  </r>
  <r>
    <x v="12"/>
    <x v="3"/>
    <n v="3"/>
    <n v="77891.8"/>
    <n v="420047.1"/>
    <n v="379328.8"/>
    <n v="304.39999999999998"/>
    <n v="8146.2"/>
    <n v="0"/>
    <n v="0"/>
    <n v="4932"/>
    <n v="13558.7"/>
    <n v="0"/>
    <n v="219.8"/>
    <n v="692.4"/>
    <n v="15481.9"/>
    <n v="40762.1"/>
    <n v="40247"/>
    <n v="3502.3"/>
    <n v="0"/>
    <n v="0"/>
    <n v="955.7"/>
    <n v="0"/>
    <n v="179.4"/>
    <n v="17520.7"/>
    <n v="296067.90000000002"/>
    <n v="392201.6"/>
    <n v="232389.7"/>
    <n v="361437.7"/>
    <n v="394765.2"/>
    <n v="0"/>
    <n v="218371.8"/>
    <n v="0"/>
    <n v="2872075"/>
    <n v="0"/>
    <n v="0"/>
    <n v="0"/>
    <n v="17654"/>
    <n v="0"/>
    <n v="904208.99999999988"/>
    <n v="1796423.4"/>
    <n v="3108100.8"/>
    <n v="5808733.1999999993"/>
  </r>
  <r>
    <x v="12"/>
    <x v="3"/>
    <n v="4"/>
    <n v="61743.199999999997"/>
    <n v="306674.2"/>
    <n v="283376.59999999998"/>
    <n v="331.4"/>
    <n v="7144.3"/>
    <n v="0"/>
    <n v="0"/>
    <n v="4416.2"/>
    <n v="12042"/>
    <n v="0"/>
    <n v="218.4"/>
    <n v="643.79999999999995"/>
    <n v="11199"/>
    <n v="38769.800000000003"/>
    <n v="38935.9"/>
    <n v="8821.56"/>
    <n v="0"/>
    <n v="0"/>
    <n v="1056"/>
    <n v="0"/>
    <n v="184"/>
    <n v="13986.5"/>
    <n v="279673.09999999998"/>
    <n v="379669.3"/>
    <n v="217345.04"/>
    <n v="282474.3"/>
    <n v="264044.90000000002"/>
    <n v="0"/>
    <n v="220029"/>
    <n v="0"/>
    <n v="1755089.2"/>
    <n v="0"/>
    <n v="0"/>
    <n v="0"/>
    <n v="12847.9"/>
    <n v="0"/>
    <n v="675727.9"/>
    <n v="1537021.6"/>
    <n v="1987966.0999999999"/>
    <n v="4200715.5999999996"/>
  </r>
  <r>
    <x v="12"/>
    <x v="3"/>
    <n v="5"/>
    <n v="50087"/>
    <n v="234492.1"/>
    <n v="208790.2"/>
    <n v="155.1"/>
    <n v="6466.9"/>
    <n v="0"/>
    <n v="0"/>
    <n v="2693.1"/>
    <n v="6776.9"/>
    <n v="0"/>
    <n v="218.4"/>
    <n v="620.29999999999995"/>
    <n v="9757.7999999999993"/>
    <n v="34752.800000000003"/>
    <n v="31923.9"/>
    <n v="90121.8"/>
    <n v="0"/>
    <n v="-9310.77"/>
    <n v="999.6"/>
    <n v="0"/>
    <n v="196.1"/>
    <n v="11637.7"/>
    <n v="226398.9"/>
    <n v="326307.90000000002"/>
    <n v="210854.3"/>
    <n v="237887.1"/>
    <n v="420209.17"/>
    <n v="0"/>
    <n v="201901.1"/>
    <n v="0"/>
    <n v="2085829.5"/>
    <n v="0"/>
    <n v="0"/>
    <n v="0"/>
    <n v="7210.7"/>
    <n v="0"/>
    <n v="509461.3"/>
    <n v="1592575"/>
    <n v="2294941.3000000003"/>
    <n v="4396977.5999999996"/>
  </r>
  <r>
    <x v="12"/>
    <x v="3"/>
    <n v="6"/>
    <n v="38262.1"/>
    <n v="192137.8"/>
    <n v="163644.5"/>
    <n v="136.9"/>
    <n v="3538.5"/>
    <n v="0"/>
    <n v="0"/>
    <n v="2115.4"/>
    <n v="3318.4"/>
    <n v="0"/>
    <n v="203"/>
    <n v="1039.0999999999999"/>
    <n v="8453.9"/>
    <n v="34300.199999999997"/>
    <n v="30586.7"/>
    <n v="3679.7"/>
    <n v="0"/>
    <n v="0"/>
    <n v="1038.5999999999999"/>
    <n v="0"/>
    <n v="182"/>
    <n v="10547.4"/>
    <n v="196213"/>
    <n v="284937.09999999998"/>
    <n v="205565"/>
    <n v="215320.3"/>
    <n v="422793"/>
    <n v="0"/>
    <n v="198733.6"/>
    <n v="0"/>
    <n v="2500804.7999999998"/>
    <n v="0"/>
    <n v="0"/>
    <n v="0"/>
    <n v="4702.1000000000004"/>
    <n v="0"/>
    <n v="403153.60000000009"/>
    <n v="1414859"/>
    <n v="2704240.5"/>
    <n v="4522253.0999999996"/>
  </r>
  <r>
    <x v="12"/>
    <x v="3"/>
    <n v="7"/>
    <n v="36694.9"/>
    <n v="184127.3"/>
    <n v="138321.79999999999"/>
    <n v="223.8"/>
    <n v="2742.5"/>
    <n v="9.1999999999999993"/>
    <n v="0"/>
    <n v="1517.9"/>
    <n v="2938"/>
    <n v="0"/>
    <n v="232.4"/>
    <n v="1053.0999999999999"/>
    <n v="8801.7000000000007"/>
    <n v="29805.7"/>
    <n v="23122.6"/>
    <n v="1285.4000000000001"/>
    <n v="0"/>
    <n v="0"/>
    <n v="1063.9000000000001"/>
    <n v="0"/>
    <n v="216"/>
    <n v="10857.3"/>
    <n v="191147.1"/>
    <n v="297557.2"/>
    <n v="216726.5"/>
    <n v="224486.7"/>
    <n v="374368.8"/>
    <n v="0"/>
    <n v="214364.79999999999"/>
    <n v="0"/>
    <n v="2849350.4"/>
    <n v="0"/>
    <n v="0"/>
    <n v="0"/>
    <n v="4836"/>
    <n v="0"/>
    <n v="366575.4"/>
    <n v="1380724.4000000001"/>
    <n v="3068551.1999999997"/>
    <n v="4815851"/>
  </r>
  <r>
    <x v="12"/>
    <x v="3"/>
    <n v="8"/>
    <n v="36174.300000000003"/>
    <n v="174127.7"/>
    <n v="126869.2"/>
    <n v="170.9"/>
    <n v="2292.1"/>
    <n v="10.5"/>
    <n v="0"/>
    <n v="1140.9000000000001"/>
    <n v="2534"/>
    <n v="0"/>
    <n v="204.4"/>
    <n v="582.6"/>
    <n v="7975.4"/>
    <n v="28385.5"/>
    <n v="23965.9"/>
    <n v="0"/>
    <n v="0"/>
    <n v="0"/>
    <n v="986.2"/>
    <n v="0"/>
    <n v="175.4"/>
    <n v="9678.2999999999993"/>
    <n v="179673.3"/>
    <n v="271649.90000000002"/>
    <n v="199524.1"/>
    <n v="216269.2"/>
    <n v="380333.1"/>
    <n v="0"/>
    <n v="201412.6"/>
    <n v="0"/>
    <n v="2894948.2"/>
    <n v="0"/>
    <n v="0"/>
    <n v="0"/>
    <n v="3068"/>
    <n v="0"/>
    <n v="343319.60000000003"/>
    <n v="1319403.2999999998"/>
    <n v="3099428.8000000003"/>
    <n v="4762151.7"/>
  </r>
  <r>
    <x v="12"/>
    <x v="3"/>
    <n v="9"/>
    <n v="37248.400000000001"/>
    <n v="187670"/>
    <n v="143486.1"/>
    <n v="164.3"/>
    <n v="3260.3"/>
    <n v="12.8"/>
    <n v="0"/>
    <n v="1303.7"/>
    <n v="3507.9"/>
    <n v="0"/>
    <n v="218.4"/>
    <n v="726.7"/>
    <n v="9081.5"/>
    <n v="32475.5"/>
    <n v="27511"/>
    <n v="0"/>
    <n v="0"/>
    <n v="0"/>
    <n v="1000.9"/>
    <n v="0"/>
    <n v="233.8"/>
    <n v="10866.5"/>
    <n v="201390.5"/>
    <n v="308798.40000000002"/>
    <n v="208235.5"/>
    <n v="203448.5"/>
    <n v="318859.2"/>
    <n v="0"/>
    <n v="204060.2"/>
    <n v="0"/>
    <n v="1078044.8999999999"/>
    <n v="0"/>
    <n v="0"/>
    <n v="0"/>
    <n v="4059.9"/>
    <n v="0"/>
    <n v="376653.5"/>
    <n v="1322846.3999999999"/>
    <n v="1286164.9999999998"/>
    <n v="2985664.8999999994"/>
  </r>
  <r>
    <x v="12"/>
    <x v="3"/>
    <n v="10"/>
    <n v="40245.9"/>
    <n v="202229.9"/>
    <n v="167670.79999999999"/>
    <n v="188.6"/>
    <n v="5258.5"/>
    <n v="9.3000000000000007"/>
    <n v="0"/>
    <n v="2249.1"/>
    <n v="8863.5"/>
    <n v="0"/>
    <n v="233.8"/>
    <n v="648.6"/>
    <n v="9210.1"/>
    <n v="32621.599999999999"/>
    <n v="28873.9"/>
    <n v="0"/>
    <n v="0"/>
    <n v="0"/>
    <n v="1061.8"/>
    <n v="0"/>
    <n v="210.9"/>
    <n v="11211.1"/>
    <n v="205814.9"/>
    <n v="305579.59999999998"/>
    <n v="210794.8"/>
    <n v="227405.5"/>
    <n v="304975.8"/>
    <n v="0"/>
    <n v="223335.8"/>
    <n v="0"/>
    <n v="2584268.2999999998"/>
    <n v="0"/>
    <n v="0"/>
    <n v="0"/>
    <n v="6796.4"/>
    <n v="0"/>
    <n v="426715.59999999992"/>
    <n v="1338642.4000000001"/>
    <n v="2814400.4999999995"/>
    <n v="4579758.5"/>
  </r>
  <r>
    <x v="12"/>
    <x v="3"/>
    <n v="11"/>
    <n v="51460.6"/>
    <n v="260289.6"/>
    <n v="225842"/>
    <n v="290.7"/>
    <n v="7115.1"/>
    <n v="36.299999999999997"/>
    <n v="0"/>
    <n v="3518.5"/>
    <n v="12713.8"/>
    <n v="0"/>
    <n v="205.8"/>
    <n v="581.70000000000005"/>
    <n v="11747.3"/>
    <n v="38685.9"/>
    <n v="30215.9"/>
    <n v="-91488.8"/>
    <n v="0"/>
    <n v="0"/>
    <n v="934.1"/>
    <n v="0"/>
    <n v="207.4"/>
    <n v="13921.6"/>
    <n v="255298.8"/>
    <n v="361104.6"/>
    <n v="207552.6"/>
    <n v="227733.6"/>
    <n v="357039.9"/>
    <n v="0"/>
    <n v="196762.1"/>
    <n v="0"/>
    <n v="1133313.6000000001"/>
    <n v="0"/>
    <n v="0"/>
    <n v="0"/>
    <n v="10396.700000000001"/>
    <n v="0"/>
    <n v="561266.6"/>
    <n v="1413740.4"/>
    <n v="1340472.4000000001"/>
    <n v="3315479.4000000004"/>
  </r>
  <r>
    <x v="12"/>
    <x v="3"/>
    <n v="12"/>
    <n v="67394.8"/>
    <n v="376815.9"/>
    <n v="327063.90000000002"/>
    <n v="190.5"/>
    <n v="10582.1"/>
    <n v="46.6"/>
    <n v="0"/>
    <n v="4451.7"/>
    <n v="17784.900000000001"/>
    <n v="0"/>
    <n v="247.8"/>
    <n v="612.20000000000005"/>
    <n v="12255.1"/>
    <n v="44979"/>
    <n v="37022.800000000003"/>
    <n v="0"/>
    <n v="0"/>
    <n v="0"/>
    <n v="1075.5999999999999"/>
    <n v="0"/>
    <n v="218.9"/>
    <n v="18973.099999999999"/>
    <n v="306136.5"/>
    <n v="433374.3"/>
    <n v="229937.2"/>
    <n v="229747.5"/>
    <n v="261812.6"/>
    <n v="0"/>
    <n v="230539.8"/>
    <n v="0"/>
    <n v="2195323.5"/>
    <n v="0"/>
    <n v="0"/>
    <n v="0"/>
    <n v="26356.6"/>
    <n v="0"/>
    <n v="804330.4"/>
    <n v="1576392.6"/>
    <n v="2452219.9"/>
    <n v="4832942.9000000004"/>
  </r>
  <r>
    <x v="13"/>
    <x v="3"/>
    <n v="1"/>
    <n v="76117.899999999994"/>
    <n v="139712.29999999999"/>
    <n v="766959.6"/>
    <n v="290.89999999999998"/>
    <n v="111536.9"/>
    <n v="6069"/>
    <n v="0"/>
    <n v="30451.3"/>
    <n v="23738.799999999999"/>
    <n v="6271.2"/>
    <n v="1350"/>
    <n v="898.2"/>
    <n v="15826"/>
    <n v="127973.2"/>
    <n v="102652.6"/>
    <n v="17242.2"/>
    <n v="0"/>
    <n v="0"/>
    <n v="1878.7"/>
    <n v="0"/>
    <n v="173.6"/>
    <n v="44503.199999999997"/>
    <n v="731518.8"/>
    <n v="898157.8"/>
    <n v="500746.7"/>
    <n v="582853.4"/>
    <n v="806445"/>
    <n v="0"/>
    <n v="0"/>
    <n v="0"/>
    <n v="0"/>
    <n v="0"/>
    <n v="0"/>
    <n v="0"/>
    <n v="0"/>
    <n v="0"/>
    <n v="1161147.8999999999"/>
    <n v="3832219.4"/>
    <n v="0"/>
    <n v="4993367.3"/>
  </r>
  <r>
    <x v="13"/>
    <x v="3"/>
    <n v="2"/>
    <n v="75954"/>
    <n v="134671.4"/>
    <n v="757954.5"/>
    <n v="500.1"/>
    <n v="121130.1"/>
    <n v="7144.1"/>
    <n v="0"/>
    <n v="43415.5"/>
    <n v="31700.6"/>
    <n v="6938"/>
    <n v="1158.3"/>
    <n v="876.3"/>
    <n v="21844"/>
    <n v="143373.5"/>
    <n v="82754.600000000006"/>
    <n v="22685"/>
    <n v="0"/>
    <n v="0"/>
    <n v="1592.5"/>
    <n v="0"/>
    <n v="397.7"/>
    <n v="52763"/>
    <n v="757938.4"/>
    <n v="958753.7"/>
    <n v="427000.8"/>
    <n v="573704.1"/>
    <n v="784437.7"/>
    <n v="0"/>
    <n v="0"/>
    <n v="0"/>
    <n v="0"/>
    <n v="0"/>
    <n v="0"/>
    <n v="0"/>
    <n v="0"/>
    <n v="0"/>
    <n v="1179408.3000000003"/>
    <n v="3829279.5999999996"/>
    <n v="0"/>
    <n v="5008687.9000000004"/>
  </r>
  <r>
    <x v="13"/>
    <x v="3"/>
    <n v="3"/>
    <n v="79552.800000000003"/>
    <n v="138668.9"/>
    <n v="774741.3"/>
    <n v="412.4"/>
    <n v="99700.4"/>
    <n v="4101"/>
    <n v="0"/>
    <n v="24878"/>
    <n v="21224.9"/>
    <n v="4857.3"/>
    <n v="1140.3"/>
    <n v="617"/>
    <n v="17969.2"/>
    <n v="129479.4"/>
    <n v="103333.6"/>
    <n v="17474.599999999999"/>
    <n v="0"/>
    <n v="0"/>
    <n v="1646.3"/>
    <n v="0"/>
    <n v="1510.9"/>
    <n v="46488.1"/>
    <n v="718924.5"/>
    <n v="900193.4"/>
    <n v="427982.9"/>
    <n v="616635.80000000005"/>
    <n v="779344.8"/>
    <n v="0"/>
    <n v="0"/>
    <n v="0"/>
    <n v="0"/>
    <n v="0"/>
    <n v="0"/>
    <n v="0"/>
    <n v="0"/>
    <n v="0"/>
    <n v="1148137"/>
    <n v="3762740.8"/>
    <n v="0"/>
    <n v="4910877.8"/>
  </r>
  <r>
    <x v="13"/>
    <x v="3"/>
    <n v="4"/>
    <n v="68776"/>
    <n v="117800.2"/>
    <n v="640118.6"/>
    <n v="271.2"/>
    <n v="81882.8"/>
    <n v="3523.2"/>
    <n v="0"/>
    <n v="19577.8"/>
    <n v="18444.900000000001"/>
    <n v="4918.8"/>
    <n v="935.1"/>
    <n v="471.7"/>
    <n v="16079.5"/>
    <n v="120325.1"/>
    <n v="66690.3"/>
    <n v="12028.1"/>
    <n v="0"/>
    <n v="0"/>
    <n v="1603.7"/>
    <n v="0"/>
    <n v="330.5"/>
    <n v="42584.6"/>
    <n v="673144"/>
    <n v="843266.8"/>
    <n v="380109.6"/>
    <n v="545685.4"/>
    <n v="671518.2"/>
    <n v="0"/>
    <n v="0"/>
    <n v="0"/>
    <n v="0"/>
    <n v="0"/>
    <n v="0"/>
    <n v="0"/>
    <n v="0"/>
    <n v="0"/>
    <n v="955313.50000000012"/>
    <n v="3374772.5999999996"/>
    <n v="0"/>
    <n v="4330086.0999999996"/>
  </r>
  <r>
    <x v="13"/>
    <x v="3"/>
    <n v="5"/>
    <n v="48244.800000000003"/>
    <n v="96239.3"/>
    <n v="458890"/>
    <n v="172.1"/>
    <n v="58867.4"/>
    <n v="2871.4"/>
    <n v="0"/>
    <n v="12555.2"/>
    <n v="11785.2"/>
    <n v="3797.8"/>
    <n v="936.8"/>
    <n v="835.6"/>
    <n v="16690.3"/>
    <n v="115380.7"/>
    <n v="76698.2"/>
    <n v="12718.1"/>
    <n v="0"/>
    <n v="0"/>
    <n v="1731.5"/>
    <n v="0"/>
    <n v="172.7"/>
    <n v="37547.599999999999"/>
    <n v="653740.6"/>
    <n v="790977.8"/>
    <n v="334293.90000000002"/>
    <n v="528600.80000000005"/>
    <n v="607797"/>
    <n v="0"/>
    <n v="0"/>
    <n v="0"/>
    <n v="0"/>
    <n v="0"/>
    <n v="0"/>
    <n v="0"/>
    <n v="0"/>
    <n v="0"/>
    <n v="693423.2"/>
    <n v="3178121.5999999996"/>
    <n v="0"/>
    <n v="3871544.8"/>
  </r>
  <r>
    <x v="13"/>
    <x v="3"/>
    <n v="6"/>
    <n v="27538.3"/>
    <n v="64108.5"/>
    <n v="230314"/>
    <n v="219.7"/>
    <n v="25784.5"/>
    <n v="1462"/>
    <n v="0"/>
    <n v="6392"/>
    <n v="7413.9"/>
    <n v="3247.4"/>
    <n v="904.2"/>
    <n v="316.10000000000002"/>
    <n v="13081.5"/>
    <n v="93668.9"/>
    <n v="71489.899999999994"/>
    <n v="11593.1"/>
    <n v="0"/>
    <n v="0"/>
    <n v="1386.1"/>
    <n v="0"/>
    <n v="153.9"/>
    <n v="32353.599999999999"/>
    <n v="567589"/>
    <n v="685925.4"/>
    <n v="285038.8"/>
    <n v="504974.3"/>
    <n v="608761.9"/>
    <n v="0"/>
    <n v="0"/>
    <n v="0"/>
    <n v="0"/>
    <n v="0"/>
    <n v="0"/>
    <n v="0"/>
    <n v="0"/>
    <n v="0"/>
    <n v="366480.30000000005"/>
    <n v="2877236.7"/>
    <n v="0"/>
    <n v="3243717"/>
  </r>
  <r>
    <x v="13"/>
    <x v="3"/>
    <n v="7"/>
    <n v="19343.2"/>
    <n v="59255.7"/>
    <n v="155711.79999999999"/>
    <n v="123"/>
    <n v="21073.3"/>
    <n v="1133.5"/>
    <n v="0"/>
    <n v="5397.6"/>
    <n v="5253.8"/>
    <n v="2607.3000000000002"/>
    <n v="796.6"/>
    <n v="323.2"/>
    <n v="12358.5"/>
    <n v="91670.7"/>
    <n v="55551.9"/>
    <n v="18959"/>
    <n v="0"/>
    <n v="0"/>
    <n v="1254.0999999999999"/>
    <n v="0"/>
    <n v="151.6"/>
    <n v="28564.7"/>
    <n v="557768.19999999995"/>
    <n v="734981.3"/>
    <n v="316245.90000000002"/>
    <n v="481365.2"/>
    <n v="573089.30000000005"/>
    <n v="0"/>
    <n v="0"/>
    <n v="0"/>
    <n v="0"/>
    <n v="0"/>
    <n v="0"/>
    <n v="0"/>
    <n v="0"/>
    <n v="0"/>
    <n v="269899.19999999995"/>
    <n v="2873080.2"/>
    <n v="0"/>
    <n v="3142979.4000000004"/>
  </r>
  <r>
    <x v="13"/>
    <x v="3"/>
    <n v="8"/>
    <n v="16954.5"/>
    <n v="51608.3"/>
    <n v="134580.1"/>
    <n v="36.1"/>
    <n v="18429"/>
    <n v="1312.2"/>
    <n v="0"/>
    <n v="5578.8"/>
    <n v="4033.2"/>
    <n v="2384.5"/>
    <n v="756"/>
    <n v="277.89999999999998"/>
    <n v="11722.9"/>
    <n v="80179.3"/>
    <n v="60968.9"/>
    <n v="17913.2"/>
    <n v="0"/>
    <n v="0"/>
    <n v="1578.2"/>
    <n v="0"/>
    <n v="382.3"/>
    <n v="23969.8"/>
    <n v="486063.9"/>
    <n v="651787.9"/>
    <n v="285677.09999999998"/>
    <n v="411937"/>
    <n v="697361.6"/>
    <n v="0"/>
    <n v="0"/>
    <n v="0"/>
    <n v="0"/>
    <n v="0"/>
    <n v="0"/>
    <n v="0"/>
    <n v="0"/>
    <n v="0"/>
    <n v="234916.70000000004"/>
    <n v="2730576"/>
    <n v="0"/>
    <n v="2965492.7"/>
  </r>
  <r>
    <x v="13"/>
    <x v="3"/>
    <n v="9"/>
    <n v="18849.2"/>
    <n v="57579.7"/>
    <n v="147379.70000000001"/>
    <n v="50.6"/>
    <n v="19090.099999999999"/>
    <n v="1379.8"/>
    <n v="0"/>
    <n v="4811.3999999999996"/>
    <n v="4552.7"/>
    <n v="2677.2"/>
    <n v="753.4"/>
    <n v="440.1"/>
    <n v="14079.4"/>
    <n v="88218.2"/>
    <n v="66682.100000000006"/>
    <n v="14297.8"/>
    <n v="0"/>
    <n v="0"/>
    <n v="1946.3"/>
    <n v="0"/>
    <n v="473.5"/>
    <n v="25123.8"/>
    <n v="519913.7"/>
    <n v="698792.3"/>
    <n v="295149.7"/>
    <n v="426641.3"/>
    <n v="588909.80000000005"/>
    <n v="0"/>
    <n v="0"/>
    <n v="0"/>
    <n v="0"/>
    <n v="0"/>
    <n v="0"/>
    <n v="0"/>
    <n v="0"/>
    <n v="0"/>
    <n v="256370.40000000002"/>
    <n v="2741421.4000000004"/>
    <n v="0"/>
    <n v="2997791.8000000003"/>
  </r>
  <r>
    <x v="13"/>
    <x v="3"/>
    <n v="10"/>
    <n v="48612"/>
    <n v="129114"/>
    <n v="359166.3"/>
    <n v="2104.1999999999998"/>
    <n v="37766.800000000003"/>
    <n v="1408.1"/>
    <n v="0"/>
    <n v="4100.5"/>
    <n v="4313.6000000000004"/>
    <n v="926"/>
    <n v="670.7"/>
    <n v="11281.9"/>
    <n v="20954.900000000001"/>
    <n v="88331.4"/>
    <n v="63430.6"/>
    <n v="18316"/>
    <n v="104.3"/>
    <n v="0"/>
    <n v="1747.9"/>
    <n v="0"/>
    <n v="1226.3"/>
    <n v="38834.300000000003"/>
    <n v="522251.9"/>
    <n v="640827.1"/>
    <n v="285619.3"/>
    <n v="447389.2"/>
    <n v="671929.5"/>
    <n v="0"/>
    <n v="0"/>
    <n v="0"/>
    <n v="0"/>
    <n v="0"/>
    <n v="0"/>
    <n v="0"/>
    <n v="0"/>
    <n v="0"/>
    <n v="587511.5"/>
    <n v="2812915.3"/>
    <n v="0"/>
    <n v="3400426.8"/>
  </r>
  <r>
    <x v="13"/>
    <x v="3"/>
    <n v="11"/>
    <n v="25446.6"/>
    <n v="66853.5"/>
    <n v="327049"/>
    <n v="94.5"/>
    <n v="43033.8"/>
    <n v="3774"/>
    <n v="0"/>
    <n v="7902"/>
    <n v="6400"/>
    <n v="1659.1"/>
    <n v="536.29999999999995"/>
    <n v="2099.6999999999998"/>
    <n v="14653.7"/>
    <n v="79738.3"/>
    <n v="61563.1"/>
    <n v="15369.5"/>
    <n v="5115.6000000000004"/>
    <n v="0"/>
    <n v="1432"/>
    <n v="0"/>
    <n v="13142.3"/>
    <n v="25155.4"/>
    <n v="463042.9"/>
    <n v="604666"/>
    <n v="268574.5"/>
    <n v="415487.8"/>
    <n v="584816.9"/>
    <n v="0"/>
    <n v="0"/>
    <n v="0"/>
    <n v="0"/>
    <n v="0"/>
    <n v="0"/>
    <n v="0"/>
    <n v="0"/>
    <n v="0"/>
    <n v="482212.49999999994"/>
    <n v="2555394"/>
    <n v="0"/>
    <n v="3037606.5"/>
  </r>
  <r>
    <x v="13"/>
    <x v="3"/>
    <n v="12"/>
    <n v="39977.5"/>
    <n v="102056.9"/>
    <n v="572157.69999999995"/>
    <n v="391.3"/>
    <n v="84115.8"/>
    <n v="5391.5"/>
    <n v="0"/>
    <n v="13862.4"/>
    <n v="13077.6"/>
    <n v="562.1"/>
    <n v="677"/>
    <n v="1125.3"/>
    <n v="16172.7"/>
    <n v="109712.3"/>
    <n v="84152.6"/>
    <n v="29461.9"/>
    <n v="10482.5"/>
    <n v="0"/>
    <n v="1674.4"/>
    <n v="0"/>
    <n v="239.9"/>
    <n v="28726.2"/>
    <n v="619544.69999999995"/>
    <n v="798527.7"/>
    <n v="345412.8"/>
    <n v="470256.9"/>
    <n v="548515.5"/>
    <n v="0"/>
    <n v="0"/>
    <n v="0"/>
    <n v="0"/>
    <n v="0"/>
    <n v="0"/>
    <n v="0"/>
    <n v="0"/>
    <n v="0"/>
    <n v="831592.8"/>
    <n v="3064682.4"/>
    <n v="0"/>
    <n v="3896275.2"/>
  </r>
  <r>
    <x v="0"/>
    <x v="4"/>
    <n v="1"/>
    <n v="132260.6"/>
    <n v="283926"/>
    <n v="337038.6"/>
    <n v="4784.2"/>
    <n v="145383.5"/>
    <n v="38093"/>
    <n v="0"/>
    <n v="114294.5"/>
    <n v="533279.80000000005"/>
    <n v="355297.9"/>
    <n v="746.2"/>
    <n v="5372.2"/>
    <n v="163085.70000000001"/>
    <n v="403580.2"/>
    <n v="199976.5"/>
    <n v="18143"/>
    <n v="5008.7"/>
    <n v="0"/>
    <n v="2246.6"/>
    <n v="740.5"/>
    <n v="4043.4"/>
    <n v="114696.5"/>
    <n v="1368253.8"/>
    <n v="3142320.7"/>
    <n v="1770988.6"/>
    <n v="786075.5"/>
    <n v="1471180.8"/>
    <n v="0"/>
    <n v="78223"/>
    <n v="0"/>
    <n v="0"/>
    <n v="0"/>
    <n v="0"/>
    <n v="0"/>
    <n v="0"/>
    <n v="43686.9"/>
    <n v="1944358.1"/>
    <n v="9456458.9000000004"/>
    <n v="121909.9"/>
    <n v="11522726.9"/>
  </r>
  <r>
    <x v="0"/>
    <x v="4"/>
    <n v="2"/>
    <n v="125539.7"/>
    <n v="278185.59999999998"/>
    <n v="311380.90000000002"/>
    <n v="4550.3999999999996"/>
    <n v="138814.6"/>
    <n v="33247.800000000003"/>
    <n v="0"/>
    <n v="108272.8"/>
    <n v="525949.69999999995"/>
    <n v="348043.6"/>
    <n v="632.6"/>
    <n v="4356.3"/>
    <n v="170520.5"/>
    <n v="395404.3"/>
    <n v="209623.6"/>
    <n v="26734.2"/>
    <n v="0"/>
    <n v="18280.7"/>
    <n v="2045.3"/>
    <n v="977.6"/>
    <n v="3265.9"/>
    <n v="105010"/>
    <n v="1315601.5"/>
    <n v="3127505"/>
    <n v="1710641.1"/>
    <n v="882997.1"/>
    <n v="1293323.5"/>
    <n v="0"/>
    <n v="25952"/>
    <n v="0"/>
    <n v="0"/>
    <n v="0"/>
    <n v="0"/>
    <n v="0"/>
    <n v="0"/>
    <n v="45562.9"/>
    <n v="1873985.1"/>
    <n v="9266919.1999999993"/>
    <n v="71514.899999999994"/>
    <n v="11212419.199999999"/>
  </r>
  <r>
    <x v="0"/>
    <x v="4"/>
    <n v="3"/>
    <n v="117209.3"/>
    <n v="255129.7"/>
    <n v="271888.90000000002"/>
    <n v="3874.5"/>
    <n v="112445"/>
    <n v="30086.3"/>
    <n v="0"/>
    <n v="88031"/>
    <n v="416611.2"/>
    <n v="284475.7"/>
    <n v="682.4"/>
    <n v="4334.1000000000004"/>
    <n v="162502.70000000001"/>
    <n v="382982.6"/>
    <n v="195465.4"/>
    <n v="37456.6"/>
    <n v="0"/>
    <n v="7280.5"/>
    <n v="2338.5"/>
    <n v="1165.9000000000001"/>
    <n v="3340.8"/>
    <n v="101214.7"/>
    <n v="1311456.7"/>
    <n v="2813762.9"/>
    <n v="1606787.9"/>
    <n v="900176.3"/>
    <n v="1386017.8"/>
    <n v="0"/>
    <n v="50315.199999999997"/>
    <n v="0"/>
    <n v="0"/>
    <n v="0"/>
    <n v="0"/>
    <n v="0"/>
    <n v="0"/>
    <n v="42655.7"/>
    <n v="1579751.6"/>
    <n v="8916965.7999999989"/>
    <n v="92970.9"/>
    <n v="10589688.299999999"/>
  </r>
  <r>
    <x v="0"/>
    <x v="4"/>
    <n v="4"/>
    <n v="117079.4"/>
    <n v="246384.1"/>
    <n v="263106.8"/>
    <n v="3516.7"/>
    <n v="110420.9"/>
    <n v="30284"/>
    <n v="0"/>
    <n v="83109.2"/>
    <n v="410859.5"/>
    <n v="281379.90000000002"/>
    <n v="574.1"/>
    <n v="4651.5"/>
    <n v="156526.70000000001"/>
    <n v="371404.1"/>
    <n v="181999.2"/>
    <n v="21200.9"/>
    <n v="0"/>
    <n v="1099.3"/>
    <n v="2190.8000000000002"/>
    <n v="1040"/>
    <n v="2638.1"/>
    <n v="97973.7"/>
    <n v="1271419.6000000001"/>
    <n v="2760404.3"/>
    <n v="1539495.5"/>
    <n v="828791.2"/>
    <n v="1264734.6000000001"/>
    <n v="0"/>
    <n v="91332.800000000003"/>
    <n v="0"/>
    <n v="0"/>
    <n v="0"/>
    <n v="0"/>
    <n v="0"/>
    <n v="0"/>
    <n v="40606.699999999997"/>
    <n v="1546140.5"/>
    <n v="8506143.5999999996"/>
    <n v="131939.5"/>
    <n v="10184223.6"/>
  </r>
  <r>
    <x v="0"/>
    <x v="4"/>
    <n v="5"/>
    <n v="106725"/>
    <n v="227423.1"/>
    <n v="205971.8"/>
    <n v="2468.9"/>
    <n v="79197.2"/>
    <n v="24785.599999999999"/>
    <n v="80.099999999999994"/>
    <n v="63497"/>
    <n v="323116.40000000002"/>
    <n v="256556.6"/>
    <n v="468"/>
    <n v="3710.4"/>
    <n v="148788.29999999999"/>
    <n v="347757.4"/>
    <n v="175235.3"/>
    <n v="25958"/>
    <n v="1145"/>
    <n v="-1304.2"/>
    <n v="2396.6999999999998"/>
    <n v="852.8"/>
    <n v="3047.6"/>
    <n v="91389.1"/>
    <n v="1227697.6000000001"/>
    <n v="2808637.9"/>
    <n v="1459810.1"/>
    <n v="884056.1"/>
    <n v="1360743.3"/>
    <n v="0"/>
    <n v="80198.600000000006"/>
    <n v="0"/>
    <n v="0"/>
    <n v="0"/>
    <n v="0"/>
    <n v="0"/>
    <n v="0"/>
    <n v="34408.800000000003"/>
    <n v="1289821.7"/>
    <n v="8540389.4000000004"/>
    <n v="114607.40000000001"/>
    <n v="9944818.5"/>
  </r>
  <r>
    <x v="0"/>
    <x v="4"/>
    <n v="6"/>
    <n v="97867.8"/>
    <n v="210788"/>
    <n v="157204"/>
    <n v="2171.9"/>
    <n v="45708.800000000003"/>
    <n v="19598.400000000001"/>
    <n v="486.7"/>
    <n v="45801.2"/>
    <n v="259646"/>
    <n v="214166.2"/>
    <n v="468"/>
    <n v="3931.1"/>
    <n v="136279.9"/>
    <n v="336198.3"/>
    <n v="152140.70000000001"/>
    <n v="20182.7"/>
    <n v="0"/>
    <n v="878.8"/>
    <n v="2431.9"/>
    <n v="1040"/>
    <n v="2105"/>
    <n v="92445.5"/>
    <n v="1222676.2"/>
    <n v="2363695.2999999998"/>
    <n v="1374870.6"/>
    <n v="792017.4"/>
    <n v="1294574"/>
    <n v="0"/>
    <n v="90019"/>
    <n v="0"/>
    <n v="0"/>
    <n v="0"/>
    <n v="0"/>
    <n v="0"/>
    <n v="0"/>
    <n v="36120"/>
    <n v="1053439"/>
    <n v="7795935.4000000004"/>
    <n v="126139"/>
    <n v="8975513.4000000004"/>
  </r>
  <r>
    <x v="0"/>
    <x v="4"/>
    <n v="7"/>
    <n v="86541.5"/>
    <n v="189434"/>
    <n v="128791.1"/>
    <n v="1851.3"/>
    <n v="132647.5"/>
    <n v="13484.5"/>
    <n v="0"/>
    <n v="18639.5"/>
    <n v="208115.20000000001"/>
    <n v="178045.9"/>
    <n v="483"/>
    <n v="5148.3999999999996"/>
    <n v="110871.7"/>
    <n v="291045.7"/>
    <n v="257529.60000000001"/>
    <n v="23296"/>
    <n v="5158.3999999999996"/>
    <n v="0"/>
    <n v="2196.6"/>
    <n v="770.3"/>
    <n v="2779.6"/>
    <n v="66872"/>
    <n v="1047095.4"/>
    <n v="2340515.6"/>
    <n v="1188940.2"/>
    <n v="1060107.3"/>
    <n v="1151604.2"/>
    <n v="0"/>
    <n v="94850.3"/>
    <n v="0"/>
    <n v="0"/>
    <n v="0"/>
    <n v="0"/>
    <n v="0"/>
    <n v="0"/>
    <n v="31048.2"/>
    <n v="957550.49999999988"/>
    <n v="7554414"/>
    <n v="125898.5"/>
    <n v="8637863"/>
  </r>
  <r>
    <x v="0"/>
    <x v="4"/>
    <n v="8"/>
    <n v="84636.1"/>
    <n v="185229.9"/>
    <n v="123473.5"/>
    <n v="1571.4"/>
    <n v="26559.4"/>
    <n v="12616.8"/>
    <n v="0"/>
    <n v="17433.5"/>
    <n v="205031.7"/>
    <n v="172169.9"/>
    <n v="454.7"/>
    <n v="4579.3"/>
    <n v="107668.7"/>
    <n v="291067"/>
    <n v="48925.599999999999"/>
    <n v="15742.1"/>
    <n v="-5158.3999999999996"/>
    <n v="0"/>
    <n v="2183"/>
    <n v="928.3"/>
    <n v="4042.1"/>
    <n v="64514.3"/>
    <n v="1060714.3"/>
    <n v="2366646.2000000002"/>
    <n v="1192723.7"/>
    <n v="1230701.6000000001"/>
    <n v="1107685.7"/>
    <n v="0"/>
    <n v="89933.2"/>
    <n v="0"/>
    <n v="0"/>
    <n v="0"/>
    <n v="0"/>
    <n v="0"/>
    <n v="0"/>
    <n v="30341"/>
    <n v="828722.20000000007"/>
    <n v="7493418.2000000002"/>
    <n v="120274.2"/>
    <n v="8442414.5999999996"/>
  </r>
  <r>
    <x v="0"/>
    <x v="4"/>
    <n v="9"/>
    <n v="93413.3"/>
    <n v="206229.8"/>
    <n v="139927.29999999999"/>
    <n v="1650.1"/>
    <n v="28738.400000000001"/>
    <n v="14646.4"/>
    <n v="0"/>
    <n v="19382.8"/>
    <n v="217315.20000000001"/>
    <n v="184637.2"/>
    <n v="539.20000000000005"/>
    <n v="5184.6000000000004"/>
    <n v="127288"/>
    <n v="312995.5"/>
    <n v="197160.6"/>
    <n v="30104"/>
    <n v="0"/>
    <n v="144475.79999999999"/>
    <n v="2077.1999999999998"/>
    <n v="762.9"/>
    <n v="3219.7"/>
    <n v="67382.399999999994"/>
    <n v="1119034.2"/>
    <n v="2465395.1"/>
    <n v="1205606.7"/>
    <n v="793734.8"/>
    <n v="892799.8"/>
    <n v="0"/>
    <n v="75970.7"/>
    <n v="0"/>
    <n v="0"/>
    <n v="0"/>
    <n v="0"/>
    <n v="0"/>
    <n v="0"/>
    <n v="32679.7"/>
    <n v="905940.5"/>
    <n v="7367760.5"/>
    <n v="108650.4"/>
    <n v="8382351.4000000004"/>
  </r>
  <r>
    <x v="0"/>
    <x v="4"/>
    <n v="10"/>
    <n v="89090.7"/>
    <n v="194364.7"/>
    <n v="145240"/>
    <n v="1999.2"/>
    <n v="-65657.600000000006"/>
    <n v="22552.5"/>
    <n v="0"/>
    <n v="27496.400000000001"/>
    <n v="237827.3"/>
    <n v="226126.4"/>
    <n v="430.1"/>
    <n v="4040.3"/>
    <n v="112920.9"/>
    <n v="293146.59999999998"/>
    <n v="147686"/>
    <n v="53378.1"/>
    <n v="5475.8"/>
    <n v="35600.400000000001"/>
    <n v="1896.3"/>
    <n v="20.9"/>
    <n v="2293.6"/>
    <n v="74863.3"/>
    <n v="1071537.5"/>
    <n v="2396072.4"/>
    <n v="1167162.2"/>
    <n v="953748.1"/>
    <n v="1836778.5"/>
    <n v="0"/>
    <n v="68097.399999999994"/>
    <n v="0"/>
    <n v="0"/>
    <n v="0"/>
    <n v="0"/>
    <n v="0"/>
    <n v="0"/>
    <n v="32714.799999999999"/>
    <n v="879039.6"/>
    <n v="8157051"/>
    <n v="100812.2"/>
    <n v="9136902.7999999989"/>
  </r>
  <r>
    <x v="0"/>
    <x v="4"/>
    <n v="11"/>
    <n v="95343.2"/>
    <n v="206617.60000000001"/>
    <n v="171641.2"/>
    <n v="2218"/>
    <n v="53272.6"/>
    <n v="25688"/>
    <n v="0"/>
    <n v="31924.1"/>
    <n v="263953.5"/>
    <n v="217368"/>
    <n v="280.10000000000002"/>
    <n v="5007.1000000000004"/>
    <n v="120591.6"/>
    <n v="318344.40000000002"/>
    <n v="178806.2"/>
    <n v="39247.1"/>
    <n v="60322.7"/>
    <n v="39845.9"/>
    <n v="1904.3"/>
    <n v="324"/>
    <n v="3129.8"/>
    <n v="93656.9"/>
    <n v="1116986.2"/>
    <n v="2483249.7000000002"/>
    <n v="1321346.8"/>
    <n v="950431.3"/>
    <n v="1337723.2"/>
    <n v="0"/>
    <n v="78451.899999999994"/>
    <n v="0"/>
    <n v="0"/>
    <n v="0"/>
    <n v="0"/>
    <n v="0"/>
    <n v="0"/>
    <n v="22080.3"/>
    <n v="1068026.2"/>
    <n v="8071197.2999999998"/>
    <n v="100532.2"/>
    <n v="9239755.6999999993"/>
  </r>
  <r>
    <x v="0"/>
    <x v="4"/>
    <n v="12"/>
    <n v="122651"/>
    <n v="260577.1"/>
    <n v="275586.7"/>
    <n v="4492"/>
    <n v="115040.5"/>
    <n v="43044.7"/>
    <n v="0"/>
    <n v="68902.100000000006"/>
    <n v="401345"/>
    <n v="316075"/>
    <n v="318"/>
    <n v="4328.1000000000004"/>
    <n v="145357"/>
    <n v="403820.2"/>
    <n v="216607.3"/>
    <n v="58885.1"/>
    <n v="96449.8"/>
    <n v="53011.3"/>
    <n v="2041.4"/>
    <n v="387"/>
    <n v="5465"/>
    <n v="102899.6"/>
    <n v="1194498"/>
    <n v="2957725"/>
    <n v="1415716.4"/>
    <n v="2001821.2"/>
    <n v="1417266.6"/>
    <n v="0"/>
    <n v="87806"/>
    <n v="0"/>
    <n v="0"/>
    <n v="0"/>
    <n v="0"/>
    <n v="0"/>
    <n v="0"/>
    <n v="44029.4"/>
    <n v="1607714.1"/>
    <n v="10076597"/>
    <n v="131835.4"/>
    <n v="11816146.5"/>
  </r>
  <r>
    <x v="1"/>
    <x v="4"/>
    <n v="1"/>
    <n v="112087"/>
    <n v="830262.2"/>
    <n v="1073692.7"/>
    <n v="337"/>
    <n v="24033.8"/>
    <n v="0"/>
    <n v="0"/>
    <n v="8014.8"/>
    <n v="41024.1"/>
    <n v="0"/>
    <n v="0"/>
    <n v="1338.8"/>
    <n v="40617.4"/>
    <n v="171978.2"/>
    <n v="103727.7"/>
    <n v="5139.3999999999996"/>
    <n v="10982.4"/>
    <n v="0"/>
    <n v="931"/>
    <n v="402.1"/>
    <n v="836.9"/>
    <n v="47158"/>
    <n v="811213.8"/>
    <n v="1389809.1"/>
    <n v="1000689.9"/>
    <n v="1174252.1000000001"/>
    <n v="2071902.8"/>
    <n v="0"/>
    <n v="693212"/>
    <n v="0"/>
    <n v="1052708.8"/>
    <n v="0"/>
    <n v="0"/>
    <n v="241758.4"/>
    <n v="80849.100000000006"/>
    <n v="0"/>
    <n v="2089451.6"/>
    <n v="6830979.6000000006"/>
    <n v="2068528.3"/>
    <n v="10988959.500000002"/>
  </r>
  <r>
    <x v="1"/>
    <x v="4"/>
    <n v="2"/>
    <n v="127092.5"/>
    <n v="993470.5"/>
    <n v="1197932.8999999999"/>
    <n v="319.10000000000002"/>
    <n v="24919.4"/>
    <n v="0"/>
    <n v="0"/>
    <n v="8707.2999999999993"/>
    <n v="42959.5"/>
    <n v="0"/>
    <n v="0"/>
    <n v="1648.1"/>
    <n v="47906.6"/>
    <n v="185409.9"/>
    <n v="116936"/>
    <n v="140178.20000000001"/>
    <n v="10795.1"/>
    <n v="17293.7"/>
    <n v="913.7"/>
    <n v="283.5"/>
    <n v="700.3"/>
    <n v="54926.1"/>
    <n v="843011.6"/>
    <n v="1478584.5"/>
    <n v="1008582.4"/>
    <n v="1000753.7"/>
    <n v="2405838.2999999998"/>
    <n v="20995.8"/>
    <n v="395149.8"/>
    <n v="0"/>
    <n v="1201470.3999999999"/>
    <n v="0"/>
    <n v="0"/>
    <n v="326040"/>
    <n v="107364.1"/>
    <n v="0"/>
    <n v="2395401.1999999997"/>
    <n v="7313761.6999999993"/>
    <n v="2051020.1"/>
    <n v="11760182.999999998"/>
  </r>
  <r>
    <x v="1"/>
    <x v="4"/>
    <n v="3"/>
    <n v="90135.3"/>
    <n v="566929.19999999995"/>
    <n v="690061.4"/>
    <n v="317.89999999999998"/>
    <n v="19848.7"/>
    <n v="0"/>
    <n v="0"/>
    <n v="5106.3"/>
    <n v="33551.5"/>
    <n v="0"/>
    <n v="0"/>
    <n v="2039.6"/>
    <n v="38314.199999999997"/>
    <n v="167986.6"/>
    <n v="82510.399999999994"/>
    <n v="8372.2999999999993"/>
    <n v="8434.4"/>
    <n v="0"/>
    <n v="878.8"/>
    <n v="278.10000000000002"/>
    <n v="738.9"/>
    <n v="46369.3"/>
    <n v="779950.6"/>
    <n v="1327956.5"/>
    <n v="921101.9"/>
    <n v="971089.6"/>
    <n v="2329975.2000000002"/>
    <n v="0"/>
    <n v="471581.9"/>
    <n v="0"/>
    <n v="1285025"/>
    <n v="0"/>
    <n v="0"/>
    <n v="376368"/>
    <n v="57628.1"/>
    <n v="0"/>
    <n v="1405950.2999999998"/>
    <n v="6685996.4000000004"/>
    <n v="2190603"/>
    <n v="10282549.699999999"/>
  </r>
  <r>
    <x v="1"/>
    <x v="4"/>
    <n v="4"/>
    <n v="83503.100000000006"/>
    <n v="495029.4"/>
    <n v="608730.1"/>
    <n v="392.1"/>
    <n v="16595.8"/>
    <n v="0"/>
    <n v="0"/>
    <n v="4535"/>
    <n v="29513"/>
    <n v="0"/>
    <n v="0"/>
    <n v="1496.5"/>
    <n v="36031.599999999999"/>
    <n v="178024.9"/>
    <n v="92879.2"/>
    <n v="38723.599999999999"/>
    <n v="13694"/>
    <n v="0"/>
    <n v="837.7"/>
    <n v="305.2"/>
    <n v="530.20000000000005"/>
    <n v="44074.400000000001"/>
    <n v="761192.1"/>
    <n v="1257871.5"/>
    <n v="925658.7"/>
    <n v="804556.80000000005"/>
    <n v="2343261"/>
    <n v="15138.6"/>
    <n v="403714.8"/>
    <n v="0"/>
    <n v="1229988.6000000001"/>
    <n v="0"/>
    <n v="0"/>
    <n v="335689.4"/>
    <n v="56149.3"/>
    <n v="1079.5"/>
    <n v="1238298.5000000002"/>
    <n v="6499137.3999999994"/>
    <n v="2041760.2"/>
    <n v="9779196.0999999996"/>
  </r>
  <r>
    <x v="1"/>
    <x v="4"/>
    <n v="5"/>
    <n v="74901.3"/>
    <n v="449039.4"/>
    <n v="507544.2"/>
    <n v="231.3"/>
    <n v="12413.5"/>
    <n v="0"/>
    <n v="0"/>
    <n v="2842.6"/>
    <n v="19213.900000000001"/>
    <n v="0"/>
    <n v="0"/>
    <n v="1392"/>
    <n v="36528.1"/>
    <n v="159310.5"/>
    <n v="90726"/>
    <n v="56186.5"/>
    <n v="0"/>
    <n v="0"/>
    <n v="854.2"/>
    <n v="317.2"/>
    <n v="736.8"/>
    <n v="44326.5"/>
    <n v="734266.9"/>
    <n v="1198247.8999999999"/>
    <n v="857201.9"/>
    <n v="809042.1"/>
    <n v="2285393.6"/>
    <n v="0"/>
    <n v="378372.8"/>
    <n v="0"/>
    <n v="1235090.8"/>
    <n v="0"/>
    <n v="0"/>
    <n v="343265.6"/>
    <n v="48444.9"/>
    <n v="-1079.5"/>
    <n v="1066186.2"/>
    <n v="6274530.1999999993"/>
    <n v="2004094.6"/>
    <n v="9344811"/>
  </r>
  <r>
    <x v="1"/>
    <x v="4"/>
    <n v="6"/>
    <n v="63142.5"/>
    <n v="379153.1"/>
    <n v="410385.4"/>
    <n v="202.1"/>
    <n v="7848.4"/>
    <n v="0"/>
    <n v="0"/>
    <n v="1303.0999999999999"/>
    <n v="12340.7"/>
    <n v="0"/>
    <n v="0"/>
    <n v="1344.2"/>
    <n v="34118.400000000001"/>
    <n v="152270.39999999999"/>
    <n v="94190.1"/>
    <n v="-168062.5"/>
    <n v="0"/>
    <n v="0"/>
    <n v="855.9"/>
    <n v="309"/>
    <n v="715.8"/>
    <n v="38300.800000000003"/>
    <n v="722740.4"/>
    <n v="1111148.5"/>
    <n v="707668"/>
    <n v="787849"/>
    <n v="2197027.2999999998"/>
    <n v="0"/>
    <n v="339722.3"/>
    <n v="0"/>
    <n v="1128873.3999999999"/>
    <n v="0"/>
    <n v="0"/>
    <n v="328168.59999999998"/>
    <n v="44091.7"/>
    <n v="0"/>
    <n v="874375.29999999993"/>
    <n v="5680475.2999999998"/>
    <n v="1840855.9999999998"/>
    <n v="8395706.5999999996"/>
  </r>
  <r>
    <x v="1"/>
    <x v="4"/>
    <n v="7"/>
    <n v="56976"/>
    <n v="368968.2"/>
    <n v="353262.7"/>
    <n v="196.1"/>
    <n v="8840.7999999999993"/>
    <n v="0"/>
    <n v="0"/>
    <n v="1215.7"/>
    <n v="9519.1"/>
    <n v="0"/>
    <n v="0"/>
    <n v="1253.4000000000001"/>
    <n v="29683.5"/>
    <n v="139517.6"/>
    <n v="93099.9"/>
    <n v="124891.4"/>
    <n v="0"/>
    <n v="52717.9"/>
    <n v="865.5"/>
    <n v="324.3"/>
    <n v="584.79999999999995"/>
    <n v="29757.8"/>
    <n v="689074.2"/>
    <n v="1044837.2"/>
    <n v="778378.4"/>
    <n v="1103586.6000000001"/>
    <n v="2141747.7999999998"/>
    <n v="0"/>
    <n v="358301.9"/>
    <n v="0"/>
    <n v="1147054.5"/>
    <n v="0"/>
    <n v="0"/>
    <n v="365940.1"/>
    <n v="41836.800000000003"/>
    <n v="0"/>
    <n v="798978.6"/>
    <n v="6230320.2999999998"/>
    <n v="1913133.3"/>
    <n v="8942432.1999999993"/>
  </r>
  <r>
    <x v="1"/>
    <x v="4"/>
    <n v="8"/>
    <n v="56468.800000000003"/>
    <n v="364124.1"/>
    <n v="356597.4"/>
    <n v="581.70000000000005"/>
    <n v="7958.4"/>
    <n v="0"/>
    <n v="0"/>
    <n v="1294"/>
    <n v="10492.9"/>
    <n v="0"/>
    <n v="0"/>
    <n v="1427.9"/>
    <n v="27424.2"/>
    <n v="143301"/>
    <n v="95022.1"/>
    <n v="100347.2"/>
    <n v="0"/>
    <n v="0"/>
    <n v="867.2"/>
    <n v="229.9"/>
    <n v="697.1"/>
    <n v="38858.400000000001"/>
    <n v="669425.30000000005"/>
    <n v="1048268.4"/>
    <n v="715595.6"/>
    <n v="1161957.8999999999"/>
    <n v="2102175"/>
    <n v="0"/>
    <n v="353222.8"/>
    <n v="0"/>
    <n v="1145850.3"/>
    <n v="0"/>
    <n v="0"/>
    <n v="352858"/>
    <n v="36865.599999999999"/>
    <n v="0"/>
    <n v="797517.3"/>
    <n v="6105597.2000000002"/>
    <n v="1888796.7000000002"/>
    <n v="8791911.1999999993"/>
  </r>
  <r>
    <x v="1"/>
    <x v="4"/>
    <n v="9"/>
    <n v="62202.9"/>
    <n v="398590.7"/>
    <n v="386546.9"/>
    <n v="306.10000000000002"/>
    <n v="9079.6"/>
    <n v="0"/>
    <n v="0"/>
    <n v="1203.8"/>
    <n v="9932.1"/>
    <n v="0"/>
    <n v="0"/>
    <n v="1647.2"/>
    <n v="29856.2"/>
    <n v="153201.4"/>
    <n v="98303.9"/>
    <n v="-8868.2000000000007"/>
    <n v="0"/>
    <n v="0"/>
    <n v="927"/>
    <n v="86.5"/>
    <n v="2155"/>
    <n v="37542.6"/>
    <n v="704265.2"/>
    <n v="1091742.3999999999"/>
    <n v="797576.6"/>
    <n v="1099009.8999999999"/>
    <n v="2305339.1"/>
    <n v="0"/>
    <n v="340806.7"/>
    <n v="0"/>
    <n v="1189557.3999999999"/>
    <n v="0"/>
    <n v="0"/>
    <n v="329616"/>
    <n v="58933.5"/>
    <n v="948.2"/>
    <n v="867862.1"/>
    <n v="6312784.7999999998"/>
    <n v="1919861.7999999998"/>
    <n v="9100508.6999999993"/>
  </r>
  <r>
    <x v="1"/>
    <x v="4"/>
    <n v="10"/>
    <n v="59941.8"/>
    <n v="379507.9"/>
    <n v="385882.5"/>
    <n v="214.5"/>
    <n v="10097.700000000001"/>
    <n v="0"/>
    <n v="0"/>
    <n v="1162.5999999999999"/>
    <n v="10996"/>
    <n v="0"/>
    <n v="0"/>
    <n v="1809.1"/>
    <n v="23567.200000000001"/>
    <n v="144982.5"/>
    <n v="96723.4"/>
    <n v="16446.7"/>
    <n v="0"/>
    <n v="0"/>
    <n v="621"/>
    <n v="606.6"/>
    <n v="185.8"/>
    <n v="49849"/>
    <n v="677831.3"/>
    <n v="1040734.7"/>
    <n v="771179.6"/>
    <n v="842027.7"/>
    <n v="1974685.3"/>
    <n v="0"/>
    <n v="364558.9"/>
    <n v="0"/>
    <n v="1277494.3999999999"/>
    <n v="0"/>
    <n v="0"/>
    <n v="333099.2"/>
    <n v="41741.5"/>
    <n v="-948.2"/>
    <n v="847802.99999999988"/>
    <n v="5641249.8999999994"/>
    <n v="2015945.7999999998"/>
    <n v="8504998.6999999993"/>
  </r>
  <r>
    <x v="1"/>
    <x v="4"/>
    <n v="11"/>
    <n v="69846.100000000006"/>
    <n v="438752.3"/>
    <n v="470499.1"/>
    <n v="272.8"/>
    <n v="16116.3"/>
    <n v="0"/>
    <n v="0"/>
    <n v="2663"/>
    <n v="17910.3"/>
    <n v="0"/>
    <n v="0"/>
    <n v="2001.4"/>
    <n v="31224"/>
    <n v="156793.9"/>
    <n v="114707.4"/>
    <n v="18563.2"/>
    <n v="0"/>
    <n v="0"/>
    <n v="568.4"/>
    <n v="496.3"/>
    <n v="703.2"/>
    <n v="50979.5"/>
    <n v="724852.3"/>
    <n v="1146384.3999999999"/>
    <n v="833807.3"/>
    <n v="1003550.3"/>
    <n v="2546215.6"/>
    <n v="0"/>
    <n v="679994.8"/>
    <n v="0"/>
    <n v="1157083.7"/>
    <n v="0"/>
    <n v="0"/>
    <n v="331298.40000000002"/>
    <n v="51661.8"/>
    <n v="0"/>
    <n v="1016059.9000000001"/>
    <n v="6630847.1999999993"/>
    <n v="2220038.6999999997"/>
    <n v="9866945.7999999989"/>
  </r>
  <r>
    <x v="1"/>
    <x v="4"/>
    <n v="12"/>
    <n v="101727.5"/>
    <n v="678507.8"/>
    <n v="811208.9"/>
    <n v="336.8"/>
    <n v="24323.4"/>
    <n v="0"/>
    <n v="10.4"/>
    <n v="6388.6"/>
    <n v="31703.200000000001"/>
    <n v="0"/>
    <n v="0"/>
    <n v="2416.6"/>
    <n v="37269.599999999999"/>
    <n v="184745.7"/>
    <n v="119865.5"/>
    <n v="33989.599999999999"/>
    <n v="0"/>
    <n v="0"/>
    <n v="663.3"/>
    <n v="365.4"/>
    <n v="621.5"/>
    <n v="63492.3"/>
    <n v="796307.7"/>
    <n v="1326149.3999999999"/>
    <n v="907251.4"/>
    <n v="1197024"/>
    <n v="2266643.6"/>
    <n v="0"/>
    <n v="468491.5"/>
    <n v="0"/>
    <n v="1237874.1000000001"/>
    <n v="0"/>
    <n v="0"/>
    <n v="344915.20000000001"/>
    <n v="239365.4"/>
    <n v="1749"/>
    <n v="1654206.6"/>
    <n v="6936805.5999999996"/>
    <n v="2292395.2000000002"/>
    <n v="10883407.399999999"/>
  </r>
  <r>
    <x v="2"/>
    <x v="4"/>
    <n v="1"/>
    <n v="67632.3"/>
    <n v="199292.5"/>
    <n v="146867.1"/>
    <n v="74.8"/>
    <n v="13086.8"/>
    <n v="0"/>
    <n v="0"/>
    <n v="25252"/>
    <n v="7193.1"/>
    <n v="0"/>
    <n v="0"/>
    <n v="192.1"/>
    <n v="50240"/>
    <n v="76220.800000000003"/>
    <n v="61335.8"/>
    <n v="3247.9"/>
    <n v="0"/>
    <n v="0"/>
    <n v="0"/>
    <n v="344.5"/>
    <n v="781.8"/>
    <n v="35123.9"/>
    <n v="402727.7"/>
    <n v="619346.5"/>
    <n v="517024.4"/>
    <n v="317283.5"/>
    <n v="473627.3"/>
    <n v="0"/>
    <n v="129688"/>
    <n v="0"/>
    <n v="0"/>
    <n v="0"/>
    <n v="0"/>
    <n v="0"/>
    <n v="62.5"/>
    <n v="0"/>
    <n v="459398.6"/>
    <n v="2557496.1999999997"/>
    <n v="129750.5"/>
    <n v="3146645.3"/>
  </r>
  <r>
    <x v="2"/>
    <x v="4"/>
    <n v="2"/>
    <n v="67419.199999999997"/>
    <n v="213823"/>
    <n v="143770.5"/>
    <n v="58.4"/>
    <n v="11488.6"/>
    <n v="0"/>
    <n v="0"/>
    <n v="28585.3"/>
    <n v="8311.6"/>
    <n v="0"/>
    <n v="0"/>
    <n v="161.6"/>
    <n v="62074.400000000001"/>
    <n v="77930.3"/>
    <n v="54147.7"/>
    <n v="5814.3"/>
    <n v="0"/>
    <n v="0"/>
    <n v="0"/>
    <n v="679.4"/>
    <n v="793.3"/>
    <n v="38315"/>
    <n v="415492.5"/>
    <n v="645931.69999999995"/>
    <n v="511078"/>
    <n v="339386.5"/>
    <n v="398446.9"/>
    <n v="0"/>
    <n v="106184"/>
    <n v="0"/>
    <n v="0"/>
    <n v="0"/>
    <n v="0"/>
    <n v="0"/>
    <n v="551.20000000000005"/>
    <n v="0"/>
    <n v="473456.6"/>
    <n v="2550251.6"/>
    <n v="106735.2"/>
    <n v="3130443.4000000004"/>
  </r>
  <r>
    <x v="2"/>
    <x v="4"/>
    <n v="3"/>
    <n v="52531.7"/>
    <n v="138189.29999999999"/>
    <n v="99210.1"/>
    <n v="150.6"/>
    <n v="9259.9"/>
    <n v="0"/>
    <n v="0"/>
    <n v="17095.5"/>
    <n v="5277.8"/>
    <n v="0"/>
    <n v="0"/>
    <n v="236.8"/>
    <n v="50608.7"/>
    <n v="68784.5"/>
    <n v="52246.8"/>
    <n v="5201.1000000000004"/>
    <n v="8415.1"/>
    <n v="5353.8"/>
    <n v="0"/>
    <n v="672.6"/>
    <n v="778.1"/>
    <n v="29066.2"/>
    <n v="368724.4"/>
    <n v="590137.5"/>
    <n v="491505.5"/>
    <n v="342657.7"/>
    <n v="437575.1"/>
    <n v="0"/>
    <n v="123433.4"/>
    <n v="0"/>
    <n v="0"/>
    <n v="0"/>
    <n v="0"/>
    <n v="0"/>
    <n v="624"/>
    <n v="0"/>
    <n v="321714.89999999997"/>
    <n v="2451963.9"/>
    <n v="124057.4"/>
    <n v="2897736.1999999997"/>
  </r>
  <r>
    <x v="2"/>
    <x v="4"/>
    <n v="4"/>
    <n v="49690.400000000001"/>
    <n v="122981.1"/>
    <n v="93249.600000000006"/>
    <n v="55.2"/>
    <n v="8664.9"/>
    <n v="0"/>
    <n v="0"/>
    <n v="17784.400000000001"/>
    <n v="5162.3"/>
    <n v="0"/>
    <n v="0"/>
    <n v="129.1"/>
    <n v="43570.5"/>
    <n v="62839.4"/>
    <n v="48668.9"/>
    <n v="4545.1000000000004"/>
    <n v="6463.7"/>
    <n v="6227.6"/>
    <n v="0"/>
    <n v="592.5"/>
    <n v="650.6"/>
    <n v="30039"/>
    <n v="455830.9"/>
    <n v="569817.4"/>
    <n v="476911.9"/>
    <n v="365413.4"/>
    <n v="424256.2"/>
    <n v="0"/>
    <n v="104682.2"/>
    <n v="0"/>
    <n v="0"/>
    <n v="0"/>
    <n v="0"/>
    <n v="0"/>
    <n v="332.5"/>
    <n v="0"/>
    <n v="297587.90000000002"/>
    <n v="2495956.2000000002"/>
    <n v="105014.7"/>
    <n v="2898558.8000000003"/>
  </r>
  <r>
    <x v="2"/>
    <x v="4"/>
    <n v="5"/>
    <n v="42189"/>
    <n v="107594.6"/>
    <n v="71950.3"/>
    <n v="62.9"/>
    <n v="5524.5"/>
    <n v="0"/>
    <n v="0"/>
    <n v="11906.9"/>
    <n v="4008.8"/>
    <n v="0"/>
    <n v="0"/>
    <n v="757.1"/>
    <n v="49143.6"/>
    <n v="56626.3"/>
    <n v="42473.1"/>
    <n v="4912.8999999999996"/>
    <n v="0"/>
    <n v="0"/>
    <n v="0"/>
    <n v="697.2"/>
    <n v="711.7"/>
    <n v="27426.799999999999"/>
    <n v="343143.4"/>
    <n v="547386"/>
    <n v="465891.5"/>
    <n v="322502.7"/>
    <n v="438648.7"/>
    <n v="0"/>
    <n v="103598.8"/>
    <n v="0"/>
    <n v="0"/>
    <n v="0"/>
    <n v="0"/>
    <n v="0"/>
    <n v="228.4"/>
    <n v="0"/>
    <n v="243237"/>
    <n v="2300321"/>
    <n v="103827.2"/>
    <n v="2647385.2000000002"/>
  </r>
  <r>
    <x v="2"/>
    <x v="4"/>
    <n v="6"/>
    <n v="36725.599999999999"/>
    <n v="96952.5"/>
    <n v="54635.6"/>
    <n v="59.2"/>
    <n v="2740.9"/>
    <n v="0"/>
    <n v="0"/>
    <n v="5260"/>
    <n v="2060.1"/>
    <n v="0"/>
    <n v="0"/>
    <n v="485.3"/>
    <n v="53639.7"/>
    <n v="54838.8"/>
    <n v="30586.7"/>
    <n v="6217.2"/>
    <n v="0"/>
    <n v="0"/>
    <n v="0"/>
    <n v="566.5"/>
    <n v="716.1"/>
    <n v="21553.200000000001"/>
    <n v="225584.7"/>
    <n v="537388.30000000005"/>
    <n v="457610.1"/>
    <n v="396205.3"/>
    <n v="398113"/>
    <n v="0"/>
    <n v="93094.7"/>
    <n v="0"/>
    <n v="0"/>
    <n v="0"/>
    <n v="0"/>
    <n v="0"/>
    <n v="0"/>
    <n v="0"/>
    <n v="198433.90000000002"/>
    <n v="2183504.9000000004"/>
    <n v="93094.7"/>
    <n v="2475033.5000000005"/>
  </r>
  <r>
    <x v="2"/>
    <x v="4"/>
    <n v="7"/>
    <n v="31556.5"/>
    <n v="86012.9"/>
    <n v="45642.400000000001"/>
    <n v="60"/>
    <n v="3105.4"/>
    <n v="0"/>
    <n v="0"/>
    <n v="3864.1"/>
    <n v="1551.3"/>
    <n v="0"/>
    <n v="0"/>
    <n v="332.4"/>
    <n v="32020.400000000001"/>
    <n v="55887.9"/>
    <n v="27402.7"/>
    <n v="8123.3"/>
    <n v="0"/>
    <n v="0"/>
    <n v="0"/>
    <n v="543.29999999999995"/>
    <n v="745.9"/>
    <n v="17539"/>
    <n v="292934"/>
    <n v="474061"/>
    <n v="417310.3"/>
    <n v="349345.4"/>
    <n v="394629.2"/>
    <n v="0"/>
    <n v="100100"/>
    <n v="0"/>
    <n v="0"/>
    <n v="0"/>
    <n v="0"/>
    <n v="0"/>
    <n v="0"/>
    <n v="0"/>
    <n v="171792.59999999998"/>
    <n v="2070874.8"/>
    <n v="100100"/>
    <n v="2342767.4"/>
  </r>
  <r>
    <x v="2"/>
    <x v="4"/>
    <n v="8"/>
    <n v="31573.1"/>
    <n v="86149.7"/>
    <n v="45864.9"/>
    <n v="79.3"/>
    <n v="3169.3"/>
    <n v="0"/>
    <n v="0"/>
    <n v="3901.7"/>
    <n v="1609.9"/>
    <n v="0"/>
    <n v="0"/>
    <n v="390"/>
    <n v="40049.699999999997"/>
    <n v="61370.1"/>
    <n v="30423.4"/>
    <n v="8376.7000000000007"/>
    <n v="0"/>
    <n v="0"/>
    <n v="0"/>
    <n v="594.5"/>
    <n v="761.6"/>
    <n v="18047.3"/>
    <n v="298967.90000000002"/>
    <n v="483198.3"/>
    <n v="450375.3"/>
    <n v="400157"/>
    <n v="415983.8"/>
    <n v="0"/>
    <n v="84248.2"/>
    <n v="0"/>
    <n v="0"/>
    <n v="0"/>
    <n v="0"/>
    <n v="0"/>
    <n v="0"/>
    <n v="0"/>
    <n v="172347.89999999997"/>
    <n v="2208695.6"/>
    <n v="84248.2"/>
    <n v="2465291.7000000002"/>
  </r>
  <r>
    <x v="2"/>
    <x v="4"/>
    <n v="9"/>
    <n v="32956.300000000003"/>
    <n v="90655"/>
    <n v="48821"/>
    <n v="114.1"/>
    <n v="2711.4"/>
    <n v="0"/>
    <n v="0"/>
    <n v="3703.7"/>
    <n v="1347.2"/>
    <n v="0"/>
    <n v="0"/>
    <n v="505.9"/>
    <n v="28587"/>
    <n v="41190.300000000003"/>
    <n v="28036.400000000001"/>
    <n v="19770"/>
    <n v="0"/>
    <n v="0"/>
    <n v="0"/>
    <n v="549.79999999999995"/>
    <n v="796.4"/>
    <n v="21213.5"/>
    <n v="306438.8"/>
    <n v="492857.4"/>
    <n v="442746.7"/>
    <n v="323311.09999999998"/>
    <n v="441135.3"/>
    <n v="0"/>
    <n v="70840.3"/>
    <n v="0"/>
    <n v="0"/>
    <n v="0"/>
    <n v="0"/>
    <n v="0"/>
    <n v="0"/>
    <n v="0"/>
    <n v="180308.7"/>
    <n v="2147138.5999999996"/>
    <n v="70840.3"/>
    <n v="2398287.5999999996"/>
  </r>
  <r>
    <x v="2"/>
    <x v="4"/>
    <n v="10"/>
    <n v="31539"/>
    <n v="85711.5"/>
    <n v="48997.5"/>
    <n v="87.1"/>
    <n v="3322"/>
    <n v="0"/>
    <n v="0"/>
    <n v="4768.2"/>
    <n v="1531.2"/>
    <n v="0"/>
    <n v="0"/>
    <n v="398"/>
    <n v="26108.9"/>
    <n v="45367.9"/>
    <n v="29260.9"/>
    <n v="21233.9"/>
    <n v="0"/>
    <n v="0"/>
    <n v="0"/>
    <n v="514.20000000000005"/>
    <n v="734.4"/>
    <n v="20433.2"/>
    <n v="287865.2"/>
    <n v="457753.5"/>
    <n v="464611.9"/>
    <n v="375910.7"/>
    <n v="533513.69999999995"/>
    <n v="0"/>
    <n v="87465.4"/>
    <n v="0"/>
    <n v="0"/>
    <n v="0"/>
    <n v="0"/>
    <n v="0"/>
    <n v="0"/>
    <n v="0"/>
    <n v="175956.50000000003"/>
    <n v="2263706.4"/>
    <n v="87465.4"/>
    <n v="2527128.2999999998"/>
  </r>
  <r>
    <x v="2"/>
    <x v="4"/>
    <n v="11"/>
    <n v="37882.5"/>
    <n v="99834.7"/>
    <n v="61461.7"/>
    <n v="63.3"/>
    <n v="5643.6"/>
    <n v="0"/>
    <n v="0"/>
    <n v="7043.6"/>
    <n v="2542.6999999999998"/>
    <n v="0"/>
    <n v="0"/>
    <n v="723.6"/>
    <n v="28030.6"/>
    <n v="55261.1"/>
    <n v="34068.699999999997"/>
    <n v="18589"/>
    <n v="0"/>
    <n v="0"/>
    <n v="0"/>
    <n v="620.29999999999995"/>
    <n v="780.7"/>
    <n v="22772.9"/>
    <n v="309022"/>
    <n v="496702.1"/>
    <n v="469652.6"/>
    <n v="360691.1"/>
    <n v="343905.5"/>
    <n v="0"/>
    <n v="107022.39999999999"/>
    <n v="0"/>
    <n v="0"/>
    <n v="0"/>
    <n v="0"/>
    <n v="0"/>
    <n v="0"/>
    <n v="0"/>
    <n v="214472.10000000003"/>
    <n v="2140820.2000000002"/>
    <n v="107022.39999999999"/>
    <n v="2462314.7000000002"/>
  </r>
  <r>
    <x v="2"/>
    <x v="4"/>
    <n v="12"/>
    <n v="52219.5"/>
    <n v="140550.70000000001"/>
    <n v="99504.5"/>
    <n v="194"/>
    <n v="13066.4"/>
    <n v="0"/>
    <n v="0"/>
    <n v="20282"/>
    <n v="5860.3"/>
    <n v="0"/>
    <n v="0"/>
    <n v="370.6"/>
    <n v="34219.1"/>
    <n v="73643.399999999994"/>
    <n v="47833.1"/>
    <n v="43792.4"/>
    <n v="0"/>
    <n v="0"/>
    <n v="0"/>
    <n v="620.9"/>
    <n v="1163.9000000000001"/>
    <n v="25942.2"/>
    <n v="361976.6"/>
    <n v="570136.9"/>
    <n v="502175.5"/>
    <n v="417879.4"/>
    <n v="1545806.3"/>
    <n v="0"/>
    <n v="90108.800000000003"/>
    <n v="0"/>
    <n v="0"/>
    <n v="0"/>
    <n v="0"/>
    <n v="0"/>
    <n v="0"/>
    <n v="0"/>
    <n v="331677.40000000002"/>
    <n v="3625560.3"/>
    <n v="90108.800000000003"/>
    <n v="4047346.4999999995"/>
  </r>
  <r>
    <x v="3"/>
    <x v="4"/>
    <n v="1"/>
    <n v="85062.3"/>
    <n v="573014"/>
    <n v="732194.7"/>
    <n v="47.2"/>
    <n v="119073"/>
    <n v="4440.8"/>
    <n v="135.6"/>
    <n v="7752.4"/>
    <n v="6065.5"/>
    <n v="0"/>
    <n v="0"/>
    <n v="841.8"/>
    <n v="48821.9"/>
    <n v="183219.8"/>
    <n v="167484.9"/>
    <n v="63815"/>
    <n v="0"/>
    <n v="346.1"/>
    <n v="0"/>
    <n v="0"/>
    <n v="41.9"/>
    <n v="100778.4"/>
    <n v="979520.3"/>
    <n v="2434138.9"/>
    <n v="1742432.2"/>
    <n v="1101598.3"/>
    <n v="3038957.4"/>
    <n v="0"/>
    <n v="542473.9"/>
    <n v="0"/>
    <n v="820862.3"/>
    <n v="0"/>
    <n v="0"/>
    <n v="14469570.5"/>
    <n v="0"/>
    <n v="42006.8"/>
    <n v="1527785.5"/>
    <n v="9861996.9000000004"/>
    <n v="15874913.5"/>
    <n v="27264695.899999999"/>
  </r>
  <r>
    <x v="3"/>
    <x v="4"/>
    <n v="2"/>
    <n v="87304.5"/>
    <n v="606877.1"/>
    <n v="691555.8"/>
    <n v="54"/>
    <n v="113162.7"/>
    <n v="5128.5"/>
    <n v="69.599999999999994"/>
    <n v="8857.2999999999993"/>
    <n v="6748.7"/>
    <n v="0"/>
    <n v="0"/>
    <n v="107.8"/>
    <n v="48710.3"/>
    <n v="173424.5"/>
    <n v="168106.4"/>
    <n v="64732.800000000003"/>
    <n v="0"/>
    <n v="310.5"/>
    <n v="0"/>
    <n v="0"/>
    <n v="745.2"/>
    <n v="77850.7"/>
    <n v="947967.9"/>
    <n v="2337932.7000000002"/>
    <n v="1628464.5"/>
    <n v="1029781.5"/>
    <n v="2620588.6"/>
    <n v="0"/>
    <n v="473064.8"/>
    <n v="0"/>
    <n v="703903.2"/>
    <n v="0"/>
    <n v="0"/>
    <n v="18818310.100000001"/>
    <n v="0"/>
    <n v="33425.599999999999"/>
    <n v="1519758.2"/>
    <n v="9098723.4000000004"/>
    <n v="20028703.700000003"/>
    <n v="30647185.300000004"/>
  </r>
  <r>
    <x v="3"/>
    <x v="4"/>
    <n v="3"/>
    <n v="66403.5"/>
    <n v="415904.8"/>
    <n v="538870.19999999995"/>
    <n v="239.2"/>
    <n v="86770"/>
    <n v="2881.9"/>
    <n v="69.7"/>
    <n v="5485.4"/>
    <n v="4598.5"/>
    <n v="0"/>
    <n v="0"/>
    <n v="105.6"/>
    <n v="42185.9"/>
    <n v="158478"/>
    <n v="153829.29999999999"/>
    <n v="63724.5"/>
    <n v="0"/>
    <n v="212.9"/>
    <n v="0"/>
    <n v="0"/>
    <n v="581.79999999999995"/>
    <n v="64723.1"/>
    <n v="891381.7"/>
    <n v="2075309.3"/>
    <n v="1380049.2"/>
    <n v="1002104.7"/>
    <n v="2728347.3"/>
    <n v="0"/>
    <n v="488540"/>
    <n v="0"/>
    <n v="776828"/>
    <n v="0"/>
    <n v="0"/>
    <n v="22393230.600000001"/>
    <n v="0"/>
    <n v="38334.400000000001"/>
    <n v="1121223.1999999997"/>
    <n v="8561033.3000000007"/>
    <n v="23696933"/>
    <n v="33379189.5"/>
  </r>
  <r>
    <x v="3"/>
    <x v="4"/>
    <n v="4"/>
    <n v="66372.5"/>
    <n v="396565.5"/>
    <n v="590829.6"/>
    <n v="244.4"/>
    <n v="99181.5"/>
    <n v="1657.8"/>
    <n v="9.4"/>
    <n v="5460.5"/>
    <n v="4703.2"/>
    <n v="0"/>
    <n v="0"/>
    <n v="131.9"/>
    <n v="40900.9"/>
    <n v="159266.5"/>
    <n v="165854.5"/>
    <n v="51438.9"/>
    <n v="0"/>
    <n v="321.10000000000002"/>
    <n v="0"/>
    <n v="0"/>
    <n v="731.3"/>
    <n v="64856.4"/>
    <n v="902311.9"/>
    <n v="2116136"/>
    <n v="1486530.6"/>
    <n v="742329.6"/>
    <n v="3019117.3"/>
    <n v="0"/>
    <n v="480059.9"/>
    <n v="0"/>
    <n v="628335.5"/>
    <n v="0"/>
    <n v="0"/>
    <n v="25748255"/>
    <n v="0"/>
    <n v="34536.5"/>
    <n v="1165024.3999999999"/>
    <n v="8749926.8999999985"/>
    <n v="26891186.899999999"/>
    <n v="36806138.199999996"/>
  </r>
  <r>
    <x v="3"/>
    <x v="4"/>
    <n v="5"/>
    <n v="58284.4"/>
    <n v="361136.8"/>
    <n v="428882.9"/>
    <n v="-3.1"/>
    <n v="60910.2"/>
    <n v="1192.4000000000001"/>
    <n v="71.7"/>
    <n v="3966"/>
    <n v="2949.5"/>
    <n v="0"/>
    <n v="0"/>
    <n v="184"/>
    <n v="41656.6"/>
    <n v="158564"/>
    <n v="140358.70000000001"/>
    <n v="51838.1"/>
    <n v="0"/>
    <n v="430.5"/>
    <n v="0"/>
    <n v="0"/>
    <n v="587"/>
    <n v="52785.8"/>
    <n v="900632.1"/>
    <n v="2029740.2"/>
    <n v="1294586.7"/>
    <n v="826944.6"/>
    <n v="2585861"/>
    <n v="0"/>
    <n v="494298.2"/>
    <n v="0"/>
    <n v="732343.5"/>
    <n v="0"/>
    <n v="0"/>
    <n v="27731810.300000001"/>
    <n v="0"/>
    <n v="34436.400000000001"/>
    <n v="917390.8"/>
    <n v="8084169.2999999998"/>
    <n v="28992888.399999999"/>
    <n v="37994448.5"/>
  </r>
  <r>
    <x v="3"/>
    <x v="4"/>
    <n v="6"/>
    <n v="47922.400000000001"/>
    <n v="315038.5"/>
    <n v="258177.7"/>
    <n v="66.400000000000006"/>
    <n v="26034.5"/>
    <n v="884.1"/>
    <n v="107.2"/>
    <n v="2650.3"/>
    <n v="1315.8"/>
    <n v="0"/>
    <n v="0"/>
    <n v="268.8"/>
    <n v="37532.6"/>
    <n v="136793.9"/>
    <n v="123159.5"/>
    <n v="35378.800000000003"/>
    <n v="0"/>
    <n v="357.5"/>
    <n v="0"/>
    <n v="0"/>
    <n v="497.2"/>
    <n v="43471.4"/>
    <n v="817769.9"/>
    <n v="1779137.3"/>
    <n v="1121217.7"/>
    <n v="813260.9"/>
    <n v="2386406.3999999999"/>
    <n v="0"/>
    <n v="442362.1"/>
    <n v="0"/>
    <n v="631668.5"/>
    <n v="0"/>
    <n v="0"/>
    <n v="23274040"/>
    <n v="0"/>
    <n v="31865"/>
    <n v="652196.90000000014"/>
    <n v="7295251.9000000004"/>
    <n v="24379935.600000001"/>
    <n v="32327384.400000002"/>
  </r>
  <r>
    <x v="3"/>
    <x v="4"/>
    <n v="7"/>
    <n v="43401.7"/>
    <n v="294374.5"/>
    <n v="246359.5"/>
    <n v="46.4"/>
    <n v="28636.3"/>
    <n v="1208.3"/>
    <n v="313.3"/>
    <n v="2074.8000000000002"/>
    <n v="2072.6"/>
    <n v="0"/>
    <n v="0"/>
    <n v="120.8"/>
    <n v="27810.6"/>
    <n v="131404.4"/>
    <n v="123661"/>
    <n v="24138"/>
    <n v="0"/>
    <n v="10216.6"/>
    <n v="0"/>
    <n v="0"/>
    <n v="474.6"/>
    <n v="32509.5"/>
    <n v="820155.3"/>
    <n v="1870621.3"/>
    <n v="1055001.6000000001"/>
    <n v="921134.2"/>
    <n v="2410556.2999999998"/>
    <n v="6453.4"/>
    <n v="457390.3"/>
    <n v="0"/>
    <n v="724853.8"/>
    <n v="0"/>
    <n v="0"/>
    <n v="26361301"/>
    <n v="0"/>
    <n v="32990.1"/>
    <n v="618487.40000000014"/>
    <n v="7427804.2000000002"/>
    <n v="27582988.600000001"/>
    <n v="35629280.200000003"/>
  </r>
  <r>
    <x v="3"/>
    <x v="4"/>
    <n v="8"/>
    <n v="41421.199999999997"/>
    <n v="273680.90000000002"/>
    <n v="216131.7"/>
    <n v="39.700000000000003"/>
    <n v="20913.7"/>
    <n v="892.5"/>
    <n v="6.3"/>
    <n v="1998.1"/>
    <n v="1701.2"/>
    <n v="0"/>
    <n v="0"/>
    <n v="178.2"/>
    <n v="27269.9"/>
    <n v="121526.5"/>
    <n v="135101.5"/>
    <n v="33016.400000000001"/>
    <n v="0"/>
    <n v="408.1"/>
    <n v="0"/>
    <n v="0"/>
    <n v="430.8"/>
    <n v="28604.7"/>
    <n v="767291"/>
    <n v="1711239.4"/>
    <n v="996036.8"/>
    <n v="848514.5"/>
    <n v="2500742.7999999998"/>
    <n v="0"/>
    <n v="426288.9"/>
    <n v="0"/>
    <n v="578064.30000000005"/>
    <n v="0"/>
    <n v="0"/>
    <n v="27384160.199999999"/>
    <n v="0"/>
    <n v="34036.400000000001"/>
    <n v="556785.29999999993"/>
    <n v="7170360.5999999996"/>
    <n v="28422549.799999997"/>
    <n v="36149695.699999996"/>
  </r>
  <r>
    <x v="3"/>
    <x v="4"/>
    <n v="9"/>
    <n v="45399.5"/>
    <n v="304725.09999999998"/>
    <n v="231263"/>
    <n v="72.5"/>
    <n v="21971.4"/>
    <n v="1322.9"/>
    <n v="5.2"/>
    <n v="1990.4"/>
    <n v="1735.8"/>
    <n v="0"/>
    <n v="0"/>
    <n v="258.3"/>
    <n v="35796.300000000003"/>
    <n v="138851.6"/>
    <n v="137646"/>
    <n v="35940.199999999997"/>
    <n v="0"/>
    <n v="462.4"/>
    <n v="0"/>
    <n v="0"/>
    <n v="534.29999999999995"/>
    <n v="39901.800000000003"/>
    <n v="784325.1"/>
    <n v="1762946.2"/>
    <n v="995915.7"/>
    <n v="872309.3"/>
    <n v="2328305.1"/>
    <n v="0"/>
    <n v="399695.2"/>
    <n v="0"/>
    <n v="567518.6"/>
    <n v="0"/>
    <n v="0"/>
    <n v="28886610.199999999"/>
    <n v="0"/>
    <n v="32614.6"/>
    <n v="608485.80000000005"/>
    <n v="7133192.3000000007"/>
    <n v="29886438.600000001"/>
    <n v="37628116.700000003"/>
  </r>
  <r>
    <x v="3"/>
    <x v="4"/>
    <n v="10"/>
    <n v="44681.1"/>
    <n v="297221"/>
    <n v="240549.3"/>
    <n v="42.9"/>
    <n v="29707.5"/>
    <n v="1741.4"/>
    <n v="43.8"/>
    <n v="1504.9"/>
    <n v="2171.6"/>
    <n v="0"/>
    <n v="0"/>
    <n v="262.10000000000002"/>
    <n v="30287.4"/>
    <n v="131907.70000000001"/>
    <n v="131495"/>
    <n v="41511.5"/>
    <n v="0"/>
    <n v="575.70000000000005"/>
    <n v="0"/>
    <n v="0"/>
    <n v="405.5"/>
    <n v="34392"/>
    <n v="763054.6"/>
    <n v="1675923.1"/>
    <n v="1009433.3"/>
    <n v="757271.2"/>
    <n v="2571828.9"/>
    <n v="0"/>
    <n v="405283.4"/>
    <n v="0"/>
    <n v="544774.6"/>
    <n v="0"/>
    <n v="0"/>
    <n v="29955150.399999999"/>
    <n v="0"/>
    <n v="34308.9"/>
    <n v="617663.5"/>
    <n v="7148348"/>
    <n v="30939517.299999997"/>
    <n v="38705528.799999997"/>
  </r>
  <r>
    <x v="3"/>
    <x v="4"/>
    <n v="11"/>
    <n v="51245.5"/>
    <n v="321826.5"/>
    <n v="320391.2"/>
    <n v="37.4"/>
    <n v="51867.7"/>
    <n v="2328"/>
    <n v="18.8"/>
    <n v="2066.1999999999998"/>
    <n v="3334.7"/>
    <n v="0"/>
    <n v="0"/>
    <n v="351.6"/>
    <n v="30829.599999999999"/>
    <n v="142368.4"/>
    <n v="150101.4"/>
    <n v="25817.8"/>
    <n v="0"/>
    <n v="668.3"/>
    <n v="0"/>
    <n v="0"/>
    <n v="468.8"/>
    <n v="37221.1"/>
    <n v="797882.1"/>
    <n v="1853390.6"/>
    <n v="1189780.8999999999"/>
    <n v="833042.2"/>
    <n v="2747867.6"/>
    <n v="0"/>
    <n v="439644.3"/>
    <n v="0"/>
    <n v="717786"/>
    <n v="0"/>
    <n v="0"/>
    <n v="9922950.5999999996"/>
    <n v="0"/>
    <n v="36170.800000000003"/>
    <n v="753115.99999999988"/>
    <n v="7809790.4000000004"/>
    <n v="11116551.700000001"/>
    <n v="19679458.100000001"/>
  </r>
  <r>
    <x v="3"/>
    <x v="4"/>
    <n v="12"/>
    <n v="74139.899999999994"/>
    <n v="445487"/>
    <n v="557423.1"/>
    <n v="51.4"/>
    <n v="97849.7"/>
    <n v="4770.3"/>
    <n v="119.2"/>
    <n v="5703.8"/>
    <n v="6747.8"/>
    <n v="0"/>
    <n v="0"/>
    <n v="390.7"/>
    <n v="36015.199999999997"/>
    <n v="163323.4"/>
    <n v="195035.6"/>
    <n v="119094.5"/>
    <n v="0"/>
    <n v="31699.8"/>
    <n v="0"/>
    <n v="0"/>
    <n v="398.4"/>
    <n v="44758.9"/>
    <n v="877266.3"/>
    <n v="2218316"/>
    <n v="1621231.8"/>
    <n v="861744.4"/>
    <n v="2868784.5"/>
    <n v="0"/>
    <n v="469999"/>
    <n v="0"/>
    <n v="700231.7"/>
    <n v="0"/>
    <n v="0"/>
    <n v="11583210.1"/>
    <n v="0"/>
    <n v="38638.699999999997"/>
    <n v="1192292.2"/>
    <n v="9038059.5"/>
    <n v="12792079.499999998"/>
    <n v="23022431.199999996"/>
  </r>
  <r>
    <x v="4"/>
    <x v="4"/>
    <n v="1"/>
    <n v="14607.2"/>
    <n v="66308.3"/>
    <n v="57876.7"/>
    <n v="3.3"/>
    <n v="0"/>
    <n v="68.8"/>
    <n v="0"/>
    <n v="0"/>
    <n v="0"/>
    <n v="0"/>
    <n v="0"/>
    <n v="36.5"/>
    <n v="8611.7999999999993"/>
    <n v="21232.2"/>
    <n v="1274"/>
    <n v="0"/>
    <n v="0"/>
    <n v="0"/>
    <n v="0"/>
    <n v="0"/>
    <n v="0"/>
    <n v="8951.4"/>
    <n v="79640.5"/>
    <n v="88764.4"/>
    <n v="88577.2"/>
    <n v="82673"/>
    <n v="244452"/>
    <n v="0"/>
    <n v="82128.800000000003"/>
    <n v="0"/>
    <n v="58240"/>
    <n v="0"/>
    <n v="0"/>
    <n v="0"/>
    <n v="0"/>
    <n v="0"/>
    <n v="138864.29999999999"/>
    <n v="624213"/>
    <n v="140368.79999999999"/>
    <n v="903446.10000000009"/>
  </r>
  <r>
    <x v="4"/>
    <x v="4"/>
    <n v="2"/>
    <n v="16511.099999999999"/>
    <n v="73809.5"/>
    <n v="62550.2"/>
    <n v="2.2000000000000002"/>
    <n v="0"/>
    <n v="93.6"/>
    <n v="0"/>
    <n v="0"/>
    <n v="0"/>
    <n v="0"/>
    <n v="0"/>
    <n v="30.1"/>
    <n v="9690.6"/>
    <n v="23401.5"/>
    <n v="3046.5"/>
    <n v="0"/>
    <n v="0"/>
    <n v="0"/>
    <n v="0"/>
    <n v="0"/>
    <n v="0"/>
    <n v="10864.6"/>
    <n v="84388.7"/>
    <n v="94669.3"/>
    <n v="92236.6"/>
    <n v="60444.800000000003"/>
    <n v="211702.39999999999"/>
    <n v="0"/>
    <n v="68494.399999999994"/>
    <n v="0"/>
    <n v="46748"/>
    <n v="0"/>
    <n v="0"/>
    <n v="0"/>
    <n v="0"/>
    <n v="0"/>
    <n v="152966.6"/>
    <n v="590475.1"/>
    <n v="115242.4"/>
    <n v="858684.1"/>
  </r>
  <r>
    <x v="4"/>
    <x v="4"/>
    <n v="3"/>
    <n v="10637.7"/>
    <n v="38570.1"/>
    <n v="32330.5"/>
    <n v="2.2000000000000002"/>
    <n v="0"/>
    <n v="6.2"/>
    <n v="0"/>
    <n v="0"/>
    <n v="0"/>
    <n v="0"/>
    <n v="0"/>
    <n v="37.299999999999997"/>
    <n v="7963.6"/>
    <n v="21441.8"/>
    <n v="2026.5"/>
    <n v="0"/>
    <n v="0"/>
    <n v="0"/>
    <n v="0"/>
    <n v="0"/>
    <n v="0"/>
    <n v="6823.2"/>
    <n v="59897.9"/>
    <n v="62220.7"/>
    <n v="46534.6"/>
    <n v="63159.199999999997"/>
    <n v="163758.39999999999"/>
    <n v="0"/>
    <n v="65676"/>
    <n v="0"/>
    <n v="53216.800000000003"/>
    <n v="0"/>
    <n v="0"/>
    <n v="0"/>
    <n v="0"/>
    <n v="0"/>
    <n v="81546.7"/>
    <n v="433863.19999999995"/>
    <n v="118892.8"/>
    <n v="634302.69999999995"/>
  </r>
  <r>
    <x v="4"/>
    <x v="4"/>
    <n v="4"/>
    <n v="9170.7000000000007"/>
    <n v="31889.7"/>
    <n v="27220"/>
    <n v="3.5"/>
    <n v="0"/>
    <n v="149.80000000000001"/>
    <n v="0"/>
    <n v="0"/>
    <n v="0"/>
    <n v="0"/>
    <n v="0"/>
    <n v="35.4"/>
    <n v="6709.8"/>
    <n v="21892.9"/>
    <n v="1829.2"/>
    <n v="0"/>
    <n v="0"/>
    <n v="0"/>
    <n v="0"/>
    <n v="0"/>
    <n v="0"/>
    <n v="6473.7"/>
    <n v="55845"/>
    <n v="59169.7"/>
    <n v="41223.699999999997"/>
    <n v="55213.599999999999"/>
    <n v="141876.79999999999"/>
    <n v="0"/>
    <n v="94411.199999999997"/>
    <n v="0"/>
    <n v="53996.6"/>
    <n v="0"/>
    <n v="0"/>
    <n v="0"/>
    <n v="0"/>
    <n v="0"/>
    <n v="68433.7"/>
    <n v="390269.80000000005"/>
    <n v="148407.79999999999"/>
    <n v="607111.30000000005"/>
  </r>
  <r>
    <x v="4"/>
    <x v="4"/>
    <n v="5"/>
    <n v="7688.5"/>
    <n v="26424.400000000001"/>
    <n v="20258.900000000001"/>
    <n v="2.4"/>
    <n v="0"/>
    <n v="122.7"/>
    <n v="0"/>
    <n v="0"/>
    <n v="0"/>
    <n v="0"/>
    <n v="0"/>
    <n v="34.299999999999997"/>
    <n v="6238.4"/>
    <n v="17729.2"/>
    <n v="2092.3000000000002"/>
    <n v="74.7"/>
    <n v="0"/>
    <n v="0"/>
    <n v="0"/>
    <n v="0"/>
    <n v="0"/>
    <n v="6167.6"/>
    <n v="52694.400000000001"/>
    <n v="46567.4"/>
    <n v="30975.599999999999"/>
    <n v="52400.7"/>
    <n v="156816.20000000001"/>
    <n v="0"/>
    <n v="72506"/>
    <n v="0"/>
    <n v="45897.8"/>
    <n v="0"/>
    <n v="0"/>
    <n v="0"/>
    <n v="0"/>
    <n v="0"/>
    <n v="54496.9"/>
    <n v="371790.8"/>
    <n v="118403.8"/>
    <n v="544691.5"/>
  </r>
  <r>
    <x v="4"/>
    <x v="4"/>
    <n v="6"/>
    <n v="6498.4"/>
    <n v="22346.2"/>
    <n v="16434.599999999999"/>
    <n v="2.2999999999999998"/>
    <n v="0"/>
    <n v="7.3"/>
    <n v="0"/>
    <n v="0"/>
    <n v="0"/>
    <n v="0"/>
    <n v="0"/>
    <n v="40.700000000000003"/>
    <n v="4769.3"/>
    <n v="12926.6"/>
    <n v="1816.1"/>
    <n v="0"/>
    <n v="0"/>
    <n v="0"/>
    <n v="0"/>
    <n v="0"/>
    <n v="0"/>
    <n v="5498.5"/>
    <n v="46549.9"/>
    <n v="39421.800000000003"/>
    <n v="21337.1"/>
    <n v="50401.4"/>
    <n v="123674.5"/>
    <n v="0"/>
    <n v="71397.8"/>
    <n v="0"/>
    <n v="32249.9"/>
    <n v="0"/>
    <n v="0"/>
    <n v="0"/>
    <n v="0"/>
    <n v="0"/>
    <n v="45288.800000000003"/>
    <n v="306435.90000000002"/>
    <n v="103647.70000000001"/>
    <n v="455372.4"/>
  </r>
  <r>
    <x v="4"/>
    <x v="4"/>
    <n v="7"/>
    <n v="6254"/>
    <n v="22105"/>
    <n v="13863.1"/>
    <n v="3.6"/>
    <n v="92.7"/>
    <n v="0"/>
    <n v="0"/>
    <n v="0"/>
    <n v="0"/>
    <n v="0"/>
    <n v="0"/>
    <n v="131.4"/>
    <n v="3621.5"/>
    <n v="12248.8"/>
    <n v="1594.3"/>
    <n v="0"/>
    <n v="0"/>
    <n v="0"/>
    <n v="0"/>
    <n v="0"/>
    <n v="0"/>
    <n v="2587"/>
    <n v="47225.1"/>
    <n v="39948.5"/>
    <n v="34691.599999999999"/>
    <n v="34198.400000000001"/>
    <n v="122563.4"/>
    <n v="0"/>
    <n v="68984.100000000006"/>
    <n v="0"/>
    <n v="30414"/>
    <n v="0"/>
    <n v="0"/>
    <n v="0"/>
    <n v="0"/>
    <n v="0"/>
    <n v="42318.399999999994"/>
    <n v="298810"/>
    <n v="99398.1"/>
    <n v="440526.5"/>
  </r>
  <r>
    <x v="4"/>
    <x v="4"/>
    <n v="8"/>
    <n v="6011.9"/>
    <n v="21220"/>
    <n v="13451.7"/>
    <n v="3.3"/>
    <n v="159.6"/>
    <n v="0"/>
    <n v="0"/>
    <n v="0"/>
    <n v="0"/>
    <n v="0"/>
    <n v="0"/>
    <n v="99.6"/>
    <n v="3468.9"/>
    <n v="12515.3"/>
    <n v="1568.1"/>
    <n v="0"/>
    <n v="0"/>
    <n v="0"/>
    <n v="0"/>
    <n v="0"/>
    <n v="0"/>
    <n v="2586.6"/>
    <n v="44457.4"/>
    <n v="37583.5"/>
    <n v="36835.599999999999"/>
    <n v="34064.400000000001"/>
    <n v="129769.9"/>
    <n v="0"/>
    <n v="71269.899999999994"/>
    <n v="0"/>
    <n v="28706.9"/>
    <n v="0"/>
    <n v="0"/>
    <n v="0"/>
    <n v="0"/>
    <n v="0"/>
    <n v="40846.500000000007"/>
    <n v="302949.3"/>
    <n v="99976.799999999988"/>
    <n v="443772.6"/>
  </r>
  <r>
    <x v="4"/>
    <x v="4"/>
    <n v="9"/>
    <n v="6750.4"/>
    <n v="23428.2"/>
    <n v="14846.4"/>
    <n v="2.2999999999999998"/>
    <n v="231"/>
    <n v="0"/>
    <n v="0"/>
    <n v="0"/>
    <n v="0"/>
    <n v="0"/>
    <n v="0"/>
    <n v="157.9"/>
    <n v="3896.7"/>
    <n v="13948.9"/>
    <n v="1800"/>
    <n v="0"/>
    <n v="0"/>
    <n v="0"/>
    <n v="0"/>
    <n v="0"/>
    <n v="0"/>
    <n v="3601.9"/>
    <n v="50323.199999999997"/>
    <n v="39384.199999999997"/>
    <n v="34805"/>
    <n v="32802.6"/>
    <n v="156323"/>
    <n v="0"/>
    <n v="55459.5"/>
    <n v="0"/>
    <n v="27755.7"/>
    <n v="0"/>
    <n v="0"/>
    <n v="0"/>
    <n v="0"/>
    <n v="0"/>
    <n v="45258.3"/>
    <n v="337043.4"/>
    <n v="83215.199999999997"/>
    <n v="465516.9"/>
  </r>
  <r>
    <x v="4"/>
    <x v="4"/>
    <n v="10"/>
    <n v="6745.7"/>
    <n v="23204.5"/>
    <n v="15266.5"/>
    <n v="1.2"/>
    <n v="193.3"/>
    <n v="0"/>
    <n v="0"/>
    <n v="0"/>
    <n v="0"/>
    <n v="0"/>
    <n v="0"/>
    <n v="157.69999999999999"/>
    <n v="3805.9"/>
    <n v="13395.4"/>
    <n v="3716.8"/>
    <n v="0"/>
    <n v="0"/>
    <n v="0"/>
    <n v="0"/>
    <n v="0"/>
    <n v="0"/>
    <n v="3548.7"/>
    <n v="48569.9"/>
    <n v="41367.800000000003"/>
    <n v="37674.199999999997"/>
    <n v="32750.3"/>
    <n v="179420.4"/>
    <n v="0"/>
    <n v="59768.5"/>
    <n v="0"/>
    <n v="27248.2"/>
    <n v="0"/>
    <n v="0"/>
    <n v="0"/>
    <n v="0"/>
    <n v="0"/>
    <n v="45411.199999999997"/>
    <n v="364407.1"/>
    <n v="87016.7"/>
    <n v="496835"/>
  </r>
  <r>
    <x v="4"/>
    <x v="4"/>
    <n v="11"/>
    <n v="8131.4"/>
    <n v="28610.400000000001"/>
    <n v="20079.400000000001"/>
    <n v="8.9"/>
    <n v="330.5"/>
    <n v="0"/>
    <n v="0"/>
    <n v="0"/>
    <n v="0"/>
    <n v="0"/>
    <n v="0"/>
    <n v="169.7"/>
    <n v="4551.1000000000004"/>
    <n v="14639.4"/>
    <n v="5517.3"/>
    <n v="0"/>
    <n v="0"/>
    <n v="0"/>
    <n v="0"/>
    <n v="0"/>
    <n v="0"/>
    <n v="3581.1"/>
    <n v="52475.8"/>
    <n v="46468"/>
    <n v="49692.800000000003"/>
    <n v="32342.3"/>
    <n v="162421.20000000001"/>
    <n v="0"/>
    <n v="52747.7"/>
    <n v="0"/>
    <n v="25128"/>
    <n v="0"/>
    <n v="0"/>
    <n v="0"/>
    <n v="0"/>
    <n v="0"/>
    <n v="57160.600000000006"/>
    <n v="371858.7"/>
    <n v="77875.7"/>
    <n v="506895.00000000006"/>
  </r>
  <r>
    <x v="4"/>
    <x v="4"/>
    <n v="12"/>
    <n v="12508"/>
    <n v="50038.400000000001"/>
    <n v="39604.699999999997"/>
    <n v="4.7"/>
    <n v="473.3"/>
    <n v="0"/>
    <n v="0"/>
    <n v="0"/>
    <n v="0"/>
    <n v="0"/>
    <n v="0"/>
    <n v="185.1"/>
    <n v="13801.6"/>
    <n v="19730.3"/>
    <n v="2731.2"/>
    <n v="0"/>
    <n v="0"/>
    <n v="0"/>
    <n v="0"/>
    <n v="0"/>
    <n v="0"/>
    <n v="4713.7"/>
    <n v="79206.399999999994"/>
    <n v="82102.5"/>
    <n v="99700.2"/>
    <n v="32970"/>
    <n v="134498"/>
    <n v="0"/>
    <n v="58964.9"/>
    <n v="0"/>
    <n v="42960.800000000003"/>
    <n v="0"/>
    <n v="0"/>
    <n v="0"/>
    <n v="0"/>
    <n v="0"/>
    <n v="102629.1"/>
    <n v="469639"/>
    <n v="101925.70000000001"/>
    <n v="674193.8"/>
  </r>
  <r>
    <x v="5"/>
    <x v="4"/>
    <n v="1"/>
    <n v="56569.599999999999"/>
    <n v="226505"/>
    <n v="441605"/>
    <n v="30.4"/>
    <n v="3204.1"/>
    <n v="0"/>
    <n v="30.3"/>
    <n v="3567.8"/>
    <n v="2365.6"/>
    <n v="4624.2"/>
    <n v="0"/>
    <n v="143.69999999999999"/>
    <n v="54282"/>
    <n v="114995.7"/>
    <n v="126235.6"/>
    <n v="97131.1"/>
    <n v="0"/>
    <n v="1986"/>
    <n v="0"/>
    <n v="0"/>
    <n v="3746"/>
    <n v="82481.100000000006"/>
    <n v="703580.9"/>
    <n v="1165979"/>
    <n v="773476.2"/>
    <n v="654973.1"/>
    <n v="2102772"/>
    <n v="13325.3"/>
    <n v="4003659.3"/>
    <n v="77360.600000000006"/>
    <n v="6019977"/>
    <n v="0"/>
    <n v="1084272.8"/>
    <n v="47407968.200000003"/>
    <n v="0"/>
    <n v="216975.2"/>
    <n v="738502"/>
    <n v="5881782.4000000004"/>
    <n v="58823538.400000006"/>
    <n v="65443822.800000004"/>
  </r>
  <r>
    <x v="5"/>
    <x v="4"/>
    <n v="2"/>
    <n v="55106.5"/>
    <n v="229454.3"/>
    <n v="484351.2"/>
    <n v="28.3"/>
    <n v="3601.6"/>
    <n v="0"/>
    <n v="25"/>
    <n v="2644.2"/>
    <n v="2864.2"/>
    <n v="6450"/>
    <n v="0"/>
    <n v="101.8"/>
    <n v="59633.1"/>
    <n v="123324.4"/>
    <n v="149794.9"/>
    <n v="106153.2"/>
    <n v="9526.7000000000007"/>
    <n v="0"/>
    <n v="0"/>
    <n v="0"/>
    <n v="3021.1"/>
    <n v="89655.9"/>
    <n v="692596"/>
    <n v="1187633"/>
    <n v="787116.3"/>
    <n v="560372.30000000005"/>
    <n v="1891246"/>
    <n v="0"/>
    <n v="1538911.2"/>
    <n v="0"/>
    <n v="6246197.4000000004"/>
    <n v="0"/>
    <n v="-1084272.8"/>
    <n v="42187821.100000001"/>
    <n v="0"/>
    <n v="182404.2"/>
    <n v="784525.29999999993"/>
    <n v="5660174.7000000002"/>
    <n v="49071061.100000009"/>
    <n v="55515761.100000009"/>
  </r>
  <r>
    <x v="5"/>
    <x v="4"/>
    <n v="3"/>
    <n v="47153.1"/>
    <n v="173145.7"/>
    <n v="277499.7"/>
    <n v="25.1"/>
    <n v="2885.1"/>
    <n v="0"/>
    <n v="33.200000000000003"/>
    <n v="1827.6"/>
    <n v="2271.9"/>
    <n v="6388"/>
    <n v="0"/>
    <n v="118.2"/>
    <n v="40619.599999999999"/>
    <n v="92490.2"/>
    <n v="112156"/>
    <n v="104861"/>
    <n v="90.5"/>
    <n v="0"/>
    <n v="0"/>
    <n v="0"/>
    <n v="4292.6000000000004"/>
    <n v="71991.3"/>
    <n v="656936.9"/>
    <n v="1076852.1000000001"/>
    <n v="673687.9"/>
    <n v="600101.80000000005"/>
    <n v="2024481.8"/>
    <n v="0"/>
    <n v="1704589.4"/>
    <n v="7434"/>
    <n v="5296711.5999999996"/>
    <n v="0"/>
    <n v="0"/>
    <n v="44064178.200000003"/>
    <n v="0"/>
    <n v="201624.8"/>
    <n v="511229.39999999997"/>
    <n v="5458679.9000000004"/>
    <n v="51274538"/>
    <n v="57244447.299999997"/>
  </r>
  <r>
    <x v="5"/>
    <x v="4"/>
    <n v="4"/>
    <n v="48122.2"/>
    <n v="168889.8"/>
    <n v="283572.59999999998"/>
    <n v="27.1"/>
    <n v="2972"/>
    <n v="0"/>
    <n v="53"/>
    <n v="2048.5"/>
    <n v="1397.2"/>
    <n v="6520.1"/>
    <n v="0"/>
    <n v="206.6"/>
    <n v="29026.799999999999"/>
    <n v="101062.5"/>
    <n v="158539.9"/>
    <n v="88441.600000000006"/>
    <n v="226"/>
    <n v="105"/>
    <n v="0"/>
    <n v="0"/>
    <n v="3732.8"/>
    <n v="73726.100000000006"/>
    <n v="646335.4"/>
    <n v="973355.3"/>
    <n v="685822.6"/>
    <n v="569385.1"/>
    <n v="2007124.8"/>
    <n v="0"/>
    <n v="1502939.8"/>
    <n v="13552.4"/>
    <n v="5926189.7000000002"/>
    <n v="0"/>
    <n v="0"/>
    <n v="46683817.200000003"/>
    <n v="0"/>
    <n v="176283.5"/>
    <n v="513602.49999999994"/>
    <n v="5337090.5"/>
    <n v="54302782.600000001"/>
    <n v="60153475.600000001"/>
  </r>
  <r>
    <x v="5"/>
    <x v="4"/>
    <n v="5"/>
    <n v="41935.9"/>
    <n v="140842.5"/>
    <n v="201822.2"/>
    <n v="29.4"/>
    <n v="2200.8000000000002"/>
    <n v="0"/>
    <n v="45.7"/>
    <n v="1417.4"/>
    <n v="1687.1"/>
    <n v="4445.5"/>
    <n v="0"/>
    <n v="201.4"/>
    <n v="20705.599999999999"/>
    <n v="55551.199999999997"/>
    <n v="27451.9"/>
    <n v="66675.399999999994"/>
    <n v="65.599999999999994"/>
    <n v="0"/>
    <n v="0"/>
    <n v="0"/>
    <n v="3485.5"/>
    <n v="56873.599999999999"/>
    <n v="560776.69999999995"/>
    <n v="905741"/>
    <n v="588499.1"/>
    <n v="563562.19999999995"/>
    <n v="1987632.5"/>
    <n v="0"/>
    <n v="1425921.3"/>
    <n v="25524.7"/>
    <n v="5600229.7999999998"/>
    <n v="0"/>
    <n v="0"/>
    <n v="56232528.399999999"/>
    <n v="0"/>
    <n v="160596.79999999999"/>
    <n v="394426.5"/>
    <n v="4837221.7"/>
    <n v="63444800.999999993"/>
    <n v="68676449.199999988"/>
  </r>
  <r>
    <x v="5"/>
    <x v="4"/>
    <n v="6"/>
    <n v="35152.199999999997"/>
    <n v="119706.3"/>
    <n v="158445.79999999999"/>
    <n v="31.2"/>
    <n v="1576.6"/>
    <n v="0"/>
    <n v="34.299999999999997"/>
    <n v="1299.4000000000001"/>
    <n v="1753.3"/>
    <n v="3566.6"/>
    <n v="0"/>
    <n v="127.3"/>
    <n v="18447.2"/>
    <n v="75946.7"/>
    <n v="75003.100000000006"/>
    <n v="78807"/>
    <n v="316.39999999999998"/>
    <n v="0"/>
    <n v="0"/>
    <n v="0"/>
    <n v="3973.9"/>
    <n v="57849.7"/>
    <n v="556461.80000000005"/>
    <n v="846255"/>
    <n v="574077.69999999995"/>
    <n v="500016.6"/>
    <n v="1769975.2"/>
    <n v="0"/>
    <n v="1261238.7"/>
    <n v="0"/>
    <n v="4242388.8"/>
    <n v="0"/>
    <n v="0"/>
    <n v="49160859.799999997"/>
    <n v="0"/>
    <n v="148959.20000000001"/>
    <n v="321565.69999999995"/>
    <n v="4557257.5999999996"/>
    <n v="54813446.5"/>
    <n v="59692269.799999997"/>
  </r>
  <r>
    <x v="5"/>
    <x v="4"/>
    <n v="7"/>
    <n v="27626.9"/>
    <n v="115094"/>
    <n v="134531.29999999999"/>
    <n v="33.4"/>
    <n v="1036.2"/>
    <n v="14.6"/>
    <n v="12.5"/>
    <n v="1105.8"/>
    <n v="1512.2"/>
    <n v="3052.6"/>
    <n v="0"/>
    <n v="139.9"/>
    <n v="15698.3"/>
    <n v="64823.5"/>
    <n v="71982"/>
    <n v="36898.199999999997"/>
    <n v="680.8"/>
    <n v="0"/>
    <n v="0"/>
    <n v="0"/>
    <n v="3605.1"/>
    <n v="28177.200000000001"/>
    <n v="542722.69999999995"/>
    <n v="763927.9"/>
    <n v="621209.80000000005"/>
    <n v="470042.8"/>
    <n v="1773229.5"/>
    <n v="0"/>
    <n v="1270657.7"/>
    <n v="0"/>
    <n v="5827633.0999999996"/>
    <n v="0"/>
    <n v="0"/>
    <n v="50041621.100000001"/>
    <n v="0"/>
    <n v="152569.20000000001"/>
    <n v="284019.49999999994"/>
    <n v="4393137.7"/>
    <n v="57292481.100000001"/>
    <n v="61969638.300000004"/>
  </r>
  <r>
    <x v="5"/>
    <x v="4"/>
    <n v="8"/>
    <n v="29592.3"/>
    <n v="120023.2"/>
    <n v="142026.79999999999"/>
    <n v="22.8"/>
    <n v="1270.0999999999999"/>
    <n v="14.6"/>
    <n v="10.4"/>
    <n v="1105.5999999999999"/>
    <n v="1236.7"/>
    <n v="3088.6"/>
    <n v="0"/>
    <n v="135.9"/>
    <n v="15698"/>
    <n v="61025.8"/>
    <n v="69906.8"/>
    <n v="37441.599999999999"/>
    <n v="430.5"/>
    <n v="0"/>
    <n v="0"/>
    <n v="0"/>
    <n v="3623.3"/>
    <n v="29309.599999999999"/>
    <n v="560496"/>
    <n v="791394.6"/>
    <n v="631413.80000000005"/>
    <n v="473754.5"/>
    <n v="1812127.8"/>
    <n v="0"/>
    <n v="1302402.3"/>
    <n v="4774.2"/>
    <n v="5378746.0999999996"/>
    <n v="0"/>
    <n v="0"/>
    <n v="48482981.600000001"/>
    <n v="0"/>
    <n v="148756.20000000001"/>
    <n v="298391.09999999992"/>
    <n v="4486758.2"/>
    <n v="55317660.400000006"/>
    <n v="60102809.700000003"/>
  </r>
  <r>
    <x v="5"/>
    <x v="4"/>
    <n v="9"/>
    <n v="30289.7"/>
    <n v="125027.5"/>
    <n v="143720.1"/>
    <n v="30.4"/>
    <n v="921.8"/>
    <n v="15.7"/>
    <n v="8.4"/>
    <n v="1136.7"/>
    <n v="1673.7"/>
    <n v="4293"/>
    <n v="0"/>
    <n v="175.5"/>
    <n v="16380.9"/>
    <n v="65535.9"/>
    <n v="80948"/>
    <n v="37103.300000000003"/>
    <n v="4346.8999999999996"/>
    <n v="11614"/>
    <n v="0"/>
    <n v="0"/>
    <n v="3858.2"/>
    <n v="35400.9"/>
    <n v="581577.80000000005"/>
    <n v="810722.6"/>
    <n v="604796.4"/>
    <n v="643798.69999999995"/>
    <n v="1735428.3"/>
    <n v="0"/>
    <n v="1359087.7"/>
    <n v="0"/>
    <n v="5235011.0999999996"/>
    <n v="0"/>
    <n v="0"/>
    <n v="41600126"/>
    <n v="0"/>
    <n v="134270.1"/>
    <n v="307117.00000000012"/>
    <n v="4631687.3999999994"/>
    <n v="48328494.899999999"/>
    <n v="53267299.299999997"/>
  </r>
  <r>
    <x v="5"/>
    <x v="4"/>
    <n v="10"/>
    <n v="30446"/>
    <n v="124303.1"/>
    <n v="153490.4"/>
    <n v="28.1"/>
    <n v="1113.3"/>
    <n v="15.7"/>
    <n v="10.4"/>
    <n v="1099.4000000000001"/>
    <n v="1563.9"/>
    <n v="3841.5"/>
    <n v="0"/>
    <n v="55.2"/>
    <n v="15874.3"/>
    <n v="64230.1"/>
    <n v="72250.5"/>
    <n v="41760.400000000001"/>
    <n v="8301.7999999999993"/>
    <n v="0"/>
    <n v="0"/>
    <n v="0"/>
    <n v="3422.7"/>
    <n v="33136.9"/>
    <n v="545915.5"/>
    <n v="774452.5"/>
    <n v="581135.80000000005"/>
    <n v="489897.3"/>
    <n v="1869154.1"/>
    <n v="0"/>
    <n v="1502084.4"/>
    <n v="0"/>
    <n v="5959472.9000000004"/>
    <n v="0"/>
    <n v="0"/>
    <n v="52684253.700000003"/>
    <n v="0"/>
    <n v="161164.6"/>
    <n v="315911.80000000005"/>
    <n v="4499587.0999999996"/>
    <n v="60306975.600000001"/>
    <n v="65122474.5"/>
  </r>
  <r>
    <x v="5"/>
    <x v="4"/>
    <n v="11"/>
    <n v="33055.199999999997"/>
    <n v="134657.20000000001"/>
    <n v="176281.1"/>
    <n v="27.6"/>
    <n v="1482.6"/>
    <n v="16.7"/>
    <n v="9.4"/>
    <n v="1161.5999999999999"/>
    <n v="2428.8000000000002"/>
    <n v="6323.7"/>
    <n v="0"/>
    <n v="63.9"/>
    <n v="18927.400000000001"/>
    <n v="71482.899999999994"/>
    <n v="89282"/>
    <n v="34940.1"/>
    <n v="28183.8"/>
    <n v="0"/>
    <n v="0"/>
    <n v="0"/>
    <n v="3554.3"/>
    <n v="36895.1"/>
    <n v="586164"/>
    <n v="857657.5"/>
    <n v="643202.80000000005"/>
    <n v="522655.9"/>
    <n v="1883588.1"/>
    <n v="0"/>
    <n v="1528642.8"/>
    <n v="0"/>
    <n v="5639515.9000000004"/>
    <n v="0"/>
    <n v="0"/>
    <n v="48432900.700000003"/>
    <n v="0"/>
    <n v="190940.1"/>
    <n v="355443.89999999997"/>
    <n v="4776597.8"/>
    <n v="55791999.500000007"/>
    <n v="60924041.20000001"/>
  </r>
  <r>
    <x v="5"/>
    <x v="4"/>
    <n v="12"/>
    <n v="50148.6"/>
    <n v="209697.5"/>
    <n v="352838.5"/>
    <n v="30.3"/>
    <n v="3355.2"/>
    <n v="23.9"/>
    <n v="14.6"/>
    <n v="1945.4"/>
    <n v="2711.1"/>
    <n v="6299.5"/>
    <n v="0"/>
    <n v="28.2"/>
    <n v="30004.5"/>
    <n v="105821.8"/>
    <n v="140374.9"/>
    <n v="45427"/>
    <n v="-39567.199999999997"/>
    <n v="6531.5"/>
    <n v="0"/>
    <n v="0"/>
    <n v="3807.9"/>
    <n v="55776.1"/>
    <n v="710265.8"/>
    <n v="1078314.7"/>
    <n v="853841.6"/>
    <n v="575577.1"/>
    <n v="1895570.7"/>
    <n v="33975.9"/>
    <n v="1424073.9"/>
    <n v="1890.3"/>
    <n v="5899316.7000000002"/>
    <n v="0"/>
    <n v="0"/>
    <n v="53548480.700000003"/>
    <n v="0"/>
    <n v="208852.2"/>
    <n v="627064.6"/>
    <n v="5461774.6000000006"/>
    <n v="61116589.700000003"/>
    <n v="67205428.900000006"/>
  </r>
  <r>
    <x v="6"/>
    <x v="4"/>
    <n v="1"/>
    <n v="12100.4"/>
    <n v="50789.8"/>
    <n v="29174.9"/>
    <n v="125.2"/>
    <n v="449.6"/>
    <n v="1330.1"/>
    <n v="0"/>
    <n v="0"/>
    <n v="6254.8"/>
    <n v="0"/>
    <n v="0"/>
    <n v="89.3"/>
    <n v="8011.2"/>
    <n v="15879.9"/>
    <n v="13000.5"/>
    <n v="0"/>
    <n v="0"/>
    <n v="31883.9"/>
    <n v="0"/>
    <n v="0"/>
    <n v="9.5"/>
    <n v="11226.4"/>
    <n v="120520"/>
    <n v="210987.3"/>
    <n v="150914.79999999999"/>
    <n v="241879.2"/>
    <n v="857942.5"/>
    <n v="-4445.5"/>
    <n v="517092.7"/>
    <n v="0"/>
    <n v="0"/>
    <n v="0"/>
    <n v="4906710"/>
    <n v="0"/>
    <n v="0"/>
    <n v="0"/>
    <n v="100224.80000000002"/>
    <n v="1662344.5"/>
    <n v="5419357.2000000002"/>
    <n v="7181926.5"/>
  </r>
  <r>
    <x v="6"/>
    <x v="4"/>
    <n v="2"/>
    <n v="12861.9"/>
    <n v="52442.9"/>
    <n v="28868.7"/>
    <n v="79.2"/>
    <n v="382.1"/>
    <n v="1272.8"/>
    <n v="0"/>
    <n v="0"/>
    <n v="5338.2"/>
    <n v="0"/>
    <n v="0"/>
    <n v="111.3"/>
    <n v="5057.2"/>
    <n v="16997.7"/>
    <n v="7116.5"/>
    <n v="0"/>
    <n v="0"/>
    <n v="20943.900000000001"/>
    <n v="0"/>
    <n v="0"/>
    <n v="10.5"/>
    <n v="13894.2"/>
    <n v="122772.5"/>
    <n v="208158.9"/>
    <n v="180601.5"/>
    <n v="265416.40000000002"/>
    <n v="792379.4"/>
    <n v="0"/>
    <n v="470189.9"/>
    <n v="0"/>
    <n v="0"/>
    <n v="0"/>
    <n v="0"/>
    <n v="3973220.2"/>
    <n v="0"/>
    <n v="0"/>
    <n v="101245.8"/>
    <n v="1633460"/>
    <n v="4443410.1000000006"/>
    <n v="6178115.9000000004"/>
  </r>
  <r>
    <x v="6"/>
    <x v="4"/>
    <n v="3"/>
    <n v="9518.7000000000007"/>
    <n v="35577.300000000003"/>
    <n v="18816"/>
    <n v="45.6"/>
    <n v="124.2"/>
    <n v="557.79999999999995"/>
    <n v="0"/>
    <n v="0"/>
    <n v="3720.7"/>
    <n v="0"/>
    <n v="0"/>
    <n v="68.5"/>
    <n v="5524.6"/>
    <n v="15877.9"/>
    <n v="10311.299999999999"/>
    <n v="0"/>
    <n v="0"/>
    <n v="42092.4"/>
    <n v="0"/>
    <n v="0"/>
    <n v="9.4"/>
    <n v="9590.7000000000007"/>
    <n v="113061.3"/>
    <n v="184772"/>
    <n v="1503633.3"/>
    <n v="210290.3"/>
    <n v="852288.3"/>
    <n v="0"/>
    <n v="476465.2"/>
    <n v="0"/>
    <n v="0"/>
    <n v="0"/>
    <n v="0"/>
    <n v="4354440.3"/>
    <n v="0"/>
    <n v="0"/>
    <n v="68360.3"/>
    <n v="2947520"/>
    <n v="4830905.5"/>
    <n v="7846785.7999999998"/>
  </r>
  <r>
    <x v="6"/>
    <x v="4"/>
    <n v="4"/>
    <n v="9146.6"/>
    <n v="33364"/>
    <n v="17914.3"/>
    <n v="52.6"/>
    <n v="219.3"/>
    <n v="477.2"/>
    <n v="0"/>
    <n v="0"/>
    <n v="2978.4"/>
    <n v="0"/>
    <n v="0"/>
    <n v="126.8"/>
    <n v="5583.9"/>
    <n v="23124.5"/>
    <n v="9371.7000000000007"/>
    <n v="0"/>
    <n v="0"/>
    <n v="27192.1"/>
    <n v="0"/>
    <n v="0"/>
    <n v="8.4"/>
    <n v="8776.7999999999993"/>
    <n v="111514.4"/>
    <n v="191432.2"/>
    <n v="-1171429.3999999999"/>
    <n v="226379.3"/>
    <n v="814843.8"/>
    <n v="0"/>
    <n v="436801"/>
    <n v="0"/>
    <n v="0"/>
    <n v="0"/>
    <n v="0"/>
    <n v="8201830.2000000002"/>
    <n v="0"/>
    <n v="0"/>
    <n v="64152.399999999994"/>
    <n v="246924.50000000023"/>
    <n v="8638631.1999999993"/>
    <n v="8949708.0999999996"/>
  </r>
  <r>
    <x v="6"/>
    <x v="4"/>
    <n v="5"/>
    <n v="8042.4"/>
    <n v="30295.7"/>
    <n v="15275.6"/>
    <n v="22.7"/>
    <n v="64.900000000000006"/>
    <n v="277.10000000000002"/>
    <n v="0"/>
    <n v="0"/>
    <n v="1492"/>
    <n v="0"/>
    <n v="0"/>
    <n v="89.4"/>
    <n v="6113.5"/>
    <n v="9466.5"/>
    <n v="11934.8"/>
    <n v="0"/>
    <n v="0"/>
    <n v="978.5"/>
    <n v="0"/>
    <n v="0"/>
    <n v="11.5"/>
    <n v="8193.6"/>
    <n v="121511.3"/>
    <n v="186190.9"/>
    <n v="167772.9"/>
    <n v="236495.1"/>
    <n v="855784.6"/>
    <n v="0"/>
    <n v="363702.8"/>
    <n v="0"/>
    <n v="0"/>
    <n v="0"/>
    <n v="0"/>
    <n v="8604630.3000000007"/>
    <n v="0"/>
    <n v="0"/>
    <n v="55470.399999999994"/>
    <n v="1604542.6"/>
    <n v="8968333.1000000015"/>
    <n v="10628346.100000001"/>
  </r>
  <r>
    <x v="6"/>
    <x v="4"/>
    <n v="6"/>
    <n v="6953"/>
    <n v="26369.4"/>
    <n v="12165.6"/>
    <n v="18.3"/>
    <n v="8.1"/>
    <n v="132.9"/>
    <n v="0"/>
    <n v="0"/>
    <n v="617"/>
    <n v="0"/>
    <n v="0"/>
    <n v="69.400000000000006"/>
    <n v="5823.6"/>
    <n v="14008.5"/>
    <n v="10544.1"/>
    <n v="0"/>
    <n v="0"/>
    <n v="0"/>
    <n v="0"/>
    <n v="0"/>
    <n v="8.4"/>
    <n v="6949.1"/>
    <n v="103434.3"/>
    <n v="166536.79999999999"/>
    <n v="173832.5"/>
    <n v="279791.8"/>
    <n v="823694.4"/>
    <n v="0"/>
    <n v="408379.3"/>
    <n v="0"/>
    <n v="0"/>
    <n v="0"/>
    <n v="0"/>
    <n v="4001490.2"/>
    <n v="0"/>
    <n v="0"/>
    <n v="46264.3"/>
    <n v="1584692.9"/>
    <n v="4409869.5"/>
    <n v="6040826.7000000002"/>
  </r>
  <r>
    <x v="6"/>
    <x v="4"/>
    <n v="7"/>
    <n v="6118.7"/>
    <n v="23986.1"/>
    <n v="11576.3"/>
    <n v="16"/>
    <n v="120.4"/>
    <n v="0"/>
    <n v="0"/>
    <n v="0"/>
    <n v="423.4"/>
    <n v="0"/>
    <n v="0"/>
    <n v="123.2"/>
    <n v="4940.3"/>
    <n v="15372.1"/>
    <n v="10172.799999999999"/>
    <n v="0"/>
    <n v="0"/>
    <n v="0"/>
    <n v="0"/>
    <n v="0"/>
    <n v="9.4"/>
    <n v="3292.1"/>
    <n v="101458.6"/>
    <n v="162019.4"/>
    <n v="128664.9"/>
    <n v="173364.7"/>
    <n v="810482.8"/>
    <n v="0"/>
    <n v="452623.9"/>
    <n v="0"/>
    <n v="0"/>
    <n v="0"/>
    <n v="0"/>
    <n v="6940020.2000000002"/>
    <n v="0"/>
    <n v="0"/>
    <n v="42240.9"/>
    <n v="1409900.3"/>
    <n v="7392644.1000000006"/>
    <n v="8844785.3000000007"/>
  </r>
  <r>
    <x v="6"/>
    <x v="4"/>
    <n v="8"/>
    <n v="6281.6"/>
    <n v="24726"/>
    <n v="12480.9"/>
    <n v="15.9"/>
    <n v="109.2"/>
    <n v="0"/>
    <n v="0"/>
    <n v="0"/>
    <n v="428.8"/>
    <n v="0"/>
    <n v="0"/>
    <n v="-26.6"/>
    <n v="5178.8999999999996"/>
    <n v="17052.5"/>
    <n v="10090.5"/>
    <n v="0"/>
    <n v="0"/>
    <n v="0"/>
    <n v="0"/>
    <n v="0"/>
    <n v="11.6"/>
    <n v="3943.4"/>
    <n v="104233.4"/>
    <n v="167326.39999999999"/>
    <n v="149345.5"/>
    <n v="218676"/>
    <n v="804981.4"/>
    <n v="0"/>
    <n v="495759"/>
    <n v="0"/>
    <n v="0"/>
    <n v="0"/>
    <n v="0"/>
    <n v="7744780.4000000004"/>
    <n v="0"/>
    <n v="0"/>
    <n v="44042.400000000001"/>
    <n v="1480813"/>
    <n v="8240539.4000000004"/>
    <n v="9765394.8000000007"/>
  </r>
  <r>
    <x v="6"/>
    <x v="4"/>
    <n v="9"/>
    <n v="6602.7"/>
    <n v="25732"/>
    <n v="12450.3"/>
    <n v="21.6"/>
    <n v="127.1"/>
    <n v="0"/>
    <n v="0"/>
    <n v="0"/>
    <n v="463.6"/>
    <n v="0"/>
    <n v="0"/>
    <n v="45.6"/>
    <n v="5487.4"/>
    <n v="16028.2"/>
    <n v="9208.5"/>
    <n v="0"/>
    <n v="0"/>
    <n v="0"/>
    <n v="0"/>
    <n v="0"/>
    <n v="9.5"/>
    <n v="6135.9"/>
    <n v="110933.7"/>
    <n v="166100.1"/>
    <n v="141467.79999999999"/>
    <n v="203061.8"/>
    <n v="700803.5"/>
    <n v="0"/>
    <n v="444798.7"/>
    <n v="0"/>
    <n v="0"/>
    <n v="0"/>
    <n v="0"/>
    <n v="8019069.7999999998"/>
    <n v="0"/>
    <n v="0"/>
    <n v="45397.299999999996"/>
    <n v="1359282"/>
    <n v="8463868.5"/>
    <n v="9868547.8000000007"/>
  </r>
  <r>
    <x v="6"/>
    <x v="4"/>
    <n v="10"/>
    <n v="6452.8"/>
    <n v="25319.4"/>
    <n v="12609.3"/>
    <n v="20.5"/>
    <n v="121.9"/>
    <n v="0"/>
    <n v="0"/>
    <n v="0"/>
    <n v="1036.2"/>
    <n v="0"/>
    <n v="0"/>
    <n v="50.5"/>
    <n v="5356.2"/>
    <n v="15049.6"/>
    <n v="6370.8"/>
    <n v="0"/>
    <n v="0"/>
    <n v="0"/>
    <n v="0"/>
    <n v="0"/>
    <n v="8.4"/>
    <n v="6885.2"/>
    <n v="106600.8"/>
    <n v="176209"/>
    <n v="175158.7"/>
    <n v="203500.4"/>
    <n v="726711.3"/>
    <n v="0"/>
    <n v="490253.6"/>
    <n v="0"/>
    <n v="0"/>
    <n v="0"/>
    <n v="0"/>
    <n v="18043370.199999999"/>
    <n v="0"/>
    <n v="0"/>
    <n v="45560.1"/>
    <n v="1421900.9"/>
    <n v="18533623.800000001"/>
    <n v="20001084.800000001"/>
  </r>
  <r>
    <x v="6"/>
    <x v="4"/>
    <n v="11"/>
    <n v="7405"/>
    <n v="27692.400000000001"/>
    <n v="14413"/>
    <n v="49.7"/>
    <n v="225.9"/>
    <n v="0"/>
    <n v="0"/>
    <n v="0"/>
    <n v="2463.6"/>
    <n v="0"/>
    <n v="0"/>
    <n v="211.5"/>
    <n v="5761.2"/>
    <n v="16636.3"/>
    <n v="10173.200000000001"/>
    <n v="0"/>
    <n v="0"/>
    <n v="0"/>
    <n v="0"/>
    <n v="0"/>
    <n v="11.6"/>
    <n v="6842.7"/>
    <n v="114509.4"/>
    <n v="185552.5"/>
    <n v="138954.70000000001"/>
    <n v="212417.4"/>
    <n v="690627.4"/>
    <n v="0"/>
    <n v="491735.1"/>
    <n v="0"/>
    <n v="0"/>
    <n v="0"/>
    <n v="0"/>
    <n v="6648461"/>
    <n v="0"/>
    <n v="0"/>
    <n v="52249.599999999999"/>
    <n v="1381697.9"/>
    <n v="7140196.0999999996"/>
    <n v="8574143.5999999996"/>
  </r>
  <r>
    <x v="6"/>
    <x v="4"/>
    <n v="12"/>
    <n v="10734.6"/>
    <n v="40872.9"/>
    <n v="22635.200000000001"/>
    <n v="109.8"/>
    <n v="1066.4000000000001"/>
    <n v="0"/>
    <n v="0"/>
    <n v="0"/>
    <n v="5709.1"/>
    <n v="0"/>
    <n v="0"/>
    <n v="78.400000000000006"/>
    <n v="6323.3"/>
    <n v="17813.599999999999"/>
    <n v="9321.6"/>
    <n v="0"/>
    <n v="0"/>
    <n v="645.70000000000005"/>
    <n v="0"/>
    <n v="0"/>
    <n v="8.4"/>
    <n v="7768.6"/>
    <n v="124375.8"/>
    <n v="173497.2"/>
    <n v="151450.70000000001"/>
    <n v="216059.4"/>
    <n v="684257.2"/>
    <n v="0"/>
    <n v="502087.2"/>
    <n v="0"/>
    <n v="0"/>
    <n v="0"/>
    <n v="0"/>
    <n v="10764961.5"/>
    <n v="0"/>
    <n v="0"/>
    <n v="81128"/>
    <n v="1391599.9"/>
    <n v="11267048.699999999"/>
    <n v="12739776.6"/>
  </r>
  <r>
    <x v="7"/>
    <x v="4"/>
    <n v="1"/>
    <n v="13016.3"/>
    <n v="72779.100000000006"/>
    <n v="62334"/>
    <n v="8.4"/>
    <n v="2519.1"/>
    <n v="0"/>
    <n v="0"/>
    <n v="13626.4"/>
    <n v="8529.2999999999993"/>
    <n v="12212.6"/>
    <n v="0"/>
    <n v="2051.6"/>
    <n v="21174.9"/>
    <n v="48738.400000000001"/>
    <n v="37151.800000000003"/>
    <n v="0"/>
    <n v="0"/>
    <n v="0"/>
    <n v="0"/>
    <n v="0"/>
    <n v="129.80000000000001"/>
    <n v="17615.5"/>
    <n v="232967.8"/>
    <n v="490000.7"/>
    <n v="217938.1"/>
    <n v="294309.59999999998"/>
    <n v="321391.2"/>
    <n v="0"/>
    <n v="0"/>
    <n v="0"/>
    <n v="0"/>
    <n v="0"/>
    <n v="0"/>
    <n v="0"/>
    <n v="0"/>
    <n v="0"/>
    <n v="185025.2"/>
    <n v="1683469.4000000001"/>
    <n v="0"/>
    <n v="1868494.6"/>
  </r>
  <r>
    <x v="7"/>
    <x v="4"/>
    <n v="2"/>
    <n v="13512.1"/>
    <n v="79248.3"/>
    <n v="64352.5"/>
    <n v="9.3000000000000007"/>
    <n v="2405.6999999999998"/>
    <n v="0"/>
    <n v="0"/>
    <n v="11586.5"/>
    <n v="10478.700000000001"/>
    <n v="12943.3"/>
    <n v="0"/>
    <n v="3038"/>
    <n v="22149"/>
    <n v="45167.199999999997"/>
    <n v="41663"/>
    <n v="0"/>
    <n v="9612.4"/>
    <n v="7565.2"/>
    <n v="0"/>
    <n v="0"/>
    <n v="190.3"/>
    <n v="17238.3"/>
    <n v="232621.5"/>
    <n v="492193.5"/>
    <n v="232195.9"/>
    <n v="238084.4"/>
    <n v="255242.8"/>
    <n v="0"/>
    <n v="0"/>
    <n v="0"/>
    <n v="0"/>
    <n v="0"/>
    <n v="0"/>
    <n v="0"/>
    <n v="0"/>
    <n v="0"/>
    <n v="194536.40000000002"/>
    <n v="1596961.5"/>
    <n v="0"/>
    <n v="1791497.9"/>
  </r>
  <r>
    <x v="7"/>
    <x v="4"/>
    <n v="3"/>
    <n v="10361.9"/>
    <n v="52012.800000000003"/>
    <n v="40765.5"/>
    <n v="15.4"/>
    <n v="2156.1999999999998"/>
    <n v="0"/>
    <n v="0"/>
    <n v="9728.6"/>
    <n v="7551.4"/>
    <n v="9432.4"/>
    <n v="0"/>
    <n v="3110.2"/>
    <n v="18553.400000000001"/>
    <n v="46223.8"/>
    <n v="39872"/>
    <n v="0"/>
    <n v="0"/>
    <n v="0"/>
    <n v="0"/>
    <n v="0"/>
    <n v="32.4"/>
    <n v="15030.9"/>
    <n v="229858.2"/>
    <n v="438304.8"/>
    <n v="222314.2"/>
    <n v="246032.8"/>
    <n v="299894.40000000002"/>
    <n v="0"/>
    <n v="0"/>
    <n v="0"/>
    <n v="0"/>
    <n v="0"/>
    <n v="0"/>
    <n v="0"/>
    <n v="0"/>
    <n v="0"/>
    <n v="132024.20000000001"/>
    <n v="1559227.1"/>
    <n v="0"/>
    <n v="1691251.3"/>
  </r>
  <r>
    <x v="7"/>
    <x v="4"/>
    <n v="4"/>
    <n v="9150"/>
    <n v="43396.3"/>
    <n v="34294.1"/>
    <n v="16.5"/>
    <n v="1850.5"/>
    <n v="0"/>
    <n v="0"/>
    <n v="8497.4"/>
    <n v="6448.2"/>
    <n v="11609.9"/>
    <n v="0"/>
    <n v="2756.7"/>
    <n v="17246.099999999999"/>
    <n v="39634.6"/>
    <n v="35930.300000000003"/>
    <n v="0"/>
    <n v="0"/>
    <n v="0"/>
    <n v="0"/>
    <n v="0"/>
    <n v="54.1"/>
    <n v="13704.8"/>
    <n v="209910.6"/>
    <n v="410541.8"/>
    <n v="205149.4"/>
    <n v="245897.60000000001"/>
    <n v="276307.20000000001"/>
    <n v="0"/>
    <n v="0"/>
    <n v="0"/>
    <n v="0"/>
    <n v="0"/>
    <n v="0"/>
    <n v="0"/>
    <n v="0"/>
    <n v="0"/>
    <n v="115262.89999999998"/>
    <n v="1457133.2"/>
    <n v="0"/>
    <n v="1572396.0999999999"/>
  </r>
  <r>
    <x v="7"/>
    <x v="4"/>
    <n v="5"/>
    <n v="8049.7"/>
    <n v="38793.300000000003"/>
    <n v="27918.400000000001"/>
    <n v="16.7"/>
    <n v="1038.0999999999999"/>
    <n v="0"/>
    <n v="0"/>
    <n v="4644.3999999999996"/>
    <n v="4376"/>
    <n v="7515"/>
    <n v="0"/>
    <n v="3357.3"/>
    <n v="16105.6"/>
    <n v="37291.800000000003"/>
    <n v="26456.5"/>
    <n v="0"/>
    <n v="0"/>
    <n v="0"/>
    <n v="0"/>
    <n v="0"/>
    <n v="20.399999999999999"/>
    <n v="11670.8"/>
    <n v="210384.5"/>
    <n v="391295.6"/>
    <n v="207320.6"/>
    <n v="260904.8"/>
    <n v="280987.7"/>
    <n v="0"/>
    <n v="0"/>
    <n v="0"/>
    <n v="0"/>
    <n v="0"/>
    <n v="0"/>
    <n v="0"/>
    <n v="0"/>
    <n v="0"/>
    <n v="92351.599999999991"/>
    <n v="1445795.5999999999"/>
    <n v="0"/>
    <n v="1538147.2"/>
  </r>
  <r>
    <x v="7"/>
    <x v="4"/>
    <n v="6"/>
    <n v="6959.7"/>
    <n v="33406.800000000003"/>
    <n v="24236.7"/>
    <n v="19.600000000000001"/>
    <n v="699.4"/>
    <n v="0"/>
    <n v="0"/>
    <n v="3258.4"/>
    <n v="2827.8"/>
    <n v="6202.3"/>
    <n v="0"/>
    <n v="1830.2"/>
    <n v="14171"/>
    <n v="33745"/>
    <n v="23644.1"/>
    <n v="0"/>
    <n v="0"/>
    <n v="0"/>
    <n v="0"/>
    <n v="0"/>
    <n v="22.6"/>
    <n v="11444.1"/>
    <n v="199001.2"/>
    <n v="346973.8"/>
    <n v="199326"/>
    <n v="236585.5"/>
    <n v="250684.1"/>
    <n v="0"/>
    <n v="0"/>
    <n v="0"/>
    <n v="0"/>
    <n v="0"/>
    <n v="0"/>
    <n v="0"/>
    <n v="0"/>
    <n v="0"/>
    <n v="77610.7"/>
    <n v="1317427.6000000001"/>
    <n v="0"/>
    <n v="1395038.3"/>
  </r>
  <r>
    <x v="7"/>
    <x v="4"/>
    <n v="7"/>
    <n v="6220.9"/>
    <n v="29334.6"/>
    <n v="21482.1"/>
    <n v="23.4"/>
    <n v="261.60000000000002"/>
    <n v="0"/>
    <n v="0"/>
    <n v="1724.3"/>
    <n v="4371.3999999999996"/>
    <n v="4028.6"/>
    <n v="0"/>
    <n v="1776.6"/>
    <n v="12052.4"/>
    <n v="30754.3"/>
    <n v="21045.8"/>
    <n v="6249.1"/>
    <n v="0"/>
    <n v="0"/>
    <n v="0"/>
    <n v="0"/>
    <n v="16.899999999999999"/>
    <n v="8640.5"/>
    <n v="171618.6"/>
    <n v="313703.8"/>
    <n v="120627.8"/>
    <n v="295362.09999999998"/>
    <n v="252636.3"/>
    <n v="0"/>
    <n v="0"/>
    <n v="0"/>
    <n v="0"/>
    <n v="0"/>
    <n v="0"/>
    <n v="0"/>
    <n v="0"/>
    <n v="0"/>
    <n v="67446.900000000009"/>
    <n v="1234484.2"/>
    <n v="0"/>
    <n v="1301931.0999999999"/>
  </r>
  <r>
    <x v="7"/>
    <x v="4"/>
    <n v="8"/>
    <n v="6353.5"/>
    <n v="30104.799999999999"/>
    <n v="21377"/>
    <n v="13.3"/>
    <n v="397.9"/>
    <n v="0"/>
    <n v="0"/>
    <n v="1413"/>
    <n v="4314.8999999999996"/>
    <n v="3939.5"/>
    <n v="0"/>
    <n v="2099.1999999999998"/>
    <n v="12176.7"/>
    <n v="30010.5"/>
    <n v="24915.5"/>
    <n v="0"/>
    <n v="0"/>
    <n v="0"/>
    <n v="0"/>
    <n v="0"/>
    <n v="250.1"/>
    <n v="8704.7000000000007"/>
    <n v="180213.7"/>
    <n v="311290.8"/>
    <n v="133021.6"/>
    <n v="317250.7"/>
    <n v="254731.8"/>
    <n v="0"/>
    <n v="0"/>
    <n v="0"/>
    <n v="0"/>
    <n v="0"/>
    <n v="0"/>
    <n v="0"/>
    <n v="0"/>
    <n v="0"/>
    <n v="67913.900000000009"/>
    <n v="1274665.3"/>
    <n v="0"/>
    <n v="1342579.2"/>
  </r>
  <r>
    <x v="7"/>
    <x v="4"/>
    <n v="9"/>
    <n v="6520"/>
    <n v="31059.8"/>
    <n v="22188.400000000001"/>
    <n v="18"/>
    <n v="606.79999999999995"/>
    <n v="0"/>
    <n v="0"/>
    <n v="1977.5"/>
    <n v="4423.1000000000004"/>
    <n v="3525.1"/>
    <n v="0"/>
    <n v="2552.1999999999998"/>
    <n v="14706.6"/>
    <n v="32965.699999999997"/>
    <n v="21339.9"/>
    <n v="0"/>
    <n v="0"/>
    <n v="0"/>
    <n v="0"/>
    <n v="0"/>
    <n v="60.7"/>
    <n v="8315.6"/>
    <n v="174540.1"/>
    <n v="296577.90000000002"/>
    <n v="175173.3"/>
    <n v="266497.09999999998"/>
    <n v="240008.3"/>
    <n v="0"/>
    <n v="0"/>
    <n v="0"/>
    <n v="0"/>
    <n v="0"/>
    <n v="0"/>
    <n v="0"/>
    <n v="0"/>
    <n v="0"/>
    <n v="70318.700000000012"/>
    <n v="1232737.3999999999"/>
    <n v="0"/>
    <n v="1303056.0999999999"/>
  </r>
  <r>
    <x v="7"/>
    <x v="4"/>
    <n v="10"/>
    <n v="6203.8"/>
    <n v="29743.4"/>
    <n v="20594.099999999999"/>
    <n v="10.6"/>
    <n v="857"/>
    <n v="0"/>
    <n v="0"/>
    <n v="3075.2"/>
    <n v="5101.2"/>
    <n v="2974"/>
    <n v="0"/>
    <n v="3013.6"/>
    <n v="12676.1"/>
    <n v="32853.800000000003"/>
    <n v="26332.3"/>
    <n v="0"/>
    <n v="0"/>
    <n v="0"/>
    <n v="0"/>
    <n v="0"/>
    <n v="34.700000000000003"/>
    <n v="8963.7000000000007"/>
    <n v="169444.7"/>
    <n v="302876.79999999999"/>
    <n v="145404.5"/>
    <n v="315840.5"/>
    <n v="236113.8"/>
    <n v="0"/>
    <n v="0"/>
    <n v="0"/>
    <n v="0"/>
    <n v="0"/>
    <n v="0"/>
    <n v="0"/>
    <n v="0"/>
    <n v="0"/>
    <n v="68559.3"/>
    <n v="1253554.5"/>
    <n v="0"/>
    <n v="1322113.8"/>
  </r>
  <r>
    <x v="7"/>
    <x v="4"/>
    <n v="11"/>
    <n v="7095.3"/>
    <n v="33756.5"/>
    <n v="23702.400000000001"/>
    <n v="8.4"/>
    <n v="1222.0999999999999"/>
    <n v="0"/>
    <n v="0"/>
    <n v="5213.3"/>
    <n v="6909.7"/>
    <n v="5000.2"/>
    <n v="0"/>
    <n v="3415"/>
    <n v="14333.2"/>
    <n v="36639.800000000003"/>
    <n v="30971.4"/>
    <n v="0"/>
    <n v="0"/>
    <n v="20080.2"/>
    <n v="0"/>
    <n v="0"/>
    <n v="18"/>
    <n v="10103.6"/>
    <n v="183069.3"/>
    <n v="345512.2"/>
    <n v="161121.9"/>
    <n v="292614.8"/>
    <n v="253574.8"/>
    <n v="0"/>
    <n v="0"/>
    <n v="0"/>
    <n v="0"/>
    <n v="0"/>
    <n v="0"/>
    <n v="0"/>
    <n v="0"/>
    <n v="0"/>
    <n v="82907.900000000009"/>
    <n v="1351454.2"/>
    <n v="0"/>
    <n v="1434362.0999999999"/>
  </r>
  <r>
    <x v="7"/>
    <x v="4"/>
    <n v="12"/>
    <n v="11530.3"/>
    <n v="54915.5"/>
    <n v="41100.300000000003"/>
    <n v="8.3000000000000007"/>
    <n v="1868.7"/>
    <n v="0"/>
    <n v="0"/>
    <n v="5908.1"/>
    <n v="10167.299999999999"/>
    <n v="6815.2"/>
    <n v="0"/>
    <n v="3112.7"/>
    <n v="17364.7"/>
    <n v="39589.5"/>
    <n v="38369.4"/>
    <n v="0"/>
    <n v="0"/>
    <n v="0"/>
    <n v="0"/>
    <n v="0"/>
    <n v="60.1"/>
    <n v="10914.4"/>
    <n v="208538.1"/>
    <n v="396636.8"/>
    <n v="180310.1"/>
    <n v="308205.8"/>
    <n v="254067.4"/>
    <n v="0"/>
    <n v="0"/>
    <n v="0"/>
    <n v="0"/>
    <n v="0"/>
    <n v="0"/>
    <n v="0"/>
    <n v="0"/>
    <n v="0"/>
    <n v="132313.70000000001"/>
    <n v="1457168.9999999998"/>
    <n v="0"/>
    <n v="1589482.6999999997"/>
  </r>
  <r>
    <x v="8"/>
    <x v="4"/>
    <n v="1"/>
    <n v="684"/>
    <n v="2210.4"/>
    <n v="848.2"/>
    <n v="0"/>
    <n v="0"/>
    <n v="0"/>
    <n v="0"/>
    <n v="0"/>
    <n v="0"/>
    <n v="0"/>
    <n v="0"/>
    <n v="47.8"/>
    <n v="1959.5"/>
    <n v="3275.4"/>
    <n v="607.6"/>
    <n v="0"/>
    <n v="0"/>
    <n v="0"/>
    <n v="0"/>
    <n v="0"/>
    <n v="0"/>
    <n v="1842.2"/>
    <n v="15407.8"/>
    <n v="29828.799999999999"/>
    <n v="31102.3"/>
    <n v="0"/>
    <n v="157993.1"/>
    <n v="0"/>
    <n v="0"/>
    <n v="0"/>
    <n v="0"/>
    <n v="0"/>
    <n v="0"/>
    <n v="0"/>
    <n v="0"/>
    <n v="0"/>
    <n v="3742.6000000000004"/>
    <n v="242064.5"/>
    <n v="0"/>
    <n v="245807.1"/>
  </r>
  <r>
    <x v="8"/>
    <x v="4"/>
    <n v="2"/>
    <n v="793.1"/>
    <n v="2515.6"/>
    <n v="940.8"/>
    <n v="0"/>
    <n v="0"/>
    <n v="0"/>
    <n v="0"/>
    <n v="0"/>
    <n v="0"/>
    <n v="0"/>
    <n v="0"/>
    <n v="44.2"/>
    <n v="2783.5"/>
    <n v="3548.5"/>
    <n v="2061.1999999999998"/>
    <n v="0"/>
    <n v="0"/>
    <n v="0"/>
    <n v="0"/>
    <n v="0"/>
    <n v="0"/>
    <n v="2055.6"/>
    <n v="19877.900000000001"/>
    <n v="32953.199999999997"/>
    <n v="27401"/>
    <n v="0"/>
    <n v="134570.1"/>
    <n v="0"/>
    <n v="0"/>
    <n v="0"/>
    <n v="0"/>
    <n v="0"/>
    <n v="0"/>
    <n v="0"/>
    <n v="0"/>
    <n v="0"/>
    <n v="4249.5"/>
    <n v="225295.2"/>
    <n v="0"/>
    <n v="229544.7"/>
  </r>
  <r>
    <x v="8"/>
    <x v="4"/>
    <n v="3"/>
    <n v="585.6"/>
    <n v="1721.1"/>
    <n v="702.5"/>
    <n v="0"/>
    <n v="0"/>
    <n v="0"/>
    <n v="0"/>
    <n v="0"/>
    <n v="0"/>
    <n v="0"/>
    <n v="0"/>
    <n v="47.7"/>
    <n v="3039.6"/>
    <n v="3504.6"/>
    <n v="-260.2"/>
    <n v="0"/>
    <n v="0"/>
    <n v="0"/>
    <n v="0"/>
    <n v="0"/>
    <n v="0"/>
    <n v="1862.1"/>
    <n v="16588.099999999999"/>
    <n v="20585.2"/>
    <n v="29928"/>
    <n v="0"/>
    <n v="146244.79999999999"/>
    <n v="0"/>
    <n v="0"/>
    <n v="0"/>
    <n v="0"/>
    <n v="0"/>
    <n v="0"/>
    <n v="0"/>
    <n v="0"/>
    <n v="0"/>
    <n v="3009.2"/>
    <n v="221539.9"/>
    <n v="0"/>
    <n v="224549.1"/>
  </r>
  <r>
    <x v="8"/>
    <x v="4"/>
    <n v="4"/>
    <n v="549.6"/>
    <n v="1640.9"/>
    <n v="650.29999999999995"/>
    <n v="0"/>
    <n v="0"/>
    <n v="0"/>
    <n v="0"/>
    <n v="0"/>
    <n v="0"/>
    <n v="0"/>
    <n v="0"/>
    <n v="43"/>
    <n v="1391"/>
    <n v="3123.6"/>
    <n v="717.6"/>
    <n v="0"/>
    <n v="0"/>
    <n v="0"/>
    <n v="0"/>
    <n v="0"/>
    <n v="0"/>
    <n v="2176.1999999999998"/>
    <n v="15447.6"/>
    <n v="15742"/>
    <n v="29451.7"/>
    <n v="0"/>
    <n v="125771.3"/>
    <n v="0"/>
    <n v="0"/>
    <n v="0"/>
    <n v="0"/>
    <n v="0"/>
    <n v="0"/>
    <n v="0"/>
    <n v="0"/>
    <n v="0"/>
    <n v="2840.8"/>
    <n v="193864"/>
    <n v="0"/>
    <n v="196704.8"/>
  </r>
  <r>
    <x v="8"/>
    <x v="4"/>
    <n v="5"/>
    <n v="498.5"/>
    <n v="1557.7"/>
    <n v="636.29999999999995"/>
    <n v="0"/>
    <n v="0"/>
    <n v="0"/>
    <n v="0"/>
    <n v="0"/>
    <n v="0"/>
    <n v="0"/>
    <n v="0"/>
    <n v="44.1"/>
    <n v="1592.4"/>
    <n v="3376.8"/>
    <n v="694.1"/>
    <n v="0"/>
    <n v="0"/>
    <n v="0"/>
    <n v="0"/>
    <n v="0"/>
    <n v="0"/>
    <n v="2184.6999999999998"/>
    <n v="15380.4"/>
    <n v="14328.8"/>
    <n v="29775.1"/>
    <n v="0"/>
    <n v="119869.5"/>
    <n v="0"/>
    <n v="0"/>
    <n v="0"/>
    <n v="0"/>
    <n v="0"/>
    <n v="0"/>
    <n v="0"/>
    <n v="0"/>
    <n v="0"/>
    <n v="2692.5"/>
    <n v="187245.9"/>
    <n v="0"/>
    <n v="189938.4"/>
  </r>
  <r>
    <x v="8"/>
    <x v="4"/>
    <n v="6"/>
    <n v="409.6"/>
    <n v="1310.3"/>
    <n v="543.29999999999995"/>
    <n v="0"/>
    <n v="0"/>
    <n v="0"/>
    <n v="0"/>
    <n v="0"/>
    <n v="0"/>
    <n v="0"/>
    <n v="0"/>
    <n v="47.6"/>
    <n v="1300.5"/>
    <n v="3124.5"/>
    <n v="621.29999999999995"/>
    <n v="0"/>
    <n v="0"/>
    <n v="0"/>
    <n v="0"/>
    <n v="0"/>
    <n v="0"/>
    <n v="1678"/>
    <n v="14648.5"/>
    <n v="10711.3"/>
    <n v="25493"/>
    <n v="0"/>
    <n v="109064.8"/>
    <n v="0"/>
    <n v="0"/>
    <n v="0"/>
    <n v="0"/>
    <n v="0"/>
    <n v="0"/>
    <n v="0"/>
    <n v="0"/>
    <n v="0"/>
    <n v="2263.1999999999998"/>
    <n v="166689.5"/>
    <n v="0"/>
    <n v="168952.7"/>
  </r>
  <r>
    <x v="8"/>
    <x v="4"/>
    <n v="7"/>
    <n v="511.4"/>
    <n v="1185.5"/>
    <n v="475.5"/>
    <n v="0"/>
    <n v="0"/>
    <n v="0"/>
    <n v="0"/>
    <n v="0"/>
    <n v="0"/>
    <n v="0"/>
    <n v="0"/>
    <n v="43"/>
    <n v="909.8"/>
    <n v="2494.3000000000002"/>
    <n v="0"/>
    <n v="0"/>
    <n v="0"/>
    <n v="0"/>
    <n v="0"/>
    <n v="0"/>
    <n v="0"/>
    <n v="322.39999999999998"/>
    <n v="11470.8"/>
    <n v="16279.5"/>
    <n v="20308.8"/>
    <n v="0"/>
    <n v="113483.6"/>
    <n v="0"/>
    <n v="0"/>
    <n v="0"/>
    <n v="0"/>
    <n v="0"/>
    <n v="0"/>
    <n v="0"/>
    <n v="0"/>
    <n v="0"/>
    <n v="2172.4"/>
    <n v="165312.20000000001"/>
    <n v="0"/>
    <n v="167484.6"/>
  </r>
  <r>
    <x v="8"/>
    <x v="4"/>
    <n v="8"/>
    <n v="547"/>
    <n v="1291.2"/>
    <n v="465.5"/>
    <n v="0"/>
    <n v="0"/>
    <n v="0"/>
    <n v="0"/>
    <n v="0"/>
    <n v="0"/>
    <n v="0"/>
    <n v="0"/>
    <n v="45.4"/>
    <n v="745.2"/>
    <n v="3256.8"/>
    <n v="0"/>
    <n v="0"/>
    <n v="0"/>
    <n v="0"/>
    <n v="0"/>
    <n v="0"/>
    <n v="0"/>
    <n v="402.7"/>
    <n v="12470.9"/>
    <n v="16612.900000000001"/>
    <n v="20840.7"/>
    <n v="0"/>
    <n v="113030.3"/>
    <n v="0"/>
    <n v="0"/>
    <n v="0"/>
    <n v="0"/>
    <n v="0"/>
    <n v="0"/>
    <n v="0"/>
    <n v="0"/>
    <n v="0"/>
    <n v="2303.6999999999998"/>
    <n v="167404.90000000002"/>
    <n v="0"/>
    <n v="169708.60000000003"/>
  </r>
  <r>
    <x v="8"/>
    <x v="4"/>
    <n v="9"/>
    <n v="542.79999999999995"/>
    <n v="1345.4"/>
    <n v="495.4"/>
    <n v="0"/>
    <n v="0"/>
    <n v="0"/>
    <n v="0"/>
    <n v="0"/>
    <n v="0"/>
    <n v="0"/>
    <n v="0"/>
    <n v="43.1"/>
    <n v="1005.2"/>
    <n v="3901.3"/>
    <n v="0"/>
    <n v="0"/>
    <n v="0"/>
    <n v="0"/>
    <n v="0"/>
    <n v="0"/>
    <n v="0"/>
    <n v="721.8"/>
    <n v="12573.8"/>
    <n v="16854.2"/>
    <n v="20694"/>
    <n v="0"/>
    <n v="108982.8"/>
    <n v="0"/>
    <n v="0"/>
    <n v="0"/>
    <n v="0"/>
    <n v="0"/>
    <n v="0"/>
    <n v="0"/>
    <n v="0"/>
    <n v="0"/>
    <n v="2383.6"/>
    <n v="164776.20000000001"/>
    <n v="0"/>
    <n v="167159.80000000002"/>
  </r>
  <r>
    <x v="8"/>
    <x v="4"/>
    <n v="10"/>
    <n v="500.4"/>
    <n v="1219.7"/>
    <n v="440.6"/>
    <n v="0"/>
    <n v="0"/>
    <n v="0"/>
    <n v="0"/>
    <n v="0"/>
    <n v="0"/>
    <n v="0"/>
    <n v="0"/>
    <n v="40.700000000000003"/>
    <n v="889.9"/>
    <n v="3504.9"/>
    <n v="0"/>
    <n v="50758.7"/>
    <n v="0"/>
    <n v="0"/>
    <n v="0"/>
    <n v="0"/>
    <n v="0"/>
    <n v="653.6"/>
    <n v="12025.2"/>
    <n v="14127"/>
    <n v="19804.2"/>
    <n v="0"/>
    <n v="117669.3"/>
    <n v="0"/>
    <n v="0"/>
    <n v="0"/>
    <n v="0"/>
    <n v="0"/>
    <n v="0"/>
    <n v="0"/>
    <n v="0"/>
    <n v="0"/>
    <n v="2160.6999999999998"/>
    <n v="219473.5"/>
    <n v="0"/>
    <n v="221634.2"/>
  </r>
  <r>
    <x v="8"/>
    <x v="4"/>
    <n v="11"/>
    <n v="601.6"/>
    <n v="1482.5"/>
    <n v="547"/>
    <n v="0"/>
    <n v="0"/>
    <n v="0"/>
    <n v="0"/>
    <n v="0"/>
    <n v="0"/>
    <n v="0"/>
    <n v="0"/>
    <n v="43.1"/>
    <n v="1005.7"/>
    <n v="3921.5"/>
    <n v="0"/>
    <n v="19362.099999999999"/>
    <n v="0"/>
    <n v="0"/>
    <n v="0"/>
    <n v="0"/>
    <n v="0"/>
    <n v="754"/>
    <n v="14406.3"/>
    <n v="19444.5"/>
    <n v="28565.3"/>
    <n v="0"/>
    <n v="126720.7"/>
    <n v="0"/>
    <n v="0"/>
    <n v="0"/>
    <n v="0"/>
    <n v="0"/>
    <n v="0"/>
    <n v="0"/>
    <n v="0"/>
    <n v="0"/>
    <n v="2631.1"/>
    <n v="214223.2"/>
    <n v="0"/>
    <n v="216854.30000000002"/>
  </r>
  <r>
    <x v="8"/>
    <x v="4"/>
    <n v="12"/>
    <n v="737.3"/>
    <n v="1691.8"/>
    <n v="628.6"/>
    <n v="0"/>
    <n v="0"/>
    <n v="0"/>
    <n v="0"/>
    <n v="0"/>
    <n v="0"/>
    <n v="0"/>
    <n v="0"/>
    <n v="42"/>
    <n v="1311.4"/>
    <n v="3703.8"/>
    <n v="0"/>
    <n v="891"/>
    <n v="0"/>
    <n v="7805.2"/>
    <n v="0"/>
    <n v="0"/>
    <n v="0"/>
    <n v="856.1"/>
    <n v="16683.400000000001"/>
    <n v="29310"/>
    <n v="54950.1"/>
    <n v="0"/>
    <n v="131864.6"/>
    <n v="0"/>
    <n v="0"/>
    <n v="0"/>
    <n v="0"/>
    <n v="0"/>
    <n v="0"/>
    <n v="0"/>
    <n v="0"/>
    <n v="0"/>
    <n v="3057.7"/>
    <n v="247417.60000000001"/>
    <n v="0"/>
    <n v="250475.30000000002"/>
  </r>
  <r>
    <x v="9"/>
    <x v="4"/>
    <n v="1"/>
    <n v="104573.1"/>
    <n v="368705.2"/>
    <n v="789805.9"/>
    <n v="124.7"/>
    <n v="159268.5"/>
    <n v="7932"/>
    <n v="598.70000000000005"/>
    <n v="119018.9"/>
    <n v="104990"/>
    <n v="599.9"/>
    <n v="1136.0999999999999"/>
    <n v="508.4"/>
    <n v="26768.799999999999"/>
    <n v="98552.1"/>
    <n v="26247.9"/>
    <n v="10743"/>
    <n v="0"/>
    <n v="0"/>
    <n v="35569"/>
    <n v="0"/>
    <n v="1750.7"/>
    <n v="46295.3"/>
    <n v="655222.4"/>
    <n v="912180.5"/>
    <n v="331225.7"/>
    <n v="589460.1"/>
    <n v="418822.3"/>
    <n v="0"/>
    <n v="0"/>
    <n v="0"/>
    <n v="2648997.5"/>
    <n v="0"/>
    <n v="0"/>
    <n v="0"/>
    <n v="0"/>
    <n v="0"/>
    <n v="1655616.9"/>
    <n v="3154482.3000000003"/>
    <n v="2648997.5"/>
    <n v="7459096.7000000002"/>
  </r>
  <r>
    <x v="9"/>
    <x v="4"/>
    <n v="2"/>
    <n v="102484.6"/>
    <n v="370728.3"/>
    <n v="702599.4"/>
    <n v="126.8"/>
    <n v="137512.5"/>
    <n v="7298.6"/>
    <n v="473.2"/>
    <n v="104017"/>
    <n v="96090"/>
    <n v="477.8"/>
    <n v="932.1"/>
    <n v="714.4"/>
    <n v="26217.1"/>
    <n v="95619.8"/>
    <n v="45429.3"/>
    <n v="10690.8"/>
    <n v="0"/>
    <n v="0"/>
    <n v="31267.1"/>
    <n v="0"/>
    <n v="1678.5"/>
    <n v="48040.2"/>
    <n v="618393.80000000005"/>
    <n v="857027.7"/>
    <n v="308324.09999999998"/>
    <n v="512862.9"/>
    <n v="405045.8"/>
    <n v="0"/>
    <n v="0"/>
    <n v="0"/>
    <n v="1971688.6"/>
    <n v="0"/>
    <n v="0"/>
    <n v="0"/>
    <n v="0"/>
    <n v="0"/>
    <n v="1521808.2000000002"/>
    <n v="2962243.5999999996"/>
    <n v="1971688.6"/>
    <n v="6455740.4000000004"/>
  </r>
  <r>
    <x v="9"/>
    <x v="4"/>
    <n v="3"/>
    <n v="90809.2"/>
    <n v="276537.5"/>
    <n v="626452.6"/>
    <n v="119.6"/>
    <n v="99314"/>
    <n v="4349.5"/>
    <n v="561.70000000000005"/>
    <n v="62993.5"/>
    <n v="62414.400000000001"/>
    <n v="309.2"/>
    <n v="854.4"/>
    <n v="595.20000000000005"/>
    <n v="22989.8"/>
    <n v="88992.8"/>
    <n v="36522.1"/>
    <n v="10753.5"/>
    <n v="0"/>
    <n v="0"/>
    <n v="31512"/>
    <n v="0"/>
    <n v="1434.6"/>
    <n v="40403.4"/>
    <n v="563417.80000000005"/>
    <n v="770263.5"/>
    <n v="270321.40000000002"/>
    <n v="531617.4"/>
    <n v="400039.3"/>
    <n v="0"/>
    <n v="0"/>
    <n v="0"/>
    <n v="2405170"/>
    <n v="0"/>
    <n v="0"/>
    <n v="0"/>
    <n v="0"/>
    <n v="0"/>
    <n v="1223861.1999999997"/>
    <n v="2769717.1999999997"/>
    <n v="2405170"/>
    <n v="6398748.3999999994"/>
  </r>
  <r>
    <x v="9"/>
    <x v="4"/>
    <n v="4"/>
    <n v="90607.9"/>
    <n v="264563.40000000002"/>
    <n v="618795"/>
    <n v="120.6"/>
    <n v="83578.8"/>
    <n v="3245.5"/>
    <n v="541.4"/>
    <n v="55130.3"/>
    <n v="58321.7"/>
    <n v="253"/>
    <n v="890"/>
    <n v="388.2"/>
    <n v="30539"/>
    <n v="85958.399999999994"/>
    <n v="33752.1"/>
    <n v="10004"/>
    <n v="0"/>
    <n v="0"/>
    <n v="31399.4"/>
    <n v="0"/>
    <n v="1462.3"/>
    <n v="32091.5"/>
    <n v="555235.19999999995"/>
    <n v="759318.7"/>
    <n v="270172.7"/>
    <n v="493924.4"/>
    <n v="410538.9"/>
    <n v="0"/>
    <n v="0"/>
    <n v="0"/>
    <n v="2766129.8"/>
    <n v="0"/>
    <n v="0"/>
    <n v="0"/>
    <n v="0"/>
    <n v="0"/>
    <n v="1175157.5999999999"/>
    <n v="2715674.8"/>
    <n v="2766129.8"/>
    <n v="6656962.1999999993"/>
  </r>
  <r>
    <x v="9"/>
    <x v="4"/>
    <n v="5"/>
    <n v="69586.399999999994"/>
    <n v="221071.1"/>
    <n v="460210"/>
    <n v="126.4"/>
    <n v="50031.4"/>
    <n v="2120"/>
    <n v="329.9"/>
    <n v="32889.599999999999"/>
    <n v="35884.6"/>
    <n v="178.7"/>
    <n v="890"/>
    <n v="616.9"/>
    <n v="18335.8"/>
    <n v="82964.800000000003"/>
    <n v="49331.6"/>
    <n v="16071.5"/>
    <n v="0"/>
    <n v="0"/>
    <n v="35087.300000000003"/>
    <n v="0"/>
    <n v="1441.7"/>
    <n v="39222.300000000003"/>
    <n v="508441.1"/>
    <n v="683923"/>
    <n v="265493"/>
    <n v="431907.9"/>
    <n v="371608.4"/>
    <n v="0"/>
    <n v="0"/>
    <n v="0"/>
    <n v="2697982"/>
    <n v="0"/>
    <n v="0"/>
    <n v="0"/>
    <n v="0"/>
    <n v="0"/>
    <n v="872428.1"/>
    <n v="2505335.2999999998"/>
    <n v="2697982"/>
    <n v="6075745.4000000004"/>
  </r>
  <r>
    <x v="9"/>
    <x v="4"/>
    <n v="6"/>
    <n v="47794.400000000001"/>
    <n v="167252.1"/>
    <n v="274692.2"/>
    <n v="204.8"/>
    <n v="19581"/>
    <n v="416.4"/>
    <n v="206"/>
    <n v="11718.5"/>
    <n v="14696.8"/>
    <n v="81.2"/>
    <n v="890"/>
    <n v="1085.0999999999999"/>
    <n v="15578"/>
    <n v="84451.6"/>
    <n v="8882.2999999999993"/>
    <n v="13854.3"/>
    <n v="0"/>
    <n v="21072.400000000001"/>
    <n v="32068.400000000001"/>
    <n v="0"/>
    <n v="1766.4"/>
    <n v="39695.800000000003"/>
    <n v="435967.3"/>
    <n v="607511.5"/>
    <n v="188392"/>
    <n v="420527.9"/>
    <n v="372549.6"/>
    <n v="0"/>
    <n v="0"/>
    <n v="32788.9"/>
    <n v="1999258.5"/>
    <n v="0"/>
    <n v="0"/>
    <n v="0"/>
    <n v="0"/>
    <n v="0"/>
    <n v="536643.4"/>
    <n v="2244292.6"/>
    <n v="2032047.4"/>
    <n v="4812983.4000000004"/>
  </r>
  <r>
    <x v="9"/>
    <x v="4"/>
    <n v="7"/>
    <n v="40847.599999999999"/>
    <n v="159455.9"/>
    <n v="232796"/>
    <n v="145.19999999999999"/>
    <n v="15906.1"/>
    <n v="212.5"/>
    <n v="164.6"/>
    <n v="11225.6"/>
    <n v="11582.9"/>
    <n v="91.8"/>
    <n v="891.4"/>
    <n v="623.29999999999995"/>
    <n v="13494.7"/>
    <n v="70261.100000000006"/>
    <n v="29548.799999999999"/>
    <n v="-96035.6"/>
    <n v="13343.1"/>
    <n v="0"/>
    <n v="31587.5"/>
    <n v="0"/>
    <n v="2964.3"/>
    <n v="58358.5"/>
    <n v="405924.8"/>
    <n v="608355.6"/>
    <n v="317874.09999999998"/>
    <n v="423387.1"/>
    <n v="360227.1"/>
    <n v="0"/>
    <n v="0"/>
    <n v="0"/>
    <n v="1646984.9"/>
    <n v="0"/>
    <n v="0"/>
    <n v="0"/>
    <n v="0"/>
    <n v="0"/>
    <n v="472428.19999999995"/>
    <n v="2240805.8000000003"/>
    <n v="1646984.9"/>
    <n v="4360218.9000000004"/>
  </r>
  <r>
    <x v="9"/>
    <x v="4"/>
    <n v="8"/>
    <n v="40349.300000000003"/>
    <n v="158370.4"/>
    <n v="235811.9"/>
    <n v="133.19999999999999"/>
    <n v="14606"/>
    <n v="9.5"/>
    <n v="73"/>
    <n v="11851.4"/>
    <n v="10267.9"/>
    <n v="83.8"/>
    <n v="895.1"/>
    <n v="712.7"/>
    <n v="13572.3"/>
    <n v="65865.600000000006"/>
    <n v="28226.2"/>
    <n v="2789.4"/>
    <n v="0"/>
    <n v="0"/>
    <n v="33462.199999999997"/>
    <n v="0"/>
    <n v="1832.4"/>
    <n v="35539.699999999997"/>
    <n v="406018.7"/>
    <n v="598393.19999999995"/>
    <n v="212566.39999999999"/>
    <n v="445576.9"/>
    <n v="331926.7"/>
    <n v="0"/>
    <n v="0"/>
    <n v="2108"/>
    <n v="-1649092.9"/>
    <n v="0"/>
    <n v="0"/>
    <n v="0"/>
    <n v="0"/>
    <n v="0"/>
    <n v="471556.4"/>
    <n v="2177377.5"/>
    <n v="-1646984.9"/>
    <n v="1001949"/>
  </r>
  <r>
    <x v="9"/>
    <x v="4"/>
    <n v="9"/>
    <n v="42787.4"/>
    <n v="171717.2"/>
    <n v="257203.3"/>
    <n v="188.7"/>
    <n v="15534.9"/>
    <n v="11.6"/>
    <n v="197"/>
    <n v="11341.3"/>
    <n v="11473.9"/>
    <n v="88.5"/>
    <n v="1002.2"/>
    <n v="873"/>
    <n v="15021.5"/>
    <n v="73220"/>
    <n v="32509.7"/>
    <n v="2347.3000000000002"/>
    <n v="0"/>
    <n v="0"/>
    <n v="32170.2"/>
    <n v="0"/>
    <n v="1702.2"/>
    <n v="37214.5"/>
    <n v="427018.3"/>
    <n v="657788.4"/>
    <n v="210299.3"/>
    <n v="406247.1"/>
    <n v="364620.4"/>
    <n v="0"/>
    <n v="0"/>
    <n v="0"/>
    <n v="5189251.8"/>
    <n v="0"/>
    <n v="0"/>
    <n v="0"/>
    <n v="0"/>
    <n v="0"/>
    <n v="510543.80000000005"/>
    <n v="2262034.1"/>
    <n v="5189251.8"/>
    <n v="7961829.7000000002"/>
  </r>
  <r>
    <x v="9"/>
    <x v="4"/>
    <n v="10"/>
    <n v="43693.3"/>
    <n v="166488.6"/>
    <n v="289384.5"/>
    <n v="200.6"/>
    <n v="23103.7"/>
    <n v="-13.9"/>
    <n v="138.4"/>
    <n v="17870.400000000001"/>
    <n v="19841.2"/>
    <n v="86.1"/>
    <n v="895.1"/>
    <n v="677.5"/>
    <n v="14340.7"/>
    <n v="62429.9"/>
    <n v="30920.6"/>
    <n v="0"/>
    <n v="0"/>
    <n v="0"/>
    <n v="31648.9"/>
    <n v="0"/>
    <n v="1577.5"/>
    <n v="37638.400000000001"/>
    <n v="433379"/>
    <n v="643283"/>
    <n v="223615.4"/>
    <n v="491503.9"/>
    <n v="387322.8"/>
    <n v="0"/>
    <n v="0"/>
    <n v="0"/>
    <n v="1737635.5"/>
    <n v="0"/>
    <n v="0"/>
    <n v="0"/>
    <n v="0"/>
    <n v="0"/>
    <n v="560792.89999999991"/>
    <n v="2359232.6999999997"/>
    <n v="1737635.5"/>
    <n v="4657661.0999999996"/>
  </r>
  <r>
    <x v="9"/>
    <x v="4"/>
    <n v="11"/>
    <n v="53502.400000000001"/>
    <n v="192249.60000000001"/>
    <n v="384918.2"/>
    <n v="191.3"/>
    <n v="44078.8"/>
    <n v="12.9"/>
    <n v="238.8"/>
    <n v="33402.6"/>
    <n v="30553.4"/>
    <n v="302.89999999999998"/>
    <n v="840.4"/>
    <n v="518.6"/>
    <n v="16217.4"/>
    <n v="69697.600000000006"/>
    <n v="35513.1"/>
    <n v="0"/>
    <n v="0"/>
    <n v="0"/>
    <n v="32870.1"/>
    <n v="0"/>
    <n v="1358.4"/>
    <n v="36690.5"/>
    <n v="458702.3"/>
    <n v="661207.19999999995"/>
    <n v="245797.8"/>
    <n v="460871.5"/>
    <n v="401258.5"/>
    <n v="0"/>
    <n v="0"/>
    <n v="13351.7"/>
    <n v="1697534.4"/>
    <n v="0"/>
    <n v="0"/>
    <n v="0"/>
    <n v="0"/>
    <n v="0"/>
    <n v="739450.90000000014"/>
    <n v="2421543.4000000004"/>
    <n v="1710886.0999999999"/>
    <n v="4871880.4000000004"/>
  </r>
  <r>
    <x v="9"/>
    <x v="4"/>
    <n v="12"/>
    <n v="87475.5"/>
    <n v="294108.3"/>
    <n v="687436.3"/>
    <n v="274"/>
    <n v="118329.3"/>
    <n v="25.1"/>
    <n v="270.39999999999998"/>
    <n v="95663.1"/>
    <n v="73780.600000000006"/>
    <n v="693.7"/>
    <n v="1002.2"/>
    <n v="1091.7"/>
    <n v="20979.3"/>
    <n v="94607.4"/>
    <n v="60680.4"/>
    <n v="0"/>
    <n v="0"/>
    <n v="0"/>
    <n v="31374.5"/>
    <n v="0"/>
    <n v="2264.3000000000002"/>
    <n v="45529.4"/>
    <n v="603414.4"/>
    <n v="849823.3"/>
    <n v="285981"/>
    <n v="526811.30000000005"/>
    <n v="349718.2"/>
    <n v="0"/>
    <n v="0"/>
    <n v="56656.2"/>
    <n v="2208025.6000000001"/>
    <n v="0"/>
    <n v="0"/>
    <n v="0"/>
    <n v="0"/>
    <n v="0"/>
    <n v="1358056.3000000003"/>
    <n v="2873277.4000000004"/>
    <n v="2264681.8000000003"/>
    <n v="6496015.5000000019"/>
  </r>
  <r>
    <x v="10"/>
    <x v="4"/>
    <n v="1"/>
    <n v="31533.200000000001"/>
    <n v="94021.8"/>
    <n v="422885.1"/>
    <n v="1304.7"/>
    <n v="116436.1"/>
    <n v="10746"/>
    <n v="0"/>
    <n v="3632.7"/>
    <n v="21217.1"/>
    <n v="0"/>
    <n v="239.2"/>
    <n v="153.9"/>
    <n v="8606.4"/>
    <n v="30484.400000000001"/>
    <n v="30243.599999999999"/>
    <n v="23591.8"/>
    <n v="0"/>
    <n v="0"/>
    <n v="758"/>
    <n v="0"/>
    <n v="11.5"/>
    <n v="6208.5"/>
    <n v="195518.9"/>
    <n v="346732.1"/>
    <n v="116510.1"/>
    <n v="92661.2"/>
    <n v="0"/>
    <n v="0"/>
    <n v="0"/>
    <n v="0"/>
    <n v="0"/>
    <n v="0"/>
    <n v="0"/>
    <n v="11240320"/>
    <n v="5564.3"/>
    <n v="0"/>
    <n v="701776.69999999984"/>
    <n v="851719.6"/>
    <n v="11245884.300000001"/>
    <n v="12799380.600000001"/>
  </r>
  <r>
    <x v="10"/>
    <x v="4"/>
    <n v="2"/>
    <n v="28371.200000000001"/>
    <n v="86935.8"/>
    <n v="342593.8"/>
    <n v="1166.3"/>
    <n v="106078.5"/>
    <n v="7106.8"/>
    <n v="0"/>
    <n v="3909.5"/>
    <n v="21207.3"/>
    <n v="0"/>
    <n v="335.8"/>
    <n v="131.4"/>
    <n v="8522"/>
    <n v="32955.699999999997"/>
    <n v="28032.1"/>
    <n v="24448.9"/>
    <n v="0"/>
    <n v="0"/>
    <n v="704"/>
    <n v="0"/>
    <n v="107.6"/>
    <n v="6336.9"/>
    <n v="188560.7"/>
    <n v="339082.3"/>
    <n v="145444.5"/>
    <n v="96141"/>
    <n v="0"/>
    <n v="0"/>
    <n v="0"/>
    <n v="0"/>
    <n v="0"/>
    <n v="0"/>
    <n v="0"/>
    <n v="10180810.300000001"/>
    <n v="4818.7"/>
    <n v="0"/>
    <n v="597369.20000000007"/>
    <n v="870802.89999999991"/>
    <n v="10185629"/>
    <n v="11653801.1"/>
  </r>
  <r>
    <x v="10"/>
    <x v="4"/>
    <n v="3"/>
    <n v="25315.599999999999"/>
    <n v="82350"/>
    <n v="309087.09999999998"/>
    <n v="885.2"/>
    <n v="75012.2"/>
    <n v="4832.8"/>
    <n v="0"/>
    <n v="2004.3"/>
    <n v="15278.6"/>
    <n v="0"/>
    <n v="239.2"/>
    <n v="126.9"/>
    <n v="7544.8"/>
    <n v="26599.8"/>
    <n v="22745.200000000001"/>
    <n v="-16367.5"/>
    <n v="0"/>
    <n v="0"/>
    <n v="682.5"/>
    <n v="0"/>
    <n v="17.600000000000001"/>
    <n v="5498.5"/>
    <n v="177330.7"/>
    <n v="308169.90000000002"/>
    <n v="150038.9"/>
    <n v="80963.199999999997"/>
    <n v="0"/>
    <n v="0"/>
    <n v="0"/>
    <n v="0"/>
    <n v="0"/>
    <n v="0"/>
    <n v="0"/>
    <n v="10169800.199999999"/>
    <n v="5522.4"/>
    <n v="0"/>
    <n v="514765.79999999993"/>
    <n v="763589.70000000007"/>
    <n v="10175322.6"/>
    <n v="11453678.1"/>
  </r>
  <r>
    <x v="10"/>
    <x v="4"/>
    <n v="4"/>
    <n v="23237.599999999999"/>
    <n v="78048.399999999994"/>
    <n v="294284.90000000002"/>
    <n v="963.5"/>
    <n v="71432.899999999994"/>
    <n v="5983.1"/>
    <n v="0"/>
    <n v="2117.8000000000002"/>
    <n v="15254.9"/>
    <n v="0"/>
    <n v="239.2"/>
    <n v="129.4"/>
    <n v="7385.8"/>
    <n v="25082.6"/>
    <n v="23330.6"/>
    <n v="4712.8999999999996"/>
    <n v="0"/>
    <n v="0"/>
    <n v="669"/>
    <n v="0"/>
    <n v="23.4"/>
    <n v="5555.9"/>
    <n v="181702.5"/>
    <n v="318060.7"/>
    <n v="129135.4"/>
    <n v="85022"/>
    <n v="0"/>
    <n v="0"/>
    <n v="0"/>
    <n v="0"/>
    <n v="0"/>
    <n v="0"/>
    <n v="0"/>
    <n v="9726010.3000000007"/>
    <n v="5902.5"/>
    <n v="0"/>
    <n v="491323.10000000003"/>
    <n v="781049.4"/>
    <n v="9731912.8000000007"/>
    <n v="11004285.300000001"/>
  </r>
  <r>
    <x v="10"/>
    <x v="4"/>
    <n v="5"/>
    <n v="20059.599999999999"/>
    <n v="66825.899999999994"/>
    <n v="231798.6"/>
    <n v="868"/>
    <n v="45329.3"/>
    <n v="5191.7"/>
    <n v="0"/>
    <n v="521.70000000000005"/>
    <n v="12210.9"/>
    <n v="0"/>
    <n v="285.2"/>
    <n v="143.4"/>
    <n v="6955.6"/>
    <n v="24110.6"/>
    <n v="21080.6"/>
    <n v="3735.2"/>
    <n v="0"/>
    <n v="0"/>
    <n v="703.7"/>
    <n v="0"/>
    <n v="30.6"/>
    <n v="5608.9"/>
    <n v="175115.7"/>
    <n v="307035.40000000002"/>
    <n v="121178.5"/>
    <n v="85821.8"/>
    <n v="0"/>
    <n v="0"/>
    <n v="0"/>
    <n v="0"/>
    <n v="0"/>
    <n v="0"/>
    <n v="0"/>
    <n v="12194710.199999999"/>
    <n v="5460"/>
    <n v="0"/>
    <n v="382805.7"/>
    <n v="751805.20000000007"/>
    <n v="12200170.199999999"/>
    <n v="13334781.1"/>
  </r>
  <r>
    <x v="10"/>
    <x v="4"/>
    <n v="6"/>
    <n v="14987.2"/>
    <n v="53350.1"/>
    <n v="147153"/>
    <n v="391.7"/>
    <n v="21094"/>
    <n v="2147"/>
    <n v="0"/>
    <n v="158.19999999999999"/>
    <n v="8528"/>
    <n v="0"/>
    <n v="285.2"/>
    <n v="115.4"/>
    <n v="6921.6"/>
    <n v="22519.4"/>
    <n v="20881.5"/>
    <n v="4080.2"/>
    <n v="0"/>
    <n v="0"/>
    <n v="696.1"/>
    <n v="0"/>
    <n v="29.3"/>
    <n v="5394.2"/>
    <n v="170261.8"/>
    <n v="287710.40000000002"/>
    <n v="113982.5"/>
    <n v="82619.7"/>
    <n v="0"/>
    <n v="0"/>
    <n v="0"/>
    <n v="0"/>
    <n v="0"/>
    <n v="0"/>
    <n v="0"/>
    <n v="12025300"/>
    <n v="2953.6"/>
    <n v="0"/>
    <n v="247809.2"/>
    <n v="715497.29999999993"/>
    <n v="12028253.6"/>
    <n v="12991560.1"/>
  </r>
  <r>
    <x v="10"/>
    <x v="4"/>
    <n v="7"/>
    <n v="11408.9"/>
    <n v="46021.3"/>
    <n v="125559.7"/>
    <n v="317.7"/>
    <n v="14372.4"/>
    <n v="1182.5"/>
    <n v="0"/>
    <n v="141.80000000000001"/>
    <n v="5326.2"/>
    <n v="0"/>
    <n v="285.2"/>
    <n v="133.4"/>
    <n v="5492.6"/>
    <n v="20688.400000000001"/>
    <n v="20454.400000000001"/>
    <n v="2.2999999999999998"/>
    <n v="0"/>
    <n v="0"/>
    <n v="671.9"/>
    <n v="0"/>
    <n v="21.9"/>
    <n v="4160.1000000000004"/>
    <n v="141370.1"/>
    <n v="271977.90000000002"/>
    <n v="105077.6"/>
    <n v="80313.899999999994"/>
    <n v="0"/>
    <n v="0"/>
    <n v="0"/>
    <n v="0"/>
    <n v="0"/>
    <n v="0"/>
    <n v="0"/>
    <n v="12223890.199999999"/>
    <n v="1508"/>
    <n v="0"/>
    <n v="204330.5"/>
    <n v="650649.70000000007"/>
    <n v="12225398.199999999"/>
    <n v="13080378.399999999"/>
  </r>
  <r>
    <x v="10"/>
    <x v="4"/>
    <n v="8"/>
    <n v="11233"/>
    <n v="43584.800000000003"/>
    <n v="117690.9"/>
    <n v="284.8"/>
    <n v="13352.6"/>
    <n v="838.2"/>
    <n v="0"/>
    <n v="108.7"/>
    <n v="4566.5"/>
    <n v="0"/>
    <n v="289.8"/>
    <n v="164.7"/>
    <n v="4521.8"/>
    <n v="23068.400000000001"/>
    <n v="20469.5"/>
    <n v="2.2999999999999998"/>
    <n v="0"/>
    <n v="0"/>
    <n v="676"/>
    <n v="0"/>
    <n v="59.2"/>
    <n v="4157.7"/>
    <n v="144571.20000000001"/>
    <n v="277730.3"/>
    <n v="103402"/>
    <n v="79221"/>
    <n v="0"/>
    <n v="0"/>
    <n v="0"/>
    <n v="0"/>
    <n v="0"/>
    <n v="0"/>
    <n v="0"/>
    <n v="12700800.300000001"/>
    <n v="1790.5"/>
    <n v="0"/>
    <n v="191659.50000000003"/>
    <n v="658333.9"/>
    <n v="12702590.800000001"/>
    <n v="13552584.200000001"/>
  </r>
  <r>
    <x v="10"/>
    <x v="4"/>
    <n v="9"/>
    <n v="12246.4"/>
    <n v="48701.5"/>
    <n v="132100.4"/>
    <n v="280.10000000000002"/>
    <n v="15511.2"/>
    <n v="1448.6"/>
    <n v="0"/>
    <n v="127.8"/>
    <n v="5895"/>
    <n v="0"/>
    <n v="239.2"/>
    <n v="432.3"/>
    <n v="5878"/>
    <n v="22834.3"/>
    <n v="21813.8"/>
    <n v="3.5"/>
    <n v="0"/>
    <n v="0"/>
    <n v="752.1"/>
    <n v="0"/>
    <n v="24.8"/>
    <n v="4519.5"/>
    <n v="145748.6"/>
    <n v="275866"/>
    <n v="108990.2"/>
    <n v="88167.1"/>
    <n v="0"/>
    <n v="0"/>
    <n v="0"/>
    <n v="0"/>
    <n v="0"/>
    <n v="0"/>
    <n v="0"/>
    <n v="10105406.6"/>
    <n v="1762.7"/>
    <n v="0"/>
    <n v="216311"/>
    <n v="675269.39999999991"/>
    <n v="10107169.299999999"/>
    <n v="10998749.699999999"/>
  </r>
  <r>
    <x v="10"/>
    <x v="4"/>
    <n v="10"/>
    <n v="11973.6"/>
    <n v="47217.1"/>
    <n v="145341.5"/>
    <n v="306.10000000000002"/>
    <n v="21065.200000000001"/>
    <n v="2376"/>
    <n v="0"/>
    <n v="183.8"/>
    <n v="6436.8"/>
    <n v="0"/>
    <n v="239.2"/>
    <n v="133.30000000000001"/>
    <n v="6292.1"/>
    <n v="23746.799999999999"/>
    <n v="19918.2"/>
    <n v="3.5"/>
    <n v="0"/>
    <n v="0"/>
    <n v="644.5"/>
    <n v="0"/>
    <n v="21.2"/>
    <n v="4695.1000000000004"/>
    <n v="140974.6"/>
    <n v="270635.59999999998"/>
    <n v="109671.8"/>
    <n v="81466.899999999994"/>
    <n v="0"/>
    <n v="0"/>
    <n v="0"/>
    <n v="0"/>
    <n v="0"/>
    <n v="0"/>
    <n v="0"/>
    <n v="12525370.699999999"/>
    <n v="2244.6"/>
    <n v="0"/>
    <n v="234900.1"/>
    <n v="658442.80000000005"/>
    <n v="12527615.299999999"/>
    <n v="13420958.199999999"/>
  </r>
  <r>
    <x v="10"/>
    <x v="4"/>
    <n v="11"/>
    <n v="14156.9"/>
    <n v="53434.7"/>
    <n v="182503.6"/>
    <n v="293.5"/>
    <n v="31972.400000000001"/>
    <n v="2482.5"/>
    <n v="0"/>
    <n v="626.20000000000005"/>
    <n v="9460.5"/>
    <n v="0"/>
    <n v="289.8"/>
    <n v="130.5"/>
    <n v="7285.8"/>
    <n v="25509.599999999999"/>
    <n v="21512"/>
    <n v="3.5"/>
    <n v="0"/>
    <n v="0"/>
    <n v="709.6"/>
    <n v="0"/>
    <n v="29.6"/>
    <n v="4184.8999999999996"/>
    <n v="147953.29999999999"/>
    <n v="285345.8"/>
    <n v="115161.60000000001"/>
    <n v="88292.1"/>
    <n v="0"/>
    <n v="0"/>
    <n v="0"/>
    <n v="0"/>
    <n v="0"/>
    <n v="0"/>
    <n v="0"/>
    <n v="10683550.4"/>
    <n v="2411.6"/>
    <n v="0"/>
    <n v="294930.30000000005"/>
    <n v="696408.1"/>
    <n v="10685962"/>
    <n v="11677300.4"/>
  </r>
  <r>
    <x v="10"/>
    <x v="4"/>
    <n v="12"/>
    <n v="22119.599999999999"/>
    <n v="73431.5"/>
    <n v="329047.7"/>
    <n v="649.9"/>
    <n v="83464.800000000003"/>
    <n v="6737.2"/>
    <n v="0"/>
    <n v="3301"/>
    <n v="17677.400000000001"/>
    <n v="0"/>
    <n v="289.8"/>
    <n v="130.69999999999999"/>
    <n v="8563.1"/>
    <n v="29321.5"/>
    <n v="26409.7"/>
    <n v="2.2999999999999998"/>
    <n v="0"/>
    <n v="0"/>
    <n v="674.1"/>
    <n v="0"/>
    <n v="21.9"/>
    <n v="5077.1000000000004"/>
    <n v="159680.29999999999"/>
    <n v="319885.90000000002"/>
    <n v="125560.4"/>
    <n v="80607.7"/>
    <n v="0"/>
    <n v="0"/>
    <n v="0"/>
    <n v="0"/>
    <n v="0"/>
    <n v="0"/>
    <n v="0"/>
    <n v="5463610"/>
    <n v="4002.4"/>
    <n v="0"/>
    <n v="536429.10000000009"/>
    <n v="756224.5"/>
    <n v="5467612.4000000004"/>
    <n v="6760266"/>
  </r>
  <r>
    <x v="11"/>
    <x v="4"/>
    <n v="1"/>
    <n v="29621"/>
    <n v="140611.1"/>
    <n v="160425.1"/>
    <n v="144.30000000000001"/>
    <n v="7759.1"/>
    <n v="0"/>
    <n v="0"/>
    <n v="20435.5"/>
    <n v="37013.9"/>
    <n v="0"/>
    <n v="0"/>
    <n v="583.79999999999995"/>
    <n v="24808"/>
    <n v="39169.1"/>
    <n v="12000.4"/>
    <n v="0"/>
    <n v="0"/>
    <n v="0"/>
    <n v="477.8"/>
    <n v="0"/>
    <n v="282.7"/>
    <n v="21703.1"/>
    <n v="211037.5"/>
    <n v="289487.5"/>
    <n v="131718.9"/>
    <n v="411670.8"/>
    <n v="102568"/>
    <n v="0"/>
    <n v="0"/>
    <n v="0"/>
    <n v="0"/>
    <n v="0"/>
    <n v="0"/>
    <n v="4402511.5"/>
    <n v="0"/>
    <n v="0"/>
    <n v="396010"/>
    <n v="1245507.6000000001"/>
    <n v="4402511.5"/>
    <n v="6044029.0999999996"/>
  </r>
  <r>
    <x v="11"/>
    <x v="4"/>
    <n v="2"/>
    <n v="33321.1"/>
    <n v="157327.70000000001"/>
    <n v="173568"/>
    <n v="139.5"/>
    <n v="5070"/>
    <n v="0"/>
    <n v="0"/>
    <n v="32965.199999999997"/>
    <n v="33220.6"/>
    <n v="0"/>
    <n v="0"/>
    <n v="526.29999999999995"/>
    <n v="43922.5"/>
    <n v="46676.3"/>
    <n v="15480.5"/>
    <n v="0"/>
    <n v="0"/>
    <n v="0"/>
    <n v="403.2"/>
    <n v="0"/>
    <n v="256.7"/>
    <n v="19771.400000000001"/>
    <n v="217438.2"/>
    <n v="370862.5"/>
    <n v="141722.5"/>
    <n v="328624.59999999998"/>
    <n v="67566.100000000006"/>
    <n v="0"/>
    <n v="0"/>
    <n v="0"/>
    <n v="0"/>
    <n v="0"/>
    <n v="0"/>
    <n v="3978553.1"/>
    <n v="0"/>
    <n v="0"/>
    <n v="435612.10000000003"/>
    <n v="1253250.8"/>
    <n v="3978553.1"/>
    <n v="5667416"/>
  </r>
  <r>
    <x v="11"/>
    <x v="4"/>
    <n v="3"/>
    <n v="21323"/>
    <n v="97458.5"/>
    <n v="103804.8"/>
    <n v="158.4"/>
    <n v="2277.9"/>
    <n v="0"/>
    <n v="0"/>
    <n v="21805.7"/>
    <n v="28213.3"/>
    <n v="0"/>
    <n v="0"/>
    <n v="278.2"/>
    <n v="18770.2"/>
    <n v="42158"/>
    <n v="16651.7"/>
    <n v="0"/>
    <n v="0"/>
    <n v="0"/>
    <n v="392.2"/>
    <n v="0"/>
    <n v="207.8"/>
    <n v="13077.1"/>
    <n v="178592.5"/>
    <n v="299807.2"/>
    <n v="134948.20000000001"/>
    <n v="346749.9"/>
    <n v="118417.9"/>
    <n v="0"/>
    <n v="0"/>
    <n v="0"/>
    <n v="0"/>
    <n v="0"/>
    <n v="0"/>
    <n v="4560685.0999999996"/>
    <n v="0"/>
    <n v="0"/>
    <n v="275041.59999999998"/>
    <n v="1170050.8999999999"/>
    <n v="4560685.0999999996"/>
    <n v="6005777.5999999996"/>
  </r>
  <r>
    <x v="11"/>
    <x v="4"/>
    <n v="4"/>
    <n v="21993.1"/>
    <n v="92285.3"/>
    <n v="105939.5"/>
    <n v="106.3"/>
    <n v="4312.3999999999996"/>
    <n v="0"/>
    <n v="0"/>
    <n v="21983.8"/>
    <n v="26582.7"/>
    <n v="0"/>
    <n v="0"/>
    <n v="222"/>
    <n v="19128.599999999999"/>
    <n v="36423"/>
    <n v="13061.7"/>
    <n v="0"/>
    <n v="120690.1"/>
    <n v="0"/>
    <n v="448.2"/>
    <n v="0"/>
    <n v="240.7"/>
    <n v="13325.6"/>
    <n v="193955.7"/>
    <n v="315591.7"/>
    <n v="150834"/>
    <n v="94731.6"/>
    <n v="153040.20000000001"/>
    <n v="0"/>
    <n v="0"/>
    <n v="0"/>
    <n v="0"/>
    <n v="0"/>
    <n v="0"/>
    <n v="3959821.1"/>
    <n v="0"/>
    <n v="0"/>
    <n v="273203.09999999998"/>
    <n v="1111693.1000000001"/>
    <n v="3959821.1"/>
    <n v="5344717.3000000007"/>
  </r>
  <r>
    <x v="11"/>
    <x v="4"/>
    <n v="5"/>
    <n v="16459.3"/>
    <n v="64889.599999999999"/>
    <n v="67931.899999999994"/>
    <n v="169.1"/>
    <n v="2665.3"/>
    <n v="0"/>
    <n v="0"/>
    <n v="11661.3"/>
    <n v="16783.400000000001"/>
    <n v="0"/>
    <n v="0"/>
    <n v="175.6"/>
    <n v="11291.2"/>
    <n v="32745.7"/>
    <n v="9385"/>
    <n v="0"/>
    <n v="0"/>
    <n v="0"/>
    <n v="379"/>
    <n v="0"/>
    <n v="235.2"/>
    <n v="10014.6"/>
    <n v="150158.79999999999"/>
    <n v="233017.7"/>
    <n v="117496.6"/>
    <n v="172110.6"/>
    <n v="156087.20000000001"/>
    <n v="0"/>
    <n v="0"/>
    <n v="0"/>
    <n v="0"/>
    <n v="0"/>
    <n v="0"/>
    <n v="3259945.5"/>
    <n v="0"/>
    <n v="0"/>
    <n v="180559.89999999997"/>
    <n v="893097.2"/>
    <n v="3259945.5"/>
    <n v="4333602.5999999996"/>
  </r>
  <r>
    <x v="11"/>
    <x v="4"/>
    <n v="6"/>
    <n v="14287.5"/>
    <n v="56326"/>
    <n v="53446.8"/>
    <n v="68.8"/>
    <n v="2473.4"/>
    <n v="0"/>
    <n v="0"/>
    <n v="4579.6000000000004"/>
    <n v="6206.7"/>
    <n v="0"/>
    <n v="0"/>
    <n v="113.5"/>
    <n v="10608.5"/>
    <n v="33398.199999999997"/>
    <n v="10473.200000000001"/>
    <n v="0"/>
    <n v="0"/>
    <n v="0"/>
    <n v="450.4"/>
    <n v="0"/>
    <n v="285.89999999999998"/>
    <n v="11397.3"/>
    <n v="150684.9"/>
    <n v="217333.2"/>
    <n v="112181.3"/>
    <n v="163549.1"/>
    <n v="117512.6"/>
    <n v="0"/>
    <n v="0"/>
    <n v="0"/>
    <n v="0"/>
    <n v="0"/>
    <n v="0"/>
    <n v="3486308.2"/>
    <n v="0"/>
    <n v="0"/>
    <n v="137388.80000000002"/>
    <n v="827988.1"/>
    <n v="3486308.2"/>
    <n v="4451685.1000000006"/>
  </r>
  <r>
    <x v="11"/>
    <x v="4"/>
    <n v="7"/>
    <n v="13534"/>
    <n v="50710.8"/>
    <n v="48371.199999999997"/>
    <n v="63.5"/>
    <n v="1611.8"/>
    <n v="5.4"/>
    <n v="0"/>
    <n v="3664.1"/>
    <n v="4303.1000000000004"/>
    <n v="0"/>
    <n v="0"/>
    <n v="121.1"/>
    <n v="11569.2"/>
    <n v="33913.800000000003"/>
    <n v="6177.2"/>
    <n v="0"/>
    <n v="0"/>
    <n v="0"/>
    <n v="413.2"/>
    <n v="0"/>
    <n v="271.10000000000002"/>
    <n v="12776.2"/>
    <n v="140445.4"/>
    <n v="203340.79999999999"/>
    <n v="144339.1"/>
    <n v="166407.9"/>
    <n v="191739.6"/>
    <n v="0"/>
    <n v="0"/>
    <n v="0"/>
    <n v="0"/>
    <n v="0"/>
    <n v="0"/>
    <n v="3920763.2"/>
    <n v="0"/>
    <n v="0"/>
    <n v="122263.90000000001"/>
    <n v="911514.6"/>
    <n v="3920763.2"/>
    <n v="4954541.7"/>
  </r>
  <r>
    <x v="11"/>
    <x v="4"/>
    <n v="8"/>
    <n v="13231.9"/>
    <n v="49179.9"/>
    <n v="47117.7"/>
    <n v="83.5"/>
    <n v="1303.3"/>
    <n v="7.8"/>
    <n v="0"/>
    <n v="3453.3"/>
    <n v="4489.2"/>
    <n v="0"/>
    <n v="0"/>
    <n v="129.9"/>
    <n v="10811.5"/>
    <n v="32699.9"/>
    <n v="7738.3"/>
    <n v="0"/>
    <n v="0"/>
    <n v="0"/>
    <n v="413.2"/>
    <n v="0"/>
    <n v="265.7"/>
    <n v="12366.1"/>
    <n v="148266"/>
    <n v="208271.6"/>
    <n v="154686.1"/>
    <n v="226562"/>
    <n v="131711.5"/>
    <n v="0"/>
    <n v="0"/>
    <n v="0"/>
    <n v="0"/>
    <n v="0"/>
    <n v="0"/>
    <n v="4018446.6"/>
    <n v="0"/>
    <n v="0"/>
    <n v="118866.6"/>
    <n v="933921.8"/>
    <n v="4018446.6"/>
    <n v="5071235"/>
  </r>
  <r>
    <x v="11"/>
    <x v="4"/>
    <n v="9"/>
    <n v="14366.5"/>
    <n v="53613.599999999999"/>
    <n v="51950.8"/>
    <n v="65.5"/>
    <n v="1484.1"/>
    <n v="8.9"/>
    <n v="0"/>
    <n v="2966.4"/>
    <n v="4461"/>
    <n v="0"/>
    <n v="0"/>
    <n v="131.80000000000001"/>
    <n v="11942.1"/>
    <n v="34015.300000000003"/>
    <n v="9238.1"/>
    <n v="0"/>
    <n v="0"/>
    <n v="0"/>
    <n v="485.6"/>
    <n v="0"/>
    <n v="297.5"/>
    <n v="12185.6"/>
    <n v="156204.29999999999"/>
    <n v="214077.3"/>
    <n v="164913.60000000001"/>
    <n v="292795.7"/>
    <n v="138417.4"/>
    <n v="0"/>
    <n v="0"/>
    <n v="0"/>
    <n v="0"/>
    <n v="0"/>
    <n v="0"/>
    <n v="3239291.5"/>
    <n v="0"/>
    <n v="0"/>
    <n v="128916.8"/>
    <n v="1034704.2999999999"/>
    <n v="3239291.5"/>
    <n v="4402912.5999999996"/>
  </r>
  <r>
    <x v="11"/>
    <x v="4"/>
    <n v="10"/>
    <n v="12721"/>
    <n v="45068.2"/>
    <n v="44932.6"/>
    <n v="61.2"/>
    <n v="930.3"/>
    <n v="8.9"/>
    <n v="0"/>
    <n v="2995.8"/>
    <n v="4373.3"/>
    <n v="0"/>
    <n v="0"/>
    <n v="219.8"/>
    <n v="10816.5"/>
    <n v="33616.9"/>
    <n v="10561.7"/>
    <n v="0"/>
    <n v="0"/>
    <n v="0"/>
    <n v="414.2"/>
    <n v="0"/>
    <n v="253"/>
    <n v="11450.8"/>
    <n v="133383.9"/>
    <n v="220548.3"/>
    <n v="183989.9"/>
    <n v="111114.1"/>
    <n v="122767.1"/>
    <n v="0"/>
    <n v="0"/>
    <n v="0"/>
    <n v="0"/>
    <n v="0"/>
    <n v="0"/>
    <n v="3030895.4"/>
    <n v="0"/>
    <n v="0"/>
    <n v="111091.29999999999"/>
    <n v="839136.2"/>
    <n v="3030895.4"/>
    <n v="3981122.9"/>
  </r>
  <r>
    <x v="11"/>
    <x v="4"/>
    <n v="11"/>
    <n v="18509.400000000001"/>
    <n v="64248.2"/>
    <n v="71958.600000000006"/>
    <n v="689.8"/>
    <n v="2532.6"/>
    <n v="12.4"/>
    <n v="0"/>
    <n v="12521.1"/>
    <n v="15870.3"/>
    <n v="0"/>
    <n v="0"/>
    <n v="162.6"/>
    <n v="13515"/>
    <n v="40899.599999999999"/>
    <n v="10403.1"/>
    <n v="0"/>
    <n v="0"/>
    <n v="0"/>
    <n v="402.2"/>
    <n v="0"/>
    <n v="397.5"/>
    <n v="18964.099999999999"/>
    <n v="163557.4"/>
    <n v="265780.3"/>
    <n v="153970.70000000001"/>
    <n v="223318"/>
    <n v="134623"/>
    <n v="0"/>
    <n v="0"/>
    <n v="0"/>
    <n v="0"/>
    <n v="0"/>
    <n v="0"/>
    <n v="3685699.8"/>
    <n v="0"/>
    <n v="0"/>
    <n v="186342.39999999999"/>
    <n v="1025993.5"/>
    <n v="3685699.8"/>
    <n v="4898035.6999999993"/>
  </r>
  <r>
    <x v="11"/>
    <x v="4"/>
    <n v="12"/>
    <n v="30580.799999999999"/>
    <n v="103316.6"/>
    <n v="124271.8"/>
    <n v="264.60000000000002"/>
    <n v="4524.8"/>
    <n v="508.6"/>
    <n v="0"/>
    <n v="21679.7"/>
    <n v="35986.800000000003"/>
    <n v="0"/>
    <n v="0"/>
    <n v="235.9"/>
    <n v="22950.7"/>
    <n v="48513.8"/>
    <n v="13709.8"/>
    <n v="16.600000000000001"/>
    <n v="0"/>
    <n v="0"/>
    <n v="449.4"/>
    <n v="0"/>
    <n v="496.9"/>
    <n v="29665.8"/>
    <n v="202227.1"/>
    <n v="347460.8"/>
    <n v="181122.7"/>
    <n v="210929.6"/>
    <n v="133517"/>
    <n v="0"/>
    <n v="0"/>
    <n v="0"/>
    <n v="0"/>
    <n v="0"/>
    <n v="0"/>
    <n v="4034223.6"/>
    <n v="0"/>
    <n v="0"/>
    <n v="321133.7"/>
    <n v="1191296.1000000001"/>
    <n v="4034223.6"/>
    <n v="5546653.4000000004"/>
  </r>
  <r>
    <x v="12"/>
    <x v="4"/>
    <n v="1"/>
    <n v="69483.3"/>
    <n v="692650.6"/>
    <n v="596800.1"/>
    <n v="82.8"/>
    <n v="5966.4"/>
    <n v="0"/>
    <n v="-2"/>
    <n v="4473.7"/>
    <n v="26494.799999999999"/>
    <n v="0"/>
    <n v="430.8"/>
    <n v="454.3"/>
    <n v="21822.2"/>
    <n v="34041"/>
    <n v="24277.3"/>
    <n v="21412.9"/>
    <n v="0"/>
    <n v="0"/>
    <n v="994"/>
    <n v="0"/>
    <n v="208.4"/>
    <n v="23477.8"/>
    <n v="353823.3"/>
    <n v="477398.6"/>
    <n v="236019"/>
    <n v="276594.3"/>
    <n v="397313.8"/>
    <n v="0"/>
    <n v="346403.2"/>
    <n v="0"/>
    <n v="0"/>
    <n v="0"/>
    <n v="0"/>
    <n v="0"/>
    <n v="42961.2"/>
    <n v="0"/>
    <n v="1395949.7"/>
    <n v="1868267.7000000002"/>
    <n v="389364.4"/>
    <n v="3653581.8000000003"/>
  </r>
  <r>
    <x v="12"/>
    <x v="4"/>
    <n v="2"/>
    <n v="81835.399999999994"/>
    <n v="756146.2"/>
    <n v="648686.6"/>
    <n v="100.6"/>
    <n v="4917.5"/>
    <n v="0"/>
    <n v="0"/>
    <n v="3661.6"/>
    <n v="24696.7"/>
    <n v="0"/>
    <n v="419.6"/>
    <n v="546.20000000000005"/>
    <n v="28313.200000000001"/>
    <n v="34199.1"/>
    <n v="25888.400000000001"/>
    <n v="22612.6"/>
    <n v="0"/>
    <n v="8792.1"/>
    <n v="1203"/>
    <n v="0"/>
    <n v="177.3"/>
    <n v="25004.9"/>
    <n v="345907.1"/>
    <n v="444127.5"/>
    <n v="209601"/>
    <n v="205467.1"/>
    <n v="337683.9"/>
    <n v="0"/>
    <n v="245117.6"/>
    <n v="0"/>
    <n v="0"/>
    <n v="0"/>
    <n v="0"/>
    <n v="0"/>
    <n v="41995.199999999997"/>
    <n v="0"/>
    <n v="1520044.6"/>
    <n v="1689943"/>
    <n v="287112.8"/>
    <n v="3497100.4"/>
  </r>
  <r>
    <x v="12"/>
    <x v="4"/>
    <n v="3"/>
    <n v="48324.1"/>
    <n v="368946.5"/>
    <n v="320953.2"/>
    <n v="88.3"/>
    <n v="4312.8999999999996"/>
    <n v="0"/>
    <n v="0"/>
    <n v="2507.1999999999998"/>
    <n v="16256.5"/>
    <n v="0"/>
    <n v="379.6"/>
    <n v="597.5"/>
    <n v="15520.6"/>
    <n v="26951.8"/>
    <n v="24025.4"/>
    <n v="18391.099999999999"/>
    <n v="0"/>
    <n v="0"/>
    <n v="1639.5"/>
    <n v="0"/>
    <n v="196.3"/>
    <n v="16038.7"/>
    <n v="278450.40000000002"/>
    <n v="382160"/>
    <n v="208733.9"/>
    <n v="285750.5"/>
    <n v="341317.6"/>
    <n v="0"/>
    <n v="246022.39999999999"/>
    <n v="0"/>
    <n v="0"/>
    <n v="0"/>
    <n v="0"/>
    <n v="0"/>
    <n v="13936"/>
    <n v="0"/>
    <n v="761388.70000000007"/>
    <n v="1600152.9"/>
    <n v="259958.39999999999"/>
    <n v="2621500"/>
  </r>
  <r>
    <x v="12"/>
    <x v="4"/>
    <n v="4"/>
    <n v="42617.1"/>
    <n v="294072.7"/>
    <n v="274565.3"/>
    <n v="71.900000000000006"/>
    <n v="4190.3999999999996"/>
    <n v="0"/>
    <n v="0"/>
    <n v="1974.2"/>
    <n v="14069.8"/>
    <n v="0"/>
    <n v="391.6"/>
    <n v="674.3"/>
    <n v="13410.9"/>
    <n v="27383.4"/>
    <n v="23385.200000000001"/>
    <n v="23732.6"/>
    <n v="341.7"/>
    <n v="0"/>
    <n v="1607.1"/>
    <n v="0"/>
    <n v="189.9"/>
    <n v="14007.4"/>
    <n v="262000.9"/>
    <n v="355448.9"/>
    <n v="202368.2"/>
    <n v="241277.8"/>
    <n v="322649.59999999998"/>
    <n v="0"/>
    <n v="243131.2"/>
    <n v="0"/>
    <n v="0"/>
    <n v="0"/>
    <n v="0"/>
    <n v="0"/>
    <n v="13322.4"/>
    <n v="0"/>
    <n v="631561.4"/>
    <n v="1488869.5"/>
    <n v="256453.6"/>
    <n v="2376884.5"/>
  </r>
  <r>
    <x v="12"/>
    <x v="4"/>
    <n v="5"/>
    <n v="31769.9"/>
    <n v="209632.5"/>
    <n v="187741.2"/>
    <n v="100.3"/>
    <n v="2815.8"/>
    <n v="0"/>
    <n v="0"/>
    <n v="1102.7"/>
    <n v="8429.2999999999993"/>
    <n v="0"/>
    <n v="417.6"/>
    <n v="649.6"/>
    <n v="11999.7"/>
    <n v="24903.5"/>
    <n v="18029.3"/>
    <n v="18953"/>
    <n v="0"/>
    <n v="0"/>
    <n v="1759.1"/>
    <n v="0"/>
    <n v="240.3"/>
    <n v="12755.1"/>
    <n v="218291.1"/>
    <n v="324760.40000000002"/>
    <n v="197150.6"/>
    <n v="235888.5"/>
    <n v="301930.5"/>
    <n v="0"/>
    <n v="253681.3"/>
    <n v="0"/>
    <n v="0"/>
    <n v="0"/>
    <n v="0"/>
    <n v="0"/>
    <n v="8850.4"/>
    <n v="0"/>
    <n v="441591.69999999995"/>
    <n v="1367728.3"/>
    <n v="262531.7"/>
    <n v="2071851.7"/>
  </r>
  <r>
    <x v="12"/>
    <x v="4"/>
    <n v="6"/>
    <n v="24783.4"/>
    <n v="168828.9"/>
    <n v="138332.20000000001"/>
    <n v="85.3"/>
    <n v="1839.7"/>
    <n v="0"/>
    <n v="0"/>
    <n v="894"/>
    <n v="3968.6"/>
    <n v="0"/>
    <n v="421"/>
    <n v="657.5"/>
    <n v="10273.9"/>
    <n v="21170.3"/>
    <n v="16276.5"/>
    <n v="17463.8"/>
    <n v="0"/>
    <n v="0"/>
    <n v="1741.4"/>
    <n v="0"/>
    <n v="218.2"/>
    <n v="10755.5"/>
    <n v="186545.5"/>
    <n v="287626.2"/>
    <n v="183747.9"/>
    <n v="283881.40000000002"/>
    <n v="279098.7"/>
    <n v="0"/>
    <n v="229615.1"/>
    <n v="0"/>
    <n v="0"/>
    <n v="0"/>
    <n v="0"/>
    <n v="0"/>
    <n v="4684.5"/>
    <n v="0"/>
    <n v="338732.1"/>
    <n v="1299877.8"/>
    <n v="234299.6"/>
    <n v="1872909.5"/>
  </r>
  <r>
    <x v="12"/>
    <x v="4"/>
    <n v="7"/>
    <n v="26105.7"/>
    <n v="168941.8"/>
    <n v="114399.4"/>
    <n v="107.3"/>
    <n v="1271.0999999999999"/>
    <n v="0"/>
    <n v="0"/>
    <n v="915.2"/>
    <n v="3372.9"/>
    <n v="0"/>
    <n v="405.6"/>
    <n v="1115.9000000000001"/>
    <n v="9601.7999999999993"/>
    <n v="24376.3"/>
    <n v="11339.4"/>
    <n v="14460.9"/>
    <n v="0"/>
    <n v="0"/>
    <n v="1559.5"/>
    <n v="0"/>
    <n v="204.1"/>
    <n v="9442.4"/>
    <n v="169189.8"/>
    <n v="290044.90000000002"/>
    <n v="173574.8"/>
    <n v="281300.8"/>
    <n v="335285.09999999998"/>
    <n v="0"/>
    <n v="315600.90000000002"/>
    <n v="0"/>
    <n v="0"/>
    <n v="0"/>
    <n v="0"/>
    <n v="0"/>
    <n v="3563.6"/>
    <n v="0"/>
    <n v="315113.40000000002"/>
    <n v="1321901.2999999998"/>
    <n v="319164.5"/>
    <n v="1956179.1999999997"/>
  </r>
  <r>
    <x v="12"/>
    <x v="4"/>
    <n v="8"/>
    <n v="25446"/>
    <n v="163842.20000000001"/>
    <n v="111040.9"/>
    <n v="83.8"/>
    <n v="1235.5999999999999"/>
    <n v="0"/>
    <n v="0"/>
    <n v="996.3"/>
    <n v="3487"/>
    <n v="0"/>
    <n v="420.2"/>
    <n v="708.3"/>
    <n v="9159.7000000000007"/>
    <n v="21356.6"/>
    <n v="11715.9"/>
    <n v="13389.8"/>
    <n v="0"/>
    <n v="0"/>
    <n v="1022.5"/>
    <n v="0"/>
    <n v="175.7"/>
    <n v="138865.79999999999"/>
    <n v="170540.3"/>
    <n v="286039.5"/>
    <n v="172422.5"/>
    <n v="273963.59999999998"/>
    <n v="363667.6"/>
    <n v="0"/>
    <n v="279314.7"/>
    <n v="0"/>
    <n v="695970.6"/>
    <n v="0"/>
    <n v="0"/>
    <n v="0"/>
    <n v="3455.6"/>
    <n v="0"/>
    <n v="306131.79999999993"/>
    <n v="1463448"/>
    <n v="978740.9"/>
    <n v="2748320.6999999997"/>
  </r>
  <r>
    <x v="12"/>
    <x v="4"/>
    <n v="9"/>
    <n v="27777.5"/>
    <n v="177836.2"/>
    <n v="121524.4"/>
    <n v="95.2"/>
    <n v="1733.8"/>
    <n v="0"/>
    <n v="0"/>
    <n v="934.8"/>
    <n v="3776.1"/>
    <n v="0"/>
    <n v="434.2"/>
    <n v="766.9"/>
    <n v="9656.7999999999993"/>
    <n v="24377.1"/>
    <n v="14787.1"/>
    <n v="721.2"/>
    <n v="0"/>
    <n v="0"/>
    <n v="1090.4000000000001"/>
    <n v="0"/>
    <n v="204.4"/>
    <n v="-108478.9"/>
    <n v="186179.20000000001"/>
    <n v="305658.90000000002"/>
    <n v="200750.6"/>
    <n v="286751.3"/>
    <n v="315958"/>
    <n v="0"/>
    <n v="250298.9"/>
    <n v="0"/>
    <n v="220879.1"/>
    <n v="0"/>
    <n v="0"/>
    <n v="0"/>
    <n v="4054.6"/>
    <n v="0"/>
    <n v="333677.99999999994"/>
    <n v="1238857.2"/>
    <n v="475232.6"/>
    <n v="2047767.7999999998"/>
  </r>
  <r>
    <x v="12"/>
    <x v="4"/>
    <n v="10"/>
    <n v="28024.7"/>
    <n v="174978"/>
    <n v="123977.60000000001"/>
    <n v="64"/>
    <n v="1758.8"/>
    <n v="0"/>
    <n v="0"/>
    <n v="1309.5999999999999"/>
    <n v="6134"/>
    <n v="0"/>
    <n v="245"/>
    <n v="688.8"/>
    <n v="8920.5"/>
    <n v="22039.4"/>
    <n v="15242.5"/>
    <n v="791.7"/>
    <n v="0"/>
    <n v="0"/>
    <n v="905.4"/>
    <n v="0"/>
    <n v="225.8"/>
    <n v="12644.1"/>
    <n v="179437.2"/>
    <n v="292593.3"/>
    <n v="187429.5"/>
    <n v="259452.79999999999"/>
    <n v="279136.5"/>
    <n v="0"/>
    <n v="246328.2"/>
    <n v="0"/>
    <n v="929559.6"/>
    <n v="0"/>
    <n v="0"/>
    <n v="0"/>
    <n v="5105.2"/>
    <n v="0"/>
    <n v="336246.7"/>
    <n v="1259752.5"/>
    <n v="1180993"/>
    <n v="2776992.2"/>
  </r>
  <r>
    <x v="12"/>
    <x v="4"/>
    <n v="11"/>
    <n v="35670.9"/>
    <n v="240521"/>
    <n v="174458.3"/>
    <n v="72.3"/>
    <n v="2788.3"/>
    <n v="0"/>
    <n v="0"/>
    <n v="3360.4"/>
    <n v="11730.3"/>
    <n v="0"/>
    <n v="233.8"/>
    <n v="644.20000000000005"/>
    <n v="10072.799999999999"/>
    <n v="24922.9"/>
    <n v="18029.599999999999"/>
    <n v="914"/>
    <n v="0"/>
    <n v="0"/>
    <n v="1129.5999999999999"/>
    <n v="0"/>
    <n v="188.2"/>
    <n v="15080.4"/>
    <n v="222022.3"/>
    <n v="347176.6"/>
    <n v="207763.7"/>
    <n v="323150"/>
    <n v="297363.8"/>
    <n v="0"/>
    <n v="235329"/>
    <n v="0"/>
    <n v="1233955.8"/>
    <n v="0"/>
    <n v="0"/>
    <n v="0"/>
    <n v="8266"/>
    <n v="0"/>
    <n v="468601.5"/>
    <n v="1468691.9"/>
    <n v="1477550.8"/>
    <n v="3414844.2"/>
  </r>
  <r>
    <x v="12"/>
    <x v="4"/>
    <n v="12"/>
    <n v="59621.1"/>
    <n v="502472.2"/>
    <n v="395061.6"/>
    <n v="140.80000000000001"/>
    <n v="4128.6000000000004"/>
    <n v="0"/>
    <n v="0"/>
    <n v="6412.5"/>
    <n v="20662.8"/>
    <n v="0"/>
    <n v="219.8"/>
    <n v="637.6"/>
    <n v="16569.7"/>
    <n v="35545.800000000003"/>
    <n v="25145.3"/>
    <n v="1298.7"/>
    <n v="0"/>
    <n v="0"/>
    <n v="911.2"/>
    <n v="0"/>
    <n v="210.6"/>
    <n v="27930.7"/>
    <n v="315839.09999999998"/>
    <n v="440076.7"/>
    <n v="216842.3"/>
    <n v="259813.7"/>
    <n v="264808.7"/>
    <n v="0"/>
    <n v="217162.3"/>
    <n v="0"/>
    <n v="2074636.8"/>
    <n v="0"/>
    <n v="0"/>
    <n v="0"/>
    <n v="32593.4"/>
    <n v="0"/>
    <n v="988499.60000000009"/>
    <n v="1605849.9"/>
    <n v="2324392.5"/>
    <n v="4918742"/>
  </r>
  <r>
    <x v="13"/>
    <x v="4"/>
    <n v="1"/>
    <n v="92478.5"/>
    <n v="91426.1"/>
    <n v="433157.3"/>
    <n v="35.6"/>
    <n v="86293.6"/>
    <n v="18.8"/>
    <n v="384.8"/>
    <n v="38519.599999999999"/>
    <n v="30998"/>
    <n v="6659.8"/>
    <n v="848.8"/>
    <n v="-313.3"/>
    <n v="10866.8"/>
    <n v="89724.4"/>
    <n v="55728.5"/>
    <n v="35546.400000000001"/>
    <n v="0"/>
    <n v="0"/>
    <n v="4630.6000000000004"/>
    <n v="504.6"/>
    <n v="768.7"/>
    <n v="39885"/>
    <n v="693129.6"/>
    <n v="964246.5"/>
    <n v="462899.6"/>
    <n v="629964.19999999995"/>
    <n v="344622.6"/>
    <n v="0"/>
    <n v="0"/>
    <n v="0"/>
    <n v="0"/>
    <n v="0"/>
    <n v="0"/>
    <n v="0"/>
    <n v="0"/>
    <n v="0"/>
    <n v="779972.10000000009"/>
    <n v="3333053.0000000005"/>
    <n v="0"/>
    <n v="4113025.1000000006"/>
  </r>
  <r>
    <x v="13"/>
    <x v="4"/>
    <n v="2"/>
    <n v="98840.6"/>
    <n v="92239.1"/>
    <n v="410829.8"/>
    <n v="32.1"/>
    <n v="85446.8"/>
    <n v="2312.5"/>
    <n v="107"/>
    <n v="41654"/>
    <n v="33178.699999999997"/>
    <n v="7034.8"/>
    <n v="1044.5999999999999"/>
    <n v="160.5"/>
    <n v="14926.5"/>
    <n v="93331.6"/>
    <n v="67503.8"/>
    <n v="38639.9"/>
    <n v="0"/>
    <n v="-42241.7"/>
    <n v="4127.5"/>
    <n v="1750.9"/>
    <n v="529.20000000000005"/>
    <n v="42524.5"/>
    <n v="715631.5"/>
    <n v="953495"/>
    <n v="479301"/>
    <n v="591582.80000000005"/>
    <n v="474767.3"/>
    <n v="0"/>
    <n v="0"/>
    <n v="0"/>
    <n v="0"/>
    <n v="0"/>
    <n v="0"/>
    <n v="0"/>
    <n v="0"/>
    <n v="0"/>
    <n v="771675.4"/>
    <n v="3437074.8999999994"/>
    <n v="0"/>
    <n v="4208750.3"/>
  </r>
  <r>
    <x v="13"/>
    <x v="4"/>
    <n v="3"/>
    <n v="101690.9"/>
    <n v="91457.7"/>
    <n v="405914"/>
    <n v="35.799999999999997"/>
    <n v="68409.399999999994"/>
    <n v="1392.6"/>
    <n v="341.8"/>
    <n v="24069"/>
    <n v="20959.3"/>
    <n v="6039.7"/>
    <n v="882.6"/>
    <n v="162.30000000000001"/>
    <n v="14222.5"/>
    <n v="85711.5"/>
    <n v="58858.2"/>
    <n v="151628.6"/>
    <n v="0"/>
    <n v="0"/>
    <n v="4441.7"/>
    <n v="2096.4"/>
    <n v="864.4"/>
    <n v="37444.300000000003"/>
    <n v="672703.1"/>
    <n v="904563.6"/>
    <n v="433882.1"/>
    <n v="600684.1"/>
    <n v="470670.2"/>
    <n v="0"/>
    <n v="0"/>
    <n v="0"/>
    <n v="0"/>
    <n v="0"/>
    <n v="0"/>
    <n v="0"/>
    <n v="0"/>
    <n v="0"/>
    <n v="720310.20000000007"/>
    <n v="3438815.6"/>
    <n v="0"/>
    <n v="4159125.8000000003"/>
  </r>
  <r>
    <x v="13"/>
    <x v="4"/>
    <n v="4"/>
    <n v="106672.2"/>
    <n v="92247.8"/>
    <n v="403538.8"/>
    <n v="38.6"/>
    <n v="67989.7"/>
    <n v="1340.4"/>
    <n v="250.9"/>
    <n v="23700.400000000001"/>
    <n v="23260.7"/>
    <n v="6040.8"/>
    <n v="940.4"/>
    <n v="271.39999999999998"/>
    <n v="13672"/>
    <n v="102683.9"/>
    <n v="65318.8"/>
    <n v="-79870.399999999994"/>
    <n v="0"/>
    <n v="0"/>
    <n v="-15963.9"/>
    <n v="2013.6"/>
    <n v="89.8"/>
    <n v="38848.300000000003"/>
    <n v="667857.80000000005"/>
    <n v="893006.4"/>
    <n v="426265.1"/>
    <n v="540465.9"/>
    <n v="428225.3"/>
    <n v="0"/>
    <n v="0"/>
    <n v="0"/>
    <n v="0"/>
    <n v="0"/>
    <n v="0"/>
    <n v="0"/>
    <n v="0"/>
    <n v="0"/>
    <n v="725080.3"/>
    <n v="3083824.4"/>
    <n v="0"/>
    <n v="3808904.7"/>
  </r>
  <r>
    <x v="13"/>
    <x v="4"/>
    <n v="5"/>
    <n v="70312.100000000006"/>
    <n v="66228.600000000006"/>
    <n v="241808.5"/>
    <n v="35.799999999999997"/>
    <n v="38684.300000000003"/>
    <n v="1014.9"/>
    <n v="252.9"/>
    <n v="14350.9"/>
    <n v="15677.2"/>
    <n v="4711"/>
    <n v="825.9"/>
    <n v="180.9"/>
    <n v="12247.4"/>
    <n v="62533.599999999999"/>
    <n v="57609.2"/>
    <n v="36409.599999999999"/>
    <n v="0"/>
    <n v="0"/>
    <n v="1895.4"/>
    <n v="2132.1"/>
    <n v="89.7"/>
    <n v="31519"/>
    <n v="591974.1"/>
    <n v="773735.4"/>
    <n v="371555.9"/>
    <n v="593135.80000000005"/>
    <n v="469857.9"/>
    <n v="0"/>
    <n v="0"/>
    <n v="0"/>
    <n v="0"/>
    <n v="0"/>
    <n v="0"/>
    <n v="0"/>
    <n v="0"/>
    <n v="0"/>
    <n v="453076.20000000007"/>
    <n v="3005701.9"/>
    <n v="0"/>
    <n v="3458778.1"/>
  </r>
  <r>
    <x v="13"/>
    <x v="4"/>
    <n v="6"/>
    <n v="42888.3"/>
    <n v="48659.8"/>
    <n v="116566.2"/>
    <n v="53.3"/>
    <n v="18417.400000000001"/>
    <n v="509.6"/>
    <n v="53.4"/>
    <n v="6394.4"/>
    <n v="8316.7999999999993"/>
    <n v="3067.9"/>
    <n v="883.6"/>
    <n v="306.5"/>
    <n v="11520.5"/>
    <n v="64495.8"/>
    <n v="53398.6"/>
    <n v="37802.199999999997"/>
    <n v="0"/>
    <n v="0"/>
    <n v="1933.8"/>
    <n v="3139.3"/>
    <n v="151.69999999999999"/>
    <n v="30928.400000000001"/>
    <n v="574944.19999999995"/>
    <n v="745215.2"/>
    <n v="349782.3"/>
    <n v="604603.4"/>
    <n v="394100.3"/>
    <n v="0"/>
    <n v="0"/>
    <n v="0"/>
    <n v="0"/>
    <n v="0"/>
    <n v="0"/>
    <n v="0"/>
    <n v="0"/>
    <n v="0"/>
    <n v="244927.09999999995"/>
    <n v="2873205.8"/>
    <n v="0"/>
    <n v="3118132.9"/>
  </r>
  <r>
    <x v="13"/>
    <x v="4"/>
    <n v="7"/>
    <n v="28392.400000000001"/>
    <n v="39978.199999999997"/>
    <n v="77117.8"/>
    <n v="35"/>
    <n v="12338.8"/>
    <n v="0"/>
    <n v="-144"/>
    <n v="4622.6000000000004"/>
    <n v="5907.1"/>
    <n v="2656.2"/>
    <n v="754.3"/>
    <n v="277.60000000000002"/>
    <n v="11473.8"/>
    <n v="61541.4"/>
    <n v="47341.9"/>
    <n v="16345.4"/>
    <n v="0"/>
    <n v="0"/>
    <n v="1884.1"/>
    <n v="2323.1999999999998"/>
    <n v="123.2"/>
    <n v="22329.3"/>
    <n v="505157.3"/>
    <n v="703114.2"/>
    <n v="343965.2"/>
    <n v="450708.9"/>
    <n v="407458"/>
    <n v="0"/>
    <n v="0"/>
    <n v="0"/>
    <n v="0"/>
    <n v="0"/>
    <n v="0"/>
    <n v="0"/>
    <n v="0"/>
    <n v="0"/>
    <n v="170904.10000000003"/>
    <n v="2574797.7999999998"/>
    <n v="0"/>
    <n v="2745701.9"/>
  </r>
  <r>
    <x v="13"/>
    <x v="4"/>
    <n v="8"/>
    <n v="26562.400000000001"/>
    <n v="38191"/>
    <n v="75373.5"/>
    <n v="35.1"/>
    <n v="11343.9"/>
    <n v="8.4"/>
    <n v="4.7"/>
    <n v="4406.3999999999996"/>
    <n v="5217.7"/>
    <n v="2773.1"/>
    <n v="702.9"/>
    <n v="335.8"/>
    <n v="10599.7"/>
    <n v="59922.1"/>
    <n v="49098"/>
    <n v="15355.8"/>
    <n v="0"/>
    <n v="0"/>
    <n v="1714.2"/>
    <n v="1335.4"/>
    <n v="200.4"/>
    <n v="23496.9"/>
    <n v="483174.2"/>
    <n v="667043.30000000005"/>
    <n v="343286.2"/>
    <n v="502667.2"/>
    <n v="476922.6"/>
    <n v="0"/>
    <n v="0"/>
    <n v="0"/>
    <n v="0"/>
    <n v="0"/>
    <n v="0"/>
    <n v="0"/>
    <n v="0"/>
    <n v="0"/>
    <n v="163916.20000000001"/>
    <n v="2635854.7000000002"/>
    <n v="0"/>
    <n v="2799770.9000000004"/>
  </r>
  <r>
    <x v="13"/>
    <x v="4"/>
    <n v="9"/>
    <n v="27622.6"/>
    <n v="38916.5"/>
    <n v="73842.2"/>
    <n v="47.2"/>
    <n v="11071.4"/>
    <n v="14.6"/>
    <n v="3.5"/>
    <n v="4493.8"/>
    <n v="4493.2"/>
    <n v="3067"/>
    <n v="744.7"/>
    <n v="425.5"/>
    <n v="11190.1"/>
    <n v="60694"/>
    <n v="49807.7"/>
    <n v="15760.6"/>
    <n v="0"/>
    <n v="0"/>
    <n v="1632.1"/>
    <n v="2284.5"/>
    <n v="1307.2"/>
    <n v="23294.5"/>
    <n v="490974"/>
    <n v="670162"/>
    <n v="317640.5"/>
    <n v="487222.5"/>
    <n v="465658.5"/>
    <n v="0"/>
    <n v="0"/>
    <n v="0"/>
    <n v="0"/>
    <n v="0"/>
    <n v="0"/>
    <n v="0"/>
    <n v="0"/>
    <n v="0"/>
    <n v="163572"/>
    <n v="2598798.4"/>
    <n v="0"/>
    <n v="2762370.4"/>
  </r>
  <r>
    <x v="13"/>
    <x v="4"/>
    <n v="10"/>
    <n v="32394.3"/>
    <n v="41032.5"/>
    <n v="100028.6"/>
    <n v="32.799999999999997"/>
    <n v="14818.7"/>
    <n v="20.9"/>
    <n v="24.5"/>
    <n v="6291.1"/>
    <n v="6378.8"/>
    <n v="3369.8"/>
    <n v="790.7"/>
    <n v="310"/>
    <n v="11661.5"/>
    <n v="61408"/>
    <n v="48100.9"/>
    <n v="16096.6"/>
    <n v="0"/>
    <n v="0"/>
    <n v="1986.8"/>
    <n v="3409.6"/>
    <n v="58.3"/>
    <n v="24343"/>
    <n v="508482.6"/>
    <n v="686763.4"/>
    <n v="330725.90000000002"/>
    <n v="526372.69999999995"/>
    <n v="509763.5"/>
    <n v="0"/>
    <n v="0"/>
    <n v="0"/>
    <n v="0"/>
    <n v="0"/>
    <n v="0"/>
    <n v="0"/>
    <n v="0"/>
    <n v="0"/>
    <n v="204392"/>
    <n v="2730273.5"/>
    <n v="0"/>
    <n v="2934665.5"/>
  </r>
  <r>
    <x v="13"/>
    <x v="4"/>
    <n v="11"/>
    <n v="44294.2"/>
    <n v="49523.4"/>
    <n v="158625"/>
    <n v="30"/>
    <n v="24750.799999999999"/>
    <n v="15.7"/>
    <n v="3.5"/>
    <n v="8381.1"/>
    <n v="8640.2000000000007"/>
    <n v="4169.3999999999996"/>
    <n v="1033.5"/>
    <n v="377.7"/>
    <n v="13258.8"/>
    <n v="66968.7"/>
    <n v="69616.800000000003"/>
    <n v="14051.8"/>
    <n v="0"/>
    <n v="0"/>
    <n v="1960.8"/>
    <n v="2802.4"/>
    <n v="251.3"/>
    <n v="26562.9"/>
    <n v="541827.9"/>
    <n v="734202.7"/>
    <n v="385730.2"/>
    <n v="603417.4"/>
    <n v="493018.8"/>
    <n v="0"/>
    <n v="0"/>
    <n v="0"/>
    <n v="0"/>
    <n v="0"/>
    <n v="0"/>
    <n v="0"/>
    <n v="0"/>
    <n v="0"/>
    <n v="298433.30000000005"/>
    <n v="2955081.6999999997"/>
    <n v="0"/>
    <n v="3253515"/>
  </r>
  <r>
    <x v="13"/>
    <x v="4"/>
    <n v="12"/>
    <n v="88211.3"/>
    <n v="79037.399999999994"/>
    <n v="367853"/>
    <n v="96.8"/>
    <n v="67435.7"/>
    <n v="12.5"/>
    <n v="237.9"/>
    <n v="36016"/>
    <n v="24755.8"/>
    <n v="6933.8"/>
    <n v="1393.6"/>
    <n v="332.4"/>
    <n v="13916.6"/>
    <n v="87290.3"/>
    <n v="80496.2"/>
    <n v="14971"/>
    <n v="0"/>
    <n v="0"/>
    <n v="2082.8000000000002"/>
    <n v="3187.4"/>
    <n v="312.89999999999998"/>
    <n v="33727.599999999999"/>
    <n v="735598.7"/>
    <n v="890626.9"/>
    <n v="483725.6"/>
    <n v="544799.69999999995"/>
    <n v="494501.2"/>
    <n v="0"/>
    <n v="0"/>
    <n v="0"/>
    <n v="0"/>
    <n v="0"/>
    <n v="0"/>
    <n v="0"/>
    <n v="0"/>
    <n v="0"/>
    <n v="670590.20000000007"/>
    <n v="3386962.9000000004"/>
    <n v="0"/>
    <n v="4057553.1000000006"/>
  </r>
  <r>
    <x v="14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40">
  <r>
    <x v="0"/>
    <x v="0"/>
    <n v="1"/>
    <n v="150533.29999999999"/>
    <n v="315800.59999999998"/>
    <n v="323410.5"/>
    <n v="4828.3999999999996"/>
    <n v="145128.29999999999"/>
    <n v="48325.9"/>
    <n v="8767.6"/>
    <n v="86965.7"/>
    <n v="556437.30000000005"/>
    <n v="268477.40000000002"/>
    <n v="724.6"/>
    <n v="4441.5"/>
    <n v="181763.9"/>
    <n v="440906.2"/>
    <n v="202432.5"/>
    <n v="17217.599999999999"/>
    <n v="0"/>
    <n v="-84094.399999999994"/>
    <n v="1583.6"/>
    <n v="1007.8"/>
    <n v="1788.8"/>
    <n v="110907.2"/>
    <n v="1357049.6"/>
    <n v="3252754.3"/>
    <n v="1843455.8"/>
    <n v="792407.9"/>
    <n v="1470283.4"/>
    <n v="0"/>
    <n v="113499.1"/>
    <n v="0"/>
    <n v="0"/>
    <n v="0"/>
    <n v="0"/>
    <n v="0"/>
    <n v="44486.6"/>
    <n v="0"/>
    <n v="1908675"/>
    <n v="9594630.2999999989"/>
    <n v="157985.70000000001"/>
    <n v="11661290.999999998"/>
  </r>
  <r>
    <x v="0"/>
    <x v="0"/>
    <n v="2"/>
    <n v="129303"/>
    <n v="268326.90000000002"/>
    <n v="266560.2"/>
    <n v="2954.1"/>
    <n v="133545.1"/>
    <n v="47323.1"/>
    <n v="7681.8"/>
    <n v="92814.2"/>
    <n v="513894.5"/>
    <n v="235744.1"/>
    <n v="548.70000000000005"/>
    <n v="5319.3"/>
    <n v="173296.3"/>
    <n v="410990.9"/>
    <n v="178995.7"/>
    <n v="3423.1"/>
    <n v="3296.2"/>
    <n v="0"/>
    <n v="1393.6"/>
    <n v="913.4"/>
    <n v="1901"/>
    <n v="104622.2"/>
    <n v="1243366.1000000001"/>
    <n v="2886097"/>
    <n v="1666250.8"/>
    <n v="747485.2"/>
    <n v="1214009.3999999999"/>
    <n v="0"/>
    <n v="88473.1"/>
    <n v="0"/>
    <n v="0"/>
    <n v="0"/>
    <n v="0"/>
    <n v="0"/>
    <n v="39059.5"/>
    <n v="0"/>
    <n v="1698147"/>
    <n v="8641908.9000000004"/>
    <n v="127532.6"/>
    <n v="10467588.5"/>
  </r>
  <r>
    <x v="0"/>
    <x v="0"/>
    <n v="3"/>
    <n v="126262.39999999999"/>
    <n v="272650.2"/>
    <n v="271949.09999999998"/>
    <n v="2889.2"/>
    <n v="114497.8"/>
    <n v="39306.9"/>
    <n v="8468.5"/>
    <n v="72853.399999999994"/>
    <n v="447592.4"/>
    <n v="249569.8"/>
    <n v="696.6"/>
    <n v="9277.7999999999993"/>
    <n v="173465.2"/>
    <n v="416370"/>
    <n v="171255.3"/>
    <n v="13743.7"/>
    <n v="0"/>
    <n v="117.6"/>
    <n v="1510.7"/>
    <n v="1215.5999999999999"/>
    <n v="2213.6"/>
    <n v="106882.7"/>
    <n v="1291156.8999999999"/>
    <n v="3030519.7"/>
    <n v="1721279"/>
    <n v="832300.9"/>
    <n v="1367748.1"/>
    <n v="0"/>
    <n v="96745.9"/>
    <n v="0"/>
    <n v="0"/>
    <n v="0"/>
    <n v="0"/>
    <n v="0"/>
    <n v="45213.599999999999"/>
    <n v="0"/>
    <n v="1606039.7"/>
    <n v="9139753.4000000004"/>
    <n v="141959.5"/>
    <n v="10887752.6"/>
  </r>
  <r>
    <x v="0"/>
    <x v="0"/>
    <n v="4"/>
    <n v="125970.2"/>
    <n v="258369.5"/>
    <n v="268461.90000000002"/>
    <n v="3775.2"/>
    <n v="108677.4"/>
    <n v="31298.2"/>
    <n v="8772.1"/>
    <n v="69633.3"/>
    <n v="444903.9"/>
    <n v="294352.59999999998"/>
    <n v="633"/>
    <n v="4179.2"/>
    <n v="171001.5"/>
    <n v="375585.9"/>
    <n v="133747.4"/>
    <n v="25511.200000000001"/>
    <n v="0"/>
    <n v="0"/>
    <n v="1749.9"/>
    <n v="1124.3"/>
    <n v="2917.3"/>
    <n v="103435.6"/>
    <n v="1266905.8"/>
    <n v="2959635.9"/>
    <n v="1526257.4"/>
    <n v="740195.3"/>
    <n v="2092953"/>
    <n v="0"/>
    <n v="90439"/>
    <n v="0"/>
    <n v="0"/>
    <n v="0"/>
    <n v="0"/>
    <n v="0"/>
    <n v="35757.9"/>
    <n v="0"/>
    <n v="1614214.3000000003"/>
    <n v="9405832.6999999993"/>
    <n v="126196.9"/>
    <n v="11146243.9"/>
  </r>
  <r>
    <x v="0"/>
    <x v="0"/>
    <n v="5"/>
    <n v="104312.1"/>
    <n v="227181.5"/>
    <n v="183980.79999999999"/>
    <n v="2773.7"/>
    <n v="60169.7"/>
    <n v="22912.1"/>
    <n v="7779.5"/>
    <n v="47775.8"/>
    <n v="336873"/>
    <n v="196186.2"/>
    <n v="615.29999999999995"/>
    <n v="7535.9"/>
    <n v="138698"/>
    <n v="335153.8"/>
    <n v="145666.4"/>
    <n v="18602.599999999999"/>
    <n v="0"/>
    <n v="0"/>
    <n v="1867.1"/>
    <n v="1010.7"/>
    <n v="2262.1999999999998"/>
    <n v="88102.2"/>
    <n v="1158508"/>
    <n v="2539456.2000000002"/>
    <n v="1398787.6"/>
    <n v="859892"/>
    <n v="418492.4"/>
    <n v="0"/>
    <n v="94684.4"/>
    <n v="0"/>
    <n v="0"/>
    <n v="0"/>
    <n v="0"/>
    <n v="0"/>
    <n v="36488.9"/>
    <n v="0"/>
    <n v="1189944.3999999999"/>
    <n v="7114650.4000000004"/>
    <n v="131173.29999999999"/>
    <n v="8435768.1000000015"/>
  </r>
  <r>
    <x v="0"/>
    <x v="0"/>
    <n v="6"/>
    <n v="111161.8"/>
    <n v="237621.1"/>
    <n v="176434.3"/>
    <n v="3193.5"/>
    <n v="48835"/>
    <n v="21347.8"/>
    <n v="-6392.2"/>
    <n v="44913.8"/>
    <n v="304325.40000000002"/>
    <n v="199165.7"/>
    <n v="699.6"/>
    <n v="7956.3"/>
    <n v="139791.20000000001"/>
    <n v="350840.9"/>
    <n v="154660.5"/>
    <n v="12493.4"/>
    <n v="0"/>
    <n v="0"/>
    <n v="2222"/>
    <n v="976.7"/>
    <n v="3108.2"/>
    <n v="95651.3"/>
    <n v="1232903.8999999999"/>
    <n v="2761346.6"/>
    <n v="1397113.4"/>
    <n v="849309.3"/>
    <n v="1296224.1000000001"/>
    <n v="0"/>
    <n v="86514.6"/>
    <n v="0"/>
    <n v="0"/>
    <n v="0"/>
    <n v="0"/>
    <n v="0"/>
    <n v="27139.599999999999"/>
    <n v="0"/>
    <n v="1140606.2000000002"/>
    <n v="8305297.4000000004"/>
    <n v="113654.20000000001"/>
    <n v="9559557.8000000007"/>
  </r>
  <r>
    <x v="0"/>
    <x v="0"/>
    <n v="7"/>
    <n v="79575.399999999994"/>
    <n v="191143.8"/>
    <n v="132086.20000000001"/>
    <n v="1797.4"/>
    <n v="29363.599999999999"/>
    <n v="20426.5"/>
    <n v="0"/>
    <n v="17825.7"/>
    <n v="178037.4"/>
    <n v="148193.1"/>
    <n v="697.1"/>
    <n v="2604.6"/>
    <n v="119174.8"/>
    <n v="296775.2"/>
    <n v="135839.20000000001"/>
    <n v="17427.5"/>
    <n v="0"/>
    <n v="0"/>
    <n v="2083.6999999999998"/>
    <n v="936"/>
    <n v="4313.3"/>
    <n v="69612.3"/>
    <n v="1012673.1"/>
    <n v="2347434.2999999998"/>
    <n v="1300102.5"/>
    <n v="801385.1"/>
    <n v="1180943.8999999999"/>
    <n v="0"/>
    <n v="84244.3"/>
    <n v="0"/>
    <n v="0"/>
    <n v="0"/>
    <n v="0"/>
    <n v="0"/>
    <n v="34056"/>
    <n v="0"/>
    <n v="798449.1"/>
    <n v="7292002.5999999996"/>
    <n v="118300.3"/>
    <n v="8208751.9999999991"/>
  </r>
  <r>
    <x v="0"/>
    <x v="0"/>
    <n v="8"/>
    <n v="79530.100000000006"/>
    <n v="186858.2"/>
    <n v="123985.60000000001"/>
    <n v="1674.1"/>
    <n v="25005.200000000001"/>
    <n v="14157.4"/>
    <n v="0"/>
    <n v="16314.3"/>
    <n v="180681.2"/>
    <n v="155622.1"/>
    <n v="646.70000000000005"/>
    <n v="3533.6"/>
    <n v="112848.1"/>
    <n v="294342.2"/>
    <n v="133096.1"/>
    <n v="14962.9"/>
    <n v="0"/>
    <n v="0"/>
    <n v="1963.3"/>
    <n v="1194.9000000000001"/>
    <n v="2303.1999999999998"/>
    <n v="76414.600000000006"/>
    <n v="1032326.9"/>
    <n v="2314451.2000000002"/>
    <n v="1246928.6000000001"/>
    <n v="902536.2"/>
    <n v="1339732.6000000001"/>
    <n v="0"/>
    <n v="79710"/>
    <n v="0"/>
    <n v="0"/>
    <n v="0"/>
    <n v="0"/>
    <n v="0"/>
    <n v="28188.2"/>
    <n v="0"/>
    <n v="783828.20000000007"/>
    <n v="7477281.1000000015"/>
    <n v="107898.2"/>
    <n v="8369007.5000000019"/>
  </r>
  <r>
    <x v="0"/>
    <x v="0"/>
    <n v="9"/>
    <n v="92018.8"/>
    <n v="209640.2"/>
    <n v="146220.20000000001"/>
    <n v="1797.3"/>
    <n v="31650.7"/>
    <n v="17141.2"/>
    <n v="0"/>
    <n v="30509.8"/>
    <n v="216393.60000000001"/>
    <n v="185310.9"/>
    <n v="741"/>
    <n v="3893.1"/>
    <n v="130099.9"/>
    <n v="328658.2"/>
    <n v="150610"/>
    <n v="8575.6"/>
    <n v="0"/>
    <n v="0"/>
    <n v="2259.9"/>
    <n v="1487.2"/>
    <n v="2070.9"/>
    <n v="83311.600000000006"/>
    <n v="1162912.1000000001"/>
    <n v="2593095.1"/>
    <n v="1416235.4"/>
    <n v="963060.7"/>
    <n v="1205752.1000000001"/>
    <n v="0"/>
    <n v="83878.600000000006"/>
    <n v="0"/>
    <n v="0"/>
    <n v="0"/>
    <n v="0"/>
    <n v="0"/>
    <n v="36633"/>
    <n v="0"/>
    <n v="930682.70000000007"/>
    <n v="8052762.8000000007"/>
    <n v="120511.6"/>
    <n v="9103957.0999999996"/>
  </r>
  <r>
    <x v="0"/>
    <x v="0"/>
    <n v="10"/>
    <n v="80652.5"/>
    <n v="188667.1"/>
    <n v="130955.1"/>
    <n v="1703.2"/>
    <n v="33094.400000000001"/>
    <n v="17179.8"/>
    <n v="0"/>
    <n v="24857.599999999999"/>
    <n v="212202.6"/>
    <n v="188892.9"/>
    <n v="628.4"/>
    <n v="3130.1"/>
    <n v="114392.2"/>
    <n v="291021.90000000002"/>
    <n v="125833.4"/>
    <n v="9844.6"/>
    <n v="0"/>
    <n v="272.7"/>
    <n v="1831.8"/>
    <n v="1456"/>
    <n v="2256.3000000000002"/>
    <n v="75860.7"/>
    <n v="1026251.3"/>
    <n v="2274316.2000000002"/>
    <n v="1290543.5"/>
    <n v="756159.8"/>
    <n v="1280800.6000000001"/>
    <n v="0"/>
    <n v="87583.6"/>
    <n v="0"/>
    <n v="0"/>
    <n v="0"/>
    <n v="0"/>
    <n v="0"/>
    <n v="32800.1"/>
    <n v="0"/>
    <n v="878205.2"/>
    <n v="7254599.5"/>
    <n v="120383.70000000001"/>
    <n v="8253188.4000000004"/>
  </r>
  <r>
    <x v="0"/>
    <x v="0"/>
    <n v="11"/>
    <n v="85735.9"/>
    <n v="196694"/>
    <n v="163777.29999999999"/>
    <n v="1896.2"/>
    <n v="54789.1"/>
    <n v="32855.699999999997"/>
    <n v="0"/>
    <n v="37017.300000000003"/>
    <n v="266585.8"/>
    <n v="208076.1"/>
    <n v="632.5"/>
    <n v="2418.6999999999998"/>
    <n v="130173.9"/>
    <n v="305705.3"/>
    <n v="132644.70000000001"/>
    <n v="7034.5"/>
    <n v="45532.6"/>
    <n v="1351.1"/>
    <n v="1994.9"/>
    <n v="1020.2"/>
    <n v="2677.4"/>
    <n v="76906.5"/>
    <n v="1055581.5"/>
    <n v="2389605.6"/>
    <n v="1343095.7"/>
    <n v="641903"/>
    <n v="1309255.3"/>
    <n v="0"/>
    <n v="78956.600000000006"/>
    <n v="0"/>
    <n v="0"/>
    <n v="0"/>
    <n v="0"/>
    <n v="0"/>
    <n v="0"/>
    <n v="41118.1"/>
    <n v="1047427.4"/>
    <n v="7447533.4000000004"/>
    <n v="120074.70000000001"/>
    <n v="8615035.5"/>
  </r>
  <r>
    <x v="0"/>
    <x v="0"/>
    <n v="12"/>
    <n v="108131.6"/>
    <n v="243806.2"/>
    <n v="238557.2"/>
    <n v="3531.2"/>
    <n v="93438.3"/>
    <n v="29713.1"/>
    <n v="0"/>
    <n v="71602.8"/>
    <n v="380708.1"/>
    <n v="284292.90000000002"/>
    <n v="658.5"/>
    <n v="4451.8999999999996"/>
    <n v="145114.9"/>
    <n v="345606.7"/>
    <n v="161765.20000000001"/>
    <n v="26951.1"/>
    <n v="1036.5"/>
    <n v="0"/>
    <n v="2019.4"/>
    <n v="1062.8"/>
    <n v="2871.3"/>
    <n v="94925.2"/>
    <n v="1201832"/>
    <n v="2718590"/>
    <n v="1543824.3"/>
    <n v="763446.4"/>
    <n v="1390192.2"/>
    <n v="0"/>
    <n v="84666.7"/>
    <n v="0"/>
    <n v="0"/>
    <n v="0"/>
    <n v="0"/>
    <n v="0"/>
    <n v="0"/>
    <n v="43304.7"/>
    <n v="1453781.4"/>
    <n v="8404348.4000000004"/>
    <n v="127971.4"/>
    <n v="9986101.2000000011"/>
  </r>
  <r>
    <x v="1"/>
    <x v="0"/>
    <n v="1"/>
    <n v="231468.4"/>
    <n v="1461495.3"/>
    <n v="1015420.6"/>
    <n v="446.5"/>
    <n v="25738"/>
    <n v="2146.6999999999998"/>
    <n v="0"/>
    <n v="13129.8"/>
    <n v="37218.5"/>
    <n v="0"/>
    <n v="0"/>
    <n v="1347.4"/>
    <n v="66821.100000000006"/>
    <n v="160631.79999999999"/>
    <n v="117286.39999999999"/>
    <n v="28408.400000000001"/>
    <n v="0"/>
    <n v="-141888.6"/>
    <n v="1004.7"/>
    <n v="128.6"/>
    <n v="522.79999999999995"/>
    <n v="50698.6"/>
    <n v="798441.4"/>
    <n v="1465739.9"/>
    <n v="793729.6"/>
    <n v="995409.4"/>
    <n v="2521178.7000000002"/>
    <n v="0"/>
    <n v="856812.4"/>
    <n v="0"/>
    <n v="1718911.6"/>
    <n v="0"/>
    <n v="0"/>
    <n v="88211"/>
    <n v="115474.2"/>
    <n v="-7034.6"/>
    <n v="2787063.8"/>
    <n v="6859460.2000000002"/>
    <n v="2772374.6"/>
    <n v="12418898.6"/>
  </r>
  <r>
    <x v="1"/>
    <x v="0"/>
    <n v="2"/>
    <n v="203271.7"/>
    <n v="1208712.3"/>
    <n v="775629"/>
    <n v="349.7"/>
    <n v="19671.099999999999"/>
    <n v="1456.2"/>
    <n v="0"/>
    <n v="10602.6"/>
    <n v="34963.4"/>
    <n v="0"/>
    <n v="0"/>
    <n v="1396"/>
    <n v="45002.8"/>
    <n v="165173.20000000001"/>
    <n v="110361.8"/>
    <n v="26368.5"/>
    <n v="610.5"/>
    <n v="0"/>
    <n v="937.2"/>
    <n v="905.9"/>
    <n v="556.5"/>
    <n v="60538.2"/>
    <n v="767175.3"/>
    <n v="1366086.5"/>
    <n v="947760.6"/>
    <n v="808584.2"/>
    <n v="2119876.9"/>
    <n v="0"/>
    <n v="616699"/>
    <n v="1487.7"/>
    <n v="2625850.7999999998"/>
    <n v="0"/>
    <n v="0"/>
    <n v="77866.8"/>
    <n v="69469"/>
    <n v="52.1"/>
    <n v="2254656.0000000005"/>
    <n v="6421334.0999999996"/>
    <n v="3391425.4"/>
    <n v="12067415.5"/>
  </r>
  <r>
    <x v="1"/>
    <x v="0"/>
    <n v="3"/>
    <n v="118087.3"/>
    <n v="692944.3"/>
    <n v="540295.30000000005"/>
    <n v="331.7"/>
    <n v="17643.599999999999"/>
    <n v="1192.8"/>
    <n v="0"/>
    <n v="6289.2"/>
    <n v="27492.7"/>
    <n v="0"/>
    <n v="0"/>
    <n v="1500.5"/>
    <n v="30176.400000000001"/>
    <n v="148639.79999999999"/>
    <n v="99476.7"/>
    <n v="21568.5"/>
    <n v="0"/>
    <n v="0"/>
    <n v="900.8"/>
    <n v="630.70000000000005"/>
    <n v="791.9"/>
    <n v="47747.6"/>
    <n v="721928.4"/>
    <n v="1274895.2"/>
    <n v="889748.4"/>
    <n v="811611.3"/>
    <n v="2276160.9"/>
    <n v="0"/>
    <n v="755485.3"/>
    <n v="5530.7"/>
    <n v="1786800.9"/>
    <n v="0"/>
    <n v="0"/>
    <n v="86819.4"/>
    <n v="16007.8"/>
    <n v="-52.1"/>
    <n v="1404276.9000000001"/>
    <n v="6325777.0999999996"/>
    <n v="2650591.9999999995"/>
    <n v="10380646"/>
  </r>
  <r>
    <x v="1"/>
    <x v="0"/>
    <n v="4"/>
    <n v="121387"/>
    <n v="682182.6"/>
    <n v="527556.5"/>
    <n v="283.89999999999998"/>
    <n v="18101.099999999999"/>
    <n v="947.5"/>
    <n v="0"/>
    <n v="5691.4"/>
    <n v="25842.400000000001"/>
    <n v="0"/>
    <n v="0"/>
    <n v="1534.4"/>
    <n v="30741.3"/>
    <n v="148953.5"/>
    <n v="93828.7"/>
    <n v="30735.9"/>
    <n v="0"/>
    <n v="0"/>
    <n v="883.8"/>
    <n v="523.79999999999995"/>
    <n v="475.5"/>
    <n v="50327.199999999997"/>
    <n v="769179.6"/>
    <n v="1446811.4"/>
    <n v="996378.8"/>
    <n v="804520.6"/>
    <n v="2172894.7000000002"/>
    <n v="0"/>
    <n v="653738.4"/>
    <n v="137302.70000000001"/>
    <n v="1913446.7"/>
    <n v="0"/>
    <n v="0"/>
    <n v="73671.899999999994"/>
    <n v="63872.3"/>
    <n v="0"/>
    <n v="1381992.4"/>
    <n v="6547789.1999999993"/>
    <n v="2842031.9999999995"/>
    <n v="10771813.6"/>
  </r>
  <r>
    <x v="1"/>
    <x v="0"/>
    <n v="5"/>
    <n v="88066.2"/>
    <n v="495191.2"/>
    <n v="393038.1"/>
    <n v="280.89999999999998"/>
    <n v="12628.8"/>
    <n v="524.29999999999995"/>
    <n v="0"/>
    <n v="2944"/>
    <n v="17612.3"/>
    <n v="0"/>
    <n v="0"/>
    <n v="1227.3"/>
    <n v="33085.1"/>
    <n v="134787.5"/>
    <n v="82776.399999999994"/>
    <n v="14524.7"/>
    <n v="0"/>
    <n v="0"/>
    <n v="904.6"/>
    <n v="448.4"/>
    <n v="8513.1"/>
    <n v="43117.4"/>
    <n v="690224.8"/>
    <n v="1207258.6000000001"/>
    <n v="734048.8"/>
    <n v="794134.6"/>
    <n v="2156669.6"/>
    <n v="0"/>
    <n v="685615.9"/>
    <n v="0"/>
    <n v="2059090.4"/>
    <n v="0"/>
    <n v="0"/>
    <n v="88367.3"/>
    <n v="42195.199999999997"/>
    <n v="114.3"/>
    <n v="1010285.8000000002"/>
    <n v="5901720.9000000004"/>
    <n v="2875383.0999999996"/>
    <n v="9787389.8000000007"/>
  </r>
  <r>
    <x v="1"/>
    <x v="0"/>
    <n v="6"/>
    <n v="87328.9"/>
    <n v="480883.8"/>
    <n v="360234.4"/>
    <n v="234.2"/>
    <n v="9090.9"/>
    <n v="12.2"/>
    <n v="0"/>
    <n v="1638.4"/>
    <n v="14387.8"/>
    <n v="0"/>
    <n v="0"/>
    <n v="1243.5"/>
    <n v="33918.199999999997"/>
    <n v="142249"/>
    <n v="82335.3"/>
    <n v="12589"/>
    <n v="336.6"/>
    <n v="0"/>
    <n v="871.3"/>
    <n v="523.79999999999995"/>
    <n v="817.6"/>
    <n v="41469.699999999997"/>
    <n v="697545.2"/>
    <n v="1155498.8"/>
    <n v="796420.6"/>
    <n v="882831"/>
    <n v="2271780.4"/>
    <n v="0"/>
    <n v="631436"/>
    <n v="0"/>
    <n v="1941035.2"/>
    <n v="0"/>
    <n v="0"/>
    <n v="85280"/>
    <n v="48105.9"/>
    <n v="-114.3"/>
    <n v="953810.6"/>
    <n v="6120430"/>
    <n v="2705742.8000000003"/>
    <n v="9779983.4000000004"/>
  </r>
  <r>
    <x v="1"/>
    <x v="0"/>
    <n v="7"/>
    <n v="55266.3"/>
    <n v="370918.2"/>
    <n v="390317.2"/>
    <n v="289.10000000000002"/>
    <n v="9048.9"/>
    <n v="0"/>
    <n v="0"/>
    <n v="992.9"/>
    <n v="10754.3"/>
    <n v="0"/>
    <n v="0"/>
    <n v="1295.0999999999999"/>
    <n v="26180.7"/>
    <n v="140402.4"/>
    <n v="81021.100000000006"/>
    <n v="48840.5"/>
    <n v="3514.9"/>
    <n v="0"/>
    <n v="327.3"/>
    <n v="554.20000000000005"/>
    <n v="905.9"/>
    <n v="38543.4"/>
    <n v="671960.4"/>
    <n v="1080904.3"/>
    <n v="815172.9"/>
    <n v="774950.40000000002"/>
    <n v="2154340.7999999998"/>
    <n v="0"/>
    <n v="610240.4"/>
    <n v="0"/>
    <n v="1502940.6"/>
    <n v="0"/>
    <n v="0"/>
    <n v="82406.8"/>
    <n v="28600"/>
    <n v="0"/>
    <n v="837586.9"/>
    <n v="5838914.2999999998"/>
    <n v="2224187.7999999998"/>
    <n v="8900689"/>
  </r>
  <r>
    <x v="1"/>
    <x v="0"/>
    <n v="8"/>
    <n v="51988.3"/>
    <n v="340522.8"/>
    <n v="353437.2"/>
    <n v="199.4"/>
    <n v="9088.1"/>
    <n v="0"/>
    <n v="0"/>
    <n v="972.4"/>
    <n v="9253.9"/>
    <n v="0"/>
    <n v="0"/>
    <n v="1383.8"/>
    <n v="27613.4"/>
    <n v="136817.70000000001"/>
    <n v="77751.5"/>
    <n v="43848.5"/>
    <n v="8408"/>
    <n v="19742.8"/>
    <n v="1470.6"/>
    <n v="698.6"/>
    <n v="779.1"/>
    <n v="22985.200000000001"/>
    <n v="664018.9"/>
    <n v="1056383.6000000001"/>
    <n v="796048.5"/>
    <n v="810756.1"/>
    <n v="2207967"/>
    <n v="0"/>
    <n v="614400.80000000005"/>
    <n v="0"/>
    <n v="1422148"/>
    <n v="0"/>
    <n v="0"/>
    <n v="73652.800000000003"/>
    <n v="-22179.4"/>
    <n v="0"/>
    <n v="765462.10000000009"/>
    <n v="5876673.3000000007"/>
    <n v="2088022.2000000002"/>
    <n v="8730157.6000000015"/>
  </r>
  <r>
    <x v="1"/>
    <x v="0"/>
    <n v="9"/>
    <n v="60553.8"/>
    <n v="396595.8"/>
    <n v="412513.2"/>
    <n v="239.8"/>
    <n v="10661.5"/>
    <n v="0"/>
    <n v="0"/>
    <n v="909.5"/>
    <n v="10066.200000000001"/>
    <n v="0"/>
    <n v="0"/>
    <n v="3089.8"/>
    <n v="29612.1"/>
    <n v="151038.79999999999"/>
    <n v="74315.399999999994"/>
    <n v="4824.8"/>
    <n v="0"/>
    <n v="0"/>
    <n v="984.2"/>
    <n v="675.4"/>
    <n v="628.6"/>
    <n v="40773.699999999997"/>
    <n v="740979.8"/>
    <n v="1186300.3"/>
    <n v="878522.2"/>
    <n v="919908"/>
    <n v="2064566.8"/>
    <n v="0"/>
    <n v="463965.8"/>
    <n v="0"/>
    <n v="1348102.5"/>
    <n v="0"/>
    <n v="0"/>
    <n v="184277.2"/>
    <n v="6823.4"/>
    <n v="0"/>
    <n v="891539.8"/>
    <n v="6096219.9000000004"/>
    <n v="2003168.9"/>
    <n v="8990928.5999999996"/>
  </r>
  <r>
    <x v="1"/>
    <x v="0"/>
    <n v="10"/>
    <n v="54489.599999999999"/>
    <n v="351746.4"/>
    <n v="369827.4"/>
    <n v="452.3"/>
    <n v="9131.9"/>
    <n v="0"/>
    <n v="0"/>
    <n v="836.7"/>
    <n v="10149.9"/>
    <n v="0"/>
    <n v="0"/>
    <n v="1486.5"/>
    <n v="28426.3"/>
    <n v="154513"/>
    <n v="75943.5"/>
    <n v="86610.7"/>
    <n v="0"/>
    <n v="0"/>
    <n v="899"/>
    <n v="797.8"/>
    <n v="563"/>
    <n v="37907.800000000003"/>
    <n v="666256.80000000005"/>
    <n v="1048565.2"/>
    <n v="814855.7"/>
    <n v="932687.2"/>
    <n v="2169008.4"/>
    <n v="0"/>
    <n v="466762.4"/>
    <n v="0"/>
    <n v="1199754.3999999999"/>
    <n v="0"/>
    <n v="0"/>
    <n v="211972.8"/>
    <n v="6383.7"/>
    <n v="426.4"/>
    <n v="796634.20000000007"/>
    <n v="6018520.9000000004"/>
    <n v="1885299.6999999997"/>
    <n v="8700454.8000000007"/>
  </r>
  <r>
    <x v="1"/>
    <x v="0"/>
    <n v="11"/>
    <n v="62875.8"/>
    <n v="401439.6"/>
    <n v="457408.2"/>
    <n v="-16.7"/>
    <n v="16710"/>
    <n v="0"/>
    <n v="0"/>
    <n v="1740.9"/>
    <n v="16082.4"/>
    <n v="0"/>
    <n v="0"/>
    <n v="1502.3"/>
    <n v="29722.3"/>
    <n v="143674.79999999999"/>
    <n v="81225.100000000006"/>
    <n v="5441.4"/>
    <n v="10410.799999999999"/>
    <n v="0"/>
    <n v="964.9"/>
    <n v="491.8"/>
    <n v="697.4"/>
    <n v="40207"/>
    <n v="711304.3"/>
    <n v="1127265.3"/>
    <n v="836556.1"/>
    <n v="777040.4"/>
    <n v="2288165.4"/>
    <n v="0"/>
    <n v="526812"/>
    <n v="159903.9"/>
    <n v="1751668.1"/>
    <n v="0"/>
    <n v="0"/>
    <n v="198619.2"/>
    <n v="-8207.1"/>
    <n v="-416"/>
    <n v="956240.20000000007"/>
    <n v="6054669.3000000007"/>
    <n v="2628380.1"/>
    <n v="9639289.6000000015"/>
  </r>
  <r>
    <x v="1"/>
    <x v="0"/>
    <n v="12"/>
    <n v="87780.9"/>
    <n v="625882.9"/>
    <n v="806922"/>
    <n v="305.3"/>
    <n v="24081.1"/>
    <n v="0"/>
    <n v="0"/>
    <n v="6317.9"/>
    <n v="29109.200000000001"/>
    <n v="0"/>
    <n v="0"/>
    <n v="1863.3"/>
    <n v="35543.1"/>
    <n v="149779.20000000001"/>
    <n v="88800.6"/>
    <n v="11850.4"/>
    <n v="5314.4"/>
    <n v="0"/>
    <n v="795.6"/>
    <n v="861.6"/>
    <n v="501.4"/>
    <n v="45362.2"/>
    <n v="753962"/>
    <n v="1263619.3999999999"/>
    <n v="913717.9"/>
    <n v="1020215.7"/>
    <n v="2242610.2000000002"/>
    <n v="29894.9"/>
    <n v="580821.1"/>
    <n v="0"/>
    <n v="1338626.3999999999"/>
    <n v="0"/>
    <n v="0"/>
    <n v="216819.20000000001"/>
    <n v="186897.1"/>
    <n v="-10.4"/>
    <n v="1580399.3"/>
    <n v="6534797"/>
    <n v="2353048.3000000003"/>
    <n v="10468244.6"/>
  </r>
  <r>
    <x v="2"/>
    <x v="0"/>
    <n v="1"/>
    <n v="92690.9"/>
    <n v="257024.9"/>
    <n v="116822"/>
    <n v="66.8"/>
    <n v="16017.1"/>
    <n v="0"/>
    <n v="0"/>
    <n v="25766.5"/>
    <n v="8896.9"/>
    <n v="0"/>
    <n v="0"/>
    <n v="174.6"/>
    <n v="60325"/>
    <n v="86828.9"/>
    <n v="70146.899999999994"/>
    <n v="-10350.200000000001"/>
    <n v="0"/>
    <n v="0"/>
    <n v="0"/>
    <n v="825.2"/>
    <n v="856.9"/>
    <n v="61881.599999999999"/>
    <n v="435524.6"/>
    <n v="643688"/>
    <n v="442570"/>
    <n v="411595"/>
    <n v="591849.4"/>
    <n v="0"/>
    <n v="143161"/>
    <n v="0"/>
    <n v="0"/>
    <n v="0"/>
    <n v="0"/>
    <n v="0"/>
    <n v="83.1"/>
    <n v="0"/>
    <n v="517285.1"/>
    <n v="2795915.9"/>
    <n v="143244.1"/>
    <n v="3456445.1"/>
  </r>
  <r>
    <x v="2"/>
    <x v="0"/>
    <n v="2"/>
    <n v="90613.2"/>
    <n v="249426.6"/>
    <n v="101094.9"/>
    <n v="56.4"/>
    <n v="14403.6"/>
    <n v="0"/>
    <n v="0"/>
    <n v="27701.1"/>
    <n v="9142.4"/>
    <n v="0"/>
    <n v="0"/>
    <n v="207.3"/>
    <n v="58958.400000000001"/>
    <n v="80808"/>
    <n v="70638.600000000006"/>
    <n v="11953.2"/>
    <n v="0"/>
    <n v="7.3"/>
    <n v="0"/>
    <n v="920.1"/>
    <n v="869.8"/>
    <n v="282525.8"/>
    <n v="445218.5"/>
    <n v="656265.5"/>
    <n v="447365.8"/>
    <n v="322192.59999999998"/>
    <n v="287295.3"/>
    <n v="0"/>
    <n v="99247.2"/>
    <n v="0"/>
    <n v="0"/>
    <n v="0"/>
    <n v="0"/>
    <n v="0"/>
    <n v="62.3"/>
    <n v="0"/>
    <n v="492438.19999999995"/>
    <n v="2665226.1999999997"/>
    <n v="99309.5"/>
    <n v="3256973.8999999994"/>
  </r>
  <r>
    <x v="2"/>
    <x v="0"/>
    <n v="3"/>
    <n v="58265.599999999999"/>
    <n v="145645"/>
    <n v="74219.5"/>
    <n v="48.2"/>
    <n v="10555.4"/>
    <n v="0"/>
    <n v="0"/>
    <n v="16108.1"/>
    <n v="4854"/>
    <n v="0"/>
    <n v="0"/>
    <n v="129.5"/>
    <n v="39712.300000000003"/>
    <n v="83760.600000000006"/>
    <n v="-12812.9"/>
    <n v="6639"/>
    <n v="0"/>
    <n v="2.1"/>
    <n v="0"/>
    <n v="956.1"/>
    <n v="751.6"/>
    <n v="-178509.2"/>
    <n v="367076.7"/>
    <n v="631870.69999999995"/>
    <n v="419895.7"/>
    <n v="319218.3"/>
    <n v="433424.1"/>
    <n v="0"/>
    <n v="121526.5"/>
    <n v="0"/>
    <n v="0"/>
    <n v="0"/>
    <n v="0"/>
    <n v="0"/>
    <n v="0"/>
    <n v="0"/>
    <n v="309695.8"/>
    <n v="2112114.6"/>
    <n v="121526.5"/>
    <n v="2543336.9"/>
  </r>
  <r>
    <x v="2"/>
    <x v="0"/>
    <n v="4"/>
    <n v="60726.1"/>
    <n v="154798.6"/>
    <n v="82020.7"/>
    <n v="72.5"/>
    <n v="12664"/>
    <n v="0"/>
    <n v="0"/>
    <n v="22013.200000000001"/>
    <n v="5951.1"/>
    <n v="0"/>
    <n v="0"/>
    <n v="149.4"/>
    <n v="45664.6"/>
    <n v="77840.3"/>
    <n v="39143.4"/>
    <n v="6135"/>
    <n v="0"/>
    <n v="0"/>
    <n v="0"/>
    <n v="1009.1"/>
    <n v="791.9"/>
    <n v="42214.7"/>
    <n v="404284.3"/>
    <n v="619017.4"/>
    <n v="453667"/>
    <n v="330407.5"/>
    <n v="410597.7"/>
    <n v="0"/>
    <n v="105359.5"/>
    <n v="0"/>
    <n v="0"/>
    <n v="0"/>
    <n v="0"/>
    <n v="0"/>
    <n v="499.7"/>
    <n v="0"/>
    <n v="338246.2"/>
    <n v="2430922.3000000003"/>
    <n v="105859.2"/>
    <n v="2875027.7000000007"/>
  </r>
  <r>
    <x v="2"/>
    <x v="0"/>
    <n v="5"/>
    <n v="45823.199999999997"/>
    <n v="114056"/>
    <n v="60282"/>
    <n v="53.6"/>
    <n v="8113.3"/>
    <n v="0"/>
    <n v="0"/>
    <n v="12121.7"/>
    <n v="4025.2"/>
    <n v="0"/>
    <n v="0"/>
    <n v="150.30000000000001"/>
    <n v="36076"/>
    <n v="66832.399999999994"/>
    <n v="42920.1"/>
    <n v="4693.3999999999996"/>
    <n v="0"/>
    <n v="0"/>
    <n v="0"/>
    <n v="1032.4000000000001"/>
    <n v="780.3"/>
    <n v="30843"/>
    <n v="353190.2"/>
    <n v="536991.19999999995"/>
    <n v="410687.1"/>
    <n v="328585.7"/>
    <n v="386300.9"/>
    <n v="0"/>
    <n v="101354.5"/>
    <n v="0"/>
    <n v="0"/>
    <n v="0"/>
    <n v="0"/>
    <n v="0"/>
    <n v="20.8"/>
    <n v="0"/>
    <n v="244475.00000000003"/>
    <n v="2199083"/>
    <n v="101375.3"/>
    <n v="2544933.2999999998"/>
  </r>
  <r>
    <x v="2"/>
    <x v="0"/>
    <n v="6"/>
    <n v="42758.6"/>
    <n v="107387.9"/>
    <n v="51625.599999999999"/>
    <n v="52.9"/>
    <n v="5465.6"/>
    <n v="0"/>
    <n v="0"/>
    <n v="8135.2"/>
    <n v="2497.1999999999998"/>
    <n v="0"/>
    <n v="0"/>
    <n v="196.8"/>
    <n v="34791.300000000003"/>
    <n v="64190.7"/>
    <n v="37215.199999999997"/>
    <n v="5263.4"/>
    <n v="0"/>
    <n v="0"/>
    <n v="0"/>
    <n v="994.9"/>
    <n v="735.8"/>
    <n v="26422.1"/>
    <n v="338614.4"/>
    <n v="526308.5"/>
    <n v="386791.9"/>
    <n v="307099.7"/>
    <n v="399264.7"/>
    <n v="0"/>
    <n v="87089"/>
    <n v="0"/>
    <n v="0"/>
    <n v="0"/>
    <n v="0"/>
    <n v="0"/>
    <n v="0"/>
    <n v="0"/>
    <n v="217923.00000000003"/>
    <n v="2127889.4"/>
    <n v="87089"/>
    <n v="2432901.4"/>
  </r>
  <r>
    <x v="2"/>
    <x v="0"/>
    <n v="7"/>
    <n v="30584.799999999999"/>
    <n v="87920.2"/>
    <n v="48074.8"/>
    <n v="510.3"/>
    <n v="2634"/>
    <n v="0"/>
    <n v="0"/>
    <n v="3670.6"/>
    <n v="1529.3"/>
    <n v="0"/>
    <n v="0"/>
    <n v="154.1"/>
    <n v="35733.300000000003"/>
    <n v="54506.3"/>
    <n v="35642"/>
    <n v="4644.8999999999996"/>
    <n v="0"/>
    <n v="0"/>
    <n v="0"/>
    <n v="1057.8"/>
    <n v="687.2"/>
    <n v="17603.599999999999"/>
    <n v="292334.3"/>
    <n v="483838.8"/>
    <n v="402271.2"/>
    <n v="334395"/>
    <n v="366784.4"/>
    <n v="0"/>
    <n v="91608.8"/>
    <n v="0"/>
    <n v="0"/>
    <n v="0"/>
    <n v="0"/>
    <n v="0"/>
    <n v="0"/>
    <n v="0"/>
    <n v="174923.99999999997"/>
    <n v="2029652.9"/>
    <n v="91608.8"/>
    <n v="2296185.6999999997"/>
  </r>
  <r>
    <x v="2"/>
    <x v="0"/>
    <n v="8"/>
    <n v="29949.200000000001"/>
    <n v="84854.1"/>
    <n v="45320.5"/>
    <n v="52.4"/>
    <n v="2463.1"/>
    <n v="0"/>
    <n v="0"/>
    <n v="3872.4"/>
    <n v="1516"/>
    <n v="0"/>
    <n v="0"/>
    <n v="212.4"/>
    <n v="35223.599999999999"/>
    <n v="55379.5"/>
    <n v="32854.699999999997"/>
    <n v="4494.7"/>
    <n v="0"/>
    <n v="0"/>
    <n v="0"/>
    <n v="1031.2"/>
    <n v="713.5"/>
    <n v="16711.900000000001"/>
    <n v="291821.09999999998"/>
    <n v="503093.1"/>
    <n v="405254.8"/>
    <n v="299998.09999999998"/>
    <n v="395649.5"/>
    <n v="0"/>
    <n v="92589.5"/>
    <n v="0"/>
    <n v="0"/>
    <n v="0"/>
    <n v="0"/>
    <n v="0"/>
    <n v="0"/>
    <n v="0"/>
    <n v="168027.69999999998"/>
    <n v="2042438.1"/>
    <n v="92589.5"/>
    <n v="2303055.3000000003"/>
  </r>
  <r>
    <x v="2"/>
    <x v="0"/>
    <n v="9"/>
    <n v="34350"/>
    <n v="97198.6"/>
    <n v="52906.3"/>
    <n v="61.5"/>
    <n v="2894"/>
    <n v="0"/>
    <n v="0"/>
    <n v="3524.9"/>
    <n v="1486.9"/>
    <n v="0"/>
    <n v="0"/>
    <n v="205.9"/>
    <n v="58466.6"/>
    <n v="58395.5"/>
    <n v="37939.5"/>
    <n v="5511"/>
    <n v="0"/>
    <n v="0"/>
    <n v="0"/>
    <n v="977.5"/>
    <n v="775.3"/>
    <n v="22483.599999999999"/>
    <n v="331496.8"/>
    <n v="552627.4"/>
    <n v="445320.2"/>
    <n v="380649.9"/>
    <n v="386001.2"/>
    <n v="0"/>
    <n v="90476.2"/>
    <n v="0"/>
    <n v="0"/>
    <n v="0"/>
    <n v="0"/>
    <n v="0"/>
    <n v="0"/>
    <n v="0"/>
    <n v="192422.2"/>
    <n v="2280850.4000000004"/>
    <n v="90476.2"/>
    <n v="2563748.8000000007"/>
  </r>
  <r>
    <x v="2"/>
    <x v="0"/>
    <n v="10"/>
    <n v="31657.7"/>
    <n v="86926.8"/>
    <n v="48371.7"/>
    <n v="39.799999999999997"/>
    <n v="2818.4"/>
    <n v="0"/>
    <n v="0"/>
    <n v="3863.2"/>
    <n v="1175.5999999999999"/>
    <n v="0"/>
    <n v="0"/>
    <n v="218.5"/>
    <n v="64185.7"/>
    <n v="56555.8"/>
    <n v="34239.599999999999"/>
    <n v="4262.3"/>
    <n v="0"/>
    <n v="0"/>
    <n v="0"/>
    <n v="1007.2"/>
    <n v="1832.6"/>
    <n v="21154.1"/>
    <n v="278592.5"/>
    <n v="471477.6"/>
    <n v="360732.1"/>
    <n v="365048.3"/>
    <n v="395898.1"/>
    <n v="0"/>
    <n v="96512.8"/>
    <n v="0"/>
    <n v="0"/>
    <n v="0"/>
    <n v="0"/>
    <n v="0"/>
    <n v="0"/>
    <n v="0"/>
    <n v="174853.2"/>
    <n v="2055204.4"/>
    <n v="96512.8"/>
    <n v="2326570.4"/>
  </r>
  <r>
    <x v="2"/>
    <x v="0"/>
    <n v="11"/>
    <n v="33668.800000000003"/>
    <n v="90287.4"/>
    <n v="56182.8"/>
    <n v="51.9"/>
    <n v="5065.8999999999996"/>
    <n v="0"/>
    <n v="0"/>
    <n v="8303"/>
    <n v="2635.5"/>
    <n v="0"/>
    <n v="0"/>
    <n v="139.4"/>
    <n v="40136.199999999997"/>
    <n v="53485.2"/>
    <n v="34889.300000000003"/>
    <n v="71139.600000000006"/>
    <n v="4200.5"/>
    <n v="11388.4"/>
    <n v="0"/>
    <n v="874.5"/>
    <n v="667.9"/>
    <n v="22034.7"/>
    <n v="287902.7"/>
    <n v="466168.5"/>
    <n v="379555.2"/>
    <n v="234612.8"/>
    <n v="390739.4"/>
    <n v="0"/>
    <n v="105792.8"/>
    <n v="0"/>
    <n v="0"/>
    <n v="0"/>
    <n v="0"/>
    <n v="0"/>
    <n v="0"/>
    <n v="0"/>
    <n v="196195.3"/>
    <n v="1997934.3000000003"/>
    <n v="105792.8"/>
    <n v="2299922.4"/>
  </r>
  <r>
    <x v="2"/>
    <x v="0"/>
    <n v="12"/>
    <n v="54625.5"/>
    <n v="154015.9"/>
    <n v="110526.6"/>
    <n v="67.3"/>
    <n v="12261.6"/>
    <n v="0"/>
    <n v="0"/>
    <n v="20349.2"/>
    <n v="6571.9"/>
    <n v="0"/>
    <n v="0"/>
    <n v="310.10000000000002"/>
    <n v="7863.4"/>
    <n v="78461"/>
    <n v="53314.8"/>
    <n v="-59879"/>
    <n v="3522.7"/>
    <n v="7408.2"/>
    <n v="0"/>
    <n v="1473.8"/>
    <n v="803.6"/>
    <n v="32572.6"/>
    <n v="392403.6"/>
    <n v="633544.30000000005"/>
    <n v="587783.30000000005"/>
    <n v="319583.90000000002"/>
    <n v="455119"/>
    <n v="0"/>
    <n v="122997.7"/>
    <n v="0"/>
    <n v="0"/>
    <n v="0"/>
    <n v="0"/>
    <n v="0"/>
    <n v="0"/>
    <n v="0"/>
    <n v="358418"/>
    <n v="2514285.3000000003"/>
    <n v="122997.7"/>
    <n v="2995701.0000000005"/>
  </r>
  <r>
    <x v="3"/>
    <x v="0"/>
    <n v="1"/>
    <n v="165613.5"/>
    <n v="815277.1"/>
    <n v="695890.6"/>
    <n v="59.3"/>
    <n v="114821.4"/>
    <n v="2261.1999999999998"/>
    <n v="-3615.5"/>
    <n v="8154.4"/>
    <n v="6776.9"/>
    <n v="1703.1"/>
    <n v="0"/>
    <n v="1016"/>
    <n v="60074.9"/>
    <n v="179787.8"/>
    <n v="183808.6"/>
    <n v="119485"/>
    <n v="0"/>
    <n v="135683.9"/>
    <n v="0"/>
    <n v="0"/>
    <n v="18"/>
    <n v="89753.5"/>
    <n v="1014392.9"/>
    <n v="2460117.4"/>
    <n v="1948406.2"/>
    <n v="365865.5"/>
    <n v="3070713.5"/>
    <n v="3606.7"/>
    <n v="596374.6"/>
    <n v="0"/>
    <n v="804830.4"/>
    <n v="0"/>
    <n v="0"/>
    <n v="13815840.5"/>
    <n v="0"/>
    <n v="46734.400000000001"/>
    <n v="1806941.9999999998"/>
    <n v="9629123.1999999993"/>
    <n v="15267386.6"/>
    <n v="26703451.799999997"/>
  </r>
  <r>
    <x v="3"/>
    <x v="0"/>
    <n v="2"/>
    <n v="134147.6"/>
    <n v="699045.6"/>
    <n v="571620.69999999995"/>
    <n v="46.1"/>
    <n v="94294.3"/>
    <n v="2308.1999999999998"/>
    <n v="406.1"/>
    <n v="8217.7999999999993"/>
    <n v="5940"/>
    <n v="1521.5"/>
    <n v="0"/>
    <n v="1329.2"/>
    <n v="54425.8"/>
    <n v="168669.1"/>
    <n v="168412.1"/>
    <n v="118029.7"/>
    <n v="0"/>
    <n v="131936.29999999999"/>
    <n v="0"/>
    <n v="0"/>
    <n v="246.8"/>
    <n v="97463.8"/>
    <n v="938615"/>
    <n v="2244804.2000000002"/>
    <n v="1744235.3"/>
    <n v="1010823.4"/>
    <n v="2533164"/>
    <n v="-921.4"/>
    <n v="409191.8"/>
    <n v="0"/>
    <n v="574580.19999999995"/>
    <n v="0"/>
    <n v="0"/>
    <n v="19657070.100000001"/>
    <n v="0"/>
    <n v="33114.300000000003"/>
    <n v="1517547.9000000001"/>
    <n v="9212154.6999999993"/>
    <n v="20673035.000000004"/>
    <n v="31402737.600000001"/>
  </r>
  <r>
    <x v="3"/>
    <x v="0"/>
    <n v="3"/>
    <n v="83671.100000000006"/>
    <n v="434520.8"/>
    <n v="417998.7"/>
    <n v="45.8"/>
    <n v="68643.199999999997"/>
    <n v="1625.3"/>
    <n v="315.39999999999998"/>
    <n v="3915.9"/>
    <n v="3569.6"/>
    <n v="1292.4000000000001"/>
    <n v="0"/>
    <n v="1154.7"/>
    <n v="39520.199999999997"/>
    <n v="149240.1"/>
    <n v="124075.7"/>
    <n v="80546.600000000006"/>
    <n v="0"/>
    <n v="120183.5"/>
    <n v="0"/>
    <n v="0"/>
    <n v="39.1"/>
    <n v="-14401.8"/>
    <n v="868438.3"/>
    <n v="1942777.6"/>
    <n v="1288281.1000000001"/>
    <n v="828075.2"/>
    <n v="2900403.5"/>
    <n v="0"/>
    <n v="483415.1"/>
    <n v="0"/>
    <n v="810342.3"/>
    <n v="0"/>
    <n v="0"/>
    <n v="11098410"/>
    <n v="0"/>
    <n v="39877"/>
    <n v="1015598.2000000002"/>
    <n v="8328333.7999999998"/>
    <n v="12432044.4"/>
    <n v="21775976.399999999"/>
  </r>
  <r>
    <x v="3"/>
    <x v="0"/>
    <n v="4"/>
    <n v="94773.4"/>
    <n v="478922"/>
    <n v="550363.4"/>
    <n v="60.5"/>
    <n v="96388"/>
    <n v="1814.8"/>
    <n v="365.8"/>
    <n v="5345.1"/>
    <n v="4927.6000000000004"/>
    <n v="1422.6"/>
    <n v="0"/>
    <n v="1397.6"/>
    <n v="42288.2"/>
    <n v="156029.5"/>
    <n v="142496.9"/>
    <n v="115326"/>
    <n v="0"/>
    <n v="142003.79999999999"/>
    <n v="0"/>
    <n v="0"/>
    <n v="45.5"/>
    <n v="72905.7"/>
    <n v="942905.5"/>
    <n v="2229601.7000000002"/>
    <n v="1622443.1"/>
    <n v="962678.4"/>
    <n v="2597663.2000000002"/>
    <n v="-2685.3"/>
    <n v="450487.3"/>
    <n v="0"/>
    <n v="683769.9"/>
    <n v="0"/>
    <n v="0"/>
    <n v="14517456.800000001"/>
    <n v="0"/>
    <n v="34951.1"/>
    <n v="1234383.2000000004"/>
    <n v="9027785.1000000015"/>
    <n v="15683979.800000001"/>
    <n v="25946148.100000001"/>
  </r>
  <r>
    <x v="3"/>
    <x v="0"/>
    <n v="5"/>
    <n v="68827.8"/>
    <n v="376100.3"/>
    <n v="336197.5"/>
    <n v="37.299999999999997"/>
    <n v="53632.6"/>
    <n v="1191.9000000000001"/>
    <n v="235.7"/>
    <n v="3066"/>
    <n v="3640.1"/>
    <n v="1164"/>
    <n v="0"/>
    <n v="933.8"/>
    <n v="35163.699999999997"/>
    <n v="141078.39999999999"/>
    <n v="125820.4"/>
    <n v="66210.600000000006"/>
    <n v="0"/>
    <n v="238732.3"/>
    <n v="0"/>
    <n v="0"/>
    <n v="35.9"/>
    <n v="46828"/>
    <n v="839815"/>
    <n v="1851464.1"/>
    <n v="1316781.8999999999"/>
    <n v="830218.9"/>
    <n v="2466771.9"/>
    <n v="0"/>
    <n v="476008.8"/>
    <n v="0"/>
    <n v="725036"/>
    <n v="0"/>
    <n v="0"/>
    <n v="16747269.800000001"/>
    <n v="0"/>
    <n v="33999.1"/>
    <n v="844093.2"/>
    <n v="7959854.9000000004"/>
    <n v="17982313.700000003"/>
    <n v="26786261.800000004"/>
  </r>
  <r>
    <x v="3"/>
    <x v="0"/>
    <n v="6"/>
    <n v="62688.4"/>
    <n v="353084.7"/>
    <n v="257977.8"/>
    <n v="38.700000000000003"/>
    <n v="32457.5"/>
    <n v="714.8"/>
    <n v="142.9"/>
    <n v="2443.8000000000002"/>
    <n v="1854.1"/>
    <n v="1153.2"/>
    <n v="0"/>
    <n v="940.7"/>
    <n v="33062.9"/>
    <n v="141205.79999999999"/>
    <n v="186629.5"/>
    <n v="222178.7"/>
    <n v="0"/>
    <n v="0"/>
    <n v="0"/>
    <n v="0"/>
    <n v="66.2"/>
    <n v="51346.400000000001"/>
    <n v="833051.2"/>
    <n v="1816741"/>
    <n v="1195939.8"/>
    <n v="807025.3"/>
    <n v="2258110.2000000002"/>
    <n v="0"/>
    <n v="464450.7"/>
    <n v="0"/>
    <n v="655293.19999999995"/>
    <n v="0"/>
    <n v="0"/>
    <n v="22227320"/>
    <n v="0"/>
    <n v="31781"/>
    <n v="712555.9"/>
    <n v="7546297.7000000002"/>
    <n v="23378844.899999999"/>
    <n v="31637698.5"/>
  </r>
  <r>
    <x v="3"/>
    <x v="0"/>
    <n v="7"/>
    <n v="39426.699999999997"/>
    <n v="297837.09999999998"/>
    <n v="242926.8"/>
    <n v="72"/>
    <n v="25387.200000000001"/>
    <n v="431.7"/>
    <n v="0"/>
    <n v="1575.5"/>
    <n v="2515.3000000000002"/>
    <n v="0"/>
    <n v="0"/>
    <n v="980.3"/>
    <n v="32505.200000000001"/>
    <n v="125633.7"/>
    <n v="130078.8"/>
    <n v="54450.6"/>
    <n v="47098.400000000001"/>
    <n v="0"/>
    <n v="0"/>
    <n v="0"/>
    <n v="42.9"/>
    <n v="35724.300000000003"/>
    <n v="798872.5"/>
    <n v="1803107.2"/>
    <n v="1063783.3999999999"/>
    <n v="973976.6"/>
    <n v="2504315.1"/>
    <n v="0"/>
    <n v="415292.8"/>
    <n v="0"/>
    <n v="668491.19999999995"/>
    <n v="0"/>
    <n v="0"/>
    <n v="24179372.600000001"/>
    <n v="0"/>
    <n v="32146.400000000001"/>
    <n v="610172.29999999993"/>
    <n v="7570569"/>
    <n v="25295303"/>
    <n v="33476044.300000001"/>
  </r>
  <r>
    <x v="3"/>
    <x v="0"/>
    <n v="8"/>
    <n v="39258.6"/>
    <n v="285570.59999999998"/>
    <n v="231943.8"/>
    <n v="57.1"/>
    <n v="21895.1"/>
    <n v="354.5"/>
    <n v="0"/>
    <n v="1501.8"/>
    <n v="2071.1999999999998"/>
    <n v="0"/>
    <n v="0"/>
    <n v="752.7"/>
    <n v="30839.3"/>
    <n v="128769.2"/>
    <n v="107810"/>
    <n v="49456.4"/>
    <n v="0"/>
    <n v="0"/>
    <n v="0"/>
    <n v="0"/>
    <n v="680.5"/>
    <n v="37465.5"/>
    <n v="773160.4"/>
    <n v="1703754"/>
    <n v="986854.6"/>
    <n v="869856"/>
    <n v="2315935.2000000002"/>
    <n v="509.6"/>
    <n v="503324.6"/>
    <n v="0"/>
    <n v="545567.6"/>
    <n v="0"/>
    <n v="0"/>
    <n v="25299979.699999999"/>
    <n v="0"/>
    <n v="28773.1"/>
    <n v="582652.69999999995"/>
    <n v="7005333.7999999998"/>
    <n v="26378154.600000001"/>
    <n v="33966141.100000001"/>
  </r>
  <r>
    <x v="3"/>
    <x v="0"/>
    <n v="9"/>
    <n v="43822.400000000001"/>
    <n v="316950.5"/>
    <n v="248401.6"/>
    <n v="68.8"/>
    <n v="24096.5"/>
    <n v="458"/>
    <n v="47.9"/>
    <n v="2607.1999999999998"/>
    <n v="2741.9"/>
    <n v="0"/>
    <n v="0"/>
    <n v="782.5"/>
    <n v="35948.199999999997"/>
    <n v="142682.4"/>
    <n v="116359.8"/>
    <n v="49455"/>
    <n v="0"/>
    <n v="0"/>
    <n v="0"/>
    <n v="0"/>
    <n v="592.6"/>
    <n v="45899"/>
    <n v="863797.1"/>
    <n v="1840353.6"/>
    <n v="1061514.6000000001"/>
    <n v="864259.5"/>
    <n v="2279356.4"/>
    <n v="0"/>
    <n v="381745.5"/>
    <n v="0"/>
    <n v="379902.7"/>
    <n v="0"/>
    <n v="0"/>
    <n v="27462900"/>
    <n v="0"/>
    <n v="30366.3"/>
    <n v="639194.80000000005"/>
    <n v="7301000.7000000011"/>
    <n v="28254914.5"/>
    <n v="36195110"/>
  </r>
  <r>
    <x v="3"/>
    <x v="0"/>
    <n v="10"/>
    <n v="38598.400000000001"/>
    <n v="281049.2"/>
    <n v="215672"/>
    <n v="71.8"/>
    <n v="20386.2"/>
    <n v="607.9"/>
    <n v="4.2"/>
    <n v="1652.1"/>
    <n v="1967.1"/>
    <n v="0"/>
    <n v="0"/>
    <n v="633.9"/>
    <n v="35674"/>
    <n v="119367.8"/>
    <n v="99575.6"/>
    <n v="29364.9"/>
    <n v="0"/>
    <n v="1.7"/>
    <n v="0"/>
    <n v="0"/>
    <n v="558.5"/>
    <n v="42543.9"/>
    <n v="735699.6"/>
    <n v="1577528.3"/>
    <n v="943214.7"/>
    <n v="816429.2"/>
    <n v="2531897.5"/>
    <n v="0"/>
    <n v="458126"/>
    <n v="0"/>
    <n v="313266.7"/>
    <n v="0"/>
    <n v="0"/>
    <n v="21980190.600000001"/>
    <n v="0"/>
    <n v="32885.5"/>
    <n v="560008.9"/>
    <n v="6932489.6000000006"/>
    <n v="22784468.800000001"/>
    <n v="30276967.300000001"/>
  </r>
  <r>
    <x v="3"/>
    <x v="0"/>
    <n v="11"/>
    <n v="44529.4"/>
    <n v="305491.59999999998"/>
    <n v="303493.3"/>
    <n v="43.2"/>
    <n v="52029.599999999999"/>
    <n v="1639.2"/>
    <n v="10.4"/>
    <n v="2832.6"/>
    <n v="3383.3"/>
    <n v="0"/>
    <n v="0"/>
    <n v="637.70000000000005"/>
    <n v="35960.5"/>
    <n v="132437.6"/>
    <n v="106151.7"/>
    <n v="40412.199999999997"/>
    <n v="0"/>
    <n v="27.5"/>
    <n v="0"/>
    <n v="0"/>
    <n v="543"/>
    <n v="45429"/>
    <n v="765699.8"/>
    <n v="1751291.7"/>
    <n v="1160570.3"/>
    <n v="807031.6"/>
    <n v="2587919.1"/>
    <n v="0"/>
    <n v="438842.7"/>
    <n v="0"/>
    <n v="922850.1"/>
    <n v="0"/>
    <n v="0"/>
    <n v="17790740.100000001"/>
    <n v="0"/>
    <n v="35274.300000000003"/>
    <n v="713452.6"/>
    <n v="7434111.6999999993"/>
    <n v="19187707.200000003"/>
    <n v="27335271.5"/>
  </r>
  <r>
    <x v="3"/>
    <x v="0"/>
    <n v="12"/>
    <n v="68762.100000000006"/>
    <n v="468168.4"/>
    <n v="506943.2"/>
    <n v="58.5"/>
    <n v="84810.8"/>
    <n v="3746"/>
    <n v="1"/>
    <n v="5547.6"/>
    <n v="5646.2"/>
    <n v="0"/>
    <n v="0"/>
    <n v="855.4"/>
    <n v="45910.400000000001"/>
    <n v="165845.6"/>
    <n v="157677.6"/>
    <n v="54367.6"/>
    <n v="0"/>
    <n v="108445.1"/>
    <n v="0"/>
    <n v="0"/>
    <n v="429.1"/>
    <n v="56367.9"/>
    <n v="910005.5"/>
    <n v="2168297.7000000002"/>
    <n v="1533941.9"/>
    <n v="1037672"/>
    <n v="2718301"/>
    <n v="24912.400000000001"/>
    <n v="458935.2"/>
    <n v="0"/>
    <n v="745348.8"/>
    <n v="0"/>
    <n v="0"/>
    <n v="10344060.1"/>
    <n v="0"/>
    <n v="40645.9"/>
    <n v="1143683.8"/>
    <n v="8958116.8000000007"/>
    <n v="11613902.4"/>
    <n v="21715703"/>
  </r>
  <r>
    <x v="4"/>
    <x v="0"/>
    <n v="1"/>
    <n v="42628.3"/>
    <n v="128821"/>
    <n v="52862.400000000001"/>
    <n v="2.1"/>
    <n v="233"/>
    <n v="133.6"/>
    <n v="0"/>
    <n v="0"/>
    <n v="0"/>
    <n v="0"/>
    <n v="0"/>
    <n v="30.2"/>
    <n v="10624.7"/>
    <n v="21304.7"/>
    <n v="12882.4"/>
    <n v="0"/>
    <n v="0"/>
    <n v="0"/>
    <n v="0"/>
    <n v="0"/>
    <n v="0"/>
    <n v="6199.9"/>
    <n v="126454.3"/>
    <n v="89933.2"/>
    <n v="166725.29999999999"/>
    <n v="60459.199999999997"/>
    <n v="62371.3"/>
    <n v="0"/>
    <n v="93749.1"/>
    <n v="0"/>
    <n v="49290.3"/>
    <n v="0"/>
    <n v="0"/>
    <n v="0"/>
    <n v="0"/>
    <n v="0"/>
    <n v="224680.4"/>
    <n v="556985.20000000007"/>
    <n v="143039.40000000002"/>
    <n v="924705.00000000012"/>
  </r>
  <r>
    <x v="4"/>
    <x v="0"/>
    <n v="2"/>
    <n v="24349.1"/>
    <n v="73652.5"/>
    <n v="32807.4"/>
    <n v="6.2"/>
    <n v="201.6"/>
    <n v="65.599999999999994"/>
    <n v="0"/>
    <n v="0"/>
    <n v="0"/>
    <n v="0"/>
    <n v="0"/>
    <n v="44.3"/>
    <n v="9441.9"/>
    <n v="22285.3"/>
    <n v="-542.70000000000005"/>
    <n v="0"/>
    <n v="0"/>
    <n v="0"/>
    <n v="0"/>
    <n v="0"/>
    <n v="0"/>
    <n v="6837.7"/>
    <n v="95237.9"/>
    <n v="79513.899999999994"/>
    <n v="79541.600000000006"/>
    <n v="-414105.59999999998"/>
    <n v="50186.9"/>
    <n v="0"/>
    <n v="72526.899999999994"/>
    <n v="0"/>
    <n v="40932.199999999997"/>
    <n v="0"/>
    <n v="0"/>
    <n v="0"/>
    <n v="0"/>
    <n v="0"/>
    <n v="131082.4"/>
    <n v="-71558.799999999959"/>
    <n v="113459.09999999999"/>
    <n v="172982.7"/>
  </r>
  <r>
    <x v="4"/>
    <x v="0"/>
    <n v="3"/>
    <n v="15824.1"/>
    <n v="49051.4"/>
    <n v="23690.2"/>
    <n v="0"/>
    <n v="158.19999999999999"/>
    <n v="60.1"/>
    <n v="0"/>
    <n v="0"/>
    <n v="0"/>
    <n v="0"/>
    <n v="0"/>
    <n v="59.6"/>
    <n v="6460.8"/>
    <n v="15899.4"/>
    <n v="955.9"/>
    <n v="0"/>
    <n v="0"/>
    <n v="0"/>
    <n v="0"/>
    <n v="0"/>
    <n v="0"/>
    <n v="3071.9"/>
    <n v="73505.7"/>
    <n v="65273.9"/>
    <n v="98522.9"/>
    <n v="965552.4"/>
    <n v="62499"/>
    <n v="0"/>
    <n v="70460.2"/>
    <n v="0"/>
    <n v="46139.8"/>
    <n v="0"/>
    <n v="0"/>
    <n v="0"/>
    <n v="0"/>
    <n v="0"/>
    <n v="88784"/>
    <n v="1291801.5"/>
    <n v="116600"/>
    <n v="1497185.5"/>
  </r>
  <r>
    <x v="4"/>
    <x v="0"/>
    <n v="4"/>
    <n v="13519.2"/>
    <n v="40946.300000000003"/>
    <n v="21100.6"/>
    <n v="1"/>
    <n v="74"/>
    <n v="62.4"/>
    <n v="0"/>
    <n v="0"/>
    <n v="0"/>
    <n v="0"/>
    <n v="0"/>
    <n v="52.1"/>
    <n v="6239.5"/>
    <n v="18829.400000000001"/>
    <n v="1330.3"/>
    <n v="0"/>
    <n v="0"/>
    <n v="0"/>
    <n v="0"/>
    <n v="0"/>
    <n v="0"/>
    <n v="4489.2"/>
    <n v="70845.3"/>
    <n v="69711.600000000006"/>
    <n v="63401.9"/>
    <n v="250188.3"/>
    <n v="52004.1"/>
    <n v="0"/>
    <n v="71915.100000000006"/>
    <n v="0"/>
    <n v="51962.3"/>
    <n v="0"/>
    <n v="0"/>
    <n v="0"/>
    <n v="0"/>
    <n v="0"/>
    <n v="75703.5"/>
    <n v="537091.69999999995"/>
    <n v="123877.40000000001"/>
    <n v="736672.6"/>
  </r>
  <r>
    <x v="4"/>
    <x v="0"/>
    <n v="5"/>
    <n v="9954.6"/>
    <n v="30633.599999999999"/>
    <n v="14923.3"/>
    <n v="2.1"/>
    <n v="81.400000000000006"/>
    <n v="93.4"/>
    <n v="0"/>
    <n v="0"/>
    <n v="0"/>
    <n v="0"/>
    <n v="0"/>
    <n v="42.1"/>
    <n v="5270.9"/>
    <n v="19048.099999999999"/>
    <n v="1402.2"/>
    <n v="0"/>
    <n v="0"/>
    <n v="0"/>
    <n v="0"/>
    <n v="0"/>
    <n v="0"/>
    <n v="2427.8000000000002"/>
    <n v="52903.199999999997"/>
    <n v="52081.4"/>
    <n v="43856"/>
    <n v="194456.6"/>
    <n v="49624.4"/>
    <n v="0"/>
    <n v="62886.8"/>
    <n v="0"/>
    <n v="48562.7"/>
    <n v="0"/>
    <n v="0"/>
    <n v="0"/>
    <n v="0"/>
    <n v="0"/>
    <n v="55688.4"/>
    <n v="421112.7"/>
    <n v="111449.5"/>
    <n v="588250.60000000009"/>
  </r>
  <r>
    <x v="4"/>
    <x v="0"/>
    <n v="6"/>
    <n v="9141.9"/>
    <n v="28332.7"/>
    <n v="12721"/>
    <n v="1"/>
    <n v="104.1"/>
    <n v="38.299999999999997"/>
    <n v="0"/>
    <n v="0"/>
    <n v="0"/>
    <n v="0"/>
    <n v="0"/>
    <n v="46.2"/>
    <n v="4251.8"/>
    <n v="13815.7"/>
    <n v="1660.9"/>
    <n v="0"/>
    <n v="0"/>
    <n v="0"/>
    <n v="0"/>
    <n v="0"/>
    <n v="0"/>
    <n v="2127"/>
    <n v="51689.5"/>
    <n v="48913.2"/>
    <n v="33369.1"/>
    <n v="220683.2"/>
    <n v="46212.5"/>
    <n v="0"/>
    <n v="56351.4"/>
    <n v="0"/>
    <n v="38918.699999999997"/>
    <n v="0"/>
    <n v="0"/>
    <n v="0"/>
    <n v="0"/>
    <n v="0"/>
    <n v="50339"/>
    <n v="422769.1"/>
    <n v="95270.1"/>
    <n v="568378.19999999995"/>
  </r>
  <r>
    <x v="4"/>
    <x v="0"/>
    <n v="7"/>
    <n v="5773.7"/>
    <n v="22040.6"/>
    <n v="15905.7"/>
    <n v="1"/>
    <n v="0"/>
    <n v="43.7"/>
    <n v="0"/>
    <n v="0"/>
    <n v="0"/>
    <n v="0"/>
    <n v="0"/>
    <n v="45.3"/>
    <n v="4343.3999999999996"/>
    <n v="11260.2"/>
    <n v="1156.0999999999999"/>
    <n v="0"/>
    <n v="0"/>
    <n v="0"/>
    <n v="0"/>
    <n v="0"/>
    <n v="0"/>
    <n v="3245.2"/>
    <n v="49267.9"/>
    <n v="39741.300000000003"/>
    <n v="16049.7"/>
    <n v="169494.9"/>
    <n v="46248.800000000003"/>
    <n v="0"/>
    <n v="64282.400000000001"/>
    <n v="0"/>
    <n v="40716"/>
    <n v="0"/>
    <n v="0"/>
    <n v="0"/>
    <n v="0"/>
    <n v="0"/>
    <n v="43764.7"/>
    <n v="340852.8"/>
    <n v="104998.39999999999"/>
    <n v="489615.9"/>
  </r>
  <r>
    <x v="4"/>
    <x v="0"/>
    <n v="8"/>
    <n v="6067.2"/>
    <n v="21622.2"/>
    <n v="15456.2"/>
    <n v="1"/>
    <n v="0"/>
    <n v="-96.8"/>
    <n v="0"/>
    <n v="0"/>
    <n v="0"/>
    <n v="0"/>
    <n v="0"/>
    <n v="45"/>
    <n v="4535.3999999999996"/>
    <n v="11545.8"/>
    <n v="1284"/>
    <n v="0"/>
    <n v="0"/>
    <n v="0"/>
    <n v="0"/>
    <n v="0"/>
    <n v="0"/>
    <n v="3401.1"/>
    <n v="46987.9"/>
    <n v="41763.9"/>
    <n v="16072.4"/>
    <n v="12055.6"/>
    <n v="44679.6"/>
    <n v="0"/>
    <n v="81958"/>
    <n v="0"/>
    <n v="64916.800000000003"/>
    <n v="0"/>
    <n v="0"/>
    <n v="0"/>
    <n v="0"/>
    <n v="0"/>
    <n v="43049.8"/>
    <n v="182370.7"/>
    <n v="146874.79999999999"/>
    <n v="372295.3"/>
  </r>
  <r>
    <x v="4"/>
    <x v="0"/>
    <n v="9"/>
    <n v="6079.2"/>
    <n v="22087.1"/>
    <n v="15755"/>
    <n v="1"/>
    <n v="0"/>
    <n v="6.2"/>
    <n v="0"/>
    <n v="0"/>
    <n v="0"/>
    <n v="0"/>
    <n v="0"/>
    <n v="39"/>
    <n v="5272.1"/>
    <n v="12637.9"/>
    <n v="1164.4000000000001"/>
    <n v="0"/>
    <n v="10.4"/>
    <n v="0"/>
    <n v="0"/>
    <n v="0"/>
    <n v="0"/>
    <n v="3506.7"/>
    <n v="47007.199999999997"/>
    <n v="38250.400000000001"/>
    <n v="15642"/>
    <n v="149549.6"/>
    <n v="44763.3"/>
    <n v="0"/>
    <n v="82239.199999999997"/>
    <n v="0"/>
    <n v="34603"/>
    <n v="0"/>
    <n v="0"/>
    <n v="0"/>
    <n v="0"/>
    <n v="0"/>
    <n v="43928.5"/>
    <n v="317843"/>
    <n v="116842.2"/>
    <n v="478613.7"/>
  </r>
  <r>
    <x v="4"/>
    <x v="0"/>
    <n v="10"/>
    <n v="6127.2"/>
    <n v="22589.8"/>
    <n v="16244.2"/>
    <n v="2.2000000000000002"/>
    <n v="0"/>
    <n v="4.2"/>
    <n v="0"/>
    <n v="0"/>
    <n v="0"/>
    <n v="0"/>
    <n v="0"/>
    <n v="34.700000000000003"/>
    <n v="6037.2"/>
    <n v="20765.3"/>
    <n v="2412.5"/>
    <n v="0"/>
    <n v="0"/>
    <n v="0"/>
    <n v="0"/>
    <n v="0"/>
    <n v="0"/>
    <n v="3443.1"/>
    <n v="48353.1"/>
    <n v="40752.800000000003"/>
    <n v="23141.9"/>
    <n v="189286.9"/>
    <n v="51870.5"/>
    <n v="0"/>
    <n v="116141.3"/>
    <n v="0"/>
    <n v="46514.7"/>
    <n v="0"/>
    <n v="0"/>
    <n v="0"/>
    <n v="0"/>
    <n v="0"/>
    <n v="44967.599999999991"/>
    <n v="386098"/>
    <n v="162656"/>
    <n v="593721.59999999998"/>
  </r>
  <r>
    <x v="4"/>
    <x v="0"/>
    <n v="11"/>
    <n v="6703.5"/>
    <n v="24986"/>
    <n v="20092.2"/>
    <n v="3.3"/>
    <n v="0"/>
    <n v="120.9"/>
    <n v="0"/>
    <n v="0"/>
    <n v="0"/>
    <n v="0"/>
    <n v="0"/>
    <n v="29.2"/>
    <n v="5430.6"/>
    <n v="14684.5"/>
    <n v="2673.3"/>
    <n v="0"/>
    <n v="0"/>
    <n v="0"/>
    <n v="0"/>
    <n v="0"/>
    <n v="0"/>
    <n v="3707"/>
    <n v="49445.9"/>
    <n v="44788"/>
    <n v="20851.2"/>
    <n v="167603"/>
    <n v="55268.9"/>
    <n v="0"/>
    <n v="95538.8"/>
    <n v="0"/>
    <n v="38768.5"/>
    <n v="0"/>
    <n v="0"/>
    <n v="0"/>
    <n v="0"/>
    <n v="0"/>
    <n v="51905.9"/>
    <n v="364481.60000000003"/>
    <n v="134307.29999999999"/>
    <n v="550694.80000000005"/>
  </r>
  <r>
    <x v="4"/>
    <x v="0"/>
    <n v="12"/>
    <n v="10629.5"/>
    <n v="53854.400000000001"/>
    <n v="50630.400000000001"/>
    <n v="2.2000000000000002"/>
    <n v="0"/>
    <n v="6.3"/>
    <n v="0"/>
    <n v="0"/>
    <n v="0"/>
    <n v="0"/>
    <n v="0"/>
    <n v="31"/>
    <n v="7329.1"/>
    <n v="17419.8"/>
    <n v="1151.0999999999999"/>
    <n v="0"/>
    <n v="0"/>
    <n v="0"/>
    <n v="0"/>
    <n v="0"/>
    <n v="0"/>
    <n v="6936.1"/>
    <n v="66365.899999999994"/>
    <n v="75378.7"/>
    <n v="68128.100000000006"/>
    <n v="172011.7"/>
    <n v="63696.3"/>
    <n v="0"/>
    <n v="77516.100000000006"/>
    <n v="0"/>
    <n v="50690"/>
    <n v="0"/>
    <n v="0"/>
    <n v="0"/>
    <n v="0"/>
    <n v="0"/>
    <n v="115122.8"/>
    <n v="478447.8"/>
    <n v="128206.1"/>
    <n v="721776.7"/>
  </r>
  <r>
    <x v="5"/>
    <x v="0"/>
    <n v="1"/>
    <n v="84198.9"/>
    <n v="430588.9"/>
    <n v="496700.5"/>
    <n v="17.899999999999999"/>
    <n v="2347.6"/>
    <n v="8.3000000000000007"/>
    <n v="-5.5"/>
    <n v="2266.8000000000002"/>
    <n v="20019.099999999999"/>
    <n v="0"/>
    <n v="0"/>
    <n v="33"/>
    <n v="127447.4"/>
    <n v="72690.600000000006"/>
    <n v="316464.2"/>
    <n v="177009.1"/>
    <n v="0"/>
    <n v="40522"/>
    <n v="0"/>
    <n v="0"/>
    <n v="402.8"/>
    <n v="143034"/>
    <n v="890659"/>
    <n v="1299472.3999999999"/>
    <n v="801906.3"/>
    <n v="878241.7"/>
    <n v="1893799.1"/>
    <n v="51716.7"/>
    <n v="3787873.7"/>
    <n v="0"/>
    <n v="4235845.0999999996"/>
    <n v="0"/>
    <n v="71939.7"/>
    <n v="49058897.600000001"/>
    <n v="0"/>
    <n v="239066"/>
    <n v="1036142.5000000001"/>
    <n v="6641681.5999999996"/>
    <n v="57445338.800000004"/>
    <n v="65123162.900000006"/>
  </r>
  <r>
    <x v="5"/>
    <x v="0"/>
    <n v="2"/>
    <n v="64055.4"/>
    <n v="318905.8"/>
    <n v="397996"/>
    <n v="21"/>
    <n v="1613"/>
    <n v="7.3"/>
    <n v="201.2"/>
    <n v="2587.3000000000002"/>
    <n v="6624.6"/>
    <n v="0"/>
    <n v="0"/>
    <n v="2014.4"/>
    <n v="106234.9"/>
    <n v="141940.70000000001"/>
    <n v="222629.5"/>
    <n v="47712.1"/>
    <n v="0"/>
    <n v="21950.1"/>
    <n v="0"/>
    <n v="0"/>
    <n v="305.8"/>
    <n v="100809.5"/>
    <n v="716661.1"/>
    <n v="1029092.2"/>
    <n v="774993.3"/>
    <n v="819242.3"/>
    <n v="1548335"/>
    <n v="10300.5"/>
    <n v="3018111.3"/>
    <n v="0"/>
    <n v="3099765.9"/>
    <n v="12139.7"/>
    <n v="553676.19999999995"/>
    <n v="36045512.200000003"/>
    <n v="0"/>
    <n v="180002.1"/>
    <n v="792011.6"/>
    <n v="5531920.8999999994"/>
    <n v="42919507.900000006"/>
    <n v="49243440.400000006"/>
  </r>
  <r>
    <x v="5"/>
    <x v="0"/>
    <n v="3"/>
    <n v="46602"/>
    <n v="198551.5"/>
    <n v="210142.1"/>
    <n v="16.8"/>
    <n v="1839.3"/>
    <n v="8.4"/>
    <n v="-92.8"/>
    <n v="1723.7"/>
    <n v="10522.2"/>
    <n v="0"/>
    <n v="0"/>
    <n v="36.299999999999997"/>
    <n v="51038.1"/>
    <n v="126407.7"/>
    <n v="193906.3"/>
    <n v="79527.399999999994"/>
    <n v="0"/>
    <n v="33703.800000000003"/>
    <n v="0"/>
    <n v="0"/>
    <n v="7557.9"/>
    <n v="69740.7"/>
    <n v="675700"/>
    <n v="960278.4"/>
    <n v="690739.3"/>
    <n v="785689.7"/>
    <n v="1753853.1"/>
    <n v="62.2"/>
    <n v="4060453.4"/>
    <n v="9860.1"/>
    <n v="3354704"/>
    <n v="0"/>
    <n v="25606.2"/>
    <n v="46485363.799999997"/>
    <n v="0"/>
    <n v="215925.9"/>
    <n v="469313.2"/>
    <n v="5428178.7000000011"/>
    <n v="54151975.599999994"/>
    <n v="60049467.499999993"/>
  </r>
  <r>
    <x v="5"/>
    <x v="0"/>
    <n v="4"/>
    <n v="45445.7"/>
    <n v="188907.6"/>
    <n v="219401.5"/>
    <n v="16.8"/>
    <n v="1566.6"/>
    <n v="7.3"/>
    <n v="98.1"/>
    <n v="1871.9"/>
    <n v="8495.7999999999993"/>
    <n v="0"/>
    <n v="0"/>
    <n v="53.4"/>
    <n v="38606.400000000001"/>
    <n v="110259.8"/>
    <n v="150931.5"/>
    <n v="95679.5"/>
    <n v="0"/>
    <n v="25633.200000000001"/>
    <n v="0"/>
    <n v="0"/>
    <n v="8393"/>
    <n v="62072.7"/>
    <n v="641127.19999999995"/>
    <n v="891934.7"/>
    <n v="626119.69999999995"/>
    <n v="669807.4"/>
    <n v="1477285.9"/>
    <n v="9687.7000000000007"/>
    <n v="3362636.5"/>
    <n v="0"/>
    <n v="4026740.3"/>
    <n v="0"/>
    <n v="249243.6"/>
    <n v="34567687.399999999"/>
    <n v="0"/>
    <n v="185070.3"/>
    <n v="465811.29999999993"/>
    <n v="4797904.3999999994"/>
    <n v="42401065.799999997"/>
    <n v="47664781.5"/>
  </r>
  <r>
    <x v="5"/>
    <x v="0"/>
    <n v="5"/>
    <n v="39386.400000000001"/>
    <n v="156960.1"/>
    <n v="163937.5"/>
    <n v="11.7"/>
    <n v="1720.6"/>
    <n v="7.3"/>
    <n v="30.4"/>
    <n v="1440"/>
    <n v="7362.7"/>
    <n v="0"/>
    <n v="0"/>
    <n v="29.4"/>
    <n v="25294"/>
    <n v="88287.3"/>
    <n v="116336.1"/>
    <n v="90270.399999999994"/>
    <n v="0"/>
    <n v="0"/>
    <n v="0"/>
    <n v="0"/>
    <n v="8251.7999999999993"/>
    <n v="54126.3"/>
    <n v="596272.6"/>
    <n v="839143"/>
    <n v="606972.69999999995"/>
    <n v="575446.1"/>
    <n v="1789332.4"/>
    <n v="17889.5"/>
    <n v="3252015.1"/>
    <n v="105544.2"/>
    <n v="3536236.7"/>
    <n v="0"/>
    <n v="1009415.5"/>
    <n v="41921218.600000001"/>
    <n v="0"/>
    <n v="165795.6"/>
    <n v="370856.7"/>
    <n v="4789762.0999999996"/>
    <n v="50008115.200000003"/>
    <n v="55168734"/>
  </r>
  <r>
    <x v="5"/>
    <x v="0"/>
    <n v="6"/>
    <n v="35815.800000000003"/>
    <n v="139992.29999999999"/>
    <n v="143090.70000000001"/>
    <n v="25.9"/>
    <n v="1165.4000000000001"/>
    <n v="8.3000000000000007"/>
    <n v="74.099999999999994"/>
    <n v="1394.3"/>
    <n v="5538"/>
    <n v="0"/>
    <n v="0"/>
    <n v="28.1"/>
    <n v="21061.3"/>
    <n v="79562.3"/>
    <n v="97663.2"/>
    <n v="87064.6"/>
    <n v="0"/>
    <n v="40033.1"/>
    <n v="0"/>
    <n v="0"/>
    <n v="6518.2"/>
    <n v="45764.1"/>
    <n v="591135.30000000005"/>
    <n v="826016.5"/>
    <n v="559927.6"/>
    <n v="588384.19999999995"/>
    <n v="1781045.6"/>
    <n v="252.5"/>
    <n v="3319103.8"/>
    <n v="0"/>
    <n v="3752880.8"/>
    <n v="0"/>
    <n v="410445.5"/>
    <n v="38059324.200000003"/>
    <n v="0"/>
    <n v="153793.5"/>
    <n v="327104.8"/>
    <n v="4724204.0999999996"/>
    <n v="45695800.300000004"/>
    <n v="50747109.200000003"/>
  </r>
  <r>
    <x v="5"/>
    <x v="0"/>
    <n v="7"/>
    <n v="29193.1"/>
    <n v="108706.4"/>
    <n v="127309.2"/>
    <n v="24.2"/>
    <n v="1216.8"/>
    <n v="0"/>
    <n v="10.4"/>
    <n v="4410.3"/>
    <n v="1582.8"/>
    <n v="3038.3"/>
    <n v="0"/>
    <n v="128.5"/>
    <n v="17089.400000000001"/>
    <n v="76188.3"/>
    <n v="105352.4"/>
    <n v="78057.8"/>
    <n v="0"/>
    <n v="17358.8"/>
    <n v="0"/>
    <n v="0"/>
    <n v="6496.4"/>
    <n v="41236.9"/>
    <n v="509285.6"/>
    <n v="745405.9"/>
    <n v="441655.1"/>
    <n v="648048.69999999995"/>
    <n v="1727777.1"/>
    <n v="120.3"/>
    <n v="3064347.5"/>
    <n v="0"/>
    <n v="3840786.1"/>
    <n v="0"/>
    <n v="0"/>
    <n v="38281796.399999999"/>
    <n v="0"/>
    <n v="158630"/>
    <n v="275491.5"/>
    <n v="4414080.9000000004"/>
    <n v="45345680.299999997"/>
    <n v="50035252.699999996"/>
  </r>
  <r>
    <x v="5"/>
    <x v="0"/>
    <n v="8"/>
    <n v="28777.9"/>
    <n v="105631.6"/>
    <n v="124445.1"/>
    <n v="18.8"/>
    <n v="1154.7"/>
    <n v="0"/>
    <n v="10.4"/>
    <n v="3850.9"/>
    <n v="1463"/>
    <n v="3264.3"/>
    <n v="0"/>
    <n v="51.5"/>
    <n v="16900.3"/>
    <n v="73332.7"/>
    <n v="98895.7"/>
    <n v="77991.199999999997"/>
    <n v="0"/>
    <n v="0"/>
    <n v="0"/>
    <n v="0"/>
    <n v="6769.5"/>
    <n v="37524.6"/>
    <n v="522572.9"/>
    <n v="767735"/>
    <n v="630094"/>
    <n v="669075"/>
    <n v="1727038.3"/>
    <n v="0"/>
    <n v="3122273.4"/>
    <n v="42460.7"/>
    <n v="3450398.2"/>
    <n v="0"/>
    <n v="1423718.2"/>
    <n v="42087601.399999999"/>
    <n v="0"/>
    <n v="148245.29999999999"/>
    <n v="268616.7"/>
    <n v="4627980.7"/>
    <n v="50274697.199999996"/>
    <n v="55171294.599999994"/>
  </r>
  <r>
    <x v="5"/>
    <x v="0"/>
    <n v="9"/>
    <n v="29373.4"/>
    <n v="109463.6"/>
    <n v="127364.6"/>
    <n v="142.80000000000001"/>
    <n v="1212.7"/>
    <n v="0"/>
    <n v="16.7"/>
    <n v="1208"/>
    <n v="1998.2"/>
    <n v="2946.8"/>
    <n v="0"/>
    <n v="43.7"/>
    <n v="16980.099999999999"/>
    <n v="77014.899999999994"/>
    <n v="116479.3"/>
    <n v="99668.4"/>
    <n v="0"/>
    <n v="0"/>
    <n v="0"/>
    <n v="0"/>
    <n v="6850.3"/>
    <n v="42917.4"/>
    <n v="540367.19999999995"/>
    <n v="804851.6"/>
    <n v="497592.9"/>
    <n v="621797.6"/>
    <n v="1699856.3"/>
    <n v="0"/>
    <n v="3071316"/>
    <n v="89554.5"/>
    <n v="3585457.9"/>
    <n v="0"/>
    <n v="832668.8"/>
    <n v="42556075.200000003"/>
    <n v="0"/>
    <n v="141003.4"/>
    <n v="273726.8"/>
    <n v="4524419.7"/>
    <n v="50276075.800000004"/>
    <n v="55074222.300000004"/>
  </r>
  <r>
    <x v="5"/>
    <x v="0"/>
    <n v="10"/>
    <n v="30581.8"/>
    <n v="110497.4"/>
    <n v="131808.1"/>
    <n v="-101.2"/>
    <n v="1545.4"/>
    <n v="0"/>
    <n v="17.7"/>
    <n v="1060.5999999999999"/>
    <n v="1908.1"/>
    <n v="3347.1"/>
    <n v="0"/>
    <n v="27.2"/>
    <n v="16105"/>
    <n v="76882.3"/>
    <n v="102399.8"/>
    <n v="74945.5"/>
    <n v="0"/>
    <n v="482.2"/>
    <n v="0"/>
    <n v="0"/>
    <n v="5770.6"/>
    <n v="39634.5"/>
    <n v="498664.8"/>
    <n v="719582.9"/>
    <n v="508160.3"/>
    <n v="628362.30000000005"/>
    <n v="1715316.6"/>
    <n v="0"/>
    <n v="3308398.5"/>
    <n v="39617.1"/>
    <n v="4676781.8"/>
    <n v="0"/>
    <n v="1107209.1000000001"/>
    <n v="44376914.799999997"/>
    <n v="0"/>
    <n v="163308.79999999999"/>
    <n v="280664.99999999994"/>
    <n v="4386334"/>
    <n v="53672230.099999994"/>
    <n v="58339229.099999994"/>
  </r>
  <r>
    <x v="5"/>
    <x v="0"/>
    <n v="11"/>
    <n v="31140.799999999999"/>
    <n v="115002.6"/>
    <n v="145499.9"/>
    <n v="19.7"/>
    <n v="3318.1"/>
    <n v="0"/>
    <n v="16.7"/>
    <n v="-4802.6000000000004"/>
    <n v="3039.6"/>
    <n v="5502.3"/>
    <n v="0"/>
    <n v="24.9"/>
    <n v="20560.3"/>
    <n v="80435.100000000006"/>
    <n v="122639.8"/>
    <n v="80929.600000000006"/>
    <n v="0"/>
    <n v="10689.1"/>
    <n v="0"/>
    <n v="0"/>
    <n v="-24305"/>
    <n v="49572.2"/>
    <n v="514180.3"/>
    <n v="811684"/>
    <n v="532586.5"/>
    <n v="607893.69999999995"/>
    <n v="1857624.2"/>
    <n v="1658"/>
    <n v="3719963.6"/>
    <n v="156404.29999999999"/>
    <n v="3898105.6"/>
    <n v="46702.6"/>
    <n v="951779.1"/>
    <n v="51214885.100000001"/>
    <n v="0"/>
    <n v="184026.1"/>
    <n v="298737.09999999998"/>
    <n v="4664514.7"/>
    <n v="60173524.399999999"/>
    <n v="65136776.199999996"/>
  </r>
  <r>
    <x v="5"/>
    <x v="0"/>
    <n v="12"/>
    <n v="47412.7"/>
    <n v="188358.39999999999"/>
    <n v="321882.59999999998"/>
    <n v="31.9"/>
    <n v="3700.3"/>
    <n v="0"/>
    <n v="23"/>
    <n v="1004.4"/>
    <n v="2623.6"/>
    <n v="6228.2"/>
    <n v="0"/>
    <n v="41.1"/>
    <n v="46938.5"/>
    <n v="133589.70000000001"/>
    <n v="200566.39999999999"/>
    <n v="147150.9"/>
    <n v="13154.3"/>
    <n v="6223.7"/>
    <n v="0"/>
    <n v="0"/>
    <n v="3533.2"/>
    <n v="81418.3"/>
    <n v="650360.19999999995"/>
    <n v="1008524.8"/>
    <n v="689005.9"/>
    <n v="604191.1"/>
    <n v="1975895.5"/>
    <n v="141266.20000000001"/>
    <n v="3739993.9"/>
    <n v="16624.900000000001"/>
    <n v="4251154.8"/>
    <n v="21692.5"/>
    <n v="894854.3"/>
    <n v="41613823"/>
    <n v="0"/>
    <n v="204219.6"/>
    <n v="571265.1"/>
    <n v="5560593.5999999996"/>
    <n v="50883629.200000003"/>
    <n v="57015487.900000006"/>
  </r>
  <r>
    <x v="6"/>
    <x v="0"/>
    <n v="1"/>
    <n v="18081.8"/>
    <n v="71781.600000000006"/>
    <n v="27978.6"/>
    <n v="106.7"/>
    <n v="2407.1"/>
    <n v="0"/>
    <n v="0"/>
    <n v="0"/>
    <n v="6857.6"/>
    <n v="0"/>
    <n v="0"/>
    <n v="75.400000000000006"/>
    <n v="7614.6"/>
    <n v="19771.099999999999"/>
    <n v="4059.3"/>
    <n v="0"/>
    <n v="0"/>
    <n v="0"/>
    <n v="0"/>
    <n v="0"/>
    <n v="8.4"/>
    <n v="9991.4"/>
    <n v="122099"/>
    <n v="209555.6"/>
    <n v="151586.9"/>
    <n v="235923.20000000001"/>
    <n v="926690.6"/>
    <n v="4370.5"/>
    <n v="507796.2"/>
    <n v="0"/>
    <n v="0"/>
    <n v="0"/>
    <n v="4163040"/>
    <n v="0"/>
    <n v="0"/>
    <n v="0"/>
    <n v="127213.40000000001"/>
    <n v="1687375.5"/>
    <n v="4675206.7"/>
    <n v="6489795.5999999996"/>
  </r>
  <r>
    <x v="6"/>
    <x v="0"/>
    <n v="2"/>
    <n v="14477.8"/>
    <n v="51262.7"/>
    <n v="21865.7"/>
    <n v="46.1"/>
    <n v="2139.5"/>
    <n v="0"/>
    <n v="0"/>
    <n v="0"/>
    <n v="5403.5"/>
    <n v="0"/>
    <n v="0"/>
    <n v="168.8"/>
    <n v="7647.8"/>
    <n v="18713.3"/>
    <n v="5892.5"/>
    <n v="0"/>
    <n v="0"/>
    <n v="7066.2"/>
    <n v="0"/>
    <n v="0"/>
    <n v="9.4"/>
    <n v="12055.2"/>
    <n v="119125.5"/>
    <n v="198419.20000000001"/>
    <n v="160409.70000000001"/>
    <n v="213348.4"/>
    <n v="903792.7"/>
    <n v="0"/>
    <n v="433473.2"/>
    <n v="0"/>
    <n v="0"/>
    <n v="0"/>
    <n v="5205470"/>
    <n v="0"/>
    <n v="0"/>
    <n v="0"/>
    <n v="95195.3"/>
    <n v="1646648.7000000002"/>
    <n v="5638943.2000000002"/>
    <n v="7380787.2000000002"/>
  </r>
  <r>
    <x v="6"/>
    <x v="0"/>
    <n v="3"/>
    <n v="10663.6"/>
    <n v="40705.300000000003"/>
    <n v="16980.599999999999"/>
    <n v="69.599999999999994"/>
    <n v="1208.5999999999999"/>
    <n v="0"/>
    <n v="0"/>
    <n v="0"/>
    <n v="4260.6000000000004"/>
    <n v="0"/>
    <n v="0"/>
    <n v="79.400000000000006"/>
    <n v="5358.6"/>
    <n v="16915.5"/>
    <n v="5683.7"/>
    <n v="0"/>
    <n v="0"/>
    <n v="0"/>
    <n v="0"/>
    <n v="0"/>
    <n v="9.5"/>
    <n v="8079.8"/>
    <n v="115988.2"/>
    <n v="190865.2"/>
    <n v="180051.8"/>
    <n v="243177.9"/>
    <n v="981456.3"/>
    <n v="0"/>
    <n v="518054.40000000002"/>
    <n v="0"/>
    <n v="0"/>
    <n v="0"/>
    <n v="4784740.0999999996"/>
    <n v="0"/>
    <n v="0"/>
    <n v="0"/>
    <n v="73888.300000000017"/>
    <n v="1747665.9"/>
    <n v="5302794.5"/>
    <n v="7124348.7000000002"/>
  </r>
  <r>
    <x v="6"/>
    <x v="0"/>
    <n v="4"/>
    <n v="11002.8"/>
    <n v="38617.4"/>
    <n v="17543.099999999999"/>
    <n v="54.6"/>
    <n v="1204.4000000000001"/>
    <n v="0"/>
    <n v="0"/>
    <n v="0"/>
    <n v="3781.4"/>
    <n v="0"/>
    <n v="0"/>
    <n v="63.5"/>
    <n v="6433.4"/>
    <n v="16491.5"/>
    <n v="4235.3999999999996"/>
    <n v="0"/>
    <n v="0"/>
    <n v="0"/>
    <n v="0"/>
    <n v="0"/>
    <n v="12.6"/>
    <n v="8924.6"/>
    <n v="120555.4"/>
    <n v="194860.6"/>
    <n v="166850.20000000001"/>
    <n v="238500.3"/>
    <n v="997362.3"/>
    <n v="0"/>
    <n v="472958"/>
    <n v="0"/>
    <n v="0"/>
    <n v="0"/>
    <n v="4181670"/>
    <n v="0"/>
    <n v="0"/>
    <n v="0"/>
    <n v="72203.699999999983"/>
    <n v="1754289.8"/>
    <n v="4654628"/>
    <n v="6481121.5"/>
  </r>
  <r>
    <x v="6"/>
    <x v="0"/>
    <n v="5"/>
    <n v="8373.6"/>
    <n v="31859.200000000001"/>
    <n v="13898.8"/>
    <n v="24.4"/>
    <n v="749.7"/>
    <n v="0"/>
    <n v="0"/>
    <n v="0"/>
    <n v="2357.8000000000002"/>
    <n v="0"/>
    <n v="0"/>
    <n v="65.900000000000006"/>
    <n v="5889.1"/>
    <n v="14439.7"/>
    <n v="6972.1"/>
    <n v="0"/>
    <n v="0"/>
    <n v="0"/>
    <n v="0"/>
    <n v="0"/>
    <n v="9.5"/>
    <n v="7885.7"/>
    <n v="111464.3"/>
    <n v="184493.4"/>
    <n v="189918.6"/>
    <n v="241661.3"/>
    <n v="637467.69999999995"/>
    <n v="0"/>
    <n v="453098.5"/>
    <n v="0"/>
    <n v="0"/>
    <n v="0"/>
    <n v="3296990.3"/>
    <n v="0"/>
    <n v="0"/>
    <n v="0"/>
    <n v="57263.500000000007"/>
    <n v="1400267.2999999998"/>
    <n v="3750088.8"/>
    <n v="5207619.5999999996"/>
  </r>
  <r>
    <x v="6"/>
    <x v="0"/>
    <n v="6"/>
    <n v="7744.1"/>
    <n v="29029.4"/>
    <n v="11922.6"/>
    <n v="20.100000000000001"/>
    <n v="419.5"/>
    <n v="0"/>
    <n v="0"/>
    <n v="0"/>
    <n v="1039.5999999999999"/>
    <n v="0"/>
    <n v="0"/>
    <n v="103"/>
    <n v="4490.6000000000004"/>
    <n v="14349.7"/>
    <n v="4181.8"/>
    <n v="0"/>
    <n v="0"/>
    <n v="0"/>
    <n v="0"/>
    <n v="0"/>
    <n v="9.4"/>
    <n v="6186"/>
    <n v="104334.39999999999"/>
    <n v="167267.5"/>
    <n v="140463.6"/>
    <n v="219022.6"/>
    <n v="1172215.3999999999"/>
    <n v="0"/>
    <n v="474852.8"/>
    <n v="0"/>
    <n v="0"/>
    <n v="0"/>
    <n v="4664030"/>
    <n v="0"/>
    <n v="0"/>
    <n v="0"/>
    <n v="50175.299999999996"/>
    <n v="1832624"/>
    <n v="5138882.8"/>
    <n v="7021682.0999999996"/>
  </r>
  <r>
    <x v="6"/>
    <x v="0"/>
    <n v="7"/>
    <n v="6377.4"/>
    <n v="26911.4"/>
    <n v="13283.1"/>
    <n v="21.4"/>
    <n v="34.9"/>
    <n v="158.30000000000001"/>
    <n v="0"/>
    <n v="0"/>
    <n v="478.1"/>
    <n v="0"/>
    <n v="0"/>
    <n v="100.4"/>
    <n v="5421.4"/>
    <n v="15368.8"/>
    <n v="5007.7"/>
    <n v="0"/>
    <n v="0"/>
    <n v="1256.7"/>
    <n v="0"/>
    <n v="0"/>
    <n v="12.6"/>
    <n v="5624.6"/>
    <n v="96212.7"/>
    <n v="182929.2"/>
    <n v="146566.39999999999"/>
    <n v="203161.4"/>
    <n v="844657.6"/>
    <n v="0"/>
    <n v="1268121"/>
    <n v="0"/>
    <n v="0"/>
    <n v="0"/>
    <n v="5933600.0999999996"/>
    <n v="0"/>
    <n v="0"/>
    <n v="0"/>
    <n v="47264.600000000006"/>
    <n v="1506319.5"/>
    <n v="7201721.0999999996"/>
    <n v="8755305.1999999993"/>
  </r>
  <r>
    <x v="6"/>
    <x v="0"/>
    <n v="8"/>
    <n v="5859.1"/>
    <n v="24808.1"/>
    <n v="12256.8"/>
    <n v="18.600000000000001"/>
    <n v="4.5999999999999996"/>
    <n v="142.30000000000001"/>
    <n v="0"/>
    <n v="0"/>
    <n v="390.2"/>
    <n v="0"/>
    <n v="0"/>
    <n v="87.4"/>
    <n v="4932.6000000000004"/>
    <n v="14275.5"/>
    <n v="5519"/>
    <n v="0"/>
    <n v="0"/>
    <n v="7596.3"/>
    <n v="0"/>
    <n v="0"/>
    <n v="9.4"/>
    <n v="5394.8"/>
    <n v="89392.8"/>
    <n v="163575.29999999999"/>
    <n v="135238.20000000001"/>
    <n v="194596.5"/>
    <n v="903391.7"/>
    <n v="0"/>
    <n v="498087.2"/>
    <n v="0"/>
    <n v="0"/>
    <n v="0"/>
    <n v="6291360"/>
    <n v="0"/>
    <n v="0"/>
    <n v="0"/>
    <n v="43479.7"/>
    <n v="1524009.5"/>
    <n v="6789447.2000000002"/>
    <n v="8356936.4000000004"/>
  </r>
  <r>
    <x v="6"/>
    <x v="0"/>
    <n v="9"/>
    <n v="6722.4"/>
    <n v="27987"/>
    <n v="13913.4"/>
    <n v="35.1"/>
    <n v="19.7"/>
    <n v="172.9"/>
    <n v="0"/>
    <n v="0"/>
    <n v="494.7"/>
    <n v="0"/>
    <n v="0"/>
    <n v="88.2"/>
    <n v="5851.5"/>
    <n v="14548.3"/>
    <n v="14309.1"/>
    <n v="0"/>
    <n v="0"/>
    <n v="2536.8000000000002"/>
    <n v="0"/>
    <n v="0"/>
    <n v="7.4"/>
    <n v="8164.9"/>
    <n v="112313.7"/>
    <n v="188073.4"/>
    <n v="173335.4"/>
    <n v="216874"/>
    <n v="735925.6"/>
    <n v="0"/>
    <n v="962526"/>
    <n v="0"/>
    <n v="0"/>
    <n v="0"/>
    <n v="6781570"/>
    <n v="0"/>
    <n v="0"/>
    <n v="0"/>
    <n v="49345.2"/>
    <n v="1472028.2999999998"/>
    <n v="7744096"/>
    <n v="9265469.5"/>
  </r>
  <r>
    <x v="6"/>
    <x v="0"/>
    <n v="10"/>
    <n v="6126.4"/>
    <n v="25165.1"/>
    <n v="12732.4"/>
    <n v="20.399999999999999"/>
    <n v="74.3"/>
    <n v="159.19999999999999"/>
    <n v="0"/>
    <n v="0"/>
    <n v="678.1"/>
    <n v="0"/>
    <n v="0"/>
    <n v="92.6"/>
    <n v="5096.8"/>
    <n v="12431.1"/>
    <n v="12759.4"/>
    <n v="0"/>
    <n v="0"/>
    <n v="0"/>
    <n v="0"/>
    <n v="0"/>
    <n v="9.5"/>
    <n v="7255.8"/>
    <n v="102481.1"/>
    <n v="164355.5"/>
    <n v="126243.3"/>
    <n v="237576.7"/>
    <n v="993971.1"/>
    <n v="1316.2"/>
    <n v="375667.6"/>
    <n v="0"/>
    <n v="0"/>
    <n v="0"/>
    <n v="9119960"/>
    <n v="0"/>
    <n v="0"/>
    <n v="0"/>
    <n v="44955.9"/>
    <n v="1662272.9"/>
    <n v="9496943.8000000007"/>
    <n v="11204172.600000001"/>
  </r>
  <r>
    <x v="6"/>
    <x v="0"/>
    <n v="11"/>
    <n v="6960.6"/>
    <n v="27181.8"/>
    <n v="13728.6"/>
    <n v="36.9"/>
    <n v="191.8"/>
    <n v="309.3"/>
    <n v="0"/>
    <n v="0"/>
    <n v="2307.6"/>
    <n v="0"/>
    <n v="0"/>
    <n v="151.6"/>
    <n v="5145.6000000000004"/>
    <n v="13288.1"/>
    <n v="9229.5"/>
    <n v="0"/>
    <n v="34877.5"/>
    <n v="0"/>
    <n v="0"/>
    <n v="0"/>
    <n v="9.5"/>
    <n v="7680.7"/>
    <n v="104573.6"/>
    <n v="170581.6"/>
    <n v="126004.8"/>
    <n v="167290.70000000001"/>
    <n v="869341"/>
    <n v="3360"/>
    <n v="2244752.7999999998"/>
    <n v="0"/>
    <n v="0"/>
    <n v="0"/>
    <n v="6146299.7999999998"/>
    <n v="0"/>
    <n v="0"/>
    <n v="0"/>
    <n v="50716.600000000006"/>
    <n v="1508174.2"/>
    <n v="8394412.5999999996"/>
    <n v="9953303.4000000004"/>
  </r>
  <r>
    <x v="6"/>
    <x v="0"/>
    <n v="12"/>
    <n v="9806.6"/>
    <n v="41632.699999999997"/>
    <n v="22820"/>
    <n v="95.4"/>
    <n v="395.7"/>
    <n v="935.2"/>
    <n v="0"/>
    <n v="0"/>
    <n v="5113.1000000000004"/>
    <n v="0"/>
    <n v="0"/>
    <n v="64.8"/>
    <n v="6003.5"/>
    <n v="14725.1"/>
    <n v="9092.6"/>
    <n v="0"/>
    <n v="0"/>
    <n v="0"/>
    <n v="0"/>
    <n v="0"/>
    <n v="11.6"/>
    <n v="9239.1"/>
    <n v="114025.3"/>
    <n v="193177.5"/>
    <n v="160815.4"/>
    <n v="225095.1"/>
    <n v="811732.5"/>
    <n v="3391.9"/>
    <n v="604339.1"/>
    <n v="0"/>
    <n v="0"/>
    <n v="0"/>
    <n v="5107169.9000000004"/>
    <n v="0"/>
    <n v="0"/>
    <n v="0"/>
    <n v="80798.699999999983"/>
    <n v="1543982.5"/>
    <n v="5714900.9000000004"/>
    <n v="7339682.1000000006"/>
  </r>
  <r>
    <x v="7"/>
    <x v="0"/>
    <n v="1"/>
    <n v="24185.1"/>
    <n v="106104.1"/>
    <n v="59053.8"/>
    <n v="7.3"/>
    <n v="2567.5"/>
    <n v="0"/>
    <n v="-208.3"/>
    <n v="16562.900000000001"/>
    <n v="5702.8"/>
    <n v="8989.4"/>
    <n v="0"/>
    <n v="20.5"/>
    <n v="29574.400000000001"/>
    <n v="47385.4"/>
    <n v="30686.3"/>
    <n v="0"/>
    <n v="0"/>
    <n v="0"/>
    <n v="0"/>
    <n v="0"/>
    <n v="135.80000000000001"/>
    <n v="14117.1"/>
    <n v="274520.09999999998"/>
    <n v="461162.4"/>
    <n v="168345.4"/>
    <n v="264157.90000000002"/>
    <n v="308438.2"/>
    <n v="0"/>
    <n v="0"/>
    <n v="0"/>
    <n v="0"/>
    <n v="0"/>
    <n v="0"/>
    <n v="0"/>
    <n v="0"/>
    <n v="0"/>
    <n v="222964.59999999998"/>
    <n v="1598543.5"/>
    <n v="0"/>
    <n v="1821508.1"/>
  </r>
  <r>
    <x v="7"/>
    <x v="0"/>
    <n v="2"/>
    <n v="22773.1"/>
    <n v="101177.2"/>
    <n v="46704.4"/>
    <n v="9.1999999999999993"/>
    <n v="1684.2"/>
    <n v="0"/>
    <n v="0"/>
    <n v="14216.4"/>
    <n v="6269.2"/>
    <n v="15995.9"/>
    <n v="0"/>
    <n v="16.100000000000001"/>
    <n v="27335.200000000001"/>
    <n v="43114.9"/>
    <n v="29359.9"/>
    <n v="0"/>
    <n v="0"/>
    <n v="0"/>
    <n v="0"/>
    <n v="0"/>
    <n v="289.2"/>
    <n v="14633"/>
    <n v="243954.5"/>
    <n v="424661.4"/>
    <n v="207845"/>
    <n v="235030.2"/>
    <n v="269733.8"/>
    <n v="0"/>
    <n v="0"/>
    <n v="0"/>
    <n v="0"/>
    <n v="0"/>
    <n v="0"/>
    <n v="0"/>
    <n v="0"/>
    <n v="0"/>
    <n v="208829.6"/>
    <n v="1495973.2"/>
    <n v="0"/>
    <n v="1704802.8"/>
  </r>
  <r>
    <x v="7"/>
    <x v="0"/>
    <n v="3"/>
    <n v="13449.6"/>
    <n v="57404.2"/>
    <n v="32445"/>
    <n v="8.1999999999999993"/>
    <n v="1815.9"/>
    <n v="0"/>
    <n v="0"/>
    <n v="12010.6"/>
    <n v="6061"/>
    <n v="10359.5"/>
    <n v="0"/>
    <n v="22.7"/>
    <n v="20863.400000000001"/>
    <n v="46063"/>
    <n v="29410.7"/>
    <n v="0"/>
    <n v="0"/>
    <n v="0"/>
    <n v="0"/>
    <n v="0"/>
    <n v="44.6"/>
    <n v="12155.3"/>
    <n v="241643.8"/>
    <n v="502134.9"/>
    <n v="182336.3"/>
    <n v="267128.59999999998"/>
    <n v="296115"/>
    <n v="0"/>
    <n v="0"/>
    <n v="0"/>
    <n v="0"/>
    <n v="0"/>
    <n v="0"/>
    <n v="0"/>
    <n v="0"/>
    <n v="0"/>
    <n v="133554"/>
    <n v="1597918.2999999998"/>
    <n v="0"/>
    <n v="1731472.2999999998"/>
  </r>
  <r>
    <x v="7"/>
    <x v="0"/>
    <n v="4"/>
    <n v="13398.7"/>
    <n v="59830.8"/>
    <n v="31899.3"/>
    <n v="11.4"/>
    <n v="1593.2"/>
    <n v="0"/>
    <n v="0"/>
    <n v="13767.3"/>
    <n v="6910.4"/>
    <n v="13488.7"/>
    <n v="0"/>
    <n v="100.1"/>
    <n v="20919.8"/>
    <n v="47339.7"/>
    <n v="31029.9"/>
    <n v="0"/>
    <n v="0"/>
    <n v="0"/>
    <n v="0"/>
    <n v="0"/>
    <n v="127.9"/>
    <n v="13007.4"/>
    <n v="250982.9"/>
    <n v="462217.3"/>
    <n v="221599.9"/>
    <n v="241316.6"/>
    <n v="266090.7"/>
    <n v="0"/>
    <n v="0"/>
    <n v="0"/>
    <n v="0"/>
    <n v="0"/>
    <n v="0"/>
    <n v="0"/>
    <n v="0"/>
    <n v="0"/>
    <n v="140899.79999999999"/>
    <n v="1554732.2"/>
    <n v="0"/>
    <n v="1695632"/>
  </r>
  <r>
    <x v="7"/>
    <x v="0"/>
    <n v="5"/>
    <n v="9731.7999999999993"/>
    <n v="42615.1"/>
    <n v="23183.3"/>
    <n v="9.1999999999999993"/>
    <n v="737.3"/>
    <n v="0"/>
    <n v="0"/>
    <n v="7408.3"/>
    <n v="4174"/>
    <n v="8133.3"/>
    <n v="0"/>
    <n v="69.7"/>
    <n v="16165.5"/>
    <n v="52144.9"/>
    <n v="30113.4"/>
    <n v="0"/>
    <n v="0"/>
    <n v="0"/>
    <n v="0"/>
    <n v="0"/>
    <n v="272.39999999999998"/>
    <n v="11139.2"/>
    <n v="227473.6"/>
    <n v="415166.1"/>
    <n v="192577.8"/>
    <n v="271861.40000000002"/>
    <n v="251142.39999999999"/>
    <n v="0"/>
    <n v="0"/>
    <n v="0"/>
    <n v="0"/>
    <n v="0"/>
    <n v="0"/>
    <n v="0"/>
    <n v="0"/>
    <n v="0"/>
    <n v="95992.3"/>
    <n v="1468126.4"/>
    <n v="0"/>
    <n v="1564118.7"/>
  </r>
  <r>
    <x v="7"/>
    <x v="0"/>
    <n v="6"/>
    <n v="8799.1"/>
    <n v="37660.1"/>
    <n v="19651.099999999999"/>
    <n v="13.4"/>
    <n v="434.4"/>
    <n v="0"/>
    <n v="0"/>
    <n v="4009.5"/>
    <n v="3210.2"/>
    <n v="5702.7"/>
    <n v="0"/>
    <n v="91.7"/>
    <n v="13827.9"/>
    <n v="35068.9"/>
    <n v="22441.7"/>
    <n v="0"/>
    <n v="0"/>
    <n v="0"/>
    <n v="0"/>
    <n v="0"/>
    <n v="294.2"/>
    <n v="10910.6"/>
    <n v="214470.3"/>
    <n v="375297.2"/>
    <n v="179391.1"/>
    <n v="233001.2"/>
    <n v="247057.7"/>
    <n v="0"/>
    <n v="0"/>
    <n v="0"/>
    <n v="0"/>
    <n v="0"/>
    <n v="0"/>
    <n v="0"/>
    <n v="0"/>
    <n v="0"/>
    <n v="79480.499999999971"/>
    <n v="1331852.5"/>
    <n v="0"/>
    <n v="1411333"/>
  </r>
  <r>
    <x v="7"/>
    <x v="0"/>
    <n v="7"/>
    <n v="6231.3"/>
    <n v="31099.200000000001"/>
    <n v="25338.7"/>
    <n v="22.7"/>
    <n v="687.6"/>
    <n v="0"/>
    <n v="0"/>
    <n v="1917"/>
    <n v="3171.8"/>
    <n v="5016.2"/>
    <n v="0"/>
    <n v="101.5"/>
    <n v="12846.5"/>
    <n v="32403.4"/>
    <n v="25652.3"/>
    <n v="0"/>
    <n v="0"/>
    <n v="0"/>
    <n v="0"/>
    <n v="0"/>
    <n v="694"/>
    <n v="10654.4"/>
    <n v="191426.5"/>
    <n v="348688.6"/>
    <n v="230674.1"/>
    <n v="242139.1"/>
    <n v="301508.40000000002"/>
    <n v="0"/>
    <n v="0"/>
    <n v="0"/>
    <n v="0"/>
    <n v="0"/>
    <n v="0"/>
    <n v="0"/>
    <n v="0"/>
    <n v="0"/>
    <n v="73484.499999999985"/>
    <n v="1396788.7999999998"/>
    <n v="0"/>
    <n v="1470273.2999999998"/>
  </r>
  <r>
    <x v="7"/>
    <x v="0"/>
    <n v="8"/>
    <n v="5962.4"/>
    <n v="29586.5"/>
    <n v="22478.9"/>
    <n v="12.3"/>
    <n v="642.5"/>
    <n v="0"/>
    <n v="0"/>
    <n v="3991.9"/>
    <n v="3019.8"/>
    <n v="4564"/>
    <n v="0"/>
    <n v="86.8"/>
    <n v="12110.6"/>
    <n v="31021.4"/>
    <n v="26627.9"/>
    <n v="0"/>
    <n v="0"/>
    <n v="0"/>
    <n v="0"/>
    <n v="0"/>
    <n v="82.5"/>
    <n v="10536.8"/>
    <n v="191160.8"/>
    <n v="344095.6"/>
    <n v="214708.1"/>
    <n v="244011.4"/>
    <n v="189494.3"/>
    <n v="0"/>
    <n v="0"/>
    <n v="0"/>
    <n v="0"/>
    <n v="0"/>
    <n v="0"/>
    <n v="0"/>
    <n v="0"/>
    <n v="0"/>
    <n v="70258.3"/>
    <n v="1263936.2"/>
    <n v="0"/>
    <n v="1334194.5"/>
  </r>
  <r>
    <x v="7"/>
    <x v="0"/>
    <n v="9"/>
    <n v="6167"/>
    <n v="30592"/>
    <n v="23298.3"/>
    <n v="11.3"/>
    <n v="531.6"/>
    <n v="0"/>
    <n v="0"/>
    <n v="2919.6"/>
    <n v="3534.4"/>
    <n v="3633.2"/>
    <n v="0"/>
    <n v="127.6"/>
    <n v="13312.1"/>
    <n v="29299.1"/>
    <n v="26555.7"/>
    <n v="0"/>
    <n v="0"/>
    <n v="0"/>
    <n v="0"/>
    <n v="0"/>
    <n v="79.3"/>
    <n v="11366.5"/>
    <n v="189860.9"/>
    <n v="325421.90000000002"/>
    <n v="226417.1"/>
    <n v="225648.5"/>
    <n v="235568.4"/>
    <n v="0"/>
    <n v="0"/>
    <n v="0"/>
    <n v="0"/>
    <n v="0"/>
    <n v="0"/>
    <n v="0"/>
    <n v="0"/>
    <n v="0"/>
    <n v="70687.399999999994"/>
    <n v="1283657.1000000001"/>
    <n v="0"/>
    <n v="1354344.5"/>
  </r>
  <r>
    <x v="7"/>
    <x v="0"/>
    <n v="10"/>
    <n v="6211.9"/>
    <n v="29519.4"/>
    <n v="22601.9"/>
    <n v="12.5"/>
    <n v="950"/>
    <n v="0"/>
    <n v="0"/>
    <n v="4484"/>
    <n v="4254.2"/>
    <n v="3421.2"/>
    <n v="0"/>
    <n v="1105.4000000000001"/>
    <n v="13473.3"/>
    <n v="28015.200000000001"/>
    <n v="30551.4"/>
    <n v="0"/>
    <n v="0"/>
    <n v="0"/>
    <n v="0"/>
    <n v="0"/>
    <n v="90.5"/>
    <n v="10735"/>
    <n v="192018.8"/>
    <n v="329844.90000000002"/>
    <n v="204786"/>
    <n v="278985.09999999998"/>
    <n v="259478.7"/>
    <n v="0"/>
    <n v="0"/>
    <n v="0"/>
    <n v="0"/>
    <n v="0"/>
    <n v="0"/>
    <n v="0"/>
    <n v="0"/>
    <n v="0"/>
    <n v="71455.100000000006"/>
    <n v="1349084.3"/>
    <n v="0"/>
    <n v="1420539.4000000001"/>
  </r>
  <r>
    <x v="7"/>
    <x v="0"/>
    <n v="11"/>
    <n v="6427.6"/>
    <n v="31233.1"/>
    <n v="24395.1"/>
    <n v="5"/>
    <n v="1612.2"/>
    <n v="0"/>
    <n v="9.4"/>
    <n v="6963.3"/>
    <n v="5913.6"/>
    <n v="6158.7"/>
    <n v="0"/>
    <n v="3440.7"/>
    <n v="13662.2"/>
    <n v="38004.400000000001"/>
    <n v="32938.5"/>
    <n v="0"/>
    <n v="0"/>
    <n v="0"/>
    <n v="0"/>
    <n v="0"/>
    <n v="191.1"/>
    <n v="12907.6"/>
    <n v="185462"/>
    <n v="341277.8"/>
    <n v="210509.2"/>
    <n v="251092.5"/>
    <n v="275488.3"/>
    <n v="0"/>
    <n v="0"/>
    <n v="0"/>
    <n v="0"/>
    <n v="0"/>
    <n v="0"/>
    <n v="0"/>
    <n v="0"/>
    <n v="0"/>
    <n v="82718"/>
    <n v="1364974.3"/>
    <n v="0"/>
    <n v="1447692.3"/>
  </r>
  <r>
    <x v="7"/>
    <x v="0"/>
    <n v="12"/>
    <n v="10051.200000000001"/>
    <n v="54516.5"/>
    <n v="47024.7"/>
    <n v="8.1999999999999993"/>
    <n v="1929.6"/>
    <n v="0"/>
    <n v="-9.4"/>
    <n v="9835.2999999999993"/>
    <n v="6432.8"/>
    <n v="7244"/>
    <n v="0"/>
    <n v="3155.3"/>
    <n v="18092.2"/>
    <n v="41995.9"/>
    <n v="34024.5"/>
    <n v="0"/>
    <n v="10132.9"/>
    <n v="24913.200000000001"/>
    <n v="0"/>
    <n v="0"/>
    <n v="80.8"/>
    <n v="15491.6"/>
    <n v="210116"/>
    <n v="409666.6"/>
    <n v="211180"/>
    <n v="212436.8"/>
    <n v="253395.7"/>
    <n v="0"/>
    <n v="0"/>
    <n v="0"/>
    <n v="0"/>
    <n v="0"/>
    <n v="0"/>
    <n v="0"/>
    <n v="0"/>
    <n v="0"/>
    <n v="137032.90000000002"/>
    <n v="1444681.5"/>
    <n v="0"/>
    <n v="1581714.4"/>
  </r>
  <r>
    <x v="8"/>
    <x v="0"/>
    <n v="1"/>
    <n v="1358.9"/>
    <n v="2908.5"/>
    <n v="1148.0999999999999"/>
    <n v="0"/>
    <n v="0"/>
    <n v="0"/>
    <n v="0"/>
    <n v="0"/>
    <n v="0"/>
    <n v="0"/>
    <n v="0"/>
    <n v="49.9"/>
    <n v="2159.6999999999998"/>
    <n v="6132"/>
    <n v="242.5"/>
    <n v="0"/>
    <n v="0"/>
    <n v="0"/>
    <n v="0"/>
    <n v="0"/>
    <n v="0"/>
    <n v="957.9"/>
    <n v="14608.4"/>
    <n v="29744.1"/>
    <n v="34641.5"/>
    <n v="0"/>
    <n v="163144.4"/>
    <n v="0"/>
    <n v="0"/>
    <n v="0"/>
    <n v="0"/>
    <n v="0"/>
    <n v="0"/>
    <n v="0"/>
    <n v="0"/>
    <n v="0"/>
    <n v="5415.5"/>
    <n v="251680.4"/>
    <n v="0"/>
    <n v="257095.9"/>
  </r>
  <r>
    <x v="8"/>
    <x v="0"/>
    <n v="2"/>
    <n v="1133"/>
    <n v="2561.1"/>
    <n v="863.2"/>
    <n v="0"/>
    <n v="0"/>
    <n v="0"/>
    <n v="0"/>
    <n v="0"/>
    <n v="0"/>
    <n v="0"/>
    <n v="0"/>
    <n v="44.1"/>
    <n v="1419.6"/>
    <n v="3643.1"/>
    <n v="0"/>
    <n v="0"/>
    <n v="0"/>
    <n v="0"/>
    <n v="0"/>
    <n v="0"/>
    <n v="0"/>
    <n v="1423.6"/>
    <n v="22348.5"/>
    <n v="26116.7"/>
    <n v="27610.6"/>
    <n v="0"/>
    <n v="128470.1"/>
    <n v="0"/>
    <n v="0"/>
    <n v="0"/>
    <n v="0"/>
    <n v="0"/>
    <n v="0"/>
    <n v="0"/>
    <n v="0"/>
    <n v="0"/>
    <n v="4557.3"/>
    <n v="211076.30000000002"/>
    <n v="0"/>
    <n v="215633.6"/>
  </r>
  <r>
    <x v="8"/>
    <x v="0"/>
    <n v="3"/>
    <n v="814.2"/>
    <n v="1789.4"/>
    <n v="657.4"/>
    <n v="0"/>
    <n v="0"/>
    <n v="0"/>
    <n v="0"/>
    <n v="0"/>
    <n v="0"/>
    <n v="0"/>
    <n v="0"/>
    <n v="43"/>
    <n v="1480.5"/>
    <n v="4954.7"/>
    <n v="0"/>
    <n v="0"/>
    <n v="0"/>
    <n v="0"/>
    <n v="0"/>
    <n v="0"/>
    <n v="0"/>
    <n v="1069.5999999999999"/>
    <n v="16625.5"/>
    <n v="18426.599999999999"/>
    <n v="31819.7"/>
    <n v="0"/>
    <n v="149172.5"/>
    <n v="0"/>
    <n v="0"/>
    <n v="0"/>
    <n v="0"/>
    <n v="0"/>
    <n v="0"/>
    <n v="0"/>
    <n v="0"/>
    <n v="0"/>
    <n v="3261.0000000000005"/>
    <n v="223592.09999999998"/>
    <n v="0"/>
    <n v="226853.09999999998"/>
  </r>
  <r>
    <x v="8"/>
    <x v="0"/>
    <n v="4"/>
    <n v="919.5"/>
    <n v="1987.9"/>
    <n v="605.6"/>
    <n v="0"/>
    <n v="0"/>
    <n v="0"/>
    <n v="0"/>
    <n v="0"/>
    <n v="0"/>
    <n v="0"/>
    <n v="0"/>
    <n v="46.5"/>
    <n v="1656.5"/>
    <n v="4943.3999999999996"/>
    <n v="0"/>
    <n v="0"/>
    <n v="0"/>
    <n v="0"/>
    <n v="0"/>
    <n v="0"/>
    <n v="0"/>
    <n v="1172.5999999999999"/>
    <n v="17595.2"/>
    <n v="21453.7"/>
    <n v="30002.6"/>
    <n v="0"/>
    <n v="130916.4"/>
    <n v="0"/>
    <n v="0"/>
    <n v="0"/>
    <n v="0"/>
    <n v="0"/>
    <n v="0"/>
    <n v="0"/>
    <n v="0"/>
    <n v="0"/>
    <n v="3513"/>
    <n v="207786.9"/>
    <n v="0"/>
    <n v="211299.9"/>
  </r>
  <r>
    <x v="8"/>
    <x v="0"/>
    <n v="5"/>
    <n v="601.9"/>
    <n v="1509.7"/>
    <n v="500.7"/>
    <n v="0"/>
    <n v="0"/>
    <n v="0"/>
    <n v="0"/>
    <n v="0"/>
    <n v="0"/>
    <n v="0"/>
    <n v="0"/>
    <n v="45.4"/>
    <n v="1180.0999999999999"/>
    <n v="4531.8999999999996"/>
    <n v="61.8"/>
    <n v="0"/>
    <n v="0"/>
    <n v="0"/>
    <n v="0"/>
    <n v="0"/>
    <n v="0"/>
    <n v="1394.4"/>
    <n v="15195.6"/>
    <n v="13680.1"/>
    <n v="28363.5"/>
    <n v="0"/>
    <n v="129157.6"/>
    <n v="0"/>
    <n v="0"/>
    <n v="0"/>
    <n v="0"/>
    <n v="0"/>
    <n v="0"/>
    <n v="0"/>
    <n v="0"/>
    <n v="0"/>
    <n v="2612.2999999999997"/>
    <n v="193610.40000000002"/>
    <n v="0"/>
    <n v="196222.7"/>
  </r>
  <r>
    <x v="8"/>
    <x v="0"/>
    <n v="6"/>
    <n v="619.6"/>
    <n v="1609.8"/>
    <n v="501.3"/>
    <n v="0"/>
    <n v="0"/>
    <n v="0"/>
    <n v="0"/>
    <n v="0"/>
    <n v="0"/>
    <n v="0"/>
    <n v="0"/>
    <n v="51.1"/>
    <n v="1205.2"/>
    <n v="5195.1000000000004"/>
    <n v="47.6"/>
    <n v="0"/>
    <n v="0"/>
    <n v="0"/>
    <n v="0"/>
    <n v="0"/>
    <n v="0"/>
    <n v="930.1"/>
    <n v="15621.8"/>
    <n v="13382.3"/>
    <n v="27892.2"/>
    <n v="0"/>
    <n v="113552.7"/>
    <n v="0"/>
    <n v="0"/>
    <n v="0"/>
    <n v="0"/>
    <n v="0"/>
    <n v="0"/>
    <n v="0"/>
    <n v="0"/>
    <n v="0"/>
    <n v="2730.7000000000003"/>
    <n v="177878.09999999998"/>
    <n v="0"/>
    <n v="180608.8"/>
  </r>
  <r>
    <x v="8"/>
    <x v="0"/>
    <n v="7"/>
    <n v="416.1"/>
    <n v="1408.3"/>
    <n v="841.1"/>
    <n v="0"/>
    <n v="0"/>
    <n v="0"/>
    <n v="0"/>
    <n v="0"/>
    <n v="0"/>
    <n v="0"/>
    <n v="0"/>
    <n v="48.8"/>
    <n v="804.6"/>
    <n v="3689.1"/>
    <n v="556.9"/>
    <n v="0"/>
    <n v="0"/>
    <n v="0"/>
    <n v="0"/>
    <n v="0"/>
    <n v="0"/>
    <n v="1067.9000000000001"/>
    <n v="11098.7"/>
    <n v="15320.9"/>
    <n v="25797.8"/>
    <n v="0"/>
    <n v="113017.3"/>
    <n v="0"/>
    <n v="0"/>
    <n v="0"/>
    <n v="0"/>
    <n v="0"/>
    <n v="0"/>
    <n v="0"/>
    <n v="0"/>
    <n v="0"/>
    <n v="2665.5"/>
    <n v="171402"/>
    <n v="0"/>
    <n v="174067.5"/>
  </r>
  <r>
    <x v="8"/>
    <x v="0"/>
    <n v="8"/>
    <n v="373.9"/>
    <n v="1237.5"/>
    <n v="842.5"/>
    <n v="0"/>
    <n v="0"/>
    <n v="0"/>
    <n v="0"/>
    <n v="0"/>
    <n v="0"/>
    <n v="0"/>
    <n v="0"/>
    <n v="44.1"/>
    <n v="962.9"/>
    <n v="2926.6"/>
    <n v="547"/>
    <n v="0"/>
    <n v="0"/>
    <n v="0"/>
    <n v="0"/>
    <n v="0"/>
    <n v="0"/>
    <n v="871.8"/>
    <n v="11049.4"/>
    <n v="14676.3"/>
    <n v="25356.3"/>
    <n v="0"/>
    <n v="115658.4"/>
    <n v="0"/>
    <n v="0"/>
    <n v="0"/>
    <n v="0"/>
    <n v="0"/>
    <n v="0"/>
    <n v="0"/>
    <n v="0"/>
    <n v="0"/>
    <n v="2453.9"/>
    <n v="172092.79999999999"/>
    <n v="0"/>
    <n v="174546.69999999998"/>
  </r>
  <r>
    <x v="8"/>
    <x v="0"/>
    <n v="9"/>
    <n v="393.4"/>
    <n v="1394.5"/>
    <n v="805.8"/>
    <n v="0"/>
    <n v="0"/>
    <n v="0"/>
    <n v="0"/>
    <n v="0"/>
    <n v="0"/>
    <n v="0"/>
    <n v="0"/>
    <n v="51.1"/>
    <n v="1388.2"/>
    <n v="3900.1"/>
    <n v="508.6"/>
    <n v="0"/>
    <n v="0"/>
    <n v="0"/>
    <n v="0"/>
    <n v="0"/>
    <n v="0"/>
    <n v="1305.3"/>
    <n v="13333.2"/>
    <n v="17438.8"/>
    <n v="25696.7"/>
    <n v="0"/>
    <n v="112403.2"/>
    <n v="0"/>
    <n v="0"/>
    <n v="0"/>
    <n v="0"/>
    <n v="0"/>
    <n v="0"/>
    <n v="0"/>
    <n v="0"/>
    <n v="0"/>
    <n v="2593.6999999999998"/>
    <n v="176025.2"/>
    <n v="0"/>
    <n v="178618.90000000002"/>
  </r>
  <r>
    <x v="8"/>
    <x v="0"/>
    <n v="10"/>
    <n v="355.4"/>
    <n v="1269.5"/>
    <n v="551.79999999999995"/>
    <n v="0"/>
    <n v="0"/>
    <n v="0"/>
    <n v="0"/>
    <n v="0"/>
    <n v="0"/>
    <n v="0"/>
    <n v="0"/>
    <n v="41.8"/>
    <n v="1524.5"/>
    <n v="3080.6"/>
    <n v="484.6"/>
    <n v="0"/>
    <n v="0"/>
    <n v="0"/>
    <n v="0"/>
    <n v="0"/>
    <n v="0"/>
    <n v="1179.7"/>
    <n v="11210.9"/>
    <n v="15203"/>
    <n v="22220.6"/>
    <n v="0"/>
    <n v="124118.7"/>
    <n v="0"/>
    <n v="0"/>
    <n v="0"/>
    <n v="0"/>
    <n v="0"/>
    <n v="0"/>
    <n v="0"/>
    <n v="0"/>
    <n v="0"/>
    <n v="2176.6999999999998"/>
    <n v="179064.4"/>
    <n v="0"/>
    <n v="181241.1"/>
  </r>
  <r>
    <x v="8"/>
    <x v="0"/>
    <n v="11"/>
    <n v="425.7"/>
    <n v="1399.7"/>
    <n v="569.29999999999995"/>
    <n v="0"/>
    <n v="0"/>
    <n v="0"/>
    <n v="0"/>
    <n v="0"/>
    <n v="0"/>
    <n v="0"/>
    <n v="0"/>
    <n v="44.2"/>
    <n v="1594.3"/>
    <n v="3321.4"/>
    <n v="661"/>
    <n v="0"/>
    <n v="0"/>
    <n v="0"/>
    <n v="0"/>
    <n v="0"/>
    <n v="0"/>
    <n v="1413.1"/>
    <n v="11897.5"/>
    <n v="19005.400000000001"/>
    <n v="24481.5"/>
    <n v="0"/>
    <n v="130114.7"/>
    <n v="0"/>
    <n v="0"/>
    <n v="0"/>
    <n v="0"/>
    <n v="0"/>
    <n v="0"/>
    <n v="0"/>
    <n v="0"/>
    <n v="0"/>
    <n v="2394.6999999999998"/>
    <n v="192533.1"/>
    <n v="0"/>
    <n v="194927.80000000002"/>
  </r>
  <r>
    <x v="8"/>
    <x v="0"/>
    <n v="12"/>
    <n v="559.70000000000005"/>
    <n v="1831"/>
    <n v="733.5"/>
    <n v="0"/>
    <n v="0"/>
    <n v="0"/>
    <n v="0"/>
    <n v="0"/>
    <n v="0"/>
    <n v="0"/>
    <n v="0"/>
    <n v="43.1"/>
    <n v="1833.7"/>
    <n v="3193.1"/>
    <n v="583.5"/>
    <n v="0"/>
    <n v="0"/>
    <n v="0"/>
    <n v="0"/>
    <n v="0"/>
    <n v="0"/>
    <n v="1459.7"/>
    <n v="14780.8"/>
    <n v="25079.5"/>
    <n v="29160.6"/>
    <n v="0"/>
    <n v="145690.4"/>
    <n v="0"/>
    <n v="0"/>
    <n v="0"/>
    <n v="0"/>
    <n v="0"/>
    <n v="0"/>
    <n v="0"/>
    <n v="0"/>
    <n v="0"/>
    <n v="3124.2"/>
    <n v="221824.4"/>
    <n v="0"/>
    <n v="224948.6"/>
  </r>
  <r>
    <x v="9"/>
    <x v="0"/>
    <n v="1"/>
    <n v="122951"/>
    <n v="437097.3"/>
    <n v="711888.4"/>
    <n v="453.4"/>
    <n v="160522.4"/>
    <n v="11359.4"/>
    <n v="0"/>
    <n v="120827.7"/>
    <n v="93914.9"/>
    <n v="0"/>
    <n v="1223.5"/>
    <n v="1036.0999999999999"/>
    <n v="26625.7"/>
    <n v="80789.600000000006"/>
    <n v="41498.800000000003"/>
    <n v="9476.1"/>
    <n v="0"/>
    <n v="0"/>
    <n v="53104.2"/>
    <n v="0"/>
    <n v="1770.2"/>
    <n v="48230.400000000001"/>
    <n v="644528.9"/>
    <n v="932650.3"/>
    <n v="347041.3"/>
    <n v="574952.9"/>
    <n v="422328.1"/>
    <n v="0"/>
    <n v="0"/>
    <n v="333869.09999999998"/>
    <n v="1708890.4"/>
    <n v="0"/>
    <n v="0"/>
    <n v="0"/>
    <n v="0"/>
    <n v="0"/>
    <n v="1659014.4999999998"/>
    <n v="3185256.1"/>
    <n v="2042759.5"/>
    <n v="6887030.0999999996"/>
  </r>
  <r>
    <x v="9"/>
    <x v="0"/>
    <n v="2"/>
    <n v="116226.1"/>
    <n v="389022.1"/>
    <n v="592009.30000000005"/>
    <n v="426.8"/>
    <n v="134434.70000000001"/>
    <n v="7953.6"/>
    <n v="0"/>
    <n v="111396.3"/>
    <n v="82741.600000000006"/>
    <n v="0"/>
    <n v="1026"/>
    <n v="2224.6"/>
    <n v="33743"/>
    <n v="71584.2"/>
    <n v="46889"/>
    <n v="7838.8"/>
    <n v="0"/>
    <n v="0"/>
    <n v="38973.4"/>
    <n v="0"/>
    <n v="1641.4"/>
    <n v="50042.8"/>
    <n v="617164.6"/>
    <n v="856846"/>
    <n v="261193.9"/>
    <n v="506810.8"/>
    <n v="416115.6"/>
    <n v="0"/>
    <n v="0"/>
    <n v="46570.7"/>
    <n v="1716376.5"/>
    <n v="0"/>
    <n v="0"/>
    <n v="0"/>
    <n v="0"/>
    <n v="0"/>
    <n v="1434210.5000000002"/>
    <n v="2912094.0999999996"/>
    <n v="1762947.2"/>
    <n v="6109251.7999999998"/>
  </r>
  <r>
    <x v="9"/>
    <x v="0"/>
    <n v="3"/>
    <n v="93468.6"/>
    <n v="278621.2"/>
    <n v="556624.5"/>
    <n v="395.7"/>
    <n v="111321"/>
    <n v="7238"/>
    <n v="0"/>
    <n v="74124.800000000003"/>
    <n v="58391.1"/>
    <n v="0"/>
    <n v="1045.0999999999999"/>
    <n v="404.2"/>
    <n v="21740.3"/>
    <n v="74598.399999999994"/>
    <n v="36643.9"/>
    <n v="6645.7"/>
    <n v="0"/>
    <n v="0"/>
    <n v="34553.9"/>
    <n v="0"/>
    <n v="1547.7"/>
    <n v="43887.3"/>
    <n v="572081.69999999995"/>
    <n v="800745.7"/>
    <n v="260309.1"/>
    <n v="588121.4"/>
    <n v="400947.4"/>
    <n v="0"/>
    <n v="0"/>
    <n v="0"/>
    <n v="2626934.2000000002"/>
    <n v="0"/>
    <n v="0"/>
    <n v="0"/>
    <n v="0"/>
    <n v="0"/>
    <n v="1180184.9000000001"/>
    <n v="2843271.8"/>
    <n v="2626934.2000000002"/>
    <n v="6650390.9000000004"/>
  </r>
  <r>
    <x v="9"/>
    <x v="0"/>
    <n v="4"/>
    <n v="97834.4"/>
    <n v="304606.5"/>
    <n v="607668.1"/>
    <n v="202.1"/>
    <n v="100818.4"/>
    <n v="5902.9"/>
    <n v="0"/>
    <n v="70123.8"/>
    <n v="59244"/>
    <n v="0"/>
    <n v="1136.7"/>
    <n v="329.6"/>
    <n v="22998.9"/>
    <n v="76770.399999999994"/>
    <n v="40522.1"/>
    <n v="6806.7"/>
    <n v="0"/>
    <n v="0"/>
    <n v="34774.9"/>
    <n v="0"/>
    <n v="1686.1"/>
    <n v="45430.5"/>
    <n v="570877.69999999995"/>
    <n v="806077"/>
    <n v="256921"/>
    <n v="479367.5"/>
    <n v="306050.8"/>
    <n v="0"/>
    <n v="0"/>
    <n v="0"/>
    <n v="2481445.7999999998"/>
    <n v="0"/>
    <n v="0"/>
    <n v="0"/>
    <n v="0"/>
    <n v="0"/>
    <n v="1246400.2"/>
    <n v="2649749.9"/>
    <n v="2481445.7999999998"/>
    <n v="6377595.8999999994"/>
  </r>
  <r>
    <x v="9"/>
    <x v="0"/>
    <n v="5"/>
    <n v="67551.100000000006"/>
    <n v="217933.2"/>
    <n v="406097.9"/>
    <n v="90.9"/>
    <n v="57966.400000000001"/>
    <n v="4186.8999999999996"/>
    <n v="5.2"/>
    <n v="39899.5"/>
    <n v="42294.2"/>
    <n v="0"/>
    <n v="1045.0999999999999"/>
    <n v="287.5"/>
    <n v="18564"/>
    <n v="73551.199999999997"/>
    <n v="26902.799999999999"/>
    <n v="0"/>
    <n v="0"/>
    <n v="0"/>
    <n v="34988.5"/>
    <n v="0"/>
    <n v="1479.2"/>
    <n v="35789.4"/>
    <n v="490295.3"/>
    <n v="707446.2"/>
    <n v="239723"/>
    <n v="401308.4"/>
    <n v="465527.4"/>
    <n v="0"/>
    <n v="0"/>
    <n v="64365.3"/>
    <n v="1948329"/>
    <n v="0"/>
    <n v="0"/>
    <n v="0"/>
    <n v="0"/>
    <n v="0"/>
    <n v="836025.3"/>
    <n v="2496908"/>
    <n v="2012694.3"/>
    <n v="5345627.5999999996"/>
  </r>
  <r>
    <x v="9"/>
    <x v="0"/>
    <n v="6"/>
    <n v="56872.2"/>
    <n v="191420.79999999999"/>
    <n v="290900.2"/>
    <n v="104.4"/>
    <n v="32381.4"/>
    <n v="2293.1999999999998"/>
    <n v="28"/>
    <n v="22034.2"/>
    <n v="21640.9"/>
    <n v="0"/>
    <n v="1082.0999999999999"/>
    <n v="352.9"/>
    <n v="18447.8"/>
    <n v="57346.1"/>
    <n v="23179.1"/>
    <n v="0"/>
    <n v="0"/>
    <n v="0"/>
    <n v="39395.199999999997"/>
    <n v="0"/>
    <n v="1433.5"/>
    <n v="31873.7"/>
    <n v="469791.9"/>
    <n v="671848.6"/>
    <n v="266944"/>
    <n v="470868.8"/>
    <n v="306742.8"/>
    <n v="0"/>
    <n v="0"/>
    <n v="0"/>
    <n v="1778625.7"/>
    <n v="0"/>
    <n v="0"/>
    <n v="0"/>
    <n v="0"/>
    <n v="0"/>
    <n v="617675.29999999993"/>
    <n v="2359306.5"/>
    <n v="1778625.7"/>
    <n v="4755607.5"/>
  </r>
  <r>
    <x v="9"/>
    <x v="0"/>
    <n v="7"/>
    <n v="39451.699999999997"/>
    <n v="160800.29999999999"/>
    <n v="223750.5"/>
    <n v="119.7"/>
    <n v="16066.5"/>
    <n v="335.4"/>
    <n v="59.7"/>
    <n v="10879.4"/>
    <n v="12702.9"/>
    <n v="0"/>
    <n v="983.1"/>
    <n v="357.6"/>
    <n v="13881.6"/>
    <n v="54826.7"/>
    <n v="21533.1"/>
    <n v="0"/>
    <n v="0"/>
    <n v="0"/>
    <n v="36186.9"/>
    <n v="0"/>
    <n v="1407.3"/>
    <n v="24057.599999999999"/>
    <n v="434505.1"/>
    <n v="588855.5"/>
    <n v="213710.6"/>
    <n v="424802.6"/>
    <n v="302587.2"/>
    <n v="0"/>
    <n v="0"/>
    <n v="0"/>
    <n v="1875667.1"/>
    <n v="0"/>
    <n v="0"/>
    <n v="0"/>
    <n v="0"/>
    <n v="0"/>
    <n v="464166.10000000009"/>
    <n v="2117694.9000000004"/>
    <n v="1875667.1"/>
    <n v="4457528.1000000006"/>
  </r>
  <r>
    <x v="9"/>
    <x v="0"/>
    <n v="8"/>
    <n v="37445.300000000003"/>
    <n v="147928.1"/>
    <n v="204074.7"/>
    <n v="85.5"/>
    <n v="15522.8"/>
    <n v="338.1"/>
    <n v="89.2"/>
    <n v="9946.2000000000007"/>
    <n v="9917.2999999999993"/>
    <n v="0"/>
    <n v="1202"/>
    <n v="205.2"/>
    <n v="13281.3"/>
    <n v="51000.800000000003"/>
    <n v="19516"/>
    <n v="0"/>
    <n v="0"/>
    <n v="0"/>
    <n v="-29111"/>
    <n v="0"/>
    <n v="1404.1"/>
    <n v="24970.1"/>
    <n v="415866.6"/>
    <n v="565656.4"/>
    <n v="231436"/>
    <n v="420542.6"/>
    <n v="355020.79999999999"/>
    <n v="0"/>
    <n v="0"/>
    <n v="0"/>
    <n v="1673773.9"/>
    <n v="0"/>
    <n v="0"/>
    <n v="0"/>
    <n v="0"/>
    <n v="0"/>
    <n v="425347.2"/>
    <n v="2070990.9000000001"/>
    <n v="1673773.9"/>
    <n v="4170112"/>
  </r>
  <r>
    <x v="9"/>
    <x v="0"/>
    <n v="9"/>
    <n v="44268.5"/>
    <n v="171809.2"/>
    <n v="245949.1"/>
    <n v="121.1"/>
    <n v="17644.5"/>
    <n v="565"/>
    <n v="90.9"/>
    <n v="11265.7"/>
    <n v="13764.7"/>
    <n v="0"/>
    <n v="1187.8"/>
    <n v="387.3"/>
    <n v="17870.3"/>
    <n v="59742.3"/>
    <n v="20656"/>
    <n v="11324.7"/>
    <n v="0"/>
    <n v="0"/>
    <n v="36175.599999999999"/>
    <n v="0"/>
    <n v="1474.2"/>
    <n v="29960.9"/>
    <n v="464916.7"/>
    <n v="598654.19999999995"/>
    <n v="241063.5"/>
    <n v="419551.7"/>
    <n v="352966.6"/>
    <n v="0"/>
    <n v="0"/>
    <n v="9698.6"/>
    <n v="2108812.6"/>
    <n v="0"/>
    <n v="0"/>
    <n v="0"/>
    <n v="0"/>
    <n v="0"/>
    <n v="505478.70000000007"/>
    <n v="2255931.7999999998"/>
    <n v="2118511.2000000002"/>
    <n v="4879921.7"/>
  </r>
  <r>
    <x v="9"/>
    <x v="0"/>
    <n v="10"/>
    <n v="39209.199999999997"/>
    <n v="153734.6"/>
    <n v="234331.9"/>
    <n v="76.099999999999994"/>
    <n v="19916.5"/>
    <n v="759.1"/>
    <n v="59.9"/>
    <n v="11587.2"/>
    <n v="15633.8"/>
    <n v="0"/>
    <n v="1053.4000000000001"/>
    <n v="391.1"/>
    <n v="16535.5"/>
    <n v="49758.400000000001"/>
    <n v="24586.9"/>
    <n v="9464"/>
    <n v="0"/>
    <n v="0"/>
    <n v="31205.5"/>
    <n v="0"/>
    <n v="1385.9"/>
    <n v="26873.1"/>
    <n v="426384.8"/>
    <n v="544846.6"/>
    <n v="226667.8"/>
    <n v="454879.6"/>
    <n v="351250.6"/>
    <n v="0"/>
    <n v="0"/>
    <n v="99163.7"/>
    <n v="1805920.8"/>
    <n v="0"/>
    <n v="0"/>
    <n v="0"/>
    <n v="0"/>
    <n v="0"/>
    <n v="475308.29999999993"/>
    <n v="2165283.2000000002"/>
    <n v="1905084.5"/>
    <n v="4545676"/>
  </r>
  <r>
    <x v="9"/>
    <x v="0"/>
    <n v="11"/>
    <n v="52413.1"/>
    <n v="184039.2"/>
    <n v="374551"/>
    <n v="113.3"/>
    <n v="62773.8"/>
    <n v="2954.4"/>
    <n v="163.80000000000001"/>
    <n v="36055.5"/>
    <n v="39005.9"/>
    <n v="81.400000000000006"/>
    <n v="1148.5"/>
    <n v="633.1"/>
    <n v="19033.2"/>
    <n v="61825.8"/>
    <n v="23847.1"/>
    <n v="1487.2"/>
    <n v="0"/>
    <n v="0"/>
    <n v="33713.9"/>
    <n v="0"/>
    <n v="1442.1"/>
    <n v="30479.4"/>
    <n v="477976.6"/>
    <n v="659831.80000000005"/>
    <n v="257742.4"/>
    <n v="471982.4"/>
    <n v="386588"/>
    <n v="0"/>
    <n v="0"/>
    <n v="0"/>
    <n v="1646440.1"/>
    <n v="0"/>
    <n v="0"/>
    <n v="0"/>
    <n v="0"/>
    <n v="0"/>
    <n v="752151.40000000026"/>
    <n v="2427731.5"/>
    <n v="1646440.1"/>
    <n v="4826323"/>
  </r>
  <r>
    <x v="9"/>
    <x v="0"/>
    <n v="12"/>
    <n v="74973.399999999994"/>
    <n v="265925.90000000002"/>
    <n v="561075.6"/>
    <n v="65.099999999999994"/>
    <n v="123152.4"/>
    <n v="4610.8999999999996"/>
    <n v="352.6"/>
    <n v="88663.8"/>
    <n v="81887.399999999994"/>
    <n v="452.7"/>
    <n v="1016.4"/>
    <n v="452.4"/>
    <n v="23760.6"/>
    <n v="79164.600000000006"/>
    <n v="25853.8"/>
    <n v="10805.6"/>
    <n v="2042.7"/>
    <n v="0"/>
    <n v="32867.300000000003"/>
    <n v="0"/>
    <n v="1581.3"/>
    <n v="40709.1"/>
    <n v="568726.69999999995"/>
    <n v="785566.1"/>
    <n v="317905.5"/>
    <n v="468660"/>
    <n v="385274.9"/>
    <n v="0"/>
    <n v="0"/>
    <n v="0"/>
    <n v="2383785"/>
    <n v="0"/>
    <n v="0"/>
    <n v="0"/>
    <n v="0"/>
    <n v="0"/>
    <n v="1201159.7999999998"/>
    <n v="2744387"/>
    <n v="2383785"/>
    <n v="6329331.7999999998"/>
  </r>
  <r>
    <x v="10"/>
    <x v="0"/>
    <n v="1"/>
    <n v="35287.300000000003"/>
    <n v="93763.5"/>
    <n v="425166"/>
    <n v="961.7"/>
    <n v="123052.1"/>
    <n v="9528.2999999999993"/>
    <n v="0"/>
    <n v="4254.1000000000004"/>
    <n v="13913.3"/>
    <n v="7178"/>
    <n v="285.2"/>
    <n v="139.6"/>
    <n v="8690.4"/>
    <n v="30050.2"/>
    <n v="21542.7"/>
    <n v="21312.400000000001"/>
    <n v="0"/>
    <n v="0"/>
    <n v="860.4"/>
    <n v="0"/>
    <n v="12.4"/>
    <n v="7652.4"/>
    <n v="169628.1"/>
    <n v="332359.8"/>
    <n v="105412.4"/>
    <n v="102587.9"/>
    <n v="0"/>
    <n v="0"/>
    <n v="0"/>
    <n v="0"/>
    <n v="0"/>
    <n v="0"/>
    <n v="0"/>
    <n v="11236859.9"/>
    <n v="4503.2"/>
    <n v="0"/>
    <n v="713104.3"/>
    <n v="800533.9"/>
    <n v="11241363.1"/>
    <n v="12755001.300000001"/>
  </r>
  <r>
    <x v="10"/>
    <x v="0"/>
    <n v="2"/>
    <n v="34293.300000000003"/>
    <n v="80547.100000000006"/>
    <n v="299574.3"/>
    <n v="636.6"/>
    <n v="92878.1"/>
    <n v="6432.3"/>
    <n v="0"/>
    <n v="4638"/>
    <n v="11820.6"/>
    <n v="7070.2"/>
    <n v="285.2"/>
    <n v="134.4"/>
    <n v="7779.1"/>
    <n v="26120.5"/>
    <n v="19423.2"/>
    <n v="20845.5"/>
    <n v="0"/>
    <n v="0"/>
    <n v="809.6"/>
    <n v="0"/>
    <n v="11.4"/>
    <n v="7623.8"/>
    <n v="167602.29999999999"/>
    <n v="319014.59999999998"/>
    <n v="109915.2"/>
    <n v="104029.8"/>
    <n v="0"/>
    <n v="0"/>
    <n v="0"/>
    <n v="0"/>
    <n v="0"/>
    <n v="0"/>
    <n v="0"/>
    <n v="10952080"/>
    <n v="6317.1"/>
    <n v="0"/>
    <n v="537890.5"/>
    <n v="783594.6"/>
    <n v="10958397.1"/>
    <n v="12279882.199999999"/>
  </r>
  <r>
    <x v="10"/>
    <x v="0"/>
    <n v="3"/>
    <n v="29442.2"/>
    <n v="81525.8"/>
    <n v="331198.90000000002"/>
    <n v="524.9"/>
    <n v="92081.4"/>
    <n v="5856.6"/>
    <n v="0"/>
    <n v="679.9"/>
    <n v="10048.1"/>
    <n v="4725"/>
    <n v="285.2"/>
    <n v="199.1"/>
    <n v="6735.2"/>
    <n v="25980.7"/>
    <n v="21378.2"/>
    <n v="19916.3"/>
    <n v="0"/>
    <n v="0"/>
    <n v="825.4"/>
    <n v="0"/>
    <n v="13.5"/>
    <n v="5501.4"/>
    <n v="176505.60000000001"/>
    <n v="327973.2"/>
    <n v="108885.5"/>
    <n v="104221.9"/>
    <n v="0"/>
    <n v="0"/>
    <n v="0"/>
    <n v="0"/>
    <n v="0"/>
    <n v="0"/>
    <n v="0"/>
    <n v="11414690.1"/>
    <n v="4556.8"/>
    <n v="0"/>
    <n v="556082.80000000005"/>
    <n v="798421.20000000007"/>
    <n v="11419246.9"/>
    <n v="12773750.9"/>
  </r>
  <r>
    <x v="10"/>
    <x v="0"/>
    <n v="4"/>
    <n v="29698.799999999999"/>
    <n v="79879.3"/>
    <n v="307865.7"/>
    <n v="601.79999999999995"/>
    <n v="83705.2"/>
    <n v="2168.1999999999998"/>
    <n v="0"/>
    <n v="2316.8000000000002"/>
    <n v="8663.6"/>
    <n v="4673.6000000000004"/>
    <n v="239.2"/>
    <n v="145.1"/>
    <n v="6329.4"/>
    <n v="24660.3"/>
    <n v="23123"/>
    <n v="19368.5"/>
    <n v="0"/>
    <n v="0"/>
    <n v="831.9"/>
    <n v="0"/>
    <n v="12.4"/>
    <n v="5572.7"/>
    <n v="167941.7"/>
    <n v="317836.09999999998"/>
    <n v="98479.6"/>
    <n v="100554.3"/>
    <n v="0"/>
    <n v="0"/>
    <n v="0"/>
    <n v="0"/>
    <n v="0"/>
    <n v="0"/>
    <n v="0"/>
    <n v="9473920"/>
    <n v="4415.8"/>
    <n v="0"/>
    <n v="519573"/>
    <n v="765094.20000000007"/>
    <n v="9478335.8000000007"/>
    <n v="10763003"/>
  </r>
  <r>
    <x v="10"/>
    <x v="0"/>
    <n v="5"/>
    <n v="22100.7"/>
    <n v="63237.1"/>
    <n v="204776.6"/>
    <n v="338.9"/>
    <n v="47129.9"/>
    <n v="5688.4"/>
    <n v="0"/>
    <n v="907.1"/>
    <n v="7218"/>
    <n v="3791.4"/>
    <n v="239.2"/>
    <n v="141.69999999999999"/>
    <n v="5747.6"/>
    <n v="22026.6"/>
    <n v="16761.3"/>
    <n v="12697.1"/>
    <n v="0"/>
    <n v="0"/>
    <n v="783.2"/>
    <n v="0"/>
    <n v="16.600000000000001"/>
    <n v="5391.7"/>
    <n v="157999"/>
    <n v="296426.8"/>
    <n v="97624.4"/>
    <n v="95472"/>
    <n v="0"/>
    <n v="0"/>
    <n v="0"/>
    <n v="0"/>
    <n v="0"/>
    <n v="0"/>
    <n v="0"/>
    <n v="12134210.300000001"/>
    <n v="3133.4"/>
    <n v="0"/>
    <n v="355188.10000000009"/>
    <n v="711327.2"/>
    <n v="12137343.700000001"/>
    <n v="13203859.000000002"/>
  </r>
  <r>
    <x v="10"/>
    <x v="0"/>
    <n v="6"/>
    <n v="19802"/>
    <n v="58723.199999999997"/>
    <n v="162167.29999999999"/>
    <n v="279"/>
    <n v="30683.5"/>
    <n v="3525.3"/>
    <n v="0"/>
    <n v="402.8"/>
    <n v="6852.9"/>
    <n v="3442.8"/>
    <n v="285.2"/>
    <n v="146.5"/>
    <n v="6793.8"/>
    <n v="20463.900000000001"/>
    <n v="21945.7"/>
    <n v="12605.6"/>
    <n v="0"/>
    <n v="0"/>
    <n v="892.8"/>
    <n v="0"/>
    <n v="13.5"/>
    <n v="5052.7"/>
    <n v="153003.6"/>
    <n v="278831.5"/>
    <n v="103595.4"/>
    <n v="86280.6"/>
    <n v="0"/>
    <n v="0"/>
    <n v="0"/>
    <n v="0"/>
    <n v="0"/>
    <n v="0"/>
    <n v="0"/>
    <n v="11420260"/>
    <n v="2521.6"/>
    <n v="0"/>
    <n v="285878.8"/>
    <n v="689910.8"/>
    <n v="11422781.6"/>
    <n v="12398571.199999999"/>
  </r>
  <r>
    <x v="10"/>
    <x v="0"/>
    <n v="7"/>
    <n v="11793.9"/>
    <n v="48111.5"/>
    <n v="124312.8"/>
    <n v="301.39999999999998"/>
    <n v="16601.400000000001"/>
    <n v="1422.2"/>
    <n v="0"/>
    <n v="136.6"/>
    <n v="6522.9"/>
    <n v="0"/>
    <n v="285.2"/>
    <n v="206.2"/>
    <n v="4895.6000000000004"/>
    <n v="21185.200000000001"/>
    <n v="20144.900000000001"/>
    <n v="12954.2"/>
    <n v="0"/>
    <n v="0"/>
    <n v="863.5"/>
    <n v="0"/>
    <n v="9.5"/>
    <n v="5291.4"/>
    <n v="160352.20000000001"/>
    <n v="281402.7"/>
    <n v="116160.9"/>
    <n v="66555.3"/>
    <n v="0"/>
    <n v="0"/>
    <n v="0"/>
    <n v="0"/>
    <n v="0"/>
    <n v="0"/>
    <n v="0"/>
    <n v="12010958.5"/>
    <n v="1994.9"/>
    <n v="0"/>
    <n v="209202.7"/>
    <n v="690306.8"/>
    <n v="12012953.4"/>
    <n v="12912462.9"/>
  </r>
  <r>
    <x v="10"/>
    <x v="0"/>
    <n v="8"/>
    <n v="11154.4"/>
    <n v="44408.4"/>
    <n v="112453.2"/>
    <n v="237.7"/>
    <n v="14622.2"/>
    <n v="1261.0999999999999"/>
    <n v="0"/>
    <n v="85.5"/>
    <n v="4535.2"/>
    <n v="0"/>
    <n v="285.2"/>
    <n v="239.5"/>
    <n v="4748.6000000000004"/>
    <n v="22181.4"/>
    <n v="19092.400000000001"/>
    <n v="11321.8"/>
    <n v="0"/>
    <n v="0"/>
    <n v="809.9"/>
    <n v="0"/>
    <n v="4.2"/>
    <n v="4511.3"/>
    <n v="150907.5"/>
    <n v="260650.8"/>
    <n v="107124.9"/>
    <n v="59862"/>
    <n v="0"/>
    <n v="0"/>
    <n v="0"/>
    <n v="0"/>
    <n v="0"/>
    <n v="0"/>
    <n v="0"/>
    <n v="12683800"/>
    <n v="1424.8"/>
    <n v="0"/>
    <n v="188757.70000000004"/>
    <n v="641739.5"/>
    <n v="12685224.800000001"/>
    <n v="13515722"/>
  </r>
  <r>
    <x v="10"/>
    <x v="0"/>
    <n v="9"/>
    <n v="13296.2"/>
    <n v="52992.6"/>
    <n v="129688.4"/>
    <n v="274.10000000000002"/>
    <n v="17618.5"/>
    <n v="1254.2"/>
    <n v="0"/>
    <n v="125"/>
    <n v="7070.9"/>
    <n v="0"/>
    <n v="285.2"/>
    <n v="150"/>
    <n v="5665"/>
    <n v="24355.9"/>
    <n v="20054.900000000001"/>
    <n v="14908.9"/>
    <n v="0"/>
    <n v="0"/>
    <n v="859"/>
    <n v="0"/>
    <n v="4.2"/>
    <n v="5533.3"/>
    <n v="170929.9"/>
    <n v="291653"/>
    <n v="123222.39999999999"/>
    <n v="73426.600000000006"/>
    <n v="0"/>
    <n v="0"/>
    <n v="0"/>
    <n v="0"/>
    <n v="0"/>
    <n v="0"/>
    <n v="0"/>
    <n v="12717450"/>
    <n v="1298.8"/>
    <n v="0"/>
    <n v="222319.90000000002"/>
    <n v="731048.3"/>
    <n v="12718748.800000001"/>
    <n v="13672117"/>
  </r>
  <r>
    <x v="10"/>
    <x v="0"/>
    <n v="10"/>
    <n v="11582.4"/>
    <n v="44687.8"/>
    <n v="118006.1"/>
    <n v="232.5"/>
    <n v="17824.3"/>
    <n v="1046.8"/>
    <n v="0"/>
    <n v="102.9"/>
    <n v="5668.1"/>
    <n v="0"/>
    <n v="239.2"/>
    <n v="227.5"/>
    <n v="4963.3"/>
    <n v="20100.099999999999"/>
    <n v="16060.8"/>
    <n v="9399.5"/>
    <n v="0"/>
    <n v="0"/>
    <n v="653"/>
    <n v="0"/>
    <n v="5.3"/>
    <n v="4749.3999999999996"/>
    <n v="143444.79999999999"/>
    <n v="242333.3"/>
    <n v="98259.199999999997"/>
    <n v="58221.3"/>
    <n v="0"/>
    <n v="0"/>
    <n v="0"/>
    <n v="0"/>
    <n v="0"/>
    <n v="0"/>
    <n v="0"/>
    <n v="12763289.9"/>
    <n v="2111.1999999999998"/>
    <n v="0"/>
    <n v="199150.9"/>
    <n v="598656.69999999995"/>
    <n v="12765401.1"/>
    <n v="13563208.699999999"/>
  </r>
  <r>
    <x v="10"/>
    <x v="0"/>
    <n v="11"/>
    <n v="13976"/>
    <n v="50388.7"/>
    <n v="169357.8"/>
    <n v="304.2"/>
    <n v="38403.1"/>
    <n v="3387.2"/>
    <n v="0"/>
    <n v="569.9"/>
    <n v="10467.799999999999"/>
    <n v="0"/>
    <n v="239.2"/>
    <n v="125.2"/>
    <n v="5764"/>
    <n v="22233.9"/>
    <n v="18825.099999999999"/>
    <n v="14211"/>
    <n v="0"/>
    <n v="0"/>
    <n v="643.29999999999995"/>
    <n v="0"/>
    <n v="3.2"/>
    <n v="4492.8"/>
    <n v="145806.70000000001"/>
    <n v="255242.6"/>
    <n v="118770.4"/>
    <n v="58618.3"/>
    <n v="0"/>
    <n v="0"/>
    <n v="0"/>
    <n v="0"/>
    <n v="0"/>
    <n v="0"/>
    <n v="0"/>
    <n v="4428500"/>
    <n v="1965.6"/>
    <n v="0"/>
    <n v="286854.7"/>
    <n v="644975.70000000007"/>
    <n v="4430465.5999999996"/>
    <n v="5362296"/>
  </r>
  <r>
    <x v="10"/>
    <x v="0"/>
    <n v="12"/>
    <n v="22056.9"/>
    <n v="70845.5"/>
    <n v="288324.40000000002"/>
    <n v="755.7"/>
    <n v="90951.5"/>
    <n v="9113"/>
    <n v="0"/>
    <n v="2084.1999999999998"/>
    <n v="17133"/>
    <n v="0"/>
    <n v="335.8"/>
    <n v="142.1"/>
    <n v="8053.3"/>
    <n v="27529.5"/>
    <n v="23952.799999999999"/>
    <n v="12371.1"/>
    <n v="0"/>
    <n v="0"/>
    <n v="747.1"/>
    <n v="0"/>
    <n v="16.8"/>
    <n v="5123.6000000000004"/>
    <n v="169876.9"/>
    <n v="305699.90000000002"/>
    <n v="116295.1"/>
    <n v="84905.1"/>
    <n v="0"/>
    <n v="0"/>
    <n v="0"/>
    <n v="0"/>
    <n v="0"/>
    <n v="0"/>
    <n v="0"/>
    <n v="11160230"/>
    <n v="3487.4"/>
    <n v="0"/>
    <n v="501264.20000000007"/>
    <n v="755049.1"/>
    <n v="11163717.4"/>
    <n v="12420030.700000001"/>
  </r>
  <r>
    <x v="11"/>
    <x v="0"/>
    <n v="1"/>
    <n v="64553.9"/>
    <n v="289917.90000000002"/>
    <n v="188774.9"/>
    <n v="185.2"/>
    <n v="2514.4"/>
    <n v="1106.7"/>
    <n v="-25.8"/>
    <n v="30956.1"/>
    <n v="40271.1"/>
    <n v="0"/>
    <n v="136"/>
    <n v="177.6"/>
    <n v="57006.9"/>
    <n v="48196.9"/>
    <n v="19880.2"/>
    <n v="0"/>
    <n v="0"/>
    <n v="0"/>
    <n v="289.2"/>
    <n v="0"/>
    <n v="446.4"/>
    <n v="69900.800000000003"/>
    <n v="292508.90000000002"/>
    <n v="455298.1"/>
    <n v="199658.2"/>
    <n v="378310.40000000002"/>
    <n v="119306.8"/>
    <n v="0"/>
    <n v="0"/>
    <n v="0"/>
    <n v="0"/>
    <n v="0"/>
    <n v="0"/>
    <n v="4414685"/>
    <n v="0"/>
    <n v="0"/>
    <n v="618254.39999999991"/>
    <n v="1641116.4000000001"/>
    <n v="4414685"/>
    <n v="6674055.7999999998"/>
  </r>
  <r>
    <x v="11"/>
    <x v="0"/>
    <n v="2"/>
    <n v="60874.1"/>
    <n v="259020.3"/>
    <n v="173678.1"/>
    <n v="239.6"/>
    <n v="1384.6"/>
    <n v="974.6"/>
    <n v="0"/>
    <n v="27772"/>
    <n v="35461.199999999997"/>
    <n v="0"/>
    <n v="115"/>
    <n v="121.9"/>
    <n v="60639.5"/>
    <n v="49940.4"/>
    <n v="17562.2"/>
    <n v="0"/>
    <n v="0"/>
    <n v="0"/>
    <n v="301.2"/>
    <n v="0"/>
    <n v="443.5"/>
    <n v="55393.9"/>
    <n v="260213.6"/>
    <n v="426214"/>
    <n v="223857.9"/>
    <n v="285512.90000000002"/>
    <n v="81881"/>
    <n v="0"/>
    <n v="0"/>
    <n v="0"/>
    <n v="0"/>
    <n v="0"/>
    <n v="0"/>
    <n v="3818209.9"/>
    <n v="0"/>
    <n v="0"/>
    <n v="559404.49999999988"/>
    <n v="1462197"/>
    <n v="3818209.9"/>
    <n v="5839811.4000000004"/>
  </r>
  <r>
    <x v="11"/>
    <x v="0"/>
    <n v="3"/>
    <n v="27766.3"/>
    <n v="125530"/>
    <n v="87112.5"/>
    <n v="114.9"/>
    <n v="1327.6"/>
    <n v="778.3"/>
    <n v="-2.2999999999999998"/>
    <n v="19470.5"/>
    <n v="25987.1"/>
    <n v="0"/>
    <n v="126"/>
    <n v="109.7"/>
    <n v="22404.6"/>
    <n v="36738.199999999997"/>
    <n v="14080.6"/>
    <n v="0"/>
    <n v="0"/>
    <n v="0"/>
    <n v="264"/>
    <n v="0"/>
    <n v="503.8"/>
    <n v="24262.3"/>
    <n v="196729.9"/>
    <n v="326597.7"/>
    <n v="158849.60000000001"/>
    <n v="283685"/>
    <n v="93015"/>
    <n v="0"/>
    <n v="0"/>
    <n v="0"/>
    <n v="0"/>
    <n v="0"/>
    <n v="0"/>
    <n v="4174244.3"/>
    <n v="0"/>
    <n v="0"/>
    <n v="288084.89999999997"/>
    <n v="1157366.3999999999"/>
    <n v="4174244.3"/>
    <n v="5619695.5999999996"/>
  </r>
  <r>
    <x v="11"/>
    <x v="0"/>
    <n v="4"/>
    <n v="31951.4"/>
    <n v="129248.6"/>
    <n v="96273.7"/>
    <n v="146.30000000000001"/>
    <n v="2268.5"/>
    <n v="1259.7"/>
    <n v="0"/>
    <n v="26143.599999999999"/>
    <n v="31355"/>
    <n v="0"/>
    <n v="126"/>
    <n v="216.2"/>
    <n v="24467.3"/>
    <n v="44780.9"/>
    <n v="18041.3"/>
    <n v="33400.1"/>
    <n v="0"/>
    <n v="0"/>
    <n v="314.39999999999998"/>
    <n v="0"/>
    <n v="488.6"/>
    <n v="24611.599999999999"/>
    <n v="231847.2"/>
    <n v="395231.8"/>
    <n v="246736.9"/>
    <n v="262625.2"/>
    <n v="94315.7"/>
    <n v="0"/>
    <n v="0"/>
    <n v="0"/>
    <n v="0"/>
    <n v="0"/>
    <n v="0"/>
    <n v="4208976.5"/>
    <n v="0"/>
    <n v="0"/>
    <n v="318646.8"/>
    <n v="1377203.2"/>
    <n v="4208976.5"/>
    <n v="5904826.5"/>
  </r>
  <r>
    <x v="11"/>
    <x v="0"/>
    <n v="5"/>
    <n v="23632.799999999999"/>
    <n v="99704.2"/>
    <n v="70786.7"/>
    <n v="122"/>
    <n v="1506.3"/>
    <n v="987.9"/>
    <n v="0"/>
    <n v="15191.5"/>
    <n v="21835.599999999999"/>
    <n v="0"/>
    <n v="147"/>
    <n v="134.9"/>
    <n v="16648.099999999999"/>
    <n v="37348.400000000001"/>
    <n v="12684.2"/>
    <n v="-32973.699999999997"/>
    <n v="0"/>
    <n v="0"/>
    <n v="264"/>
    <n v="0"/>
    <n v="500.6"/>
    <n v="16616.3"/>
    <n v="185704"/>
    <n v="316868.2"/>
    <n v="167411.9"/>
    <n v="256891.4"/>
    <n v="88345.9"/>
    <n v="0"/>
    <n v="0"/>
    <n v="0"/>
    <n v="0"/>
    <n v="0"/>
    <n v="0"/>
    <n v="3188817.1"/>
    <n v="0"/>
    <n v="0"/>
    <n v="233767"/>
    <n v="1066591.2"/>
    <n v="3188817.1"/>
    <n v="4489175.3"/>
  </r>
  <r>
    <x v="11"/>
    <x v="0"/>
    <n v="6"/>
    <n v="20223.099999999999"/>
    <n v="86808.6"/>
    <n v="55715.5"/>
    <n v="180.7"/>
    <n v="1083.7"/>
    <n v="356.1"/>
    <n v="0"/>
    <n v="4227.3"/>
    <n v="6890.1"/>
    <n v="0"/>
    <n v="126"/>
    <n v="208.1"/>
    <n v="15433.2"/>
    <n v="33122.699999999997"/>
    <n v="9595.5"/>
    <n v="4276.5"/>
    <n v="0"/>
    <n v="0"/>
    <n v="339.6"/>
    <n v="0"/>
    <n v="441.5"/>
    <n v="15227.3"/>
    <n v="181096.1"/>
    <n v="314272.09999999998"/>
    <n v="139219.9"/>
    <n v="333245.09999999998"/>
    <n v="89300.1"/>
    <n v="0"/>
    <n v="0"/>
    <n v="0"/>
    <n v="0"/>
    <n v="0"/>
    <n v="0"/>
    <n v="2866803.8"/>
    <n v="0"/>
    <n v="0"/>
    <n v="175485.10000000003"/>
    <n v="1135903.7"/>
    <n v="2866803.8"/>
    <n v="4178192.5999999996"/>
  </r>
  <r>
    <x v="11"/>
    <x v="0"/>
    <n v="7"/>
    <n v="15775.7"/>
    <n v="71032.600000000006"/>
    <n v="64879.9"/>
    <n v="146"/>
    <n v="1920.8"/>
    <n v="0"/>
    <n v="0"/>
    <n v="2665.7"/>
    <n v="5016.2"/>
    <n v="0"/>
    <n v="147"/>
    <n v="283.2"/>
    <n v="13430.8"/>
    <n v="34750.300000000003"/>
    <n v="9087.2999999999993"/>
    <n v="0"/>
    <n v="0"/>
    <n v="0"/>
    <n v="264"/>
    <n v="0"/>
    <n v="488.9"/>
    <n v="14774.1"/>
    <n v="168230.6"/>
    <n v="254897.1"/>
    <n v="175256.7"/>
    <n v="334566.8"/>
    <n v="95868.800000000003"/>
    <n v="0"/>
    <n v="0"/>
    <n v="0"/>
    <n v="0"/>
    <n v="0"/>
    <n v="0"/>
    <n v="3935001.4"/>
    <n v="0"/>
    <n v="0"/>
    <n v="161436.90000000002"/>
    <n v="1102045.6000000001"/>
    <n v="3935001.4"/>
    <n v="5198483.9000000004"/>
  </r>
  <r>
    <x v="11"/>
    <x v="0"/>
    <n v="8"/>
    <n v="14036.3"/>
    <n v="65226.9"/>
    <n v="59378.400000000001"/>
    <n v="101.8"/>
    <n v="1959"/>
    <n v="0"/>
    <n v="0"/>
    <n v="2853.5"/>
    <n v="4041.1"/>
    <n v="0"/>
    <n v="115"/>
    <n v="202.4"/>
    <n v="14307.4"/>
    <n v="33578"/>
    <n v="8232.6"/>
    <n v="0"/>
    <n v="0"/>
    <n v="0"/>
    <n v="288"/>
    <n v="0"/>
    <n v="516"/>
    <n v="13293.8"/>
    <n v="158171"/>
    <n v="241693.8"/>
    <n v="160862.29999999999"/>
    <n v="349989"/>
    <n v="85391.4"/>
    <n v="0"/>
    <n v="0"/>
    <n v="0"/>
    <n v="0"/>
    <n v="0"/>
    <n v="0"/>
    <n v="4041087.7"/>
    <n v="0"/>
    <n v="0"/>
    <n v="147597"/>
    <n v="1066640.7"/>
    <n v="4041087.7"/>
    <n v="5255325.4000000004"/>
  </r>
  <r>
    <x v="11"/>
    <x v="0"/>
    <n v="9"/>
    <n v="15693.2"/>
    <n v="75772.399999999994"/>
    <n v="70338.7"/>
    <n v="142.9"/>
    <n v="2270.1"/>
    <n v="0"/>
    <n v="0"/>
    <n v="2337.1999999999998"/>
    <n v="5053.8999999999996"/>
    <n v="0"/>
    <n v="157"/>
    <n v="212.3"/>
    <n v="13080.2"/>
    <n v="36639"/>
    <n v="10167.700000000001"/>
    <n v="0"/>
    <n v="0"/>
    <n v="0"/>
    <n v="326.39999999999998"/>
    <n v="0"/>
    <n v="674.1"/>
    <n v="13896"/>
    <n v="165984.1"/>
    <n v="251130.6"/>
    <n v="182934.39999999999"/>
    <n v="370297.9"/>
    <n v="73889.3"/>
    <n v="0"/>
    <n v="0"/>
    <n v="0"/>
    <n v="0"/>
    <n v="0"/>
    <n v="0"/>
    <n v="4321747.5999999996"/>
    <n v="0"/>
    <n v="0"/>
    <n v="171608.4"/>
    <n v="1119389"/>
    <n v="4321747.5999999996"/>
    <n v="5612745"/>
  </r>
  <r>
    <x v="11"/>
    <x v="0"/>
    <n v="10"/>
    <n v="18376"/>
    <n v="68726"/>
    <n v="66408.7"/>
    <n v="2837.7"/>
    <n v="2228.6"/>
    <n v="0"/>
    <n v="0"/>
    <n v="2793.1"/>
    <n v="5204.3999999999996"/>
    <n v="0"/>
    <n v="115"/>
    <n v="1880.5"/>
    <n v="16002.8"/>
    <n v="32461.9"/>
    <n v="9496.6"/>
    <n v="0"/>
    <n v="0"/>
    <n v="0"/>
    <n v="264"/>
    <n v="0"/>
    <n v="1152.4000000000001"/>
    <n v="13353.4"/>
    <n v="135251.79999999999"/>
    <n v="203230.8"/>
    <n v="148871.1"/>
    <n v="190517.9"/>
    <n v="79482.7"/>
    <n v="0"/>
    <n v="0"/>
    <n v="0"/>
    <n v="0"/>
    <n v="0"/>
    <n v="0"/>
    <n v="1498622.5"/>
    <n v="0"/>
    <n v="0"/>
    <n v="166574.50000000003"/>
    <n v="832080.89999999991"/>
    <n v="1498622.5"/>
    <n v="2497277.9"/>
  </r>
  <r>
    <x v="11"/>
    <x v="0"/>
    <n v="11"/>
    <n v="27477"/>
    <n v="71829.899999999994"/>
    <n v="70635"/>
    <n v="6990.3"/>
    <n v="2297"/>
    <n v="0"/>
    <n v="0"/>
    <n v="2446.6"/>
    <n v="5224.1000000000004"/>
    <n v="0"/>
    <n v="0"/>
    <n v="13981.5"/>
    <n v="25376"/>
    <n v="24584.799999999999"/>
    <n v="3609.5"/>
    <n v="0"/>
    <n v="0"/>
    <n v="0"/>
    <n v="415.2"/>
    <n v="0"/>
    <n v="3649.3"/>
    <n v="13215.2"/>
    <n v="88289"/>
    <n v="135446.1"/>
    <n v="160653.1"/>
    <n v="177448.8"/>
    <n v="100863"/>
    <n v="0"/>
    <n v="0"/>
    <n v="0"/>
    <n v="0"/>
    <n v="0"/>
    <n v="0"/>
    <n v="2637820.5"/>
    <n v="0"/>
    <n v="0"/>
    <n v="186899.9"/>
    <n v="747531.5"/>
    <n v="2637820.5"/>
    <n v="3572251.9"/>
  </r>
  <r>
    <x v="11"/>
    <x v="0"/>
    <n v="12"/>
    <n v="31472.1"/>
    <n v="131649.70000000001"/>
    <n v="147257.79999999999"/>
    <n v="780.8"/>
    <n v="9958.5"/>
    <n v="0"/>
    <n v="0"/>
    <n v="16202.8"/>
    <n v="28059"/>
    <n v="0"/>
    <n v="0"/>
    <n v="251.8"/>
    <n v="21603.599999999999"/>
    <n v="36194.699999999997"/>
    <n v="14495.7"/>
    <n v="0"/>
    <n v="0"/>
    <n v="0"/>
    <n v="464.6"/>
    <n v="0"/>
    <n v="263.10000000000002"/>
    <n v="17389.400000000001"/>
    <n v="179185.2"/>
    <n v="351699.20000000001"/>
    <n v="59582.400000000001"/>
    <n v="247966.3"/>
    <n v="101286.6"/>
    <n v="0"/>
    <n v="0"/>
    <n v="0"/>
    <n v="0"/>
    <n v="0"/>
    <n v="0"/>
    <n v="5090984.7"/>
    <n v="0"/>
    <n v="0"/>
    <n v="365380.69999999995"/>
    <n v="1030382.6"/>
    <n v="5090984.7"/>
    <n v="6486748"/>
  </r>
  <r>
    <x v="12"/>
    <x v="0"/>
    <n v="1"/>
    <n v="294732.5"/>
    <n v="1200460.3999999999"/>
    <n v="457509.4"/>
    <n v="53.2"/>
    <n v="6902.1"/>
    <n v="33.4"/>
    <n v="307.89999999999998"/>
    <n v="13410.5"/>
    <n v="21795.599999999999"/>
    <n v="0"/>
    <n v="422.2"/>
    <n v="424.1"/>
    <n v="29562.7"/>
    <n v="37188.5"/>
    <n v="33089.300000000003"/>
    <n v="16432.599999999999"/>
    <n v="0"/>
    <n v="0"/>
    <n v="2289.6999999999998"/>
    <n v="0"/>
    <n v="207.9"/>
    <n v="45998"/>
    <n v="320421"/>
    <n v="482467.5"/>
    <n v="258573.6"/>
    <n v="154470.20000000001"/>
    <n v="387296.8"/>
    <n v="0"/>
    <n v="245827.6"/>
    <n v="0"/>
    <n v="0"/>
    <n v="0"/>
    <n v="0"/>
    <n v="0"/>
    <n v="67599"/>
    <n v="0"/>
    <n v="1995204.9999999998"/>
    <n v="1768844.1"/>
    <n v="313426.59999999998"/>
    <n v="4077475.6999999997"/>
  </r>
  <r>
    <x v="12"/>
    <x v="0"/>
    <n v="2"/>
    <n v="221295.3"/>
    <n v="896397.5"/>
    <n v="367291.8"/>
    <n v="67.599999999999994"/>
    <n v="5053.6000000000004"/>
    <n v="33.299999999999997"/>
    <n v="-1381"/>
    <n v="9763"/>
    <n v="14357.4"/>
    <n v="0"/>
    <n v="288.60000000000002"/>
    <n v="452.2"/>
    <n v="29158.1"/>
    <n v="37095.300000000003"/>
    <n v="31096.400000000001"/>
    <n v="16025.4"/>
    <n v="0"/>
    <n v="0"/>
    <n v="1687.1"/>
    <n v="0"/>
    <n v="288.10000000000002"/>
    <n v="39102"/>
    <n v="278844.40000000002"/>
    <n v="460074.6"/>
    <n v="278513.40000000002"/>
    <n v="139401.9"/>
    <n v="349797.1"/>
    <n v="0"/>
    <n v="253208.8"/>
    <n v="0"/>
    <n v="0"/>
    <n v="0"/>
    <n v="0"/>
    <n v="0"/>
    <n v="43357.5"/>
    <n v="0"/>
    <n v="1512878.5000000002"/>
    <n v="1661824.6"/>
    <n v="296566.3"/>
    <n v="3471269.4000000004"/>
  </r>
  <r>
    <x v="12"/>
    <x v="0"/>
    <n v="3"/>
    <n v="112827.8"/>
    <n v="452761.1"/>
    <n v="189559.7"/>
    <n v="39.200000000000003"/>
    <n v="5071.3999999999996"/>
    <n v="31.2"/>
    <n v="7.3"/>
    <n v="7330.5"/>
    <n v="12973.7"/>
    <n v="0"/>
    <n v="393.6"/>
    <n v="415.2"/>
    <n v="13156.6"/>
    <n v="28616.9"/>
    <n v="23859"/>
    <n v="16598.400000000001"/>
    <n v="0"/>
    <n v="0"/>
    <n v="1586.9"/>
    <n v="0"/>
    <n v="164"/>
    <n v="20416.400000000001"/>
    <n v="239753.5"/>
    <n v="365564.6"/>
    <n v="238848.8"/>
    <n v="175816.1"/>
    <n v="390071.3"/>
    <n v="0"/>
    <n v="254300.3"/>
    <n v="0"/>
    <n v="0"/>
    <n v="0"/>
    <n v="0"/>
    <n v="0"/>
    <n v="23732.799999999999"/>
    <n v="0"/>
    <n v="780601.9"/>
    <n v="1515261.3"/>
    <n v="278033.09999999998"/>
    <n v="2573896.3000000003"/>
  </r>
  <r>
    <x v="12"/>
    <x v="0"/>
    <n v="4"/>
    <n v="102373.5"/>
    <n v="420412.4"/>
    <n v="210543.2"/>
    <n v="105.1"/>
    <n v="5599.4"/>
    <n v="32.299999999999997"/>
    <n v="7.3"/>
    <n v="6898.3"/>
    <n v="13433.7"/>
    <n v="0"/>
    <n v="434.2"/>
    <n v="608"/>
    <n v="14928.2"/>
    <n v="31363.9"/>
    <n v="27272.1"/>
    <n v="17630.599999999999"/>
    <n v="0"/>
    <n v="0"/>
    <n v="1562.4"/>
    <n v="0"/>
    <n v="186.2"/>
    <n v="22740.2"/>
    <n v="248273"/>
    <n v="406345.3"/>
    <n v="242182.6"/>
    <n v="153027"/>
    <n v="376987.3"/>
    <n v="0"/>
    <n v="243175.7"/>
    <n v="0"/>
    <n v="0"/>
    <n v="0"/>
    <n v="0"/>
    <n v="0"/>
    <n v="18599.7"/>
    <n v="0"/>
    <n v="759405.20000000019"/>
    <n v="1543541"/>
    <n v="261775.40000000002"/>
    <n v="2564721.6"/>
  </r>
  <r>
    <x v="12"/>
    <x v="0"/>
    <n v="5"/>
    <n v="60145"/>
    <n v="240449.3"/>
    <n v="124442.8"/>
    <n v="92.4"/>
    <n v="4302.8999999999996"/>
    <n v="31.3"/>
    <n v="4.2"/>
    <n v="3866.1"/>
    <n v="6843.2"/>
    <n v="0"/>
    <n v="393.6"/>
    <n v="460.6"/>
    <n v="10551.4"/>
    <n v="23784.2"/>
    <n v="22368.6"/>
    <n v="16343.8"/>
    <n v="0"/>
    <n v="0"/>
    <n v="1633.6"/>
    <n v="0"/>
    <n v="171.1"/>
    <n v="15798.4"/>
    <n v="208919.4"/>
    <n v="325049.40000000002"/>
    <n v="230853.8"/>
    <n v="161099.9"/>
    <n v="355067.2"/>
    <n v="0"/>
    <n v="255368.1"/>
    <n v="0"/>
    <n v="0"/>
    <n v="0"/>
    <n v="0"/>
    <n v="0"/>
    <n v="9512.2000000000007"/>
    <n v="0"/>
    <n v="440177.2"/>
    <n v="1372495.0000000002"/>
    <n v="264880.3"/>
    <n v="2077552.5000000002"/>
  </r>
  <r>
    <x v="12"/>
    <x v="0"/>
    <n v="6"/>
    <n v="48658.5"/>
    <n v="203345.4"/>
    <n v="96128"/>
    <n v="103.6"/>
    <n v="2244.8000000000002"/>
    <n v="28.2"/>
    <n v="4.2"/>
    <n v="2327.9"/>
    <n v="3426.2"/>
    <n v="0"/>
    <n v="430.8"/>
    <n v="493.2"/>
    <n v="9492"/>
    <n v="23338.9"/>
    <n v="13552.2"/>
    <n v="16499.900000000001"/>
    <n v="0"/>
    <n v="0"/>
    <n v="1743.5"/>
    <n v="0"/>
    <n v="178.1"/>
    <n v="13427.6"/>
    <n v="183374.9"/>
    <n v="285293.5"/>
    <n v="208210.5"/>
    <n v="135622.1"/>
    <n v="346942.1"/>
    <n v="0"/>
    <n v="304232.7"/>
    <n v="0"/>
    <n v="0"/>
    <n v="0"/>
    <n v="0"/>
    <n v="0"/>
    <n v="6599.9"/>
    <n v="0"/>
    <n v="356266.80000000005"/>
    <n v="1238599.2999999998"/>
    <n v="310832.60000000003"/>
    <n v="1905698.7"/>
  </r>
  <r>
    <x v="12"/>
    <x v="0"/>
    <n v="7"/>
    <n v="20333.3"/>
    <n v="163590.1"/>
    <n v="128043.8"/>
    <n v="56"/>
    <n v="1682"/>
    <n v="0"/>
    <n v="0"/>
    <n v="750.3"/>
    <n v="3510.1"/>
    <n v="0"/>
    <n v="405.6"/>
    <n v="551.70000000000005"/>
    <n v="9066.2000000000007"/>
    <n v="21547.200000000001"/>
    <n v="15847.8"/>
    <n v="15744.6"/>
    <n v="0"/>
    <n v="0"/>
    <n v="1576.8"/>
    <n v="0"/>
    <n v="209"/>
    <n v="10796.2"/>
    <n v="176375"/>
    <n v="284317.8"/>
    <n v="178302.6"/>
    <n v="198250.4"/>
    <n v="347406.7"/>
    <n v="0"/>
    <n v="269661.59999999998"/>
    <n v="0"/>
    <n v="0"/>
    <n v="0"/>
    <n v="0"/>
    <n v="0"/>
    <n v="4918.2"/>
    <n v="0"/>
    <n v="317965.59999999998"/>
    <n v="1260397.6000000001"/>
    <n v="274579.8"/>
    <n v="1852943.0000000002"/>
  </r>
  <r>
    <x v="12"/>
    <x v="0"/>
    <n v="8"/>
    <n v="19938.2"/>
    <n v="152610.29999999999"/>
    <n v="119414.9"/>
    <n v="46.4"/>
    <n v="1440.1"/>
    <n v="0"/>
    <n v="0"/>
    <n v="653.70000000000005"/>
    <n v="3418.7"/>
    <n v="0"/>
    <n v="393.6"/>
    <n v="1212.4000000000001"/>
    <n v="9145.1"/>
    <n v="20834.900000000001"/>
    <n v="13555.2"/>
    <n v="19951.2"/>
    <n v="0"/>
    <n v="0"/>
    <n v="1622.5"/>
    <n v="0"/>
    <n v="242.4"/>
    <n v="10571.7"/>
    <n v="167430.5"/>
    <n v="274196.59999999998"/>
    <n v="168531.7"/>
    <n v="231400"/>
    <n v="278365.3"/>
    <n v="0"/>
    <n v="251568"/>
    <n v="0"/>
    <n v="0"/>
    <n v="0"/>
    <n v="0"/>
    <n v="0"/>
    <n v="4378.3999999999996"/>
    <n v="0"/>
    <n v="297522.30000000005"/>
    <n v="1197453.1000000001"/>
    <n v="255946.4"/>
    <n v="1750921.8"/>
  </r>
  <r>
    <x v="12"/>
    <x v="0"/>
    <n v="9"/>
    <n v="22081.599999999999"/>
    <n v="170839.3"/>
    <n v="134916.4"/>
    <n v="61"/>
    <n v="1849.9"/>
    <n v="0"/>
    <n v="1"/>
    <n v="771.5"/>
    <n v="3899.3"/>
    <n v="0"/>
    <n v="472.2"/>
    <n v="503.6"/>
    <n v="10042.5"/>
    <n v="21743"/>
    <n v="15063.7"/>
    <n v="18436"/>
    <n v="0"/>
    <n v="0"/>
    <n v="1765.9"/>
    <n v="0"/>
    <n v="228.7"/>
    <n v="12534.9"/>
    <n v="191908.5"/>
    <n v="307763.59999999998"/>
    <n v="183112.3"/>
    <n v="209469.7"/>
    <n v="182886.1"/>
    <n v="0"/>
    <n v="236596.5"/>
    <n v="0"/>
    <n v="0"/>
    <n v="0"/>
    <n v="0"/>
    <n v="0"/>
    <n v="4934.3"/>
    <n v="0"/>
    <n v="334420"/>
    <n v="1155930.7"/>
    <n v="241530.8"/>
    <n v="1731881.5"/>
  </r>
  <r>
    <x v="12"/>
    <x v="0"/>
    <n v="10"/>
    <n v="21435.8"/>
    <n v="160859.9"/>
    <n v="127431.2"/>
    <n v="32.700000000000003"/>
    <n v="2214.6999999999998"/>
    <n v="0"/>
    <n v="0"/>
    <n v="823.9"/>
    <n v="4493.3"/>
    <n v="0"/>
    <n v="379.6"/>
    <n v="463.1"/>
    <n v="9071.1"/>
    <n v="19972.599999999999"/>
    <n v="12220.6"/>
    <n v="8971.6"/>
    <n v="0"/>
    <n v="0"/>
    <n v="1181"/>
    <n v="0"/>
    <n v="204.7"/>
    <n v="12089.4"/>
    <n v="172354.6"/>
    <n v="275518.90000000002"/>
    <n v="178199"/>
    <n v="196049.1"/>
    <n v="457386.7"/>
    <n v="0"/>
    <n v="251926.3"/>
    <n v="0"/>
    <n v="0"/>
    <n v="0"/>
    <n v="0"/>
    <n v="0"/>
    <n v="4491"/>
    <n v="0"/>
    <n v="317291.5"/>
    <n v="1344062"/>
    <n v="256417.3"/>
    <n v="1917770.8"/>
  </r>
  <r>
    <x v="12"/>
    <x v="0"/>
    <n v="11"/>
    <n v="26027.4"/>
    <n v="192611.7"/>
    <n v="168216"/>
    <n v="48.4"/>
    <n v="3912.1"/>
    <n v="0"/>
    <n v="0"/>
    <n v="1883.6"/>
    <n v="12454"/>
    <n v="0"/>
    <n v="393.6"/>
    <n v="425.3"/>
    <n v="9514.1"/>
    <n v="19071.599999999999"/>
    <n v="14707.4"/>
    <n v="12496.1"/>
    <n v="0"/>
    <n v="0"/>
    <n v="2984"/>
    <n v="0"/>
    <n v="179.7"/>
    <n v="13175"/>
    <n v="212128.8"/>
    <n v="318459.2"/>
    <n v="199469.3"/>
    <n v="239678.6"/>
    <n v="333959.09999999998"/>
    <n v="0"/>
    <n v="239817.2"/>
    <n v="0"/>
    <n v="0"/>
    <n v="0"/>
    <n v="0"/>
    <n v="0"/>
    <n v="9230.6"/>
    <n v="0"/>
    <n v="405153.19999999995"/>
    <n v="1376641.8"/>
    <n v="249047.80000000002"/>
    <n v="2030842.8"/>
  </r>
  <r>
    <x v="12"/>
    <x v="0"/>
    <n v="12"/>
    <n v="45908.7"/>
    <n v="474476.7"/>
    <n v="428409.7"/>
    <n v="67.400000000000006"/>
    <n v="5014.7"/>
    <n v="0"/>
    <n v="1"/>
    <n v="4196.7"/>
    <n v="24619.4"/>
    <n v="0"/>
    <n v="434.2"/>
    <n v="410"/>
    <n v="17369.400000000001"/>
    <n v="30401.7"/>
    <n v="20235.7"/>
    <n v="29235.9"/>
    <n v="0"/>
    <n v="0"/>
    <n v="981"/>
    <n v="0"/>
    <n v="189.7"/>
    <n v="20445.5"/>
    <n v="308079.59999999998"/>
    <n v="425836.3"/>
    <n v="212621"/>
    <n v="217732.6"/>
    <n v="348894.3"/>
    <n v="0"/>
    <n v="282966"/>
    <n v="0"/>
    <n v="0"/>
    <n v="0"/>
    <n v="0"/>
    <n v="0"/>
    <n v="35180.400000000001"/>
    <n v="0"/>
    <n v="982694.3"/>
    <n v="1632866.9000000001"/>
    <n v="318146.40000000002"/>
    <n v="2933707.6"/>
  </r>
  <r>
    <x v="13"/>
    <x v="0"/>
    <n v="1"/>
    <n v="66387.100000000006"/>
    <n v="82358.899999999994"/>
    <n v="396482.7"/>
    <n v="37.5"/>
    <n v="84705.600000000006"/>
    <n v="602.1"/>
    <n v="0"/>
    <n v="47260"/>
    <n v="33225.599999999999"/>
    <n v="7150.1"/>
    <n v="75.400000000000006"/>
    <n v="167.7"/>
    <n v="17247"/>
    <n v="83684.399999999994"/>
    <n v="53446.400000000001"/>
    <n v="19348"/>
    <n v="0"/>
    <n v="0"/>
    <n v="862.9"/>
    <n v="1806.4"/>
    <n v="244.6"/>
    <n v="41817.9"/>
    <n v="679748.5"/>
    <n v="951634.6"/>
    <n v="491434"/>
    <n v="635607.5"/>
    <n v="509391.5"/>
    <n v="0"/>
    <n v="0"/>
    <n v="0"/>
    <n v="0"/>
    <n v="0"/>
    <n v="0"/>
    <n v="0"/>
    <n v="0"/>
    <n v="0"/>
    <n v="718209.59999999986"/>
    <n v="3486516.8"/>
    <n v="0"/>
    <n v="4204726.3999999994"/>
  </r>
  <r>
    <x v="13"/>
    <x v="0"/>
    <n v="2"/>
    <n v="68453.899999999994"/>
    <n v="82301.399999999994"/>
    <n v="362456.9"/>
    <n v="30.7"/>
    <n v="80386.8"/>
    <n v="482"/>
    <n v="0"/>
    <n v="45827.4"/>
    <n v="30132"/>
    <n v="5967.7"/>
    <n v="56.9"/>
    <n v="210.5"/>
    <n v="19085.900000000001"/>
    <n v="82075.100000000006"/>
    <n v="57671.6"/>
    <n v="21536.6"/>
    <n v="0"/>
    <n v="0"/>
    <n v="1550"/>
    <n v="1283.5999999999999"/>
    <n v="162.5"/>
    <n v="44501.2"/>
    <n v="689264"/>
    <n v="964360.4"/>
    <n v="544705.9"/>
    <n v="586906.69999999995"/>
    <n v="433235.20000000001"/>
    <n v="0"/>
    <n v="0"/>
    <n v="0"/>
    <n v="0"/>
    <n v="0"/>
    <n v="0"/>
    <n v="0"/>
    <n v="0"/>
    <n v="0"/>
    <n v="676038.8"/>
    <n v="3446606.1000000006"/>
    <n v="0"/>
    <n v="4122644.9000000004"/>
  </r>
  <r>
    <x v="13"/>
    <x v="0"/>
    <n v="3"/>
    <n v="65934.600000000006"/>
    <n v="78078.399999999994"/>
    <n v="377144.1"/>
    <n v="28.5"/>
    <n v="71777.7"/>
    <n v="348.9"/>
    <n v="0"/>
    <n v="24619.599999999999"/>
    <n v="24474.2"/>
    <n v="5810.6"/>
    <n v="43"/>
    <n v="185.4"/>
    <n v="16707.2"/>
    <n v="68290.899999999994"/>
    <n v="52546"/>
    <n v="1323.4"/>
    <n v="0"/>
    <n v="0"/>
    <n v="2247.6999999999998"/>
    <n v="1830.4"/>
    <n v="2359.1999999999998"/>
    <n v="36304.400000000001"/>
    <n v="626853.9"/>
    <n v="881017.8"/>
    <n v="358083.9"/>
    <n v="544877.6"/>
    <n v="483536.6"/>
    <n v="0"/>
    <n v="0"/>
    <n v="0"/>
    <n v="0"/>
    <n v="0"/>
    <n v="0"/>
    <n v="0"/>
    <n v="0"/>
    <n v="0"/>
    <n v="648216.59999999986"/>
    <n v="3076207.4000000004"/>
    <n v="0"/>
    <n v="3724424"/>
  </r>
  <r>
    <x v="13"/>
    <x v="0"/>
    <n v="4"/>
    <n v="75945.600000000006"/>
    <n v="91719.8"/>
    <n v="414783.6"/>
    <n v="31.3"/>
    <n v="78544.899999999994"/>
    <n v="340.6"/>
    <n v="0"/>
    <n v="27867.599999999999"/>
    <n v="25822.799999999999"/>
    <n v="5611.4"/>
    <n v="26.8"/>
    <n v="140.9"/>
    <n v="17440.7"/>
    <n v="79010.5"/>
    <n v="57272.7"/>
    <n v="15314.8"/>
    <n v="0"/>
    <n v="0"/>
    <n v="5280.7"/>
    <n v="1682.6"/>
    <n v="505.6"/>
    <n v="37869.9"/>
    <n v="642673.6"/>
    <n v="914342.40000000002"/>
    <n v="479169.4"/>
    <n v="547197.80000000005"/>
    <n v="414132.3"/>
    <n v="0"/>
    <n v="0"/>
    <n v="0"/>
    <n v="0"/>
    <n v="0"/>
    <n v="0"/>
    <n v="0"/>
    <n v="0"/>
    <n v="0"/>
    <n v="720667.60000000009"/>
    <n v="3212060.7"/>
    <n v="0"/>
    <n v="3932728.3000000003"/>
  </r>
  <r>
    <x v="13"/>
    <x v="0"/>
    <n v="5"/>
    <n v="50007.6"/>
    <n v="60635"/>
    <n v="224892.79999999999"/>
    <n v="32.700000000000003"/>
    <n v="43101.599999999999"/>
    <n v="423.2"/>
    <n v="0"/>
    <n v="14570.6"/>
    <n v="21346.7"/>
    <n v="4369.7"/>
    <n v="104.7"/>
    <n v="188.4"/>
    <n v="15430.4"/>
    <n v="64771.4"/>
    <n v="72998.399999999994"/>
    <n v="14155.3"/>
    <n v="0"/>
    <n v="0"/>
    <n v="3110.4"/>
    <n v="1721"/>
    <n v="131.6"/>
    <n v="28731.5"/>
    <n v="568808.4"/>
    <n v="822933.5"/>
    <n v="411273.4"/>
    <n v="506330.9"/>
    <n v="439506.4"/>
    <n v="0"/>
    <n v="0"/>
    <n v="0"/>
    <n v="0"/>
    <n v="0"/>
    <n v="0"/>
    <n v="0"/>
    <n v="0"/>
    <n v="0"/>
    <n v="419379.9"/>
    <n v="2950195.6999999997"/>
    <n v="0"/>
    <n v="3369575.5999999996"/>
  </r>
  <r>
    <x v="13"/>
    <x v="0"/>
    <n v="6"/>
    <n v="33855"/>
    <n v="45827.7"/>
    <n v="128395.9"/>
    <n v="32.5"/>
    <n v="28027"/>
    <n v="446.4"/>
    <n v="4.5999999999999996"/>
    <n v="9578.7000000000007"/>
    <n v="13902.5"/>
    <n v="3586.6"/>
    <n v="30.2"/>
    <n v="198.5"/>
    <n v="13852.3"/>
    <n v="69307.7"/>
    <n v="55791.6"/>
    <n v="26914.2"/>
    <n v="0"/>
    <n v="0"/>
    <n v="2899.3"/>
    <n v="2553.3000000000002"/>
    <n v="215.8"/>
    <n v="24612.3"/>
    <n v="555640.19999999995"/>
    <n v="763163"/>
    <n v="363970"/>
    <n v="501123.7"/>
    <n v="443895.6"/>
    <n v="0"/>
    <n v="0"/>
    <n v="0"/>
    <n v="0"/>
    <n v="0"/>
    <n v="0"/>
    <n v="0"/>
    <n v="0"/>
    <n v="0"/>
    <n v="263656.89999999997"/>
    <n v="2824167.7"/>
    <n v="0"/>
    <n v="3087824.6"/>
  </r>
  <r>
    <x v="13"/>
    <x v="0"/>
    <n v="7"/>
    <n v="19649.400000000001"/>
    <n v="39559.9"/>
    <n v="78752.5"/>
    <n v="33.799999999999997"/>
    <n v="12595.1"/>
    <n v="29.1"/>
    <n v="137.30000000000001"/>
    <n v="4560.7"/>
    <n v="5905.4"/>
    <n v="3179.7"/>
    <n v="327.9"/>
    <n v="257.5"/>
    <n v="12878.8"/>
    <n v="64463.199999999997"/>
    <n v="31648.7"/>
    <n v="18020.8"/>
    <n v="0"/>
    <n v="0"/>
    <n v="2985"/>
    <n v="2206.1"/>
    <n v="320"/>
    <n v="24329.5"/>
    <n v="501066.5"/>
    <n v="699714.1"/>
    <n v="299985.59999999998"/>
    <n v="498087.3"/>
    <n v="439281.7"/>
    <n v="0"/>
    <n v="0"/>
    <n v="0"/>
    <n v="0"/>
    <n v="0"/>
    <n v="0"/>
    <n v="0"/>
    <n v="0"/>
    <n v="0"/>
    <n v="164402.9"/>
    <n v="2595572.7000000002"/>
    <n v="0"/>
    <n v="2759975.6"/>
  </r>
  <r>
    <x v="13"/>
    <x v="0"/>
    <n v="8"/>
    <n v="17114.5"/>
    <n v="33660.300000000003"/>
    <n v="62192.1"/>
    <n v="30.8"/>
    <n v="9487.9"/>
    <n v="30.1"/>
    <n v="11.6"/>
    <n v="3952.8"/>
    <n v="4176.8999999999996"/>
    <n v="2653.5"/>
    <n v="390.7"/>
    <n v="127.1"/>
    <n v="9353.5"/>
    <n v="52924"/>
    <n v="30476.400000000001"/>
    <n v="18551.099999999999"/>
    <n v="0"/>
    <n v="0"/>
    <n v="3143.2"/>
    <n v="1729.4"/>
    <n v="1710.5"/>
    <n v="21323.7"/>
    <n v="456026.1"/>
    <n v="637890.30000000005"/>
    <n v="253928.2"/>
    <n v="460250.8"/>
    <n v="462457.59999999998"/>
    <n v="0"/>
    <n v="0"/>
    <n v="0"/>
    <n v="0"/>
    <n v="0"/>
    <n v="0"/>
    <n v="0"/>
    <n v="0"/>
    <n v="0"/>
    <n v="133310.5"/>
    <n v="2410282.6"/>
    <n v="0"/>
    <n v="2543593.1"/>
  </r>
  <r>
    <x v="13"/>
    <x v="0"/>
    <n v="9"/>
    <n v="21822.3"/>
    <n v="40298.5"/>
    <n v="80251.199999999997"/>
    <n v="42.5"/>
    <n v="13744.1"/>
    <n v="98.2"/>
    <n v="19.8"/>
    <n v="4874.3999999999996"/>
    <n v="6133.6"/>
    <n v="3543.7"/>
    <n v="453"/>
    <n v="211"/>
    <n v="9280.7999999999993"/>
    <n v="62807.5"/>
    <n v="44055.5"/>
    <n v="19935.3"/>
    <n v="0"/>
    <n v="0"/>
    <n v="3327.6"/>
    <n v="2342.3000000000002"/>
    <n v="102.4"/>
    <n v="26916.3"/>
    <n v="508573.1"/>
    <n v="710432.7"/>
    <n v="294820.40000000002"/>
    <n v="460266.7"/>
    <n v="441563.2"/>
    <n v="0"/>
    <n v="0"/>
    <n v="0"/>
    <n v="0"/>
    <n v="0"/>
    <n v="0"/>
    <n v="0"/>
    <n v="0"/>
    <n v="0"/>
    <n v="170828.30000000002"/>
    <n v="2585087.8000000003"/>
    <n v="0"/>
    <n v="2755916.1"/>
  </r>
  <r>
    <x v="13"/>
    <x v="0"/>
    <n v="10"/>
    <n v="22277.3"/>
    <n v="36780.300000000003"/>
    <n v="76461.2"/>
    <n v="36.6"/>
    <n v="12179.7"/>
    <n v="15.6"/>
    <n v="12.8"/>
    <n v="4068.5"/>
    <n v="4834.6000000000004"/>
    <n v="3100"/>
    <n v="471.6"/>
    <n v="210.3"/>
    <n v="9849.7999999999993"/>
    <n v="61617.2"/>
    <n v="30378.1"/>
    <n v="26093.9"/>
    <n v="0"/>
    <n v="0"/>
    <n v="3415"/>
    <n v="2016.3"/>
    <n v="100.2"/>
    <n v="23941.9"/>
    <n v="476018.9"/>
    <n v="664890.30000000005"/>
    <n v="271278.90000000002"/>
    <n v="479585"/>
    <n v="527763.9"/>
    <n v="0"/>
    <n v="0"/>
    <n v="0"/>
    <n v="0"/>
    <n v="0"/>
    <n v="0"/>
    <n v="0"/>
    <n v="0"/>
    <n v="0"/>
    <n v="159766.6"/>
    <n v="2577631.2999999998"/>
    <n v="0"/>
    <n v="2737397.9"/>
  </r>
  <r>
    <x v="13"/>
    <x v="0"/>
    <n v="11"/>
    <n v="38043.300000000003"/>
    <n v="47649.1"/>
    <n v="158140.5"/>
    <n v="30.9"/>
    <n v="29870.7"/>
    <n v="19.8"/>
    <n v="14.1"/>
    <n v="10709.3"/>
    <n v="10385.4"/>
    <n v="4307.3999999999996"/>
    <n v="742.9"/>
    <n v="189.7"/>
    <n v="10992.1"/>
    <n v="67429.899999999994"/>
    <n v="40135.300000000003"/>
    <n v="28854"/>
    <n v="0"/>
    <n v="0"/>
    <n v="3395.9"/>
    <n v="1942.9"/>
    <n v="3663.9"/>
    <n v="26046.400000000001"/>
    <n v="516249.2"/>
    <n v="716502.9"/>
    <n v="299490.3"/>
    <n v="507578.6"/>
    <n v="464756.3"/>
    <n v="0"/>
    <n v="0"/>
    <n v="0"/>
    <n v="0"/>
    <n v="0"/>
    <n v="0"/>
    <n v="0"/>
    <n v="0"/>
    <n v="0"/>
    <n v="299170.5"/>
    <n v="2687970.3"/>
    <n v="0"/>
    <n v="2987140.8"/>
  </r>
  <r>
    <x v="13"/>
    <x v="0"/>
    <n v="12"/>
    <n v="57444.7"/>
    <n v="70282.7"/>
    <n v="283681.40000000002"/>
    <n v="39.799999999999997"/>
    <n v="63527.9"/>
    <n v="18.8"/>
    <n v="349.1"/>
    <n v="28329.599999999999"/>
    <n v="23195.1"/>
    <n v="6128.1"/>
    <n v="814.6"/>
    <n v="447.1"/>
    <n v="16140.4"/>
    <n v="79348.7"/>
    <n v="52928.5"/>
    <n v="30152.9"/>
    <n v="0"/>
    <n v="42590.400000000001"/>
    <n v="4076.5"/>
    <n v="539.4"/>
    <n v="391.9"/>
    <n v="28691.8"/>
    <n v="618771.1"/>
    <n v="859690.1"/>
    <n v="394627.6"/>
    <n v="540534.69999999995"/>
    <n v="438922.4"/>
    <n v="0"/>
    <n v="0"/>
    <n v="0"/>
    <n v="0"/>
    <n v="0"/>
    <n v="0"/>
    <n v="0"/>
    <n v="0"/>
    <n v="0"/>
    <n v="532997.19999999995"/>
    <n v="3108668.1"/>
    <n v="0"/>
    <n v="3641665.3"/>
  </r>
  <r>
    <x v="0"/>
    <x v="1"/>
    <n v="1"/>
    <n v="146257.5"/>
    <n v="301487.40000000002"/>
    <n v="360344.9"/>
    <n v="4704.6000000000004"/>
    <n v="146302.5"/>
    <n v="50767.8"/>
    <n v="0"/>
    <n v="90545.8"/>
    <n v="533327.19999999995"/>
    <n v="382635.7"/>
    <n v="301.10000000000002"/>
    <n v="5379.9"/>
    <n v="167239.4"/>
    <n v="445669.5"/>
    <n v="266144.5"/>
    <n v="81762.7"/>
    <n v="100846.2"/>
    <n v="60352.6"/>
    <n v="2208.5"/>
    <n v="396"/>
    <n v="3499.1"/>
    <n v="121745.2"/>
    <n v="1414788.8"/>
    <n v="3183564.3"/>
    <n v="1620805.9"/>
    <n v="-366497.7"/>
    <n v="1755963.4"/>
    <n v="0"/>
    <n v="93643.4"/>
    <n v="0"/>
    <n v="0"/>
    <n v="0"/>
    <n v="0"/>
    <n v="0"/>
    <n v="0"/>
    <n v="36542.400000000001"/>
    <n v="2016373.4"/>
    <n v="8864169.3999999985"/>
    <n v="130185.79999999999"/>
    <n v="11010728.6"/>
  </r>
  <r>
    <x v="0"/>
    <x v="1"/>
    <n v="2"/>
    <n v="135304.5"/>
    <n v="281521.90000000002"/>
    <n v="332924.79999999999"/>
    <n v="4195"/>
    <n v="140484"/>
    <n v="46084.1"/>
    <n v="0"/>
    <n v="86795.6"/>
    <n v="481966.3"/>
    <n v="349940.8"/>
    <n v="302.2"/>
    <n v="5340.4"/>
    <n v="166930.4"/>
    <n v="432612.2"/>
    <n v="267144.2"/>
    <n v="73916.600000000006"/>
    <n v="99231"/>
    <n v="55601.1"/>
    <n v="2350.1999999999998"/>
    <n v="177.1"/>
    <n v="4171"/>
    <n v="116044.8"/>
    <n v="1357329.3"/>
    <n v="3071448.4"/>
    <n v="1500759"/>
    <n v="770668.4"/>
    <n v="1576609.9"/>
    <n v="0"/>
    <n v="94959"/>
    <n v="0"/>
    <n v="0"/>
    <n v="0"/>
    <n v="0"/>
    <n v="0"/>
    <n v="0"/>
    <n v="31283.200000000001"/>
    <n v="1859217"/>
    <n v="9500636.2000000011"/>
    <n v="126242.2"/>
    <n v="11486095.4"/>
  </r>
  <r>
    <x v="0"/>
    <x v="1"/>
    <n v="3"/>
    <n v="135419.9"/>
    <n v="267071.59999999998"/>
    <n v="310230.59999999998"/>
    <n v="3784.6"/>
    <n v="125195"/>
    <n v="9304.5"/>
    <n v="0"/>
    <n v="80828.800000000003"/>
    <n v="470250.7"/>
    <n v="333043.09999999998"/>
    <n v="287.39999999999998"/>
    <n v="5751.9"/>
    <n v="171950.7"/>
    <n v="409180.3"/>
    <n v="248217"/>
    <n v="31346.9"/>
    <n v="100021.6"/>
    <n v="95055"/>
    <n v="2268.9"/>
    <n v="313.5"/>
    <n v="4440.3"/>
    <n v="120763.7"/>
    <n v="1295437.3999999999"/>
    <n v="2934028"/>
    <n v="1441179.6"/>
    <n v="654424.5"/>
    <n v="1525950"/>
    <n v="0"/>
    <n v="121093"/>
    <n v="0"/>
    <n v="0"/>
    <n v="0"/>
    <n v="0"/>
    <n v="0"/>
    <n v="0"/>
    <n v="31936.6"/>
    <n v="1735128.7999999998"/>
    <n v="9040616.6999999993"/>
    <n v="153029.6"/>
    <n v="10928775.1"/>
  </r>
  <r>
    <x v="0"/>
    <x v="1"/>
    <n v="4"/>
    <n v="135596.6"/>
    <n v="266358.40000000002"/>
    <n v="284099.8"/>
    <n v="3575.4"/>
    <n v="94475.1"/>
    <n v="24094.3"/>
    <n v="0"/>
    <n v="45765.7"/>
    <n v="264872.90000000002"/>
    <n v="202300.7"/>
    <n v="287.10000000000002"/>
    <n v="3771.8"/>
    <n v="132950.39999999999"/>
    <n v="262944.90000000002"/>
    <n v="140531.9"/>
    <n v="26419.599999999999"/>
    <n v="91834.6"/>
    <n v="133106.9"/>
    <n v="1073.5999999999999"/>
    <n v="323.60000000000002"/>
    <n v="3671.1"/>
    <n v="76840.3"/>
    <n v="847966.2"/>
    <n v="1935356.4"/>
    <n v="1013475.5"/>
    <n v="496530.4"/>
    <n v="1386818.2"/>
    <n v="0"/>
    <n v="0"/>
    <n v="0"/>
    <n v="0"/>
    <n v="0"/>
    <n v="0"/>
    <n v="0"/>
    <n v="0"/>
    <n v="33412.300000000003"/>
    <n v="1321138.9000000001"/>
    <n v="6553902.5000000009"/>
    <n v="33412.300000000003"/>
    <n v="7908453.7000000011"/>
  </r>
  <r>
    <x v="0"/>
    <x v="1"/>
    <n v="5"/>
    <n v="138015.5"/>
    <n v="261820.1"/>
    <n v="254541.3"/>
    <n v="2513.4"/>
    <n v="63614.5"/>
    <n v="16098.7"/>
    <n v="0"/>
    <n v="19687.099999999999"/>
    <n v="201513.2"/>
    <n v="159143.20000000001"/>
    <n v="301"/>
    <n v="2529.6999999999998"/>
    <n v="120770"/>
    <n v="220625.1"/>
    <n v="99259.9"/>
    <n v="17729.2"/>
    <n v="73737.7"/>
    <n v="167137.4"/>
    <n v="1054.2"/>
    <n v="188.1"/>
    <n v="4183.3"/>
    <n v="54399.5"/>
    <n v="708146.9"/>
    <n v="1429638.3"/>
    <n v="748471"/>
    <n v="909239.9"/>
    <n v="1500824.7"/>
    <n v="0"/>
    <n v="260113.6"/>
    <n v="0"/>
    <n v="0"/>
    <n v="0"/>
    <n v="0"/>
    <n v="0"/>
    <n v="0"/>
    <n v="35025.9"/>
    <n v="1116946.9999999998"/>
    <n v="6058235.9000000004"/>
    <n v="295139.5"/>
    <n v="7470322.4000000004"/>
  </r>
  <r>
    <x v="0"/>
    <x v="1"/>
    <n v="6"/>
    <n v="131251.5"/>
    <n v="253985.2"/>
    <n v="242495.6"/>
    <n v="2185.1999999999998"/>
    <n v="59214.7"/>
    <n v="16643.900000000001"/>
    <n v="0"/>
    <n v="22464.6"/>
    <n v="236710.5"/>
    <n v="191584"/>
    <n v="390.8"/>
    <n v="4227"/>
    <n v="131348.29999999999"/>
    <n v="264519.5"/>
    <n v="125752.8"/>
    <n v="21618"/>
    <n v="1637.9"/>
    <n v="195989.8"/>
    <n v="1660.8"/>
    <n v="250.8"/>
    <n v="4661.5"/>
    <n v="61335.8"/>
    <n v="842396.4"/>
    <n v="1728037.3"/>
    <n v="827992.7"/>
    <n v="922956.7"/>
    <n v="1308231.3"/>
    <n v="0"/>
    <n v="100729.2"/>
    <n v="0"/>
    <n v="0"/>
    <n v="0"/>
    <n v="0"/>
    <n v="0"/>
    <n v="0"/>
    <n v="35688.400000000001"/>
    <n v="1156535.2"/>
    <n v="6443007.4000000004"/>
    <n v="136417.60000000001"/>
    <n v="7735960.2000000002"/>
  </r>
  <r>
    <x v="0"/>
    <x v="1"/>
    <n v="7"/>
    <n v="107761.9"/>
    <n v="212385.9"/>
    <n v="159464.4"/>
    <n v="1776"/>
    <n v="32157.5"/>
    <n v="14224.1"/>
    <n v="0"/>
    <n v="18027.099999999999"/>
    <n v="195342.9"/>
    <n v="170150.8"/>
    <n v="330.6"/>
    <n v="3765.5"/>
    <n v="117910.5"/>
    <n v="269782.8"/>
    <n v="134482.5"/>
    <n v="32604.799999999999"/>
    <n v="12695.64"/>
    <n v="164510.79999999999"/>
    <n v="1961.7"/>
    <n v="31.3"/>
    <n v="6278"/>
    <n v="60684.2"/>
    <n v="879441.1"/>
    <n v="1814108.8"/>
    <n v="840812.6"/>
    <n v="763198.86"/>
    <n v="1381688.5"/>
    <n v="0"/>
    <n v="103580.2"/>
    <n v="0"/>
    <n v="0"/>
    <n v="0"/>
    <n v="0"/>
    <n v="0"/>
    <n v="0"/>
    <n v="29697.5"/>
    <n v="911290.59999999986"/>
    <n v="6484288.2000000002"/>
    <n v="133277.70000000001"/>
    <n v="7528856.5"/>
  </r>
  <r>
    <x v="0"/>
    <x v="1"/>
    <n v="8"/>
    <n v="105157.2"/>
    <n v="209401.3"/>
    <n v="151030.9"/>
    <n v="1964.8"/>
    <n v="29232.7"/>
    <n v="14367.1"/>
    <n v="15.1"/>
    <n v="18526.599999999999"/>
    <n v="199246.8"/>
    <n v="185360.1"/>
    <n v="344.6"/>
    <n v="3990.7"/>
    <n v="116795.4"/>
    <n v="280027.2"/>
    <n v="135975.79999999999"/>
    <n v="32136.7"/>
    <n v="15869.1"/>
    <n v="124223.98"/>
    <n v="1997.1"/>
    <n v="62.5"/>
    <n v="6529"/>
    <n v="65120.5"/>
    <n v="903231.5"/>
    <n v="1842781.9"/>
    <n v="880930.2"/>
    <n v="695296.9"/>
    <n v="1289664.1200000001"/>
    <n v="0"/>
    <n v="91360.4"/>
    <n v="0"/>
    <n v="0"/>
    <n v="0"/>
    <n v="0"/>
    <n v="0"/>
    <n v="0"/>
    <n v="29537.7"/>
    <n v="914302.6"/>
    <n v="6394977.2000000002"/>
    <n v="120898.09999999999"/>
    <n v="7430177.8999999994"/>
  </r>
  <r>
    <x v="0"/>
    <x v="1"/>
    <n v="9"/>
    <n v="96205.9"/>
    <n v="193290.4"/>
    <n v="134620.1"/>
    <n v="1719.3"/>
    <n v="23949.1"/>
    <n v="12850.8"/>
    <n v="4.7"/>
    <n v="16015.9"/>
    <n v="193422.1"/>
    <n v="170273.7"/>
    <n v="390.5"/>
    <n v="3467.3"/>
    <n v="108361.4"/>
    <n v="263369.59999999998"/>
    <n v="133120.5"/>
    <n v="35339.599999999999"/>
    <n v="19246.599999999999"/>
    <n v="126522.4"/>
    <n v="1960"/>
    <n v="0"/>
    <n v="7571.3"/>
    <n v="61047.1"/>
    <n v="875268.9"/>
    <n v="1793454.6"/>
    <n v="789160.9"/>
    <n v="902498.4"/>
    <n v="1339217.3"/>
    <n v="0"/>
    <n v="93934.3"/>
    <n v="0"/>
    <n v="0"/>
    <n v="0"/>
    <n v="0"/>
    <n v="0"/>
    <n v="0"/>
    <n v="27894.9"/>
    <n v="842352"/>
    <n v="6459996.4000000004"/>
    <n v="121829.20000000001"/>
    <n v="7424177.6000000006"/>
  </r>
  <r>
    <x v="0"/>
    <x v="1"/>
    <n v="10"/>
    <n v="101278.2"/>
    <n v="203563.4"/>
    <n v="155307.5"/>
    <n v="1731.5"/>
    <n v="36654.1"/>
    <n v="15758.8"/>
    <n v="4.7"/>
    <n v="24653.9"/>
    <n v="247911.4"/>
    <n v="193058.2"/>
    <n v="316.3"/>
    <n v="4151.5"/>
    <n v="117007.3"/>
    <n v="286615.8"/>
    <n v="145878.6"/>
    <n v="37092.6"/>
    <n v="18251.02"/>
    <n v="135250.20000000001"/>
    <n v="1943"/>
    <n v="0"/>
    <n v="4450.6000000000004"/>
    <n v="66942.5"/>
    <n v="898482.8"/>
    <n v="1892796.9"/>
    <n v="839489.8"/>
    <n v="1335324.08"/>
    <n v="1371715.2"/>
    <n v="0"/>
    <n v="107018.5"/>
    <n v="0"/>
    <n v="0"/>
    <n v="0"/>
    <n v="0"/>
    <n v="0"/>
    <n v="10.4"/>
    <n v="29547.1"/>
    <n v="979921.7"/>
    <n v="7155708.2000000002"/>
    <n v="136576"/>
    <n v="8272205.9000000004"/>
  </r>
  <r>
    <x v="0"/>
    <x v="1"/>
    <n v="11"/>
    <n v="120003"/>
    <n v="236560.4"/>
    <n v="220243.5"/>
    <n v="2905"/>
    <n v="63530.2"/>
    <n v="23829.4"/>
    <n v="17.5"/>
    <n v="46727"/>
    <n v="326665.7"/>
    <n v="255703.9"/>
    <n v="345.8"/>
    <n v="5698.8"/>
    <n v="135006.70000000001"/>
    <n v="332168.90000000002"/>
    <n v="181106.4"/>
    <n v="44318.8"/>
    <n v="17626.7"/>
    <n v="134319.5"/>
    <n v="1959.5"/>
    <n v="0"/>
    <n v="4649.3999999999996"/>
    <n v="79381.399999999994"/>
    <n v="1024457.9"/>
    <n v="2189972.2000000002"/>
    <n v="1010827.9"/>
    <n v="1244489.8"/>
    <n v="1326685.7"/>
    <n v="0"/>
    <n v="95716.7"/>
    <n v="0"/>
    <n v="0"/>
    <n v="0"/>
    <n v="0"/>
    <n v="0"/>
    <n v="0"/>
    <n v="34630.400000000001"/>
    <n v="1296185.5999999999"/>
    <n v="7733015.4000000004"/>
    <n v="130347.1"/>
    <n v="9159548.0999999996"/>
  </r>
  <r>
    <x v="0"/>
    <x v="1"/>
    <n v="12"/>
    <n v="151980.29999999999"/>
    <n v="272339.8"/>
    <n v="316737.5"/>
    <n v="5735.6"/>
    <n v="110409.3"/>
    <n v="30419.8"/>
    <n v="19.899999999999999"/>
    <n v="76537.7"/>
    <n v="450996.4"/>
    <n v="287282.40000000002"/>
    <n v="299.39999999999998"/>
    <n v="5688.5"/>
    <n v="145638.79999999999"/>
    <n v="358105"/>
    <n v="196684.6"/>
    <n v="49789.8"/>
    <n v="15329"/>
    <n v="0"/>
    <n v="1890.4"/>
    <n v="0"/>
    <n v="2705.9"/>
    <n v="86799.6"/>
    <n v="1093950.2"/>
    <n v="2338835.7000000002"/>
    <n v="1068721.3999999999"/>
    <n v="887160.1"/>
    <n v="1918347.9"/>
    <n v="0"/>
    <n v="108835.5"/>
    <n v="0"/>
    <n v="0"/>
    <n v="0"/>
    <n v="0"/>
    <n v="0"/>
    <n v="0"/>
    <n v="81346.7"/>
    <n v="1702458.7000000002"/>
    <n v="8169946.3000000007"/>
    <n v="190182.2"/>
    <n v="10062587.199999999"/>
  </r>
  <r>
    <x v="1"/>
    <x v="1"/>
    <n v="1"/>
    <n v="112578.7"/>
    <n v="737803.1"/>
    <n v="860186"/>
    <n v="266.2"/>
    <n v="22580.400000000001"/>
    <n v="0"/>
    <n v="92.7"/>
    <n v="9601.2999999999993"/>
    <n v="37589.699999999997"/>
    <n v="0"/>
    <n v="0"/>
    <n v="1884.6"/>
    <n v="33507.199999999997"/>
    <n v="182953.7"/>
    <n v="104357.7"/>
    <n v="50812.1"/>
    <n v="0"/>
    <n v="73114.5"/>
    <n v="565.20000000000005"/>
    <n v="259.10000000000002"/>
    <n v="914.4"/>
    <n v="61029.9"/>
    <n v="810262.1"/>
    <n v="1346211.6"/>
    <n v="896542.4"/>
    <n v="1132181.6000000001"/>
    <n v="2467592.7000000002"/>
    <n v="0"/>
    <n v="634553.30000000005"/>
    <n v="0"/>
    <n v="1243703.6000000001"/>
    <n v="0"/>
    <n v="0"/>
    <n v="363720.4"/>
    <n v="118947.3"/>
    <n v="-1749"/>
    <n v="1780698.0999999996"/>
    <n v="7162188.7999999998"/>
    <n v="2359175.6"/>
    <n v="11302062.499999998"/>
  </r>
  <r>
    <x v="1"/>
    <x v="1"/>
    <n v="2"/>
    <n v="118599.9"/>
    <n v="826736.7"/>
    <n v="939276.5"/>
    <n v="282"/>
    <n v="21351.4"/>
    <n v="138.30000000000001"/>
    <n v="87.4"/>
    <n v="8654.2999999999993"/>
    <n v="32794.800000000003"/>
    <n v="0"/>
    <n v="0"/>
    <n v="2010.8"/>
    <n v="36561.800000000003"/>
    <n v="175691.5"/>
    <n v="121351.1"/>
    <n v="24993.1"/>
    <n v="0"/>
    <n v="122941"/>
    <n v="665.2"/>
    <n v="338.7"/>
    <n v="642.29999999999995"/>
    <n v="68640.800000000003"/>
    <n v="827470.3"/>
    <n v="1346518.7"/>
    <n v="942207.4"/>
    <n v="1004143.1"/>
    <n v="2171966.6"/>
    <n v="0"/>
    <n v="452845.4"/>
    <n v="0"/>
    <n v="994002.2"/>
    <n v="0"/>
    <n v="0"/>
    <n v="348243.6"/>
    <n v="173803.2"/>
    <n v="0"/>
    <n v="1947921.3"/>
    <n v="6846142.4000000004"/>
    <n v="1968894.4000000001"/>
    <n v="10762958.100000001"/>
  </r>
  <r>
    <x v="1"/>
    <x v="1"/>
    <n v="3"/>
    <n v="99346.1"/>
    <n v="658778.30000000005"/>
    <n v="750706"/>
    <n v="318.89999999999998"/>
    <n v="17746.599999999999"/>
    <n v="1626.5"/>
    <n v="132.30000000000001"/>
    <n v="5066"/>
    <n v="26618.9"/>
    <n v="0"/>
    <n v="0"/>
    <n v="2366.1999999999998"/>
    <n v="32331"/>
    <n v="157657"/>
    <n v="110189.6"/>
    <n v="27952.6"/>
    <n v="0"/>
    <n v="57234.8"/>
    <n v="551.20000000000005"/>
    <n v="213.1"/>
    <n v="1221.5"/>
    <n v="53832.7"/>
    <n v="754155.8"/>
    <n v="1219980.2"/>
    <n v="891324.7"/>
    <n v="921182.6"/>
    <n v="2368128.1"/>
    <n v="0"/>
    <n v="46560.800000000003"/>
    <n v="0"/>
    <n v="1164373.8999999999"/>
    <n v="0"/>
    <n v="0"/>
    <n v="357384"/>
    <n v="131235.6"/>
    <n v="615.4"/>
    <n v="1560339.5999999999"/>
    <n v="6598321.0999999996"/>
    <n v="1700169.7"/>
    <n v="9858830.3999999985"/>
  </r>
  <r>
    <x v="1"/>
    <x v="1"/>
    <n v="4"/>
    <n v="94876.2"/>
    <n v="547231.5"/>
    <n v="686017.8"/>
    <n v="373.4"/>
    <n v="16490.2"/>
    <n v="1637"/>
    <n v="105.5"/>
    <n v="1473.7"/>
    <n v="13156.3"/>
    <n v="0"/>
    <n v="0"/>
    <n v="2024"/>
    <n v="22935.8"/>
    <n v="111677.8"/>
    <n v="78920.600000000006"/>
    <n v="-20853.5"/>
    <n v="0"/>
    <n v="31796.3"/>
    <n v="576.79999999999995"/>
    <n v="206.3"/>
    <n v="578.6"/>
    <n v="34043.699999999997"/>
    <n v="552726.5"/>
    <n v="864861.6"/>
    <n v="578729.19999999995"/>
    <n v="961758.6"/>
    <n v="2103405.5"/>
    <n v="0"/>
    <n v="799665.2"/>
    <n v="0"/>
    <n v="991303.8"/>
    <n v="0"/>
    <n v="0"/>
    <n v="350325.1"/>
    <n v="89648.91"/>
    <n v="4513.79"/>
    <n v="1361361.5999999999"/>
    <n v="5323387.8000000007"/>
    <n v="2235456.8000000003"/>
    <n v="8920206.2000000011"/>
  </r>
  <r>
    <x v="1"/>
    <x v="1"/>
    <n v="5"/>
    <n v="93391.3"/>
    <n v="528178.80000000005"/>
    <n v="656461.80000000005"/>
    <n v="317"/>
    <n v="15076.7"/>
    <n v="1348.9"/>
    <n v="126.2"/>
    <n v="1111.7"/>
    <n v="8264.2000000000007"/>
    <n v="0"/>
    <n v="0"/>
    <n v="1590.7"/>
    <n v="24863.1"/>
    <n v="109705.4"/>
    <n v="64329.8"/>
    <n v="14951"/>
    <n v="26214.65"/>
    <n v="973.8"/>
    <n v="591.9"/>
    <n v="142.9"/>
    <n v="1601.7"/>
    <n v="30196.5"/>
    <n v="521318.40000000002"/>
    <n v="737061.1"/>
    <n v="620821.69999999995"/>
    <n v="1063084.1499999999"/>
    <n v="2093758.3"/>
    <n v="0"/>
    <n v="1380137.5"/>
    <n v="0"/>
    <n v="877377.2"/>
    <n v="0"/>
    <n v="0"/>
    <n v="362216"/>
    <n v="93034.9"/>
    <n v="1743.5"/>
    <n v="1304276.5999999999"/>
    <n v="5311205.0999999996"/>
    <n v="2714509.1"/>
    <n v="9329990.7999999989"/>
  </r>
  <r>
    <x v="1"/>
    <x v="1"/>
    <n v="6"/>
    <n v="86346"/>
    <n v="497411.4"/>
    <n v="548024.9"/>
    <n v="295.39999999999998"/>
    <n v="12149.3"/>
    <n v="1452.7"/>
    <n v="76.2"/>
    <n v="671"/>
    <n v="10299.200000000001"/>
    <n v="0"/>
    <n v="0"/>
    <n v="1967.4"/>
    <n v="30313"/>
    <n v="141521.70000000001"/>
    <n v="87060.2"/>
    <n v="10607.2"/>
    <n v="258.29000000000002"/>
    <n v="16365.98"/>
    <n v="714.1"/>
    <n v="324.5"/>
    <n v="825.3"/>
    <n v="34094.300000000003"/>
    <n v="666205.6"/>
    <n v="891314.6"/>
    <n v="736916.5"/>
    <n v="986137.01"/>
    <n v="1881584.62"/>
    <n v="0"/>
    <n v="-31819.4"/>
    <n v="0"/>
    <n v="1029402.1"/>
    <n v="0"/>
    <n v="0"/>
    <n v="349882.7"/>
    <n v="81744.5"/>
    <n v="0"/>
    <n v="1156726.0999999999"/>
    <n v="5486210.2999999998"/>
    <n v="1429209.9"/>
    <n v="8072146.2999999989"/>
  </r>
  <r>
    <x v="1"/>
    <x v="1"/>
    <n v="7"/>
    <n v="62340.800000000003"/>
    <n v="367974.9"/>
    <n v="363184"/>
    <n v="182.7"/>
    <n v="7066.9"/>
    <n v="1089.5"/>
    <n v="58.4"/>
    <n v="273.7"/>
    <n v="8143.9"/>
    <n v="0"/>
    <n v="0"/>
    <n v="1328.2"/>
    <n v="22506.2"/>
    <n v="120412.7"/>
    <n v="67716"/>
    <n v="11954.1"/>
    <n v="0"/>
    <n v="316.39999999999998"/>
    <n v="506.5"/>
    <n v="344.5"/>
    <n v="892.3"/>
    <n v="27084.1"/>
    <n v="568615.69999999995"/>
    <n v="813087.8"/>
    <n v="819538.8"/>
    <n v="1157378"/>
    <n v="2124226.1"/>
    <n v="0"/>
    <n v="617821.1"/>
    <n v="0"/>
    <n v="950664.2"/>
    <n v="0"/>
    <n v="0"/>
    <n v="309622.3"/>
    <n v="82562.8"/>
    <n v="0"/>
    <n v="810314.79999999993"/>
    <n v="5735907.4000000004"/>
    <n v="1960670.4"/>
    <n v="8506892.5999999996"/>
  </r>
  <r>
    <x v="1"/>
    <x v="1"/>
    <n v="8"/>
    <n v="69728.399999999994"/>
    <n v="404326"/>
    <n v="407959.2"/>
    <n v="242.9"/>
    <n v="7985"/>
    <n v="987.2"/>
    <n v="56.2"/>
    <n v="328.9"/>
    <n v="7556.3"/>
    <n v="0"/>
    <n v="0"/>
    <n v="2698.3"/>
    <n v="26791.3"/>
    <n v="138624.70000000001"/>
    <n v="79522.5"/>
    <n v="9610.4"/>
    <n v="0"/>
    <n v="0"/>
    <n v="672.3"/>
    <n v="244.3"/>
    <n v="862.1"/>
    <n v="32058.9"/>
    <n v="643692"/>
    <n v="896485.7"/>
    <n v="556586.6"/>
    <n v="912318.4"/>
    <n v="2034270.4"/>
    <n v="0"/>
    <n v="650178"/>
    <n v="0"/>
    <n v="1064089.7"/>
    <n v="0"/>
    <n v="0"/>
    <n v="303962"/>
    <n v="85094.6"/>
    <n v="0"/>
    <n v="899170.10000000009"/>
    <n v="5334437.9000000004"/>
    <n v="2103324.2999999998"/>
    <n v="8336932.2999999998"/>
  </r>
  <r>
    <x v="1"/>
    <x v="1"/>
    <n v="9"/>
    <n v="69441.8"/>
    <n v="408366"/>
    <n v="407237.7"/>
    <n v="272"/>
    <n v="8445.4"/>
    <n v="1292.7"/>
    <n v="55.2"/>
    <n v="337.3"/>
    <n v="8755.7000000000007"/>
    <n v="0"/>
    <n v="0"/>
    <n v="2726.1"/>
    <n v="27986.799999999999"/>
    <n v="211140.8"/>
    <n v="81570.899999999994"/>
    <n v="8089.8"/>
    <n v="0"/>
    <n v="0"/>
    <n v="528.79999999999995"/>
    <n v="363.3"/>
    <n v="1074.2"/>
    <n v="32726"/>
    <n v="657383.9"/>
    <n v="901385.6"/>
    <n v="573505.5"/>
    <n v="1338075.2"/>
    <n v="2054227.1"/>
    <n v="0"/>
    <n v="660378.80000000005"/>
    <n v="0"/>
    <n v="1065716.2"/>
    <n v="0"/>
    <n v="0"/>
    <n v="265991.59999999998"/>
    <n v="97544.5"/>
    <n v="1979.8"/>
    <n v="904203.79999999993"/>
    <n v="5890784"/>
    <n v="2091610.9000000001"/>
    <n v="8886598.6999999993"/>
  </r>
  <r>
    <x v="1"/>
    <x v="1"/>
    <n v="10"/>
    <n v="68581.899999999994"/>
    <n v="397119.3"/>
    <n v="419666.5"/>
    <n v="220.9"/>
    <n v="9476.6"/>
    <n v="1151.4000000000001"/>
    <n v="62.5"/>
    <n v="657.8"/>
    <n v="9202.1"/>
    <n v="0"/>
    <n v="0"/>
    <n v="1275.2"/>
    <n v="27753.3"/>
    <n v="69765.7"/>
    <n v="82242.8"/>
    <n v="8396"/>
    <n v="9138.2999999999993"/>
    <n v="15203.87"/>
    <n v="519.9"/>
    <n v="179.6"/>
    <n v="1123.5"/>
    <n v="35667.300000000003"/>
    <n v="611121.5"/>
    <n v="888332.9"/>
    <n v="578071.5"/>
    <n v="1195080.7"/>
    <n v="2097638.13"/>
    <n v="0"/>
    <n v="713717.3"/>
    <n v="0"/>
    <n v="1162838.2"/>
    <n v="0"/>
    <n v="0"/>
    <n v="351456.2"/>
    <n v="101101"/>
    <n v="12133.4"/>
    <n v="906139"/>
    <n v="5621510.2000000002"/>
    <n v="2341246.1"/>
    <n v="8868895.3000000007"/>
  </r>
  <r>
    <x v="1"/>
    <x v="1"/>
    <n v="11"/>
    <n v="84857.2"/>
    <n v="483128.9"/>
    <n v="535916.4"/>
    <n v="246.8"/>
    <n v="15368.1"/>
    <n v="1302.5"/>
    <n v="84.6"/>
    <n v="2291.4"/>
    <n v="16912.099999999999"/>
    <n v="0"/>
    <n v="0"/>
    <n v="1640.5"/>
    <n v="31640"/>
    <n v="162732.9"/>
    <n v="95380.3"/>
    <n v="31853.5"/>
    <n v="65037.1"/>
    <n v="321.8"/>
    <n v="606.70000000000005"/>
    <n v="270"/>
    <n v="1209.7"/>
    <n v="43384.800000000003"/>
    <n v="721902.7"/>
    <n v="1038952.8"/>
    <n v="674436.6"/>
    <n v="1383046.9"/>
    <n v="2083622.9"/>
    <n v="0"/>
    <n v="736092.8"/>
    <n v="0"/>
    <n v="1091960.5"/>
    <n v="0"/>
    <n v="0"/>
    <n v="313022.40000000002"/>
    <n v="151368.42000000001"/>
    <n v="-19992.52"/>
    <n v="1140108.0000000002"/>
    <n v="6336039.1999999993"/>
    <n v="2272451.6"/>
    <n v="9748598.7999999989"/>
  </r>
  <r>
    <x v="1"/>
    <x v="1"/>
    <n v="12"/>
    <n v="114973.2"/>
    <n v="725753.4"/>
    <n v="883331.7"/>
    <n v="320.10000000000002"/>
    <n v="20514.8"/>
    <n v="1369.8"/>
    <n v="93"/>
    <n v="8681.1"/>
    <n v="27085.599999999999"/>
    <n v="0"/>
    <n v="0"/>
    <n v="1907"/>
    <n v="35564.1"/>
    <n v="173107.20000000001"/>
    <n v="99117"/>
    <n v="26589.1"/>
    <n v="67734.7"/>
    <n v="50084.04"/>
    <n v="538.70000000000005"/>
    <n v="287.89999999999998"/>
    <n v="1166.7"/>
    <n v="47315.9"/>
    <n v="743477.1"/>
    <n v="1107944.6000000001"/>
    <n v="712441.9"/>
    <n v="1212924.5"/>
    <n v="2257814.86"/>
    <n v="0"/>
    <n v="837402.8"/>
    <n v="654.64"/>
    <n v="1064747.26"/>
    <n v="0"/>
    <n v="0"/>
    <n v="385987.2"/>
    <n v="147248.84"/>
    <n v="-1028.3399999999999"/>
    <n v="1782122.7000000002"/>
    <n v="6538015.2999999989"/>
    <n v="2435012.4000000004"/>
    <n v="10755150.399999999"/>
  </r>
  <r>
    <x v="2"/>
    <x v="1"/>
    <n v="1"/>
    <n v="68010.899999999994"/>
    <n v="178513.8"/>
    <n v="122206.1"/>
    <n v="136.5"/>
    <n v="15705.3"/>
    <n v="0"/>
    <n v="0"/>
    <n v="24375.200000000001"/>
    <n v="7095.3"/>
    <n v="0"/>
    <n v="0"/>
    <n v="615.6"/>
    <n v="37852.800000000003"/>
    <n v="79159.100000000006"/>
    <n v="53916.3"/>
    <n v="38772.699999999997"/>
    <n v="0"/>
    <n v="0"/>
    <n v="0"/>
    <n v="652.6"/>
    <n v="870"/>
    <n v="26869.9"/>
    <n v="402943.2"/>
    <n v="614492.30000000005"/>
    <n v="496129.6"/>
    <n v="392478.5"/>
    <n v="526915.4"/>
    <n v="0"/>
    <n v="90108.800000000003"/>
    <n v="0"/>
    <n v="0"/>
    <n v="0"/>
    <n v="0"/>
    <n v="0"/>
    <n v="104.1"/>
    <n v="0"/>
    <n v="416043.1"/>
    <n v="2671668"/>
    <n v="90212.900000000009"/>
    <n v="3177924"/>
  </r>
  <r>
    <x v="2"/>
    <x v="1"/>
    <n v="2"/>
    <n v="65214.5"/>
    <n v="185272"/>
    <n v="119672.5"/>
    <n v="78.3"/>
    <n v="14526.2"/>
    <n v="0"/>
    <n v="0"/>
    <n v="27009"/>
    <n v="7127.4"/>
    <n v="0"/>
    <n v="0"/>
    <n v="888.3"/>
    <n v="38792.400000000001"/>
    <n v="77824.600000000006"/>
    <n v="54721.9"/>
    <n v="40615.599999999999"/>
    <n v="0"/>
    <n v="0"/>
    <n v="0"/>
    <n v="619.70000000000005"/>
    <n v="821.8"/>
    <n v="32488.6"/>
    <n v="421130.7"/>
    <n v="653315.9"/>
    <n v="549938.6"/>
    <n v="361660.3"/>
    <n v="545148.1"/>
    <n v="0"/>
    <n v="49651"/>
    <n v="0"/>
    <n v="0"/>
    <n v="0"/>
    <n v="0"/>
    <n v="0"/>
    <n v="239.4"/>
    <n v="0"/>
    <n v="418899.9"/>
    <n v="2777966.5"/>
    <n v="49890.400000000001"/>
    <n v="3246756.8"/>
  </r>
  <r>
    <x v="2"/>
    <x v="1"/>
    <n v="3"/>
    <n v="59171.4"/>
    <n v="159173"/>
    <n v="106133"/>
    <n v="66.5"/>
    <n v="13802.9"/>
    <n v="0"/>
    <n v="0"/>
    <n v="21762.2"/>
    <n v="5610.4"/>
    <n v="0"/>
    <n v="0"/>
    <n v="815.4"/>
    <n v="38145.5"/>
    <n v="72748.100000000006"/>
    <n v="46203.199999999997"/>
    <n v="30320.6"/>
    <n v="0"/>
    <n v="0"/>
    <n v="0"/>
    <n v="678.6"/>
    <n v="1150"/>
    <n v="28579.3"/>
    <n v="391570.2"/>
    <n v="603111.4"/>
    <n v="500862"/>
    <n v="329383.40000000002"/>
    <n v="479212.2"/>
    <n v="0"/>
    <n v="104699"/>
    <n v="0"/>
    <n v="0"/>
    <n v="0"/>
    <n v="0"/>
    <n v="0"/>
    <n v="448.5"/>
    <n v="0"/>
    <n v="365719.40000000008"/>
    <n v="2522779.9000000004"/>
    <n v="105147.5"/>
    <n v="2993646.8000000003"/>
  </r>
  <r>
    <x v="2"/>
    <x v="1"/>
    <n v="4"/>
    <n v="54764"/>
    <n v="132463.70000000001"/>
    <n v="100097.2"/>
    <n v="85.1"/>
    <n v="6847.9"/>
    <n v="0"/>
    <n v="0"/>
    <n v="11465.1"/>
    <n v="2738.1"/>
    <n v="0"/>
    <n v="0"/>
    <n v="421.8"/>
    <n v="29615"/>
    <n v="48278.3"/>
    <n v="30967.8"/>
    <n v="26279.4"/>
    <n v="0"/>
    <n v="0"/>
    <n v="0"/>
    <n v="322.5"/>
    <n v="1148.2"/>
    <n v="18816.3"/>
    <n v="271222"/>
    <n v="453579.3"/>
    <n v="432188.2"/>
    <n v="317968.90000000002"/>
    <n v="503227.5"/>
    <n v="0"/>
    <n v="102217.8"/>
    <n v="0"/>
    <n v="0"/>
    <n v="0"/>
    <n v="0"/>
    <n v="0"/>
    <n v="72.900000000000006"/>
    <n v="0"/>
    <n v="308461.09999999998"/>
    <n v="2134035.2000000002"/>
    <n v="102290.7"/>
    <n v="2544787.0000000005"/>
  </r>
  <r>
    <x v="2"/>
    <x v="1"/>
    <n v="5"/>
    <n v="50187.8"/>
    <n v="123057.3"/>
    <n v="91425.4"/>
    <n v="240.7"/>
    <n v="4674.7"/>
    <n v="0"/>
    <n v="0"/>
    <n v="5629"/>
    <n v="1025.2"/>
    <n v="0"/>
    <n v="0"/>
    <n v="478"/>
    <n v="22383.7"/>
    <n v="39580.1"/>
    <n v="26038.9"/>
    <n v="6391.3"/>
    <n v="0"/>
    <n v="0"/>
    <n v="0"/>
    <n v="1.4"/>
    <n v="4050.4"/>
    <n v="15494.4"/>
    <n v="224451.6"/>
    <n v="293211.90000000002"/>
    <n v="398483"/>
    <n v="363051.9"/>
    <n v="531319.69999999995"/>
    <n v="0"/>
    <n v="106167"/>
    <n v="0"/>
    <n v="0"/>
    <n v="0"/>
    <n v="0"/>
    <n v="0"/>
    <n v="0"/>
    <n v="0"/>
    <n v="276240.10000000003"/>
    <n v="1924936.3"/>
    <n v="106167"/>
    <n v="2307343.4"/>
  </r>
  <r>
    <x v="2"/>
    <x v="1"/>
    <n v="6"/>
    <n v="45188.800000000003"/>
    <n v="111553.60000000001"/>
    <n v="70512.600000000006"/>
    <n v="180.1"/>
    <n v="3829.2"/>
    <n v="0"/>
    <n v="0"/>
    <n v="7655.1"/>
    <n v="1925.9"/>
    <n v="0"/>
    <n v="0"/>
    <n v="551.20000000000005"/>
    <n v="24479.5"/>
    <n v="49383.5"/>
    <n v="31425.1"/>
    <n v="11464"/>
    <n v="0"/>
    <n v="0"/>
    <n v="0"/>
    <n v="0"/>
    <n v="853.8"/>
    <n v="18462.3"/>
    <n v="273069.09999999998"/>
    <n v="399660.9"/>
    <n v="435684.2"/>
    <n v="327211.90000000002"/>
    <n v="531416.9"/>
    <n v="0"/>
    <n v="92356.9"/>
    <n v="0"/>
    <n v="0"/>
    <n v="0"/>
    <n v="0"/>
    <n v="0"/>
    <n v="0"/>
    <n v="0"/>
    <n v="240845.30000000005"/>
    <n v="2103662.4"/>
    <n v="92356.9"/>
    <n v="2436864.6"/>
  </r>
  <r>
    <x v="2"/>
    <x v="1"/>
    <n v="7"/>
    <n v="36749.4"/>
    <n v="92676.800000000003"/>
    <n v="49390.400000000001"/>
    <n v="106"/>
    <n v="2237.4"/>
    <n v="1.2"/>
    <n v="0"/>
    <n v="3863.4"/>
    <n v="1253.5999999999999"/>
    <n v="0"/>
    <n v="0"/>
    <n v="505.6"/>
    <n v="24165.3"/>
    <n v="48768.2"/>
    <n v="28971"/>
    <n v="11669.1"/>
    <n v="0"/>
    <n v="0"/>
    <n v="0"/>
    <n v="0"/>
    <n v="1051.4000000000001"/>
    <n v="19492.599999999999"/>
    <n v="261532.79999999999"/>
    <n v="392041.3"/>
    <n v="403361"/>
    <n v="312263.2"/>
    <n v="476419.6"/>
    <n v="0"/>
    <n v="92990.1"/>
    <n v="0"/>
    <n v="0"/>
    <n v="0"/>
    <n v="0"/>
    <n v="0"/>
    <n v="0"/>
    <n v="0"/>
    <n v="186278.2"/>
    <n v="1980241.1"/>
    <n v="92990.1"/>
    <n v="2259509.4000000004"/>
  </r>
  <r>
    <x v="2"/>
    <x v="1"/>
    <n v="8"/>
    <n v="36071.4"/>
    <n v="90029.7"/>
    <n v="47240.6"/>
    <n v="118.9"/>
    <n v="2435.9"/>
    <n v="26.7"/>
    <n v="0"/>
    <n v="3642.2"/>
    <n v="1337.9"/>
    <n v="0"/>
    <n v="0"/>
    <n v="702.3"/>
    <n v="24255.9"/>
    <n v="50190.400000000001"/>
    <n v="32240.799999999999"/>
    <n v="5776.2"/>
    <n v="0"/>
    <n v="0"/>
    <n v="0"/>
    <n v="0"/>
    <n v="843.1"/>
    <n v="19024"/>
    <n v="270235.2"/>
    <n v="406444.2"/>
    <n v="451526.7"/>
    <n v="327776.5"/>
    <n v="508243.1"/>
    <n v="0"/>
    <n v="84237.4"/>
    <n v="0"/>
    <n v="0"/>
    <n v="0"/>
    <n v="0"/>
    <n v="0"/>
    <n v="0"/>
    <n v="0"/>
    <n v="180903.30000000002"/>
    <n v="2097258.4"/>
    <n v="84237.4"/>
    <n v="2362399.0999999996"/>
  </r>
  <r>
    <x v="2"/>
    <x v="1"/>
    <n v="9"/>
    <n v="35339"/>
    <n v="88453.9"/>
    <n v="48669.8"/>
    <n v="76.400000000000006"/>
    <n v="2634.2"/>
    <n v="48.8"/>
    <n v="0"/>
    <n v="3181"/>
    <n v="1150"/>
    <n v="0"/>
    <n v="0"/>
    <n v="528.70000000000005"/>
    <n v="23454.6"/>
    <n v="51061.599999999999"/>
    <n v="35690.800000000003"/>
    <n v="5156.1000000000004"/>
    <n v="0"/>
    <n v="0"/>
    <n v="0"/>
    <n v="0"/>
    <n v="969.6"/>
    <n v="19952.599999999999"/>
    <n v="309089.7"/>
    <n v="384538.7"/>
    <n v="407566.5"/>
    <n v="323794.3"/>
    <n v="507935"/>
    <n v="0"/>
    <n v="90929.2"/>
    <n v="0"/>
    <n v="0"/>
    <n v="0"/>
    <n v="0"/>
    <n v="0"/>
    <n v="0"/>
    <n v="0"/>
    <n v="179553.1"/>
    <n v="2069738.2"/>
    <n v="90929.2"/>
    <n v="2340220.5"/>
  </r>
  <r>
    <x v="2"/>
    <x v="1"/>
    <n v="10"/>
    <n v="38549"/>
    <n v="93863.9"/>
    <n v="56059"/>
    <n v="112.8"/>
    <n v="4009.6"/>
    <n v="41.9"/>
    <n v="0"/>
    <n v="5673.8"/>
    <n v="1937.8"/>
    <n v="0"/>
    <n v="0"/>
    <n v="492.4"/>
    <n v="24700.5"/>
    <n v="53049.7"/>
    <n v="36396"/>
    <n v="5790.3"/>
    <n v="0"/>
    <n v="0"/>
    <n v="0"/>
    <n v="0"/>
    <n v="982.7"/>
    <n v="21316.2"/>
    <n v="281527.40000000002"/>
    <n v="407564"/>
    <n v="481866.4"/>
    <n v="308950.09999999998"/>
    <n v="533852.30000000005"/>
    <n v="0"/>
    <n v="97130"/>
    <n v="0"/>
    <n v="0"/>
    <n v="0"/>
    <n v="0"/>
    <n v="0"/>
    <n v="0"/>
    <n v="0"/>
    <n v="200247.79999999996"/>
    <n v="2156488"/>
    <n v="97130"/>
    <n v="2453865.7999999998"/>
  </r>
  <r>
    <x v="2"/>
    <x v="1"/>
    <n v="11"/>
    <n v="44130.400000000001"/>
    <n v="104146.4"/>
    <n v="68850.3"/>
    <n v="108.4"/>
    <n v="6013.4"/>
    <n v="37.4"/>
    <n v="0"/>
    <n v="8067.9"/>
    <n v="2786.1"/>
    <n v="0"/>
    <n v="0"/>
    <n v="630.29999999999995"/>
    <n v="26309.4"/>
    <n v="61146.9"/>
    <n v="36464.300000000003"/>
    <n v="6738.6"/>
    <n v="0"/>
    <n v="0"/>
    <n v="0"/>
    <n v="0"/>
    <n v="891.6"/>
    <n v="22041.599999999999"/>
    <n v="299200.09999999998"/>
    <n v="452426.5"/>
    <n v="551798.1"/>
    <n v="352640.4"/>
    <n v="571857.4"/>
    <n v="0"/>
    <n v="106653.3"/>
    <n v="0"/>
    <n v="0"/>
    <n v="0"/>
    <n v="0"/>
    <n v="0"/>
    <n v="0"/>
    <n v="0"/>
    <n v="234140.29999999996"/>
    <n v="2382145.1999999997"/>
    <n v="106653.3"/>
    <n v="2722938.7999999993"/>
  </r>
  <r>
    <x v="2"/>
    <x v="1"/>
    <n v="12"/>
    <n v="59970.9"/>
    <n v="148310.79999999999"/>
    <n v="103709.5"/>
    <n v="202.1"/>
    <n v="13724.6"/>
    <n v="46.7"/>
    <n v="0"/>
    <n v="17229.900000000001"/>
    <n v="4626.1000000000004"/>
    <n v="0"/>
    <n v="0"/>
    <n v="999.3"/>
    <n v="30710.400000000001"/>
    <n v="68515.600000000006"/>
    <n v="42409.4"/>
    <n v="6260.1"/>
    <n v="0"/>
    <n v="0"/>
    <n v="0"/>
    <n v="0"/>
    <n v="879.6"/>
    <n v="24912.5"/>
    <n v="347327.5"/>
    <n v="499829"/>
    <n v="520373.8"/>
    <n v="387254"/>
    <n v="547623.69999999995"/>
    <n v="0"/>
    <n v="124350.5"/>
    <n v="0"/>
    <n v="0"/>
    <n v="0"/>
    <n v="0"/>
    <n v="0"/>
    <n v="0"/>
    <n v="0"/>
    <n v="347820.59999999992"/>
    <n v="2477094.9"/>
    <n v="124350.5"/>
    <n v="2949266"/>
  </r>
  <r>
    <x v="3"/>
    <x v="1"/>
    <n v="1"/>
    <n v="87999.6"/>
    <n v="530940.80000000005"/>
    <n v="720876.1"/>
    <n v="108.1"/>
    <n v="120168.2"/>
    <n v="5675.9"/>
    <n v="190.1"/>
    <n v="6165.7"/>
    <n v="8355.1"/>
    <n v="0"/>
    <n v="0"/>
    <n v="454.6"/>
    <n v="40081.5"/>
    <n v="187940.5"/>
    <n v="219965.9"/>
    <n v="113546.6"/>
    <n v="29502.9"/>
    <n v="910"/>
    <n v="0"/>
    <n v="0"/>
    <n v="469.9"/>
    <n v="49040.1"/>
    <n v="1015780.2"/>
    <n v="2605533.2000000002"/>
    <n v="1870597.5"/>
    <n v="1149689.1000000001"/>
    <n v="3251758.4"/>
    <n v="0"/>
    <n v="510307"/>
    <n v="0"/>
    <n v="563895.9"/>
    <n v="0"/>
    <n v="0"/>
    <n v="18786177.199999999"/>
    <n v="0"/>
    <n v="41394.800000000003"/>
    <n v="1480479.6"/>
    <n v="10535270.4"/>
    <n v="19901774.899999999"/>
    <n v="31917524.899999999"/>
  </r>
  <r>
    <x v="3"/>
    <x v="1"/>
    <n v="2"/>
    <n v="91655.9"/>
    <n v="535726.80000000005"/>
    <n v="667496.6"/>
    <n v="50.5"/>
    <n v="109870.39999999999"/>
    <n v="5290.6"/>
    <n v="148.19999999999999"/>
    <n v="5293"/>
    <n v="7724.6"/>
    <n v="0"/>
    <n v="0"/>
    <n v="340.6"/>
    <n v="44816.2"/>
    <n v="174392.3"/>
    <n v="204742.5"/>
    <n v="133911.79999999999"/>
    <n v="11379.6"/>
    <n v="879"/>
    <n v="0"/>
    <n v="0"/>
    <n v="387.9"/>
    <n v="46330.9"/>
    <n v="898514.2"/>
    <n v="2234886.2999999998"/>
    <n v="1441985.9"/>
    <n v="839425.1"/>
    <n v="3246683.3"/>
    <n v="0"/>
    <n v="465103.6"/>
    <n v="0"/>
    <n v="504611.2"/>
    <n v="0"/>
    <n v="0"/>
    <n v="27313207.199999999"/>
    <n v="0"/>
    <n v="38430"/>
    <n v="1423256.6"/>
    <n v="9278675.5999999978"/>
    <n v="28321352"/>
    <n v="39023284.199999996"/>
  </r>
  <r>
    <x v="3"/>
    <x v="1"/>
    <n v="3"/>
    <n v="83293.399999999994"/>
    <n v="472579.8"/>
    <n v="647032.6"/>
    <n v="43.2"/>
    <n v="104411.9"/>
    <n v="4599.2"/>
    <n v="38.700000000000003"/>
    <n v="4607.8999999999996"/>
    <n v="5997.8"/>
    <n v="0"/>
    <n v="0"/>
    <n v="376.4"/>
    <n v="38337.9"/>
    <n v="171974.5"/>
    <n v="208078.8"/>
    <n v="133053"/>
    <n v="12426.5"/>
    <n v="885.9"/>
    <n v="0"/>
    <n v="0"/>
    <n v="393.9"/>
    <n v="46292"/>
    <n v="895777.3"/>
    <n v="2282782.7999999998"/>
    <n v="1559916"/>
    <n v="960265.9"/>
    <n v="2767943.4"/>
    <n v="0"/>
    <n v="466500.9"/>
    <n v="0"/>
    <n v="551939.5"/>
    <n v="0"/>
    <n v="0"/>
    <n v="22854280.300000001"/>
    <n v="0"/>
    <n v="32824.400000000001"/>
    <n v="1322604.4999999995"/>
    <n v="9078504.3000000007"/>
    <n v="23905545.099999998"/>
    <n v="34306653.899999999"/>
  </r>
  <r>
    <x v="3"/>
    <x v="1"/>
    <n v="4"/>
    <n v="69320.800000000003"/>
    <n v="397880.2"/>
    <n v="464190.6"/>
    <n v="54.6"/>
    <n v="63584.9"/>
    <n v="2170.4"/>
    <n v="31.3"/>
    <n v="2582.6"/>
    <n v="2286.5"/>
    <n v="0"/>
    <n v="0"/>
    <n v="255.6"/>
    <n v="25736.5"/>
    <n v="114248.1"/>
    <n v="126625.3"/>
    <n v="78028.600000000006"/>
    <n v="11693.6"/>
    <n v="766"/>
    <n v="0"/>
    <n v="0"/>
    <n v="289.5"/>
    <n v="30314.2"/>
    <n v="612851.69999999995"/>
    <n v="1305209"/>
    <n v="914732.7"/>
    <n v="654246.30000000005"/>
    <n v="2116304.2000000002"/>
    <n v="0"/>
    <n v="485307.5"/>
    <n v="0"/>
    <n v="361800.9"/>
    <n v="0"/>
    <n v="0"/>
    <n v="25153150"/>
    <n v="0"/>
    <n v="24946.9"/>
    <n v="1002101.9"/>
    <n v="5991301.2999999998"/>
    <n v="26025205.299999997"/>
    <n v="33018608.499999996"/>
  </r>
  <r>
    <x v="3"/>
    <x v="1"/>
    <n v="5"/>
    <n v="64791.1"/>
    <n v="374739.8"/>
    <n v="329371.7"/>
    <n v="48.5"/>
    <n v="32688.7"/>
    <n v="1022.6"/>
    <n v="30.3"/>
    <n v="1151.7"/>
    <n v="188.3"/>
    <n v="0"/>
    <n v="0"/>
    <n v="286.39999999999998"/>
    <n v="21437.200000000001"/>
    <n v="97115.1"/>
    <n v="91593.7"/>
    <n v="54036.6"/>
    <n v="0"/>
    <n v="728.7"/>
    <n v="0"/>
    <n v="0"/>
    <n v="299.60000000000002"/>
    <n v="24365.3"/>
    <n v="483548.7"/>
    <n v="854534.4"/>
    <n v="664350.5"/>
    <n v="610223.69999999995"/>
    <n v="2058526.2"/>
    <n v="0"/>
    <n v="496128.4"/>
    <n v="0"/>
    <n v="433661.4"/>
    <n v="0"/>
    <n v="0"/>
    <n v="25003990"/>
    <n v="0"/>
    <n v="27656.1"/>
    <n v="804032.7"/>
    <n v="4961046.1000000006"/>
    <n v="25961435.900000002"/>
    <n v="31726514.700000003"/>
  </r>
  <r>
    <x v="3"/>
    <x v="1"/>
    <n v="6"/>
    <n v="60437.3"/>
    <n v="357026.7"/>
    <n v="319518.7"/>
    <n v="44.8"/>
    <n v="41775.300000000003"/>
    <n v="1619.3"/>
    <n v="98.3"/>
    <n v="885.1"/>
    <n v="342"/>
    <n v="0"/>
    <n v="0"/>
    <n v="359.3"/>
    <n v="25149.4"/>
    <n v="111428"/>
    <n v="116831.4"/>
    <n v="25212.2"/>
    <n v="18137.599999999999"/>
    <n v="709.14"/>
    <n v="0"/>
    <n v="0"/>
    <n v="253.9"/>
    <n v="26417.8"/>
    <n v="600794.5"/>
    <n v="1065809"/>
    <n v="742480.8"/>
    <n v="631850.6"/>
    <n v="2281922.5600000001"/>
    <n v="0"/>
    <n v="468161.5"/>
    <n v="0"/>
    <n v="475722.8"/>
    <n v="0"/>
    <n v="0"/>
    <n v="30593910"/>
    <n v="0"/>
    <n v="26513.5"/>
    <n v="781747.50000000012"/>
    <n v="5647356.2000000002"/>
    <n v="31564307.800000001"/>
    <n v="37993411.5"/>
  </r>
  <r>
    <x v="3"/>
    <x v="1"/>
    <n v="7"/>
    <n v="53204.9"/>
    <n v="324643.40000000002"/>
    <n v="258341.2"/>
    <n v="50.2"/>
    <n v="24161.1"/>
    <n v="808.1"/>
    <n v="40.700000000000003"/>
    <n v="1448.9"/>
    <n v="601.79999999999995"/>
    <n v="0"/>
    <n v="0"/>
    <n v="359.6"/>
    <n v="25800.400000000001"/>
    <n v="124627.6"/>
    <n v="132127.4"/>
    <n v="29366.400000000001"/>
    <n v="1011.7"/>
    <n v="714.6"/>
    <n v="0"/>
    <n v="0"/>
    <n v="411.2"/>
    <n v="25920.6"/>
    <n v="667006.69999999995"/>
    <n v="1175441.7"/>
    <n v="698370.4"/>
    <n v="742489.9"/>
    <n v="2407257.6"/>
    <n v="0"/>
    <n v="471938"/>
    <n v="0"/>
    <n v="591464.80000000005"/>
    <n v="0"/>
    <n v="0"/>
    <n v="31396300"/>
    <n v="0"/>
    <n v="27045.599999999999"/>
    <n v="663300.29999999993"/>
    <n v="6030905.7999999998"/>
    <n v="32486748.400000002"/>
    <n v="39180954.5"/>
  </r>
  <r>
    <x v="3"/>
    <x v="1"/>
    <n v="8"/>
    <n v="49563.199999999997"/>
    <n v="303823.2"/>
    <n v="230346.7"/>
    <n v="58.8"/>
    <n v="17296.8"/>
    <n v="892"/>
    <n v="38.5"/>
    <n v="1591"/>
    <n v="543.4"/>
    <n v="0"/>
    <n v="0"/>
    <n v="309.7"/>
    <n v="25777.1"/>
    <n v="124422.6"/>
    <n v="131603.9"/>
    <n v="40275.199999999997"/>
    <n v="19102.400000000001"/>
    <n v="702.9"/>
    <n v="0"/>
    <n v="0"/>
    <n v="391.1"/>
    <n v="26023.8"/>
    <n v="629153.19999999995"/>
    <n v="1165580.8999999999"/>
    <n v="781416.5"/>
    <n v="692110.5"/>
    <n v="2153574.1"/>
    <n v="0"/>
    <n v="482515.9"/>
    <n v="0"/>
    <n v="450788.6"/>
    <n v="0"/>
    <n v="0"/>
    <n v="26530630"/>
    <n v="0"/>
    <n v="28532.400000000001"/>
    <n v="604153.60000000021"/>
    <n v="5790443.9000000004"/>
    <n v="27492466.899999999"/>
    <n v="33887064.399999999"/>
  </r>
  <r>
    <x v="3"/>
    <x v="1"/>
    <n v="9"/>
    <n v="49896.4"/>
    <n v="303226.8"/>
    <n v="227004.79999999999"/>
    <n v="73.900000000000006"/>
    <n v="16667.400000000001"/>
    <n v="758.2"/>
    <n v="19.8"/>
    <n v="1612.2"/>
    <n v="625.29999999999995"/>
    <n v="0"/>
    <n v="0"/>
    <n v="200.8"/>
    <n v="25936.3"/>
    <n v="129374.9"/>
    <n v="144446.29999999999"/>
    <n v="26170.2"/>
    <n v="10659.2"/>
    <n v="13049.88"/>
    <n v="0"/>
    <n v="0"/>
    <n v="328.4"/>
    <n v="27141.200000000001"/>
    <n v="654177.5"/>
    <n v="1206728.3"/>
    <n v="737200.3"/>
    <n v="739588"/>
    <n v="2027681.52"/>
    <n v="0"/>
    <n v="461233.8"/>
    <n v="0"/>
    <n v="484296.3"/>
    <n v="0"/>
    <n v="0"/>
    <n v="23254980"/>
    <n v="0"/>
    <n v="28685.8"/>
    <n v="599884.80000000005"/>
    <n v="5742682.8000000007"/>
    <n v="24229195.900000002"/>
    <n v="30571763.500000004"/>
  </r>
  <r>
    <x v="3"/>
    <x v="1"/>
    <n v="10"/>
    <n v="54382.2"/>
    <n v="320906.8"/>
    <n v="282215.59999999998"/>
    <n v="48.2"/>
    <n v="32546.6"/>
    <n v="1169.9000000000001"/>
    <n v="14.6"/>
    <n v="2294.6"/>
    <n v="918.6"/>
    <n v="0"/>
    <n v="0"/>
    <n v="301.2"/>
    <n v="29009.599999999999"/>
    <n v="140464.70000000001"/>
    <n v="167653.20000000001"/>
    <n v="33087.699999999997"/>
    <n v="10523.2"/>
    <n v="1240.4000000000001"/>
    <n v="0"/>
    <n v="0"/>
    <n v="361.8"/>
    <n v="30455.3"/>
    <n v="689881"/>
    <n v="1302025.6000000001"/>
    <n v="837093.8"/>
    <n v="753111.3"/>
    <n v="2409093.1"/>
    <n v="0"/>
    <n v="500562.1"/>
    <n v="0"/>
    <n v="219126.2"/>
    <n v="0"/>
    <n v="0"/>
    <n v="24066780"/>
    <n v="0"/>
    <n v="30127"/>
    <n v="694497.09999999986"/>
    <n v="6404301.9000000004"/>
    <n v="24816595.300000001"/>
    <n v="31915394.300000001"/>
  </r>
  <r>
    <x v="3"/>
    <x v="1"/>
    <n v="11"/>
    <n v="59845"/>
    <n v="335918"/>
    <n v="327617.90000000002"/>
    <n v="128.4"/>
    <n v="42223.199999999997"/>
    <n v="2116.4"/>
    <n v="19.899999999999999"/>
    <n v="2640.1"/>
    <n v="1715"/>
    <n v="0"/>
    <n v="0"/>
    <n v="286.5"/>
    <n v="27505"/>
    <n v="143397.29999999999"/>
    <n v="177722.2"/>
    <n v="34154.6"/>
    <n v="20851.900000000001"/>
    <n v="15067.21"/>
    <n v="0"/>
    <n v="0"/>
    <n v="269.5"/>
    <n v="30912.2"/>
    <n v="691483.1"/>
    <n v="1392485.7"/>
    <n v="944213.4"/>
    <n v="764266.8"/>
    <n v="2307882.09"/>
    <n v="0"/>
    <n v="385936.5"/>
    <n v="0"/>
    <n v="280581.40000000002"/>
    <n v="0"/>
    <n v="0"/>
    <n v="24843290"/>
    <n v="0"/>
    <n v="29176.400000000001"/>
    <n v="772223.9"/>
    <n v="6550497.5"/>
    <n v="25538984.299999997"/>
    <n v="32861705.699999996"/>
  </r>
  <r>
    <x v="3"/>
    <x v="1"/>
    <n v="12"/>
    <n v="86372"/>
    <n v="466885.4"/>
    <n v="555099.69999999995"/>
    <n v="204.4"/>
    <n v="82135"/>
    <n v="4065.2"/>
    <n v="91.2"/>
    <n v="5177.3999999999996"/>
    <n v="4237"/>
    <n v="0"/>
    <n v="0"/>
    <n v="289.10000000000002"/>
    <n v="33787.699999999997"/>
    <n v="171596"/>
    <n v="232655.1"/>
    <n v="-241546.3"/>
    <n v="10626.8"/>
    <n v="1342.6"/>
    <n v="0"/>
    <n v="0"/>
    <n v="351.4"/>
    <n v="38250.199999999997"/>
    <n v="777900.7"/>
    <n v="1660158.3"/>
    <n v="1082779.3"/>
    <n v="817589.5"/>
    <n v="2386790"/>
    <n v="0"/>
    <n v="488816.3"/>
    <n v="0"/>
    <n v="410701.6"/>
    <n v="0"/>
    <n v="0"/>
    <n v="15170480"/>
    <n v="0"/>
    <n v="30041.1"/>
    <n v="1204267.2999999998"/>
    <n v="6972570.4000000004"/>
    <n v="16100039"/>
    <n v="24276876.699999999"/>
  </r>
  <r>
    <x v="4"/>
    <x v="1"/>
    <n v="1"/>
    <n v="15897.2"/>
    <n v="61334.5"/>
    <n v="45052"/>
    <n v="8.3000000000000007"/>
    <n v="209.9"/>
    <n v="0"/>
    <n v="0"/>
    <n v="0"/>
    <n v="0"/>
    <n v="0"/>
    <n v="0"/>
    <n v="179.7"/>
    <n v="16905.400000000001"/>
    <n v="21815.5"/>
    <n v="6476.9"/>
    <n v="0"/>
    <n v="0"/>
    <n v="0"/>
    <n v="0"/>
    <n v="0"/>
    <n v="0"/>
    <n v="5211.7"/>
    <n v="84178.6"/>
    <n v="82743.899999999994"/>
    <n v="107509.1"/>
    <n v="38325.199999999997"/>
    <n v="205198.1"/>
    <n v="0"/>
    <n v="65500.2"/>
    <n v="0"/>
    <n v="54444.7"/>
    <n v="0"/>
    <n v="0"/>
    <n v="0"/>
    <n v="0"/>
    <n v="0"/>
    <n v="122501.9"/>
    <n v="568544.10000000009"/>
    <n v="119944.9"/>
    <n v="810990.90000000014"/>
  </r>
  <r>
    <x v="4"/>
    <x v="1"/>
    <n v="2"/>
    <n v="15488.1"/>
    <n v="62144.2"/>
    <n v="45303"/>
    <n v="4.7"/>
    <n v="221.3"/>
    <n v="0"/>
    <n v="0"/>
    <n v="0"/>
    <n v="0"/>
    <n v="0"/>
    <n v="0"/>
    <n v="152.4"/>
    <n v="10857.4"/>
    <n v="20469.3"/>
    <n v="8988.1"/>
    <n v="0"/>
    <n v="0"/>
    <n v="0"/>
    <n v="0"/>
    <n v="0"/>
    <n v="0"/>
    <n v="6469.8"/>
    <n v="85352"/>
    <n v="84895.4"/>
    <n v="95567.9"/>
    <n v="29889.7"/>
    <n v="189179"/>
    <n v="0"/>
    <n v="52707.8"/>
    <n v="0"/>
    <n v="38963.599999999999"/>
    <n v="0"/>
    <n v="0"/>
    <n v="0"/>
    <n v="0"/>
    <n v="0"/>
    <n v="123161.3"/>
    <n v="531821"/>
    <n v="91671.4"/>
    <n v="746653.70000000007"/>
  </r>
  <r>
    <x v="4"/>
    <x v="1"/>
    <n v="3"/>
    <n v="13742"/>
    <n v="50260.2"/>
    <n v="38365.9"/>
    <n v="7"/>
    <n v="756.2"/>
    <n v="0"/>
    <n v="0"/>
    <n v="0"/>
    <n v="0"/>
    <n v="0"/>
    <n v="0"/>
    <n v="116"/>
    <n v="5271.6"/>
    <n v="17888.599999999999"/>
    <n v="7951.5"/>
    <n v="0"/>
    <n v="0"/>
    <n v="0"/>
    <n v="0"/>
    <n v="0"/>
    <n v="0"/>
    <n v="10336.6"/>
    <n v="79205.899999999994"/>
    <n v="72644.800000000003"/>
    <n v="86845.6"/>
    <n v="29601.8"/>
    <n v="197051"/>
    <n v="0"/>
    <n v="59168.4"/>
    <n v="0"/>
    <n v="55406.8"/>
    <n v="0"/>
    <n v="0"/>
    <n v="0"/>
    <n v="0"/>
    <n v="0"/>
    <n v="103131.3"/>
    <n v="506913.39999999997"/>
    <n v="114575.20000000001"/>
    <n v="724619.89999999991"/>
  </r>
  <r>
    <x v="4"/>
    <x v="1"/>
    <n v="4"/>
    <n v="10145.9"/>
    <n v="32464.3"/>
    <n v="22578.7"/>
    <n v="5.9"/>
    <n v="583.1"/>
    <n v="0"/>
    <n v="0"/>
    <n v="0"/>
    <n v="0"/>
    <n v="0"/>
    <n v="0"/>
    <n v="128.4"/>
    <n v="3585.8"/>
    <n v="11024.9"/>
    <n v="1620"/>
    <n v="0"/>
    <n v="0"/>
    <n v="0"/>
    <n v="0"/>
    <n v="0"/>
    <n v="0"/>
    <n v="2929.3"/>
    <n v="43282"/>
    <n v="45599.4"/>
    <n v="40310.800000000003"/>
    <n v="36272"/>
    <n v="211567.6"/>
    <n v="0"/>
    <n v="54580.1"/>
    <n v="0"/>
    <n v="55051.199999999997"/>
    <n v="0"/>
    <n v="0"/>
    <n v="0"/>
    <n v="0"/>
    <n v="0"/>
    <n v="65777.899999999994"/>
    <n v="396320.2"/>
    <n v="109631.29999999999"/>
    <n v="571729.39999999991"/>
  </r>
  <r>
    <x v="4"/>
    <x v="1"/>
    <n v="5"/>
    <n v="9075.6"/>
    <n v="29697.7"/>
    <n v="20441.3"/>
    <n v="8.1"/>
    <n v="579"/>
    <n v="0"/>
    <n v="0"/>
    <n v="0"/>
    <n v="0"/>
    <n v="0"/>
    <n v="0"/>
    <n v="104.6"/>
    <n v="3080.7"/>
    <n v="10743.5"/>
    <n v="1655.7"/>
    <n v="0"/>
    <n v="0"/>
    <n v="0"/>
    <n v="0"/>
    <n v="0"/>
    <n v="0"/>
    <n v="2901.8"/>
    <n v="39510.199999999997"/>
    <n v="33935.199999999997"/>
    <n v="33693.199999999997"/>
    <n v="34467.199999999997"/>
    <n v="158176.1"/>
    <n v="0"/>
    <n v="55197.5"/>
    <n v="0"/>
    <n v="38157.9"/>
    <n v="0"/>
    <n v="0"/>
    <n v="0"/>
    <n v="0"/>
    <n v="0"/>
    <n v="59801.700000000004"/>
    <n v="318268.19999999995"/>
    <n v="93355.4"/>
    <n v="471425.29999999993"/>
  </r>
  <r>
    <x v="4"/>
    <x v="1"/>
    <n v="6"/>
    <n v="8463.1"/>
    <n v="27849.9"/>
    <n v="18261.400000000001"/>
    <n v="4.8"/>
    <n v="256.3"/>
    <n v="0"/>
    <n v="0"/>
    <n v="0"/>
    <n v="0"/>
    <n v="0"/>
    <n v="0"/>
    <n v="103.7"/>
    <n v="3249.9"/>
    <n v="12812.8"/>
    <n v="1042"/>
    <n v="0"/>
    <n v="0"/>
    <n v="0"/>
    <n v="0"/>
    <n v="0"/>
    <n v="0"/>
    <n v="3177.6"/>
    <n v="45490.5"/>
    <n v="38950.300000000003"/>
    <n v="29835"/>
    <n v="34549.4"/>
    <n v="125828"/>
    <n v="0"/>
    <n v="63111.9"/>
    <n v="0"/>
    <n v="29548.3"/>
    <n v="0"/>
    <n v="0"/>
    <n v="0"/>
    <n v="0"/>
    <n v="0"/>
    <n v="54835.500000000007"/>
    <n v="295039.19999999995"/>
    <n v="92660.2"/>
    <n v="442534.89999999997"/>
  </r>
  <r>
    <x v="4"/>
    <x v="1"/>
    <n v="7"/>
    <n v="7314.8"/>
    <n v="23505.5"/>
    <n v="14560.4"/>
    <n v="2.2000000000000002"/>
    <n v="58.4"/>
    <n v="0"/>
    <n v="0"/>
    <n v="0"/>
    <n v="0"/>
    <n v="0"/>
    <n v="0"/>
    <n v="112.4"/>
    <n v="3254.6"/>
    <n v="11990.3"/>
    <n v="1246.7"/>
    <n v="0"/>
    <n v="10.3"/>
    <n v="0"/>
    <n v="0"/>
    <n v="0"/>
    <n v="0"/>
    <n v="2877"/>
    <n v="41327.300000000003"/>
    <n v="34468.300000000003"/>
    <n v="24224.3"/>
    <n v="36505"/>
    <n v="142034.5"/>
    <n v="0"/>
    <n v="64458.8"/>
    <n v="0"/>
    <n v="34020.1"/>
    <n v="0"/>
    <n v="0"/>
    <n v="0"/>
    <n v="0"/>
    <n v="0"/>
    <n v="45441.299999999996"/>
    <n v="298050.7"/>
    <n v="98478.9"/>
    <n v="441970.9"/>
  </r>
  <r>
    <x v="4"/>
    <x v="1"/>
    <n v="8"/>
    <n v="7465.8"/>
    <n v="23788.400000000001"/>
    <n v="14513.1"/>
    <n v="2.2999999999999998"/>
    <n v="60.3"/>
    <n v="0"/>
    <n v="0"/>
    <n v="0"/>
    <n v="0"/>
    <n v="0"/>
    <n v="0"/>
    <n v="99"/>
    <n v="3396.1"/>
    <n v="13855"/>
    <n v="1972.3"/>
    <n v="0"/>
    <n v="6.9"/>
    <n v="0"/>
    <n v="0"/>
    <n v="0"/>
    <n v="0"/>
    <n v="3400.6"/>
    <n v="46380.9"/>
    <n v="40250.1"/>
    <n v="34447.300000000003"/>
    <n v="37278.199999999997"/>
    <n v="171414"/>
    <n v="0"/>
    <n v="68183.5"/>
    <n v="0"/>
    <n v="32760.799999999999"/>
    <n v="0"/>
    <n v="0"/>
    <n v="0"/>
    <n v="0"/>
    <n v="0"/>
    <n v="45829.900000000009"/>
    <n v="352500.4"/>
    <n v="100944.3"/>
    <n v="499274.60000000003"/>
  </r>
  <r>
    <x v="4"/>
    <x v="1"/>
    <n v="9"/>
    <n v="7201.6"/>
    <n v="23072.3"/>
    <n v="14203.3"/>
    <n v="8"/>
    <n v="51.2"/>
    <n v="0"/>
    <n v="0"/>
    <n v="0"/>
    <n v="0"/>
    <n v="0"/>
    <n v="0"/>
    <n v="120.3"/>
    <n v="3261"/>
    <n v="13766.2"/>
    <n v="4788.8999999999996"/>
    <n v="70.7"/>
    <n v="0"/>
    <n v="0"/>
    <n v="0"/>
    <n v="0"/>
    <n v="0"/>
    <n v="3619"/>
    <n v="43539.9"/>
    <n v="36237.599999999999"/>
    <n v="32470.9"/>
    <n v="33867.4"/>
    <n v="165874"/>
    <n v="0"/>
    <n v="81218.3"/>
    <n v="0"/>
    <n v="31737.3"/>
    <n v="0"/>
    <n v="0"/>
    <n v="0"/>
    <n v="0"/>
    <n v="0"/>
    <n v="44536.399999999994"/>
    <n v="337615.9"/>
    <n v="112955.6"/>
    <n v="495107.9"/>
  </r>
  <r>
    <x v="4"/>
    <x v="1"/>
    <n v="10"/>
    <n v="7472.3"/>
    <n v="24252.799999999999"/>
    <n v="15697.1"/>
    <n v="3.3"/>
    <n v="78.400000000000006"/>
    <n v="0"/>
    <n v="0"/>
    <n v="0"/>
    <n v="0"/>
    <n v="0"/>
    <n v="0"/>
    <n v="83.6"/>
    <n v="4520.1000000000004"/>
    <n v="13736.9"/>
    <n v="5985.7"/>
    <n v="53.5"/>
    <n v="0"/>
    <n v="0"/>
    <n v="0"/>
    <n v="0"/>
    <n v="0"/>
    <n v="3744.7"/>
    <n v="46856.6"/>
    <n v="42340.1"/>
    <n v="45233.3"/>
    <n v="33753.5"/>
    <n v="166887"/>
    <n v="0"/>
    <n v="98553"/>
    <n v="0"/>
    <n v="29169"/>
    <n v="0"/>
    <n v="0"/>
    <n v="0"/>
    <n v="0"/>
    <n v="0"/>
    <n v="47503.9"/>
    <n v="363195"/>
    <n v="127722"/>
    <n v="538420.9"/>
  </r>
  <r>
    <x v="4"/>
    <x v="1"/>
    <n v="11"/>
    <n v="8195.6"/>
    <n v="26605.7"/>
    <n v="17476.400000000001"/>
    <n v="10.5"/>
    <n v="263.60000000000002"/>
    <n v="0"/>
    <n v="0"/>
    <n v="0"/>
    <n v="0"/>
    <n v="0"/>
    <n v="0"/>
    <n v="91.9"/>
    <n v="3519.6"/>
    <n v="14730.1"/>
    <n v="4124.2"/>
    <n v="0"/>
    <n v="0"/>
    <n v="0"/>
    <n v="0"/>
    <n v="0"/>
    <n v="0"/>
    <n v="4573.1000000000004"/>
    <n v="47950.6"/>
    <n v="47183.4"/>
    <n v="46482.2"/>
    <n v="34251"/>
    <n v="155315.5"/>
    <n v="0"/>
    <n v="80301"/>
    <n v="0"/>
    <n v="29403.7"/>
    <n v="0"/>
    <n v="0"/>
    <n v="0"/>
    <n v="0"/>
    <n v="0"/>
    <n v="52551.8"/>
    <n v="358221.6"/>
    <n v="109704.7"/>
    <n v="520478.1"/>
  </r>
  <r>
    <x v="4"/>
    <x v="1"/>
    <n v="12"/>
    <n v="13844.5"/>
    <n v="54645.3"/>
    <n v="40259.199999999997"/>
    <n v="11.8"/>
    <n v="376.6"/>
    <n v="0"/>
    <n v="0"/>
    <n v="0"/>
    <n v="0"/>
    <n v="0"/>
    <n v="0"/>
    <n v="140.5"/>
    <n v="4577.3999999999996"/>
    <n v="17653.2"/>
    <n v="13820.8"/>
    <n v="0"/>
    <n v="0"/>
    <n v="0"/>
    <n v="0"/>
    <n v="0"/>
    <n v="0"/>
    <n v="12902.4"/>
    <n v="64479.3"/>
    <n v="72099.8"/>
    <n v="91439.8"/>
    <n v="33714.9"/>
    <n v="129139.6"/>
    <n v="0"/>
    <n v="87246.6"/>
    <n v="0"/>
    <n v="45040.6"/>
    <n v="0"/>
    <n v="0"/>
    <n v="0"/>
    <n v="0"/>
    <n v="0"/>
    <n v="109137.40000000001"/>
    <n v="439967.70000000007"/>
    <n v="132287.20000000001"/>
    <n v="681392.3"/>
  </r>
  <r>
    <x v="5"/>
    <x v="1"/>
    <n v="1"/>
    <n v="54373.5"/>
    <n v="225331.1"/>
    <n v="378720.9"/>
    <n v="41.1"/>
    <n v="2441.8000000000002"/>
    <n v="190"/>
    <n v="15.6"/>
    <n v="2194"/>
    <n v="2670.4"/>
    <n v="4500.2"/>
    <n v="0"/>
    <n v="32.200000000000003"/>
    <n v="29710.5"/>
    <n v="106332.7"/>
    <n v="177299.3"/>
    <n v="38658.699999999997"/>
    <n v="689.2"/>
    <n v="0"/>
    <n v="0"/>
    <n v="0"/>
    <n v="3683"/>
    <n v="56536.6"/>
    <n v="759704.7"/>
    <n v="1123433.8999999999"/>
    <n v="842074.8"/>
    <n v="512665.3"/>
    <n v="2112281.9"/>
    <n v="0"/>
    <n v="1663830.5"/>
    <n v="0"/>
    <n v="5435205.5"/>
    <n v="0"/>
    <n v="0"/>
    <n v="58101330.5"/>
    <n v="0"/>
    <n v="215458.9"/>
    <n v="670478.6"/>
    <n v="5763102.7999999989"/>
    <n v="65415825.399999999"/>
    <n v="71849406.799999997"/>
  </r>
  <r>
    <x v="5"/>
    <x v="1"/>
    <n v="2"/>
    <n v="51971.9"/>
    <n v="231582.4"/>
    <n v="409085.4"/>
    <n v="27.3"/>
    <n v="1728.3"/>
    <n v="0"/>
    <n v="12.5"/>
    <n v="2101.5"/>
    <n v="2763.7"/>
    <n v="4606.1000000000004"/>
    <n v="0"/>
    <n v="23.5"/>
    <n v="36696.199999999997"/>
    <n v="113447.5"/>
    <n v="94492.1"/>
    <n v="48730"/>
    <n v="2037.6"/>
    <n v="0"/>
    <n v="0"/>
    <n v="0"/>
    <n v="3365.8"/>
    <n v="65006.8"/>
    <n v="722418.8"/>
    <n v="1110668.7"/>
    <n v="858624.5"/>
    <n v="585137.1"/>
    <n v="2020597.2"/>
    <n v="0"/>
    <n v="1531246.4"/>
    <n v="15191.4"/>
    <n v="4984715.5"/>
    <n v="0"/>
    <n v="0"/>
    <n v="49551161.299999997"/>
    <n v="0"/>
    <n v="204678.1"/>
    <n v="703879.1"/>
    <n v="5661245.7999999998"/>
    <n v="56286992.699999996"/>
    <n v="62652117.599999994"/>
  </r>
  <r>
    <x v="5"/>
    <x v="1"/>
    <n v="3"/>
    <n v="50345.8"/>
    <n v="213294.9"/>
    <n v="371141.8"/>
    <n v="26.3"/>
    <n v="1972.9"/>
    <n v="0"/>
    <n v="12.6"/>
    <n v="1996.1"/>
    <n v="2400.8000000000002"/>
    <n v="5292.4"/>
    <n v="0"/>
    <n v="76.7"/>
    <n v="28400.5"/>
    <n v="106529.7"/>
    <n v="127036.6"/>
    <n v="47193.1"/>
    <n v="2773.3"/>
    <n v="0"/>
    <n v="0"/>
    <n v="0"/>
    <n v="3542.4"/>
    <n v="57677.5"/>
    <n v="694627.8"/>
    <n v="1018075.2"/>
    <n v="810688.6"/>
    <n v="622968.30000000005"/>
    <n v="2117602.2999999998"/>
    <n v="0"/>
    <n v="1490081.4"/>
    <n v="23535.8"/>
    <n v="4757604.3"/>
    <n v="0"/>
    <n v="0"/>
    <n v="60214665.399999999"/>
    <n v="0"/>
    <n v="157350"/>
    <n v="646483.60000000009"/>
    <n v="5637192"/>
    <n v="66643236.899999999"/>
    <n v="72926912.5"/>
  </r>
  <r>
    <x v="5"/>
    <x v="1"/>
    <n v="4"/>
    <n v="47199.5"/>
    <n v="174957.5"/>
    <n v="269268.09999999998"/>
    <n v="30.5"/>
    <n v="1349.4"/>
    <n v="10.5"/>
    <n v="15.7"/>
    <n v="1198.5999999999999"/>
    <n v="1651.8"/>
    <n v="2360.3000000000002"/>
    <n v="0"/>
    <n v="113.4"/>
    <n v="15497.5"/>
    <n v="64852.9"/>
    <n v="71684.399999999994"/>
    <n v="29407.5"/>
    <n v="5053"/>
    <n v="0"/>
    <n v="0"/>
    <n v="0"/>
    <n v="2812.6"/>
    <n v="31179.200000000001"/>
    <n v="472995.9"/>
    <n v="670469.4"/>
    <n v="597107.5"/>
    <n v="544255.69999999995"/>
    <n v="1726681.9"/>
    <n v="0"/>
    <n v="1412980.7"/>
    <n v="0"/>
    <n v="6360307.7000000002"/>
    <n v="0"/>
    <n v="0"/>
    <n v="50197990.100000001"/>
    <n v="0"/>
    <n v="98062.1"/>
    <n v="498041.89999999997"/>
    <n v="4232110.9000000004"/>
    <n v="58069340.600000001"/>
    <n v="62799493.400000006"/>
  </r>
  <r>
    <x v="5"/>
    <x v="1"/>
    <n v="5"/>
    <n v="45462"/>
    <n v="168015"/>
    <n v="264129.8"/>
    <n v="29.5"/>
    <n v="1138.8"/>
    <n v="7.3"/>
    <n v="11.5"/>
    <n v="589.29999999999995"/>
    <n v="1606.5"/>
    <n v="2136.1"/>
    <n v="0"/>
    <n v="81.2"/>
    <n v="13739.7"/>
    <n v="62303"/>
    <n v="67045.8"/>
    <n v="26467.7"/>
    <n v="4918.7"/>
    <n v="0"/>
    <n v="0"/>
    <n v="0"/>
    <n v="2879.9"/>
    <n v="25055.7"/>
    <n v="429521.3"/>
    <n v="610361.59999999998"/>
    <n v="633157.1"/>
    <n v="503225"/>
    <n v="1852961.8"/>
    <n v="0"/>
    <n v="1432575.6"/>
    <n v="0"/>
    <n v="7065975.5"/>
    <n v="0"/>
    <n v="0"/>
    <n v="55262990.939999998"/>
    <n v="0"/>
    <n v="119756.1"/>
    <n v="483125.79999999993"/>
    <n v="4231718.5"/>
    <n v="63881298.140000001"/>
    <n v="68596142.439999998"/>
  </r>
  <r>
    <x v="5"/>
    <x v="1"/>
    <n v="6"/>
    <n v="41269"/>
    <n v="152331"/>
    <n v="231557.9"/>
    <n v="24.3"/>
    <n v="1127.7"/>
    <n v="24"/>
    <n v="12.5"/>
    <n v="885.6"/>
    <n v="1070.0999999999999"/>
    <n v="2125.6999999999998"/>
    <n v="0"/>
    <n v="112.6"/>
    <n v="13739.6"/>
    <n v="71880.800000000003"/>
    <n v="72911.199999999997"/>
    <n v="26834.6"/>
    <n v="9010.2000000000007"/>
    <n v="0"/>
    <n v="0"/>
    <n v="0"/>
    <n v="3396.4"/>
    <n v="26982.6"/>
    <n v="510823.2"/>
    <n v="692944.7"/>
    <n v="626460.30000000005"/>
    <n v="509951.8"/>
    <n v="1643600.1"/>
    <n v="0"/>
    <n v="1267942.2"/>
    <n v="0"/>
    <n v="3745149.6"/>
    <n v="0"/>
    <n v="0"/>
    <n v="54124828.090000004"/>
    <n v="0"/>
    <n v="127044.5"/>
    <n v="430427.8"/>
    <n v="4208648.0999999996"/>
    <n v="59264964.390000001"/>
    <n v="63904040.289999999"/>
  </r>
  <r>
    <x v="5"/>
    <x v="1"/>
    <n v="7"/>
    <n v="38434.699999999997"/>
    <n v="144774.6"/>
    <n v="210608.6"/>
    <n v="60.9"/>
    <n v="1238.0999999999999"/>
    <n v="25.1"/>
    <n v="8.4"/>
    <n v="1097.7"/>
    <n v="1013.4"/>
    <n v="2822"/>
    <n v="0"/>
    <n v="159.69999999999999"/>
    <n v="13223.6"/>
    <n v="76325.8"/>
    <n v="79671.7"/>
    <n v="25507.599999999999"/>
    <n v="10605.9"/>
    <n v="0"/>
    <n v="0"/>
    <n v="0"/>
    <n v="3342.5"/>
    <n v="26934.3"/>
    <n v="522082.6"/>
    <n v="714692.8"/>
    <n v="644182.30000000005"/>
    <n v="570465.4"/>
    <n v="2003920.1"/>
    <n v="0"/>
    <n v="1522894.4"/>
    <n v="10410.82"/>
    <n v="6077497.3799999999"/>
    <n v="0"/>
    <n v="0"/>
    <n v="54239538.200000003"/>
    <n v="0"/>
    <n v="125223"/>
    <n v="400083.50000000006"/>
    <n v="4691114.3"/>
    <n v="61975563.800000004"/>
    <n v="67066761.600000001"/>
  </r>
  <r>
    <x v="5"/>
    <x v="1"/>
    <n v="8"/>
    <n v="33765.699999999997"/>
    <n v="129387.2"/>
    <n v="183293"/>
    <n v="45.1"/>
    <n v="952.8"/>
    <n v="13.6"/>
    <n v="10.4"/>
    <n v="995.6"/>
    <n v="923.5"/>
    <n v="1868.6"/>
    <n v="0"/>
    <n v="115.5"/>
    <n v="14486.4"/>
    <n v="75331.3"/>
    <n v="69255.5"/>
    <n v="62535.19"/>
    <n v="13099.5"/>
    <n v="0"/>
    <n v="0"/>
    <n v="0"/>
    <n v="3158.4"/>
    <n v="25412.6"/>
    <n v="523068.7"/>
    <n v="704088.2"/>
    <n v="685661.81"/>
    <n v="604467.80000000005"/>
    <n v="1753599.2"/>
    <n v="0"/>
    <n v="1354517.9"/>
    <n v="0"/>
    <n v="6054787.2000000002"/>
    <n v="0"/>
    <n v="0"/>
    <n v="55662623.340000004"/>
    <n v="0"/>
    <n v="129333.4"/>
    <n v="351255.49999999994"/>
    <n v="4534280.1000000006"/>
    <n v="63201261.840000004"/>
    <n v="68086797.439999998"/>
  </r>
  <r>
    <x v="5"/>
    <x v="1"/>
    <n v="9"/>
    <n v="33642.300000000003"/>
    <n v="126368"/>
    <n v="178780.9"/>
    <n v="21.1"/>
    <n v="927.2"/>
    <n v="-57.4"/>
    <n v="8.4"/>
    <n v="882.9"/>
    <n v="916.5"/>
    <n v="2333.6"/>
    <n v="0"/>
    <n v="112.8"/>
    <n v="13015.2"/>
    <n v="74514.100000000006"/>
    <n v="67908.800000000003"/>
    <n v="39742.01"/>
    <n v="12316"/>
    <n v="0"/>
    <n v="0"/>
    <n v="0"/>
    <n v="3036.6"/>
    <n v="27713.4"/>
    <n v="519808.6"/>
    <n v="716374.5"/>
    <n v="605923.49"/>
    <n v="493149.9"/>
    <n v="1754583.3"/>
    <n v="0"/>
    <n v="1309925.3"/>
    <n v="26248.38"/>
    <n v="6017620.9199999999"/>
    <n v="0"/>
    <n v="0"/>
    <n v="55852462.789999999"/>
    <n v="0"/>
    <n v="129983.4"/>
    <n v="343823.49999999994"/>
    <n v="4328198.7"/>
    <n v="63336240.789999999"/>
    <n v="68008262.989999995"/>
  </r>
  <r>
    <x v="5"/>
    <x v="1"/>
    <n v="10"/>
    <n v="36609.800000000003"/>
    <n v="134579.29999999999"/>
    <n v="204897"/>
    <n v="22.5"/>
    <n v="1437"/>
    <n v="5.2"/>
    <n v="9.4"/>
    <n v="885.2"/>
    <n v="1108.4000000000001"/>
    <n v="2518.6999999999998"/>
    <n v="0"/>
    <n v="101.7"/>
    <n v="13087.3"/>
    <n v="75914.7"/>
    <n v="69945.2"/>
    <n v="29379.1"/>
    <n v="11401.2"/>
    <n v="0"/>
    <n v="0"/>
    <n v="0"/>
    <n v="2988.7"/>
    <n v="28907.3"/>
    <n v="520283.9"/>
    <n v="737541.3"/>
    <n v="622196.5"/>
    <n v="551596.80000000005"/>
    <n v="1702913.1"/>
    <n v="0"/>
    <n v="1462971.1"/>
    <n v="23034.75"/>
    <n v="5902490.0499999998"/>
    <n v="0"/>
    <n v="0"/>
    <n v="55225214.740000002"/>
    <n v="0"/>
    <n v="147399"/>
    <n v="382072.50000000006"/>
    <n v="4366256.8000000007"/>
    <n v="62761109.640000001"/>
    <n v="67509438.939999998"/>
  </r>
  <r>
    <x v="5"/>
    <x v="1"/>
    <n v="11"/>
    <n v="40340.300000000003"/>
    <n v="146017.60000000001"/>
    <n v="228160.9"/>
    <n v="31"/>
    <n v="1862.4"/>
    <n v="3.2"/>
    <n v="11.5"/>
    <n v="873"/>
    <n v="1535.1"/>
    <n v="2979.9"/>
    <n v="0"/>
    <n v="108.2"/>
    <n v="15032.4"/>
    <n v="83747.8"/>
    <n v="77374.600000000006"/>
    <n v="30561.5"/>
    <n v="11875.6"/>
    <n v="10867.82"/>
    <n v="0"/>
    <n v="0"/>
    <n v="3126.5"/>
    <n v="31221.4"/>
    <n v="548705.30000000005"/>
    <n v="784038.8"/>
    <n v="732403"/>
    <n v="524044.3"/>
    <n v="1771202.18"/>
    <n v="49226.080000000002"/>
    <n v="1360087.72"/>
    <n v="9192.2999999999993"/>
    <n v="6686847.5999999996"/>
    <n v="0"/>
    <n v="0"/>
    <n v="62279130.32"/>
    <n v="0"/>
    <n v="167661.9"/>
    <n v="421814.90000000008"/>
    <n v="4624309.3999999994"/>
    <n v="70552145.920000002"/>
    <n v="75598270.219999999"/>
  </r>
  <r>
    <x v="5"/>
    <x v="1"/>
    <n v="12"/>
    <n v="53846.1"/>
    <n v="206058.8"/>
    <n v="364015.6"/>
    <n v="37"/>
    <n v="2474.5"/>
    <n v="9.4"/>
    <n v="11.5"/>
    <n v="1249"/>
    <n v="2111.1"/>
    <n v="1231.3"/>
    <n v="0"/>
    <n v="187"/>
    <n v="23877"/>
    <n v="113426.7"/>
    <n v="124990.2"/>
    <n v="30730.5"/>
    <n v="11392.1"/>
    <n v="0"/>
    <n v="0"/>
    <n v="0"/>
    <n v="3208.8"/>
    <n v="52149.3"/>
    <n v="659690.4"/>
    <n v="937180.4"/>
    <n v="770798.3"/>
    <n v="542975.6"/>
    <n v="1863662.2"/>
    <n v="0"/>
    <n v="1567066.7"/>
    <n v="0"/>
    <n v="5356950"/>
    <n v="0"/>
    <n v="0"/>
    <n v="62132891.149999999"/>
    <n v="0"/>
    <n v="211412.6"/>
    <n v="631044.30000000005"/>
    <n v="5134268.5"/>
    <n v="69268320.449999988"/>
    <n v="75033633.249999985"/>
  </r>
  <r>
    <x v="6"/>
    <x v="1"/>
    <n v="1"/>
    <n v="11802.4"/>
    <n v="46232.9"/>
    <n v="24435.1"/>
    <n v="84"/>
    <n v="1079"/>
    <n v="0"/>
    <n v="0"/>
    <n v="0"/>
    <n v="5704.5"/>
    <n v="0"/>
    <n v="0"/>
    <n v="53.3"/>
    <n v="6366"/>
    <n v="18879.599999999999"/>
    <n v="4505.5"/>
    <n v="0"/>
    <n v="0"/>
    <n v="0"/>
    <n v="0"/>
    <n v="0"/>
    <n v="11.6"/>
    <n v="7176.8"/>
    <n v="130201"/>
    <n v="210702.1"/>
    <n v="163459.6"/>
    <n v="240020.8"/>
    <n v="818637.3"/>
    <n v="0"/>
    <n v="428383"/>
    <n v="0"/>
    <n v="0"/>
    <n v="0"/>
    <n v="0"/>
    <n v="6478794.4000000004"/>
    <n v="0"/>
    <n v="0"/>
    <n v="89337.9"/>
    <n v="1600013.6"/>
    <n v="6907177.4000000004"/>
    <n v="8596528.9000000004"/>
  </r>
  <r>
    <x v="6"/>
    <x v="1"/>
    <n v="2"/>
    <n v="11228.5"/>
    <n v="42175.4"/>
    <n v="22797.8"/>
    <n v="75.8"/>
    <n v="1217.7"/>
    <n v="0"/>
    <n v="0"/>
    <n v="0"/>
    <n v="5305.9"/>
    <n v="0"/>
    <n v="0"/>
    <n v="110.2"/>
    <n v="6162.5"/>
    <n v="17174.3"/>
    <n v="7668.7"/>
    <n v="354.1"/>
    <n v="0"/>
    <n v="0"/>
    <n v="0"/>
    <n v="0"/>
    <n v="6.3"/>
    <n v="9446.2999999999993"/>
    <n v="129077.3"/>
    <n v="194200.9"/>
    <n v="188386.2"/>
    <n v="228821.8"/>
    <n v="785756.3"/>
    <n v="0"/>
    <n v="484475.1"/>
    <n v="0"/>
    <n v="0"/>
    <n v="0"/>
    <n v="0"/>
    <n v="5362891.5999999996"/>
    <n v="0"/>
    <n v="0"/>
    <n v="82801.099999999991"/>
    <n v="1567164.9000000001"/>
    <n v="5847366.6999999993"/>
    <n v="7497332.6999999993"/>
  </r>
  <r>
    <x v="6"/>
    <x v="1"/>
    <n v="3"/>
    <n v="9720.2999999999993"/>
    <n v="35978"/>
    <n v="19452.7"/>
    <n v="53.4"/>
    <n v="861.1"/>
    <n v="0"/>
    <n v="0"/>
    <n v="0"/>
    <n v="3432.4"/>
    <n v="0"/>
    <n v="0"/>
    <n v="38.200000000000003"/>
    <n v="5184.8"/>
    <n v="14938.6"/>
    <n v="7072.9"/>
    <n v="245.1"/>
    <n v="0"/>
    <n v="0"/>
    <n v="0"/>
    <n v="0"/>
    <n v="11.6"/>
    <n v="7378.5"/>
    <n v="118955.2"/>
    <n v="177268.4"/>
    <n v="163074"/>
    <n v="221424.8"/>
    <n v="813272.6"/>
    <n v="0"/>
    <n v="508712.5"/>
    <n v="0"/>
    <n v="0"/>
    <n v="0"/>
    <n v="0"/>
    <n v="6827642"/>
    <n v="0"/>
    <n v="0"/>
    <n v="69497.899999999994"/>
    <n v="1528864.7"/>
    <n v="7336354.5"/>
    <n v="8934717.0999999996"/>
  </r>
  <r>
    <x v="6"/>
    <x v="1"/>
    <n v="4"/>
    <n v="8651.1"/>
    <n v="30210.7"/>
    <n v="15690.1"/>
    <n v="32"/>
    <n v="359.3"/>
    <n v="0"/>
    <n v="0"/>
    <n v="0"/>
    <n v="285.8"/>
    <n v="0"/>
    <n v="0"/>
    <n v="188.2"/>
    <n v="4876.3"/>
    <n v="14363.6"/>
    <n v="5676.4"/>
    <n v="2882.9"/>
    <n v="0"/>
    <n v="0"/>
    <n v="0"/>
    <n v="0"/>
    <n v="8.4"/>
    <n v="4227.7"/>
    <n v="92973.5"/>
    <n v="139007.79999999999"/>
    <n v="163334.9"/>
    <n v="208694.3"/>
    <n v="648419.69999999995"/>
    <n v="0"/>
    <n v="498815.2"/>
    <n v="0"/>
    <n v="0"/>
    <n v="0"/>
    <n v="0"/>
    <n v="6367678.7000000002"/>
    <n v="0"/>
    <n v="0"/>
    <n v="55229.000000000007"/>
    <n v="1284653.7"/>
    <n v="6866493.9000000004"/>
    <n v="8206376.6000000006"/>
  </r>
  <r>
    <x v="6"/>
    <x v="1"/>
    <n v="5"/>
    <n v="8834.7000000000007"/>
    <n v="31577.4"/>
    <n v="16619.599999999999"/>
    <n v="40.200000000000003"/>
    <n v="494.8"/>
    <n v="0"/>
    <n v="0"/>
    <n v="0"/>
    <n v="670.6"/>
    <n v="0"/>
    <n v="0"/>
    <n v="48.6"/>
    <n v="4428.8999999999996"/>
    <n v="13568.1"/>
    <n v="4016.6"/>
    <n v="2943.5"/>
    <n v="0"/>
    <n v="0"/>
    <n v="0"/>
    <n v="0"/>
    <n v="9.5"/>
    <n v="3312"/>
    <n v="82320.2"/>
    <n v="121338.6"/>
    <n v="175463.6"/>
    <n v="222085.5"/>
    <n v="644158.5"/>
    <n v="0"/>
    <n v="504753.6"/>
    <n v="0"/>
    <n v="0"/>
    <n v="0"/>
    <n v="0"/>
    <n v="7360260"/>
    <n v="0"/>
    <n v="0"/>
    <n v="58237.3"/>
    <n v="1273693.6000000001"/>
    <n v="7865013.5999999996"/>
    <n v="9196944.5"/>
  </r>
  <r>
    <x v="6"/>
    <x v="1"/>
    <n v="6"/>
    <n v="8167.9"/>
    <n v="29890.1"/>
    <n v="14071.2"/>
    <n v="31.6"/>
    <n v="195.9"/>
    <n v="0"/>
    <n v="0"/>
    <n v="0"/>
    <n v="582.4"/>
    <n v="0"/>
    <n v="0"/>
    <n v="253.3"/>
    <n v="5092.3999999999996"/>
    <n v="19126.5"/>
    <n v="5306.9"/>
    <n v="3094.2"/>
    <n v="0"/>
    <n v="0"/>
    <n v="0"/>
    <n v="0"/>
    <n v="11.6"/>
    <n v="3447.2"/>
    <n v="105613.7"/>
    <n v="156660.6"/>
    <n v="156962.6"/>
    <n v="225406.4"/>
    <n v="665003.6"/>
    <n v="0"/>
    <n v="468118.1"/>
    <n v="0"/>
    <n v="0"/>
    <n v="0"/>
    <n v="0"/>
    <n v="7121320"/>
    <n v="0"/>
    <n v="0"/>
    <n v="52939.1"/>
    <n v="1345979"/>
    <n v="7589438.0999999996"/>
    <n v="8988356.1999999993"/>
  </r>
  <r>
    <x v="6"/>
    <x v="1"/>
    <n v="7"/>
    <n v="6482.8"/>
    <n v="23089"/>
    <n v="11289.9"/>
    <n v="18.399999999999999"/>
    <n v="95.5"/>
    <n v="0"/>
    <n v="0"/>
    <n v="0"/>
    <n v="326.39999999999998"/>
    <n v="0"/>
    <n v="0"/>
    <n v="285.89999999999998"/>
    <n v="4534.5"/>
    <n v="16504.400000000001"/>
    <n v="6770.9"/>
    <n v="2564.8000000000002"/>
    <n v="0"/>
    <n v="8382.3799999999992"/>
    <n v="0"/>
    <n v="0"/>
    <n v="8.4"/>
    <n v="2507.4"/>
    <n v="89544.2"/>
    <n v="125117.9"/>
    <n v="147568.20000000001"/>
    <n v="228053.3"/>
    <n v="666081.42000000004"/>
    <n v="0"/>
    <n v="441658.1"/>
    <n v="0"/>
    <n v="0"/>
    <n v="0"/>
    <n v="0"/>
    <n v="8846704.3000000007"/>
    <n v="0"/>
    <n v="0"/>
    <n v="41302"/>
    <n v="1297923.7000000002"/>
    <n v="9288362.4000000004"/>
    <n v="10627588.100000001"/>
  </r>
  <r>
    <x v="6"/>
    <x v="1"/>
    <n v="8"/>
    <n v="7087"/>
    <n v="25905.200000000001"/>
    <n v="12362"/>
    <n v="23.8"/>
    <n v="126.6"/>
    <n v="0"/>
    <n v="0"/>
    <n v="0"/>
    <n v="433.7"/>
    <n v="0"/>
    <n v="0"/>
    <n v="212"/>
    <n v="5164.7"/>
    <n v="18857.599999999999"/>
    <n v="11551.9"/>
    <n v="3852.4"/>
    <n v="0"/>
    <n v="171.99"/>
    <n v="0"/>
    <n v="0"/>
    <n v="5.2"/>
    <n v="2896.8"/>
    <n v="100543.3"/>
    <n v="150362.6"/>
    <n v="148206.79999999999"/>
    <n v="247625.60000000001"/>
    <n v="657981.81000000006"/>
    <n v="0"/>
    <n v="361615.8"/>
    <n v="0"/>
    <n v="0"/>
    <n v="0"/>
    <n v="0"/>
    <n v="9340880"/>
    <n v="0"/>
    <n v="0"/>
    <n v="45938.299999999996"/>
    <n v="1347432.7000000002"/>
    <n v="9702495.8000000007"/>
    <n v="11095866.800000001"/>
  </r>
  <r>
    <x v="6"/>
    <x v="1"/>
    <n v="9"/>
    <n v="6965.3"/>
    <n v="25349.599999999999"/>
    <n v="12084.4"/>
    <n v="23.6"/>
    <n v="110.2"/>
    <n v="0"/>
    <n v="0"/>
    <n v="0"/>
    <n v="540.4"/>
    <n v="0"/>
    <n v="0"/>
    <n v="75.900000000000006"/>
    <n v="5105.3999999999996"/>
    <n v="18546.2"/>
    <n v="5766.4"/>
    <n v="2789.4"/>
    <n v="0"/>
    <n v="0"/>
    <n v="0"/>
    <n v="0"/>
    <n v="2.1"/>
    <n v="4417.2"/>
    <n v="106114.7"/>
    <n v="152260.70000000001"/>
    <n v="158243.70000000001"/>
    <n v="201144.1"/>
    <n v="626936.80000000005"/>
    <n v="0"/>
    <n v="374229.8"/>
    <n v="0"/>
    <n v="0"/>
    <n v="0"/>
    <n v="0"/>
    <n v="8618980"/>
    <n v="0"/>
    <n v="0"/>
    <n v="45073.499999999993"/>
    <n v="1281402.6000000001"/>
    <n v="8993209.8000000007"/>
    <n v="10319685.9"/>
  </r>
  <r>
    <x v="6"/>
    <x v="1"/>
    <n v="10"/>
    <n v="6864.2"/>
    <n v="24921.200000000001"/>
    <n v="12215"/>
    <n v="28.7"/>
    <n v="138.4"/>
    <n v="0"/>
    <n v="0"/>
    <n v="0"/>
    <n v="1156.7"/>
    <n v="0"/>
    <n v="0"/>
    <n v="105.1"/>
    <n v="4929.3999999999996"/>
    <n v="17001.099999999999"/>
    <n v="8300"/>
    <n v="3023.9"/>
    <n v="0"/>
    <n v="0"/>
    <n v="0"/>
    <n v="0"/>
    <n v="11.6"/>
    <n v="4898.2"/>
    <n v="102844.1"/>
    <n v="142620.29999999999"/>
    <n v="143117.1"/>
    <n v="240875"/>
    <n v="685965.2"/>
    <n v="0"/>
    <n v="552378.4"/>
    <n v="0"/>
    <n v="0"/>
    <n v="0"/>
    <n v="0"/>
    <n v="4019280"/>
    <n v="0"/>
    <n v="0"/>
    <n v="45324.2"/>
    <n v="1353691"/>
    <n v="4571658.4000000004"/>
    <n v="5970673.6000000006"/>
  </r>
  <r>
    <x v="6"/>
    <x v="1"/>
    <n v="11"/>
    <n v="8070.8"/>
    <n v="29121.5"/>
    <n v="14863"/>
    <n v="43.6"/>
    <n v="255.5"/>
    <n v="0"/>
    <n v="0"/>
    <n v="0"/>
    <n v="3100"/>
    <n v="0"/>
    <n v="0"/>
    <n v="115.8"/>
    <n v="5248"/>
    <n v="17858.5"/>
    <n v="9447.4"/>
    <n v="10716.1"/>
    <n v="0"/>
    <n v="0"/>
    <n v="0"/>
    <n v="0"/>
    <n v="9.5"/>
    <n v="5989.4"/>
    <n v="115816.3"/>
    <n v="176162.4"/>
    <n v="155263.9"/>
    <n v="244451.20000000001"/>
    <n v="626118.40000000002"/>
    <n v="0"/>
    <n v="448994.8"/>
    <n v="0"/>
    <n v="0"/>
    <n v="0"/>
    <n v="0"/>
    <n v="1841410"/>
    <n v="0"/>
    <n v="0"/>
    <n v="55454.400000000001"/>
    <n v="1367196.9"/>
    <n v="2290404.7999999998"/>
    <n v="3713056.0999999996"/>
  </r>
  <r>
    <x v="6"/>
    <x v="1"/>
    <n v="12"/>
    <n v="9935.1"/>
    <n v="38119.199999999997"/>
    <n v="20850.7"/>
    <n v="151.1"/>
    <n v="839.9"/>
    <n v="0"/>
    <n v="0"/>
    <n v="0"/>
    <n v="4816"/>
    <n v="0"/>
    <n v="0"/>
    <n v="69.5"/>
    <n v="5994.5"/>
    <n v="15499.7"/>
    <n v="9495.9"/>
    <n v="-4011.3"/>
    <n v="0"/>
    <n v="21670.63"/>
    <n v="0"/>
    <n v="0"/>
    <n v="11.6"/>
    <n v="5739.5"/>
    <n v="118681.1"/>
    <n v="168027.7"/>
    <n v="139874.6"/>
    <n v="249007.4"/>
    <n v="718238.57"/>
    <n v="0"/>
    <n v="494835"/>
    <n v="0"/>
    <n v="0"/>
    <n v="0"/>
    <n v="0"/>
    <n v="7561505.7000000002"/>
    <n v="0"/>
    <n v="0"/>
    <n v="74712"/>
    <n v="1448299.4"/>
    <n v="8056340.7000000002"/>
    <n v="9579352.0999999996"/>
  </r>
  <r>
    <x v="7"/>
    <x v="1"/>
    <n v="1"/>
    <n v="13076.5"/>
    <n v="64109.1"/>
    <n v="46772.6"/>
    <n v="9.6999999999999993"/>
    <n v="2673.2"/>
    <n v="0"/>
    <n v="0"/>
    <n v="5458.4"/>
    <n v="13041.8"/>
    <n v="11145.7"/>
    <n v="0"/>
    <n v="2189"/>
    <n v="19891.7"/>
    <n v="45306"/>
    <n v="50260.2"/>
    <n v="0"/>
    <n v="0"/>
    <n v="0"/>
    <n v="0"/>
    <n v="0"/>
    <n v="82.4"/>
    <n v="13171.9"/>
    <n v="248875.2"/>
    <n v="477408.1"/>
    <n v="202892"/>
    <n v="314713.09999999998"/>
    <n v="295295.3"/>
    <n v="0"/>
    <n v="0"/>
    <n v="0"/>
    <n v="0"/>
    <n v="0"/>
    <n v="0"/>
    <n v="0"/>
    <n v="0"/>
    <n v="0"/>
    <n v="156287"/>
    <n v="1670084.9000000001"/>
    <n v="0"/>
    <n v="1826371.9000000001"/>
  </r>
  <r>
    <x v="7"/>
    <x v="1"/>
    <n v="2"/>
    <n v="13505.6"/>
    <n v="68549.8"/>
    <n v="48656.9"/>
    <n v="14.8"/>
    <n v="2108"/>
    <n v="0"/>
    <n v="0"/>
    <n v="5031.2"/>
    <n v="10960.5"/>
    <n v="10695.3"/>
    <n v="0"/>
    <n v="3145.2"/>
    <n v="20753.099999999999"/>
    <n v="42614.7"/>
    <n v="48030.3"/>
    <n v="0"/>
    <n v="0"/>
    <n v="0"/>
    <n v="0"/>
    <n v="0"/>
    <n v="564.6"/>
    <n v="13715.8"/>
    <n v="218174.9"/>
    <n v="438425.2"/>
    <n v="206395.2"/>
    <n v="337732.9"/>
    <n v="255977.3"/>
    <n v="0"/>
    <n v="0"/>
    <n v="0"/>
    <n v="0"/>
    <n v="0"/>
    <n v="0"/>
    <n v="0"/>
    <n v="0"/>
    <n v="0"/>
    <n v="159522.10000000003"/>
    <n v="1585529.2"/>
    <n v="0"/>
    <n v="1745051.3"/>
  </r>
  <r>
    <x v="7"/>
    <x v="1"/>
    <n v="3"/>
    <n v="12554.1"/>
    <n v="61207.3"/>
    <n v="41126.400000000001"/>
    <n v="13.8"/>
    <n v="1562.4"/>
    <n v="0"/>
    <n v="0"/>
    <n v="5121.6000000000004"/>
    <n v="8350.2999999999993"/>
    <n v="9758.7999999999993"/>
    <n v="0"/>
    <n v="3188.8"/>
    <n v="19360.099999999999"/>
    <n v="43893.8"/>
    <n v="47659.9"/>
    <n v="0"/>
    <n v="0"/>
    <n v="0"/>
    <n v="0"/>
    <n v="0"/>
    <n v="16381.2"/>
    <n v="13927.6"/>
    <n v="218765.2"/>
    <n v="420856.3"/>
    <n v="185230.8"/>
    <n v="325847.8"/>
    <n v="259769.1"/>
    <n v="0"/>
    <n v="0"/>
    <n v="0"/>
    <n v="0"/>
    <n v="0"/>
    <n v="0"/>
    <n v="0"/>
    <n v="0"/>
    <n v="0"/>
    <n v="139694.70000000001"/>
    <n v="1554880.6"/>
    <n v="0"/>
    <n v="1694575.3"/>
  </r>
  <r>
    <x v="7"/>
    <x v="1"/>
    <n v="4"/>
    <n v="9862.7000000000007"/>
    <n v="46140.6"/>
    <n v="29667.9"/>
    <n v="7.8"/>
    <n v="1101.8"/>
    <n v="0"/>
    <n v="0"/>
    <n v="4120.8999999999996"/>
    <n v="5137.6000000000004"/>
    <n v="7265.6"/>
    <n v="0"/>
    <n v="1796.6"/>
    <n v="13827.9"/>
    <n v="32858.9"/>
    <n v="20035"/>
    <n v="0"/>
    <n v="0"/>
    <n v="0"/>
    <n v="0"/>
    <n v="0"/>
    <n v="5143.5"/>
    <n v="9817.7999999999993"/>
    <n v="156282.5"/>
    <n v="262373.7"/>
    <n v="130772.9"/>
    <n v="352028.1"/>
    <n v="226529.3"/>
    <n v="0"/>
    <n v="0"/>
    <n v="0"/>
    <n v="0"/>
    <n v="0"/>
    <n v="0"/>
    <n v="0"/>
    <n v="0"/>
    <n v="0"/>
    <n v="103304.90000000002"/>
    <n v="1211466.2"/>
    <n v="0"/>
    <n v="1314771.1000000001"/>
  </r>
  <r>
    <x v="7"/>
    <x v="1"/>
    <n v="5"/>
    <n v="8827.2000000000007"/>
    <n v="40691.199999999997"/>
    <n v="27892.3"/>
    <n v="12.8"/>
    <n v="1133.5999999999999"/>
    <n v="0"/>
    <n v="0"/>
    <n v="3869.8"/>
    <n v="6164.9"/>
    <n v="1914.2"/>
    <n v="0"/>
    <n v="440.9"/>
    <n v="12259.7"/>
    <n v="28074.799999999999"/>
    <n v="14868.7"/>
    <n v="0"/>
    <n v="0"/>
    <n v="0"/>
    <n v="0"/>
    <n v="0"/>
    <n v="332.5"/>
    <n v="9227.2999999999993"/>
    <n v="140443"/>
    <n v="216085.5"/>
    <n v="127589"/>
    <n v="273658.90000000002"/>
    <n v="215078.5"/>
    <n v="0"/>
    <n v="0"/>
    <n v="0"/>
    <n v="0"/>
    <n v="0"/>
    <n v="0"/>
    <n v="0"/>
    <n v="0"/>
    <n v="0"/>
    <n v="90506"/>
    <n v="1038058.8"/>
    <n v="0"/>
    <n v="1128564.8"/>
  </r>
  <r>
    <x v="7"/>
    <x v="1"/>
    <n v="6"/>
    <n v="8190.5"/>
    <n v="37470.6"/>
    <n v="24560.6"/>
    <n v="21.3"/>
    <n v="736.1"/>
    <n v="0"/>
    <n v="0"/>
    <n v="2347"/>
    <n v="5512.8"/>
    <n v="1836.8"/>
    <n v="0"/>
    <n v="519.20000000000005"/>
    <n v="12869.8"/>
    <n v="32240.5"/>
    <n v="20387"/>
    <n v="0"/>
    <n v="0"/>
    <n v="0"/>
    <n v="0"/>
    <n v="0"/>
    <n v="23.4"/>
    <n v="9882.4"/>
    <n v="163004.4"/>
    <n v="272254.7"/>
    <n v="132439.5"/>
    <n v="373494"/>
    <n v="237303.8"/>
    <n v="0"/>
    <n v="0"/>
    <n v="0"/>
    <n v="0"/>
    <n v="0"/>
    <n v="0"/>
    <n v="0"/>
    <n v="0"/>
    <n v="0"/>
    <n v="80675.700000000012"/>
    <n v="1254418.7"/>
    <n v="0"/>
    <n v="1335094.3999999999"/>
  </r>
  <r>
    <x v="7"/>
    <x v="1"/>
    <n v="7"/>
    <n v="7397.6"/>
    <n v="34117.199999999997"/>
    <n v="22034.1"/>
    <n v="20.3"/>
    <n v="337.7"/>
    <n v="0"/>
    <n v="0"/>
    <n v="1641.9"/>
    <n v="4370.8"/>
    <n v="2418.4"/>
    <n v="0"/>
    <n v="1346.5"/>
    <n v="12274.6"/>
    <n v="32951.599999999999"/>
    <n v="17137.599999999999"/>
    <n v="0"/>
    <n v="32232.17"/>
    <n v="0"/>
    <n v="0"/>
    <n v="0"/>
    <n v="25.9"/>
    <n v="10056.5"/>
    <n v="166487.70000000001"/>
    <n v="270240.40000000002"/>
    <n v="123521"/>
    <n v="302751.23"/>
    <n v="248320.9"/>
    <n v="0"/>
    <n v="0"/>
    <n v="0"/>
    <n v="0"/>
    <n v="0"/>
    <n v="0"/>
    <n v="0"/>
    <n v="0"/>
    <n v="0"/>
    <n v="72337.999999999985"/>
    <n v="1217346.0999999999"/>
    <n v="0"/>
    <n v="1289684.0999999999"/>
  </r>
  <r>
    <x v="7"/>
    <x v="1"/>
    <n v="8"/>
    <n v="7169.4"/>
    <n v="32735.599999999999"/>
    <n v="21642.5"/>
    <n v="14.8"/>
    <n v="301.8"/>
    <n v="0"/>
    <n v="0"/>
    <n v="1603.1"/>
    <n v="4574.3"/>
    <n v="3889.4"/>
    <n v="0"/>
    <n v="1770.1"/>
    <n v="13092.5"/>
    <n v="32503.4"/>
    <n v="22498.9"/>
    <n v="0"/>
    <n v="15620.15"/>
    <n v="46060.12"/>
    <n v="0"/>
    <n v="0"/>
    <n v="1061.0999999999999"/>
    <n v="9487.2999999999993"/>
    <n v="170244"/>
    <n v="267319.8"/>
    <n v="124204.2"/>
    <n v="334414.84999999998"/>
    <n v="293165.58"/>
    <n v="0"/>
    <n v="0"/>
    <n v="0"/>
    <n v="0"/>
    <n v="0"/>
    <n v="0"/>
    <n v="0"/>
    <n v="0"/>
    <n v="0"/>
    <n v="71930.899999999994"/>
    <n v="1331441.9999999998"/>
    <n v="0"/>
    <n v="1403372.8999999997"/>
  </r>
  <r>
    <x v="7"/>
    <x v="1"/>
    <n v="9"/>
    <n v="6908.6"/>
    <n v="31358.7"/>
    <n v="20410.2"/>
    <n v="27.7"/>
    <n v="390.7"/>
    <n v="0"/>
    <n v="0"/>
    <n v="2001.7"/>
    <n v="4574.5"/>
    <n v="3028.7"/>
    <n v="0"/>
    <n v="2485.1"/>
    <n v="13200"/>
    <n v="32448.2"/>
    <n v="26640.5"/>
    <n v="0"/>
    <n v="0"/>
    <n v="0"/>
    <n v="0"/>
    <n v="0"/>
    <n v="930.9"/>
    <n v="8634.6"/>
    <n v="164398.1"/>
    <n v="259321.8"/>
    <n v="119002.1"/>
    <n v="324923.59999999998"/>
    <n v="269184.2"/>
    <n v="0"/>
    <n v="0"/>
    <n v="0"/>
    <n v="0"/>
    <n v="0"/>
    <n v="0"/>
    <n v="0"/>
    <n v="0"/>
    <n v="0"/>
    <n v="68700.799999999988"/>
    <n v="1221169.1000000001"/>
    <n v="0"/>
    <n v="1289869.9000000001"/>
  </r>
  <r>
    <x v="7"/>
    <x v="1"/>
    <n v="10"/>
    <n v="7326.5"/>
    <n v="34040.5"/>
    <n v="21454.3"/>
    <n v="17.100000000000001"/>
    <n v="477.3"/>
    <n v="0"/>
    <n v="0"/>
    <n v="2456.5"/>
    <n v="5465.6"/>
    <n v="3333.7"/>
    <n v="0"/>
    <n v="2945.2"/>
    <n v="14874.4"/>
    <n v="34388.199999999997"/>
    <n v="29023.9"/>
    <n v="0"/>
    <n v="0"/>
    <n v="0"/>
    <n v="0"/>
    <n v="0"/>
    <n v="2656.5"/>
    <n v="8960.5"/>
    <n v="168442"/>
    <n v="275248.5"/>
    <n v="110012.7"/>
    <n v="325295.59999999998"/>
    <n v="239232"/>
    <n v="0"/>
    <n v="0"/>
    <n v="0"/>
    <n v="0"/>
    <n v="0"/>
    <n v="0"/>
    <n v="0"/>
    <n v="0"/>
    <n v="0"/>
    <n v="74571.500000000015"/>
    <n v="1211079.5"/>
    <n v="0"/>
    <n v="1285651"/>
  </r>
  <r>
    <x v="7"/>
    <x v="1"/>
    <n v="11"/>
    <n v="7905.9"/>
    <n v="36766.5"/>
    <n v="23893.1"/>
    <n v="16.600000000000001"/>
    <n v="1081.0999999999999"/>
    <n v="0"/>
    <n v="0"/>
    <n v="3719.5"/>
    <n v="7388.1"/>
    <n v="4906.8999999999996"/>
    <n v="0"/>
    <n v="3280.9"/>
    <n v="16082.3"/>
    <n v="37211.300000000003"/>
    <n v="32513.5"/>
    <n v="0"/>
    <n v="21943.59"/>
    <n v="0"/>
    <n v="0"/>
    <n v="0"/>
    <n v="5582.9"/>
    <n v="10502.1"/>
    <n v="183437.3"/>
    <n v="305916"/>
    <n v="173820.2"/>
    <n v="267362.31"/>
    <n v="205573.1"/>
    <n v="0"/>
    <n v="0"/>
    <n v="0"/>
    <n v="0"/>
    <n v="0"/>
    <n v="0"/>
    <n v="0"/>
    <n v="0"/>
    <n v="0"/>
    <n v="85677.700000000012"/>
    <n v="1263225.5000000002"/>
    <n v="0"/>
    <n v="1348903.2000000002"/>
  </r>
  <r>
    <x v="7"/>
    <x v="1"/>
    <n v="12"/>
    <n v="10880"/>
    <n v="51465.3"/>
    <n v="36563.199999999997"/>
    <n v="14.2"/>
    <n v="2390.4"/>
    <n v="0"/>
    <n v="0"/>
    <n v="4817.3999999999996"/>
    <n v="9844.6"/>
    <n v="6499.5"/>
    <n v="0"/>
    <n v="2449.6"/>
    <n v="18365.099999999999"/>
    <n v="39536.5"/>
    <n v="39637.5"/>
    <n v="0"/>
    <n v="0"/>
    <n v="0"/>
    <n v="0"/>
    <n v="0"/>
    <n v="12417.2"/>
    <n v="12573.3"/>
    <n v="202217.60000000001"/>
    <n v="355606.6"/>
    <n v="150433.29999999999"/>
    <n v="368815"/>
    <n v="232661.5"/>
    <n v="0"/>
    <n v="0"/>
    <n v="0"/>
    <n v="0"/>
    <n v="0"/>
    <n v="0"/>
    <n v="0"/>
    <n v="0"/>
    <n v="0"/>
    <n v="122474.59999999999"/>
    <n v="1434713.2"/>
    <n v="0"/>
    <n v="1557187.8"/>
  </r>
  <r>
    <x v="8"/>
    <x v="1"/>
    <n v="1"/>
    <n v="873.4"/>
    <n v="2039.1"/>
    <n v="763.2"/>
    <n v="0"/>
    <n v="0"/>
    <n v="0"/>
    <n v="0"/>
    <n v="0"/>
    <n v="0"/>
    <n v="0"/>
    <n v="0"/>
    <n v="54.7"/>
    <n v="1566.1"/>
    <n v="4320.1000000000004"/>
    <n v="0"/>
    <n v="0"/>
    <n v="0"/>
    <n v="0"/>
    <n v="0"/>
    <n v="0"/>
    <n v="0"/>
    <n v="1016.8"/>
    <n v="19802.5"/>
    <n v="13623.8"/>
    <n v="48696.3"/>
    <n v="0"/>
    <n v="145432"/>
    <n v="0"/>
    <n v="0"/>
    <n v="0"/>
    <n v="0"/>
    <n v="0"/>
    <n v="0"/>
    <n v="0"/>
    <n v="0"/>
    <n v="0"/>
    <n v="3675.7"/>
    <n v="234512.3"/>
    <n v="0"/>
    <n v="238188"/>
  </r>
  <r>
    <x v="8"/>
    <x v="1"/>
    <n v="2"/>
    <n v="825.6"/>
    <n v="1950.8"/>
    <n v="715.9"/>
    <n v="0"/>
    <n v="0"/>
    <n v="0"/>
    <n v="0"/>
    <n v="0"/>
    <n v="0"/>
    <n v="0"/>
    <n v="0"/>
    <n v="50"/>
    <n v="1493.6"/>
    <n v="4174.6000000000004"/>
    <n v="0"/>
    <n v="0"/>
    <n v="0"/>
    <n v="0"/>
    <n v="0"/>
    <n v="0"/>
    <n v="0"/>
    <n v="1135.0999999999999"/>
    <n v="18662.7"/>
    <n v="54843.7"/>
    <n v="59467.6"/>
    <n v="0"/>
    <n v="136143.9"/>
    <n v="0"/>
    <n v="0"/>
    <n v="0"/>
    <n v="0"/>
    <n v="0"/>
    <n v="0"/>
    <n v="0"/>
    <n v="0"/>
    <n v="0"/>
    <n v="3492.3"/>
    <n v="275971.19999999995"/>
    <n v="0"/>
    <n v="279463.49999999994"/>
  </r>
  <r>
    <x v="8"/>
    <x v="1"/>
    <n v="3"/>
    <n v="741.6"/>
    <n v="1796.9"/>
    <n v="620.20000000000005"/>
    <n v="0"/>
    <n v="0"/>
    <n v="0"/>
    <n v="0"/>
    <n v="0"/>
    <n v="0"/>
    <n v="0"/>
    <n v="0"/>
    <n v="44.3"/>
    <n v="1359.4"/>
    <n v="4171.7"/>
    <n v="0"/>
    <n v="0"/>
    <n v="0"/>
    <n v="0"/>
    <n v="0"/>
    <n v="0"/>
    <n v="0"/>
    <n v="1200.0999999999999"/>
    <n v="17161.8"/>
    <n v="28673.3"/>
    <n v="75385.2"/>
    <n v="0"/>
    <n v="129207"/>
    <n v="0"/>
    <n v="0"/>
    <n v="0"/>
    <n v="0"/>
    <n v="0"/>
    <n v="0"/>
    <n v="0"/>
    <n v="0"/>
    <n v="0"/>
    <n v="3158.7"/>
    <n v="257202.8"/>
    <n v="0"/>
    <n v="260361.5"/>
  </r>
  <r>
    <x v="8"/>
    <x v="1"/>
    <n v="4"/>
    <n v="653"/>
    <n v="1649.3"/>
    <n v="470.4"/>
    <n v="0"/>
    <n v="0"/>
    <n v="0"/>
    <n v="0"/>
    <n v="0"/>
    <n v="0"/>
    <n v="0"/>
    <n v="0"/>
    <n v="44.3"/>
    <n v="997.1"/>
    <n v="3226"/>
    <n v="0"/>
    <n v="148.4"/>
    <n v="0"/>
    <n v="0"/>
    <n v="0"/>
    <n v="0"/>
    <n v="0"/>
    <n v="800"/>
    <n v="12348.9"/>
    <n v="20869"/>
    <n v="62253.2"/>
    <n v="0"/>
    <n v="103310.2"/>
    <n v="0"/>
    <n v="0"/>
    <n v="0"/>
    <n v="0"/>
    <n v="0"/>
    <n v="0"/>
    <n v="0"/>
    <n v="0"/>
    <n v="0"/>
    <n v="2772.7000000000003"/>
    <n v="203997.09999999998"/>
    <n v="0"/>
    <n v="206769.8"/>
  </r>
  <r>
    <x v="8"/>
    <x v="1"/>
    <n v="5"/>
    <n v="603.29999999999995"/>
    <n v="1563.3"/>
    <n v="417.6"/>
    <n v="0"/>
    <n v="0"/>
    <n v="0"/>
    <n v="0"/>
    <n v="0"/>
    <n v="0"/>
    <n v="0"/>
    <n v="0"/>
    <n v="45.5"/>
    <n v="1098.5"/>
    <n v="2795.9"/>
    <n v="1061.7"/>
    <n v="195.4"/>
    <n v="0"/>
    <n v="0"/>
    <n v="0"/>
    <n v="0"/>
    <n v="0"/>
    <n v="777.4"/>
    <n v="11494"/>
    <n v="16714.8"/>
    <n v="61970.6"/>
    <n v="0"/>
    <n v="110402"/>
    <n v="0"/>
    <n v="0"/>
    <n v="0"/>
    <n v="0"/>
    <n v="0"/>
    <n v="0"/>
    <n v="0"/>
    <n v="0"/>
    <n v="0"/>
    <n v="2584.1999999999998"/>
    <n v="206555.8"/>
    <n v="0"/>
    <n v="209140"/>
  </r>
  <r>
    <x v="8"/>
    <x v="1"/>
    <n v="6"/>
    <n v="540.9"/>
    <n v="1489.8"/>
    <n v="387.1"/>
    <n v="0"/>
    <n v="0"/>
    <n v="0"/>
    <n v="0"/>
    <n v="0"/>
    <n v="0"/>
    <n v="0"/>
    <n v="0"/>
    <n v="46.6"/>
    <n v="1019.1"/>
    <n v="3089.9"/>
    <n v="1175.5"/>
    <n v="0"/>
    <n v="0"/>
    <n v="0"/>
    <n v="0"/>
    <n v="0"/>
    <n v="0"/>
    <n v="721.8"/>
    <n v="11459.7"/>
    <n v="17763.3"/>
    <n v="75129.399999999994"/>
    <n v="0"/>
    <n v="104236.1"/>
    <n v="0"/>
    <n v="0"/>
    <n v="0"/>
    <n v="0"/>
    <n v="0"/>
    <n v="0"/>
    <n v="0"/>
    <n v="0"/>
    <n v="0"/>
    <n v="2417.7999999999997"/>
    <n v="214641.4"/>
    <n v="0"/>
    <n v="217059.19999999998"/>
  </r>
  <r>
    <x v="8"/>
    <x v="1"/>
    <n v="7"/>
    <n v="562.79999999999995"/>
    <n v="1486.4"/>
    <n v="387.3"/>
    <n v="0"/>
    <n v="0"/>
    <n v="0"/>
    <n v="0"/>
    <n v="0"/>
    <n v="0"/>
    <n v="0"/>
    <n v="0"/>
    <n v="48.8"/>
    <n v="1129.2"/>
    <n v="3404.3"/>
    <n v="1266.9000000000001"/>
    <n v="0"/>
    <n v="0"/>
    <n v="0"/>
    <n v="0"/>
    <n v="0"/>
    <n v="0"/>
    <n v="563.9"/>
    <n v="11263.4"/>
    <n v="19006.2"/>
    <n v="68166.100000000006"/>
    <n v="0"/>
    <n v="100859.2"/>
    <n v="0"/>
    <n v="0"/>
    <n v="0"/>
    <n v="0"/>
    <n v="0"/>
    <n v="0"/>
    <n v="0"/>
    <n v="0"/>
    <n v="0"/>
    <n v="2436.5"/>
    <n v="205708"/>
    <n v="0"/>
    <n v="208144.5"/>
  </r>
  <r>
    <x v="8"/>
    <x v="1"/>
    <n v="8"/>
    <n v="453.9"/>
    <n v="1259.2"/>
    <n v="361.4"/>
    <n v="0"/>
    <n v="0"/>
    <n v="0"/>
    <n v="0"/>
    <n v="0"/>
    <n v="0"/>
    <n v="0"/>
    <n v="0"/>
    <n v="48.8"/>
    <n v="689.1"/>
    <n v="3031.8"/>
    <n v="1056.5999999999999"/>
    <n v="0"/>
    <n v="0"/>
    <n v="0"/>
    <n v="0"/>
    <n v="0"/>
    <n v="0"/>
    <n v="459.6"/>
    <n v="10025.4"/>
    <n v="15736.7"/>
    <n v="63744.1"/>
    <n v="0"/>
    <n v="103647.9"/>
    <n v="0"/>
    <n v="0"/>
    <n v="0"/>
    <n v="0"/>
    <n v="0"/>
    <n v="0"/>
    <n v="0"/>
    <n v="0"/>
    <n v="0"/>
    <n v="2074.5"/>
    <n v="198440"/>
    <n v="0"/>
    <n v="200514.5"/>
  </r>
  <r>
    <x v="8"/>
    <x v="1"/>
    <n v="9"/>
    <n v="502.6"/>
    <n v="1307.9000000000001"/>
    <n v="386.4"/>
    <n v="0"/>
    <n v="0"/>
    <n v="0"/>
    <n v="0"/>
    <n v="0"/>
    <n v="0"/>
    <n v="0"/>
    <n v="0"/>
    <n v="39.6"/>
    <n v="939"/>
    <n v="3377.3"/>
    <n v="805.5"/>
    <n v="0"/>
    <n v="0"/>
    <n v="0"/>
    <n v="0"/>
    <n v="0"/>
    <n v="0"/>
    <n v="683.9"/>
    <n v="11556.9"/>
    <n v="19366.2"/>
    <n v="72545.899999999994"/>
    <n v="0"/>
    <n v="101265.1"/>
    <n v="0"/>
    <n v="0"/>
    <n v="0"/>
    <n v="0"/>
    <n v="0"/>
    <n v="0"/>
    <n v="0"/>
    <n v="0"/>
    <n v="0"/>
    <n v="2196.9"/>
    <n v="210579.4"/>
    <n v="0"/>
    <n v="212776.3"/>
  </r>
  <r>
    <x v="8"/>
    <x v="1"/>
    <n v="10"/>
    <n v="462.9"/>
    <n v="1149.9000000000001"/>
    <n v="340.1"/>
    <n v="0"/>
    <n v="0"/>
    <n v="0"/>
    <n v="0"/>
    <n v="0"/>
    <n v="0"/>
    <n v="0"/>
    <n v="0"/>
    <n v="38.4"/>
    <n v="938"/>
    <n v="2747.7"/>
    <n v="562.20000000000005"/>
    <n v="0"/>
    <n v="0"/>
    <n v="0"/>
    <n v="0"/>
    <n v="0"/>
    <n v="0"/>
    <n v="627.1"/>
    <n v="9374.9"/>
    <n v="13137.5"/>
    <n v="60536.3"/>
    <n v="0"/>
    <n v="119159.4"/>
    <n v="0"/>
    <n v="0"/>
    <n v="0"/>
    <n v="0"/>
    <n v="0"/>
    <n v="0"/>
    <n v="0"/>
    <n v="0"/>
    <n v="0"/>
    <n v="1952.9"/>
    <n v="207121.5"/>
    <n v="0"/>
    <n v="209074.4"/>
  </r>
  <r>
    <x v="8"/>
    <x v="1"/>
    <n v="11"/>
    <n v="609.6"/>
    <n v="1481.9"/>
    <n v="424.2"/>
    <n v="0"/>
    <n v="0"/>
    <n v="0"/>
    <n v="0"/>
    <n v="0"/>
    <n v="0"/>
    <n v="0"/>
    <n v="0"/>
    <n v="42.1"/>
    <n v="1092.0999999999999"/>
    <n v="3694"/>
    <n v="1294.0999999999999"/>
    <n v="0"/>
    <n v="0"/>
    <n v="0"/>
    <n v="0"/>
    <n v="0"/>
    <n v="0"/>
    <n v="868.2"/>
    <n v="13838.4"/>
    <n v="17082.599999999999"/>
    <n v="78577.3"/>
    <n v="0"/>
    <n v="121001.9"/>
    <n v="0"/>
    <n v="0"/>
    <n v="0"/>
    <n v="0"/>
    <n v="0"/>
    <n v="0"/>
    <n v="0"/>
    <n v="0"/>
    <n v="0"/>
    <n v="2515.6999999999998"/>
    <n v="237490.7"/>
    <n v="0"/>
    <n v="240006.40000000002"/>
  </r>
  <r>
    <x v="8"/>
    <x v="1"/>
    <n v="12"/>
    <n v="822.4"/>
    <n v="1879.7"/>
    <n v="601.1"/>
    <n v="0"/>
    <n v="0"/>
    <n v="0"/>
    <n v="0"/>
    <n v="0"/>
    <n v="0"/>
    <n v="0"/>
    <n v="0"/>
    <n v="51.4"/>
    <n v="1371.7"/>
    <n v="3797.7"/>
    <n v="1351.2"/>
    <n v="0"/>
    <n v="0"/>
    <n v="0"/>
    <n v="0"/>
    <n v="0"/>
    <n v="0"/>
    <n v="1010.9"/>
    <n v="17144.099999999999"/>
    <n v="32972"/>
    <n v="89598"/>
    <n v="0"/>
    <n v="147639.29999999999"/>
    <n v="0"/>
    <n v="0"/>
    <n v="0"/>
    <n v="0"/>
    <n v="0"/>
    <n v="0"/>
    <n v="0"/>
    <n v="0"/>
    <n v="0"/>
    <n v="3303.2"/>
    <n v="294936.3"/>
    <n v="0"/>
    <n v="298239.5"/>
  </r>
  <r>
    <x v="9"/>
    <x v="1"/>
    <n v="1"/>
    <n v="111476"/>
    <n v="362932.6"/>
    <n v="822791.3"/>
    <n v="363"/>
    <n v="144999.29999999999"/>
    <n v="26.3"/>
    <n v="526.6"/>
    <n v="120870.6"/>
    <n v="89995"/>
    <n v="671.5"/>
    <n v="1016.2"/>
    <n v="723.8"/>
    <n v="25139.7"/>
    <n v="109928.1"/>
    <n v="67166.2"/>
    <n v="9544.7000000000007"/>
    <n v="0"/>
    <n v="0"/>
    <n v="37146.300000000003"/>
    <n v="0"/>
    <n v="2023.5"/>
    <n v="52132.5"/>
    <n v="682625.9"/>
    <n v="978084.5"/>
    <n v="310133.40000000002"/>
    <n v="593695.1"/>
    <n v="399429.7"/>
    <n v="0"/>
    <n v="0"/>
    <n v="6"/>
    <n v="2097205.7999999998"/>
    <n v="0"/>
    <n v="0"/>
    <n v="0"/>
    <n v="0"/>
    <n v="0"/>
    <n v="1654652.2000000002"/>
    <n v="3268789.6"/>
    <n v="2097211.7999999998"/>
    <n v="7020653.6000000006"/>
  </r>
  <r>
    <x v="9"/>
    <x v="1"/>
    <n v="2"/>
    <n v="106504.3"/>
    <n v="348547.6"/>
    <n v="722352.9"/>
    <n v="284.60000000000002"/>
    <n v="115799.5"/>
    <n v="17.3"/>
    <n v="257.5"/>
    <n v="103982.7"/>
    <n v="81595.3"/>
    <n v="635.4"/>
    <n v="895.1"/>
    <n v="688.9"/>
    <n v="24739.8"/>
    <n v="99985.7"/>
    <n v="62061.2"/>
    <n v="11191.1"/>
    <n v="0"/>
    <n v="0"/>
    <n v="31777.200000000001"/>
    <n v="0"/>
    <n v="1814.8"/>
    <n v="50016.3"/>
    <n v="631495.4"/>
    <n v="893547.4"/>
    <n v="296738.8"/>
    <n v="586911.19999999995"/>
    <n v="367541.3"/>
    <n v="0"/>
    <n v="0"/>
    <n v="198457.3"/>
    <n v="2835581.2"/>
    <n v="0"/>
    <n v="0"/>
    <n v="0"/>
    <n v="0"/>
    <n v="0"/>
    <n v="1479977.1"/>
    <n v="3059404.1999999993"/>
    <n v="3034038.5"/>
    <n v="7573419.7999999989"/>
  </r>
  <r>
    <x v="9"/>
    <x v="1"/>
    <n v="3"/>
    <n v="97965.8"/>
    <n v="321414.7"/>
    <n v="716427.4"/>
    <n v="291.60000000000002"/>
    <n v="102516.4"/>
    <n v="17.100000000000001"/>
    <n v="551.1"/>
    <n v="93269.1"/>
    <n v="71896.3"/>
    <n v="461"/>
    <n v="789.4"/>
    <n v="626.9"/>
    <n v="22796.400000000001"/>
    <n v="91424"/>
    <n v="54736.6"/>
    <n v="5214.6000000000004"/>
    <n v="0"/>
    <n v="0"/>
    <n v="32318"/>
    <n v="0"/>
    <n v="1805.6"/>
    <n v="47145.8"/>
    <n v="581574.30000000005"/>
    <n v="802492.9"/>
    <n v="262184.2"/>
    <n v="513635.4"/>
    <n v="363288.9"/>
    <n v="0"/>
    <n v="0"/>
    <n v="357183.9"/>
    <n v="2499972.7999999998"/>
    <n v="0"/>
    <n v="0"/>
    <n v="0"/>
    <n v="0"/>
    <n v="0"/>
    <n v="1404810.5000000002"/>
    <n v="2780033"/>
    <n v="2857156.6999999997"/>
    <n v="7042000.1999999993"/>
  </r>
  <r>
    <x v="9"/>
    <x v="1"/>
    <n v="4"/>
    <n v="91522.1"/>
    <n v="303268.90000000002"/>
    <n v="707567.8"/>
    <n v="235.6"/>
    <n v="52046.400000000001"/>
    <n v="11.8"/>
    <n v="337.4"/>
    <n v="30170.1"/>
    <n v="29564.799999999999"/>
    <n v="1.2"/>
    <n v="895.1"/>
    <n v="729.5"/>
    <n v="16185.8"/>
    <n v="65473.599999999999"/>
    <n v="31130.2"/>
    <n v="0"/>
    <n v="0"/>
    <n v="0"/>
    <n v="29148.5"/>
    <n v="0"/>
    <n v="1933.7"/>
    <n v="31230.9"/>
    <n v="355750.8"/>
    <n v="519751.1"/>
    <n v="222299.9"/>
    <n v="449787.9"/>
    <n v="321390"/>
    <n v="0"/>
    <n v="0"/>
    <n v="0"/>
    <n v="2797047.7"/>
    <n v="0"/>
    <n v="0"/>
    <n v="0"/>
    <n v="0"/>
    <n v="0"/>
    <n v="1214726.1000000001"/>
    <n v="2045707"/>
    <n v="2797047.7"/>
    <n v="6057480.8000000007"/>
  </r>
  <r>
    <x v="9"/>
    <x v="1"/>
    <n v="5"/>
    <n v="85300.1"/>
    <n v="286357.40000000002"/>
    <n v="642845.5"/>
    <n v="282.10000000000002"/>
    <n v="49706.400000000001"/>
    <n v="15.9"/>
    <n v="326.39999999999998"/>
    <n v="29309.1"/>
    <n v="31706.1"/>
    <n v="187.9"/>
    <n v="965.2"/>
    <n v="773.8"/>
    <n v="14041.9"/>
    <n v="51242.2"/>
    <n v="25842.7"/>
    <n v="0"/>
    <n v="0"/>
    <n v="0"/>
    <n v="32481"/>
    <n v="0"/>
    <n v="1879.7"/>
    <n v="28808"/>
    <n v="341328.1"/>
    <n v="456150"/>
    <n v="221596.3"/>
    <n v="471477.5"/>
    <n v="402363"/>
    <n v="0"/>
    <n v="0"/>
    <n v="0"/>
    <n v="2469941.7999999998"/>
    <n v="0"/>
    <n v="0"/>
    <n v="0"/>
    <n v="0"/>
    <n v="0"/>
    <n v="1126036.8999999999"/>
    <n v="2048949.4"/>
    <n v="2469941.7999999998"/>
    <n v="5644928.0999999996"/>
  </r>
  <r>
    <x v="9"/>
    <x v="1"/>
    <n v="6"/>
    <n v="68956.899999999994"/>
    <n v="236666.5"/>
    <n v="454786.7"/>
    <n v="272.89999999999998"/>
    <n v="27653.9"/>
    <n v="13.7"/>
    <n v="233.9"/>
    <n v="19454.599999999999"/>
    <n v="19555.8"/>
    <n v="149.1"/>
    <n v="895.1"/>
    <n v="915.7"/>
    <n v="14610"/>
    <n v="57640.3"/>
    <n v="32418.3"/>
    <n v="0"/>
    <n v="0"/>
    <n v="0"/>
    <n v="30710.7"/>
    <n v="0"/>
    <n v="1827.5"/>
    <n v="34343.699999999997"/>
    <n v="399460.9"/>
    <n v="538950.40000000002"/>
    <n v="225452.2"/>
    <n v="465453.7"/>
    <n v="336796.4"/>
    <n v="0"/>
    <n v="0"/>
    <n v="0"/>
    <n v="1844596.9"/>
    <n v="0"/>
    <n v="0"/>
    <n v="0"/>
    <n v="0"/>
    <n v="0"/>
    <n v="827744.00000000012"/>
    <n v="2139474.9"/>
    <n v="1844596.9"/>
    <n v="4811815.8"/>
  </r>
  <r>
    <x v="9"/>
    <x v="1"/>
    <n v="7"/>
    <n v="51759.4"/>
    <n v="181773"/>
    <n v="292663.7"/>
    <n v="212.7"/>
    <n v="13008.5"/>
    <n v="12.7"/>
    <n v="210"/>
    <n v="10312.799999999999"/>
    <n v="8885"/>
    <n v="70.900000000000006"/>
    <n v="854.4"/>
    <n v="908.2"/>
    <n v="14389.7"/>
    <n v="46401.7"/>
    <n v="31505.1"/>
    <n v="0"/>
    <n v="0"/>
    <n v="0"/>
    <n v="32392.6"/>
    <n v="0"/>
    <n v="1674.1"/>
    <n v="32738.5"/>
    <n v="391532.6"/>
    <n v="565479.9"/>
    <n v="220135.5"/>
    <n v="435604.7"/>
    <n v="326891.40000000002"/>
    <n v="0"/>
    <n v="0"/>
    <n v="49984.57"/>
    <n v="1530382.83"/>
    <n v="0"/>
    <n v="0"/>
    <n v="0"/>
    <n v="0"/>
    <n v="0"/>
    <n v="558908.69999999995"/>
    <n v="2100508.4"/>
    <n v="1580367.4000000001"/>
    <n v="4239784.5"/>
  </r>
  <r>
    <x v="9"/>
    <x v="1"/>
    <n v="8"/>
    <n v="47740.800000000003"/>
    <n v="171983.6"/>
    <n v="271534.59999999998"/>
    <n v="155"/>
    <n v="12257.9"/>
    <n v="7.4"/>
    <n v="212.1"/>
    <n v="9619.1"/>
    <n v="8596"/>
    <n v="77.8"/>
    <n v="905.4"/>
    <n v="797.4"/>
    <n v="13800.5"/>
    <n v="57210.3"/>
    <n v="31836.400000000001"/>
    <n v="0"/>
    <n v="0"/>
    <n v="0"/>
    <n v="32417.1"/>
    <n v="0"/>
    <n v="1694.8"/>
    <n v="31538.799999999999"/>
    <n v="380395"/>
    <n v="518249.6"/>
    <n v="278565.8"/>
    <n v="412943.4"/>
    <n v="350562.6"/>
    <n v="0"/>
    <n v="0"/>
    <n v="0"/>
    <n v="1797408.4"/>
    <n v="0"/>
    <n v="0"/>
    <n v="0"/>
    <n v="0"/>
    <n v="0"/>
    <n v="522184.3"/>
    <n v="2110917.1"/>
    <n v="1797408.4"/>
    <n v="4430509.8"/>
  </r>
  <r>
    <x v="9"/>
    <x v="1"/>
    <n v="9"/>
    <n v="49288.4"/>
    <n v="175946.6"/>
    <n v="286402.7"/>
    <n v="165.6"/>
    <n v="14322.2"/>
    <n v="12.6"/>
    <n v="215.5"/>
    <n v="10387.299999999999"/>
    <n v="10885.6"/>
    <n v="98.9"/>
    <n v="895.1"/>
    <n v="691.9"/>
    <n v="13597"/>
    <n v="56279.5"/>
    <n v="48799.4"/>
    <n v="0"/>
    <n v="0"/>
    <n v="0"/>
    <n v="30663.4"/>
    <n v="0"/>
    <n v="1626.7"/>
    <n v="33342.300000000003"/>
    <n v="397638"/>
    <n v="534417.30000000005"/>
    <n v="223877.4"/>
    <n v="415622"/>
    <n v="328670.8"/>
    <n v="0"/>
    <n v="0"/>
    <n v="0"/>
    <n v="1808368.3"/>
    <n v="0"/>
    <n v="0"/>
    <n v="0"/>
    <n v="0"/>
    <n v="0"/>
    <n v="547725.4"/>
    <n v="2086120.8"/>
    <n v="1808368.3"/>
    <n v="4442214.5"/>
  </r>
  <r>
    <x v="9"/>
    <x v="1"/>
    <n v="10"/>
    <n v="56153.1"/>
    <n v="192052.3"/>
    <n v="360539.9"/>
    <n v="234.6"/>
    <n v="24402.9"/>
    <n v="11.6"/>
    <n v="434"/>
    <n v="18178.3"/>
    <n v="20071.400000000001"/>
    <n v="175.7"/>
    <n v="854.4"/>
    <n v="853.6"/>
    <n v="14092.8"/>
    <n v="60377.5"/>
    <n v="18455.599999999999"/>
    <n v="0"/>
    <n v="0"/>
    <n v="0"/>
    <n v="32109.5"/>
    <n v="0"/>
    <n v="1707.2"/>
    <n v="36625.800000000003"/>
    <n v="415817.5"/>
    <n v="567074.69999999995"/>
    <n v="238066.9"/>
    <n v="443646.4"/>
    <n v="444384.3"/>
    <n v="0"/>
    <n v="0"/>
    <n v="0"/>
    <n v="1691351"/>
    <n v="0"/>
    <n v="0"/>
    <n v="0"/>
    <n v="0"/>
    <n v="0"/>
    <n v="672253.8"/>
    <n v="2274066.1999999997"/>
    <n v="1691351"/>
    <n v="4637671"/>
  </r>
  <r>
    <x v="9"/>
    <x v="1"/>
    <n v="11"/>
    <n v="74035.8"/>
    <n v="236755.3"/>
    <n v="534256.9"/>
    <n v="254.3"/>
    <n v="53549.5"/>
    <n v="15"/>
    <n v="441.8"/>
    <n v="42138.7"/>
    <n v="40195.800000000003"/>
    <n v="174.2"/>
    <n v="966.6"/>
    <n v="968.9"/>
    <n v="15671.9"/>
    <n v="71009.2"/>
    <n v="40861.9"/>
    <n v="576.5"/>
    <n v="11042.75"/>
    <n v="0"/>
    <n v="33240.300000000003"/>
    <n v="0"/>
    <n v="2039.3"/>
    <n v="39174.699999999997"/>
    <n v="482348.4"/>
    <n v="648920.6"/>
    <n v="276311.09999999998"/>
    <n v="435230.85"/>
    <n v="270960.90000000002"/>
    <n v="0"/>
    <n v="0"/>
    <n v="0"/>
    <n v="1709301.1"/>
    <n v="0"/>
    <n v="0"/>
    <n v="0"/>
    <n v="0"/>
    <n v="0"/>
    <n v="981817.3"/>
    <n v="2329323.9"/>
    <n v="1709301.1"/>
    <n v="5020442.3000000007"/>
  </r>
  <r>
    <x v="9"/>
    <x v="1"/>
    <n v="12"/>
    <n v="111760.5"/>
    <n v="350775.9"/>
    <n v="844933.1"/>
    <n v="289.39999999999998"/>
    <n v="122288.4"/>
    <n v="22.9"/>
    <n v="679.1"/>
    <n v="99080"/>
    <n v="75434.7"/>
    <n v="505.3"/>
    <n v="1058.3"/>
    <n v="644.79999999999995"/>
    <n v="20716.2"/>
    <n v="70805.7"/>
    <n v="48355.3"/>
    <n v="1158.9000000000001"/>
    <n v="0"/>
    <n v="0"/>
    <n v="34141.199999999997"/>
    <n v="0"/>
    <n v="2038.2"/>
    <n v="46841"/>
    <n v="608210.80000000005"/>
    <n v="826366"/>
    <n v="321517.2"/>
    <n v="488127.2"/>
    <n v="295952.09999999998"/>
    <n v="0"/>
    <n v="0"/>
    <n v="0"/>
    <n v="2422082.2999999998"/>
    <n v="0"/>
    <n v="0"/>
    <n v="0"/>
    <n v="0"/>
    <n v="0"/>
    <n v="1605769.2999999998"/>
    <n v="2765932.9"/>
    <n v="2422082.2999999998"/>
    <n v="6793784.4999999991"/>
  </r>
  <r>
    <x v="10"/>
    <x v="1"/>
    <n v="1"/>
    <n v="32650.1"/>
    <n v="101149.9"/>
    <n v="491590.1"/>
    <n v="943.7"/>
    <n v="119290.9"/>
    <n v="6454.5"/>
    <n v="0"/>
    <n v="4690.7"/>
    <n v="22031.200000000001"/>
    <n v="0"/>
    <n v="335.8"/>
    <n v="280.8"/>
    <n v="10825"/>
    <n v="40373.5"/>
    <n v="31968.3"/>
    <n v="4.7"/>
    <n v="0"/>
    <n v="0"/>
    <n v="797.5"/>
    <n v="0"/>
    <n v="24.5"/>
    <n v="6049.3"/>
    <n v="188364.7"/>
    <n v="384780.5"/>
    <n v="157271.5"/>
    <n v="112314.9"/>
    <n v="0"/>
    <n v="0"/>
    <n v="0"/>
    <n v="0"/>
    <n v="0"/>
    <n v="0"/>
    <n v="0"/>
    <n v="10623300"/>
    <n v="7165.1"/>
    <n v="0"/>
    <n v="778801.09999999986"/>
    <n v="933391"/>
    <n v="10630465.1"/>
    <n v="12342657.199999999"/>
  </r>
  <r>
    <x v="10"/>
    <x v="1"/>
    <n v="2"/>
    <n v="26464.400000000001"/>
    <n v="82664.600000000006"/>
    <n v="354758.3"/>
    <n v="585.29999999999995"/>
    <n v="88590.3"/>
    <n v="5359.1"/>
    <n v="0"/>
    <n v="4934.2"/>
    <n v="16939.5"/>
    <n v="0"/>
    <n v="239.2"/>
    <n v="110.8"/>
    <n v="10767.6"/>
    <n v="35386.5"/>
    <n v="29426.2"/>
    <n v="3.5"/>
    <n v="0"/>
    <n v="0"/>
    <n v="644.29999999999995"/>
    <n v="0"/>
    <n v="30.2"/>
    <n v="6934.5"/>
    <n v="175792.9"/>
    <n v="340828"/>
    <n v="132853.20000000001"/>
    <n v="86878.399999999994"/>
    <n v="0"/>
    <n v="0"/>
    <n v="0"/>
    <n v="0"/>
    <n v="0"/>
    <n v="0"/>
    <n v="0"/>
    <n v="10888040.4"/>
    <n v="6814.7"/>
    <n v="0"/>
    <n v="580295.69999999995"/>
    <n v="819895.29999999993"/>
    <n v="10894855.1"/>
    <n v="12295046.1"/>
  </r>
  <r>
    <x v="10"/>
    <x v="1"/>
    <n v="3"/>
    <n v="27791.200000000001"/>
    <n v="82877.7"/>
    <n v="345462.8"/>
    <n v="460.7"/>
    <n v="80364.800000000003"/>
    <n v="4616.2"/>
    <n v="0"/>
    <n v="3507.5"/>
    <n v="15104.6"/>
    <n v="0"/>
    <n v="289.8"/>
    <n v="135.9"/>
    <n v="10110.9"/>
    <n v="33376"/>
    <n v="28999.7"/>
    <n v="4.7"/>
    <n v="0"/>
    <n v="0"/>
    <n v="647.29999999999995"/>
    <n v="0"/>
    <n v="16.5"/>
    <n v="5862.8"/>
    <n v="165087.1"/>
    <n v="326383.90000000002"/>
    <n v="124720.4"/>
    <n v="89156.5"/>
    <n v="0"/>
    <n v="0"/>
    <n v="0"/>
    <n v="0"/>
    <n v="0"/>
    <n v="0"/>
    <n v="0"/>
    <n v="11937730.199999999"/>
    <n v="6512.5"/>
    <n v="0"/>
    <n v="560185.49999999988"/>
    <n v="784791.50000000012"/>
    <n v="11944242.699999999"/>
    <n v="13289219.699999999"/>
  </r>
  <r>
    <x v="10"/>
    <x v="1"/>
    <n v="4"/>
    <n v="26998.799999999999"/>
    <n v="87341.9"/>
    <n v="343017"/>
    <n v="858.7"/>
    <n v="58627.9"/>
    <n v="3909.1"/>
    <n v="0"/>
    <n v="1647.8"/>
    <n v="6508.3"/>
    <n v="0"/>
    <n v="289.8"/>
    <n v="130.30000000000001"/>
    <n v="7868.6"/>
    <n v="23940.400000000001"/>
    <n v="22228"/>
    <n v="4.7"/>
    <n v="0"/>
    <n v="0"/>
    <n v="709.7"/>
    <n v="0"/>
    <n v="25.2"/>
    <n v="4880.8"/>
    <n v="129137"/>
    <n v="243460"/>
    <n v="96942.8"/>
    <n v="89665"/>
    <n v="0"/>
    <n v="0"/>
    <n v="0"/>
    <n v="0"/>
    <n v="0"/>
    <n v="0"/>
    <n v="0"/>
    <n v="11155960"/>
    <n v="6353.6"/>
    <n v="0"/>
    <n v="528909.5"/>
    <n v="619282.30000000005"/>
    <n v="11162313.6"/>
    <n v="12310505.4"/>
  </r>
  <r>
    <x v="10"/>
    <x v="1"/>
    <n v="5"/>
    <n v="24304.6"/>
    <n v="78937.5"/>
    <n v="287023.3"/>
    <n v="887.2"/>
    <n v="43164.7"/>
    <n v="3461.6"/>
    <n v="0"/>
    <n v="36.4"/>
    <n v="4934.1000000000004"/>
    <n v="0"/>
    <n v="289.8"/>
    <n v="190.6"/>
    <n v="5597.7"/>
    <n v="16003.7"/>
    <n v="15205.2"/>
    <n v="0"/>
    <n v="0"/>
    <n v="0"/>
    <n v="668.1"/>
    <n v="0"/>
    <n v="12.5"/>
    <n v="3142.3"/>
    <n v="101600.1"/>
    <n v="168721.8"/>
    <n v="95258.7"/>
    <n v="96758"/>
    <n v="0"/>
    <n v="0"/>
    <n v="0"/>
    <n v="0"/>
    <n v="0"/>
    <n v="0"/>
    <n v="0"/>
    <n v="10342340"/>
    <n v="4604"/>
    <n v="0"/>
    <n v="442749.4"/>
    <n v="503448.5"/>
    <n v="10346944"/>
    <n v="11293141.9"/>
  </r>
  <r>
    <x v="10"/>
    <x v="1"/>
    <n v="6"/>
    <n v="20967.900000000001"/>
    <n v="69619.3"/>
    <n v="223155.4"/>
    <n v="479.4"/>
    <n v="30859.7"/>
    <n v="2141.6999999999998"/>
    <n v="0"/>
    <n v="206.9"/>
    <n v="6395.5"/>
    <n v="0"/>
    <n v="289.8"/>
    <n v="157.69999999999999"/>
    <n v="6999.6"/>
    <n v="19330"/>
    <n v="17741.900000000001"/>
    <n v="0"/>
    <n v="0"/>
    <n v="0"/>
    <n v="718"/>
    <n v="0"/>
    <n v="13.9"/>
    <n v="3176.3"/>
    <n v="124922.1"/>
    <n v="220044.9"/>
    <n v="96803.4"/>
    <n v="86527.5"/>
    <n v="0"/>
    <n v="0"/>
    <n v="0"/>
    <n v="0"/>
    <n v="0"/>
    <n v="0"/>
    <n v="0"/>
    <n v="13015720"/>
    <n v="4190.5"/>
    <n v="0"/>
    <n v="353825.80000000005"/>
    <n v="576725.1"/>
    <n v="13019910.5"/>
    <n v="13950461.4"/>
  </r>
  <r>
    <x v="10"/>
    <x v="1"/>
    <n v="7"/>
    <n v="15066.4"/>
    <n v="54235.5"/>
    <n v="150150.1"/>
    <n v="599.5"/>
    <n v="15380.5"/>
    <n v="1230.5"/>
    <n v="0"/>
    <n v="106.3"/>
    <n v="4916.8"/>
    <n v="0"/>
    <n v="289.8"/>
    <n v="136.80000000000001"/>
    <n v="7051.6"/>
    <n v="21096.2"/>
    <n v="20350.7"/>
    <n v="0"/>
    <n v="0"/>
    <n v="0"/>
    <n v="699.7"/>
    <n v="0"/>
    <n v="121.5"/>
    <n v="2975.6"/>
    <n v="126438.9"/>
    <n v="213779"/>
    <n v="94512.2"/>
    <n v="93029.1"/>
    <n v="0"/>
    <n v="0"/>
    <n v="0"/>
    <n v="0"/>
    <n v="0"/>
    <n v="0"/>
    <n v="0"/>
    <n v="13813170"/>
    <n v="2623"/>
    <n v="0"/>
    <n v="241685.59999999998"/>
    <n v="580481.1"/>
    <n v="13815793"/>
    <n v="14637959.699999999"/>
  </r>
  <r>
    <x v="10"/>
    <x v="1"/>
    <n v="8"/>
    <n v="15053.9"/>
    <n v="53860.4"/>
    <n v="145423.5"/>
    <n v="529.20000000000005"/>
    <n v="15230.1"/>
    <n v="1269.5"/>
    <n v="0"/>
    <n v="106.3"/>
    <n v="5303.9"/>
    <n v="0"/>
    <n v="239.2"/>
    <n v="142.4"/>
    <n v="7130.1"/>
    <n v="23383.200000000001"/>
    <n v="24140.400000000001"/>
    <n v="3.5"/>
    <n v="0"/>
    <n v="0"/>
    <n v="764.3"/>
    <n v="0"/>
    <n v="13.8"/>
    <n v="2779.4"/>
    <n v="133421.1"/>
    <n v="227986.6"/>
    <n v="99867.3"/>
    <n v="81391.199999999997"/>
    <n v="0"/>
    <n v="0"/>
    <n v="0"/>
    <n v="0"/>
    <n v="0"/>
    <n v="0"/>
    <n v="0"/>
    <n v="12726650"/>
    <n v="2503.1999999999998"/>
    <n v="0"/>
    <n v="236776.8"/>
    <n v="601262.5"/>
    <n v="12729153.199999999"/>
    <n v="13567192.5"/>
  </r>
  <r>
    <x v="10"/>
    <x v="1"/>
    <n v="9"/>
    <n v="13968.7"/>
    <n v="50059.6"/>
    <n v="134504.20000000001"/>
    <n v="437.1"/>
    <n v="13831.6"/>
    <n v="982.6"/>
    <n v="0"/>
    <n v="97.3"/>
    <n v="5008.8999999999996"/>
    <n v="0"/>
    <n v="289.8"/>
    <n v="165"/>
    <n v="6522.7"/>
    <n v="22176.7"/>
    <n v="17369.2"/>
    <n v="3.5"/>
    <n v="0"/>
    <n v="0"/>
    <n v="694.1"/>
    <n v="0"/>
    <n v="15.8"/>
    <n v="2663.6"/>
    <n v="121311"/>
    <n v="217170"/>
    <n v="89274"/>
    <n v="81250.7"/>
    <n v="0"/>
    <n v="0"/>
    <n v="0"/>
    <n v="0"/>
    <n v="0"/>
    <n v="0"/>
    <n v="0"/>
    <n v="12229790"/>
    <n v="2123.6"/>
    <n v="0"/>
    <n v="218890"/>
    <n v="558906.1"/>
    <n v="12231913.6"/>
    <n v="13009709.699999999"/>
  </r>
  <r>
    <x v="10"/>
    <x v="1"/>
    <n v="10"/>
    <n v="15819"/>
    <n v="52418.1"/>
    <n v="155441.70000000001"/>
    <n v="597.9"/>
    <n v="19763"/>
    <n v="2266.6999999999998"/>
    <n v="0"/>
    <n v="144.9"/>
    <n v="6855.5"/>
    <n v="0"/>
    <n v="335.8"/>
    <n v="235.5"/>
    <n v="7192.8"/>
    <n v="25644.7"/>
    <n v="18099.400000000001"/>
    <n v="11.7"/>
    <n v="0"/>
    <n v="0"/>
    <n v="744.7"/>
    <n v="0"/>
    <n v="18"/>
    <n v="2945.5"/>
    <n v="131638.79999999999"/>
    <n v="229606.5"/>
    <n v="95660.5"/>
    <n v="79752.100000000006"/>
    <n v="0"/>
    <n v="0"/>
    <n v="0"/>
    <n v="0"/>
    <n v="0"/>
    <n v="0"/>
    <n v="0"/>
    <n v="13497920"/>
    <n v="2599.6"/>
    <n v="0"/>
    <n v="253306.80000000002"/>
    <n v="591886"/>
    <n v="13500519.6"/>
    <n v="14345712.4"/>
  </r>
  <r>
    <x v="10"/>
    <x v="1"/>
    <n v="11"/>
    <n v="19898.900000000001"/>
    <n v="62705.8"/>
    <n v="210286.4"/>
    <n v="523.5"/>
    <n v="37580.6"/>
    <n v="3411.4"/>
    <n v="0"/>
    <n v="738.6"/>
    <n v="10630.5"/>
    <n v="0"/>
    <n v="239.2"/>
    <n v="146.4"/>
    <n v="7493.3"/>
    <n v="27711.7"/>
    <n v="19281.599999999999"/>
    <n v="2.2999999999999998"/>
    <n v="0"/>
    <n v="0"/>
    <n v="677.2"/>
    <n v="0"/>
    <n v="12.9"/>
    <n v="3267.1"/>
    <n v="139206.39999999999"/>
    <n v="248076.4"/>
    <n v="100724.2"/>
    <n v="87402.7"/>
    <n v="0"/>
    <n v="0"/>
    <n v="0"/>
    <n v="0"/>
    <n v="0"/>
    <n v="0"/>
    <n v="0"/>
    <n v="4993500"/>
    <n v="3048.5"/>
    <n v="0"/>
    <n v="345775.69999999995"/>
    <n v="634241.39999999991"/>
    <n v="4996548.5"/>
    <n v="5976565.5999999996"/>
  </r>
  <r>
    <x v="10"/>
    <x v="1"/>
    <n v="12"/>
    <n v="30144.2"/>
    <n v="86644.6"/>
    <n v="369272.2"/>
    <n v="655.4"/>
    <n v="79627.199999999997"/>
    <n v="4846.3999999999996"/>
    <n v="0"/>
    <n v="2708.3"/>
    <n v="14660.8"/>
    <n v="0"/>
    <n v="289.8"/>
    <n v="210.2"/>
    <n v="8308.7999999999993"/>
    <n v="32699.1"/>
    <n v="23157.5"/>
    <n v="3.5"/>
    <n v="0"/>
    <n v="0"/>
    <n v="695.5"/>
    <n v="0"/>
    <n v="23.5"/>
    <n v="4410.6000000000004"/>
    <n v="154848.4"/>
    <n v="277300.59999999998"/>
    <n v="114784"/>
    <n v="82831.3"/>
    <n v="0"/>
    <n v="0"/>
    <n v="0"/>
    <n v="0"/>
    <n v="0"/>
    <n v="0"/>
    <n v="0"/>
    <n v="10706610"/>
    <n v="5795.4"/>
    <n v="0"/>
    <n v="588559.10000000009"/>
    <n v="699562.8"/>
    <n v="10712405.4"/>
    <n v="12000527.300000001"/>
  </r>
  <r>
    <x v="11"/>
    <x v="1"/>
    <n v="1"/>
    <n v="35201.9"/>
    <n v="122938.8"/>
    <n v="141701.5"/>
    <n v="176"/>
    <n v="5076.1000000000004"/>
    <n v="781.6"/>
    <n v="0"/>
    <n v="22268.7"/>
    <n v="50388.800000000003"/>
    <n v="0"/>
    <n v="0"/>
    <n v="289.2"/>
    <n v="29246.6"/>
    <n v="53033.7"/>
    <n v="13794.7"/>
    <n v="0"/>
    <n v="0"/>
    <n v="0"/>
    <n v="474.6"/>
    <n v="0"/>
    <n v="474.9"/>
    <n v="34385.800000000003"/>
    <n v="220892.2"/>
    <n v="353599"/>
    <n v="200363.3"/>
    <n v="280394.7"/>
    <n v="145992"/>
    <n v="0"/>
    <n v="0"/>
    <n v="0"/>
    <n v="0"/>
    <n v="0"/>
    <n v="0"/>
    <n v="4348491"/>
    <n v="0"/>
    <n v="0"/>
    <n v="378533.39999999997"/>
    <n v="1332940.7"/>
    <n v="4348491"/>
    <n v="6059965.0999999996"/>
  </r>
  <r>
    <x v="11"/>
    <x v="1"/>
    <n v="2"/>
    <n v="35326.9"/>
    <n v="123836.2"/>
    <n v="135796.1"/>
    <n v="202.1"/>
    <n v="3725.4"/>
    <n v="1913.9"/>
    <n v="0"/>
    <n v="19518.7"/>
    <n v="47850.400000000001"/>
    <n v="0"/>
    <n v="0"/>
    <n v="320.60000000000002"/>
    <n v="29140"/>
    <n v="52919.8"/>
    <n v="13575.7"/>
    <n v="0"/>
    <n v="0"/>
    <n v="0"/>
    <n v="391.2"/>
    <n v="0"/>
    <n v="446.8"/>
    <n v="35295.800000000003"/>
    <n v="205423"/>
    <n v="321844.09999999998"/>
    <n v="170225.2"/>
    <n v="233891.4"/>
    <n v="142777.70000000001"/>
    <n v="0"/>
    <n v="0"/>
    <n v="0"/>
    <n v="0"/>
    <n v="0"/>
    <n v="0"/>
    <n v="4125060.3"/>
    <n v="0"/>
    <n v="0"/>
    <n v="368169.70000000007"/>
    <n v="1206251.2999999998"/>
    <n v="4125060.3"/>
    <n v="5699481.2999999998"/>
  </r>
  <r>
    <x v="11"/>
    <x v="1"/>
    <n v="3"/>
    <n v="31937.9"/>
    <n v="108295.5"/>
    <n v="120193.3"/>
    <n v="156.6"/>
    <n v="4035.5"/>
    <n v="388.6"/>
    <n v="0"/>
    <n v="19028.5"/>
    <n v="43877.3"/>
    <n v="0"/>
    <n v="0"/>
    <n v="304.60000000000002"/>
    <n v="25974.6"/>
    <n v="48458.6"/>
    <n v="11324.3"/>
    <n v="0"/>
    <n v="0"/>
    <n v="0"/>
    <n v="378"/>
    <n v="0"/>
    <n v="407.5"/>
    <n v="27774.799999999999"/>
    <n v="203346.2"/>
    <n v="324397.3"/>
    <n v="208714.2"/>
    <n v="297105.90000000002"/>
    <n v="153434"/>
    <n v="0"/>
    <n v="0"/>
    <n v="0"/>
    <n v="0"/>
    <n v="0"/>
    <n v="0"/>
    <n v="4041047.6"/>
    <n v="0"/>
    <n v="0"/>
    <n v="327913.2"/>
    <n v="1301620"/>
    <n v="4041047.6"/>
    <n v="5670580.7999999998"/>
  </r>
  <r>
    <x v="11"/>
    <x v="1"/>
    <n v="4"/>
    <n v="27349.3"/>
    <n v="77068.3"/>
    <n v="88399.1"/>
    <n v="132.30000000000001"/>
    <n v="2961.9"/>
    <n v="21.2"/>
    <n v="0"/>
    <n v="8969"/>
    <n v="14832.5"/>
    <n v="0"/>
    <n v="0"/>
    <n v="278.3"/>
    <n v="13843.2"/>
    <n v="34789.4"/>
    <n v="12609.4"/>
    <n v="0"/>
    <n v="0"/>
    <n v="0"/>
    <n v="414.2"/>
    <n v="0"/>
    <n v="428.7"/>
    <n v="15746.8"/>
    <n v="136164.29999999999"/>
    <n v="201230"/>
    <n v="177052.5"/>
    <n v="263662.2"/>
    <n v="161420.1"/>
    <n v="0"/>
    <n v="0"/>
    <n v="0"/>
    <n v="0"/>
    <n v="0"/>
    <n v="0"/>
    <n v="4152201.6"/>
    <n v="0"/>
    <n v="0"/>
    <n v="219733.6"/>
    <n v="1017639.1"/>
    <n v="4152201.6"/>
    <n v="5389574.2999999998"/>
  </r>
  <r>
    <x v="11"/>
    <x v="1"/>
    <n v="5"/>
    <n v="26486.799999999999"/>
    <n v="72611.100000000006"/>
    <n v="82649.5"/>
    <n v="143.4"/>
    <n v="3039"/>
    <n v="20.6"/>
    <n v="0"/>
    <n v="7005.2"/>
    <n v="10460.799999999999"/>
    <n v="0"/>
    <n v="0"/>
    <n v="314.60000000000002"/>
    <n v="12588.1"/>
    <n v="35227.699999999997"/>
    <n v="3773.3"/>
    <n v="0"/>
    <n v="0"/>
    <n v="0"/>
    <n v="427.4"/>
    <n v="0"/>
    <n v="428"/>
    <n v="7557.8"/>
    <n v="109161.3"/>
    <n v="171345.3"/>
    <n v="153413.29999999999"/>
    <n v="314680.5"/>
    <n v="165069.4"/>
    <n v="0"/>
    <n v="0"/>
    <n v="0"/>
    <n v="0"/>
    <n v="0"/>
    <n v="0"/>
    <n v="3925822"/>
    <n v="0"/>
    <n v="0"/>
    <n v="202416.40000000002"/>
    <n v="973986.70000000007"/>
    <n v="3925822"/>
    <n v="5102225.0999999996"/>
  </r>
  <r>
    <x v="11"/>
    <x v="1"/>
    <n v="6"/>
    <n v="22809.200000000001"/>
    <n v="64965.3"/>
    <n v="68063.399999999994"/>
    <n v="119.4"/>
    <n v="2375.3000000000002"/>
    <n v="156.69999999999999"/>
    <n v="0"/>
    <n v="5692.3"/>
    <n v="10360.299999999999"/>
    <n v="0"/>
    <n v="0"/>
    <n v="459.4"/>
    <n v="11262.3"/>
    <n v="41033.4"/>
    <n v="13535.9"/>
    <n v="0"/>
    <n v="0"/>
    <n v="0"/>
    <n v="449.4"/>
    <n v="0"/>
    <n v="447.9"/>
    <n v="11697.9"/>
    <n v="149617.4"/>
    <n v="210899.5"/>
    <n v="217097.5"/>
    <n v="165382.20000000001"/>
    <n v="152838"/>
    <n v="0"/>
    <n v="0"/>
    <n v="0"/>
    <n v="0"/>
    <n v="0"/>
    <n v="0"/>
    <n v="3530887.5"/>
    <n v="0"/>
    <n v="0"/>
    <n v="174541.89999999997"/>
    <n v="974720.8"/>
    <n v="3530887.5"/>
    <n v="4680150.2"/>
  </r>
  <r>
    <x v="11"/>
    <x v="1"/>
    <n v="7"/>
    <n v="20874.5"/>
    <n v="59867.7"/>
    <n v="57182.7"/>
    <n v="108.7"/>
    <n v="1333.8"/>
    <n v="-122.8"/>
    <n v="0"/>
    <n v="2427.5"/>
    <n v="6372.8"/>
    <n v="0"/>
    <n v="0"/>
    <n v="313.39999999999998"/>
    <n v="12751.7"/>
    <n v="37629.599999999999"/>
    <n v="11818.6"/>
    <n v="0"/>
    <n v="0"/>
    <n v="0"/>
    <n v="437.4"/>
    <n v="0"/>
    <n v="389.4"/>
    <n v="13079.9"/>
    <n v="162543.1"/>
    <n v="208319.8"/>
    <n v="221780.4"/>
    <n v="165115.29999999999"/>
    <n v="158740.5"/>
    <n v="0"/>
    <n v="0"/>
    <n v="0"/>
    <n v="0"/>
    <n v="0"/>
    <n v="0"/>
    <n v="4002825.4"/>
    <n v="0"/>
    <n v="0"/>
    <n v="148044.9"/>
    <n v="992919.10000000009"/>
    <n v="4002825.4"/>
    <n v="5143789.4000000004"/>
  </r>
  <r>
    <x v="11"/>
    <x v="1"/>
    <n v="8"/>
    <n v="19661.099999999999"/>
    <n v="58212.9"/>
    <n v="54485.3"/>
    <n v="101.3"/>
    <n v="1007.8"/>
    <n v="14.6"/>
    <n v="0"/>
    <n v="2201.5"/>
    <n v="4628.3"/>
    <n v="0"/>
    <n v="0"/>
    <n v="310.60000000000002"/>
    <n v="12017.7"/>
    <n v="42990"/>
    <n v="13143.5"/>
    <n v="0"/>
    <n v="0"/>
    <n v="0"/>
    <n v="413.2"/>
    <n v="0"/>
    <n v="487.8"/>
    <n v="12742.8"/>
    <n v="157553.79999999999"/>
    <n v="225999.1"/>
    <n v="188400.6"/>
    <n v="279233.8"/>
    <n v="172882.5"/>
    <n v="0"/>
    <n v="0"/>
    <n v="0"/>
    <n v="0"/>
    <n v="0"/>
    <n v="0"/>
    <n v="4005550.5"/>
    <n v="0"/>
    <n v="0"/>
    <n v="140312.79999999996"/>
    <n v="1106175.3999999999"/>
    <n v="4005550.5"/>
    <n v="5252038.7"/>
  </r>
  <r>
    <x v="11"/>
    <x v="1"/>
    <n v="9"/>
    <n v="18465.900000000001"/>
    <n v="54419.8"/>
    <n v="52762.3"/>
    <n v="112.5"/>
    <n v="1060.3"/>
    <n v="15.7"/>
    <n v="0"/>
    <n v="2534.1999999999998"/>
    <n v="4711.3999999999996"/>
    <n v="0"/>
    <n v="0"/>
    <n v="411.7"/>
    <n v="10958.9"/>
    <n v="40542.199999999997"/>
    <n v="12410.3"/>
    <n v="0"/>
    <n v="0"/>
    <n v="0"/>
    <n v="439.4"/>
    <n v="0"/>
    <n v="429"/>
    <n v="12068.2"/>
    <n v="145625.70000000001"/>
    <n v="195392.7"/>
    <n v="138553.4"/>
    <n v="223920.7"/>
    <n v="160624.29999999999"/>
    <n v="0"/>
    <n v="0"/>
    <n v="0"/>
    <n v="0"/>
    <n v="0"/>
    <n v="0"/>
    <n v="3562059.8"/>
    <n v="0"/>
    <n v="0"/>
    <n v="134082.1"/>
    <n v="941376.5"/>
    <n v="3562059.8"/>
    <n v="4637518.4000000004"/>
  </r>
  <r>
    <x v="11"/>
    <x v="1"/>
    <n v="10"/>
    <n v="21087"/>
    <n v="62529.4"/>
    <n v="66403.3"/>
    <n v="166.8"/>
    <n v="2340.3000000000002"/>
    <n v="1335.2"/>
    <n v="0"/>
    <n v="4017.4"/>
    <n v="11654.8"/>
    <n v="0"/>
    <n v="0"/>
    <n v="932.6"/>
    <n v="13080.9"/>
    <n v="44506.3"/>
    <n v="11226.5"/>
    <n v="0"/>
    <n v="0"/>
    <n v="0"/>
    <n v="412.2"/>
    <n v="0"/>
    <n v="466.8"/>
    <n v="14583.9"/>
    <n v="152324.20000000001"/>
    <n v="232258.6"/>
    <n v="184619"/>
    <n v="264619.59999999998"/>
    <n v="153894.29999999999"/>
    <n v="0"/>
    <n v="0"/>
    <n v="0"/>
    <n v="0"/>
    <n v="0"/>
    <n v="0"/>
    <n v="4633805.2"/>
    <n v="0"/>
    <n v="0"/>
    <n v="169534.19999999998"/>
    <n v="1072924.8999999999"/>
    <n v="4633805.2"/>
    <n v="5876264.2999999998"/>
  </r>
  <r>
    <x v="11"/>
    <x v="1"/>
    <n v="11"/>
    <n v="24134.3"/>
    <n v="66369.3"/>
    <n v="71334.100000000006"/>
    <n v="311.3"/>
    <n v="3360.6"/>
    <n v="763.9"/>
    <n v="0"/>
    <n v="8505.6"/>
    <n v="17803.099999999999"/>
    <n v="0"/>
    <n v="0"/>
    <n v="289.2"/>
    <n v="13595.7"/>
    <n v="46675.3"/>
    <n v="10794.2"/>
    <n v="0"/>
    <n v="0"/>
    <n v="0"/>
    <n v="428.6"/>
    <n v="0"/>
    <n v="387.8"/>
    <n v="17620.900000000001"/>
    <n v="158780.70000000001"/>
    <n v="258277.5"/>
    <n v="171139"/>
    <n v="210860"/>
    <n v="140438.9"/>
    <n v="0"/>
    <n v="0"/>
    <n v="0"/>
    <n v="0"/>
    <n v="0"/>
    <n v="0"/>
    <n v="2467737.4"/>
    <n v="0"/>
    <n v="0"/>
    <n v="192582.2"/>
    <n v="1029287.8"/>
    <n v="2467737.4"/>
    <n v="3689607.4"/>
  </r>
  <r>
    <x v="11"/>
    <x v="1"/>
    <n v="12"/>
    <n v="33658.800000000003"/>
    <n v="95726.2"/>
    <n v="110208.2"/>
    <n v="397"/>
    <n v="4950"/>
    <n v="1890.7"/>
    <n v="0"/>
    <n v="18071.8"/>
    <n v="33636.6"/>
    <n v="0"/>
    <n v="0"/>
    <n v="297.60000000000002"/>
    <n v="19431.2"/>
    <n v="50314.400000000001"/>
    <n v="14032.9"/>
    <n v="0"/>
    <n v="0"/>
    <n v="0"/>
    <n v="427.4"/>
    <n v="0"/>
    <n v="411.8"/>
    <n v="27353.599999999999"/>
    <n v="189750.9"/>
    <n v="303188.2"/>
    <n v="166301.20000000001"/>
    <n v="215177.60000000001"/>
    <n v="151414.39999999999"/>
    <n v="0"/>
    <n v="0"/>
    <n v="0"/>
    <n v="0"/>
    <n v="0"/>
    <n v="0"/>
    <n v="4026182.8"/>
    <n v="0"/>
    <n v="0"/>
    <n v="298539.3"/>
    <n v="1138101.2"/>
    <n v="4026182.8"/>
    <n v="5462823.2999999998"/>
  </r>
  <r>
    <x v="12"/>
    <x v="1"/>
    <n v="1"/>
    <n v="80282.600000000006"/>
    <n v="615912.5"/>
    <n v="436657.9"/>
    <n v="110.2"/>
    <n v="4656.2"/>
    <n v="0"/>
    <n v="0"/>
    <n v="7537.5"/>
    <n v="21526.6"/>
    <n v="0"/>
    <n v="247.8"/>
    <n v="611.20000000000005"/>
    <n v="17183.7"/>
    <n v="38438.199999999997"/>
    <n v="28772.1"/>
    <n v="1517.6"/>
    <n v="0"/>
    <n v="0"/>
    <n v="1091.0999999999999"/>
    <n v="0"/>
    <n v="238.1"/>
    <n v="26496.1"/>
    <n v="336916.5"/>
    <n v="454353.3"/>
    <n v="208213.3"/>
    <n v="337177"/>
    <n v="347111.6"/>
    <n v="0"/>
    <n v="252802.6"/>
    <n v="0"/>
    <n v="2541864.2999999998"/>
    <n v="0"/>
    <n v="0"/>
    <n v="0"/>
    <n v="33669"/>
    <n v="0"/>
    <n v="1166683.5"/>
    <n v="1798367.6"/>
    <n v="2828335.9"/>
    <n v="5793387"/>
  </r>
  <r>
    <x v="12"/>
    <x v="1"/>
    <n v="2"/>
    <n v="89986.9"/>
    <n v="672850.9"/>
    <n v="467984"/>
    <n v="123.5"/>
    <n v="4819.5"/>
    <n v="0"/>
    <n v="0"/>
    <n v="7332.4"/>
    <n v="18335.599999999999"/>
    <n v="0"/>
    <n v="204.4"/>
    <n v="613.5"/>
    <n v="20150"/>
    <n v="38798.1"/>
    <n v="27908.9"/>
    <n v="1726.3"/>
    <n v="0"/>
    <n v="0"/>
    <n v="915.4"/>
    <n v="0"/>
    <n v="185.4"/>
    <n v="30309.200000000001"/>
    <n v="329323"/>
    <n v="438629"/>
    <n v="241208.3"/>
    <n v="369192.9"/>
    <n v="295664.09999999998"/>
    <n v="0"/>
    <n v="226358.2"/>
    <n v="0"/>
    <n v="2132396.4"/>
    <n v="0"/>
    <n v="0"/>
    <n v="0"/>
    <n v="37172.5"/>
    <n v="0"/>
    <n v="1261432.8"/>
    <n v="1794828.5"/>
    <n v="2395927.1"/>
    <n v="5452188.4000000004"/>
  </r>
  <r>
    <x v="12"/>
    <x v="1"/>
    <n v="3"/>
    <n v="76133.399999999994"/>
    <n v="525958.40000000002"/>
    <n v="369102.9"/>
    <n v="84.2"/>
    <n v="4175.3999999999996"/>
    <n v="0"/>
    <n v="0"/>
    <n v="5721.2"/>
    <n v="16301.1"/>
    <n v="0"/>
    <n v="219.8"/>
    <n v="654.6"/>
    <n v="16682.900000000001"/>
    <n v="32860.400000000001"/>
    <n v="21985.8"/>
    <n v="2472.1999999999998"/>
    <n v="0"/>
    <n v="0"/>
    <n v="969.8"/>
    <n v="0"/>
    <n v="185"/>
    <n v="23763.599999999999"/>
    <n v="287469"/>
    <n v="408690"/>
    <n v="230989.9"/>
    <n v="375856.1"/>
    <n v="339683"/>
    <n v="0"/>
    <n v="231997.7"/>
    <n v="0"/>
    <n v="433510.7"/>
    <n v="0"/>
    <n v="0"/>
    <n v="0"/>
    <n v="27985.1"/>
    <n v="0"/>
    <n v="997476.6"/>
    <n v="1742482.1"/>
    <n v="693493.5"/>
    <n v="3433452.2"/>
  </r>
  <r>
    <x v="12"/>
    <x v="1"/>
    <n v="4"/>
    <n v="49657.599999999999"/>
    <n v="280051.8"/>
    <n v="214599.2"/>
    <n v="93.3"/>
    <n v="3257.3"/>
    <n v="0"/>
    <n v="0"/>
    <n v="766.2"/>
    <n v="3575.9"/>
    <n v="0"/>
    <n v="219.8"/>
    <n v="463.1"/>
    <n v="9946"/>
    <n v="19417.599999999999"/>
    <n v="16012.6"/>
    <n v="3115.4"/>
    <n v="0"/>
    <n v="0"/>
    <n v="1001.8"/>
    <n v="0"/>
    <n v="198.8"/>
    <n v="11042.3"/>
    <n v="161465.5"/>
    <n v="221741"/>
    <n v="222609.2"/>
    <n v="311979.5"/>
    <n v="334052.09999999998"/>
    <n v="0"/>
    <n v="198226.8"/>
    <n v="0"/>
    <n v="2737294.8"/>
    <n v="0"/>
    <n v="0"/>
    <n v="0"/>
    <n v="8936.6"/>
    <n v="0"/>
    <n v="552001.30000000005"/>
    <n v="1313264.7000000002"/>
    <n v="2944458.1999999997"/>
    <n v="4809724.2"/>
  </r>
  <r>
    <x v="12"/>
    <x v="1"/>
    <n v="5"/>
    <n v="43156.9"/>
    <n v="240100.8"/>
    <n v="187097.9"/>
    <n v="81.099999999999994"/>
    <n v="3368.2"/>
    <n v="0"/>
    <n v="0"/>
    <n v="1561.9"/>
    <n v="3691.1"/>
    <n v="0"/>
    <n v="233.8"/>
    <n v="427.9"/>
    <n v="8508"/>
    <n v="17112.3"/>
    <n v="15084.6"/>
    <n v="1921.6"/>
    <n v="0"/>
    <n v="0"/>
    <n v="1040.0999999999999"/>
    <n v="0"/>
    <n v="208.6"/>
    <n v="12031.6"/>
    <n v="150062.20000000001"/>
    <n v="226504.4"/>
    <n v="209028"/>
    <n v="287968.40000000002"/>
    <n v="322489.3"/>
    <n v="0"/>
    <n v="200368.9"/>
    <n v="0"/>
    <n v="2835984.4"/>
    <n v="0"/>
    <n v="0"/>
    <n v="0"/>
    <n v="7649.4"/>
    <n v="0"/>
    <n v="479057.89999999997"/>
    <n v="1252620.8"/>
    <n v="3044002.6999999997"/>
    <n v="4775681.3999999994"/>
  </r>
  <r>
    <x v="12"/>
    <x v="1"/>
    <n v="6"/>
    <n v="37488"/>
    <n v="211157.8"/>
    <n v="154568.4"/>
    <n v="130.80000000000001"/>
    <n v="2076.1999999999998"/>
    <n v="0"/>
    <n v="0"/>
    <n v="868.2"/>
    <n v="3981.2"/>
    <n v="0"/>
    <n v="219.8"/>
    <n v="528"/>
    <n v="8454.6"/>
    <n v="19501.8"/>
    <n v="13940.5"/>
    <n v="2634.2"/>
    <n v="0"/>
    <n v="4713.8500000000004"/>
    <n v="1017.7"/>
    <n v="0"/>
    <n v="197.8"/>
    <n v="11816.9"/>
    <n v="172958.7"/>
    <n v="246878.9"/>
    <n v="217658.8"/>
    <n v="292632.09999999998"/>
    <n v="316044.25"/>
    <n v="0"/>
    <n v="216182.39999999999"/>
    <n v="0"/>
    <n v="2461365.5"/>
    <n v="0"/>
    <n v="0"/>
    <n v="0"/>
    <n v="6520.8"/>
    <n v="0"/>
    <n v="410270.6"/>
    <n v="1309197.8999999999"/>
    <n v="2684068.6999999997"/>
    <n v="4403537.1999999993"/>
  </r>
  <r>
    <x v="12"/>
    <x v="1"/>
    <n v="7"/>
    <n v="31894.7"/>
    <n v="202800.3"/>
    <n v="127964.5"/>
    <n v="84.4"/>
    <n v="1647.4"/>
    <n v="0"/>
    <n v="0"/>
    <n v="789.5"/>
    <n v="2952.6"/>
    <n v="0"/>
    <n v="233.8"/>
    <n v="586.6"/>
    <n v="10206.9"/>
    <n v="20127.900000000001"/>
    <n v="24207.8"/>
    <n v="9514.5"/>
    <n v="0"/>
    <n v="0"/>
    <n v="1077"/>
    <n v="0"/>
    <n v="178.6"/>
    <n v="11653.3"/>
    <n v="169011.20000000001"/>
    <n v="245809.9"/>
    <n v="206186.5"/>
    <n v="311444.7"/>
    <n v="345731.7"/>
    <n v="0"/>
    <n v="225699.20000000001"/>
    <n v="0"/>
    <n v="58879"/>
    <n v="0"/>
    <n v="0"/>
    <n v="0"/>
    <n v="5580.1"/>
    <n v="0"/>
    <n v="368133.4"/>
    <n v="1355970.4"/>
    <n v="290158.3"/>
    <n v="2014262.0999999999"/>
  </r>
  <r>
    <x v="12"/>
    <x v="1"/>
    <n v="8"/>
    <n v="30566.799999999999"/>
    <n v="197149.5"/>
    <n v="124758"/>
    <n v="68"/>
    <n v="1603.3"/>
    <n v="0"/>
    <n v="0"/>
    <n v="720.6"/>
    <n v="2925.2"/>
    <n v="0"/>
    <n v="218.4"/>
    <n v="630.1"/>
    <n v="9114.1"/>
    <n v="21215.3"/>
    <n v="15184.4"/>
    <n v="4908.5"/>
    <n v="0"/>
    <n v="0"/>
    <n v="1014.7"/>
    <n v="0"/>
    <n v="206.2"/>
    <n v="12068.2"/>
    <n v="173874.1"/>
    <n v="253205.2"/>
    <n v="202789.5"/>
    <n v="348535.9"/>
    <n v="350725.6"/>
    <n v="0"/>
    <n v="220542.5"/>
    <n v="0"/>
    <n v="2495127.4"/>
    <n v="0"/>
    <n v="0"/>
    <n v="0"/>
    <n v="4913.5"/>
    <n v="0"/>
    <n v="357791.39999999997"/>
    <n v="1393690.2"/>
    <n v="2720583.4"/>
    <n v="4472065"/>
  </r>
  <r>
    <x v="12"/>
    <x v="1"/>
    <n v="9"/>
    <n v="29703.3"/>
    <n v="192844.79999999999"/>
    <n v="123015.6"/>
    <n v="72.7"/>
    <n v="1737.4"/>
    <n v="0"/>
    <n v="0"/>
    <n v="849.8"/>
    <n v="2884.5"/>
    <n v="0"/>
    <n v="218.4"/>
    <n v="706.1"/>
    <n v="9596.4"/>
    <n v="20661"/>
    <n v="21821.4"/>
    <n v="4472.1000000000004"/>
    <n v="0"/>
    <n v="0"/>
    <n v="1001.5"/>
    <n v="0"/>
    <n v="206.2"/>
    <n v="12052.4"/>
    <n v="165067.6"/>
    <n v="260423.9"/>
    <n v="201169.4"/>
    <n v="366724.3"/>
    <n v="352212.7"/>
    <n v="0"/>
    <n v="236149.8"/>
    <n v="0"/>
    <n v="1966638.7"/>
    <n v="0"/>
    <n v="0"/>
    <n v="0"/>
    <n v="5006.3999999999996"/>
    <n v="0"/>
    <n v="351108.1"/>
    <n v="1416333.4"/>
    <n v="2207794.9"/>
    <n v="3975236.4"/>
  </r>
  <r>
    <x v="12"/>
    <x v="1"/>
    <n v="10"/>
    <n v="32253.9"/>
    <n v="205558"/>
    <n v="139529.70000000001"/>
    <n v="61.6"/>
    <n v="2129.1999999999998"/>
    <n v="0"/>
    <n v="0"/>
    <n v="1593.6"/>
    <n v="6233"/>
    <n v="0"/>
    <n v="233.8"/>
    <n v="673.8"/>
    <n v="8849.2999999999993"/>
    <n v="25294.5"/>
    <n v="24354.7"/>
    <n v="10218"/>
    <n v="0"/>
    <n v="0"/>
    <n v="1034.9000000000001"/>
    <n v="0"/>
    <n v="182.4"/>
    <n v="12536.2"/>
    <n v="173422.8"/>
    <n v="272244.7"/>
    <n v="208345.9"/>
    <n v="371590.7"/>
    <n v="343071.9"/>
    <n v="0"/>
    <n v="237791.3"/>
    <n v="0"/>
    <n v="2655862.5"/>
    <n v="0"/>
    <n v="0"/>
    <n v="0"/>
    <n v="6813.4"/>
    <n v="0"/>
    <n v="387358.99999999994"/>
    <n v="1452053.6"/>
    <n v="2900467.1999999997"/>
    <n v="4739879.8"/>
  </r>
  <r>
    <x v="12"/>
    <x v="1"/>
    <n v="11"/>
    <n v="36758"/>
    <n v="236009.8"/>
    <n v="167959.5"/>
    <n v="69.900000000000006"/>
    <n v="3243.9"/>
    <n v="0"/>
    <n v="0"/>
    <n v="3398.8"/>
    <n v="10854.7"/>
    <n v="0"/>
    <n v="219.8"/>
    <n v="807.8"/>
    <n v="9469.7999999999993"/>
    <n v="27288.7"/>
    <n v="24537.599999999999"/>
    <n v="4721.2"/>
    <n v="0"/>
    <n v="3293.24"/>
    <n v="1008.9"/>
    <n v="0"/>
    <n v="183.9"/>
    <n v="13600.3"/>
    <n v="206928.5"/>
    <n v="306882.8"/>
    <n v="226533"/>
    <n v="352017.1"/>
    <n v="289737.96000000002"/>
    <n v="0"/>
    <n v="202693.8"/>
    <n v="0"/>
    <n v="2192017.9"/>
    <n v="0"/>
    <n v="0"/>
    <n v="0"/>
    <n v="8300.2000000000007"/>
    <n v="0"/>
    <n v="458294.60000000003"/>
    <n v="1467230.6"/>
    <n v="2403011.9"/>
    <n v="4328537.0999999996"/>
  </r>
  <r>
    <x v="12"/>
    <x v="1"/>
    <n v="12"/>
    <n v="72583"/>
    <n v="580498.9"/>
    <n v="391214.7"/>
    <n v="156.19999999999999"/>
    <n v="4249.6000000000004"/>
    <n v="0"/>
    <n v="0"/>
    <n v="7020.6"/>
    <n v="18523.5"/>
    <n v="0"/>
    <n v="219.8"/>
    <n v="679.7"/>
    <n v="16310.4"/>
    <n v="35517.1"/>
    <n v="40597"/>
    <n v="11904.9"/>
    <n v="0"/>
    <n v="0"/>
    <n v="1024.4000000000001"/>
    <n v="0"/>
    <n v="197.9"/>
    <n v="23617.8"/>
    <n v="296356.5"/>
    <n v="408367.1"/>
    <n v="258876"/>
    <n v="439995.9"/>
    <n v="339263.3"/>
    <n v="0"/>
    <n v="202626.1"/>
    <n v="0"/>
    <n v="2357917.7000000002"/>
    <n v="0"/>
    <n v="0"/>
    <n v="0"/>
    <n v="26954.6"/>
    <n v="0"/>
    <n v="1074246.5000000002"/>
    <n v="1872927.8"/>
    <n v="2587498.4000000004"/>
    <n v="5534672.7000000011"/>
  </r>
  <r>
    <x v="13"/>
    <x v="1"/>
    <n v="1"/>
    <n v="112491.8"/>
    <n v="98367.2"/>
    <n v="462779.4"/>
    <n v="43.7"/>
    <n v="75279.399999999994"/>
    <n v="12.5"/>
    <n v="178"/>
    <n v="40006.199999999997"/>
    <n v="22445"/>
    <n v="7828.3"/>
    <n v="1271.8"/>
    <n v="366.4"/>
    <n v="15650.3"/>
    <n v="95243.5"/>
    <n v="79864.100000000006"/>
    <n v="18415.7"/>
    <n v="0"/>
    <n v="0"/>
    <n v="1883.4"/>
    <n v="2651.5"/>
    <n v="187.2"/>
    <n v="37491.300000000003"/>
    <n v="592055.19999999995"/>
    <n v="955838"/>
    <n v="522083.9"/>
    <n v="609691.6"/>
    <n v="533337.5"/>
    <n v="0"/>
    <n v="0"/>
    <n v="0"/>
    <n v="0"/>
    <n v="0"/>
    <n v="0"/>
    <n v="0"/>
    <n v="0"/>
    <n v="0"/>
    <n v="819431.5"/>
    <n v="3466031.4"/>
    <n v="0"/>
    <n v="4285462.9000000004"/>
  </r>
  <r>
    <x v="13"/>
    <x v="1"/>
    <n v="2"/>
    <n v="111392.8"/>
    <n v="94319.3"/>
    <n v="476629.5"/>
    <n v="33.9"/>
    <n v="79673.5"/>
    <n v="12.5"/>
    <n v="130.30000000000001"/>
    <n v="42549.5"/>
    <n v="24963.200000000001"/>
    <n v="7038.1"/>
    <n v="1238.9000000000001"/>
    <n v="316.39999999999998"/>
    <n v="17492.599999999999"/>
    <n v="102908.3"/>
    <n v="78852.899999999994"/>
    <n v="15996.4"/>
    <n v="0"/>
    <n v="0"/>
    <n v="1866.4"/>
    <n v="2665.2"/>
    <n v="102.9"/>
    <n v="39575.800000000003"/>
    <n v="699499"/>
    <n v="953542.9"/>
    <n v="516557.1"/>
    <n v="592183.4"/>
    <n v="521098.3"/>
    <n v="0"/>
    <n v="0"/>
    <n v="0"/>
    <n v="0"/>
    <n v="0"/>
    <n v="0"/>
    <n v="0"/>
    <n v="0"/>
    <n v="0"/>
    <n v="836742.6"/>
    <n v="3543896.5"/>
    <n v="0"/>
    <n v="4380639.0999999996"/>
  </r>
  <r>
    <x v="13"/>
    <x v="1"/>
    <n v="3"/>
    <n v="107920"/>
    <n v="99038.1"/>
    <n v="488780.2"/>
    <n v="51.2"/>
    <n v="78293.2"/>
    <n v="8.4"/>
    <n v="200.7"/>
    <n v="38480.5"/>
    <n v="23479.599999999999"/>
    <n v="6495.8"/>
    <n v="1072.3"/>
    <n v="315.7"/>
    <n v="17837.7"/>
    <n v="102585.9"/>
    <n v="71802.399999999994"/>
    <n v="15787.6"/>
    <n v="0"/>
    <n v="0"/>
    <n v="2005.2"/>
    <n v="3785"/>
    <n v="756.5"/>
    <n v="39512.1"/>
    <n v="689524.6"/>
    <n v="956620.1"/>
    <n v="498850.7"/>
    <n v="567112.30000000005"/>
    <n v="484077.4"/>
    <n v="0"/>
    <n v="0"/>
    <n v="0"/>
    <n v="0"/>
    <n v="0"/>
    <n v="0"/>
    <n v="0"/>
    <n v="0"/>
    <n v="0"/>
    <n v="842747.7"/>
    <n v="3451645.5000000005"/>
    <n v="0"/>
    <n v="4294393.2"/>
  </r>
  <r>
    <x v="13"/>
    <x v="1"/>
    <n v="4"/>
    <n v="96205.4"/>
    <n v="94532.5"/>
    <n v="427647.4"/>
    <n v="46.1"/>
    <n v="51503.7"/>
    <n v="4.2"/>
    <n v="8.1999999999999993"/>
    <n v="15287"/>
    <n v="13933.2"/>
    <n v="4278.3999999999996"/>
    <n v="782"/>
    <n v="258.3"/>
    <n v="12032.5"/>
    <n v="72070.7"/>
    <n v="45891.6"/>
    <n v="14582.4"/>
    <n v="0"/>
    <n v="0"/>
    <n v="1965.8"/>
    <n v="4063.5"/>
    <n v="184.3"/>
    <n v="26161.9"/>
    <n v="475374.5"/>
    <n v="633152.30000000005"/>
    <n v="394968.6"/>
    <n v="496899.5"/>
    <n v="444304"/>
    <n v="0"/>
    <n v="0"/>
    <n v="0"/>
    <n v="0"/>
    <n v="0"/>
    <n v="0"/>
    <n v="0"/>
    <n v="0"/>
    <n v="0"/>
    <n v="703446.09999999986"/>
    <n v="2622691.9"/>
    <n v="0"/>
    <n v="3326138"/>
  </r>
  <r>
    <x v="13"/>
    <x v="1"/>
    <n v="5"/>
    <n v="80914.3"/>
    <n v="81926"/>
    <n v="332202.5"/>
    <n v="41.5"/>
    <n v="38198.199999999997"/>
    <n v="2251.1999999999998"/>
    <n v="3.5"/>
    <n v="8577.2999999999993"/>
    <n v="9485.7000000000007"/>
    <n v="4772.1000000000004"/>
    <n v="761.1"/>
    <n v="289.89999999999998"/>
    <n v="9110.5"/>
    <n v="48544.2"/>
    <n v="33889.4"/>
    <n v="13874.5"/>
    <n v="0"/>
    <n v="0"/>
    <n v="1882"/>
    <n v="3965.3"/>
    <n v="185.6"/>
    <n v="18055.5"/>
    <n v="351749.8"/>
    <n v="449585.6"/>
    <n v="319729.7"/>
    <n v="557093.1"/>
    <n v="426235.4"/>
    <n v="0"/>
    <n v="0"/>
    <n v="0"/>
    <n v="0"/>
    <n v="0"/>
    <n v="0"/>
    <n v="0"/>
    <n v="0"/>
    <n v="0"/>
    <n v="558372.29999999993"/>
    <n v="2234951.5999999996"/>
    <n v="0"/>
    <n v="2793323.8999999994"/>
  </r>
  <r>
    <x v="13"/>
    <x v="1"/>
    <n v="6"/>
    <n v="61107.199999999997"/>
    <n v="64714.1"/>
    <n v="229239.1"/>
    <n v="38"/>
    <n v="28156"/>
    <n v="1854.6"/>
    <n v="3.5"/>
    <n v="8077.4"/>
    <n v="7709.6"/>
    <n v="3163.7"/>
    <n v="796.9"/>
    <n v="330.5"/>
    <n v="10752.4"/>
    <n v="65492.3"/>
    <n v="44875.5"/>
    <n v="14193.9"/>
    <n v="0"/>
    <n v="0"/>
    <n v="1869.7"/>
    <n v="2718.6"/>
    <n v="192.3"/>
    <n v="22211.200000000001"/>
    <n v="439178.4"/>
    <n v="574725.6"/>
    <n v="329389.40000000002"/>
    <n v="578420.6"/>
    <n v="446831.8"/>
    <n v="0"/>
    <n v="0"/>
    <n v="0"/>
    <n v="0"/>
    <n v="0"/>
    <n v="0"/>
    <n v="0"/>
    <n v="0"/>
    <n v="0"/>
    <n v="404063.2"/>
    <n v="2531979.1"/>
    <n v="0"/>
    <n v="2936042.3000000003"/>
  </r>
  <r>
    <x v="13"/>
    <x v="1"/>
    <n v="7"/>
    <n v="39145.1"/>
    <n v="47734.6"/>
    <n v="122871.9"/>
    <n v="47.8"/>
    <n v="14866.7"/>
    <n v="1169.3"/>
    <n v="3.5"/>
    <n v="4708.8999999999996"/>
    <n v="3791"/>
    <n v="2811.2"/>
    <n v="755.4"/>
    <n v="309.60000000000002"/>
    <n v="11414.1"/>
    <n v="70153.100000000006"/>
    <n v="48348.4"/>
    <n v="14782.9"/>
    <n v="0"/>
    <n v="0"/>
    <n v="2003.7"/>
    <n v="3430.5"/>
    <n v="199"/>
    <n v="23051.9"/>
    <n v="460022.4"/>
    <n v="594476"/>
    <n v="347465.1"/>
    <n v="480678.6"/>
    <n v="444050.6"/>
    <n v="0"/>
    <n v="0"/>
    <n v="0"/>
    <n v="0"/>
    <n v="0"/>
    <n v="0"/>
    <n v="0"/>
    <n v="0"/>
    <n v="0"/>
    <n v="237149.99999999997"/>
    <n v="2501141.3000000003"/>
    <n v="0"/>
    <n v="2738291.3000000003"/>
  </r>
  <r>
    <x v="13"/>
    <x v="1"/>
    <n v="8"/>
    <n v="34699.300000000003"/>
    <n v="44286.3"/>
    <n v="106267.8"/>
    <n v="46.5"/>
    <n v="11538.8"/>
    <n v="1143.5"/>
    <n v="4.5999999999999996"/>
    <n v="5631"/>
    <n v="3809.8"/>
    <n v="2919.9"/>
    <n v="704.3"/>
    <n v="309.39999999999998"/>
    <n v="10900"/>
    <n v="68908.2"/>
    <n v="45675.3"/>
    <n v="13925.4"/>
    <n v="0"/>
    <n v="0"/>
    <n v="1785.5"/>
    <n v="4018.9"/>
    <n v="207.1"/>
    <n v="23565"/>
    <n v="458739.3"/>
    <n v="601548"/>
    <n v="354129.1"/>
    <n v="537848.19999999995"/>
    <n v="433540"/>
    <n v="0"/>
    <n v="0"/>
    <n v="0"/>
    <n v="0"/>
    <n v="0"/>
    <n v="0"/>
    <n v="0"/>
    <n v="0"/>
    <n v="0"/>
    <n v="210347.5"/>
    <n v="2555803.7000000002"/>
    <n v="0"/>
    <n v="2766151.2"/>
  </r>
  <r>
    <x v="13"/>
    <x v="1"/>
    <n v="9"/>
    <n v="32610.400000000001"/>
    <n v="41692.5"/>
    <n v="100978.6"/>
    <n v="48"/>
    <n v="11772.9"/>
    <n v="983.3"/>
    <n v="3.5"/>
    <n v="5867.8"/>
    <n v="3355.7"/>
    <n v="3103.6"/>
    <n v="588.79999999999995"/>
    <n v="369.6"/>
    <n v="10949.9"/>
    <n v="67076.399999999994"/>
    <n v="46965.5"/>
    <n v="13652.8"/>
    <n v="0"/>
    <n v="0"/>
    <n v="1993.7"/>
    <n v="3175.8"/>
    <n v="195.5"/>
    <n v="20494.2"/>
    <n v="449980.1"/>
    <n v="588417.9"/>
    <n v="339147.6"/>
    <n v="349579.5"/>
    <n v="440244"/>
    <n v="0"/>
    <n v="0"/>
    <n v="0"/>
    <n v="0"/>
    <n v="0"/>
    <n v="0"/>
    <n v="0"/>
    <n v="0"/>
    <n v="0"/>
    <n v="200416.3"/>
    <n v="2332831.3000000003"/>
    <n v="0"/>
    <n v="2533247.6"/>
  </r>
  <r>
    <x v="13"/>
    <x v="1"/>
    <n v="10"/>
    <n v="39828.199999999997"/>
    <n v="44876.800000000003"/>
    <n v="129764.5"/>
    <n v="58.8"/>
    <n v="15176.8"/>
    <n v="1786.4"/>
    <n v="3.5"/>
    <n v="6440.4"/>
    <n v="5466.7"/>
    <n v="3203.3"/>
    <n v="505.5"/>
    <n v="762.8"/>
    <n v="11087.6"/>
    <n v="72167.600000000006"/>
    <n v="52831.6"/>
    <n v="13982.4"/>
    <n v="0"/>
    <n v="0"/>
    <n v="1717.8"/>
    <n v="3172"/>
    <n v="217.9"/>
    <n v="21683.1"/>
    <n v="458875.5"/>
    <n v="610548"/>
    <n v="350509.7"/>
    <n v="450092.7"/>
    <n v="484244.5"/>
    <n v="0"/>
    <n v="0"/>
    <n v="0"/>
    <n v="0"/>
    <n v="0"/>
    <n v="0"/>
    <n v="0"/>
    <n v="0"/>
    <n v="0"/>
    <n v="246605.39999999997"/>
    <n v="2532398.7000000002"/>
    <n v="0"/>
    <n v="2779004.1"/>
  </r>
  <r>
    <x v="13"/>
    <x v="1"/>
    <n v="11"/>
    <n v="61547"/>
    <n v="63652.2"/>
    <n v="249390.1"/>
    <n v="42.5"/>
    <n v="28578.400000000001"/>
    <n v="3302.2"/>
    <n v="5.8"/>
    <n v="14307.1"/>
    <n v="10331"/>
    <n v="4833.8999999999996"/>
    <n v="480.6"/>
    <n v="869.5"/>
    <n v="12021.1"/>
    <n v="85303.6"/>
    <n v="67091.100000000006"/>
    <n v="12835.7"/>
    <n v="0"/>
    <n v="0"/>
    <n v="1937"/>
    <n v="3934.3"/>
    <n v="261.39999999999998"/>
    <n v="27051"/>
    <n v="533460.69999999995"/>
    <n v="697244.1"/>
    <n v="393898.8"/>
    <n v="625969"/>
    <n v="489375.3"/>
    <n v="0"/>
    <n v="0"/>
    <n v="0"/>
    <n v="0"/>
    <n v="0"/>
    <n v="0"/>
    <n v="0"/>
    <n v="0"/>
    <n v="0"/>
    <n v="435990.2"/>
    <n v="2951733.2"/>
    <n v="0"/>
    <n v="3387723.4000000004"/>
  </r>
  <r>
    <x v="13"/>
    <x v="1"/>
    <n v="12"/>
    <n v="101091.4"/>
    <n v="91373.8"/>
    <n v="460473.2"/>
    <n v="46.2"/>
    <n v="61948.800000000003"/>
    <n v="6997.8"/>
    <n v="8.1999999999999993"/>
    <n v="35098.5"/>
    <n v="15158.2"/>
    <n v="7079.3"/>
    <n v="868.3"/>
    <n v="558.20000000000005"/>
    <n v="12245"/>
    <n v="98506.5"/>
    <n v="83995.5"/>
    <n v="16045.8"/>
    <n v="0"/>
    <n v="0"/>
    <n v="2143.8000000000002"/>
    <n v="3008.6"/>
    <n v="299.10000000000002"/>
    <n v="32445.3"/>
    <n v="597457.80000000005"/>
    <n v="771499.1"/>
    <n v="457844.8"/>
    <n v="454266"/>
    <n v="558839.1"/>
    <n v="0"/>
    <n v="0"/>
    <n v="0"/>
    <n v="0"/>
    <n v="0"/>
    <n v="0"/>
    <n v="0"/>
    <n v="0"/>
    <n v="0"/>
    <n v="779275.4"/>
    <n v="3090022.9"/>
    <n v="0"/>
    <n v="3869298.3"/>
  </r>
  <r>
    <x v="0"/>
    <x v="2"/>
    <n v="1"/>
    <n v="197333.4"/>
    <n v="347752.6"/>
    <n v="465461.6"/>
    <n v="7323.1"/>
    <n v="151630.1"/>
    <n v="37716.699999999997"/>
    <n v="0"/>
    <n v="107992.2"/>
    <n v="535811.4"/>
    <n v="370584.7"/>
    <n v="331.6"/>
    <n v="7257.2"/>
    <n v="180258"/>
    <n v="436241.3"/>
    <n v="273127.5"/>
    <n v="51029.8"/>
    <n v="69491.81"/>
    <n v="152882.9"/>
    <n v="2217.4"/>
    <n v="62.8"/>
    <n v="4201.5"/>
    <n v="107720.1"/>
    <n v="1293652.8999999999"/>
    <n v="2865894.2"/>
    <n v="1369561.5"/>
    <n v="761792.99"/>
    <n v="1616255"/>
    <n v="0"/>
    <n v="107357.7"/>
    <n v="0"/>
    <n v="0"/>
    <n v="0"/>
    <n v="0"/>
    <n v="0"/>
    <n v="0"/>
    <n v="-18512.3"/>
    <n v="2221605.8000000003"/>
    <n v="9191978.5"/>
    <n v="88845.4"/>
    <n v="11502429.700000001"/>
  </r>
  <r>
    <x v="0"/>
    <x v="2"/>
    <n v="2"/>
    <n v="177633.6"/>
    <n v="302264.90000000002"/>
    <n v="392368.1"/>
    <n v="6177.7"/>
    <n v="137327"/>
    <n v="20827.2"/>
    <n v="0"/>
    <n v="91515.5"/>
    <n v="494824.5"/>
    <n v="338243.7"/>
    <n v="361.2"/>
    <n v="6295.8"/>
    <n v="168265.2"/>
    <n v="395162.7"/>
    <n v="257231.2"/>
    <n v="53312.2"/>
    <n v="14501.8"/>
    <n v="388201.2"/>
    <n v="1915.4"/>
    <n v="-62.8"/>
    <n v="5299.9"/>
    <n v="104365.2"/>
    <n v="1256607.3999999999"/>
    <n v="2609483"/>
    <n v="1204428.8999999999"/>
    <n v="706724.6"/>
    <n v="1345296"/>
    <n v="0"/>
    <n v="115377.9"/>
    <n v="0"/>
    <n v="0"/>
    <n v="0"/>
    <n v="0"/>
    <n v="0"/>
    <n v="0"/>
    <n v="38929.4"/>
    <n v="1961182.2"/>
    <n v="8517388.8999999985"/>
    <n v="154307.29999999999"/>
    <n v="10632878.399999999"/>
  </r>
  <r>
    <x v="0"/>
    <x v="2"/>
    <n v="3"/>
    <n v="160177.1"/>
    <n v="281852.90000000002"/>
    <n v="357102.3"/>
    <n v="5840.7"/>
    <n v="120991.1"/>
    <n v="18935.900000000001"/>
    <n v="2188"/>
    <n v="79368.800000000003"/>
    <n v="449837.5"/>
    <n v="291749.90000000002"/>
    <n v="316.60000000000002"/>
    <n v="6299.9"/>
    <n v="164509"/>
    <n v="398179.3"/>
    <n v="242556.3"/>
    <n v="35706.9"/>
    <n v="10876.1"/>
    <n v="272295.7"/>
    <n v="1956.2"/>
    <n v="0"/>
    <n v="5197.1000000000004"/>
    <n v="102286.3"/>
    <n v="1188510.6000000001"/>
    <n v="2553983"/>
    <n v="1151707"/>
    <n v="789270.5"/>
    <n v="1507671.3"/>
    <n v="0"/>
    <n v="106342.5"/>
    <n v="0"/>
    <n v="0"/>
    <n v="0"/>
    <n v="0"/>
    <n v="0"/>
    <n v="0"/>
    <n v="40802.1"/>
    <n v="1768044.2000000002"/>
    <n v="8431321.8000000007"/>
    <n v="147144.6"/>
    <n v="10346510.6"/>
  </r>
  <r>
    <x v="0"/>
    <x v="2"/>
    <n v="4"/>
    <n v="160898.1"/>
    <n v="281576.7"/>
    <n v="344094.8"/>
    <n v="5422"/>
    <n v="113670.39999999999"/>
    <n v="19430.400000000001"/>
    <n v="0"/>
    <n v="72349"/>
    <n v="433179.8"/>
    <n v="300310.7"/>
    <n v="331.9"/>
    <n v="5801"/>
    <n v="167403.6"/>
    <n v="414469.6"/>
    <n v="249976.8"/>
    <n v="23781.3"/>
    <n v="20513"/>
    <n v="176827.8"/>
    <n v="1900.9"/>
    <n v="0"/>
    <n v="5552.4"/>
    <n v="109220.5"/>
    <n v="1264163.6000000001"/>
    <n v="2718259.9"/>
    <n v="1228570.8"/>
    <n v="724762.9"/>
    <n v="1782681.5"/>
    <n v="0"/>
    <n v="98838.399999999994"/>
    <n v="0"/>
    <n v="0"/>
    <n v="0"/>
    <n v="0"/>
    <n v="0"/>
    <n v="0"/>
    <n v="45339.7"/>
    <n v="1730931.9000000001"/>
    <n v="8894217.5"/>
    <n v="144178.09999999998"/>
    <n v="10769327.5"/>
  </r>
  <r>
    <x v="0"/>
    <x v="2"/>
    <n v="5"/>
    <n v="132736.20000000001"/>
    <n v="242348"/>
    <n v="260993.8"/>
    <n v="3451.9"/>
    <n v="66216.5"/>
    <n v="15925.4"/>
    <n v="0"/>
    <n v="53228.800000000003"/>
    <n v="349521.1"/>
    <n v="255758.1"/>
    <n v="345.9"/>
    <n v="4500.7"/>
    <n v="148865.70000000001"/>
    <n v="378027.7"/>
    <n v="215941.7"/>
    <n v="19933.099999999999"/>
    <n v="29682.5"/>
    <n v="0"/>
    <n v="1954.7"/>
    <n v="0"/>
    <n v="3637.1"/>
    <n v="97586.1"/>
    <n v="1178722.3999999999"/>
    <n v="2551128.7000000002"/>
    <n v="1100118.8"/>
    <n v="756132.9"/>
    <n v="1530033.2"/>
    <n v="0"/>
    <n v="91585.7"/>
    <n v="0"/>
    <n v="0"/>
    <n v="0"/>
    <n v="0"/>
    <n v="0"/>
    <n v="0"/>
    <n v="33052.5"/>
    <n v="1380179.8000000003"/>
    <n v="8016611.2000000002"/>
    <n v="124638.2"/>
    <n v="9521429.1999999993"/>
  </r>
  <r>
    <x v="0"/>
    <x v="2"/>
    <n v="6"/>
    <n v="114988.4"/>
    <n v="219031.7"/>
    <n v="205216.3"/>
    <n v="3114.6"/>
    <n v="55573.1"/>
    <n v="14161.5"/>
    <n v="0"/>
    <n v="42543.8"/>
    <n v="317658.09999999998"/>
    <n v="240928"/>
    <n v="330"/>
    <n v="5312.9"/>
    <n v="138122"/>
    <n v="356729.59999999998"/>
    <n v="234687.4"/>
    <n v="17264.3"/>
    <n v="43959.8"/>
    <n v="278455.90000000002"/>
    <n v="2008.4"/>
    <n v="0"/>
    <n v="3963.6"/>
    <n v="90417.9"/>
    <n v="1148510.5"/>
    <n v="2255503.6"/>
    <n v="1108833.5"/>
    <n v="827304.8"/>
    <n v="1387819.2"/>
    <n v="0"/>
    <n v="109830"/>
    <n v="0"/>
    <n v="0"/>
    <n v="0"/>
    <n v="0"/>
    <n v="0"/>
    <n v="0"/>
    <n v="17163.7"/>
    <n v="1213215.5"/>
    <n v="7899223.4000000004"/>
    <n v="126993.7"/>
    <n v="9239432.5999999996"/>
  </r>
  <r>
    <x v="0"/>
    <x v="2"/>
    <n v="7"/>
    <n v="91345.5"/>
    <n v="208662.9"/>
    <n v="174137.5"/>
    <n v="2242.4"/>
    <n v="53089"/>
    <n v="23262.799999999999"/>
    <n v="0"/>
    <n v="29362.400000000001"/>
    <n v="238277.7"/>
    <n v="239964"/>
    <n v="90.7"/>
    <n v="5001.3"/>
    <n v="119473.60000000001"/>
    <n v="371398.7"/>
    <n v="211437.7"/>
    <n v="47432.9"/>
    <n v="0"/>
    <n v="264278.7"/>
    <n v="2037.6"/>
    <n v="0"/>
    <n v="5222.3999999999996"/>
    <n v="86447.9"/>
    <n v="1240725.5"/>
    <n v="2362492.7999999998"/>
    <n v="1467342.2"/>
    <n v="623704.80000000005"/>
    <n v="1629976.3"/>
    <n v="2014.22"/>
    <n v="105374.78"/>
    <n v="0"/>
    <n v="0"/>
    <n v="0"/>
    <n v="0"/>
    <n v="0"/>
    <n v="0"/>
    <n v="6702.6"/>
    <n v="1060344.2000000002"/>
    <n v="8437063.0999999996"/>
    <n v="114091.6"/>
    <n v="9611498.9000000004"/>
  </r>
  <r>
    <x v="0"/>
    <x v="2"/>
    <n v="8"/>
    <n v="83469.100000000006"/>
    <n v="187875.4"/>
    <n v="148691.9"/>
    <n v="2176.6999999999998"/>
    <n v="39514.9"/>
    <n v="14722.5"/>
    <n v="0"/>
    <n v="18477.599999999999"/>
    <n v="194968.3"/>
    <n v="191144.1"/>
    <n v="314.5"/>
    <n v="4024.5"/>
    <n v="109848.4"/>
    <n v="338965.9"/>
    <n v="188359"/>
    <n v="39051.9"/>
    <n v="0"/>
    <n v="193779"/>
    <n v="1804.6"/>
    <n v="0"/>
    <n v="3729.6"/>
    <n v="82302.100000000006"/>
    <n v="1171695.2"/>
    <n v="2189635.9"/>
    <n v="520907.4"/>
    <n v="524177.3"/>
    <n v="1455734"/>
    <n v="-2014.22"/>
    <n v="104438.42"/>
    <n v="0"/>
    <n v="0"/>
    <n v="0"/>
    <n v="0"/>
    <n v="0"/>
    <n v="0"/>
    <n v="4525.1000000000004"/>
    <n v="881040.5"/>
    <n v="6824329.2999999998"/>
    <n v="106949.3"/>
    <n v="7812319.0999999996"/>
  </r>
  <r>
    <x v="0"/>
    <x v="2"/>
    <n v="9"/>
    <n v="85185.7"/>
    <n v="195484.1"/>
    <n v="153608.29999999999"/>
    <n v="1963.8"/>
    <n v="36036.300000000003"/>
    <n v="14666.6"/>
    <n v="0"/>
    <n v="19595.3"/>
    <n v="197887.1"/>
    <n v="206021.8"/>
    <n v="375.5"/>
    <n v="3828.3"/>
    <n v="325845.8"/>
    <n v="347451.1"/>
    <n v="186425.60000000001"/>
    <n v="45606.9"/>
    <n v="33347.31"/>
    <n v="259941.5"/>
    <n v="2014.1"/>
    <n v="0"/>
    <n v="4013.3"/>
    <n v="93414.9"/>
    <n v="1195520.7"/>
    <n v="2200697.4"/>
    <n v="953524.3"/>
    <n v="643597.09"/>
    <n v="1718429.1"/>
    <n v="0"/>
    <n v="99733.2"/>
    <n v="0"/>
    <n v="0"/>
    <n v="0"/>
    <n v="0"/>
    <n v="0"/>
    <n v="0"/>
    <n v="5061.8999999999996"/>
    <n v="910449"/>
    <n v="8014032.9000000004"/>
    <n v="104795.09999999999"/>
    <n v="9029277"/>
  </r>
  <r>
    <x v="0"/>
    <x v="2"/>
    <n v="10"/>
    <n v="89506.7"/>
    <n v="200280.5"/>
    <n v="168809.1"/>
    <n v="2409.1"/>
    <n v="47696.3"/>
    <n v="18269.900000000001"/>
    <n v="0"/>
    <n v="25340.9"/>
    <n v="221382.8"/>
    <n v="225183.8"/>
    <n v="314.2"/>
    <n v="4761.2"/>
    <n v="-87034.7"/>
    <n v="347280.2"/>
    <n v="177950.1"/>
    <n v="58780.4"/>
    <n v="2.88"/>
    <n v="211180.3"/>
    <n v="1946.4"/>
    <n v="0"/>
    <n v="5157.6000000000004"/>
    <n v="94901.1"/>
    <n v="1166098.3999999999"/>
    <n v="2188495.7000000002"/>
    <n v="942508"/>
    <n v="645626.02"/>
    <n v="1542514.8"/>
    <n v="0"/>
    <n v="104841"/>
    <n v="0"/>
    <n v="0"/>
    <n v="0"/>
    <n v="0"/>
    <n v="0"/>
    <n v="0"/>
    <n v="5401.3"/>
    <n v="998879.10000000009"/>
    <n v="7300482.6000000006"/>
    <n v="110242.3"/>
    <n v="8409604.0000000019"/>
  </r>
  <r>
    <x v="0"/>
    <x v="2"/>
    <n v="11"/>
    <n v="97983.8"/>
    <n v="210213.8"/>
    <n v="220431.1"/>
    <n v="2887.7"/>
    <n v="86591.5"/>
    <n v="30712.5"/>
    <n v="0"/>
    <n v="45943"/>
    <n v="290819.8"/>
    <n v="288801.09999999998"/>
    <n v="359.1"/>
    <n v="5265.4"/>
    <n v="127980.6"/>
    <n v="369556.2"/>
    <n v="190657.6"/>
    <n v="83052.600000000006"/>
    <n v="0"/>
    <n v="182961"/>
    <n v="1862"/>
    <n v="0"/>
    <n v="3153.8"/>
    <n v="99603.4"/>
    <n v="1210696.3999999999"/>
    <n v="2303459.5"/>
    <n v="1009318.7"/>
    <n v="635354.6"/>
    <n v="1501052.6"/>
    <n v="0"/>
    <n v="104716.5"/>
    <n v="0"/>
    <n v="0"/>
    <n v="0"/>
    <n v="0"/>
    <n v="0"/>
    <n v="0"/>
    <n v="5046"/>
    <n v="1274384.2999999998"/>
    <n v="7724333.5"/>
    <n v="109762.5"/>
    <n v="9108480.3000000007"/>
  </r>
  <r>
    <x v="0"/>
    <x v="2"/>
    <n v="12"/>
    <n v="133129.4"/>
    <n v="276095.2"/>
    <n v="346052.6"/>
    <n v="7694.3"/>
    <n v="148444.70000000001"/>
    <n v="39754.400000000001"/>
    <n v="0"/>
    <n v="78812.3"/>
    <n v="395392"/>
    <n v="360281.5"/>
    <n v="342.1"/>
    <n v="4847"/>
    <n v="162374.79999999999"/>
    <n v="447682.6"/>
    <n v="237728.7"/>
    <n v="94711.8"/>
    <n v="5913.18"/>
    <n v="267639.17"/>
    <n v="2298.9"/>
    <n v="0"/>
    <n v="4367.3"/>
    <n v="126440.5"/>
    <n v="1432974.2"/>
    <n v="2781595.4"/>
    <n v="1237360.7"/>
    <n v="684446.92"/>
    <n v="1323236.93"/>
    <n v="0"/>
    <n v="103434"/>
    <n v="0"/>
    <n v="0"/>
    <n v="0"/>
    <n v="0"/>
    <n v="0"/>
    <n v="0"/>
    <n v="7411"/>
    <n v="1785656.4"/>
    <n v="8813960.2000000011"/>
    <n v="110845"/>
    <n v="10710461.600000001"/>
  </r>
  <r>
    <x v="1"/>
    <x v="2"/>
    <n v="1"/>
    <n v="174484.4"/>
    <n v="1184675"/>
    <n v="1369067.4"/>
    <n v="700.7"/>
    <n v="24627.5"/>
    <n v="1918.7"/>
    <n v="-135.69999999999999"/>
    <n v="10982.5"/>
    <n v="35054.400000000001"/>
    <n v="0"/>
    <n v="0"/>
    <n v="1980.7"/>
    <n v="44581.3"/>
    <n v="198226.6"/>
    <n v="125752.8"/>
    <n v="26377.3"/>
    <n v="-141641.29999999999"/>
    <n v="169499.75"/>
    <n v="634.79999999999995"/>
    <n v="262.60000000000002"/>
    <n v="1449.6"/>
    <n v="62062.8"/>
    <n v="880540.3"/>
    <n v="1327664.1000000001"/>
    <n v="806431.7"/>
    <n v="1379601.5"/>
    <n v="2221908.15"/>
    <n v="18005.86"/>
    <n v="835101.54"/>
    <n v="11169.67"/>
    <n v="1214177.53"/>
    <n v="0"/>
    <n v="0"/>
    <n v="386925.7"/>
    <n v="221772.5"/>
    <n v="0"/>
    <n v="2801374.9"/>
    <n v="7105332.6999999993"/>
    <n v="2687152.8000000003"/>
    <n v="12593860.4"/>
  </r>
  <r>
    <x v="1"/>
    <x v="2"/>
    <n v="2"/>
    <n v="153708.1"/>
    <n v="995642.2"/>
    <n v="1086767"/>
    <n v="322.2"/>
    <n v="20064.2"/>
    <n v="2082.8000000000002"/>
    <n v="-446.2"/>
    <n v="9047.4"/>
    <n v="33180.300000000003"/>
    <n v="0"/>
    <n v="0"/>
    <n v="1728.5"/>
    <n v="43171.3"/>
    <n v="191216"/>
    <n v="123137.1"/>
    <n v="35296.6"/>
    <n v="0"/>
    <n v="26060.83"/>
    <n v="494.8"/>
    <n v="-262.60000000000002"/>
    <n v="1949.9"/>
    <n v="89563.5"/>
    <n v="817252.4"/>
    <n v="1245457.3999999999"/>
    <n v="777468.7"/>
    <n v="1211233.7"/>
    <n v="1982102.77"/>
    <n v="0"/>
    <n v="736615.4"/>
    <n v="0"/>
    <n v="984742.7"/>
    <n v="0"/>
    <n v="0"/>
    <n v="297968"/>
    <n v="225028.4"/>
    <n v="0"/>
    <n v="2300367.9999999995"/>
    <n v="6545870.9000000004"/>
    <n v="2244354.5"/>
    <n v="11090593.4"/>
  </r>
  <r>
    <x v="1"/>
    <x v="2"/>
    <n v="3"/>
    <n v="118465.1"/>
    <n v="683993"/>
    <n v="784313"/>
    <n v="310.39999999999998"/>
    <n v="19747.2"/>
    <n v="1721.8"/>
    <n v="0"/>
    <n v="5629.1"/>
    <n v="24414.3"/>
    <n v="0"/>
    <n v="0"/>
    <n v="2272.1"/>
    <n v="37231.800000000003"/>
    <n v="192398"/>
    <n v="120159.1"/>
    <n v="35434.6"/>
    <n v="0"/>
    <n v="3143.1"/>
    <n v="521"/>
    <n v="0"/>
    <n v="2179.3000000000002"/>
    <n v="57569.599999999999"/>
    <n v="802475.6"/>
    <n v="1204737.5"/>
    <n v="752538.2"/>
    <n v="978968.2"/>
    <n v="2370915.7000000002"/>
    <n v="0"/>
    <n v="806836.2"/>
    <n v="0"/>
    <n v="1281714"/>
    <n v="0"/>
    <n v="0"/>
    <n v="351828.2"/>
    <n v="135994"/>
    <n v="0"/>
    <n v="1638593.9000000001"/>
    <n v="6560543.8000000007"/>
    <n v="2576372.4"/>
    <n v="10775510.100000001"/>
  </r>
  <r>
    <x v="1"/>
    <x v="2"/>
    <n v="4"/>
    <n v="105838.5"/>
    <n v="583611.9"/>
    <n v="696404.7"/>
    <n v="575"/>
    <n v="18501.5"/>
    <n v="1558.4"/>
    <n v="0"/>
    <n v="3425.8"/>
    <n v="20713"/>
    <n v="0"/>
    <n v="0"/>
    <n v="1706.8"/>
    <n v="35170.300000000003"/>
    <n v="182362.4"/>
    <n v="111010.9"/>
    <n v="11618"/>
    <n v="15165.86"/>
    <n v="108495.73"/>
    <n v="497.4"/>
    <n v="0"/>
    <n v="1512.9"/>
    <n v="51259.8"/>
    <n v="771553.3"/>
    <n v="1161348.1000000001"/>
    <n v="773585.1"/>
    <n v="1372470.04"/>
    <n v="2375132.9700000002"/>
    <n v="0"/>
    <n v="749781.5"/>
    <n v="0"/>
    <n v="1199758.6000000001"/>
    <n v="0"/>
    <n v="0"/>
    <n v="333221.59999999998"/>
    <n v="181898.9"/>
    <n v="15838.2"/>
    <n v="1430628.8"/>
    <n v="6972889.6000000015"/>
    <n v="2480498.8000000003"/>
    <n v="10884017.200000003"/>
  </r>
  <r>
    <x v="1"/>
    <x v="2"/>
    <n v="5"/>
    <n v="87943.2"/>
    <n v="483034.9"/>
    <n v="544238.5"/>
    <n v="203.3"/>
    <n v="12942"/>
    <n v="1596.7"/>
    <n v="0"/>
    <n v="1623.4"/>
    <n v="15166.8"/>
    <n v="0"/>
    <n v="0"/>
    <n v="1571.1"/>
    <n v="32215"/>
    <n v="178207.4"/>
    <n v="108076.6"/>
    <n v="12032.6"/>
    <n v="0"/>
    <n v="96428.63"/>
    <n v="381.4"/>
    <n v="0"/>
    <n v="1190"/>
    <n v="44325.1"/>
    <n v="736221.3"/>
    <n v="1101776.8999999999"/>
    <n v="719618.1"/>
    <n v="1013994.1"/>
    <n v="1778059.97"/>
    <n v="0"/>
    <n v="648814.4"/>
    <n v="0"/>
    <n v="1233263.2"/>
    <n v="0"/>
    <n v="0"/>
    <n v="328567.2"/>
    <n v="160349.85999999999"/>
    <n v="2133.34"/>
    <n v="1146748.8"/>
    <n v="5824098.2000000002"/>
    <n v="2373128"/>
    <n v="9343975"/>
  </r>
  <r>
    <x v="1"/>
    <x v="2"/>
    <n v="6"/>
    <n v="80221.2"/>
    <n v="437787.5"/>
    <n v="492676.9"/>
    <n v="224.3"/>
    <n v="11146.7"/>
    <n v="1184.2"/>
    <n v="0"/>
    <n v="978.8"/>
    <n v="10852.8"/>
    <n v="0"/>
    <n v="0"/>
    <n v="1937.3"/>
    <n v="30342.799999999999"/>
    <n v="159895.70000000001"/>
    <n v="96031.4"/>
    <n v="11681.7"/>
    <n v="0"/>
    <n v="101206.67"/>
    <n v="461.8"/>
    <n v="0"/>
    <n v="1207.7"/>
    <n v="40207.1"/>
    <n v="738390.4"/>
    <n v="1046707.1"/>
    <n v="671324.4"/>
    <n v="1163974.8"/>
    <n v="2009729.43"/>
    <n v="0"/>
    <n v="598264.9"/>
    <n v="0"/>
    <n v="1215711.7"/>
    <n v="0"/>
    <n v="0"/>
    <n v="294510.90000000002"/>
    <n v="135536.57"/>
    <n v="-15143.27"/>
    <n v="1035072.4000000001"/>
    <n v="6073098.2999999998"/>
    <n v="2228880.7999999998"/>
    <n v="9337051.5"/>
  </r>
  <r>
    <x v="1"/>
    <x v="2"/>
    <n v="7"/>
    <n v="64856.1"/>
    <n v="407420.5"/>
    <n v="494925.8"/>
    <n v="221.3"/>
    <n v="15246.7"/>
    <n v="1318.1"/>
    <n v="0"/>
    <n v="728.7"/>
    <n v="9180.7999999999993"/>
    <n v="0"/>
    <n v="0"/>
    <n v="1667.8"/>
    <n v="26729.1"/>
    <n v="189078.3"/>
    <n v="128284.9"/>
    <n v="11002.5"/>
    <n v="0"/>
    <n v="94522.72"/>
    <n v="423.1"/>
    <n v="0"/>
    <n v="1309.5"/>
    <n v="36981.199999999997"/>
    <n v="797056.5"/>
    <n v="1059163.3"/>
    <n v="745365.4"/>
    <n v="943165.6"/>
    <n v="2157618.1800000002"/>
    <n v="0"/>
    <n v="603062.30000000005"/>
    <n v="0"/>
    <n v="1177964.2"/>
    <n v="0"/>
    <n v="0"/>
    <n v="349895.8"/>
    <n v="95085.45"/>
    <n v="-3875.95"/>
    <n v="993897.99999999988"/>
    <n v="6192368.0999999996"/>
    <n v="2222131.7999999998"/>
    <n v="9408397.8999999985"/>
  </r>
  <r>
    <x v="1"/>
    <x v="2"/>
    <n v="8"/>
    <n v="60283.199999999997"/>
    <n v="376272.5"/>
    <n v="435945.7"/>
    <n v="196.6"/>
    <n v="11700.4"/>
    <n v="1200.5999999999999"/>
    <n v="0"/>
    <n v="662.3"/>
    <n v="7079.3"/>
    <n v="0"/>
    <n v="0"/>
    <n v="1592.4"/>
    <n v="29177.7"/>
    <n v="171214.6"/>
    <n v="111108.7"/>
    <n v="10464"/>
    <n v="0"/>
    <n v="100648.5"/>
    <n v="396.3"/>
    <n v="0"/>
    <n v="1322.8"/>
    <n v="33216.699999999997"/>
    <n v="762542.5"/>
    <n v="1024662.5"/>
    <n v="707002.8"/>
    <n v="895182"/>
    <n v="2296210.4"/>
    <n v="0"/>
    <n v="620669.1"/>
    <n v="0"/>
    <n v="1166001.7"/>
    <n v="0"/>
    <n v="0"/>
    <n v="311948"/>
    <n v="174436.4"/>
    <n v="0"/>
    <n v="893340.60000000009"/>
    <n v="6144741.9000000004"/>
    <n v="2273055.1999999997"/>
    <n v="9311137.6999999993"/>
  </r>
  <r>
    <x v="1"/>
    <x v="2"/>
    <n v="9"/>
    <n v="64983.8"/>
    <n v="404679.9"/>
    <n v="473334"/>
    <n v="269"/>
    <n v="12691.8"/>
    <n v="1343"/>
    <n v="0"/>
    <n v="687.9"/>
    <n v="7767.1"/>
    <n v="0"/>
    <n v="0"/>
    <n v="1915"/>
    <n v="31774.799999999999"/>
    <n v="180713.60000000001"/>
    <n v="109499.7"/>
    <n v="9179.09"/>
    <n v="629.11"/>
    <n v="148738.29999999999"/>
    <n v="387.3"/>
    <n v="0"/>
    <n v="1276.4000000000001"/>
    <n v="37542.699999999997"/>
    <n v="777983.8"/>
    <n v="1039944.4"/>
    <n v="739955.81"/>
    <n v="845773.59"/>
    <n v="2041007.5"/>
    <n v="7924.52"/>
    <n v="580982.18000000005"/>
    <n v="0"/>
    <n v="1006998.4"/>
    <n v="0"/>
    <n v="0"/>
    <n v="281069.8"/>
    <n v="140735.1"/>
    <n v="0"/>
    <n v="965756.5"/>
    <n v="5966321.0999999996"/>
    <n v="2017710.0000000002"/>
    <n v="8949787.5999999996"/>
  </r>
  <r>
    <x v="1"/>
    <x v="2"/>
    <n v="10"/>
    <n v="62107.7"/>
    <n v="380273.3"/>
    <n v="463860.4"/>
    <n v="284.60000000000002"/>
    <n v="15831.5"/>
    <n v="1254.4000000000001"/>
    <n v="0"/>
    <n v="888.5"/>
    <n v="8478.4"/>
    <n v="0"/>
    <n v="0"/>
    <n v="2538.5"/>
    <n v="29789.7"/>
    <n v="165480.29999999999"/>
    <n v="104891.7"/>
    <n v="4937"/>
    <n v="3034.95"/>
    <n v="40033.599999999999"/>
    <n v="289.7"/>
    <n v="0"/>
    <n v="1289.5999999999999"/>
    <n v="37536.1"/>
    <n v="730915"/>
    <n v="1022351.2"/>
    <n v="667602.6"/>
    <n v="844743.85"/>
    <n v="2284982.9"/>
    <n v="0"/>
    <n v="476673.3"/>
    <n v="0"/>
    <n v="1086003.7"/>
    <n v="0"/>
    <n v="0"/>
    <n v="314380.79999999999"/>
    <n v="142320.4"/>
    <n v="0"/>
    <n v="932978.8"/>
    <n v="5940416.6999999993"/>
    <n v="2019378.2"/>
    <n v="8892773.6999999993"/>
  </r>
  <r>
    <x v="1"/>
    <x v="2"/>
    <n v="11"/>
    <n v="72549.7"/>
    <n v="441766.3"/>
    <n v="597500.4"/>
    <n v="283.7"/>
    <n v="28120.799999999999"/>
    <n v="1327.3"/>
    <n v="0"/>
    <n v="3014.4"/>
    <n v="18779.3"/>
    <n v="0"/>
    <n v="0"/>
    <n v="1579.7"/>
    <n v="30888.1"/>
    <n v="167896.6"/>
    <n v="115606.7"/>
    <n v="-5780.1"/>
    <n v="41.7"/>
    <n v="44785.2"/>
    <n v="291.8"/>
    <n v="0"/>
    <n v="1568.2"/>
    <n v="41770.699999999997"/>
    <n v="771128.2"/>
    <n v="1075601.7"/>
    <n v="765838.4"/>
    <n v="755414"/>
    <n v="2297343.2000000002"/>
    <n v="0"/>
    <n v="569207.80000000005"/>
    <n v="0"/>
    <n v="1020721.8"/>
    <n v="0"/>
    <n v="0"/>
    <n v="13603484.4"/>
    <n v="141362.9"/>
    <n v="0"/>
    <n v="1163341.8999999999"/>
    <n v="6063974.0999999996"/>
    <n v="15334776.9"/>
    <n v="22562092.899999999"/>
  </r>
  <r>
    <x v="1"/>
    <x v="2"/>
    <n v="12"/>
    <n v="103221.3"/>
    <n v="640144"/>
    <n v="898037.8"/>
    <n v="376.6"/>
    <n v="31342.5"/>
    <n v="1393.2"/>
    <n v="0"/>
    <n v="6369.4"/>
    <n v="30452.2"/>
    <n v="0"/>
    <n v="0"/>
    <n v="1926.2"/>
    <n v="36463.699999999997"/>
    <n v="202488.4"/>
    <n v="134175"/>
    <n v="5636.5"/>
    <n v="166.9"/>
    <n v="100107.14"/>
    <n v="354.6"/>
    <n v="0"/>
    <n v="1526.7"/>
    <n v="77701.5"/>
    <n v="917336.4"/>
    <n v="1330404.6000000001"/>
    <n v="829252.8"/>
    <n v="636830.80000000005"/>
    <n v="2428013.56"/>
    <n v="0"/>
    <n v="454365.6"/>
    <n v="0"/>
    <n v="1115670.3999999999"/>
    <n v="0"/>
    <n v="0"/>
    <n v="-13070488.6"/>
    <n v="157225.70000000001"/>
    <n v="0"/>
    <n v="1711337"/>
    <n v="6702384.8000000007"/>
    <n v="-11343226.9"/>
    <n v="-2929505.0999999996"/>
  </r>
  <r>
    <x v="2"/>
    <x v="2"/>
    <n v="1"/>
    <n v="84798.5"/>
    <n v="238594"/>
    <n v="160013.5"/>
    <n v="445"/>
    <n v="16760.8"/>
    <n v="4.7"/>
    <n v="0"/>
    <n v="26612.799999999999"/>
    <n v="6948.8"/>
    <n v="0"/>
    <n v="0"/>
    <n v="624.20000000000005"/>
    <n v="39791.699999999997"/>
    <n v="79710.600000000006"/>
    <n v="51700.5"/>
    <n v="7090.1"/>
    <n v="4550.38"/>
    <n v="2405.66"/>
    <n v="0"/>
    <n v="0"/>
    <n v="1128.9000000000001"/>
    <n v="31131"/>
    <n v="406453.6"/>
    <n v="586886.5"/>
    <n v="581898.4"/>
    <n v="378452.22"/>
    <n v="534498.24"/>
    <n v="0"/>
    <n v="112831.8"/>
    <n v="0"/>
    <n v="0"/>
    <n v="0"/>
    <n v="0"/>
    <n v="0"/>
    <n v="480.7"/>
    <n v="0"/>
    <n v="534178.10000000009"/>
    <n v="2706322"/>
    <n v="113312.5"/>
    <n v="3353812.6"/>
  </r>
  <r>
    <x v="2"/>
    <x v="2"/>
    <n v="2"/>
    <n v="77183.100000000006"/>
    <n v="215389.5"/>
    <n v="138354.29999999999"/>
    <n v="434.7"/>
    <n v="17307.8"/>
    <n v="1.2"/>
    <n v="0"/>
    <n v="26742.1"/>
    <n v="7498.1"/>
    <n v="0"/>
    <n v="0"/>
    <n v="602.4"/>
    <n v="38143.599999999999"/>
    <n v="77949.7"/>
    <n v="51478.9"/>
    <n v="8382.1"/>
    <n v="0"/>
    <n v="0"/>
    <n v="0"/>
    <n v="0"/>
    <n v="924.6"/>
    <n v="32633.3"/>
    <n v="410796.4"/>
    <n v="578798.4"/>
    <n v="465035.8"/>
    <n v="335593.5"/>
    <n v="521424"/>
    <n v="0"/>
    <n v="111826.2"/>
    <n v="0"/>
    <n v="0"/>
    <n v="0"/>
    <n v="0"/>
    <n v="0"/>
    <n v="428.9"/>
    <n v="0"/>
    <n v="482910.79999999993"/>
    <n v="2521762.7000000002"/>
    <n v="112255.09999999999"/>
    <n v="3116928.6"/>
  </r>
  <r>
    <x v="2"/>
    <x v="2"/>
    <n v="3"/>
    <n v="62931.199999999997"/>
    <n v="153473.79999999999"/>
    <n v="107924.5"/>
    <n v="313.39999999999998"/>
    <n v="12421.5"/>
    <n v="37.299999999999997"/>
    <n v="0"/>
    <n v="19850.400000000001"/>
    <n v="4318.1000000000004"/>
    <n v="0"/>
    <n v="0"/>
    <n v="656"/>
    <n v="32563.5"/>
    <n v="70174.600000000006"/>
    <n v="47574.2"/>
    <n v="8472.7999999999993"/>
    <n v="0"/>
    <n v="0"/>
    <n v="0"/>
    <n v="0"/>
    <n v="714"/>
    <n v="26948.799999999999"/>
    <n v="345197.4"/>
    <n v="404668.7"/>
    <n v="446700.6"/>
    <n v="342560.5"/>
    <n v="619168.69999999995"/>
    <n v="0"/>
    <n v="130540.8"/>
    <n v="0"/>
    <n v="0"/>
    <n v="0"/>
    <n v="0"/>
    <n v="0"/>
    <n v="240.4"/>
    <n v="0"/>
    <n v="361270.2"/>
    <n v="2345399.7999999998"/>
    <n v="130781.2"/>
    <n v="2837451.2"/>
  </r>
  <r>
    <x v="2"/>
    <x v="2"/>
    <n v="4"/>
    <n v="60081.7"/>
    <n v="141030.9"/>
    <n v="106184.9"/>
    <n v="223.9"/>
    <n v="10338.299999999999"/>
    <n v="84.1"/>
    <n v="0"/>
    <n v="16803.599999999999"/>
    <n v="4668.8999999999996"/>
    <n v="0"/>
    <n v="0"/>
    <n v="522.6"/>
    <n v="31725.3"/>
    <n v="73003"/>
    <n v="48019.5"/>
    <n v="7688.9"/>
    <n v="0"/>
    <n v="0"/>
    <n v="0"/>
    <n v="0"/>
    <n v="768.5"/>
    <n v="27895.5"/>
    <n v="371530.6"/>
    <n v="538724.19999999995"/>
    <n v="487902"/>
    <n v="365386.2"/>
    <n v="596151"/>
    <n v="0"/>
    <n v="112886.1"/>
    <n v="0"/>
    <n v="0"/>
    <n v="0"/>
    <n v="0"/>
    <n v="0"/>
    <n v="282.2"/>
    <n v="0"/>
    <n v="339416.3"/>
    <n v="2549317.2999999998"/>
    <n v="113168.3"/>
    <n v="3001901.8999999994"/>
  </r>
  <r>
    <x v="2"/>
    <x v="2"/>
    <n v="5"/>
    <n v="46490.3"/>
    <n v="111685"/>
    <n v="75196.2"/>
    <n v="169.7"/>
    <n v="6320.4"/>
    <n v="11.6"/>
    <n v="0"/>
    <n v="11691.8"/>
    <n v="3279.7"/>
    <n v="0"/>
    <n v="0"/>
    <n v="503.6"/>
    <n v="27737.8"/>
    <n v="66608.7"/>
    <n v="54663.3"/>
    <n v="9590.2000000000007"/>
    <n v="0"/>
    <n v="0"/>
    <n v="0"/>
    <n v="0"/>
    <n v="4947.8"/>
    <n v="24426.400000000001"/>
    <n v="326348.3"/>
    <n v="477116.9"/>
    <n v="344692.8"/>
    <n v="348040"/>
    <n v="518794.6"/>
    <n v="0"/>
    <n v="105664"/>
    <n v="0"/>
    <n v="0"/>
    <n v="0"/>
    <n v="0"/>
    <n v="0"/>
    <n v="397.5"/>
    <n v="0"/>
    <n v="254844.7"/>
    <n v="2203470.4"/>
    <n v="106061.5"/>
    <n v="2564376.6"/>
  </r>
  <r>
    <x v="2"/>
    <x v="2"/>
    <n v="6"/>
    <n v="40736.5"/>
    <n v="99775.7"/>
    <n v="62636.800000000003"/>
    <n v="201.4"/>
    <n v="4866.8"/>
    <n v="8.1"/>
    <n v="0"/>
    <n v="9377"/>
    <n v="1530.6"/>
    <n v="0"/>
    <n v="0"/>
    <n v="667"/>
    <n v="26816.6"/>
    <n v="62384.5"/>
    <n v="52650.3"/>
    <n v="11339.7"/>
    <n v="0"/>
    <n v="0"/>
    <n v="0"/>
    <n v="0"/>
    <n v="1993.7"/>
    <n v="24135.9"/>
    <n v="330386.7"/>
    <n v="466456.4"/>
    <n v="366404.4"/>
    <n v="428781.7"/>
    <n v="495888.1"/>
    <n v="0"/>
    <n v="99636.2"/>
    <n v="0"/>
    <n v="0"/>
    <n v="0"/>
    <n v="0"/>
    <n v="0"/>
    <n v="52"/>
    <n v="0"/>
    <n v="219132.9"/>
    <n v="2267905"/>
    <n v="99688.2"/>
    <n v="2586726.1"/>
  </r>
  <r>
    <x v="2"/>
    <x v="2"/>
    <n v="7"/>
    <n v="32785.4"/>
    <n v="87675"/>
    <n v="57854.9"/>
    <n v="102.5"/>
    <n v="4684.3"/>
    <n v="17.5"/>
    <n v="0"/>
    <n v="5828.6"/>
    <n v="1121.7"/>
    <n v="0"/>
    <n v="0"/>
    <n v="791.8"/>
    <n v="24698.6"/>
    <n v="75145.399999999994"/>
    <n v="52188.7"/>
    <n v="11035.6"/>
    <n v="0"/>
    <n v="0"/>
    <n v="0"/>
    <n v="0"/>
    <n v="636.20000000000005"/>
    <n v="16862.900000000001"/>
    <n v="300390.40000000002"/>
    <n v="426767.1"/>
    <n v="279113.40000000002"/>
    <n v="359287.5"/>
    <n v="627926.19999999995"/>
    <n v="0"/>
    <n v="107481.1"/>
    <n v="0"/>
    <n v="0"/>
    <n v="0"/>
    <n v="0"/>
    <n v="0"/>
    <n v="0"/>
    <n v="0"/>
    <n v="190069.9"/>
    <n v="2174843.7999999998"/>
    <n v="107481.1"/>
    <n v="2472394.7999999998"/>
  </r>
  <r>
    <x v="2"/>
    <x v="2"/>
    <n v="8"/>
    <n v="31395.8"/>
    <n v="83307.100000000006"/>
    <n v="50826.6"/>
    <n v="152.30000000000001"/>
    <n v="3881"/>
    <n v="19.8"/>
    <n v="0"/>
    <n v="4972.1000000000004"/>
    <n v="1097.3"/>
    <n v="0"/>
    <n v="0"/>
    <n v="483.8"/>
    <n v="24179.8"/>
    <n v="74906.7"/>
    <n v="42702.6"/>
    <n v="9989.2000000000007"/>
    <n v="0"/>
    <n v="0"/>
    <n v="0"/>
    <n v="0"/>
    <n v="708.1"/>
    <n v="16891.900000000001"/>
    <n v="294228.7"/>
    <n v="421443.5"/>
    <n v="280041"/>
    <n v="387731.20000000001"/>
    <n v="642715"/>
    <n v="0"/>
    <n v="110885.9"/>
    <n v="0"/>
    <n v="0"/>
    <n v="0"/>
    <n v="0"/>
    <n v="0"/>
    <n v="0"/>
    <n v="0"/>
    <n v="175651.99999999997"/>
    <n v="2196021.5"/>
    <n v="110885.9"/>
    <n v="2482559.4"/>
  </r>
  <r>
    <x v="2"/>
    <x v="2"/>
    <n v="9"/>
    <n v="34223.5"/>
    <n v="89752"/>
    <n v="56295.7"/>
    <n v="73.7"/>
    <n v="4448.3"/>
    <n v="21"/>
    <n v="0"/>
    <n v="4982.2"/>
    <n v="1085.2"/>
    <n v="0"/>
    <n v="0"/>
    <n v="633.6"/>
    <n v="25837.599999999999"/>
    <n v="70603.3"/>
    <n v="38703.9"/>
    <n v="10915.8"/>
    <n v="3215.23"/>
    <n v="7982.38"/>
    <n v="0"/>
    <n v="0"/>
    <n v="771"/>
    <n v="19989.2"/>
    <n v="311915.7"/>
    <n v="444589.9"/>
    <n v="289817.5"/>
    <n v="453936.17"/>
    <n v="605688.72"/>
    <n v="0"/>
    <n v="111058.8"/>
    <n v="0"/>
    <n v="0"/>
    <n v="0"/>
    <n v="0"/>
    <n v="0"/>
    <n v="0"/>
    <n v="0"/>
    <n v="190881.60000000003"/>
    <n v="2284600"/>
    <n v="111058.8"/>
    <n v="2586540.4"/>
  </r>
  <r>
    <x v="2"/>
    <x v="2"/>
    <n v="10"/>
    <n v="33920.1"/>
    <n v="87221.1"/>
    <n v="59608.2"/>
    <n v="71.400000000000006"/>
    <n v="5024.8"/>
    <n v="21"/>
    <n v="0"/>
    <n v="4205.7"/>
    <n v="1739.9"/>
    <n v="0"/>
    <n v="0"/>
    <n v="455.5"/>
    <n v="25887.7"/>
    <n v="66920.100000000006"/>
    <n v="37346.699999999997"/>
    <n v="10661.2"/>
    <n v="0"/>
    <n v="0"/>
    <n v="0"/>
    <n v="0"/>
    <n v="736.9"/>
    <n v="20515.5"/>
    <n v="294759.09999999998"/>
    <n v="431532.4"/>
    <n v="276909.5"/>
    <n v="383787.9"/>
    <n v="571313.1"/>
    <n v="0"/>
    <n v="110151.2"/>
    <n v="0"/>
    <n v="0"/>
    <n v="0"/>
    <n v="0"/>
    <n v="0"/>
    <n v="0"/>
    <n v="0"/>
    <n v="191812.2"/>
    <n v="2120825.6"/>
    <n v="110151.2"/>
    <n v="2422789.0000000005"/>
  </r>
  <r>
    <x v="2"/>
    <x v="2"/>
    <n v="11"/>
    <n v="38685.699999999997"/>
    <n v="96537.600000000006"/>
    <n v="76785"/>
    <n v="102.3"/>
    <n v="9813.6"/>
    <n v="9.3000000000000007"/>
    <n v="0"/>
    <n v="8314.2999999999993"/>
    <n v="3248.7"/>
    <n v="0"/>
    <n v="0"/>
    <n v="413.5"/>
    <n v="26753.4"/>
    <n v="68226.2"/>
    <n v="45545.7"/>
    <n v="10381.700000000001"/>
    <n v="0"/>
    <n v="0"/>
    <n v="0"/>
    <n v="0"/>
    <n v="922.1"/>
    <n v="22668.7"/>
    <n v="316478.90000000002"/>
    <n v="462124.4"/>
    <n v="298763.7"/>
    <n v="334978.7"/>
    <n v="569505"/>
    <n v="0"/>
    <n v="123476.9"/>
    <n v="0"/>
    <n v="0"/>
    <n v="0"/>
    <n v="0"/>
    <n v="0"/>
    <n v="0"/>
    <n v="0"/>
    <n v="233496.49999999997"/>
    <n v="2156762"/>
    <n v="123476.9"/>
    <n v="2513735.4"/>
  </r>
  <r>
    <x v="2"/>
    <x v="2"/>
    <n v="12"/>
    <n v="52687.4"/>
    <n v="136418.9"/>
    <n v="118097.3"/>
    <n v="245.9"/>
    <n v="17748.5"/>
    <n v="45.4"/>
    <n v="0"/>
    <n v="19018.900000000001"/>
    <n v="5507.9"/>
    <n v="0"/>
    <n v="0"/>
    <n v="565.70000000000005"/>
    <n v="31879.200000000001"/>
    <n v="81169.399999999994"/>
    <n v="52109.8"/>
    <n v="13448.7"/>
    <n v="0"/>
    <n v="0"/>
    <n v="0"/>
    <n v="0"/>
    <n v="820"/>
    <n v="29803"/>
    <n v="394289.7"/>
    <n v="571813.1"/>
    <n v="333268.59999999998"/>
    <n v="388971.1"/>
    <n v="539148.69999999995"/>
    <n v="0"/>
    <n v="126564.8"/>
    <n v="0"/>
    <n v="0"/>
    <n v="0"/>
    <n v="0"/>
    <n v="0"/>
    <n v="72.900000000000006"/>
    <n v="0"/>
    <n v="349770.20000000007"/>
    <n v="2437287"/>
    <n v="126637.7"/>
    <n v="2913694.9000000004"/>
  </r>
  <r>
    <x v="3"/>
    <x v="2"/>
    <n v="1"/>
    <n v="131739.9"/>
    <n v="709449.2"/>
    <n v="915588.6"/>
    <n v="43.3"/>
    <n v="122824.7"/>
    <n v="5536.2"/>
    <n v="0"/>
    <n v="8231.9"/>
    <n v="6768.7"/>
    <n v="0"/>
    <n v="0"/>
    <n v="320.8"/>
    <n v="41951.8"/>
    <n v="197407"/>
    <n v="283311.59999999998"/>
    <n v="103837.2"/>
    <n v="13378.4"/>
    <n v="2034.2"/>
    <n v="0"/>
    <n v="0"/>
    <n v="776.3"/>
    <n v="49020.4"/>
    <n v="928957.1"/>
    <n v="2045685.5"/>
    <n v="1538280.2"/>
    <n v="970592.4"/>
    <n v="2712461.6"/>
    <n v="0"/>
    <n v="524922.1"/>
    <n v="0"/>
    <n v="386555.3"/>
    <n v="0"/>
    <n v="0"/>
    <n v="14138977.300000001"/>
    <n v="0"/>
    <n v="38304.5"/>
    <n v="1900182.4999999998"/>
    <n v="8888014.5"/>
    <n v="15088759.200000001"/>
    <n v="25876956.200000003"/>
  </r>
  <r>
    <x v="3"/>
    <x v="2"/>
    <n v="2"/>
    <n v="118112.4"/>
    <n v="634125.5"/>
    <n v="793461.7"/>
    <n v="51.4"/>
    <n v="122144.7"/>
    <n v="4223.3"/>
    <n v="0"/>
    <n v="7704.8"/>
    <n v="6375"/>
    <n v="0"/>
    <n v="0"/>
    <n v="318.3"/>
    <n v="41235.4"/>
    <n v="194013.5"/>
    <n v="259594.3"/>
    <n v="28079.9"/>
    <n v="4527.3999999999996"/>
    <n v="61865.05"/>
    <n v="0"/>
    <n v="0"/>
    <n v="812.3"/>
    <n v="51137.9"/>
    <n v="909317.6"/>
    <n v="1970436.9"/>
    <n v="1952164.1"/>
    <n v="848175.6"/>
    <n v="2316713.15"/>
    <n v="0"/>
    <n v="457038.6"/>
    <n v="0"/>
    <n v="319573.59999999998"/>
    <n v="0"/>
    <n v="0"/>
    <n v="15902132.699999999"/>
    <n v="0"/>
    <n v="34517.800000000003"/>
    <n v="1686198.8"/>
    <n v="8638391.4000000004"/>
    <n v="16713262.699999999"/>
    <n v="27037852.899999999"/>
  </r>
  <r>
    <x v="3"/>
    <x v="2"/>
    <n v="3"/>
    <n v="84658.7"/>
    <n v="438493.2"/>
    <n v="643776"/>
    <n v="44.8"/>
    <n v="97024.6"/>
    <n v="3051.3"/>
    <n v="0"/>
    <n v="4306.2"/>
    <n v="3448.7"/>
    <n v="0"/>
    <n v="0"/>
    <n v="333"/>
    <n v="31955.4"/>
    <n v="173962.2"/>
    <n v="209509.3"/>
    <n v="58424"/>
    <n v="3671.5"/>
    <n v="1277.9000000000001"/>
    <n v="0"/>
    <n v="0"/>
    <n v="480.1"/>
    <n v="39362.199999999997"/>
    <n v="805725.7"/>
    <n v="1700017.9"/>
    <n v="1561924.3"/>
    <n v="804043.7"/>
    <n v="2634392.4"/>
    <n v="0"/>
    <n v="510857.9"/>
    <n v="0"/>
    <n v="412524.1"/>
    <n v="0"/>
    <n v="0"/>
    <n v="15726730"/>
    <n v="0"/>
    <n v="38074.1"/>
    <n v="1274803.5"/>
    <n v="8025079.5999999996"/>
    <n v="16688186.1"/>
    <n v="25988069.199999999"/>
  </r>
  <r>
    <x v="3"/>
    <x v="2"/>
    <n v="4"/>
    <n v="88458.7"/>
    <n v="438655.4"/>
    <n v="710380.4"/>
    <n v="44.5"/>
    <n v="101445.1"/>
    <n v="3213.4"/>
    <n v="0"/>
    <n v="4976.8"/>
    <n v="3771.7"/>
    <n v="0"/>
    <n v="0"/>
    <n v="376.1"/>
    <n v="34844.300000000003"/>
    <n v="194610.1"/>
    <n v="232167.6"/>
    <n v="82115.5"/>
    <n v="4349.2"/>
    <n v="1591.7"/>
    <n v="0"/>
    <n v="0"/>
    <n v="520.6"/>
    <n v="41128.300000000003"/>
    <n v="894702.8"/>
    <n v="1935145.4"/>
    <n v="613389.30000000005"/>
    <n v="855186.1"/>
    <n v="3038889"/>
    <n v="0"/>
    <n v="515918.8"/>
    <n v="0"/>
    <n v="523075.9"/>
    <n v="0"/>
    <n v="0"/>
    <n v="25508670"/>
    <n v="0"/>
    <n v="35415.9"/>
    <n v="1350946"/>
    <n v="7929015.9999999991"/>
    <n v="26583080.599999998"/>
    <n v="35863042.599999994"/>
  </r>
  <r>
    <x v="3"/>
    <x v="2"/>
    <n v="5"/>
    <n v="69533.2"/>
    <n v="362384.6"/>
    <n v="461604.4"/>
    <n v="47.8"/>
    <n v="51608.7"/>
    <n v="1627.3"/>
    <n v="0"/>
    <n v="2670.8"/>
    <n v="2474.6"/>
    <n v="0"/>
    <n v="0"/>
    <n v="289"/>
    <n v="29847.7"/>
    <n v="172165.6"/>
    <n v="185958.39999999999"/>
    <n v="56310.5"/>
    <n v="3302.2"/>
    <n v="126497.83"/>
    <n v="0"/>
    <n v="0"/>
    <n v="427.9"/>
    <n v="35357.5"/>
    <n v="823462.3"/>
    <n v="1627863.7"/>
    <n v="1092264.7"/>
    <n v="941151.1"/>
    <n v="2383518.0699999998"/>
    <n v="0"/>
    <n v="503973.5"/>
    <n v="0"/>
    <n v="677820.8"/>
    <n v="0"/>
    <n v="0"/>
    <n v="26830340"/>
    <n v="0"/>
    <n v="35240.400000000001"/>
    <n v="951951.4"/>
    <n v="7478416.5"/>
    <n v="28047374.699999999"/>
    <n v="36477742.600000001"/>
  </r>
  <r>
    <x v="3"/>
    <x v="2"/>
    <n v="6"/>
    <n v="62925.3"/>
    <n v="334539.2"/>
    <n v="397241.2"/>
    <n v="47"/>
    <n v="46827.4"/>
    <n v="1076.4000000000001"/>
    <n v="0"/>
    <n v="2972.8"/>
    <n v="2359.1"/>
    <n v="0"/>
    <n v="0"/>
    <n v="331.5"/>
    <n v="29275.3"/>
    <n v="179523.6"/>
    <n v="185463.8"/>
    <n v="45219"/>
    <n v="3011.4"/>
    <n v="1321.1"/>
    <n v="0"/>
    <n v="0"/>
    <n v="438.8"/>
    <n v="33142.1"/>
    <n v="787946.9"/>
    <n v="1624739.8"/>
    <n v="1046290.4"/>
    <n v="850439.4"/>
    <n v="2473779.2999999998"/>
    <n v="0"/>
    <n v="461207.9"/>
    <n v="0"/>
    <n v="643834.80000000005"/>
    <n v="0"/>
    <n v="0"/>
    <n v="26845980"/>
    <n v="0"/>
    <n v="33553.800000000003"/>
    <n v="847988.4"/>
    <n v="7260922.3999999994"/>
    <n v="27984576.5"/>
    <n v="36093487.299999997"/>
  </r>
  <r>
    <x v="3"/>
    <x v="2"/>
    <n v="7"/>
    <n v="49332.7"/>
    <n v="300688.90000000002"/>
    <n v="334309.59999999998"/>
    <n v="54.6"/>
    <n v="58498.1"/>
    <n v="2612.9"/>
    <n v="0"/>
    <n v="5023.8"/>
    <n v="1226.7"/>
    <n v="0"/>
    <n v="0"/>
    <n v="506.3"/>
    <n v="29916.7"/>
    <n v="202188.6"/>
    <n v="159667.20000000001"/>
    <n v="54083.4"/>
    <n v="3622.7"/>
    <n v="1197.9000000000001"/>
    <n v="0"/>
    <n v="0"/>
    <n v="539.79999999999995"/>
    <n v="47457.7"/>
    <n v="855361.2"/>
    <n v="1595784.3"/>
    <n v="881049.7"/>
    <n v="791174.6"/>
    <n v="2588324.6"/>
    <n v="0"/>
    <n v="424401.1"/>
    <n v="0"/>
    <n v="496109.2"/>
    <n v="0"/>
    <n v="0"/>
    <n v="29148500"/>
    <n v="0"/>
    <n v="33409.199999999997"/>
    <n v="751747.29999999993"/>
    <n v="7210874.6999999993"/>
    <n v="30102419.5"/>
    <n v="38065041.5"/>
  </r>
  <r>
    <x v="3"/>
    <x v="2"/>
    <n v="8"/>
    <n v="48521.3"/>
    <n v="294396.90000000002"/>
    <n v="290042.8"/>
    <n v="62.1"/>
    <n v="42618.8"/>
    <n v="1818.3"/>
    <n v="0"/>
    <n v="4896.3"/>
    <n v="785.6"/>
    <n v="0"/>
    <n v="0"/>
    <n v="229.9"/>
    <n v="28494.6"/>
    <n v="202028.9"/>
    <n v="158414.39999999999"/>
    <n v="45529.9"/>
    <n v="2311.6999999999998"/>
    <n v="1119"/>
    <n v="0"/>
    <n v="0"/>
    <n v="500.9"/>
    <n v="50155.3"/>
    <n v="862583.8"/>
    <n v="1596152.5"/>
    <n v="894596.1"/>
    <n v="800766.5"/>
    <n v="2381282.5"/>
    <n v="0"/>
    <n v="475524.5"/>
    <n v="0"/>
    <n v="315816"/>
    <n v="0"/>
    <n v="0"/>
    <n v="30473510"/>
    <n v="0"/>
    <n v="33535.5"/>
    <n v="683142.10000000009"/>
    <n v="7024166"/>
    <n v="31298386"/>
    <n v="39005694.100000001"/>
  </r>
  <r>
    <x v="3"/>
    <x v="2"/>
    <n v="9"/>
    <n v="48467.6"/>
    <n v="303958.7"/>
    <n v="286177.7"/>
    <n v="48.3"/>
    <n v="39403.699999999997"/>
    <n v="1843.3"/>
    <n v="0"/>
    <n v="4695.5"/>
    <n v="652.29999999999995"/>
    <n v="0"/>
    <n v="0"/>
    <n v="223.2"/>
    <n v="30642.799999999999"/>
    <n v="200914.7"/>
    <n v="143863"/>
    <n v="45898.8"/>
    <n v="15631.87"/>
    <n v="10070.620000000001"/>
    <n v="0"/>
    <n v="0"/>
    <n v="481.5"/>
    <n v="65808.5"/>
    <n v="869242.4"/>
    <n v="1673344.7"/>
    <n v="885383.9"/>
    <n v="788845.63"/>
    <n v="2417232.58"/>
    <n v="19513.72"/>
    <n v="386842.28"/>
    <n v="0"/>
    <n v="306487.2"/>
    <n v="0"/>
    <n v="0"/>
    <n v="26987420"/>
    <n v="53.74"/>
    <n v="31308.06"/>
    <n v="685247.10000000009"/>
    <n v="7147584.2000000002"/>
    <n v="27731624.999999996"/>
    <n v="35564456.299999997"/>
  </r>
  <r>
    <x v="3"/>
    <x v="2"/>
    <n v="10"/>
    <n v="46819.7"/>
    <n v="295598.90000000002"/>
    <n v="285474.7"/>
    <n v="47.1"/>
    <n v="44561.1"/>
    <n v="2088.6"/>
    <n v="0"/>
    <n v="3494.9"/>
    <n v="1198.5"/>
    <n v="0"/>
    <n v="0"/>
    <n v="220.3"/>
    <n v="29157.9"/>
    <n v="182871.4"/>
    <n v="156708.79999999999"/>
    <n v="50380.3"/>
    <n v="2630.9"/>
    <n v="45126.85"/>
    <n v="0"/>
    <n v="0"/>
    <n v="427.7"/>
    <n v="58719.5"/>
    <n v="810763.9"/>
    <n v="1462407.7"/>
    <n v="819937.6"/>
    <n v="923307.4"/>
    <n v="2848373.25"/>
    <n v="0"/>
    <n v="354110.4"/>
    <n v="0"/>
    <n v="322791.09999999998"/>
    <n v="0"/>
    <n v="0"/>
    <n v="24323160"/>
    <n v="0"/>
    <n v="33514.199999999997"/>
    <n v="679283.5"/>
    <n v="7391033.5"/>
    <n v="25033575.699999999"/>
    <n v="33103892.699999999"/>
  </r>
  <r>
    <x v="3"/>
    <x v="2"/>
    <n v="11"/>
    <n v="53913.1"/>
    <n v="326097"/>
    <n v="416761.3"/>
    <n v="76.3"/>
    <n v="97549.1"/>
    <n v="5656.7"/>
    <n v="0"/>
    <n v="3716.5"/>
    <n v="2548.8000000000002"/>
    <n v="0"/>
    <n v="0"/>
    <n v="242.8"/>
    <n v="31406.7"/>
    <n v="188427.3"/>
    <n v="164391.5"/>
    <n v="58693.1"/>
    <n v="2434.9"/>
    <n v="-5237.3100000000004"/>
    <n v="0"/>
    <n v="0"/>
    <n v="480.1"/>
    <n v="60119.199999999997"/>
    <n v="846567.4"/>
    <n v="1654214.4"/>
    <n v="1017129.1"/>
    <n v="717169.2"/>
    <n v="2619567.61"/>
    <n v="0"/>
    <n v="202889"/>
    <n v="0"/>
    <n v="367351"/>
    <n v="0"/>
    <n v="0"/>
    <n v="16786086.199999999"/>
    <n v="0"/>
    <n v="34705.199999999997"/>
    <n v="906318.79999999993"/>
    <n v="7355606"/>
    <n v="17391031.399999999"/>
    <n v="25652956.199999999"/>
  </r>
  <r>
    <x v="3"/>
    <x v="2"/>
    <n v="12"/>
    <n v="83630.899999999994"/>
    <n v="460489.1"/>
    <n v="718575.6"/>
    <n v="185.9"/>
    <n v="186225"/>
    <n v="7632.3"/>
    <n v="0"/>
    <n v="7400.3"/>
    <n v="6074.6"/>
    <n v="0"/>
    <n v="0"/>
    <n v="211.7"/>
    <n v="43775.1"/>
    <n v="235850.3"/>
    <n v="236851.3"/>
    <n v="93690.6"/>
    <n v="2905.1"/>
    <n v="1625.1"/>
    <n v="0"/>
    <n v="0"/>
    <n v="588.79999999999995"/>
    <n v="79157.899999999994"/>
    <n v="1016359.1"/>
    <n v="2271678.2999999998"/>
    <n v="1566267.7"/>
    <n v="750787.6"/>
    <n v="3291720.7"/>
    <n v="0"/>
    <n v="287216"/>
    <n v="0"/>
    <n v="329125.8"/>
    <n v="0"/>
    <n v="0"/>
    <n v="17506009.379999999"/>
    <n v="0"/>
    <n v="36855.599999999999"/>
    <n v="1470213.7000000002"/>
    <n v="9591469.3000000007"/>
    <n v="18159206.780000001"/>
    <n v="29220889.780000001"/>
  </r>
  <r>
    <x v="4"/>
    <x v="2"/>
    <n v="1"/>
    <n v="24347.8"/>
    <n v="101898.8"/>
    <n v="72355.199999999997"/>
    <n v="14"/>
    <n v="434.1"/>
    <n v="0"/>
    <n v="0"/>
    <n v="0"/>
    <n v="0"/>
    <n v="0"/>
    <n v="0"/>
    <n v="156"/>
    <n v="6157.7"/>
    <n v="23906.2"/>
    <n v="10255.4"/>
    <n v="0"/>
    <n v="0"/>
    <n v="0"/>
    <n v="0"/>
    <n v="0"/>
    <n v="0"/>
    <n v="18096.8"/>
    <n v="104604"/>
    <n v="130167.3"/>
    <n v="142221.79999999999"/>
    <n v="38168.5"/>
    <n v="143994.5"/>
    <n v="0"/>
    <n v="87581.3"/>
    <n v="0"/>
    <n v="52400.1"/>
    <n v="0"/>
    <n v="0"/>
    <n v="0"/>
    <n v="0"/>
    <n v="0"/>
    <n v="199049.9"/>
    <n v="617728.19999999995"/>
    <n v="139981.4"/>
    <n v="956759.5"/>
  </r>
  <r>
    <x v="4"/>
    <x v="2"/>
    <n v="2"/>
    <n v="18147.400000000001"/>
    <n v="72900.100000000006"/>
    <n v="51488.800000000003"/>
    <n v="9.4"/>
    <n v="320.7"/>
    <n v="0"/>
    <n v="0"/>
    <n v="0"/>
    <n v="0"/>
    <n v="0"/>
    <n v="0"/>
    <n v="204.6"/>
    <n v="5819.3"/>
    <n v="22340.3"/>
    <n v="7126.6"/>
    <n v="0"/>
    <n v="0"/>
    <n v="0"/>
    <n v="0"/>
    <n v="0"/>
    <n v="0"/>
    <n v="13487.5"/>
    <n v="88081.3"/>
    <n v="94903.4"/>
    <n v="90025.5"/>
    <n v="31775.4"/>
    <n v="138969.1"/>
    <n v="0"/>
    <n v="76546"/>
    <n v="0"/>
    <n v="40027"/>
    <n v="0"/>
    <n v="0"/>
    <n v="0"/>
    <n v="0"/>
    <n v="0"/>
    <n v="142866.4"/>
    <n v="492733"/>
    <n v="116573"/>
    <n v="752172.4"/>
  </r>
  <r>
    <x v="4"/>
    <x v="2"/>
    <n v="3"/>
    <n v="12564.6"/>
    <n v="45506.6"/>
    <n v="32372.9"/>
    <n v="12.9"/>
    <n v="784.2"/>
    <n v="0"/>
    <n v="0"/>
    <n v="0"/>
    <n v="0"/>
    <n v="0"/>
    <n v="0"/>
    <n v="136.4"/>
    <n v="4676.8999999999996"/>
    <n v="19032.8"/>
    <n v="8999.2000000000007"/>
    <n v="0"/>
    <n v="0"/>
    <n v="817.28"/>
    <n v="0"/>
    <n v="0"/>
    <n v="0"/>
    <n v="10268.200000000001"/>
    <n v="68092.2"/>
    <n v="70886.399999999994"/>
    <n v="87183.2"/>
    <n v="39932.6"/>
    <n v="158216.92000000001"/>
    <n v="0"/>
    <n v="82729"/>
    <n v="0"/>
    <n v="55418.3"/>
    <n v="0"/>
    <n v="0"/>
    <n v="0"/>
    <n v="0"/>
    <n v="0"/>
    <n v="91241.2"/>
    <n v="468242.1"/>
    <n v="138147.29999999999"/>
    <n v="697630.59999999986"/>
  </r>
  <r>
    <x v="4"/>
    <x v="2"/>
    <n v="4"/>
    <n v="12200.2"/>
    <n v="39393.4"/>
    <n v="28897.4"/>
    <n v="12.9"/>
    <n v="728.4"/>
    <n v="0"/>
    <n v="0"/>
    <n v="0"/>
    <n v="0"/>
    <n v="0"/>
    <n v="0"/>
    <n v="168.1"/>
    <n v="4552.8999999999996"/>
    <n v="20045.8"/>
    <n v="14779"/>
    <n v="0"/>
    <n v="0"/>
    <n v="0"/>
    <n v="0"/>
    <n v="0"/>
    <n v="0"/>
    <n v="6972.8"/>
    <n v="67396.7"/>
    <n v="69236.399999999994"/>
    <n v="65133.7"/>
    <n v="37528.9"/>
    <n v="157514.4"/>
    <n v="0"/>
    <n v="56002.7"/>
    <n v="0"/>
    <n v="47684.2"/>
    <n v="0"/>
    <n v="0"/>
    <n v="0"/>
    <n v="0"/>
    <n v="0"/>
    <n v="81232.299999999988"/>
    <n v="443328.70000000007"/>
    <n v="103686.9"/>
    <n v="628247.9"/>
  </r>
  <r>
    <x v="4"/>
    <x v="2"/>
    <n v="5"/>
    <n v="9071.6"/>
    <n v="28142.799999999999"/>
    <n v="19926.2"/>
    <n v="12.7"/>
    <n v="400.2"/>
    <n v="0"/>
    <n v="0"/>
    <n v="0"/>
    <n v="0"/>
    <n v="0"/>
    <n v="0"/>
    <n v="335"/>
    <n v="3771.5"/>
    <n v="18339.2"/>
    <n v="10109.9"/>
    <n v="0"/>
    <n v="0"/>
    <n v="0"/>
    <n v="0"/>
    <n v="0"/>
    <n v="0"/>
    <n v="5103.3"/>
    <n v="52211.6"/>
    <n v="48751.6"/>
    <n v="41677.1"/>
    <n v="36773.599999999999"/>
    <n v="128301.4"/>
    <n v="0"/>
    <n v="74180.100000000006"/>
    <n v="0"/>
    <n v="42315.6"/>
    <n v="0"/>
    <n v="0"/>
    <n v="0"/>
    <n v="0"/>
    <n v="0"/>
    <n v="57553.5"/>
    <n v="345374.2"/>
    <n v="116495.70000000001"/>
    <n v="519423.4"/>
  </r>
  <r>
    <x v="4"/>
    <x v="2"/>
    <n v="6"/>
    <n v="8053.5"/>
    <n v="24520"/>
    <n v="15764.7"/>
    <n v="9.5"/>
    <n v="184.4"/>
    <n v="0"/>
    <n v="0"/>
    <n v="0"/>
    <n v="0"/>
    <n v="0"/>
    <n v="0"/>
    <n v="106.6"/>
    <n v="3520.7"/>
    <n v="16009.6"/>
    <n v="10516.9"/>
    <n v="0"/>
    <n v="0"/>
    <n v="0"/>
    <n v="0"/>
    <n v="0"/>
    <n v="0"/>
    <n v="3987.1"/>
    <n v="49550"/>
    <n v="38502.699999999997"/>
    <n v="41303.300000000003"/>
    <n v="42169.7"/>
    <n v="151619.9"/>
    <n v="0"/>
    <n v="85065.5"/>
    <n v="0"/>
    <n v="40444.400000000001"/>
    <n v="0"/>
    <n v="0"/>
    <n v="0"/>
    <n v="0"/>
    <n v="0"/>
    <n v="48532.1"/>
    <n v="357286.5"/>
    <n v="125509.9"/>
    <n v="531328.5"/>
  </r>
  <r>
    <x v="4"/>
    <x v="2"/>
    <n v="7"/>
    <n v="6479.3"/>
    <n v="23000.6"/>
    <n v="16345"/>
    <n v="7.1"/>
    <n v="76.8"/>
    <n v="0"/>
    <n v="0"/>
    <n v="0"/>
    <n v="0"/>
    <n v="0"/>
    <n v="0"/>
    <n v="89.3"/>
    <n v="4400.8999999999996"/>
    <n v="13333.8"/>
    <n v="4722.8"/>
    <n v="6307.6"/>
    <n v="0"/>
    <n v="0"/>
    <n v="0"/>
    <n v="0"/>
    <n v="0"/>
    <n v="2101.6999999999998"/>
    <n v="55620.5"/>
    <n v="37387.300000000003"/>
    <n v="18081.5"/>
    <n v="61075"/>
    <n v="151747.1"/>
    <n v="0"/>
    <n v="77006.5"/>
    <n v="0"/>
    <n v="36453.199999999997"/>
    <n v="0"/>
    <n v="0"/>
    <n v="0"/>
    <n v="0"/>
    <n v="0"/>
    <n v="45908.799999999996"/>
    <n v="354867.5"/>
    <n v="113459.7"/>
    <n v="514236"/>
  </r>
  <r>
    <x v="4"/>
    <x v="2"/>
    <n v="8"/>
    <n v="6046.3"/>
    <n v="20959.8"/>
    <n v="14827.2"/>
    <n v="9.4"/>
    <n v="81.599999999999994"/>
    <n v="0"/>
    <n v="0"/>
    <n v="0"/>
    <n v="0"/>
    <n v="0"/>
    <n v="0"/>
    <n v="90.4"/>
    <n v="3698.1"/>
    <n v="12040.6"/>
    <n v="3957.7"/>
    <n v="9418.9"/>
    <n v="0"/>
    <n v="0"/>
    <n v="0"/>
    <n v="0"/>
    <n v="0"/>
    <n v="2302.4"/>
    <n v="49000"/>
    <n v="34109.199999999997"/>
    <n v="14912.5"/>
    <n v="59605"/>
    <n v="161835"/>
    <n v="0"/>
    <n v="68861.399999999994"/>
    <n v="0"/>
    <n v="39576.800000000003"/>
    <n v="0"/>
    <n v="0"/>
    <n v="0"/>
    <n v="0"/>
    <n v="0"/>
    <n v="41924.300000000003"/>
    <n v="350969.8"/>
    <n v="108438.2"/>
    <n v="501332.3"/>
  </r>
  <r>
    <x v="4"/>
    <x v="2"/>
    <n v="9"/>
    <n v="6659.8"/>
    <n v="23437.9"/>
    <n v="16923.8"/>
    <n v="8.1999999999999993"/>
    <n v="5.8"/>
    <n v="0"/>
    <n v="0"/>
    <n v="0"/>
    <n v="0"/>
    <n v="0"/>
    <n v="0"/>
    <n v="92.7"/>
    <n v="4214.3999999999996"/>
    <n v="13708.5"/>
    <n v="4436.8999999999996"/>
    <n v="16700.3"/>
    <n v="0"/>
    <n v="0"/>
    <n v="0"/>
    <n v="0"/>
    <n v="0"/>
    <n v="3737"/>
    <n v="58507"/>
    <n v="39082"/>
    <n v="22340"/>
    <n v="62500.5"/>
    <n v="185591.9"/>
    <n v="0"/>
    <n v="75679.5"/>
    <n v="0"/>
    <n v="37354.6"/>
    <n v="0"/>
    <n v="0"/>
    <n v="0"/>
    <n v="0"/>
    <n v="0"/>
    <n v="47035.5"/>
    <n v="410911.19999999995"/>
    <n v="113034.1"/>
    <n v="570980.79999999993"/>
  </r>
  <r>
    <x v="4"/>
    <x v="2"/>
    <n v="10"/>
    <n v="6511.7"/>
    <n v="22051.9"/>
    <n v="17416.8"/>
    <n v="9.3000000000000007"/>
    <n v="126.3"/>
    <n v="0"/>
    <n v="0"/>
    <n v="0"/>
    <n v="0"/>
    <n v="0"/>
    <n v="0"/>
    <n v="96.3"/>
    <n v="3757.6"/>
    <n v="12146.6"/>
    <n v="5395.3"/>
    <n v="12525.6"/>
    <n v="0"/>
    <n v="0"/>
    <n v="0"/>
    <n v="0"/>
    <n v="0"/>
    <n v="3449.5"/>
    <n v="53014.2"/>
    <n v="37956.400000000001"/>
    <n v="24865.599999999999"/>
    <n v="65890.3"/>
    <n v="214513.8"/>
    <n v="0"/>
    <n v="72634.2"/>
    <n v="0"/>
    <n v="37425.599999999999"/>
    <n v="0"/>
    <n v="0"/>
    <n v="0"/>
    <n v="0"/>
    <n v="0"/>
    <n v="46116.000000000007"/>
    <n v="433611.2"/>
    <n v="110059.79999999999"/>
    <n v="589787"/>
  </r>
  <r>
    <x v="4"/>
    <x v="2"/>
    <n v="11"/>
    <n v="8402.4"/>
    <n v="29003.5"/>
    <n v="25053.9"/>
    <n v="14"/>
    <n v="212.6"/>
    <n v="0"/>
    <n v="0"/>
    <n v="0"/>
    <n v="0"/>
    <n v="0"/>
    <n v="0"/>
    <n v="94.4"/>
    <n v="5910.5"/>
    <n v="13916.1"/>
    <n v="7942.7"/>
    <n v="15566.4"/>
    <n v="0"/>
    <n v="0"/>
    <n v="0"/>
    <n v="0"/>
    <n v="0"/>
    <n v="3911.4"/>
    <n v="59456"/>
    <n v="53588.6"/>
    <n v="50163.3"/>
    <n v="64446.400000000001"/>
    <n v="156824.70000000001"/>
    <n v="0"/>
    <n v="63641.3"/>
    <n v="0"/>
    <n v="38498.400000000001"/>
    <n v="0"/>
    <n v="0"/>
    <n v="0"/>
    <n v="0"/>
    <n v="0"/>
    <n v="62686.400000000001"/>
    <n v="431820.50000000006"/>
    <n v="102139.70000000001"/>
    <n v="596646.60000000009"/>
  </r>
  <r>
    <x v="4"/>
    <x v="2"/>
    <n v="12"/>
    <n v="12116.3"/>
    <n v="44893.7"/>
    <n v="43054.1"/>
    <n v="12.8"/>
    <n v="494.8"/>
    <n v="0"/>
    <n v="0"/>
    <n v="0"/>
    <n v="0"/>
    <n v="0"/>
    <n v="0"/>
    <n v="128"/>
    <n v="6340"/>
    <n v="14847.3"/>
    <n v="12433.5"/>
    <n v="21186.799999999999"/>
    <n v="0"/>
    <n v="0"/>
    <n v="0"/>
    <n v="0"/>
    <n v="0"/>
    <n v="6001.9"/>
    <n v="76175.5"/>
    <n v="72505.2"/>
    <n v="72424.2"/>
    <n v="70234.8"/>
    <n v="117402.2"/>
    <n v="0"/>
    <n v="72220.2"/>
    <n v="0"/>
    <n v="48838.3"/>
    <n v="0"/>
    <n v="0"/>
    <n v="0"/>
    <n v="0"/>
    <n v="0"/>
    <n v="100571.70000000001"/>
    <n v="469679.4"/>
    <n v="121058.5"/>
    <n v="691309.60000000009"/>
  </r>
  <r>
    <x v="5"/>
    <x v="2"/>
    <n v="1"/>
    <n v="76095.399999999994"/>
    <n v="322453.40000000002"/>
    <n v="631057.5"/>
    <n v="33.5"/>
    <n v="4946.5"/>
    <n v="5.2"/>
    <n v="0"/>
    <n v="1477.7"/>
    <n v="2872.4"/>
    <n v="6734.6"/>
    <n v="0"/>
    <n v="110.4"/>
    <n v="42214.6"/>
    <n v="160839.1"/>
    <n v="169299.6"/>
    <n v="53623.8"/>
    <n v="12733.2"/>
    <n v="55186.400000000001"/>
    <n v="0"/>
    <n v="0"/>
    <n v="3575.8"/>
    <n v="100076.7"/>
    <n v="808640.2"/>
    <n v="1185124.5"/>
    <n v="928979.9"/>
    <n v="685644.3"/>
    <n v="1905630.7"/>
    <n v="27496.54"/>
    <n v="1591639.96"/>
    <n v="278964.21000000002"/>
    <n v="5428126.6900000004"/>
    <n v="0"/>
    <n v="0"/>
    <n v="64486303.909999996"/>
    <n v="0"/>
    <n v="213910"/>
    <n v="1045676.2"/>
    <n v="6111679.2000000002"/>
    <n v="72026441.310000002"/>
    <n v="79183796.710000008"/>
  </r>
  <r>
    <x v="5"/>
    <x v="2"/>
    <n v="2"/>
    <n v="69162.899999999994"/>
    <n v="288325.5"/>
    <n v="591928.1"/>
    <n v="28.1"/>
    <n v="3584.4"/>
    <n v="1.1000000000000001"/>
    <n v="0"/>
    <n v="4179.8999999999996"/>
    <n v="2292.4"/>
    <n v="4092.4"/>
    <n v="0"/>
    <n v="122.3"/>
    <n v="37770.699999999997"/>
    <n v="144540.20000000001"/>
    <n v="169260.9"/>
    <n v="78344.7"/>
    <n v="12727.6"/>
    <n v="0"/>
    <n v="0"/>
    <n v="0"/>
    <n v="3262.7"/>
    <n v="82715.399999999994"/>
    <n v="756745.2"/>
    <n v="1085510.8"/>
    <n v="924085.4"/>
    <n v="550490.80000000005"/>
    <n v="2071843.8"/>
    <n v="0"/>
    <n v="1521352.6"/>
    <n v="0"/>
    <n v="5328127.8"/>
    <n v="0"/>
    <n v="0"/>
    <n v="47978073.899999999"/>
    <n v="0"/>
    <n v="195127.1"/>
    <n v="963594.8"/>
    <n v="5917420.5"/>
    <n v="55022681.399999999"/>
    <n v="61903696.699999996"/>
  </r>
  <r>
    <x v="5"/>
    <x v="2"/>
    <n v="3"/>
    <n v="59286"/>
    <n v="225131.1"/>
    <n v="431850.9"/>
    <n v="28.4"/>
    <n v="2627.2"/>
    <n v="2.1"/>
    <n v="0"/>
    <n v="1647.8"/>
    <n v="1928.3"/>
    <n v="4923"/>
    <n v="0"/>
    <n v="113.8"/>
    <n v="25768.9"/>
    <n v="114012.6"/>
    <n v="125068.8"/>
    <n v="52189.1"/>
    <n v="13121"/>
    <n v="0"/>
    <n v="0"/>
    <n v="0"/>
    <n v="3209.4"/>
    <n v="58939.6"/>
    <n v="683657.8"/>
    <n v="978409.1"/>
    <n v="772693.2"/>
    <n v="656926.1"/>
    <n v="1873651.8"/>
    <n v="0"/>
    <n v="1572915"/>
    <n v="3.07"/>
    <n v="6728058.8300000001"/>
    <n v="0"/>
    <n v="0"/>
    <n v="55572679.5"/>
    <n v="0"/>
    <n v="207763.5"/>
    <n v="727424.8"/>
    <n v="5357761.2"/>
    <n v="64081419.899999999"/>
    <n v="70166605.900000006"/>
  </r>
  <r>
    <x v="5"/>
    <x v="2"/>
    <n v="4"/>
    <n v="58243.8"/>
    <n v="204877"/>
    <n v="405799.4"/>
    <n v="33.299999999999997"/>
    <n v="1880.6"/>
    <n v="2.1"/>
    <n v="0"/>
    <n v="2120.1999999999998"/>
    <n v="1774.3"/>
    <n v="6803.7"/>
    <n v="0"/>
    <n v="126.3"/>
    <n v="21255"/>
    <n v="107491.8"/>
    <n v="118609"/>
    <n v="58337.3"/>
    <n v="0"/>
    <n v="0"/>
    <n v="0"/>
    <n v="0"/>
    <n v="3516.9"/>
    <n v="50815"/>
    <n v="684198.40000000002"/>
    <n v="973072.6"/>
    <n v="756837.3"/>
    <n v="660335.9"/>
    <n v="2403373.6"/>
    <n v="0"/>
    <n v="1402342.9"/>
    <n v="0"/>
    <n v="5020121.5"/>
    <n v="0"/>
    <n v="0"/>
    <n v="50390810.600000001"/>
    <n v="0"/>
    <n v="186752.4"/>
    <n v="681534.39999999991"/>
    <n v="5837969.0999999996"/>
    <n v="57000027.399999999"/>
    <n v="63519530.899999999"/>
  </r>
  <r>
    <x v="5"/>
    <x v="2"/>
    <n v="5"/>
    <n v="46394.3"/>
    <n v="161566.20000000001"/>
    <n v="301315.59999999998"/>
    <n v="24.8"/>
    <n v="1267.3"/>
    <n v="2.1"/>
    <n v="0"/>
    <n v="1425.2"/>
    <n v="1430"/>
    <n v="4928.8"/>
    <n v="0"/>
    <n v="111.4"/>
    <n v="16705.5"/>
    <n v="98265.2"/>
    <n v="94169.1"/>
    <n v="41757.199999999997"/>
    <n v="0"/>
    <n v="39434.339999999997"/>
    <n v="0"/>
    <n v="0"/>
    <n v="3250.8"/>
    <n v="40604.800000000003"/>
    <n v="587595.30000000005"/>
    <n v="831239.4"/>
    <n v="652963.30000000005"/>
    <n v="575978.6"/>
    <n v="1786164.26"/>
    <n v="5750.72"/>
    <n v="1384602.28"/>
    <n v="24578.04"/>
    <n v="6728621.8600000003"/>
    <n v="0"/>
    <n v="0"/>
    <n v="47731002.5"/>
    <n v="0"/>
    <n v="173105.7"/>
    <n v="518354.29999999993"/>
    <n v="4768239.2"/>
    <n v="56047661.100000001"/>
    <n v="61334254.600000001"/>
  </r>
  <r>
    <x v="5"/>
    <x v="2"/>
    <n v="6"/>
    <n v="43708"/>
    <n v="151713.20000000001"/>
    <n v="280541.3"/>
    <n v="29.6"/>
    <n v="1329.4"/>
    <n v="5.2"/>
    <n v="0"/>
    <n v="1054.2"/>
    <n v="1874.2"/>
    <n v="4487.8"/>
    <n v="0"/>
    <n v="76.5"/>
    <n v="14714.1"/>
    <n v="87355"/>
    <n v="83438.2"/>
    <n v="35917.199999999997"/>
    <n v="0"/>
    <n v="-3244.07"/>
    <n v="0"/>
    <n v="0"/>
    <n v="3729"/>
    <n v="33017.599999999999"/>
    <n v="585175.19999999995"/>
    <n v="800722.9"/>
    <n v="661447"/>
    <n v="578077.19999999995"/>
    <n v="2006630.87"/>
    <n v="0"/>
    <n v="1296286.7"/>
    <n v="36481.769999999997"/>
    <n v="6013878.1299999999"/>
    <n v="0"/>
    <n v="0"/>
    <n v="46336267.25"/>
    <n v="0"/>
    <n v="133454.1"/>
    <n v="484742.9"/>
    <n v="4887056.7"/>
    <n v="53816367.950000003"/>
    <n v="59188167.550000004"/>
  </r>
  <r>
    <x v="5"/>
    <x v="2"/>
    <n v="7"/>
    <n v="37523.5"/>
    <n v="157805.9"/>
    <n v="215270"/>
    <n v="33.4"/>
    <n v="3460.8"/>
    <n v="0"/>
    <n v="0"/>
    <n v="1206"/>
    <n v="4644.1000000000004"/>
    <n v="0"/>
    <n v="0"/>
    <n v="89.3"/>
    <n v="16053.3"/>
    <n v="85063.1"/>
    <n v="74862.8"/>
    <n v="34921.199999999997"/>
    <n v="0"/>
    <n v="0"/>
    <n v="0"/>
    <n v="0"/>
    <n v="3192.6"/>
    <n v="35296.1"/>
    <n v="602937.4"/>
    <n v="756966.8"/>
    <n v="579714.4"/>
    <n v="363319.9"/>
    <n v="2086027.4"/>
    <n v="0"/>
    <n v="1258712"/>
    <n v="43548.28"/>
    <n v="5950411.2199999997"/>
    <n v="0"/>
    <n v="0"/>
    <n v="54206841.340000004"/>
    <n v="0"/>
    <n v="151239.20000000001"/>
    <n v="419943.7"/>
    <n v="4638444.3"/>
    <n v="61610752.040000007"/>
    <n v="66669140.040000007"/>
  </r>
  <r>
    <x v="5"/>
    <x v="2"/>
    <n v="8"/>
    <n v="36794.6"/>
    <n v="150728.9"/>
    <n v="201454"/>
    <n v="27.1"/>
    <n v="2795.7"/>
    <n v="0"/>
    <n v="1.1000000000000001"/>
    <n v="-1145.0999999999999"/>
    <n v="4655.8999999999996"/>
    <n v="0"/>
    <n v="0"/>
    <n v="79.5"/>
    <n v="16086.1"/>
    <n v="80923.199999999997"/>
    <n v="78429.5"/>
    <n v="33228.400000000001"/>
    <n v="0"/>
    <n v="0"/>
    <n v="0"/>
    <n v="0"/>
    <n v="3214.5"/>
    <n v="36362"/>
    <n v="606902.80000000005"/>
    <n v="766439"/>
    <n v="588143.4"/>
    <n v="352527.3"/>
    <n v="2078704.5"/>
    <n v="0"/>
    <n v="1292904.6000000001"/>
    <n v="5786.69"/>
    <n v="5799045.71"/>
    <n v="0"/>
    <n v="0"/>
    <n v="54380949.399999999"/>
    <n v="0"/>
    <n v="157419.29999999999"/>
    <n v="395312.2"/>
    <n v="4641040.1999999993"/>
    <n v="61636105.699999996"/>
    <n v="66672458.099999994"/>
  </r>
  <r>
    <x v="5"/>
    <x v="2"/>
    <n v="9"/>
    <n v="36611"/>
    <n v="156887.79999999999"/>
    <n v="209343.4"/>
    <n v="29.5"/>
    <n v="3032.2"/>
    <n v="0"/>
    <n v="3.3"/>
    <n v="789.6"/>
    <n v="3910.8"/>
    <n v="0"/>
    <n v="0"/>
    <n v="83.5"/>
    <n v="16056.2"/>
    <n v="76683.199999999997"/>
    <n v="78070.399999999994"/>
    <n v="38429.53"/>
    <n v="3002.73"/>
    <n v="14496.36"/>
    <n v="0"/>
    <n v="0"/>
    <n v="3101.6"/>
    <n v="38957.599999999999"/>
    <n v="598895.19999999995"/>
    <n v="751571.1"/>
    <n v="548575.37"/>
    <n v="353509.77"/>
    <n v="2058384.74"/>
    <n v="0"/>
    <n v="1223653"/>
    <n v="4.62"/>
    <n v="6088070.6799999997"/>
    <n v="0"/>
    <n v="0"/>
    <n v="47393124.399999999"/>
    <n v="0"/>
    <n v="143019.29999999999"/>
    <n v="410607.59999999992"/>
    <n v="4579817.3"/>
    <n v="54847871.999999993"/>
    <n v="59838296.899999991"/>
  </r>
  <r>
    <x v="5"/>
    <x v="2"/>
    <n v="10"/>
    <n v="38642"/>
    <n v="159728.9"/>
    <n v="228037.2"/>
    <n v="30.3"/>
    <n v="4177.7"/>
    <n v="0"/>
    <n v="10.5"/>
    <n v="816.5"/>
    <n v="4477.8"/>
    <n v="0"/>
    <n v="0"/>
    <n v="73.8"/>
    <n v="16466.900000000001"/>
    <n v="75933.899999999994"/>
    <n v="78393.899999999994"/>
    <n v="35969"/>
    <n v="0"/>
    <n v="0"/>
    <n v="0"/>
    <n v="0"/>
    <n v="2917.2"/>
    <n v="44220.6"/>
    <n v="605004.80000000005"/>
    <n v="773240.4"/>
    <n v="629066.9"/>
    <n v="373470.9"/>
    <n v="2137890.7000000002"/>
    <n v="0"/>
    <n v="1355852.2"/>
    <n v="70483.22"/>
    <n v="6304381.6799999997"/>
    <n v="0"/>
    <n v="0"/>
    <n v="50735574.939999998"/>
    <n v="0"/>
    <n v="163581.20000000001"/>
    <n v="435920.89999999997"/>
    <n v="4772649"/>
    <n v="58629873.240000002"/>
    <n v="63838443.140000001"/>
  </r>
  <r>
    <x v="5"/>
    <x v="2"/>
    <n v="11"/>
    <n v="42059.3"/>
    <n v="176764.9"/>
    <n v="275160.90000000002"/>
    <n v="36.9"/>
    <n v="6187.7"/>
    <n v="0"/>
    <n v="7.4"/>
    <n v="903.4"/>
    <n v="4774.7"/>
    <n v="0"/>
    <n v="0"/>
    <n v="63.9"/>
    <n v="19561.900000000001"/>
    <n v="89887.5"/>
    <n v="95977.8"/>
    <n v="57748.6"/>
    <n v="0"/>
    <n v="17290.32"/>
    <n v="0"/>
    <n v="0"/>
    <n v="2952.8"/>
    <n v="105873.5"/>
    <n v="638015.30000000005"/>
    <n v="848476.5"/>
    <n v="750286.8"/>
    <n v="379558.1"/>
    <n v="2278391.08"/>
    <n v="5842.79"/>
    <n v="1433549.81"/>
    <n v="136044.76"/>
    <n v="5258422.74"/>
    <n v="0"/>
    <n v="0"/>
    <n v="35672912.740000002"/>
    <n v="0"/>
    <n v="202699.4"/>
    <n v="505895.20000000013"/>
    <n v="5284084.0999999996"/>
    <n v="42709472.240000002"/>
    <n v="48499451.539999999"/>
  </r>
  <r>
    <x v="5"/>
    <x v="2"/>
    <n v="12"/>
    <n v="54686.1"/>
    <n v="232355.6"/>
    <n v="422761.4"/>
    <n v="21.1"/>
    <n v="6724.4"/>
    <n v="0"/>
    <n v="892.4"/>
    <n v="2225.9"/>
    <n v="4227.6000000000004"/>
    <n v="0"/>
    <n v="0"/>
    <n v="63.8"/>
    <n v="26824.7"/>
    <n v="106982.5"/>
    <n v="113106.3"/>
    <n v="85485.5"/>
    <n v="0"/>
    <n v="0"/>
    <n v="0"/>
    <n v="0"/>
    <n v="3055.1"/>
    <n v="86410"/>
    <n v="712327"/>
    <n v="969218.5"/>
    <n v="747254"/>
    <n v="321703.59999999998"/>
    <n v="2190421.2999999998"/>
    <n v="0"/>
    <n v="1307215.1000000001"/>
    <n v="26470.69"/>
    <n v="6357894.6100000003"/>
    <n v="0"/>
    <n v="0"/>
    <n v="51637786.539999999"/>
    <n v="0"/>
    <n v="201492.1"/>
    <n v="723894.50000000012"/>
    <n v="5362852.3"/>
    <n v="59530859.039999999"/>
    <n v="65617605.839999996"/>
  </r>
  <r>
    <x v="6"/>
    <x v="2"/>
    <n v="1"/>
    <n v="13857.4"/>
    <n v="56380.2"/>
    <n v="32104.2"/>
    <n v="138.4"/>
    <n v="1640.5"/>
    <n v="0"/>
    <n v="0"/>
    <n v="0"/>
    <n v="7127.7"/>
    <n v="0"/>
    <n v="0"/>
    <n v="46.6"/>
    <n v="6717.9"/>
    <n v="18574.3"/>
    <n v="12411.6"/>
    <n v="2253.1999999999998"/>
    <n v="9286.18"/>
    <n v="92714.11"/>
    <n v="0"/>
    <n v="0"/>
    <n v="8.4"/>
    <n v="6300"/>
    <n v="145224.9"/>
    <n v="206528.7"/>
    <n v="201158.2"/>
    <n v="252253.52"/>
    <n v="556731.59"/>
    <n v="0"/>
    <n v="505113.4"/>
    <n v="0"/>
    <n v="0"/>
    <n v="0"/>
    <n v="0"/>
    <n v="9879396.8000000007"/>
    <n v="0"/>
    <n v="0"/>
    <n v="111248.39999999998"/>
    <n v="1510209.2000000002"/>
    <n v="10384510.200000001"/>
    <n v="12005967.800000001"/>
  </r>
  <r>
    <x v="6"/>
    <x v="2"/>
    <n v="2"/>
    <n v="12842.1"/>
    <n v="48110.7"/>
    <n v="27093.200000000001"/>
    <n v="51.1"/>
    <n v="1313.9"/>
    <n v="0"/>
    <n v="0"/>
    <n v="0"/>
    <n v="5329.2"/>
    <n v="0"/>
    <n v="0"/>
    <n v="195.1"/>
    <n v="6549.2"/>
    <n v="15822.4"/>
    <n v="15264.1"/>
    <n v="3379.1"/>
    <n v="0"/>
    <n v="88556.4"/>
    <n v="0"/>
    <n v="0"/>
    <n v="12.7"/>
    <n v="7720.9"/>
    <n v="132328.6"/>
    <n v="182328.6"/>
    <n v="142326.79999999999"/>
    <n v="260411.3"/>
    <n v="530169.19999999995"/>
    <n v="0"/>
    <n v="469089.6"/>
    <n v="0"/>
    <n v="0"/>
    <n v="0"/>
    <n v="0"/>
    <n v="9973935.1999999993"/>
    <n v="0"/>
    <n v="0"/>
    <n v="94740.2"/>
    <n v="1385064.4"/>
    <n v="10443024.799999999"/>
    <n v="11922829.399999999"/>
  </r>
  <r>
    <x v="6"/>
    <x v="2"/>
    <n v="3"/>
    <n v="10781.8"/>
    <n v="36080"/>
    <n v="19631"/>
    <n v="95.8"/>
    <n v="889.9"/>
    <n v="0"/>
    <n v="0"/>
    <n v="0"/>
    <n v="4023.9"/>
    <n v="0"/>
    <n v="0"/>
    <n v="53.3"/>
    <n v="6065.9"/>
    <n v="15702.2"/>
    <n v="8487.2999999999993"/>
    <n v="3913.6"/>
    <n v="0"/>
    <n v="5921.86"/>
    <n v="0"/>
    <n v="0"/>
    <n v="2.1"/>
    <n v="7134.9"/>
    <n v="130300.6"/>
    <n v="176430.7"/>
    <n v="158475.1"/>
    <n v="257357.8"/>
    <n v="656482.84"/>
    <n v="0"/>
    <n v="534531"/>
    <n v="0"/>
    <n v="0"/>
    <n v="0"/>
    <n v="0"/>
    <n v="4882005.9000000004"/>
    <n v="0"/>
    <n v="0"/>
    <n v="71502.399999999994"/>
    <n v="1426328.2000000002"/>
    <n v="5416536.9000000004"/>
    <n v="6914367.5"/>
  </r>
  <r>
    <x v="6"/>
    <x v="2"/>
    <n v="4"/>
    <n v="9441"/>
    <n v="31577.5"/>
    <n v="18091.2"/>
    <n v="51.7"/>
    <n v="577.4"/>
    <n v="0"/>
    <n v="0"/>
    <n v="0"/>
    <n v="2671.7"/>
    <n v="0"/>
    <n v="0"/>
    <n v="103.7"/>
    <n v="5649.7"/>
    <n v="15028.9"/>
    <n v="12578.4"/>
    <n v="3741.1"/>
    <n v="0"/>
    <n v="5167.2"/>
    <n v="0"/>
    <n v="0"/>
    <n v="8.4"/>
    <n v="6439.2"/>
    <n v="129482.7"/>
    <n v="182148.8"/>
    <n v="172132.6"/>
    <n v="250094.6"/>
    <n v="664565.4"/>
    <n v="0"/>
    <n v="482640.6"/>
    <n v="0"/>
    <n v="0"/>
    <n v="0"/>
    <n v="0"/>
    <n v="-10626.7"/>
    <n v="0"/>
    <n v="0"/>
    <n v="62410.499999999993"/>
    <n v="1447140.7"/>
    <n v="472013.89999999997"/>
    <n v="1981565.0999999999"/>
  </r>
  <r>
    <x v="6"/>
    <x v="2"/>
    <n v="5"/>
    <n v="8393"/>
    <n v="28788.2"/>
    <n v="15051.7"/>
    <n v="18.600000000000001"/>
    <n v="298.7"/>
    <n v="0"/>
    <n v="0"/>
    <n v="0"/>
    <n v="1716.8"/>
    <n v="0"/>
    <n v="0"/>
    <n v="65.5"/>
    <n v="5233.3"/>
    <n v="16194.5"/>
    <n v="11786.5"/>
    <n v="4175.7"/>
    <n v="0"/>
    <n v="88417.47"/>
    <n v="0"/>
    <n v="0"/>
    <n v="11.6"/>
    <n v="6116.7"/>
    <n v="124340.9"/>
    <n v="162984.6"/>
    <n v="171271"/>
    <n v="218688.3"/>
    <n v="562049.73"/>
    <n v="0"/>
    <n v="505117.6"/>
    <n v="0"/>
    <n v="0"/>
    <n v="0"/>
    <n v="0"/>
    <n v="0"/>
    <n v="0"/>
    <n v="0"/>
    <n v="54266.999999999993"/>
    <n v="1371335.8"/>
    <n v="505117.6"/>
    <n v="1930720.4"/>
  </r>
  <r>
    <x v="6"/>
    <x v="2"/>
    <n v="6"/>
    <n v="7662.9"/>
    <n v="26307.1"/>
    <n v="13074.7"/>
    <n v="19"/>
    <n v="171.8"/>
    <n v="0"/>
    <n v="0"/>
    <n v="0"/>
    <n v="623.20000000000005"/>
    <n v="0"/>
    <n v="0"/>
    <n v="71.2"/>
    <n v="5049.6000000000004"/>
    <n v="13816.1"/>
    <n v="11456.1"/>
    <n v="4199.3"/>
    <n v="0"/>
    <n v="14705.6"/>
    <n v="0"/>
    <n v="0"/>
    <n v="8.4"/>
    <n v="4506.5"/>
    <n v="114894.1"/>
    <n v="161671"/>
    <n v="160881.4"/>
    <n v="191737.1"/>
    <n v="630951.9"/>
    <n v="0"/>
    <n v="473016.1"/>
    <n v="0"/>
    <n v="0"/>
    <n v="0"/>
    <n v="0"/>
    <n v="0"/>
    <n v="0"/>
    <n v="0"/>
    <n v="47858.7"/>
    <n v="1313948.3"/>
    <n v="473016.1"/>
    <n v="1834823.1"/>
  </r>
  <r>
    <x v="6"/>
    <x v="2"/>
    <n v="7"/>
    <n v="7192.3"/>
    <n v="25918.1"/>
    <n v="15002.5"/>
    <n v="16"/>
    <n v="173.5"/>
    <n v="0"/>
    <n v="0"/>
    <n v="0"/>
    <n v="688.5"/>
    <n v="0"/>
    <n v="0"/>
    <n v="139.69999999999999"/>
    <n v="4628.2"/>
    <n v="16336.5"/>
    <n v="17908.599999999999"/>
    <n v="23385"/>
    <n v="0"/>
    <n v="17943.2"/>
    <n v="0"/>
    <n v="0"/>
    <n v="9.5"/>
    <n v="4809.7"/>
    <n v="121395.3"/>
    <n v="168646.1"/>
    <n v="150668.4"/>
    <n v="205820.79999999999"/>
    <n v="1257527.5"/>
    <n v="0"/>
    <n v="486242.9"/>
    <n v="0"/>
    <n v="0"/>
    <n v="0"/>
    <n v="0"/>
    <n v="0"/>
    <n v="0"/>
    <n v="0"/>
    <n v="48990.9"/>
    <n v="1989218.5"/>
    <n v="486242.9"/>
    <n v="2524452.2999999998"/>
  </r>
  <r>
    <x v="6"/>
    <x v="2"/>
    <n v="8"/>
    <n v="7152.8"/>
    <n v="24912.5"/>
    <n v="13738.1"/>
    <n v="22.7"/>
    <n v="127"/>
    <n v="0"/>
    <n v="0"/>
    <n v="0"/>
    <n v="408.2"/>
    <n v="0"/>
    <n v="0"/>
    <n v="92.1"/>
    <n v="4253.3"/>
    <n v="15472.7"/>
    <n v="16409.8"/>
    <n v="198"/>
    <n v="0"/>
    <n v="18217.8"/>
    <n v="0"/>
    <n v="0"/>
    <n v="12.6"/>
    <n v="5144.6000000000004"/>
    <n v="109598.3"/>
    <n v="146892.1"/>
    <n v="167956.8"/>
    <n v="224557.2"/>
    <n v="652863.6"/>
    <n v="0"/>
    <n v="398681.4"/>
    <n v="0"/>
    <n v="0"/>
    <n v="0"/>
    <n v="0"/>
    <n v="0"/>
    <n v="0"/>
    <n v="0"/>
    <n v="46361.299999999996"/>
    <n v="1361668.9"/>
    <n v="398681.4"/>
    <n v="1806711.6"/>
  </r>
  <r>
    <x v="6"/>
    <x v="2"/>
    <n v="9"/>
    <n v="7055.4"/>
    <n v="26037.599999999999"/>
    <n v="14552.2"/>
    <n v="22.5"/>
    <n v="161.9"/>
    <n v="0"/>
    <n v="0"/>
    <n v="0"/>
    <n v="504.6"/>
    <n v="0"/>
    <n v="0"/>
    <n v="110.5"/>
    <n v="4928"/>
    <n v="16200.9"/>
    <n v="16687"/>
    <n v="743.2"/>
    <n v="0"/>
    <n v="26851.56"/>
    <n v="0"/>
    <n v="0"/>
    <n v="11.6"/>
    <n v="7285.2"/>
    <n v="114295.8"/>
    <n v="152265.1"/>
    <n v="157516"/>
    <n v="185869.6"/>
    <n v="532744.74"/>
    <n v="0"/>
    <n v="546712.80000000005"/>
    <n v="0"/>
    <n v="0"/>
    <n v="0"/>
    <n v="0"/>
    <n v="0"/>
    <n v="0"/>
    <n v="0"/>
    <n v="48334.2"/>
    <n v="1215509.2"/>
    <n v="546712.80000000005"/>
    <n v="1810556.2"/>
  </r>
  <r>
    <x v="6"/>
    <x v="2"/>
    <n v="10"/>
    <n v="6761.3"/>
    <n v="23136.6"/>
    <n v="14341.1"/>
    <n v="19.5"/>
    <n v="138.5"/>
    <n v="0"/>
    <n v="0"/>
    <n v="0"/>
    <n v="938.1"/>
    <n v="0"/>
    <n v="0"/>
    <n v="103.9"/>
    <n v="4175.8999999999996"/>
    <n v="16583.400000000001"/>
    <n v="16379.7"/>
    <n v="251.4"/>
    <n v="0"/>
    <n v="137078.07"/>
    <n v="0"/>
    <n v="0"/>
    <n v="10.5"/>
    <n v="7896.1"/>
    <n v="110968.2"/>
    <n v="154818.4"/>
    <n v="158100.9"/>
    <n v="194577.63"/>
    <n v="671220.53"/>
    <n v="60143.54"/>
    <n v="427575.66"/>
    <n v="0"/>
    <n v="0"/>
    <n v="0"/>
    <n v="0"/>
    <n v="0"/>
    <n v="0"/>
    <n v="0"/>
    <n v="45335.1"/>
    <n v="1472164.63"/>
    <n v="487719.19999999995"/>
    <n v="2005218.93"/>
  </r>
  <r>
    <x v="6"/>
    <x v="2"/>
    <n v="11"/>
    <n v="8161.3"/>
    <n v="27557.9"/>
    <n v="17085.900000000001"/>
    <n v="80.900000000000006"/>
    <n v="578.1"/>
    <n v="0"/>
    <n v="0"/>
    <n v="0"/>
    <n v="3739.1"/>
    <n v="0"/>
    <n v="0"/>
    <n v="105.3"/>
    <n v="4456.5"/>
    <n v="14561.2"/>
    <n v="16871.8"/>
    <n v="0"/>
    <n v="0"/>
    <n v="4613.01"/>
    <n v="0"/>
    <n v="0"/>
    <n v="9.5"/>
    <n v="8256.7000000000007"/>
    <n v="116804.5"/>
    <n v="156231.29999999999"/>
    <n v="177011.4"/>
    <n v="184756.2"/>
    <n v="697480.49"/>
    <n v="0"/>
    <n v="535990.9"/>
    <n v="0"/>
    <n v="0"/>
    <n v="0"/>
    <n v="0"/>
    <n v="0"/>
    <n v="0"/>
    <n v="0"/>
    <n v="57203.200000000004"/>
    <n v="1381157.9"/>
    <n v="535990.9"/>
    <n v="1974352"/>
  </r>
  <r>
    <x v="6"/>
    <x v="2"/>
    <n v="12"/>
    <n v="11851.2"/>
    <n v="38556.9"/>
    <n v="24124.3"/>
    <n v="61.8"/>
    <n v="1174.9000000000001"/>
    <n v="0"/>
    <n v="0"/>
    <n v="0"/>
    <n v="4786.8"/>
    <n v="0"/>
    <n v="0"/>
    <n v="76.599999999999994"/>
    <n v="5304.9"/>
    <n v="19973.8"/>
    <n v="20280.3"/>
    <n v="0"/>
    <n v="0"/>
    <n v="3421.87"/>
    <n v="0"/>
    <n v="0"/>
    <n v="8.4"/>
    <n v="9663.5"/>
    <n v="138174.5"/>
    <n v="190205.3"/>
    <n v="169417.7"/>
    <n v="201505.7"/>
    <n v="644022.13"/>
    <n v="45227.519999999997"/>
    <n v="569135.18000000005"/>
    <n v="0"/>
    <n v="0"/>
    <n v="0"/>
    <n v="0"/>
    <n v="0"/>
    <n v="0"/>
    <n v="0"/>
    <n v="80555.900000000009"/>
    <n v="1402054.7000000002"/>
    <n v="614362.70000000007"/>
    <n v="2096973.3000000003"/>
  </r>
  <r>
    <x v="7"/>
    <x v="2"/>
    <n v="1"/>
    <n v="18072.599999999999"/>
    <n v="93429.4"/>
    <n v="61543.1"/>
    <n v="47.6"/>
    <n v="2756.5"/>
    <n v="0"/>
    <n v="0"/>
    <n v="6343.4"/>
    <n v="12751.2"/>
    <n v="13521.6"/>
    <n v="0"/>
    <n v="1602.8"/>
    <n v="22478.7"/>
    <n v="46799.3"/>
    <n v="42758.2"/>
    <n v="849.19"/>
    <n v="0"/>
    <n v="0"/>
    <n v="0"/>
    <n v="0"/>
    <n v="15040.6"/>
    <n v="15907"/>
    <n v="238041.9"/>
    <n v="434887.5"/>
    <n v="196118.11"/>
    <n v="289142.3"/>
    <n v="311518.09999999998"/>
    <n v="0"/>
    <n v="0"/>
    <n v="0"/>
    <n v="0"/>
    <n v="0"/>
    <n v="0"/>
    <n v="0"/>
    <n v="0"/>
    <n v="0"/>
    <n v="208465.40000000002"/>
    <n v="1615143.6999999997"/>
    <n v="0"/>
    <n v="1823609.0999999996"/>
  </r>
  <r>
    <x v="7"/>
    <x v="2"/>
    <n v="2"/>
    <n v="16752.8"/>
    <n v="83829.899999999994"/>
    <n v="55103.199999999997"/>
    <n v="48.8"/>
    <n v="2189.1"/>
    <n v="0"/>
    <n v="0"/>
    <n v="5006.2"/>
    <n v="11988.8"/>
    <n v="12731.4"/>
    <n v="0"/>
    <n v="2607.6"/>
    <n v="20651.900000000001"/>
    <n v="47046.9"/>
    <n v="43507.1"/>
    <n v="0"/>
    <n v="0"/>
    <n v="0"/>
    <n v="0"/>
    <n v="0"/>
    <n v="10835.1"/>
    <n v="16666.099999999999"/>
    <n v="228629.5"/>
    <n v="396801.1"/>
    <n v="184328.7"/>
    <n v="303718.7"/>
    <n v="245778.1"/>
    <n v="0"/>
    <n v="0"/>
    <n v="0"/>
    <n v="0"/>
    <n v="0"/>
    <n v="0"/>
    <n v="0"/>
    <n v="0"/>
    <n v="0"/>
    <n v="187650.19999999998"/>
    <n v="1500570.8"/>
    <n v="0"/>
    <n v="1688221"/>
  </r>
  <r>
    <x v="7"/>
    <x v="2"/>
    <n v="3"/>
    <n v="12603.4"/>
    <n v="63095.4"/>
    <n v="40081.300000000003"/>
    <n v="48.7"/>
    <n v="1238.8"/>
    <n v="0"/>
    <n v="0"/>
    <n v="6778.8"/>
    <n v="10715.1"/>
    <n v="12298.2"/>
    <n v="0"/>
    <n v="3268.6"/>
    <n v="20032.2"/>
    <n v="47478.7"/>
    <n v="42047.5"/>
    <n v="0"/>
    <n v="0"/>
    <n v="0"/>
    <n v="0"/>
    <n v="0"/>
    <n v="11309.9"/>
    <n v="14973.9"/>
    <n v="232126.3"/>
    <n v="408037.7"/>
    <n v="163709.70000000001"/>
    <n v="324169.5"/>
    <n v="265458.59999999998"/>
    <n v="0"/>
    <n v="0"/>
    <n v="0"/>
    <n v="0"/>
    <n v="0"/>
    <n v="0"/>
    <n v="0"/>
    <n v="0"/>
    <n v="0"/>
    <n v="146859.70000000001"/>
    <n v="1532612.6"/>
    <n v="0"/>
    <n v="1679472.3"/>
  </r>
  <r>
    <x v="7"/>
    <x v="2"/>
    <n v="4"/>
    <n v="12038.2"/>
    <n v="56523.6"/>
    <n v="35913.4"/>
    <n v="49.8"/>
    <n v="1277.5999999999999"/>
    <n v="0"/>
    <n v="0"/>
    <n v="7258.1"/>
    <n v="10328.6"/>
    <n v="9852.2000000000007"/>
    <n v="0"/>
    <n v="3427.3"/>
    <n v="19616"/>
    <n v="48232.1"/>
    <n v="40877.9"/>
    <n v="0"/>
    <n v="0"/>
    <n v="0"/>
    <n v="0"/>
    <n v="0"/>
    <n v="12294.6"/>
    <n v="15160.3"/>
    <n v="233551.3"/>
    <n v="420810.7"/>
    <n v="195673.4"/>
    <n v="331776.5"/>
    <n v="222368"/>
    <n v="0"/>
    <n v="0"/>
    <n v="0"/>
    <n v="0"/>
    <n v="0"/>
    <n v="0"/>
    <n v="0"/>
    <n v="0"/>
    <n v="0"/>
    <n v="133241.50000000003"/>
    <n v="1543788.1"/>
    <n v="0"/>
    <n v="1677029.6"/>
  </r>
  <r>
    <x v="7"/>
    <x v="2"/>
    <n v="5"/>
    <n v="8737.7000000000007"/>
    <n v="39774.9"/>
    <n v="24643.1"/>
    <n v="47.7"/>
    <n v="1367.2"/>
    <n v="0"/>
    <n v="0"/>
    <n v="3622.1"/>
    <n v="7398.2"/>
    <n v="9053.6"/>
    <n v="0"/>
    <n v="3029.7"/>
    <n v="15395.9"/>
    <n v="38709.599999999999"/>
    <n v="28782.799999999999"/>
    <n v="0"/>
    <n v="1741.37"/>
    <n v="0"/>
    <n v="0"/>
    <n v="0"/>
    <n v="6817.5"/>
    <n v="11299.6"/>
    <n v="198715.8"/>
    <n v="332110.40000000002"/>
    <n v="149941.5"/>
    <n v="325736.33"/>
    <n v="226614.3"/>
    <n v="0"/>
    <n v="0"/>
    <n v="0"/>
    <n v="0"/>
    <n v="0"/>
    <n v="0"/>
    <n v="0"/>
    <n v="0"/>
    <n v="0"/>
    <n v="94644.500000000015"/>
    <n v="1338894.8"/>
    <n v="0"/>
    <n v="1433539.3"/>
  </r>
  <r>
    <x v="7"/>
    <x v="2"/>
    <n v="6"/>
    <n v="8150.4"/>
    <n v="38290"/>
    <n v="23342.2"/>
    <n v="45.2"/>
    <n v="-215.1"/>
    <n v="0"/>
    <n v="0"/>
    <n v="2674.9"/>
    <n v="5325"/>
    <n v="5995.7"/>
    <n v="0"/>
    <n v="1656.3"/>
    <n v="14313.1"/>
    <n v="39174.300000000003"/>
    <n v="22679.200000000001"/>
    <n v="0"/>
    <n v="0"/>
    <n v="0"/>
    <n v="0"/>
    <n v="0"/>
    <n v="4036.8"/>
    <n v="10418.9"/>
    <n v="198151.2"/>
    <n v="315668.2"/>
    <n v="154070.70000000001"/>
    <n v="309720.90000000002"/>
    <n v="210675.20000000001"/>
    <n v="0"/>
    <n v="0"/>
    <n v="0"/>
    <n v="0"/>
    <n v="0"/>
    <n v="0"/>
    <n v="0"/>
    <n v="0"/>
    <n v="0"/>
    <n v="83608.299999999988"/>
    <n v="1280564.8"/>
    <n v="0"/>
    <n v="1364173.1"/>
  </r>
  <r>
    <x v="7"/>
    <x v="2"/>
    <n v="7"/>
    <n v="8739"/>
    <n v="30326.799999999999"/>
    <n v="23918.2"/>
    <n v="42.5"/>
    <n v="1071.0999999999999"/>
    <n v="0"/>
    <n v="0"/>
    <n v="1952.9"/>
    <n v="5430.9"/>
    <n v="4233.1000000000004"/>
    <n v="0"/>
    <n v="1553.6"/>
    <n v="12966"/>
    <n v="41303.699999999997"/>
    <n v="20149.8"/>
    <n v="1006"/>
    <n v="0"/>
    <n v="0"/>
    <n v="0"/>
    <n v="0"/>
    <n v="4175.7"/>
    <n v="9780"/>
    <n v="203638.39999999999"/>
    <n v="304736.59999999998"/>
    <n v="153147.79999999999"/>
    <n v="140374.29999999999"/>
    <n v="384687.4"/>
    <n v="0"/>
    <n v="0"/>
    <n v="0"/>
    <n v="0"/>
    <n v="0"/>
    <n v="0"/>
    <n v="0"/>
    <n v="0"/>
    <n v="0"/>
    <n v="75714.5"/>
    <n v="1277519.2999999998"/>
    <n v="0"/>
    <n v="1353233.7999999998"/>
  </r>
  <r>
    <x v="7"/>
    <x v="2"/>
    <n v="8"/>
    <n v="8293.2999999999993"/>
    <n v="29976"/>
    <n v="22491.3"/>
    <n v="35.799999999999997"/>
    <n v="-1652.8"/>
    <n v="0"/>
    <n v="0"/>
    <n v="1590.5"/>
    <n v="4534.5"/>
    <n v="4351.1000000000004"/>
    <n v="0"/>
    <n v="2073.4"/>
    <n v="12181.8"/>
    <n v="41458.699999999997"/>
    <n v="19152.3"/>
    <n v="29.2"/>
    <n v="0"/>
    <n v="0"/>
    <n v="0"/>
    <n v="0"/>
    <n v="3968.3"/>
    <n v="10946.5"/>
    <n v="198911"/>
    <n v="290281.2"/>
    <n v="149567"/>
    <n v="132916.79999999999"/>
    <n v="391316.2"/>
    <n v="0"/>
    <n v="0"/>
    <n v="0"/>
    <n v="0"/>
    <n v="0"/>
    <n v="0"/>
    <n v="0"/>
    <n v="0"/>
    <n v="0"/>
    <n v="69619.700000000012"/>
    <n v="1252802.3999999999"/>
    <n v="0"/>
    <n v="1322422.0999999999"/>
  </r>
  <r>
    <x v="7"/>
    <x v="2"/>
    <n v="9"/>
    <n v="8835.2999999999993"/>
    <n v="30639.599999999999"/>
    <n v="22732.400000000001"/>
    <n v="43.6"/>
    <n v="921.7"/>
    <n v="0"/>
    <n v="0"/>
    <n v="1925.6"/>
    <n v="5825.7"/>
    <n v="3317.3"/>
    <n v="0"/>
    <n v="2721.1"/>
    <n v="15847.2"/>
    <n v="44886.8"/>
    <n v="22731.9"/>
    <n v="118.1"/>
    <n v="0"/>
    <n v="3419.71"/>
    <n v="0"/>
    <n v="0"/>
    <n v="4556.5"/>
    <n v="15688"/>
    <n v="204813.9"/>
    <n v="309429.3"/>
    <n v="150207.79999999999"/>
    <n v="132197.20000000001"/>
    <n v="391868.19"/>
    <n v="0"/>
    <n v="0"/>
    <n v="0"/>
    <n v="0"/>
    <n v="0"/>
    <n v="0"/>
    <n v="0"/>
    <n v="0"/>
    <n v="0"/>
    <n v="74241.2"/>
    <n v="1298485.7"/>
    <n v="0"/>
    <n v="1372726.9"/>
  </r>
  <r>
    <x v="7"/>
    <x v="2"/>
    <n v="10"/>
    <n v="8503.7999999999993"/>
    <n v="31045.4"/>
    <n v="23451.1"/>
    <n v="47.4"/>
    <n v="1060.9000000000001"/>
    <n v="0"/>
    <n v="0"/>
    <n v="2742.8"/>
    <n v="5944"/>
    <n v="3104.3"/>
    <n v="0"/>
    <n v="3527.5"/>
    <n v="14369.4"/>
    <n v="44542.3"/>
    <n v="23861"/>
    <n v="1764.6"/>
    <n v="0"/>
    <n v="0"/>
    <n v="0"/>
    <n v="0"/>
    <n v="3278.6"/>
    <n v="14273.8"/>
    <n v="193897.2"/>
    <n v="291196.90000000002"/>
    <n v="149414.20000000001"/>
    <n v="139585"/>
    <n v="419781.1"/>
    <n v="0"/>
    <n v="0"/>
    <n v="0"/>
    <n v="0"/>
    <n v="0"/>
    <n v="0"/>
    <n v="0"/>
    <n v="0"/>
    <n v="0"/>
    <n v="75899.7"/>
    <n v="1299491.6000000001"/>
    <n v="0"/>
    <n v="1375391.3"/>
  </r>
  <r>
    <x v="7"/>
    <x v="2"/>
    <n v="11"/>
    <n v="10126.799999999999"/>
    <n v="35844.9"/>
    <n v="28019.599999999999"/>
    <n v="38.200000000000003"/>
    <n v="2722.3"/>
    <n v="0"/>
    <n v="0"/>
    <n v="5891.9"/>
    <n v="10418.1"/>
    <n v="4311.7"/>
    <n v="0"/>
    <n v="3575.3"/>
    <n v="15438.1"/>
    <n v="44534.1"/>
    <n v="35411.199999999997"/>
    <n v="7701.8"/>
    <n v="0"/>
    <n v="0"/>
    <n v="0"/>
    <n v="0"/>
    <n v="6122.6"/>
    <n v="12630"/>
    <n v="214795.7"/>
    <n v="322070.09999999998"/>
    <n v="167134.1"/>
    <n v="132899.6"/>
    <n v="391577.3"/>
    <n v="0"/>
    <n v="0"/>
    <n v="0"/>
    <n v="0"/>
    <n v="0"/>
    <n v="0"/>
    <n v="0"/>
    <n v="0"/>
    <n v="0"/>
    <n v="97373.499999999985"/>
    <n v="1353889.9"/>
    <n v="0"/>
    <n v="1451263.4"/>
  </r>
  <r>
    <x v="7"/>
    <x v="2"/>
    <n v="12"/>
    <n v="13335"/>
    <n v="52815.8"/>
    <n v="42432.6"/>
    <n v="45.5"/>
    <n v="3800.6"/>
    <n v="0"/>
    <n v="0"/>
    <n v="6705.3"/>
    <n v="11405.9"/>
    <n v="8089.7"/>
    <n v="0"/>
    <n v="3496.5"/>
    <n v="18416.3"/>
    <n v="50947.1"/>
    <n v="43681"/>
    <n v="7609.2"/>
    <n v="0"/>
    <n v="0"/>
    <n v="0"/>
    <n v="0"/>
    <n v="9489.7000000000007"/>
    <n v="6367.1"/>
    <n v="253802.6"/>
    <n v="394884"/>
    <n v="193053.6"/>
    <n v="137985"/>
    <n v="362227.3"/>
    <n v="0"/>
    <n v="0"/>
    <n v="0"/>
    <n v="0"/>
    <n v="0"/>
    <n v="0"/>
    <n v="0"/>
    <n v="0"/>
    <n v="0"/>
    <n v="138630.39999999999"/>
    <n v="1481959.4000000001"/>
    <n v="0"/>
    <n v="1620589.8"/>
  </r>
  <r>
    <x v="8"/>
    <x v="2"/>
    <n v="1"/>
    <n v="921.5"/>
    <n v="2110"/>
    <n v="882.4"/>
    <n v="0"/>
    <n v="0"/>
    <n v="0"/>
    <n v="0"/>
    <n v="0"/>
    <n v="0"/>
    <n v="0"/>
    <n v="0"/>
    <n v="43.2"/>
    <n v="1441.3"/>
    <n v="3486.6"/>
    <n v="1115"/>
    <n v="0"/>
    <n v="0"/>
    <n v="56367.3"/>
    <n v="0"/>
    <n v="0"/>
    <n v="0"/>
    <n v="899.4"/>
    <n v="17071.7"/>
    <n v="36892"/>
    <n v="74646.8"/>
    <n v="0"/>
    <n v="148789.29999999999"/>
    <n v="0"/>
    <n v="0"/>
    <n v="0"/>
    <n v="0"/>
    <n v="0"/>
    <n v="0"/>
    <n v="0"/>
    <n v="0"/>
    <n v="0"/>
    <n v="3913.9"/>
    <n v="340752.6"/>
    <n v="0"/>
    <n v="344666.5"/>
  </r>
  <r>
    <x v="8"/>
    <x v="2"/>
    <n v="2"/>
    <n v="919.3"/>
    <n v="2031.3"/>
    <n v="780.1"/>
    <n v="0"/>
    <n v="0"/>
    <n v="0"/>
    <n v="0"/>
    <n v="0"/>
    <n v="0"/>
    <n v="0"/>
    <n v="0"/>
    <n v="43.3"/>
    <n v="1748.3"/>
    <n v="3839.3"/>
    <n v="1181"/>
    <n v="0"/>
    <n v="0"/>
    <n v="62820"/>
    <n v="0"/>
    <n v="0"/>
    <n v="0"/>
    <n v="1141.8"/>
    <n v="18346.5"/>
    <n v="36439.300000000003"/>
    <n v="79752.7"/>
    <n v="0"/>
    <n v="127950.9"/>
    <n v="0"/>
    <n v="0"/>
    <n v="0"/>
    <n v="0"/>
    <n v="0"/>
    <n v="0"/>
    <n v="0"/>
    <n v="0"/>
    <n v="0"/>
    <n v="3730.7"/>
    <n v="333263.09999999998"/>
    <n v="0"/>
    <n v="336993.8"/>
  </r>
  <r>
    <x v="8"/>
    <x v="2"/>
    <n v="3"/>
    <n v="831.3"/>
    <n v="1721.2"/>
    <n v="599.5"/>
    <n v="0"/>
    <n v="0"/>
    <n v="0"/>
    <n v="0"/>
    <n v="0"/>
    <n v="0"/>
    <n v="0"/>
    <n v="0"/>
    <n v="49"/>
    <n v="1526"/>
    <n v="4284.1000000000004"/>
    <n v="1359.5"/>
    <n v="-343.8"/>
    <n v="0"/>
    <n v="88919.1"/>
    <n v="0"/>
    <n v="0"/>
    <n v="0"/>
    <n v="1151.2"/>
    <n v="19023.5"/>
    <n v="30388.2"/>
    <n v="82278.8"/>
    <n v="0"/>
    <n v="139724.79999999999"/>
    <n v="0"/>
    <n v="0"/>
    <n v="0"/>
    <n v="0"/>
    <n v="0"/>
    <n v="0"/>
    <n v="0"/>
    <n v="0"/>
    <n v="0"/>
    <n v="3152"/>
    <n v="368360.4"/>
    <n v="0"/>
    <n v="371512.4"/>
  </r>
  <r>
    <x v="8"/>
    <x v="2"/>
    <n v="4"/>
    <n v="654.1"/>
    <n v="1405.6"/>
    <n v="450.5"/>
    <n v="0"/>
    <n v="0"/>
    <n v="0"/>
    <n v="0"/>
    <n v="0"/>
    <n v="0"/>
    <n v="0"/>
    <n v="0"/>
    <n v="45.6"/>
    <n v="1223.4000000000001"/>
    <n v="3848.8"/>
    <n v="1183"/>
    <n v="0"/>
    <n v="0"/>
    <n v="77550.399999999994"/>
    <n v="0"/>
    <n v="0"/>
    <n v="0"/>
    <n v="961.6"/>
    <n v="14869"/>
    <n v="23447.4"/>
    <n v="72076.600000000006"/>
    <n v="0"/>
    <n v="128393.60000000001"/>
    <n v="0"/>
    <n v="0"/>
    <n v="0"/>
    <n v="0"/>
    <n v="0"/>
    <n v="0"/>
    <n v="0"/>
    <n v="0"/>
    <n v="0"/>
    <n v="2510.1999999999998"/>
    <n v="323599.40000000002"/>
    <n v="0"/>
    <n v="326109.60000000003"/>
  </r>
  <r>
    <x v="8"/>
    <x v="2"/>
    <n v="5"/>
    <n v="606.70000000000005"/>
    <n v="1368.6"/>
    <n v="399"/>
    <n v="0"/>
    <n v="0"/>
    <n v="0"/>
    <n v="0"/>
    <n v="0"/>
    <n v="0"/>
    <n v="0"/>
    <n v="0"/>
    <n v="41.9"/>
    <n v="1200.0999999999999"/>
    <n v="4033.1"/>
    <n v="1220.3"/>
    <n v="0"/>
    <n v="0"/>
    <n v="0"/>
    <n v="0"/>
    <n v="0"/>
    <n v="0"/>
    <n v="950.4"/>
    <n v="14294.5"/>
    <n v="19787.400000000001"/>
    <n v="61970.8"/>
    <n v="0"/>
    <n v="195578.9"/>
    <n v="0"/>
    <n v="0"/>
    <n v="0"/>
    <n v="0"/>
    <n v="0"/>
    <n v="0"/>
    <n v="0"/>
    <n v="0"/>
    <n v="0"/>
    <n v="2374.3000000000002"/>
    <n v="299077.40000000002"/>
    <n v="0"/>
    <n v="301451.7"/>
  </r>
  <r>
    <x v="8"/>
    <x v="2"/>
    <n v="6"/>
    <n v="527.9"/>
    <n v="1339.2"/>
    <n v="377.1"/>
    <n v="0"/>
    <n v="0"/>
    <n v="0"/>
    <n v="0"/>
    <n v="0"/>
    <n v="0"/>
    <n v="0"/>
    <n v="0"/>
    <n v="48.8"/>
    <n v="926.6"/>
    <n v="3157.5"/>
    <n v="1237.5999999999999"/>
    <n v="0"/>
    <n v="0"/>
    <n v="0"/>
    <n v="0"/>
    <n v="0"/>
    <n v="0"/>
    <n v="823.9"/>
    <n v="13449.9"/>
    <n v="20698"/>
    <n v="75291.100000000006"/>
    <n v="0"/>
    <n v="197920.9"/>
    <n v="0"/>
    <n v="0"/>
    <n v="0"/>
    <n v="0"/>
    <n v="0"/>
    <n v="0"/>
    <n v="0"/>
    <n v="0"/>
    <n v="0"/>
    <n v="2244.1999999999998"/>
    <n v="313554.3"/>
    <n v="0"/>
    <n v="315798.5"/>
  </r>
  <r>
    <x v="8"/>
    <x v="2"/>
    <n v="7"/>
    <n v="538"/>
    <n v="1159.2"/>
    <n v="428.4"/>
    <n v="0"/>
    <n v="0"/>
    <n v="0"/>
    <n v="0"/>
    <n v="0"/>
    <n v="0"/>
    <n v="0"/>
    <n v="0"/>
    <n v="81.5"/>
    <n v="779.4"/>
    <n v="2888.2"/>
    <n v="1276.5"/>
    <n v="0"/>
    <n v="0"/>
    <n v="0"/>
    <n v="0"/>
    <n v="0"/>
    <n v="0"/>
    <n v="442.4"/>
    <n v="12329.5"/>
    <n v="11256.8"/>
    <n v="61749.2"/>
    <n v="16725.900000000001"/>
    <n v="189847"/>
    <n v="0"/>
    <n v="0"/>
    <n v="0"/>
    <n v="0"/>
    <n v="0"/>
    <n v="0"/>
    <n v="0"/>
    <n v="0"/>
    <n v="0"/>
    <n v="2125.6"/>
    <n v="297376.40000000002"/>
    <n v="0"/>
    <n v="299502"/>
  </r>
  <r>
    <x v="8"/>
    <x v="2"/>
    <n v="8"/>
    <n v="496.3"/>
    <n v="1021.4"/>
    <n v="362.8"/>
    <n v="0"/>
    <n v="0"/>
    <n v="0"/>
    <n v="0"/>
    <n v="0"/>
    <n v="0"/>
    <n v="0"/>
    <n v="0"/>
    <n v="46.6"/>
    <n v="685"/>
    <n v="2735.8"/>
    <n v="642.5"/>
    <n v="0"/>
    <n v="0"/>
    <n v="0"/>
    <n v="0"/>
    <n v="0"/>
    <n v="0"/>
    <n v="387.5"/>
    <n v="10951"/>
    <n v="11684.9"/>
    <n v="57101.1"/>
    <n v="16211.6"/>
    <n v="182993.5"/>
    <n v="0"/>
    <n v="0"/>
    <n v="0"/>
    <n v="0"/>
    <n v="0"/>
    <n v="0"/>
    <n v="0"/>
    <n v="0"/>
    <n v="0"/>
    <n v="1880.5"/>
    <n v="283439.5"/>
    <n v="0"/>
    <n v="285320"/>
  </r>
  <r>
    <x v="8"/>
    <x v="2"/>
    <n v="9"/>
    <n v="579.1"/>
    <n v="1123.3"/>
    <n v="409.1"/>
    <n v="0"/>
    <n v="0"/>
    <n v="0"/>
    <n v="0"/>
    <n v="0"/>
    <n v="0"/>
    <n v="0"/>
    <n v="0"/>
    <n v="45.5"/>
    <n v="766.5"/>
    <n v="2554.1999999999998"/>
    <n v="1248.8"/>
    <n v="0"/>
    <n v="0"/>
    <n v="375.67"/>
    <n v="0"/>
    <n v="0"/>
    <n v="0"/>
    <n v="688.7"/>
    <n v="12047.1"/>
    <n v="14865.4"/>
    <n v="62329.4"/>
    <n v="16158.1"/>
    <n v="194675.43"/>
    <n v="0"/>
    <n v="0"/>
    <n v="0"/>
    <n v="0"/>
    <n v="0"/>
    <n v="0"/>
    <n v="0"/>
    <n v="0"/>
    <n v="0"/>
    <n v="2111.5"/>
    <n v="305754.8"/>
    <n v="0"/>
    <n v="307866.3"/>
  </r>
  <r>
    <x v="8"/>
    <x v="2"/>
    <n v="10"/>
    <n v="599.4"/>
    <n v="1140.8"/>
    <n v="414.1"/>
    <n v="0"/>
    <n v="0"/>
    <n v="0"/>
    <n v="0"/>
    <n v="0"/>
    <n v="0"/>
    <n v="0"/>
    <n v="0"/>
    <n v="40.700000000000003"/>
    <n v="844.7"/>
    <n v="2548.3000000000002"/>
    <n v="1286.9000000000001"/>
    <n v="0"/>
    <n v="0"/>
    <n v="0"/>
    <n v="0"/>
    <n v="0"/>
    <n v="0"/>
    <n v="753.7"/>
    <n v="12674.2"/>
    <n v="13719"/>
    <n v="62883.6"/>
    <n v="14733.8"/>
    <n v="176899.6"/>
    <n v="0"/>
    <n v="0"/>
    <n v="0"/>
    <n v="0"/>
    <n v="0"/>
    <n v="0"/>
    <n v="0"/>
    <n v="0"/>
    <n v="0"/>
    <n v="2154.2999999999997"/>
    <n v="286384.5"/>
    <n v="0"/>
    <n v="288538.8"/>
  </r>
  <r>
    <x v="8"/>
    <x v="2"/>
    <n v="11"/>
    <n v="608.4"/>
    <n v="1150.9000000000001"/>
    <n v="469"/>
    <n v="0"/>
    <n v="0"/>
    <n v="0"/>
    <n v="0"/>
    <n v="0"/>
    <n v="0"/>
    <n v="0"/>
    <n v="0"/>
    <n v="44.3"/>
    <n v="918.4"/>
    <n v="2573.1999999999998"/>
    <n v="1205.7"/>
    <n v="0"/>
    <n v="0"/>
    <n v="0"/>
    <n v="0"/>
    <n v="0"/>
    <n v="0"/>
    <n v="923.8"/>
    <n v="12606.6"/>
    <n v="13402.5"/>
    <n v="58660.2"/>
    <n v="17602.900000000001"/>
    <n v="230618.1"/>
    <n v="0"/>
    <n v="0"/>
    <n v="0"/>
    <n v="0"/>
    <n v="0"/>
    <n v="0"/>
    <n v="0"/>
    <n v="0"/>
    <n v="0"/>
    <n v="2228.3000000000002"/>
    <n v="338555.7"/>
    <n v="0"/>
    <n v="340784"/>
  </r>
  <r>
    <x v="8"/>
    <x v="2"/>
    <n v="12"/>
    <n v="831.1"/>
    <n v="1569.1"/>
    <n v="655.7"/>
    <n v="0"/>
    <n v="0"/>
    <n v="0"/>
    <n v="0"/>
    <n v="0"/>
    <n v="0"/>
    <n v="0"/>
    <n v="0"/>
    <n v="47.8"/>
    <n v="1265.2"/>
    <n v="2666.6"/>
    <n v="1268.3"/>
    <n v="0"/>
    <n v="0"/>
    <n v="0"/>
    <n v="0"/>
    <n v="0"/>
    <n v="0"/>
    <n v="903.1"/>
    <n v="15347.2"/>
    <n v="12938.8"/>
    <n v="100249.60000000001"/>
    <n v="24728"/>
    <n v="243846"/>
    <n v="0"/>
    <n v="0"/>
    <n v="0"/>
    <n v="0"/>
    <n v="0"/>
    <n v="0"/>
    <n v="0"/>
    <n v="0"/>
    <n v="0"/>
    <n v="3055.8999999999996"/>
    <n v="403260.6"/>
    <n v="0"/>
    <n v="406316.5"/>
  </r>
  <r>
    <x v="9"/>
    <x v="2"/>
    <n v="1"/>
    <n v="147565.79999999999"/>
    <n v="467609.5"/>
    <n v="1012115.6"/>
    <n v="301.10000000000002"/>
    <n v="143977.4"/>
    <n v="727.5"/>
    <n v="-168.1"/>
    <n v="131967.70000000001"/>
    <n v="98519"/>
    <n v="616.79999999999995"/>
    <n v="895.1"/>
    <n v="570.5"/>
    <n v="25690.2"/>
    <n v="97889.600000000006"/>
    <n v="62574.6"/>
    <n v="1376.9"/>
    <n v="15513.81"/>
    <n v="0"/>
    <n v="33318.699999999997"/>
    <n v="0"/>
    <n v="2282.6"/>
    <n v="50874.5"/>
    <n v="648733.19999999995"/>
    <n v="885554.8"/>
    <n v="316521.5"/>
    <n v="539823.49"/>
    <n v="332096.8"/>
    <n v="0"/>
    <n v="0"/>
    <n v="115832.41"/>
    <n v="2747631.19"/>
    <n v="0"/>
    <n v="0"/>
    <n v="0"/>
    <n v="0"/>
    <n v="0"/>
    <n v="2003232.2999999998"/>
    <n v="3013716.3"/>
    <n v="2863463.6"/>
    <n v="7880412.1999999993"/>
  </r>
  <r>
    <x v="9"/>
    <x v="2"/>
    <n v="2"/>
    <n v="135009.4"/>
    <n v="414994.4"/>
    <n v="874310.7"/>
    <n v="288.7"/>
    <n v="119104"/>
    <n v="1052.8"/>
    <n v="-783.8"/>
    <n v="108000.7"/>
    <n v="85551.4"/>
    <n v="403"/>
    <n v="881.1"/>
    <n v="625.4"/>
    <n v="25631.5"/>
    <n v="102700.7"/>
    <n v="65046.8"/>
    <n v="989.4"/>
    <n v="0"/>
    <n v="0"/>
    <n v="28848.2"/>
    <n v="0"/>
    <n v="2053.8000000000002"/>
    <n v="50158.9"/>
    <n v="635868"/>
    <n v="933146.6"/>
    <n v="313094.59999999998"/>
    <n v="771453.9"/>
    <n v="410921.8"/>
    <n v="0"/>
    <n v="0"/>
    <n v="112487.67"/>
    <n v="1672153.43"/>
    <n v="0"/>
    <n v="0"/>
    <n v="0"/>
    <n v="0"/>
    <n v="0"/>
    <n v="1737931.2999999998"/>
    <n v="3341420.6999999997"/>
    <n v="1784641.0999999999"/>
    <n v="6863993.0999999996"/>
  </r>
  <r>
    <x v="9"/>
    <x v="2"/>
    <n v="3"/>
    <n v="123925.8"/>
    <n v="341501.5"/>
    <n v="855814.8"/>
    <n v="304.7"/>
    <n v="102487.3"/>
    <n v="16.899999999999999"/>
    <n v="0"/>
    <n v="86474.2"/>
    <n v="66614.7"/>
    <n v="403.8"/>
    <n v="896.5"/>
    <n v="623"/>
    <n v="22864"/>
    <n v="93807"/>
    <n v="57334.1"/>
    <n v="882.3"/>
    <n v="191944.04"/>
    <n v="53803.75"/>
    <n v="32013.599999999999"/>
    <n v="0"/>
    <n v="2045.4"/>
    <n v="49084.6"/>
    <n v="598184.80000000005"/>
    <n v="802961.5"/>
    <n v="308519.40000000002"/>
    <n v="368550.46"/>
    <n v="363193.95"/>
    <n v="0"/>
    <n v="0"/>
    <n v="0"/>
    <n v="2941398.1"/>
    <n v="0"/>
    <n v="0"/>
    <n v="0"/>
    <n v="0"/>
    <n v="0"/>
    <n v="1577543.7"/>
    <n v="2946708.4000000004"/>
    <n v="2941398.1"/>
    <n v="7465650.2000000011"/>
  </r>
  <r>
    <x v="9"/>
    <x v="2"/>
    <n v="4"/>
    <n v="125033.2"/>
    <n v="346437.2"/>
    <n v="880129.8"/>
    <n v="270.5"/>
    <n v="75279.199999999997"/>
    <n v="22.5"/>
    <n v="0"/>
    <n v="62142.1"/>
    <n v="50263.199999999997"/>
    <n v="296.7"/>
    <n v="966.6"/>
    <n v="1196.5999999999999"/>
    <n v="22298.3"/>
    <n v="87594.4"/>
    <n v="54340.800000000003"/>
    <n v="453.2"/>
    <n v="0"/>
    <n v="0"/>
    <n v="32752.799999999999"/>
    <n v="0"/>
    <n v="2096.3000000000002"/>
    <n v="46065"/>
    <n v="587905.30000000005"/>
    <n v="794890.6"/>
    <n v="288339.7"/>
    <n v="682312.7"/>
    <n v="402462.8"/>
    <n v="0"/>
    <n v="0"/>
    <n v="0"/>
    <n v="10268302.5"/>
    <n v="0"/>
    <n v="-7589502.7999999998"/>
    <n v="0"/>
    <n v="0"/>
    <n v="0"/>
    <n v="1539874.4000000001"/>
    <n v="3003675.0999999996"/>
    <n v="2678799.7000000002"/>
    <n v="7222349.2000000002"/>
  </r>
  <r>
    <x v="9"/>
    <x v="2"/>
    <n v="5"/>
    <n v="84065.4"/>
    <n v="249268.1"/>
    <n v="571220.30000000005"/>
    <n v="234"/>
    <n v="39384.5"/>
    <n v="13.7"/>
    <n v="0"/>
    <n v="31818.6"/>
    <n v="28088.1"/>
    <n v="180.5"/>
    <n v="840.4"/>
    <n v="1492.9"/>
    <n v="17867"/>
    <n v="77740.5"/>
    <n v="40061.699999999997"/>
    <n v="241.1"/>
    <n v="44"/>
    <n v="0"/>
    <n v="30215.599999999999"/>
    <n v="0"/>
    <n v="1865.6"/>
    <n v="40881.199999999997"/>
    <n v="490656.2"/>
    <n v="578700.6"/>
    <n v="282611.3"/>
    <n v="376877.2"/>
    <n v="441250.2"/>
    <n v="0"/>
    <n v="0"/>
    <n v="1458.89"/>
    <n v="-5196673.6900000004"/>
    <n v="0"/>
    <n v="7589502.7999999998"/>
    <n v="0"/>
    <n v="0"/>
    <n v="0"/>
    <n v="1004273.2"/>
    <n v="2381345.5"/>
    <n v="2394287.9999999991"/>
    <n v="5779906.6999999993"/>
  </r>
  <r>
    <x v="9"/>
    <x v="2"/>
    <n v="6"/>
    <n v="69478.100000000006"/>
    <n v="217644.2"/>
    <n v="472055.3"/>
    <n v="201.1"/>
    <n v="27499"/>
    <n v="15.8"/>
    <n v="0"/>
    <n v="22488.799999999999"/>
    <n v="23207.9"/>
    <n v="91.8"/>
    <n v="946.1"/>
    <n v="1360.1"/>
    <n v="17470.7"/>
    <n v="77080.800000000003"/>
    <n v="34264.6"/>
    <n v="119.6"/>
    <n v="-27695.66"/>
    <n v="0"/>
    <n v="30418.400000000001"/>
    <n v="0"/>
    <n v="1789.9"/>
    <n v="39483.599999999999"/>
    <n v="480868"/>
    <n v="682204.7"/>
    <n v="258097"/>
    <n v="528367.86"/>
    <n v="216856.5"/>
    <n v="0"/>
    <n v="0"/>
    <n v="0"/>
    <n v="2486667.5"/>
    <n v="0"/>
    <n v="0"/>
    <n v="0"/>
    <n v="0"/>
    <n v="0"/>
    <n v="832682.00000000023"/>
    <n v="2341632.1999999997"/>
    <n v="2486667.5"/>
    <n v="5660981.7000000002"/>
  </r>
  <r>
    <x v="9"/>
    <x v="2"/>
    <n v="7"/>
    <n v="48522.3"/>
    <n v="194395.4"/>
    <n v="374138"/>
    <n v="231"/>
    <n v="31212.1"/>
    <n v="476"/>
    <n v="0"/>
    <n v="15898.9"/>
    <n v="14716.4"/>
    <n v="0"/>
    <n v="946.1"/>
    <n v="1289.7"/>
    <n v="18124.7"/>
    <n v="60762.5"/>
    <n v="48697.2"/>
    <n v="0"/>
    <n v="0"/>
    <n v="0"/>
    <n v="32439.7"/>
    <n v="0"/>
    <n v="2284.1999999999998"/>
    <n v="30018.1"/>
    <n v="456604.4"/>
    <n v="629530.6"/>
    <n v="274306.2"/>
    <n v="490228.8"/>
    <n v="397068.9"/>
    <n v="0"/>
    <n v="0"/>
    <n v="0"/>
    <n v="1317823.7"/>
    <n v="0"/>
    <n v="0"/>
    <n v="0"/>
    <n v="0"/>
    <n v="0"/>
    <n v="679590.1"/>
    <n v="2442301.1"/>
    <n v="1317823.7"/>
    <n v="4439714.9000000004"/>
  </r>
  <r>
    <x v="9"/>
    <x v="2"/>
    <n v="8"/>
    <n v="45898.400000000001"/>
    <n v="181084"/>
    <n v="319769.3"/>
    <n v="211.1"/>
    <n v="23290.7"/>
    <n v="242.3"/>
    <n v="0"/>
    <n v="11983.2"/>
    <n v="10536.5"/>
    <n v="0"/>
    <n v="961.5"/>
    <n v="2747.6"/>
    <n v="16442.7"/>
    <n v="60343.3"/>
    <n v="44843.9"/>
    <n v="0"/>
    <n v="0"/>
    <n v="0"/>
    <n v="32315.599999999999"/>
    <n v="0"/>
    <n v="1835.7"/>
    <n v="29252.5"/>
    <n v="446299.1"/>
    <n v="602217.69999999995"/>
    <n v="245721.7"/>
    <n v="484592.6"/>
    <n v="341336.8"/>
    <n v="0"/>
    <n v="0"/>
    <n v="0"/>
    <n v="1993864.8"/>
    <n v="0"/>
    <n v="0"/>
    <n v="0"/>
    <n v="0"/>
    <n v="0"/>
    <n v="593015.49999999988"/>
    <n v="2308910.6999999997"/>
    <n v="1993864.8"/>
    <n v="4895791"/>
  </r>
  <r>
    <x v="9"/>
    <x v="2"/>
    <n v="9"/>
    <n v="50064.800000000003"/>
    <n v="197359.2"/>
    <n v="363045.5"/>
    <n v="217.4"/>
    <n v="28444.7"/>
    <n v="253.3"/>
    <n v="0"/>
    <n v="13690.1"/>
    <n v="12890"/>
    <n v="0"/>
    <n v="951.2"/>
    <n v="1176.4000000000001"/>
    <n v="17848.7"/>
    <n v="62334.5"/>
    <n v="47032.9"/>
    <n v="0"/>
    <n v="5205.46"/>
    <n v="2161.67"/>
    <n v="34046.9"/>
    <n v="0"/>
    <n v="2275.6999999999998"/>
    <n v="31954.6"/>
    <n v="470688.9"/>
    <n v="664084.30000000005"/>
    <n v="306397.09999999998"/>
    <n v="489210.24"/>
    <n v="457688.83"/>
    <n v="0"/>
    <n v="0"/>
    <n v="179082.35"/>
    <n v="1784507.35"/>
    <n v="0"/>
    <n v="0"/>
    <n v="0"/>
    <n v="0"/>
    <n v="0"/>
    <n v="665965"/>
    <n v="2593057.4000000004"/>
    <n v="1963589.7000000002"/>
    <n v="5222612.1000000006"/>
  </r>
  <r>
    <x v="9"/>
    <x v="2"/>
    <n v="10"/>
    <n v="51438.8"/>
    <n v="198365.7"/>
    <n v="423636.9"/>
    <n v="217.6"/>
    <n v="38892.5"/>
    <n v="395.7"/>
    <n v="0"/>
    <n v="18176.2"/>
    <n v="15938.7"/>
    <n v="0"/>
    <n v="909.1"/>
    <n v="788.9"/>
    <n v="17521.400000000001"/>
    <n v="56656.1"/>
    <n v="45722.3"/>
    <n v="0"/>
    <n v="0"/>
    <n v="0"/>
    <n v="30850.2"/>
    <n v="0"/>
    <n v="2261.4"/>
    <n v="30248.1"/>
    <n v="459299.5"/>
    <n v="734299"/>
    <n v="274682.59999999998"/>
    <n v="517321.5"/>
    <n v="201103.8"/>
    <n v="0"/>
    <n v="0"/>
    <n v="58166.52"/>
    <n v="1851345.58"/>
    <n v="0"/>
    <n v="0"/>
    <n v="0"/>
    <n v="0"/>
    <n v="0"/>
    <n v="747062.09999999986"/>
    <n v="2371663.9"/>
    <n v="1909512.1"/>
    <n v="5028238.0999999996"/>
  </r>
  <r>
    <x v="9"/>
    <x v="2"/>
    <n v="11"/>
    <n v="67340.399999999994"/>
    <n v="233431.1"/>
    <n v="616550.40000000002"/>
    <n v="249.4"/>
    <n v="101680.7"/>
    <n v="2552.1"/>
    <n v="0"/>
    <n v="60392.3"/>
    <n v="46163.4"/>
    <n v="0"/>
    <n v="881.1"/>
    <n v="890.2"/>
    <n v="20180.8"/>
    <n v="66862.899999999994"/>
    <n v="57302.1"/>
    <n v="0"/>
    <n v="0"/>
    <n v="0"/>
    <n v="33601.699999999997"/>
    <n v="0"/>
    <n v="2217.3000000000002"/>
    <n v="34060.300000000003"/>
    <n v="507227.2"/>
    <n v="593262.69999999995"/>
    <n v="296165.40000000002"/>
    <n v="572291.80000000005"/>
    <n v="413267.1"/>
    <n v="0"/>
    <n v="0"/>
    <n v="75527.5"/>
    <n v="1681501"/>
    <n v="0"/>
    <n v="0"/>
    <n v="0"/>
    <n v="0"/>
    <n v="0"/>
    <n v="1128359.7999999998"/>
    <n v="2598210.6"/>
    <n v="1757028.5"/>
    <n v="5483598.9000000004"/>
  </r>
  <r>
    <x v="9"/>
    <x v="2"/>
    <n v="12"/>
    <n v="106324.9"/>
    <n v="340827.6"/>
    <n v="921094.9"/>
    <n v="208.8"/>
    <n v="154664.29999999999"/>
    <n v="3534"/>
    <n v="0"/>
    <n v="94148.9"/>
    <n v="60385.599999999999"/>
    <n v="0"/>
    <n v="1016.2"/>
    <n v="655.7"/>
    <n v="28001.599999999999"/>
    <n v="88206.9"/>
    <n v="65756"/>
    <n v="0"/>
    <n v="12337.16"/>
    <n v="0"/>
    <n v="30936.799999999999"/>
    <n v="0"/>
    <n v="2424.4"/>
    <n v="40064.699999999997"/>
    <n v="617203.69999999995"/>
    <n v="859812.7"/>
    <n v="342285.4"/>
    <n v="535635.14"/>
    <n v="362105.8"/>
    <n v="0"/>
    <n v="0"/>
    <n v="0"/>
    <n v="2352129.4"/>
    <n v="0"/>
    <n v="0"/>
    <n v="0"/>
    <n v="0"/>
    <n v="0"/>
    <n v="1681189"/>
    <n v="2986442.1999999997"/>
    <n v="2352129.4"/>
    <n v="7019760.5999999996"/>
  </r>
  <r>
    <x v="10"/>
    <x v="2"/>
    <n v="1"/>
    <n v="45314"/>
    <n v="119799.3"/>
    <n v="512804"/>
    <n v="1606.5"/>
    <n v="111043"/>
    <n v="3188.6"/>
    <n v="0"/>
    <n v="3669.7"/>
    <n v="20015.400000000001"/>
    <n v="0"/>
    <n v="335.8"/>
    <n v="138"/>
    <n v="10057.1"/>
    <n v="37218.800000000003"/>
    <n v="28482.799999999999"/>
    <n v="4.7"/>
    <n v="0"/>
    <n v="0"/>
    <n v="783.2"/>
    <n v="0"/>
    <n v="31.4"/>
    <n v="5674.6"/>
    <n v="178403.3"/>
    <n v="303098.90000000002"/>
    <n v="134486.9"/>
    <n v="92833.5"/>
    <n v="0"/>
    <n v="0"/>
    <n v="0"/>
    <n v="0"/>
    <n v="0"/>
    <n v="0"/>
    <n v="0"/>
    <n v="11046534"/>
    <n v="8491.2000000000007"/>
    <n v="0"/>
    <n v="817440.5"/>
    <n v="791549"/>
    <n v="11055025.199999999"/>
    <n v="12664014.699999999"/>
  </r>
  <r>
    <x v="10"/>
    <x v="2"/>
    <n v="2"/>
    <n v="39458.199999999997"/>
    <n v="102463.3"/>
    <n v="402073.9"/>
    <n v="1757.9"/>
    <n v="81101.3"/>
    <n v="2289.1"/>
    <n v="0"/>
    <n v="5200.1000000000004"/>
    <n v="17576.5"/>
    <n v="0"/>
    <n v="289.8"/>
    <n v="126.6"/>
    <n v="10169.5"/>
    <n v="38992.800000000003"/>
    <n v="30945.3"/>
    <n v="3.5"/>
    <n v="0"/>
    <n v="0"/>
    <n v="671.2"/>
    <n v="0"/>
    <n v="26.3"/>
    <n v="6698.9"/>
    <n v="183069.8"/>
    <n v="301497.7"/>
    <n v="124108.1"/>
    <n v="92885.4"/>
    <n v="0"/>
    <n v="0"/>
    <n v="0"/>
    <n v="0"/>
    <n v="0"/>
    <n v="0"/>
    <n v="0"/>
    <n v="10132326"/>
    <n v="8585.4"/>
    <n v="0"/>
    <n v="651920.30000000005"/>
    <n v="789484.89999999991"/>
    <n v="10140911.4"/>
    <n v="11582316.6"/>
  </r>
  <r>
    <x v="10"/>
    <x v="2"/>
    <n v="3"/>
    <n v="38329.699999999997"/>
    <n v="92411.6"/>
    <n v="386892.79999999999"/>
    <n v="747.1"/>
    <n v="75748.7"/>
    <n v="2289.3000000000002"/>
    <n v="0"/>
    <n v="2962.2"/>
    <n v="16266"/>
    <n v="0"/>
    <n v="289.8"/>
    <n v="146.5"/>
    <n v="8724.7999999999993"/>
    <n v="34242.800000000003"/>
    <n v="25668.400000000001"/>
    <n v="9.4"/>
    <n v="0"/>
    <n v="0"/>
    <n v="685.9"/>
    <n v="0"/>
    <n v="18.399999999999999"/>
    <n v="5915.7"/>
    <n v="169266.9"/>
    <n v="284904.8"/>
    <n v="106845.2"/>
    <n v="74182.399999999994"/>
    <n v="0"/>
    <n v="0"/>
    <n v="0"/>
    <n v="0"/>
    <n v="0"/>
    <n v="0"/>
    <n v="0"/>
    <n v="11730830"/>
    <n v="5528.1"/>
    <n v="0"/>
    <n v="615647.39999999991"/>
    <n v="710900.99999999988"/>
    <n v="11736358.1"/>
    <n v="13062906.5"/>
  </r>
  <r>
    <x v="10"/>
    <x v="2"/>
    <n v="4"/>
    <n v="37178.9"/>
    <n v="92788.4"/>
    <n v="384810"/>
    <n v="654.6"/>
    <n v="67688.7"/>
    <n v="1724.4"/>
    <n v="0"/>
    <n v="2918.1"/>
    <n v="15042.2"/>
    <n v="0"/>
    <n v="335.8"/>
    <n v="135.9"/>
    <n v="8563.4"/>
    <n v="35639.699999999997"/>
    <n v="23120.2"/>
    <n v="11.7"/>
    <n v="0"/>
    <n v="0"/>
    <n v="753.7"/>
    <n v="0"/>
    <n v="15"/>
    <n v="5176.8999999999996"/>
    <n v="169591.9"/>
    <n v="290829.5"/>
    <n v="114248.1"/>
    <n v="87718.9"/>
    <n v="0"/>
    <n v="0"/>
    <n v="0"/>
    <n v="0"/>
    <n v="0"/>
    <n v="0"/>
    <n v="0"/>
    <n v="7167100"/>
    <n v="5580.3"/>
    <n v="0"/>
    <n v="602805.29999999993"/>
    <n v="736140.7"/>
    <n v="7172680.2999999998"/>
    <n v="8511626.3000000007"/>
  </r>
  <r>
    <x v="10"/>
    <x v="2"/>
    <n v="5"/>
    <n v="24195.5"/>
    <n v="71128.7"/>
    <n v="248778.6"/>
    <n v="581.20000000000005"/>
    <n v="36919.4"/>
    <n v="1285.5999999999999"/>
    <n v="0"/>
    <n v="1378.9"/>
    <n v="11462.4"/>
    <n v="0"/>
    <n v="289.8"/>
    <n v="134.19999999999999"/>
    <n v="9286.5"/>
    <n v="31699.1"/>
    <n v="23791.8"/>
    <n v="58.4"/>
    <n v="0"/>
    <n v="0"/>
    <n v="670.2"/>
    <n v="0"/>
    <n v="18.399999999999999"/>
    <n v="5111.2"/>
    <n v="165528.29999999999"/>
    <n v="278108.79999999999"/>
    <n v="103109.6"/>
    <n v="76844"/>
    <n v="0"/>
    <n v="0"/>
    <n v="0"/>
    <n v="0"/>
    <n v="0"/>
    <n v="0"/>
    <n v="0"/>
    <n v="11791400"/>
    <n v="3151.5"/>
    <n v="0"/>
    <n v="395730.30000000005"/>
    <n v="694650.29999999993"/>
    <n v="11794551.5"/>
    <n v="12884932.1"/>
  </r>
  <r>
    <x v="10"/>
    <x v="2"/>
    <n v="6"/>
    <n v="19812"/>
    <n v="61147.1"/>
    <n v="182265.7"/>
    <n v="482.8"/>
    <n v="23576.6"/>
    <n v="878.9"/>
    <n v="0"/>
    <n v="390.1"/>
    <n v="8410.5"/>
    <n v="0"/>
    <n v="285.2"/>
    <n v="133.4"/>
    <n v="8683.7000000000007"/>
    <n v="28853.3"/>
    <n v="24947.5"/>
    <n v="0"/>
    <n v="0"/>
    <n v="0"/>
    <n v="687.2"/>
    <n v="0"/>
    <n v="10.1"/>
    <n v="4808"/>
    <n v="157277.4"/>
    <n v="268054.59999999998"/>
    <n v="99602"/>
    <n v="71685.3"/>
    <n v="0"/>
    <n v="0"/>
    <n v="0"/>
    <n v="0"/>
    <n v="0"/>
    <n v="0"/>
    <n v="0"/>
    <n v="12643210"/>
    <n v="0"/>
    <n v="0"/>
    <n v="296963.7"/>
    <n v="665027.69999999995"/>
    <n v="12643210"/>
    <n v="13605201.4"/>
  </r>
  <r>
    <x v="10"/>
    <x v="2"/>
    <n v="7"/>
    <n v="12928.4"/>
    <n v="46627.199999999997"/>
    <n v="158917.6"/>
    <n v="451.7"/>
    <n v="24997.3"/>
    <n v="462.3"/>
    <n v="0"/>
    <n v="1283.8"/>
    <n v="2102.3000000000002"/>
    <n v="2816.5"/>
    <n v="335.8"/>
    <n v="167"/>
    <n v="5588.7"/>
    <n v="32147.7"/>
    <n v="22368.2"/>
    <n v="53.5"/>
    <n v="0"/>
    <n v="0"/>
    <n v="707.9"/>
    <n v="0"/>
    <n v="14.2"/>
    <n v="5551.2"/>
    <n v="158750.39999999999"/>
    <n v="236473.8"/>
    <n v="75251.399999999994"/>
    <n v="92060.9"/>
    <n v="0"/>
    <n v="0"/>
    <n v="0"/>
    <n v="0"/>
    <n v="0"/>
    <n v="0"/>
    <n v="0"/>
    <n v="12933870"/>
    <n v="437.2"/>
    <n v="0"/>
    <n v="250587.09999999998"/>
    <n v="629470.69999999995"/>
    <n v="12934307.199999999"/>
    <n v="13814365"/>
  </r>
  <r>
    <x v="10"/>
    <x v="2"/>
    <n v="8"/>
    <n v="11586.3"/>
    <n v="43595.9"/>
    <n v="134371"/>
    <n v="319.5"/>
    <n v="18689.7"/>
    <n v="126"/>
    <n v="0"/>
    <n v="938"/>
    <n v="1102"/>
    <n v="2274.6"/>
    <n v="289.8"/>
    <n v="133.6"/>
    <n v="5840.7"/>
    <n v="31517.4"/>
    <n v="20687.8"/>
    <n v="0"/>
    <n v="0"/>
    <n v="0"/>
    <n v="669.6"/>
    <n v="0"/>
    <n v="23.5"/>
    <n v="5347.4"/>
    <n v="157051.1"/>
    <n v="233224.3"/>
    <n v="77337.399999999994"/>
    <n v="93684.5"/>
    <n v="0"/>
    <n v="0"/>
    <n v="0"/>
    <n v="0"/>
    <n v="0"/>
    <n v="0"/>
    <n v="0"/>
    <n v="13288690"/>
    <n v="2701.4"/>
    <n v="0"/>
    <n v="213003.00000000003"/>
    <n v="625807.1"/>
    <n v="13291391.4"/>
    <n v="14130201.5"/>
  </r>
  <r>
    <x v="10"/>
    <x v="2"/>
    <n v="9"/>
    <n v="12573.6"/>
    <n v="47395.6"/>
    <n v="148712"/>
    <n v="379.4"/>
    <n v="20761.099999999999"/>
    <n v="2.2999999999999998"/>
    <n v="0"/>
    <n v="1231.8"/>
    <n v="2321"/>
    <n v="2723"/>
    <n v="335.8"/>
    <n v="151.69999999999999"/>
    <n v="5609.2"/>
    <n v="34746.5"/>
    <n v="20281.3"/>
    <n v="0"/>
    <n v="0"/>
    <n v="0"/>
    <n v="778.7"/>
    <n v="0"/>
    <n v="29.2"/>
    <n v="7324.6"/>
    <n v="165843.79999999999"/>
    <n v="244295"/>
    <n v="80375.3"/>
    <n v="95957.7"/>
    <n v="0"/>
    <n v="0"/>
    <n v="0"/>
    <n v="0"/>
    <n v="0"/>
    <n v="0"/>
    <n v="0"/>
    <n v="7815490"/>
    <n v="2623"/>
    <n v="0"/>
    <n v="236099.8"/>
    <n v="655728.79999999993"/>
    <n v="7818113"/>
    <n v="8709941.5999999996"/>
  </r>
  <r>
    <x v="10"/>
    <x v="2"/>
    <n v="10"/>
    <n v="12943.9"/>
    <n v="46430.2"/>
    <n v="164487.29999999999"/>
    <n v="540"/>
    <n v="27514.9"/>
    <n v="387.7"/>
    <n v="0"/>
    <n v="979.9"/>
    <n v="3058.3"/>
    <n v="2665.3"/>
    <n v="289.8"/>
    <n v="189.5"/>
    <n v="5051.8999999999996"/>
    <n v="31937.5"/>
    <n v="18441.5"/>
    <n v="0"/>
    <n v="0"/>
    <n v="0"/>
    <n v="662.5"/>
    <n v="0"/>
    <n v="24.2"/>
    <n v="7105.1"/>
    <n v="156676.9"/>
    <n v="228268.79999999999"/>
    <n v="76771.899999999994"/>
    <n v="91499.199999999997"/>
    <n v="0"/>
    <n v="0"/>
    <n v="0"/>
    <n v="0"/>
    <n v="0"/>
    <n v="0"/>
    <n v="0"/>
    <n v="12326350"/>
    <n v="2489.5"/>
    <n v="0"/>
    <n v="259007.49999999997"/>
    <n v="616918.79999999993"/>
    <n v="12328839.5"/>
    <n v="13204765.800000001"/>
  </r>
  <r>
    <x v="10"/>
    <x v="2"/>
    <n v="11"/>
    <n v="17921.8"/>
    <n v="54193.8"/>
    <n v="238850.8"/>
    <n v="799.9"/>
    <n v="61781.8"/>
    <n v="1284"/>
    <n v="0"/>
    <n v="2226.6999999999998"/>
    <n v="5673.7"/>
    <n v="4397.8999999999996"/>
    <n v="289.8"/>
    <n v="180.9"/>
    <n v="5478.7"/>
    <n v="34115.4"/>
    <n v="20714.3"/>
    <n v="0"/>
    <n v="0"/>
    <n v="0"/>
    <n v="653"/>
    <n v="0"/>
    <n v="17"/>
    <n v="7463.7"/>
    <n v="164889.79999999999"/>
    <n v="244450.9"/>
    <n v="79721.3"/>
    <n v="89773.2"/>
    <n v="0"/>
    <n v="0"/>
    <n v="0"/>
    <n v="0"/>
    <n v="0"/>
    <n v="0"/>
    <n v="0"/>
    <n v="11537250"/>
    <n v="3048.5"/>
    <n v="0"/>
    <n v="387130.40000000008"/>
    <n v="647748"/>
    <n v="11540298.5"/>
    <n v="12575176.9"/>
  </r>
  <r>
    <x v="10"/>
    <x v="2"/>
    <n v="12"/>
    <n v="26740.400000000001"/>
    <n v="76489.7"/>
    <n v="366908.3"/>
    <n v="1689.2"/>
    <n v="105163.2"/>
    <n v="1525.1"/>
    <n v="0"/>
    <n v="5592.2"/>
    <n v="8109.3"/>
    <n v="6441.5"/>
    <n v="289.8"/>
    <n v="160.69999999999999"/>
    <n v="6400.9"/>
    <n v="40857.599999999999"/>
    <n v="28844.5"/>
    <n v="0"/>
    <n v="0"/>
    <n v="0"/>
    <n v="743.1"/>
    <n v="0"/>
    <n v="27.3"/>
    <n v="8991.1"/>
    <n v="195275.2"/>
    <n v="295241.40000000002"/>
    <n v="103098.8"/>
    <n v="108255.5"/>
    <n v="0"/>
    <n v="0"/>
    <n v="0"/>
    <n v="0"/>
    <n v="0"/>
    <n v="0"/>
    <n v="0"/>
    <n v="11067500"/>
    <n v="3285.5"/>
    <n v="0"/>
    <n v="598658.9"/>
    <n v="788185.90000000014"/>
    <n v="11070785.5"/>
    <n v="12457630.300000001"/>
  </r>
  <r>
    <x v="11"/>
    <x v="2"/>
    <n v="1"/>
    <n v="54909.8"/>
    <n v="172977.8"/>
    <n v="197929.5"/>
    <n v="307.60000000000002"/>
    <n v="5148"/>
    <n v="3643.9"/>
    <n v="0"/>
    <n v="20331.8"/>
    <n v="46169.1"/>
    <n v="0"/>
    <n v="0"/>
    <n v="317"/>
    <n v="36609.699999999997"/>
    <n v="71504.100000000006"/>
    <n v="16690.099999999999"/>
    <n v="0"/>
    <n v="0"/>
    <n v="0"/>
    <n v="439.4"/>
    <n v="0"/>
    <n v="448.1"/>
    <n v="40048"/>
    <n v="238358.9"/>
    <n v="376093.2"/>
    <n v="170685.8"/>
    <n v="315630.7"/>
    <n v="144619.70000000001"/>
    <n v="0"/>
    <n v="0"/>
    <n v="0"/>
    <n v="0"/>
    <n v="0"/>
    <n v="0"/>
    <n v="3473341.4"/>
    <n v="0"/>
    <n v="0"/>
    <n v="501417.49999999994"/>
    <n v="1411444.7"/>
    <n v="3473341.4"/>
    <n v="5386203.5999999996"/>
  </r>
  <r>
    <x v="11"/>
    <x v="2"/>
    <n v="2"/>
    <n v="50786.1"/>
    <n v="165703.29999999999"/>
    <n v="180827"/>
    <n v="252.9"/>
    <n v="4890.3"/>
    <n v="7249.8"/>
    <n v="0"/>
    <n v="21943.4"/>
    <n v="54943.3"/>
    <n v="0"/>
    <n v="0"/>
    <n v="293.3"/>
    <n v="39791"/>
    <n v="70948.7"/>
    <n v="16277.3"/>
    <n v="0"/>
    <n v="0"/>
    <n v="0"/>
    <n v="379.2"/>
    <n v="0"/>
    <n v="405.6"/>
    <n v="42780.9"/>
    <n v="243421.4"/>
    <n v="368676.2"/>
    <n v="158976.4"/>
    <n v="167588.20000000001"/>
    <n v="129772.1"/>
    <n v="0"/>
    <n v="0"/>
    <n v="0"/>
    <n v="0"/>
    <n v="0"/>
    <n v="0"/>
    <n v="4060957.2"/>
    <n v="0"/>
    <n v="0"/>
    <n v="486596.10000000003"/>
    <n v="1239310.3000000003"/>
    <n v="4060957.2"/>
    <n v="5786863.6000000006"/>
  </r>
  <r>
    <x v="11"/>
    <x v="2"/>
    <n v="3"/>
    <n v="43060.3"/>
    <n v="133573.79999999999"/>
    <n v="150434.70000000001"/>
    <n v="325.89999999999998"/>
    <n v="4578"/>
    <n v="3546.8"/>
    <n v="0"/>
    <n v="18203.8"/>
    <n v="41088.699999999997"/>
    <n v="0"/>
    <n v="0"/>
    <n v="303.39999999999998"/>
    <n v="29336.400000000001"/>
    <n v="63300.9"/>
    <n v="14411.2"/>
    <n v="0"/>
    <n v="0"/>
    <n v="0"/>
    <n v="402.2"/>
    <n v="0"/>
    <n v="425.9"/>
    <n v="102307.8"/>
    <n v="227871.2"/>
    <n v="350709.3"/>
    <n v="155113.70000000001"/>
    <n v="142798.20000000001"/>
    <n v="157065.70000000001"/>
    <n v="0"/>
    <n v="0"/>
    <n v="0"/>
    <n v="0"/>
    <n v="0"/>
    <n v="0"/>
    <n v="4111807.8"/>
    <n v="0"/>
    <n v="0"/>
    <n v="394812"/>
    <n v="1244045.8999999999"/>
    <n v="4111807.8"/>
    <n v="5750665.6999999993"/>
  </r>
  <r>
    <x v="11"/>
    <x v="2"/>
    <n v="4"/>
    <n v="34983.1"/>
    <n v="100496.7"/>
    <n v="118670.7"/>
    <n v="307.3"/>
    <n v="4306.6000000000004"/>
    <n v="2160"/>
    <n v="0"/>
    <n v="16534.400000000001"/>
    <n v="29912.2"/>
    <n v="0"/>
    <n v="0"/>
    <n v="296"/>
    <n v="20522.7"/>
    <n v="61121.5"/>
    <n v="14274.2"/>
    <n v="0"/>
    <n v="0"/>
    <n v="0"/>
    <n v="427.4"/>
    <n v="0"/>
    <n v="420.3"/>
    <n v="30186.3"/>
    <n v="223289.3"/>
    <n v="364686.7"/>
    <n v="353600"/>
    <n v="132123"/>
    <n v="157962"/>
    <n v="0"/>
    <n v="0"/>
    <n v="0"/>
    <n v="0"/>
    <n v="0"/>
    <n v="0"/>
    <n v="4020597"/>
    <n v="0"/>
    <n v="0"/>
    <n v="307371"/>
    <n v="1358909.4"/>
    <n v="4020597"/>
    <n v="5686877.4000000004"/>
  </r>
  <r>
    <x v="11"/>
    <x v="2"/>
    <n v="5"/>
    <n v="29418.7"/>
    <n v="81682.7"/>
    <n v="91981.1"/>
    <n v="286.60000000000002"/>
    <n v="3654"/>
    <n v="601.5"/>
    <n v="0"/>
    <n v="10375"/>
    <n v="23331.4"/>
    <n v="0"/>
    <n v="0"/>
    <n v="317.39999999999998"/>
    <n v="16979.400000000001"/>
    <n v="54526.3"/>
    <n v="10090.5"/>
    <n v="0"/>
    <n v="0"/>
    <n v="0"/>
    <n v="416.4"/>
    <n v="0"/>
    <n v="903.1"/>
    <n v="27968.5"/>
    <n v="196638.7"/>
    <n v="357890.2"/>
    <n v="188323.20000000001"/>
    <n v="118794.8"/>
    <n v="97392.5"/>
    <n v="0"/>
    <n v="0"/>
    <n v="0"/>
    <n v="0"/>
    <n v="0"/>
    <n v="0"/>
    <n v="3997833.8"/>
    <n v="0"/>
    <n v="0"/>
    <n v="241331"/>
    <n v="1070241"/>
    <n v="3997833.8"/>
    <n v="5309405.8"/>
  </r>
  <r>
    <x v="11"/>
    <x v="2"/>
    <n v="6"/>
    <n v="26583.8"/>
    <n v="70012.5"/>
    <n v="73751.5"/>
    <n v="213.7"/>
    <n v="1761.5"/>
    <n v="6.6"/>
    <n v="0"/>
    <n v="5481.6"/>
    <n v="12890.5"/>
    <n v="0"/>
    <n v="0"/>
    <n v="233.2"/>
    <n v="14189.6"/>
    <n v="49840.5"/>
    <n v="12009.4"/>
    <n v="0"/>
    <n v="0"/>
    <n v="0"/>
    <n v="400"/>
    <n v="0"/>
    <n v="394.7"/>
    <n v="21636.799999999999"/>
    <n v="187540.4"/>
    <n v="265945.8"/>
    <n v="132977"/>
    <n v="92593"/>
    <n v="115411.3"/>
    <n v="0"/>
    <n v="0"/>
    <n v="0"/>
    <n v="0"/>
    <n v="0"/>
    <n v="0"/>
    <n v="3968034"/>
    <n v="0"/>
    <n v="0"/>
    <n v="190701.7"/>
    <n v="893171.7"/>
    <n v="3968034"/>
    <n v="5051907.4000000004"/>
  </r>
  <r>
    <x v="11"/>
    <x v="2"/>
    <n v="7"/>
    <n v="18013.7"/>
    <n v="62473.7"/>
    <n v="69098.600000000006"/>
    <n v="153.1"/>
    <n v="3508.5"/>
    <n v="447.4"/>
    <n v="0"/>
    <n v="1922"/>
    <n v="9581.9"/>
    <n v="0"/>
    <n v="0"/>
    <n v="334.5"/>
    <n v="14897.5"/>
    <n v="39452.9"/>
    <n v="16297.5"/>
    <n v="2563.4"/>
    <n v="0"/>
    <n v="0"/>
    <n v="414.2"/>
    <n v="0"/>
    <n v="400.1"/>
    <n v="13585.3"/>
    <n v="174914.8"/>
    <n v="224557.6"/>
    <n v="166729.29999999999"/>
    <n v="204114.8"/>
    <n v="118407.7"/>
    <n v="0"/>
    <n v="0"/>
    <n v="0"/>
    <n v="0"/>
    <n v="0"/>
    <n v="0"/>
    <n v="3888195.9"/>
    <n v="0"/>
    <n v="0"/>
    <n v="165198.9"/>
    <n v="976669.59999999986"/>
    <n v="3888195.9"/>
    <n v="5030064.3999999994"/>
  </r>
  <r>
    <x v="11"/>
    <x v="2"/>
    <n v="8"/>
    <n v="16608.400000000001"/>
    <n v="57036.9"/>
    <n v="58814.8"/>
    <n v="150.6"/>
    <n v="2765.5"/>
    <n v="645.79999999999995"/>
    <n v="0"/>
    <n v="1641.1"/>
    <n v="5084.2"/>
    <n v="0"/>
    <n v="0"/>
    <n v="309"/>
    <n v="13108.1"/>
    <n v="38108.800000000003"/>
    <n v="16567.7"/>
    <n v="6466.5"/>
    <n v="0"/>
    <n v="0"/>
    <n v="403.2"/>
    <n v="0"/>
    <n v="445.4"/>
    <n v="11843.4"/>
    <n v="164036.5"/>
    <n v="206357.3"/>
    <n v="147173.20000000001"/>
    <n v="232508.79999999999"/>
    <n v="99246.1"/>
    <n v="0"/>
    <n v="0"/>
    <n v="0"/>
    <n v="0"/>
    <n v="0"/>
    <n v="0"/>
    <n v="4216300.2"/>
    <n v="0"/>
    <n v="0"/>
    <n v="142747.30000000002"/>
    <n v="936573.99999999988"/>
    <n v="4216300.2"/>
    <n v="5295621.5"/>
  </r>
  <r>
    <x v="11"/>
    <x v="2"/>
    <n v="9"/>
    <n v="16960.3"/>
    <n v="59102.3"/>
    <n v="63058.400000000001"/>
    <n v="131.80000000000001"/>
    <n v="3090.6"/>
    <n v="373.5"/>
    <n v="0"/>
    <n v="1514.4"/>
    <n v="6268.2"/>
    <n v="0"/>
    <n v="0"/>
    <n v="820.1"/>
    <n v="12413.4"/>
    <n v="37299.9"/>
    <n v="16436.400000000001"/>
    <n v="9742.7999999999993"/>
    <n v="0"/>
    <n v="0"/>
    <n v="439.4"/>
    <n v="0"/>
    <n v="386.9"/>
    <n v="11194.7"/>
    <n v="162392.4"/>
    <n v="195005.3"/>
    <n v="128375.6"/>
    <n v="154130.6"/>
    <n v="136188"/>
    <n v="0"/>
    <n v="0"/>
    <n v="0"/>
    <n v="0"/>
    <n v="0"/>
    <n v="0"/>
    <n v="4153489.5"/>
    <n v="0"/>
    <n v="0"/>
    <n v="150499.5"/>
    <n v="864825.5"/>
    <n v="4153489.5"/>
    <n v="5168814.5"/>
  </r>
  <r>
    <x v="11"/>
    <x v="2"/>
    <n v="10"/>
    <n v="16701.900000000001"/>
    <n v="58671.5"/>
    <n v="67310.5"/>
    <n v="170.2"/>
    <n v="4075.6"/>
    <n v="267.60000000000002"/>
    <n v="0"/>
    <n v="1891"/>
    <n v="8380.7999999999993"/>
    <n v="0"/>
    <n v="0"/>
    <n v="551.6"/>
    <n v="11707.8"/>
    <n v="35206.9"/>
    <n v="15091.4"/>
    <n v="9654.9"/>
    <n v="572.97"/>
    <n v="0"/>
    <n v="403.2"/>
    <n v="0"/>
    <n v="334.3"/>
    <n v="13123"/>
    <n v="157533.1"/>
    <n v="201079.6"/>
    <n v="107752.5"/>
    <n v="235724"/>
    <n v="132939.1"/>
    <n v="0"/>
    <n v="0"/>
    <n v="0"/>
    <n v="0"/>
    <n v="0"/>
    <n v="0"/>
    <n v="4240900.5"/>
    <n v="0"/>
    <n v="0"/>
    <n v="157469.1"/>
    <n v="921674.37"/>
    <n v="4240900.5"/>
    <n v="5320043.97"/>
  </r>
  <r>
    <x v="11"/>
    <x v="2"/>
    <n v="11"/>
    <n v="19998"/>
    <n v="67505.3"/>
    <n v="86882.7"/>
    <n v="129.5"/>
    <n v="10455.700000000001"/>
    <n v="2970.7"/>
    <n v="0"/>
    <n v="8339"/>
    <n v="17129.5"/>
    <n v="0"/>
    <n v="0"/>
    <n v="231.8"/>
    <n v="12253.1"/>
    <n v="41440"/>
    <n v="18906.3"/>
    <n v="11969.5"/>
    <n v="0"/>
    <n v="0"/>
    <n v="441.6"/>
    <n v="0"/>
    <n v="348.4"/>
    <n v="19296.2"/>
    <n v="177864.8"/>
    <n v="241564.1"/>
    <n v="140486"/>
    <n v="244650.2"/>
    <n v="173950.5"/>
    <n v="0"/>
    <n v="0"/>
    <n v="0"/>
    <n v="0"/>
    <n v="0"/>
    <n v="0"/>
    <n v="4702605.4000000004"/>
    <n v="0"/>
    <n v="0"/>
    <n v="213410.40000000002"/>
    <n v="1083402.5"/>
    <n v="4702605.4000000004"/>
    <n v="5999418.3000000007"/>
  </r>
  <r>
    <x v="11"/>
    <x v="2"/>
    <n v="12"/>
    <n v="28868"/>
    <n v="100014.2"/>
    <n v="136419.79999999999"/>
    <n v="191.5"/>
    <n v="13186.1"/>
    <n v="6223.2"/>
    <n v="0"/>
    <n v="15902.1"/>
    <n v="30267.9"/>
    <n v="0"/>
    <n v="0"/>
    <n v="273.5"/>
    <n v="16018.9"/>
    <n v="46962"/>
    <n v="26276.5"/>
    <n v="16692.3"/>
    <n v="0"/>
    <n v="0"/>
    <n v="424.2"/>
    <n v="0"/>
    <n v="348.1"/>
    <n v="25598.1"/>
    <n v="214442.5"/>
    <n v="287774.7"/>
    <n v="155046.70000000001"/>
    <n v="268073.8"/>
    <n v="162930.79999999999"/>
    <n v="0"/>
    <n v="0"/>
    <n v="0"/>
    <n v="0"/>
    <n v="0"/>
    <n v="0"/>
    <n v="4516784.5999999996"/>
    <n v="0"/>
    <n v="0"/>
    <n v="331072.8"/>
    <n v="1220862.1000000001"/>
    <n v="4516784.5999999996"/>
    <n v="6068719.5"/>
  </r>
  <r>
    <x v="12"/>
    <x v="2"/>
    <n v="1"/>
    <n v="136863.70000000001"/>
    <n v="1085956.8"/>
    <n v="707583.5"/>
    <n v="223.7"/>
    <n v="5159"/>
    <n v="0"/>
    <n v="0"/>
    <n v="9764.5"/>
    <n v="26970.1"/>
    <n v="0"/>
    <n v="249.2"/>
    <n v="652.29999999999995"/>
    <n v="25491.7"/>
    <n v="45545.3"/>
    <n v="45636.800000000003"/>
    <n v="11392.9"/>
    <n v="0"/>
    <n v="0"/>
    <n v="1088.5999999999999"/>
    <n v="0"/>
    <n v="208"/>
    <n v="34509.800000000003"/>
    <n v="369526.9"/>
    <n v="516332.1"/>
    <n v="271741.8"/>
    <n v="465066.8"/>
    <n v="325078.09999999998"/>
    <n v="0"/>
    <n v="234894.4"/>
    <n v="0"/>
    <n v="218582.2"/>
    <n v="0"/>
    <n v="0"/>
    <n v="0"/>
    <n v="69994.100000000006"/>
    <n v="0"/>
    <n v="1972521.3"/>
    <n v="2112520.3000000003"/>
    <n v="523470.69999999995"/>
    <n v="4608512.3000000007"/>
  </r>
  <r>
    <x v="12"/>
    <x v="2"/>
    <n v="2"/>
    <n v="111577.1"/>
    <n v="820033.4"/>
    <n v="555937.19999999995"/>
    <n v="179.5"/>
    <n v="3618.6"/>
    <n v="0"/>
    <n v="0"/>
    <n v="5271.6"/>
    <n v="18471.900000000001"/>
    <n v="0"/>
    <n v="205.8"/>
    <n v="653"/>
    <n v="23857.3"/>
    <n v="44780.3"/>
    <n v="43211.5"/>
    <n v="15594.6"/>
    <n v="0"/>
    <n v="0"/>
    <n v="961.7"/>
    <n v="0"/>
    <n v="188.5"/>
    <n v="29773.5"/>
    <n v="322153.3"/>
    <n v="453590.7"/>
    <n v="183496.6"/>
    <n v="375753.5"/>
    <n v="252101.7"/>
    <n v="0"/>
    <n v="228739.3"/>
    <n v="0"/>
    <n v="1438030.6"/>
    <n v="0"/>
    <n v="0"/>
    <n v="0"/>
    <n v="35493.300000000003"/>
    <n v="0"/>
    <n v="1515089.3"/>
    <n v="1746322"/>
    <n v="1702263.2000000002"/>
    <n v="4963674.5"/>
  </r>
  <r>
    <x v="12"/>
    <x v="2"/>
    <n v="3"/>
    <n v="64835.4"/>
    <n v="447091.4"/>
    <n v="312684.09999999998"/>
    <n v="159.1"/>
    <n v="2802.6"/>
    <n v="0"/>
    <n v="0"/>
    <n v="3778.4"/>
    <n v="15229.3"/>
    <n v="0"/>
    <n v="204.4"/>
    <n v="679.5"/>
    <n v="11393.8"/>
    <n v="35133.4"/>
    <n v="33045.599999999999"/>
    <n v="-6826.6"/>
    <n v="0"/>
    <n v="0"/>
    <n v="890.4"/>
    <n v="0"/>
    <n v="173.3"/>
    <n v="18139.8"/>
    <n v="253321.2"/>
    <n v="358590.8"/>
    <n v="222414.3"/>
    <n v="277679.90000000002"/>
    <n v="422458.9"/>
    <n v="0"/>
    <n v="277242.09999999998"/>
    <n v="0"/>
    <n v="2062074.1"/>
    <n v="0"/>
    <n v="0"/>
    <n v="0"/>
    <n v="20156.400000000001"/>
    <n v="0"/>
    <n v="846580.3"/>
    <n v="1627298.6999999997"/>
    <n v="2359472.6"/>
    <n v="4833351.5999999996"/>
  </r>
  <r>
    <x v="12"/>
    <x v="2"/>
    <n v="4"/>
    <n v="59139.9"/>
    <n v="385221.9"/>
    <n v="280557.59999999998"/>
    <n v="184"/>
    <n v="2617.1999999999998"/>
    <n v="0"/>
    <n v="0"/>
    <n v="3497.4"/>
    <n v="14560.7"/>
    <n v="0"/>
    <n v="204.4"/>
    <n v="690.1"/>
    <n v="11430.8"/>
    <n v="35404.9"/>
    <n v="31023.1"/>
    <n v="12324.9"/>
    <n v="0"/>
    <n v="0"/>
    <n v="961.4"/>
    <n v="0"/>
    <n v="190.9"/>
    <n v="17123.5"/>
    <n v="262717.8"/>
    <n v="379857.6"/>
    <n v="222094.8"/>
    <n v="386345.6"/>
    <n v="330525.40000000002"/>
    <n v="0"/>
    <n v="203488.8"/>
    <n v="0"/>
    <n v="2742277.4"/>
    <n v="0"/>
    <n v="0"/>
    <n v="0"/>
    <n v="18074.900000000001"/>
    <n v="0"/>
    <n v="745778.7"/>
    <n v="1690895.1999999997"/>
    <n v="2963841.0999999996"/>
    <n v="5400514.9999999991"/>
  </r>
  <r>
    <x v="12"/>
    <x v="2"/>
    <n v="5"/>
    <n v="44565.8"/>
    <n v="271913.09999999998"/>
    <n v="190420.3"/>
    <n v="168.4"/>
    <n v="2390.9"/>
    <n v="0"/>
    <n v="0"/>
    <n v="2327.8000000000002"/>
    <n v="8313.5"/>
    <n v="0"/>
    <n v="233.8"/>
    <n v="934.8"/>
    <n v="10295.6"/>
    <n v="29464"/>
    <n v="28960.400000000001"/>
    <n v="13189.4"/>
    <n v="0"/>
    <n v="0"/>
    <n v="1075.2"/>
    <n v="0"/>
    <n v="204.8"/>
    <n v="13571.1"/>
    <n v="225680.6"/>
    <n v="322354.7"/>
    <n v="218786"/>
    <n v="354779"/>
    <n v="311563.2"/>
    <n v="0"/>
    <n v="198626.1"/>
    <n v="0"/>
    <n v="2808440"/>
    <n v="0"/>
    <n v="0"/>
    <n v="0"/>
    <n v="8483.1"/>
    <n v="0"/>
    <n v="520099.8"/>
    <n v="1531092.5999999999"/>
    <n v="3015549.2"/>
    <n v="5066741.5999999996"/>
  </r>
  <r>
    <x v="12"/>
    <x v="2"/>
    <n v="6"/>
    <n v="37459.699999999997"/>
    <n v="228034"/>
    <n v="156461.9"/>
    <n v="159.9"/>
    <n v="1982.9"/>
    <n v="0"/>
    <n v="0"/>
    <n v="1346.7"/>
    <n v="5291.1"/>
    <n v="0"/>
    <n v="218.4"/>
    <n v="790.3"/>
    <n v="9357.7999999999993"/>
    <n v="28339.7"/>
    <n v="23100.799999999999"/>
    <n v="8783.5"/>
    <n v="0"/>
    <n v="0"/>
    <n v="1009.8"/>
    <n v="0"/>
    <n v="191.1"/>
    <n v="11984.9"/>
    <n v="197159"/>
    <n v="299925.8"/>
    <n v="213299.5"/>
    <n v="338435.8"/>
    <n v="337712.9"/>
    <n v="0"/>
    <n v="203047.4"/>
    <n v="0"/>
    <n v="1760800"/>
    <n v="0"/>
    <n v="0"/>
    <n v="0"/>
    <n v="6429.1"/>
    <n v="0"/>
    <n v="430736.2"/>
    <n v="1470309.2999999998"/>
    <n v="1970276.5"/>
    <n v="3871322"/>
  </r>
  <r>
    <x v="12"/>
    <x v="2"/>
    <n v="7"/>
    <n v="34560.300000000003"/>
    <n v="191791.4"/>
    <n v="160329.79999999999"/>
    <n v="140.5"/>
    <n v="3820"/>
    <n v="0"/>
    <n v="0"/>
    <n v="2027.8"/>
    <n v="3342.8"/>
    <n v="0"/>
    <n v="233.8"/>
    <n v="669.6"/>
    <n v="8893.9"/>
    <n v="29348.1"/>
    <n v="27222.2"/>
    <n v="493.8"/>
    <n v="0"/>
    <n v="0"/>
    <n v="1008.7"/>
    <n v="0"/>
    <n v="193.9"/>
    <n v="9651.4"/>
    <n v="200563.1"/>
    <n v="293155.20000000001"/>
    <n v="225648.6"/>
    <n v="322912.8"/>
    <n v="449711.1"/>
    <n v="0"/>
    <n v="220579.4"/>
    <n v="0"/>
    <n v="2676423.5"/>
    <n v="0"/>
    <n v="0"/>
    <n v="0"/>
    <n v="3090.2"/>
    <n v="0"/>
    <n v="396012.6"/>
    <n v="1569706.1999999997"/>
    <n v="2900093.1"/>
    <n v="4865811.9000000004"/>
  </r>
  <r>
    <x v="12"/>
    <x v="2"/>
    <n v="8"/>
    <n v="32727.4"/>
    <n v="175740.2"/>
    <n v="139143.20000000001"/>
    <n v="120.7"/>
    <n v="3069.9"/>
    <n v="0"/>
    <n v="0"/>
    <n v="1948.7"/>
    <n v="2720.3"/>
    <n v="0"/>
    <n v="233.8"/>
    <n v="820.9"/>
    <n v="8440.7000000000007"/>
    <n v="26529.3"/>
    <n v="30447.3"/>
    <n v="221.5"/>
    <n v="0"/>
    <n v="0"/>
    <n v="1076.5999999999999"/>
    <n v="0"/>
    <n v="238.8"/>
    <n v="8402.2999999999993"/>
    <n v="183709.6"/>
    <n v="272268.5"/>
    <n v="195146.9"/>
    <n v="349069"/>
    <n v="236890.2"/>
    <n v="0"/>
    <n v="223296.4"/>
    <n v="0"/>
    <n v="1781182.4"/>
    <n v="0"/>
    <n v="0"/>
    <n v="0"/>
    <n v="3166.4"/>
    <n v="0"/>
    <n v="355470.40000000008"/>
    <n v="1313495.4000000001"/>
    <n v="2007645.1999999997"/>
    <n v="3676611"/>
  </r>
  <r>
    <x v="12"/>
    <x v="2"/>
    <n v="9"/>
    <n v="33548.300000000003"/>
    <n v="186784.8"/>
    <n v="149421.1"/>
    <n v="116.2"/>
    <n v="3688.9"/>
    <n v="0"/>
    <n v="0"/>
    <n v="2216.5"/>
    <n v="3015.8"/>
    <n v="0"/>
    <n v="219.8"/>
    <n v="732.3"/>
    <n v="8874"/>
    <n v="29534.799999999999"/>
    <n v="31102.5"/>
    <n v="751.71"/>
    <n v="0"/>
    <n v="3537.47"/>
    <n v="1000.4"/>
    <n v="0"/>
    <n v="209.2"/>
    <n v="9774.2000000000007"/>
    <n v="194004.1"/>
    <n v="291409.90000000002"/>
    <n v="197474.69"/>
    <n v="402090.1"/>
    <n v="342640.63"/>
    <n v="0"/>
    <n v="206097"/>
    <n v="0"/>
    <n v="1191241.7"/>
    <n v="0"/>
    <n v="0"/>
    <n v="0"/>
    <n v="6040.1"/>
    <n v="0"/>
    <n v="378791.6"/>
    <n v="1513355.7999999998"/>
    <n v="1403378.8"/>
    <n v="3295526.2"/>
  </r>
  <r>
    <x v="12"/>
    <x v="2"/>
    <n v="10"/>
    <n v="34484.6"/>
    <n v="186603.2"/>
    <n v="157391.4"/>
    <n v="133.69999999999999"/>
    <n v="4969.3999999999996"/>
    <n v="0"/>
    <n v="0"/>
    <n v="2704.1"/>
    <n v="5829.2"/>
    <n v="0"/>
    <n v="233.8"/>
    <n v="948"/>
    <n v="8757"/>
    <n v="30502.6"/>
    <n v="29363.5"/>
    <n v="519.4"/>
    <n v="0"/>
    <n v="0"/>
    <n v="1094.5"/>
    <n v="0"/>
    <n v="300.7"/>
    <n v="10136.5"/>
    <n v="194074.9"/>
    <n v="292965.59999999998"/>
    <n v="195102"/>
    <n v="324156.2"/>
    <n v="333987.90000000002"/>
    <n v="0"/>
    <n v="236630.7"/>
    <n v="0"/>
    <n v="2098611.2999999998"/>
    <n v="0"/>
    <n v="0"/>
    <n v="0"/>
    <n v="5997.3"/>
    <n v="0"/>
    <n v="392115.60000000003"/>
    <n v="1422142.6"/>
    <n v="2341239.2999999998"/>
    <n v="4155497.5"/>
  </r>
  <r>
    <x v="12"/>
    <x v="2"/>
    <n v="11"/>
    <n v="44552.9"/>
    <n v="270738.59999999998"/>
    <n v="253773.2"/>
    <n v="260.8"/>
    <n v="8642.7999999999993"/>
    <n v="0"/>
    <n v="0"/>
    <n v="5997.5"/>
    <n v="13967"/>
    <n v="0"/>
    <n v="219.8"/>
    <n v="644.20000000000005"/>
    <n v="9814.2000000000007"/>
    <n v="36843.9"/>
    <n v="31525"/>
    <n v="397.1"/>
    <n v="0"/>
    <n v="0"/>
    <n v="930.1"/>
    <n v="0"/>
    <n v="208.3"/>
    <n v="13521.9"/>
    <n v="249326.9"/>
    <n v="354656"/>
    <n v="228609.3"/>
    <n v="295113"/>
    <n v="362086.2"/>
    <n v="0"/>
    <n v="220378.2"/>
    <n v="0"/>
    <n v="2516927.5"/>
    <n v="0"/>
    <n v="0"/>
    <n v="0"/>
    <n v="15695.9"/>
    <n v="0"/>
    <n v="597932.80000000005"/>
    <n v="1583895.9"/>
    <n v="2753001.6"/>
    <n v="4934830.3000000007"/>
  </r>
  <r>
    <x v="12"/>
    <x v="2"/>
    <n v="12"/>
    <n v="64820.1"/>
    <n v="443692.2"/>
    <n v="442265"/>
    <n v="214.1"/>
    <n v="10451.9"/>
    <n v="0"/>
    <n v="0"/>
    <n v="7299.2"/>
    <n v="16583.2"/>
    <n v="0"/>
    <n v="219.8"/>
    <n v="718.7"/>
    <n v="14138.7"/>
    <n v="50601.1"/>
    <n v="40955.800000000003"/>
    <n v="5099.2"/>
    <n v="0"/>
    <n v="0"/>
    <n v="989.8"/>
    <n v="0"/>
    <n v="191"/>
    <n v="18322.3"/>
    <n v="327254.59999999998"/>
    <n v="422565.1"/>
    <n v="235248.2"/>
    <n v="304357.90000000002"/>
    <n v="437947.9"/>
    <n v="0"/>
    <n v="213467.7"/>
    <n v="57137.1"/>
    <n v="2658103.5"/>
    <n v="0"/>
    <n v="0"/>
    <n v="0"/>
    <n v="23876.3"/>
    <n v="0"/>
    <n v="985325.7"/>
    <n v="1858610.1"/>
    <n v="2952584.5999999996"/>
    <n v="5796520.3999999994"/>
  </r>
  <r>
    <x v="13"/>
    <x v="2"/>
    <n v="1"/>
    <n v="150224.20000000001"/>
    <n v="129256.7"/>
    <n v="704443.7"/>
    <n v="46"/>
    <n v="85709.2"/>
    <n v="8274.7999999999993"/>
    <n v="0"/>
    <n v="54814.5"/>
    <n v="22370"/>
    <n v="9392.4"/>
    <n v="1388.4"/>
    <n v="869.5"/>
    <n v="15563.8"/>
    <n v="116755.8"/>
    <n v="106038.6"/>
    <n v="16927.599999999999"/>
    <n v="0"/>
    <n v="0"/>
    <n v="2060.8000000000002"/>
    <n v="2851.8"/>
    <n v="129.80000000000001"/>
    <n v="41160.1"/>
    <n v="728250"/>
    <n v="949586.5"/>
    <n v="548828.6"/>
    <n v="700286.7"/>
    <n v="581700.19999999995"/>
    <n v="0"/>
    <n v="0"/>
    <n v="0"/>
    <n v="0"/>
    <n v="0"/>
    <n v="0"/>
    <n v="0"/>
    <n v="0"/>
    <n v="0"/>
    <n v="1164531.5"/>
    <n v="3812398.2"/>
    <n v="0"/>
    <n v="4976929.7"/>
  </r>
  <r>
    <x v="13"/>
    <x v="2"/>
    <n v="2"/>
    <n v="139949.29999999999"/>
    <n v="119577.3"/>
    <n v="608153.1"/>
    <n v="43.7"/>
    <n v="77915.8"/>
    <n v="7494.9"/>
    <n v="0"/>
    <n v="43925"/>
    <n v="18817.099999999999"/>
    <n v="6362.1"/>
    <n v="1073.2"/>
    <n v="803.5"/>
    <n v="16381.5"/>
    <n v="114355.1"/>
    <n v="99678.7"/>
    <n v="16638.400000000001"/>
    <n v="0"/>
    <n v="37.4"/>
    <n v="1978.5"/>
    <n v="-2851.8"/>
    <n v="920.5"/>
    <n v="36334.5"/>
    <n v="664219.80000000005"/>
    <n v="877741.7"/>
    <n v="582994.6"/>
    <n v="544869.69999999995"/>
    <n v="558987.69999999995"/>
    <n v="0"/>
    <n v="0"/>
    <n v="0"/>
    <n v="0"/>
    <n v="0"/>
    <n v="0"/>
    <n v="0"/>
    <n v="0"/>
    <n v="0"/>
    <n v="1022238.2999999999"/>
    <n v="3514163"/>
    <n v="0"/>
    <n v="4536401.3"/>
  </r>
  <r>
    <x v="13"/>
    <x v="2"/>
    <n v="3"/>
    <n v="128437"/>
    <n v="114922.6"/>
    <n v="592692.1"/>
    <n v="54.5"/>
    <n v="61494.400000000001"/>
    <n v="6304"/>
    <n v="0"/>
    <n v="30174"/>
    <n v="14042.3"/>
    <n v="6232.1"/>
    <n v="1225.4000000000001"/>
    <n v="729.6"/>
    <n v="15338.8"/>
    <n v="106573.7"/>
    <n v="82186"/>
    <n v="15888.3"/>
    <n v="0"/>
    <n v="72052.800000000003"/>
    <n v="1854.1"/>
    <n v="0"/>
    <n v="180.5"/>
    <n v="35344.5"/>
    <n v="659290.19999999995"/>
    <n v="864027"/>
    <n v="508517"/>
    <n v="618837"/>
    <n v="586766"/>
    <n v="0"/>
    <n v="0"/>
    <n v="0"/>
    <n v="0"/>
    <n v="0"/>
    <n v="0"/>
    <n v="0"/>
    <n v="0"/>
    <n v="0"/>
    <n v="954353"/>
    <n v="3568810.9"/>
    <n v="0"/>
    <n v="4523163.9000000004"/>
  </r>
  <r>
    <x v="13"/>
    <x v="2"/>
    <n v="4"/>
    <n v="130398.9"/>
    <n v="124969.7"/>
    <n v="665999.9"/>
    <n v="238.8"/>
    <n v="64763"/>
    <n v="6350.8"/>
    <n v="0"/>
    <n v="28924.400000000001"/>
    <n v="13915.1"/>
    <n v="5936.6"/>
    <n v="958"/>
    <n v="623.6"/>
    <n v="15509.9"/>
    <n v="105448.5"/>
    <n v="81607.5"/>
    <n v="14825.9"/>
    <n v="0"/>
    <n v="88188.3"/>
    <n v="1935.7"/>
    <n v="0"/>
    <n v="258.3"/>
    <n v="34860.400000000001"/>
    <n v="667561.80000000005"/>
    <n v="884674.3"/>
    <n v="476508.9"/>
    <n v="607984"/>
    <n v="525509.9"/>
    <n v="0"/>
    <n v="0"/>
    <n v="0"/>
    <n v="0"/>
    <n v="0"/>
    <n v="0"/>
    <n v="0"/>
    <n v="0"/>
    <n v="0"/>
    <n v="1041497.2000000001"/>
    <n v="3506455"/>
    <n v="0"/>
    <n v="4547952.2"/>
  </r>
  <r>
    <x v="13"/>
    <x v="2"/>
    <n v="5"/>
    <n v="77232.800000000003"/>
    <n v="81353.100000000006"/>
    <n v="356127"/>
    <n v="240.6"/>
    <n v="31624.1"/>
    <n v="3265.8"/>
    <n v="0"/>
    <n v="14963.8"/>
    <n v="9633.2999999999993"/>
    <n v="4074.5"/>
    <n v="704.4"/>
    <n v="479.9"/>
    <n v="14206.1"/>
    <n v="102644.4"/>
    <n v="75254.8"/>
    <n v="15082.2"/>
    <n v="0"/>
    <n v="66053.2"/>
    <n v="1922.5"/>
    <n v="0"/>
    <n v="221.6"/>
    <n v="32148.7"/>
    <n v="617772.9"/>
    <n v="813584.2"/>
    <n v="441308.7"/>
    <n v="610696.1"/>
    <n v="512106.1"/>
    <n v="0"/>
    <n v="0"/>
    <n v="0"/>
    <n v="0"/>
    <n v="0"/>
    <n v="0"/>
    <n v="0"/>
    <n v="0"/>
    <n v="0"/>
    <n v="578515.00000000012"/>
    <n v="3304185.8000000003"/>
    <n v="0"/>
    <n v="3882700.8000000003"/>
  </r>
  <r>
    <x v="13"/>
    <x v="2"/>
    <n v="6"/>
    <n v="55199.4"/>
    <n v="59796.4"/>
    <n v="241843.8"/>
    <n v="305.5"/>
    <n v="21847.4"/>
    <n v="2802.4"/>
    <n v="0"/>
    <n v="10761.1"/>
    <n v="4312.8999999999996"/>
    <n v="3982.7"/>
    <n v="735.3"/>
    <n v="250.4"/>
    <n v="12298.1"/>
    <n v="85931"/>
    <n v="68727.8"/>
    <n v="14406.9"/>
    <n v="0"/>
    <n v="0"/>
    <n v="1240.7"/>
    <n v="0"/>
    <n v="332"/>
    <n v="27644.3"/>
    <n v="558040.69999999995"/>
    <n v="720968.4"/>
    <n v="401970.2"/>
    <n v="564605.5"/>
    <n v="568784"/>
    <n v="0"/>
    <n v="0"/>
    <n v="0"/>
    <n v="0"/>
    <n v="0"/>
    <n v="0"/>
    <n v="0"/>
    <n v="0"/>
    <n v="0"/>
    <n v="400851.60000000003"/>
    <n v="3025935.3"/>
    <n v="0"/>
    <n v="3426786.9"/>
  </r>
  <r>
    <x v="13"/>
    <x v="2"/>
    <n v="7"/>
    <n v="21628"/>
    <n v="57410.2"/>
    <n v="170985"/>
    <n v="238.3"/>
    <n v="22142.6"/>
    <n v="1458.8"/>
    <n v="0"/>
    <n v="6565.1"/>
    <n v="4643.6000000000004"/>
    <n v="2911.6"/>
    <n v="710.8"/>
    <n v="225.6"/>
    <n v="9559.9"/>
    <n v="93886.6"/>
    <n v="64723.199999999997"/>
    <n v="13633.4"/>
    <n v="0"/>
    <n v="0"/>
    <n v="1312.3"/>
    <n v="0"/>
    <n v="121.5"/>
    <n v="30118.6"/>
    <n v="549620"/>
    <n v="708152.3"/>
    <n v="341299.5"/>
    <n v="503887.9"/>
    <n v="576992.4"/>
    <n v="0"/>
    <n v="0"/>
    <n v="0"/>
    <n v="0"/>
    <n v="0"/>
    <n v="0"/>
    <n v="0"/>
    <n v="0"/>
    <n v="0"/>
    <n v="287983.1999999999"/>
    <n v="2894244"/>
    <n v="0"/>
    <n v="3182227.1999999997"/>
  </r>
  <r>
    <x v="13"/>
    <x v="2"/>
    <n v="8"/>
    <n v="19967.599999999999"/>
    <n v="52094.1"/>
    <n v="132951.9"/>
    <n v="50.8"/>
    <n v="14782.2"/>
    <n v="1065.8"/>
    <n v="0"/>
    <n v="4725.7"/>
    <n v="3856"/>
    <n v="2357.6"/>
    <n v="570.5"/>
    <n v="368.9"/>
    <n v="9378.5"/>
    <n v="93882.7"/>
    <n v="69302.7"/>
    <n v="12402.8"/>
    <n v="0"/>
    <n v="0"/>
    <n v="1410"/>
    <n v="0"/>
    <n v="210.8"/>
    <n v="27612"/>
    <n v="527126.6"/>
    <n v="660258.4"/>
    <n v="327203.8"/>
    <n v="479404.9"/>
    <n v="735766"/>
    <n v="0"/>
    <n v="0"/>
    <n v="0"/>
    <n v="0"/>
    <n v="0"/>
    <n v="0"/>
    <n v="0"/>
    <n v="0"/>
    <n v="0"/>
    <n v="231851.69999999998"/>
    <n v="2944898.6"/>
    <n v="0"/>
    <n v="3176750.3000000003"/>
  </r>
  <r>
    <x v="13"/>
    <x v="2"/>
    <n v="9"/>
    <n v="20632.5"/>
    <n v="54424.1"/>
    <n v="144211.29999999999"/>
    <n v="64.599999999999994"/>
    <n v="18139.599999999999"/>
    <n v="1241.5999999999999"/>
    <n v="0"/>
    <n v="4820.5"/>
    <n v="4321.5"/>
    <n v="2900.1"/>
    <n v="835.9"/>
    <n v="312.7"/>
    <n v="11002.1"/>
    <n v="140423.4"/>
    <n v="65880"/>
    <n v="12830.5"/>
    <n v="0"/>
    <n v="0"/>
    <n v="1914.2"/>
    <n v="0"/>
    <n v="112.7"/>
    <n v="28486.400000000001"/>
    <n v="536739.80000000005"/>
    <n v="679049.6"/>
    <n v="325362.09999999998"/>
    <n v="461623.4"/>
    <n v="615336"/>
    <n v="0"/>
    <n v="0"/>
    <n v="0"/>
    <n v="0"/>
    <n v="0"/>
    <n v="0"/>
    <n v="0"/>
    <n v="0"/>
    <n v="0"/>
    <n v="250755.80000000002"/>
    <n v="2879908.8"/>
    <n v="0"/>
    <n v="3130664.5999999996"/>
  </r>
  <r>
    <x v="13"/>
    <x v="2"/>
    <n v="10"/>
    <n v="21989.4"/>
    <n v="55581.5"/>
    <n v="173018.9"/>
    <n v="74.3"/>
    <n v="22179"/>
    <n v="1352.1"/>
    <n v="0"/>
    <n v="5483.2"/>
    <n v="6647.6"/>
    <n v="2932.5"/>
    <n v="788.5"/>
    <n v="240"/>
    <n v="9498.5"/>
    <n v="91678.6"/>
    <n v="59201.1"/>
    <n v="11562.5"/>
    <n v="0"/>
    <n v="0"/>
    <n v="1637.7"/>
    <n v="0"/>
    <n v="580.5"/>
    <n v="31289.1"/>
    <n v="533990"/>
    <n v="673935.3"/>
    <n v="329236.40000000002"/>
    <n v="485517.4"/>
    <n v="637959.1"/>
    <n v="0"/>
    <n v="0"/>
    <n v="0"/>
    <n v="0"/>
    <n v="0"/>
    <n v="0"/>
    <n v="0"/>
    <n v="0"/>
    <n v="0"/>
    <n v="289258.49999999994"/>
    <n v="2867114.7"/>
    <n v="0"/>
    <n v="3156373.2"/>
  </r>
  <r>
    <x v="13"/>
    <x v="2"/>
    <n v="11"/>
    <n v="33698"/>
    <n v="69896.899999999994"/>
    <n v="327319.2"/>
    <n v="231.3"/>
    <n v="51116.9"/>
    <n v="3523"/>
    <n v="0"/>
    <n v="14581.4"/>
    <n v="15420.2"/>
    <n v="4562.6000000000004"/>
    <n v="1093.5"/>
    <n v="622.29999999999995"/>
    <n v="11326.8"/>
    <n v="96647.7"/>
    <n v="66935.199999999997"/>
    <n v="12033.4"/>
    <n v="0"/>
    <n v="0"/>
    <n v="1720.6"/>
    <n v="0"/>
    <n v="2156.6"/>
    <n v="27973"/>
    <n v="575404.6"/>
    <n v="720887.6"/>
    <n v="351160.4"/>
    <n v="513190.40000000002"/>
    <n v="690258.9"/>
    <n v="0"/>
    <n v="0"/>
    <n v="0"/>
    <n v="0"/>
    <n v="0"/>
    <n v="0"/>
    <n v="0"/>
    <n v="0"/>
    <n v="0"/>
    <n v="520349.5"/>
    <n v="3071410.9999999995"/>
    <n v="0"/>
    <n v="3591760.4999999995"/>
  </r>
  <r>
    <x v="13"/>
    <x v="2"/>
    <n v="12"/>
    <n v="55985.7"/>
    <n v="109559.3"/>
    <n v="607143.6"/>
    <n v="509.7"/>
    <n v="94229.6"/>
    <n v="6388.2"/>
    <n v="0"/>
    <n v="29234"/>
    <n v="25027.4"/>
    <n v="5513.1"/>
    <n v="1325.5"/>
    <n v="952.5"/>
    <n v="13564.8"/>
    <n v="123305.1"/>
    <n v="82342.399999999994"/>
    <n v="18273.8"/>
    <n v="0"/>
    <n v="0"/>
    <n v="1882.7"/>
    <n v="0"/>
    <n v="558.29999999999995"/>
    <n v="39584.400000000001"/>
    <n v="698469.8"/>
    <n v="882746"/>
    <n v="518930.3"/>
    <n v="571662.4"/>
    <n v="705998.9"/>
    <n v="0"/>
    <n v="0"/>
    <n v="0"/>
    <n v="0"/>
    <n v="0"/>
    <n v="0"/>
    <n v="0"/>
    <n v="0"/>
    <n v="0"/>
    <n v="933590.59999999986"/>
    <n v="3659596.9"/>
    <n v="0"/>
    <n v="4593187.5"/>
  </r>
  <r>
    <x v="0"/>
    <x v="3"/>
    <n v="1"/>
    <n v="145478.1"/>
    <n v="308860"/>
    <n v="422682.7"/>
    <n v="10065.9"/>
    <n v="165213.79999999999"/>
    <n v="44729.4"/>
    <n v="0"/>
    <n v="79891.3"/>
    <n v="368785.3"/>
    <n v="374751.4"/>
    <n v="401.8"/>
    <n v="6020.9"/>
    <n v="174051.5"/>
    <n v="464833.5"/>
    <n v="274333.59999999998"/>
    <n v="104278.1"/>
    <n v="7884.99"/>
    <n v="265708.46999999997"/>
    <n v="1882.1"/>
    <n v="0"/>
    <n v="3983.1"/>
    <n v="125086.5"/>
    <n v="1453156.5"/>
    <n v="2882412.4"/>
    <n v="1257353.3999999999"/>
    <n v="760611.31"/>
    <n v="1706535.63"/>
    <n v="0"/>
    <n v="110804.7"/>
    <n v="0"/>
    <n v="0"/>
    <n v="0"/>
    <n v="0"/>
    <n v="0"/>
    <n v="0"/>
    <n v="6418.8"/>
    <n v="1920457.9"/>
    <n v="9488533.8000000007"/>
    <n v="117223.5"/>
    <n v="11526215.200000001"/>
  </r>
  <r>
    <x v="0"/>
    <x v="3"/>
    <n v="2"/>
    <n v="145254.39999999999"/>
    <n v="279861.8"/>
    <n v="379119.1"/>
    <n v="6596.3"/>
    <n v="165191.29999999999"/>
    <n v="51273.4"/>
    <n v="0"/>
    <n v="97188.9"/>
    <n v="434983.3"/>
    <n v="389219.6"/>
    <n v="310.8"/>
    <n v="6598.8"/>
    <n v="172109.7"/>
    <n v="450393"/>
    <n v="262139.9"/>
    <n v="88075.6"/>
    <n v="-1101.74"/>
    <n v="108035"/>
    <n v="1980"/>
    <n v="0"/>
    <n v="3914.8"/>
    <n v="153104.70000000001"/>
    <n v="1400572.5"/>
    <n v="2790391.1"/>
    <n v="1268031.8"/>
    <n v="650228.93999999994"/>
    <n v="1582804.5"/>
    <n v="0"/>
    <n v="97754.7"/>
    <n v="0"/>
    <n v="0"/>
    <n v="0"/>
    <n v="0"/>
    <n v="0"/>
    <n v="0"/>
    <n v="6774.9"/>
    <n v="1948688.1"/>
    <n v="8937589.4000000004"/>
    <n v="104529.59999999999"/>
    <n v="10990807.1"/>
  </r>
  <r>
    <x v="0"/>
    <x v="3"/>
    <n v="3"/>
    <n v="134059.1"/>
    <n v="270205.90000000002"/>
    <n v="353714.8"/>
    <n v="4861.5"/>
    <n v="137615.79999999999"/>
    <n v="39005.800000000003"/>
    <n v="0"/>
    <n v="77576.399999999994"/>
    <n v="398373.6"/>
    <n v="364277.6"/>
    <n v="296.2"/>
    <n v="10127.9"/>
    <n v="165296"/>
    <n v="450316.79999999999"/>
    <n v="264741.3"/>
    <n v="93152.7"/>
    <n v="0"/>
    <n v="206639.2"/>
    <n v="1968.7"/>
    <n v="0"/>
    <n v="3697.4"/>
    <n v="145728.5"/>
    <n v="1401505.6"/>
    <n v="2761650.8"/>
    <n v="1252924.1000000001"/>
    <n v="665048.1"/>
    <n v="1638919.5"/>
    <n v="0"/>
    <n v="111154"/>
    <n v="0"/>
    <n v="0"/>
    <n v="0"/>
    <n v="0"/>
    <n v="0"/>
    <n v="0"/>
    <n v="7647.5"/>
    <n v="1779690.5"/>
    <n v="9062012.7999999989"/>
    <n v="118801.5"/>
    <n v="10960504.799999999"/>
  </r>
  <r>
    <x v="0"/>
    <x v="3"/>
    <n v="4"/>
    <n v="116674.9"/>
    <n v="243827.5"/>
    <n v="299334.7"/>
    <n v="5383.7"/>
    <n v="111748.6"/>
    <n v="35016"/>
    <n v="0"/>
    <n v="63031.5"/>
    <n v="352249.2"/>
    <n v="309629"/>
    <n v="372"/>
    <n v="5475.4"/>
    <n v="147381"/>
    <n v="432552.8"/>
    <n v="252318.4"/>
    <n v="84500.5"/>
    <n v="11099.36"/>
    <n v="177268.3"/>
    <n v="1880.8"/>
    <n v="0"/>
    <n v="3444"/>
    <n v="130813.2"/>
    <n v="1327039.6000000001"/>
    <n v="2550894.2000000002"/>
    <n v="1153185"/>
    <n v="608805.54"/>
    <n v="1421480.1"/>
    <n v="0"/>
    <n v="90303.2"/>
    <n v="0"/>
    <n v="0"/>
    <n v="0"/>
    <n v="0"/>
    <n v="0"/>
    <n v="0"/>
    <n v="6482"/>
    <n v="1536895.1"/>
    <n v="8308510.2000000011"/>
    <n v="96785.2"/>
    <n v="9942190.5"/>
  </r>
  <r>
    <x v="0"/>
    <x v="3"/>
    <n v="5"/>
    <n v="111954.7"/>
    <n v="235439.5"/>
    <n v="256954.4"/>
    <n v="3462.3"/>
    <n v="92530.2"/>
    <n v="32507.4"/>
    <n v="0"/>
    <n v="50441.2"/>
    <n v="318746.5"/>
    <n v="292637.2"/>
    <n v="340.1"/>
    <n v="5621.6"/>
    <n v="145114.70000000001"/>
    <n v="425720.7"/>
    <n v="229869.6"/>
    <n v="54747.9"/>
    <n v="8298.18"/>
    <n v="233708.79999999999"/>
    <n v="1988.8"/>
    <n v="0"/>
    <n v="4055.8"/>
    <n v="128877"/>
    <n v="1349289.6"/>
    <n v="2578973.7999999998"/>
    <n v="1214957"/>
    <n v="618667.12"/>
    <n v="1609246.9"/>
    <n v="0"/>
    <n v="99080.6"/>
    <n v="0"/>
    <n v="0"/>
    <n v="0"/>
    <n v="0"/>
    <n v="0"/>
    <n v="0"/>
    <n v="6608.6"/>
    <n v="1394673.4"/>
    <n v="8609477.5999999996"/>
    <n v="105689.20000000001"/>
    <n v="10109840.199999999"/>
  </r>
  <r>
    <x v="0"/>
    <x v="3"/>
    <n v="6"/>
    <n v="98568.6"/>
    <n v="214014.4"/>
    <n v="194711"/>
    <n v="2575.9"/>
    <n v="59607.7"/>
    <n v="21754.2"/>
    <n v="0"/>
    <n v="31731.200000000001"/>
    <n v="238241.2"/>
    <n v="229855.8"/>
    <n v="325.2"/>
    <n v="4648.7"/>
    <n v="134211"/>
    <n v="393674.6"/>
    <n v="209114.9"/>
    <n v="45288.800000000003"/>
    <n v="0"/>
    <n v="152297.60000000001"/>
    <n v="2144.6999999999998"/>
    <n v="0"/>
    <n v="7877.8"/>
    <n v="118520.6"/>
    <n v="1257055.5"/>
    <n v="2327680.7999999998"/>
    <n v="1083782"/>
    <n v="582182.69999999995"/>
    <n v="1605361.3"/>
    <n v="0"/>
    <n v="94803.7"/>
    <n v="0"/>
    <n v="0"/>
    <n v="0"/>
    <n v="0"/>
    <n v="0"/>
    <n v="0"/>
    <n v="5940.8"/>
    <n v="1091060"/>
    <n v="7924166.2000000002"/>
    <n v="100744.5"/>
    <n v="9115970.6999999993"/>
  </r>
  <r>
    <x v="0"/>
    <x v="3"/>
    <n v="7"/>
    <n v="89405.1"/>
    <n v="196174.1"/>
    <n v="156233.9"/>
    <n v="1942.1"/>
    <n v="41686.199999999997"/>
    <n v="18776.5"/>
    <n v="0"/>
    <n v="17953.599999999999"/>
    <n v="205288.2"/>
    <n v="215109.7"/>
    <n v="402.5"/>
    <n v="4836.6000000000004"/>
    <n v="111894.2"/>
    <n v="357820.4"/>
    <n v="235265.1"/>
    <n v="29901.1"/>
    <n v="33859.699999999997"/>
    <n v="205607.7"/>
    <n v="2096"/>
    <n v="0"/>
    <n v="5212.8999999999996"/>
    <n v="70736.800000000003"/>
    <n v="1143243.8999999999"/>
    <n v="2382062.6"/>
    <n v="1147072.3999999999"/>
    <n v="626719.19999999995"/>
    <n v="1637286"/>
    <n v="0"/>
    <n v="93910.3"/>
    <n v="0"/>
    <n v="0"/>
    <n v="0"/>
    <n v="0"/>
    <n v="0"/>
    <n v="0"/>
    <n v="6142.1"/>
    <n v="942569.39999999991"/>
    <n v="7994017.1000000006"/>
    <n v="100052.40000000001"/>
    <n v="9036638.9000000004"/>
  </r>
  <r>
    <x v="0"/>
    <x v="3"/>
    <n v="8"/>
    <n v="74669.399999999994"/>
    <n v="163757.1"/>
    <n v="124182"/>
    <n v="1561.9"/>
    <n v="32993.699999999997"/>
    <n v="14871.6"/>
    <n v="3172.7"/>
    <n v="15151.2"/>
    <n v="188290.2"/>
    <n v="190460.9"/>
    <n v="293.60000000000002"/>
    <n v="5010.3999999999996"/>
    <n v="94467.6"/>
    <n v="320885.8"/>
    <n v="212181.7"/>
    <n v="26351.9"/>
    <n v="38891.21"/>
    <n v="212103.8"/>
    <n v="1947.9"/>
    <n v="0"/>
    <n v="6808"/>
    <n v="62394.2"/>
    <n v="1012893.3"/>
    <n v="2117817.2999999998"/>
    <n v="994254.9"/>
    <n v="587707.79"/>
    <n v="1338939.7"/>
    <n v="0"/>
    <n v="107932.5"/>
    <n v="0"/>
    <n v="0"/>
    <n v="0"/>
    <n v="0"/>
    <n v="0"/>
    <n v="0"/>
    <n v="4016.9"/>
    <n v="809110.70000000007"/>
    <n v="7032949.1000000006"/>
    <n v="111949.4"/>
    <n v="7954009.2000000011"/>
  </r>
  <r>
    <x v="0"/>
    <x v="3"/>
    <n v="9"/>
    <n v="87972.800000000003"/>
    <n v="191198.9"/>
    <n v="143638.20000000001"/>
    <n v="2534.8000000000002"/>
    <n v="35961.9"/>
    <n v="17668.7"/>
    <n v="-3172.7"/>
    <n v="15655.1"/>
    <n v="201732"/>
    <n v="216349.2"/>
    <n v="357.1"/>
    <n v="4433.8"/>
    <n v="119368.6"/>
    <n v="371079.9"/>
    <n v="239645.7"/>
    <n v="31702.3"/>
    <n v="29401.9"/>
    <n v="173212"/>
    <n v="2296"/>
    <n v="0"/>
    <n v="4194.5"/>
    <n v="77570.8"/>
    <n v="1147656.3999999999"/>
    <n v="2395338.7000000002"/>
    <n v="1102997.6000000001"/>
    <n v="586747.80000000005"/>
    <n v="1647432.5"/>
    <n v="0"/>
    <n v="94368.2"/>
    <n v="0"/>
    <n v="0"/>
    <n v="0"/>
    <n v="0"/>
    <n v="0"/>
    <n v="0"/>
    <n v="5869.1"/>
    <n v="909538.89999999991"/>
    <n v="7933435.6000000006"/>
    <n v="100237.3"/>
    <n v="8943211.8000000007"/>
  </r>
  <r>
    <x v="0"/>
    <x v="3"/>
    <n v="10"/>
    <n v="90338.1"/>
    <n v="198342.5"/>
    <n v="175474.2"/>
    <n v="3169"/>
    <n v="44338.9"/>
    <n v="20348.5"/>
    <n v="0"/>
    <n v="22970.1"/>
    <n v="220967.1"/>
    <n v="221238.39999999999"/>
    <n v="372.7"/>
    <n v="4576.3999999999996"/>
    <n v="116185.1"/>
    <n v="349391.4"/>
    <n v="231978.2"/>
    <n v="32422.400000000001"/>
    <n v="28514.78"/>
    <n v="193412.94"/>
    <n v="1641.8"/>
    <n v="0"/>
    <n v="5038.8999999999996"/>
    <n v="84441.7"/>
    <n v="1077891.7"/>
    <n v="2238034.4"/>
    <n v="1001196.3"/>
    <n v="592161.92000000004"/>
    <n v="1645296.86"/>
    <n v="0"/>
    <n v="99192.4"/>
    <n v="0"/>
    <n v="0"/>
    <n v="0"/>
    <n v="0"/>
    <n v="0"/>
    <n v="0"/>
    <n v="7991.5"/>
    <n v="997186.79999999993"/>
    <n v="7602557.5"/>
    <n v="107183.9"/>
    <n v="8706928.2000000011"/>
  </r>
  <r>
    <x v="0"/>
    <x v="3"/>
    <n v="11"/>
    <n v="91812"/>
    <n v="202021.7"/>
    <n v="215865.2"/>
    <n v="4114.1000000000004"/>
    <n v="85727.4"/>
    <n v="28717.5"/>
    <n v="0"/>
    <n v="37253"/>
    <n v="292769.59999999998"/>
    <n v="277387.09999999998"/>
    <n v="311.7"/>
    <n v="4879.5"/>
    <n v="121371.5"/>
    <n v="359674.6"/>
    <n v="233044.3"/>
    <n v="34410.400000000001"/>
    <n v="30343.33"/>
    <n v="243278.6"/>
    <n v="1909.2"/>
    <n v="0"/>
    <n v="6651.9"/>
    <n v="85486.2"/>
    <n v="1087673.3999999999"/>
    <n v="2312091.2999999998"/>
    <n v="1139724.1000000001"/>
    <n v="574660.37"/>
    <n v="1496002.4"/>
    <n v="0"/>
    <n v="101084.6"/>
    <n v="0"/>
    <n v="0"/>
    <n v="0"/>
    <n v="0"/>
    <n v="0"/>
    <n v="0"/>
    <n v="8362"/>
    <n v="1235667.6000000001"/>
    <n v="7731512.7999999989"/>
    <n v="109446.6"/>
    <n v="9076626.9999999981"/>
  </r>
  <r>
    <x v="0"/>
    <x v="3"/>
    <n v="12"/>
    <n v="123175"/>
    <n v="258006.3"/>
    <n v="324345.40000000002"/>
    <n v="6312.3"/>
    <n v="128254.8"/>
    <n v="36864.5"/>
    <n v="0"/>
    <n v="45891.3"/>
    <n v="371454"/>
    <n v="338241.8"/>
    <n v="404"/>
    <n v="6802.3"/>
    <n v="146501.20000000001"/>
    <n v="434637.3"/>
    <n v="306374.8"/>
    <n v="40026.199999999997"/>
    <n v="36562.410000000003"/>
    <n v="155236.9"/>
    <n v="2252.9"/>
    <n v="0"/>
    <n v="6451.5"/>
    <n v="97876"/>
    <n v="1311243.8999999999"/>
    <n v="2761658.2"/>
    <n v="1362441.1"/>
    <n v="704986.29"/>
    <n v="1816068.2"/>
    <n v="0"/>
    <n v="107778.8"/>
    <n v="0"/>
    <n v="0"/>
    <n v="0"/>
    <n v="0"/>
    <n v="0"/>
    <n v="0"/>
    <n v="10335.9"/>
    <n v="1632545.4000000001"/>
    <n v="9189523.2000000011"/>
    <n v="118114.7"/>
    <n v="10940183.300000001"/>
  </r>
  <r>
    <x v="1"/>
    <x v="3"/>
    <n v="1"/>
    <n v="120070.9"/>
    <n v="757395.1"/>
    <n v="1100619.1000000001"/>
    <n v="384.1"/>
    <n v="34072.1"/>
    <n v="1802.7"/>
    <n v="0"/>
    <n v="7226.2"/>
    <n v="30328.6"/>
    <n v="0"/>
    <n v="0"/>
    <n v="1755.2"/>
    <n v="37333.5"/>
    <n v="204210.8"/>
    <n v="153811"/>
    <n v="4577"/>
    <n v="7883.2"/>
    <n v="61761.82"/>
    <n v="286"/>
    <n v="0"/>
    <n v="1614.5"/>
    <n v="65866.5"/>
    <n v="948232.5"/>
    <n v="1437792.2"/>
    <n v="866065.7"/>
    <n v="721131"/>
    <n v="2367598.58"/>
    <n v="0"/>
    <n v="987962.1"/>
    <n v="0"/>
    <n v="1223487.3999999999"/>
    <n v="0"/>
    <n v="0"/>
    <n v="167465.9"/>
    <n v="142280.5"/>
    <n v="0"/>
    <n v="2051898.8000000003"/>
    <n v="6879919.5"/>
    <n v="2521195.9"/>
    <n v="11453014.200000001"/>
  </r>
  <r>
    <x v="1"/>
    <x v="3"/>
    <n v="2"/>
    <n v="142724"/>
    <n v="1062297.7"/>
    <n v="1417764.2"/>
    <n v="499.2"/>
    <n v="28608.3"/>
    <n v="1627.5"/>
    <n v="0"/>
    <n v="9158.1"/>
    <n v="37072.699999999997"/>
    <n v="0"/>
    <n v="0"/>
    <n v="1530"/>
    <n v="42440.9"/>
    <n v="193481.8"/>
    <n v="156274.70000000001"/>
    <n v="4961.2"/>
    <n v="38867.06"/>
    <n v="66103.5"/>
    <n v="296.7"/>
    <n v="0"/>
    <n v="1909.9"/>
    <n v="68995.5"/>
    <n v="857594.7"/>
    <n v="1289421.8"/>
    <n v="786154.1"/>
    <n v="897047.14"/>
    <n v="2355436"/>
    <n v="132468.14000000001"/>
    <n v="628347.16"/>
    <n v="0"/>
    <n v="1129172.8999999999"/>
    <n v="0"/>
    <n v="0"/>
    <n v="158388.20000000001"/>
    <n v="397291.8"/>
    <n v="0"/>
    <n v="2699751.7"/>
    <n v="6760515"/>
    <n v="2445668.1999999997"/>
    <n v="11905934.899999999"/>
  </r>
  <r>
    <x v="1"/>
    <x v="3"/>
    <n v="3"/>
    <n v="102815.8"/>
    <n v="622966.19999999995"/>
    <n v="823756.9"/>
    <n v="244.6"/>
    <n v="27324.1"/>
    <n v="1756.9"/>
    <n v="0"/>
    <n v="4567"/>
    <n v="27758.1"/>
    <n v="0"/>
    <n v="0"/>
    <n v="1794.9"/>
    <n v="37648.5"/>
    <n v="186468.8"/>
    <n v="151151.6"/>
    <n v="24.1"/>
    <n v="0"/>
    <n v="149258.6"/>
    <n v="296.7"/>
    <n v="0"/>
    <n v="1753.4"/>
    <n v="56709.8"/>
    <n v="875929.8"/>
    <n v="1300534.7"/>
    <n v="847313.1"/>
    <n v="933406.6"/>
    <n v="2414340.5"/>
    <n v="0"/>
    <n v="666905.59999999998"/>
    <n v="0"/>
    <n v="1201501.6000000001"/>
    <n v="0"/>
    <n v="0"/>
    <n v="180719.27"/>
    <n v="174323.9"/>
    <n v="1528.8"/>
    <n v="1611189.6"/>
    <n v="6956631.1000000006"/>
    <n v="2224979.17"/>
    <n v="10792799.870000001"/>
  </r>
  <r>
    <x v="1"/>
    <x v="3"/>
    <n v="4"/>
    <n v="90234.8"/>
    <n v="511571.7"/>
    <n v="696915"/>
    <n v="256.8"/>
    <n v="23323.7"/>
    <n v="1427.2"/>
    <n v="0"/>
    <n v="3232.8"/>
    <n v="18617.599999999999"/>
    <n v="0"/>
    <n v="0"/>
    <n v="1521"/>
    <n v="34058.1"/>
    <n v="176726.6"/>
    <n v="135304.9"/>
    <n v="3341.8"/>
    <n v="200943.7"/>
    <n v="105227.2"/>
    <n v="265.2"/>
    <n v="0"/>
    <n v="829"/>
    <n v="69995.600000000006"/>
    <n v="844978.7"/>
    <n v="1223779.8999999999"/>
    <n v="783504.4"/>
    <n v="498393.5"/>
    <n v="2504457.2999999998"/>
    <n v="0"/>
    <n v="823074.8"/>
    <n v="0"/>
    <n v="1149778.3999999999"/>
    <n v="0"/>
    <n v="0"/>
    <n v="73996.800000000003"/>
    <n v="193101.07"/>
    <n v="16674.43"/>
    <n v="1345579.6"/>
    <n v="6583326.8999999994"/>
    <n v="2256625.5"/>
    <n v="10185532"/>
  </r>
  <r>
    <x v="1"/>
    <x v="3"/>
    <n v="5"/>
    <n v="77968.600000000006"/>
    <n v="445316.9"/>
    <n v="582669.9"/>
    <n v="258.8"/>
    <n v="16862.599999999999"/>
    <n v="1511.5"/>
    <n v="0"/>
    <n v="1843.9"/>
    <n v="13478"/>
    <n v="0"/>
    <n v="0"/>
    <n v="1735.7"/>
    <n v="33383.599999999999"/>
    <n v="203548.6"/>
    <n v="139989.70000000001"/>
    <n v="6393"/>
    <n v="0"/>
    <n v="-67852.899999999994"/>
    <n v="244.2"/>
    <n v="0"/>
    <n v="1667.7"/>
    <n v="62086.7"/>
    <n v="816112.9"/>
    <n v="1121422.7"/>
    <n v="745581.6"/>
    <n v="861627.9"/>
    <n v="2787950.4"/>
    <n v="0"/>
    <n v="763282.6"/>
    <n v="0"/>
    <n v="1239486.2"/>
    <n v="0"/>
    <n v="0"/>
    <n v="76263.100000000006"/>
    <n v="144167.46"/>
    <n v="-241.66"/>
    <n v="1139910.2"/>
    <n v="6713891.7999999998"/>
    <n v="2222957.6999999997"/>
    <n v="10076759.699999999"/>
  </r>
  <r>
    <x v="1"/>
    <x v="3"/>
    <n v="6"/>
    <n v="71851.399999999994"/>
    <n v="417512.4"/>
    <n v="506722.2"/>
    <n v="209"/>
    <n v="12577"/>
    <n v="1226.8"/>
    <n v="0"/>
    <n v="743.9"/>
    <n v="9564.9"/>
    <n v="0"/>
    <n v="0"/>
    <n v="1486.5"/>
    <n v="31458"/>
    <n v="171432.3"/>
    <n v="128265.9"/>
    <n v="4733.6000000000004"/>
    <n v="0"/>
    <n v="741238.13"/>
    <n v="237.7"/>
    <n v="0"/>
    <n v="1435.7"/>
    <n v="37146.300000000003"/>
    <n v="804352.5"/>
    <n v="1065898.3999999999"/>
    <n v="720792.3"/>
    <n v="869366.3"/>
    <n v="2577431.87"/>
    <n v="0"/>
    <n v="523432.3"/>
    <n v="0"/>
    <n v="1078378.1000000001"/>
    <n v="0"/>
    <n v="0"/>
    <n v="85863.8"/>
    <n v="137596.66"/>
    <n v="-3935.16"/>
    <n v="1020407.6000000001"/>
    <n v="7155275.5"/>
    <n v="1821335.7000000002"/>
    <n v="9997018.8000000007"/>
  </r>
  <r>
    <x v="1"/>
    <x v="3"/>
    <n v="7"/>
    <n v="58175.1"/>
    <n v="356464.1"/>
    <n v="379744.3"/>
    <n v="166.1"/>
    <n v="11824.4"/>
    <n v="3175.4"/>
    <n v="0"/>
    <n v="787.4"/>
    <n v="6746.9"/>
    <n v="0"/>
    <n v="0"/>
    <n v="1454.3"/>
    <n v="23779.1"/>
    <n v="142039.5"/>
    <n v="122452.9"/>
    <n v="0"/>
    <n v="0"/>
    <n v="-658265.59999999998"/>
    <n v="187.9"/>
    <n v="0"/>
    <n v="1104.5"/>
    <n v="25164"/>
    <n v="667925.4"/>
    <n v="951645"/>
    <n v="642542.5"/>
    <n v="705985.2"/>
    <n v="2854919.3"/>
    <n v="0"/>
    <n v="973096.1"/>
    <n v="0"/>
    <n v="1007238.1"/>
    <n v="0"/>
    <n v="0"/>
    <n v="77893.7"/>
    <n v="98595.47"/>
    <n v="-15379.57"/>
    <n v="817083.70000000007"/>
    <n v="5480934"/>
    <n v="2141443.8000000003"/>
    <n v="8439461.5"/>
  </r>
  <r>
    <x v="1"/>
    <x v="3"/>
    <n v="8"/>
    <n v="62613.7"/>
    <n v="392470.8"/>
    <n v="407211.4"/>
    <n v="252.2"/>
    <n v="11794"/>
    <n v="3880.5"/>
    <n v="0"/>
    <n v="870.4"/>
    <n v="7101.1"/>
    <n v="0"/>
    <n v="0"/>
    <n v="1811.3"/>
    <n v="27806.1"/>
    <n v="155717.1"/>
    <n v="134992.70000000001"/>
    <n v="0"/>
    <n v="0"/>
    <n v="96325.3"/>
    <n v="229.6"/>
    <n v="0"/>
    <n v="3042"/>
    <n v="30144.9"/>
    <n v="731107.6"/>
    <n v="1067402.3999999999"/>
    <n v="783396.5"/>
    <n v="867546.8"/>
    <n v="2845628.9"/>
    <n v="30914.47"/>
    <n v="732976.13"/>
    <n v="0"/>
    <n v="1114940"/>
    <n v="0"/>
    <n v="0"/>
    <n v="100833.5"/>
    <n v="97865.3"/>
    <n v="0"/>
    <n v="886194.1"/>
    <n v="6745151.1999999993"/>
    <n v="2077529.4000000001"/>
    <n v="9708874.6999999993"/>
  </r>
  <r>
    <x v="1"/>
    <x v="3"/>
    <n v="9"/>
    <n v="62665.3"/>
    <n v="384278.7"/>
    <n v="411609.5"/>
    <n v="161.80000000000001"/>
    <n v="12865.8"/>
    <n v="3536.4"/>
    <n v="0"/>
    <n v="739.8"/>
    <n v="7059.1"/>
    <n v="0"/>
    <n v="0"/>
    <n v="1463.4"/>
    <n v="25602.6"/>
    <n v="148957.5"/>
    <n v="125097.5"/>
    <n v="0"/>
    <n v="0"/>
    <n v="0"/>
    <n v="229.2"/>
    <n v="0"/>
    <n v="1207.9000000000001"/>
    <n v="34704.5"/>
    <n v="706858.4"/>
    <n v="993088.2"/>
    <n v="676140.4"/>
    <n v="651208.9"/>
    <n v="2363864.1"/>
    <n v="0"/>
    <n v="736510.5"/>
    <n v="5142.1400000000003"/>
    <n v="825683.56"/>
    <n v="0"/>
    <n v="0"/>
    <n v="98031"/>
    <n v="105700.5"/>
    <n v="0"/>
    <n v="882916.40000000014"/>
    <n v="5728422.5999999996"/>
    <n v="1771067.7000000002"/>
    <n v="8382406.7000000002"/>
  </r>
  <r>
    <x v="1"/>
    <x v="3"/>
    <n v="10"/>
    <n v="79185.8"/>
    <n v="455371.2"/>
    <n v="524778.69999999995"/>
    <n v="1428.9"/>
    <n v="21983.3"/>
    <n v="3422.6"/>
    <n v="0"/>
    <n v="1585.2"/>
    <n v="10025.200000000001"/>
    <n v="0"/>
    <n v="0"/>
    <n v="2418.4"/>
    <n v="31581.4"/>
    <n v="159695.5"/>
    <n v="144494.39999999999"/>
    <n v="476.1"/>
    <n v="0"/>
    <n v="88731.34"/>
    <n v="367.5"/>
    <n v="0"/>
    <n v="4660"/>
    <n v="38351.199999999997"/>
    <n v="722468.1"/>
    <n v="1076439.5"/>
    <n v="711569.1"/>
    <n v="946484"/>
    <n v="2720419.56"/>
    <n v="11369.54"/>
    <n v="820976.36"/>
    <n v="0"/>
    <n v="1099852.8"/>
    <n v="0"/>
    <n v="0"/>
    <n v="-73372.47"/>
    <n v="126831.9"/>
    <n v="0"/>
    <n v="1097780.8999999999"/>
    <n v="6648156.0999999996"/>
    <n v="1985658.1300000001"/>
    <n v="9731595.1300000008"/>
  </r>
  <r>
    <x v="1"/>
    <x v="3"/>
    <n v="11"/>
    <n v="81493.2"/>
    <n v="480635.7"/>
    <n v="575800.69999999995"/>
    <n v="255.1"/>
    <n v="27951.1"/>
    <n v="4334.8999999999996"/>
    <n v="0"/>
    <n v="3475.6"/>
    <n v="16275.6"/>
    <n v="0"/>
    <n v="0"/>
    <n v="17691"/>
    <n v="33676.400000000001"/>
    <n v="190162.1"/>
    <n v="170790.2"/>
    <n v="16587.77"/>
    <n v="0"/>
    <n v="0"/>
    <n v="324"/>
    <n v="0"/>
    <n v="1977.9"/>
    <n v="42283.3"/>
    <n v="771324"/>
    <n v="1129354.7"/>
    <n v="809274.83"/>
    <n v="860239.4"/>
    <n v="2749058.5"/>
    <n v="0"/>
    <n v="814666.5"/>
    <n v="0"/>
    <n v="1196872.2"/>
    <n v="0"/>
    <n v="0"/>
    <n v="657959.4"/>
    <n v="175129.8"/>
    <n v="0"/>
    <n v="1190221.9000000004"/>
    <n v="6792744.0999999996"/>
    <n v="2844627.9"/>
    <n v="10827593.9"/>
  </r>
  <r>
    <x v="1"/>
    <x v="3"/>
    <n v="12"/>
    <n v="94748.4"/>
    <n v="559314.69999999995"/>
    <n v="685890.1"/>
    <n v="333.7"/>
    <n v="34089.800000000003"/>
    <n v="4772.2"/>
    <n v="0"/>
    <n v="4472.3"/>
    <n v="24601.599999999999"/>
    <n v="0"/>
    <n v="0"/>
    <n v="1513.5"/>
    <n v="36341.699999999997"/>
    <n v="194551.4"/>
    <n v="154267.70000000001"/>
    <n v="13805.9"/>
    <n v="0"/>
    <n v="42001.82"/>
    <n v="394.9"/>
    <n v="0"/>
    <n v="1550.6"/>
    <n v="43060.2"/>
    <n v="783230.7"/>
    <n v="1292698.8999999999"/>
    <n v="790404.4"/>
    <n v="1305429"/>
    <n v="3190694.68"/>
    <n v="0"/>
    <n v="910270.4"/>
    <n v="0"/>
    <n v="1076982.3999999999"/>
    <n v="0"/>
    <n v="0"/>
    <n v="2880735.4"/>
    <n v="161324.1"/>
    <n v="0"/>
    <n v="1408222.8"/>
    <n v="7849945.4000000004"/>
    <n v="5029312.2999999989"/>
    <n v="14287480.5"/>
  </r>
  <r>
    <x v="2"/>
    <x v="3"/>
    <n v="1"/>
    <n v="60844.3"/>
    <n v="154748.4"/>
    <n v="141610.9"/>
    <n v="387.5"/>
    <n v="17402.2"/>
    <n v="32.6"/>
    <n v="0"/>
    <n v="18560.5"/>
    <n v="5144.6000000000004"/>
    <n v="0"/>
    <n v="0"/>
    <n v="393.1"/>
    <n v="34058.9"/>
    <n v="83772.899999999994"/>
    <n v="56023.3"/>
    <n v="13203.5"/>
    <n v="0"/>
    <n v="0"/>
    <n v="0"/>
    <n v="0"/>
    <n v="751.1"/>
    <n v="27197.5"/>
    <n v="401481.8"/>
    <n v="538550.6"/>
    <n v="340683.9"/>
    <n v="436773.8"/>
    <n v="491236.3"/>
    <n v="0"/>
    <n v="138513"/>
    <n v="0"/>
    <n v="0"/>
    <n v="0"/>
    <n v="0"/>
    <n v="0"/>
    <n v="83.3"/>
    <n v="0"/>
    <n v="398730.99999999994"/>
    <n v="2424126.7000000002"/>
    <n v="138596.29999999999"/>
    <n v="2961454"/>
  </r>
  <r>
    <x v="2"/>
    <x v="3"/>
    <n v="2"/>
    <n v="71078.399999999994"/>
    <n v="219160.5"/>
    <n v="165941.6"/>
    <n v="476.5"/>
    <n v="21160.5"/>
    <n v="9.3000000000000007"/>
    <n v="0"/>
    <n v="27290.9"/>
    <n v="9303.6"/>
    <n v="0"/>
    <n v="0"/>
    <n v="601.70000000000005"/>
    <n v="41230.9"/>
    <n v="89361.5"/>
    <n v="55583.4"/>
    <n v="13776.2"/>
    <n v="0"/>
    <n v="0"/>
    <n v="0"/>
    <n v="0"/>
    <n v="734.1"/>
    <n v="38061.800000000003"/>
    <n v="435609.5"/>
    <n v="633440.9"/>
    <n v="377949.8"/>
    <n v="413366.2"/>
    <n v="577637.19999999995"/>
    <n v="0"/>
    <n v="123132.9"/>
    <n v="0"/>
    <n v="0"/>
    <n v="0"/>
    <n v="0"/>
    <n v="0"/>
    <n v="1896.4"/>
    <n v="0"/>
    <n v="514421.3"/>
    <n v="2677353.2000000002"/>
    <n v="125029.29999999999"/>
    <n v="3316803.8"/>
  </r>
  <r>
    <x v="2"/>
    <x v="3"/>
    <n v="3"/>
    <n v="57050.3"/>
    <n v="152657.20000000001"/>
    <n v="123603.2"/>
    <n v="348.2"/>
    <n v="15616.3"/>
    <n v="67.5"/>
    <n v="0"/>
    <n v="17966.400000000001"/>
    <n v="5500.5"/>
    <n v="0"/>
    <n v="0"/>
    <n v="384.7"/>
    <n v="34402.699999999997"/>
    <n v="80806.399999999994"/>
    <n v="53714.2"/>
    <n v="12636.5"/>
    <n v="0"/>
    <n v="0"/>
    <n v="0"/>
    <n v="0"/>
    <n v="846.6"/>
    <n v="37356.699999999997"/>
    <n v="406573.7"/>
    <n v="548148.5"/>
    <n v="439165.6"/>
    <n v="367551"/>
    <n v="576416.19999999995"/>
    <n v="0"/>
    <n v="118695.2"/>
    <n v="0"/>
    <n v="0"/>
    <n v="0"/>
    <n v="0"/>
    <n v="0"/>
    <n v="427.2"/>
    <n v="0"/>
    <n v="372809.60000000003"/>
    <n v="2558002.7999999998"/>
    <n v="119122.4"/>
    <n v="3049934.8"/>
  </r>
  <r>
    <x v="2"/>
    <x v="3"/>
    <n v="4"/>
    <n v="48324.3"/>
    <n v="118715.2"/>
    <n v="99856.5"/>
    <n v="261.8"/>
    <n v="13492.4"/>
    <n v="66.2"/>
    <n v="0"/>
    <n v="16340"/>
    <n v="4583.3999999999996"/>
    <n v="0"/>
    <n v="0"/>
    <n v="586.6"/>
    <n v="32215.7"/>
    <n v="77160.600000000006"/>
    <n v="53375.5"/>
    <n v="12432.9"/>
    <n v="0"/>
    <n v="0"/>
    <n v="0"/>
    <n v="0"/>
    <n v="2552.5"/>
    <n v="27717.1"/>
    <n v="382092.2"/>
    <n v="505096.4"/>
    <n v="283691.59999999998"/>
    <n v="349817.59999999998"/>
    <n v="603121.4"/>
    <n v="0"/>
    <n v="108284.1"/>
    <n v="0"/>
    <n v="0"/>
    <n v="0"/>
    <n v="0"/>
    <n v="0"/>
    <n v="844"/>
    <n v="0"/>
    <n v="301639.80000000005"/>
    <n v="2329860.1"/>
    <n v="109128.1"/>
    <n v="2740628.0000000005"/>
  </r>
  <r>
    <x v="2"/>
    <x v="3"/>
    <n v="5"/>
    <n v="44452.2"/>
    <n v="112278.7"/>
    <n v="86352.2"/>
    <n v="173.8"/>
    <n v="10055"/>
    <n v="20.9"/>
    <n v="0"/>
    <n v="11215.7"/>
    <n v="4186.3"/>
    <n v="0"/>
    <n v="0"/>
    <n v="424.6"/>
    <n v="30708.1"/>
    <n v="79735"/>
    <n v="63751.7"/>
    <n v="22536.93"/>
    <n v="0"/>
    <n v="0"/>
    <n v="0"/>
    <n v="0"/>
    <n v="675.5"/>
    <n v="25851"/>
    <n v="387311.4"/>
    <n v="507772.6"/>
    <n v="340161.17"/>
    <n v="364725.9"/>
    <n v="533481.80000000005"/>
    <n v="0"/>
    <n v="100111.9"/>
    <n v="0"/>
    <n v="0"/>
    <n v="0"/>
    <n v="0"/>
    <n v="0"/>
    <n v="207.6"/>
    <n v="0"/>
    <n v="268734.79999999993"/>
    <n v="2357135.7000000002"/>
    <n v="100319.5"/>
    <n v="2726190"/>
  </r>
  <r>
    <x v="2"/>
    <x v="3"/>
    <n v="6"/>
    <n v="35371.1"/>
    <n v="87696.6"/>
    <n v="58684.800000000003"/>
    <n v="66.5"/>
    <n v="4573.3"/>
    <n v="10.4"/>
    <n v="0"/>
    <n v="4814.3999999999996"/>
    <n v="1772.1"/>
    <n v="0"/>
    <n v="0"/>
    <n v="661.5"/>
    <n v="26647"/>
    <n v="64327.6"/>
    <n v="43825.9"/>
    <n v="10791.8"/>
    <n v="0"/>
    <n v="0"/>
    <n v="0"/>
    <n v="0"/>
    <n v="877.1"/>
    <n v="18943.400000000001"/>
    <n v="307737.8"/>
    <n v="410437.6"/>
    <n v="296524.40000000002"/>
    <n v="450346.5"/>
    <n v="550060.4"/>
    <n v="0"/>
    <n v="91609.1"/>
    <n v="0"/>
    <n v="0"/>
    <n v="0"/>
    <n v="0"/>
    <n v="0"/>
    <n v="0"/>
    <n v="0"/>
    <n v="192989.19999999998"/>
    <n v="2181181"/>
    <n v="91609.1"/>
    <n v="2465779.3000000003"/>
  </r>
  <r>
    <x v="2"/>
    <x v="3"/>
    <n v="7"/>
    <n v="33653.800000000003"/>
    <n v="82736.800000000003"/>
    <n v="48345.4"/>
    <n v="56.8"/>
    <n v="3765.7"/>
    <n v="20.5"/>
    <n v="0"/>
    <n v="3027.9"/>
    <n v="1639"/>
    <n v="0"/>
    <n v="0"/>
    <n v="426.6"/>
    <n v="22959.7"/>
    <n v="63137.7"/>
    <n v="49855.5"/>
    <n v="10521.9"/>
    <n v="0"/>
    <n v="0"/>
    <n v="0"/>
    <n v="0"/>
    <n v="701.1"/>
    <n v="16035.3"/>
    <n v="289822.40000000002"/>
    <n v="435464.5"/>
    <n v="254129.6"/>
    <n v="542937.4"/>
    <n v="517114.4"/>
    <n v="0"/>
    <n v="102627.1"/>
    <n v="0"/>
    <n v="0"/>
    <n v="0"/>
    <n v="0"/>
    <n v="0"/>
    <n v="0"/>
    <n v="0"/>
    <n v="173245.9"/>
    <n v="2203106.1"/>
    <n v="102627.1"/>
    <n v="2478979.1"/>
  </r>
  <r>
    <x v="2"/>
    <x v="3"/>
    <n v="8"/>
    <n v="32615"/>
    <n v="78560.100000000006"/>
    <n v="45135.199999999997"/>
    <n v="55.8"/>
    <n v="3491"/>
    <n v="19.100000000000001"/>
    <n v="0"/>
    <n v="2622.4"/>
    <n v="1566.2"/>
    <n v="0"/>
    <n v="0"/>
    <n v="822.8"/>
    <n v="22490.5"/>
    <n v="60780"/>
    <n v="47630.400000000001"/>
    <n v="9126.9"/>
    <n v="10367.030000000001"/>
    <n v="0"/>
    <n v="0"/>
    <n v="0"/>
    <n v="657.4"/>
    <n v="16921.2"/>
    <n v="287168.59999999998"/>
    <n v="422138"/>
    <n v="246341.1"/>
    <n v="410484.57"/>
    <n v="563443.4"/>
    <n v="0"/>
    <n v="110604"/>
    <n v="0"/>
    <n v="0"/>
    <n v="0"/>
    <n v="0"/>
    <n v="0"/>
    <n v="0"/>
    <n v="0"/>
    <n v="164064.79999999999"/>
    <n v="2098371.9"/>
    <n v="110604"/>
    <n v="2373040.6999999997"/>
  </r>
  <r>
    <x v="2"/>
    <x v="3"/>
    <n v="9"/>
    <n v="35025.699999999997"/>
    <n v="85847.1"/>
    <n v="49812.5"/>
    <n v="69.599999999999994"/>
    <n v="3624.9"/>
    <n v="23.3"/>
    <n v="0"/>
    <n v="2205.4"/>
    <n v="1417.4"/>
    <n v="0"/>
    <n v="0"/>
    <n v="556.20000000000005"/>
    <n v="23526.7"/>
    <n v="63534.2"/>
    <n v="48657.9"/>
    <n v="8358.1"/>
    <n v="0"/>
    <n v="0"/>
    <n v="0"/>
    <n v="0"/>
    <n v="655.9"/>
    <n v="25322"/>
    <n v="293816.2"/>
    <n v="450006.5"/>
    <n v="266682.3"/>
    <n v="480075.2"/>
    <n v="466497.1"/>
    <n v="0"/>
    <n v="99095.7"/>
    <n v="0"/>
    <n v="0"/>
    <n v="0"/>
    <n v="0"/>
    <n v="0"/>
    <n v="0"/>
    <n v="0"/>
    <n v="178025.89999999997"/>
    <n v="2127688.2999999998"/>
    <n v="99095.7"/>
    <n v="2404809.9"/>
  </r>
  <r>
    <x v="2"/>
    <x v="3"/>
    <n v="10"/>
    <n v="41131.199999999997"/>
    <n v="97222.7"/>
    <n v="64819.4"/>
    <n v="450.4"/>
    <n v="5325.8"/>
    <n v="19.2"/>
    <n v="0"/>
    <n v="4443.5"/>
    <n v="2156.9"/>
    <n v="0"/>
    <n v="0"/>
    <n v="4000.9"/>
    <n v="24443.9"/>
    <n v="60228.2"/>
    <n v="46267.5"/>
    <n v="10659.8"/>
    <n v="0"/>
    <n v="0"/>
    <n v="0"/>
    <n v="0"/>
    <n v="4704.2"/>
    <n v="24802.400000000001"/>
    <n v="286665.2"/>
    <n v="472437.3"/>
    <n v="400227.1"/>
    <n v="486708.5"/>
    <n v="513288.5"/>
    <n v="17032.87"/>
    <n v="107916.53"/>
    <n v="0"/>
    <n v="0"/>
    <n v="0"/>
    <n v="0"/>
    <n v="0"/>
    <n v="0"/>
    <n v="0"/>
    <n v="215569.09999999998"/>
    <n v="2334433.5"/>
    <n v="124949.4"/>
    <n v="2674952"/>
  </r>
  <r>
    <x v="2"/>
    <x v="3"/>
    <n v="11"/>
    <n v="42508.7"/>
    <n v="101270.39999999999"/>
    <n v="76785"/>
    <n v="149.69999999999999"/>
    <n v="9157.7999999999993"/>
    <n v="16.5"/>
    <n v="0"/>
    <n v="8298.7000000000007"/>
    <n v="3969.8"/>
    <n v="0"/>
    <n v="0"/>
    <n v="782.9"/>
    <n v="25834.5"/>
    <n v="65075.3"/>
    <n v="56149.8"/>
    <n v="10518.7"/>
    <n v="0"/>
    <n v="0"/>
    <n v="0"/>
    <n v="0"/>
    <n v="4951.2"/>
    <n v="22334.1"/>
    <n v="317646.40000000002"/>
    <n v="506133.4"/>
    <n v="281123.09999999998"/>
    <n v="404017.2"/>
    <n v="533208.80000000005"/>
    <n v="0"/>
    <n v="125076.7"/>
    <n v="0"/>
    <n v="0"/>
    <n v="0"/>
    <n v="0"/>
    <n v="0"/>
    <n v="125.4"/>
    <n v="0"/>
    <n v="242156.59999999998"/>
    <n v="2227775.4"/>
    <n v="125202.09999999999"/>
    <n v="2595134.1"/>
  </r>
  <r>
    <x v="2"/>
    <x v="3"/>
    <n v="12"/>
    <n v="54160.3"/>
    <n v="127202.9"/>
    <n v="104576.9"/>
    <n v="93.1"/>
    <n v="12980.7"/>
    <n v="19.3"/>
    <n v="0"/>
    <n v="16484.3"/>
    <n v="5811.3"/>
    <n v="0"/>
    <n v="0"/>
    <n v="544.1"/>
    <n v="30531.5"/>
    <n v="72990.399999999994"/>
    <n v="61538.7"/>
    <n v="12693.6"/>
    <n v="0"/>
    <n v="0"/>
    <n v="0"/>
    <n v="0"/>
    <n v="716.8"/>
    <n v="32838.5"/>
    <n v="374606.8"/>
    <n v="561950.69999999995"/>
    <n v="313682.2"/>
    <n v="438693.5"/>
    <n v="546309.69999999995"/>
    <n v="0"/>
    <n v="137589.1"/>
    <n v="0"/>
    <n v="0"/>
    <n v="0"/>
    <n v="0"/>
    <n v="0"/>
    <n v="1337.6"/>
    <n v="0"/>
    <n v="321328.79999999993"/>
    <n v="2447096.5"/>
    <n v="138926.70000000001"/>
    <n v="2907352"/>
  </r>
  <r>
    <x v="3"/>
    <x v="3"/>
    <n v="1"/>
    <n v="100816.3"/>
    <n v="512755.8"/>
    <n v="809093.7"/>
    <n v="306.60000000000002"/>
    <n v="188665.5"/>
    <n v="9741.9"/>
    <n v="0"/>
    <n v="7233.4"/>
    <n v="5275.7"/>
    <n v="0"/>
    <n v="0"/>
    <n v="285.10000000000002"/>
    <n v="44677.4"/>
    <n v="232936.2"/>
    <n v="243975.9"/>
    <n v="83810.2"/>
    <n v="4201.5"/>
    <n v="351778.05"/>
    <n v="0"/>
    <n v="0"/>
    <n v="597.79999999999995"/>
    <n v="79317.2"/>
    <n v="1058711.3"/>
    <n v="2176000.1"/>
    <n v="1707382.3"/>
    <n v="785557.7"/>
    <n v="3003978.25"/>
    <n v="0"/>
    <n v="445924"/>
    <n v="0"/>
    <n v="562385.9"/>
    <n v="0"/>
    <n v="0"/>
    <n v="15652825.18"/>
    <n v="0"/>
    <n v="42773.5"/>
    <n v="1633888.8999999997"/>
    <n v="9773209"/>
    <n v="16703908.58"/>
    <n v="28111006.48"/>
  </r>
  <r>
    <x v="3"/>
    <x v="3"/>
    <n v="2"/>
    <n v="119111.1"/>
    <n v="662998.19999999995"/>
    <n v="944279.3"/>
    <n v="174.9"/>
    <n v="225071.4"/>
    <n v="9013.4"/>
    <n v="0"/>
    <n v="8536.9"/>
    <n v="6541.7"/>
    <n v="0"/>
    <n v="0"/>
    <n v="297.8"/>
    <n v="46897.1"/>
    <n v="223583.9"/>
    <n v="260515.1"/>
    <n v="88200.7"/>
    <n v="2117.3000000000002"/>
    <n v="-313175.86"/>
    <n v="0"/>
    <n v="0"/>
    <n v="641.4"/>
    <n v="94921.3"/>
    <n v="1001213.7"/>
    <n v="2275490.2999999998"/>
    <n v="1576075"/>
    <n v="664491.4"/>
    <n v="3669545.06"/>
    <n v="12557.83"/>
    <n v="409044.77"/>
    <n v="0"/>
    <n v="661123.30000000005"/>
    <n v="0"/>
    <n v="0"/>
    <n v="14352585.220000001"/>
    <n v="0"/>
    <n v="0"/>
    <n v="1975726.8999999997"/>
    <n v="9590814.2000000011"/>
    <n v="15435311.120000001"/>
    <n v="27001852.220000003"/>
  </r>
  <r>
    <x v="3"/>
    <x v="3"/>
    <n v="3"/>
    <n v="92111.6"/>
    <n v="470101.8"/>
    <n v="742880.7"/>
    <n v="123.5"/>
    <n v="165700.9"/>
    <n v="7359.4"/>
    <n v="0"/>
    <n v="6845.5"/>
    <n v="4535.2"/>
    <n v="0"/>
    <n v="0"/>
    <n v="212.5"/>
    <n v="39698.6"/>
    <n v="210864.6"/>
    <n v="221657.4"/>
    <n v="73228.100000000006"/>
    <n v="2234.1999999999998"/>
    <n v="1646"/>
    <n v="0"/>
    <n v="0"/>
    <n v="547.4"/>
    <n v="83787.5"/>
    <n v="1001377.1"/>
    <n v="2083379.4"/>
    <n v="1535263.1"/>
    <n v="772722.1"/>
    <n v="3004677.6"/>
    <n v="0"/>
    <n v="437100.5"/>
    <n v="70476.009999999995"/>
    <n v="642446.68999999994"/>
    <n v="0"/>
    <n v="0"/>
    <n v="17178220.859999999"/>
    <n v="0"/>
    <n v="76102.3"/>
    <n v="1489658.5999999999"/>
    <n v="9031295.5999999996"/>
    <n v="18404346.359999999"/>
    <n v="28925300.559999999"/>
  </r>
  <r>
    <x v="3"/>
    <x v="3"/>
    <n v="4"/>
    <n v="82946.399999999994"/>
    <n v="402304.8"/>
    <n v="653706.69999999995"/>
    <n v="99.4"/>
    <n v="148748.29999999999"/>
    <n v="6494.1"/>
    <n v="0"/>
    <n v="6068"/>
    <n v="2725.4"/>
    <n v="0"/>
    <n v="0"/>
    <n v="226.9"/>
    <n v="38905.9"/>
    <n v="215524.9"/>
    <n v="242569.2"/>
    <n v="77229.2"/>
    <n v="1940"/>
    <n v="1429.2"/>
    <n v="0"/>
    <n v="0"/>
    <n v="494.5"/>
    <n v="82099.8"/>
    <n v="994358"/>
    <n v="1983020.5"/>
    <n v="1261155.8999999999"/>
    <n v="752289.6"/>
    <n v="2993296"/>
    <n v="0"/>
    <n v="406827.2"/>
    <n v="0"/>
    <n v="773115.2"/>
    <n v="0"/>
    <n v="0"/>
    <n v="19329060"/>
    <n v="0"/>
    <n v="36160.800000000003"/>
    <n v="1303093.0999999999"/>
    <n v="8644539.5999999996"/>
    <n v="20545163.199999999"/>
    <n v="30492795.899999999"/>
  </r>
  <r>
    <x v="3"/>
    <x v="3"/>
    <n v="5"/>
    <n v="71481.899999999994"/>
    <n v="359213.5"/>
    <n v="508311.9"/>
    <n v="112.2"/>
    <n v="102916.3"/>
    <n v="4701.8"/>
    <n v="0"/>
    <n v="4706.2"/>
    <n v="2281.8000000000002"/>
    <n v="0"/>
    <n v="0"/>
    <n v="215.4"/>
    <n v="34830"/>
    <n v="198558.5"/>
    <n v="216885.5"/>
    <n v="58760.1"/>
    <n v="2080"/>
    <n v="1394.2"/>
    <n v="0"/>
    <n v="0"/>
    <n v="489"/>
    <n v="74666.2"/>
    <n v="940546.4"/>
    <n v="1832690.9"/>
    <n v="1111722.8999999999"/>
    <n v="776072.4"/>
    <n v="2591851.2000000002"/>
    <n v="0"/>
    <n v="587327.1"/>
    <n v="0"/>
    <n v="726156.3"/>
    <n v="0"/>
    <n v="0"/>
    <n v="30387350"/>
    <n v="0"/>
    <n v="34671.4"/>
    <n v="1053725.6000000001"/>
    <n v="7840762.7000000002"/>
    <n v="31735504.799999997"/>
    <n v="40629993.099999994"/>
  </r>
  <r>
    <x v="3"/>
    <x v="3"/>
    <n v="6"/>
    <n v="58189.3"/>
    <n v="329537.8"/>
    <n v="350627.7"/>
    <n v="88.6"/>
    <n v="58256.7"/>
    <n v="2506.5"/>
    <n v="0"/>
    <n v="3587.4"/>
    <n v="1020.3"/>
    <n v="0"/>
    <n v="0"/>
    <n v="232.9"/>
    <n v="34197.199999999997"/>
    <n v="192686.8"/>
    <n v="190117.8"/>
    <n v="53802.5"/>
    <n v="36982.03"/>
    <n v="31564.92"/>
    <n v="0"/>
    <n v="0"/>
    <n v="466.3"/>
    <n v="67155.7"/>
    <n v="910451.3"/>
    <n v="1677109.8"/>
    <n v="999400.3"/>
    <n v="638271.37"/>
    <n v="3295367.48"/>
    <n v="0"/>
    <n v="496130.6"/>
    <n v="0"/>
    <n v="729216.8"/>
    <n v="0"/>
    <n v="0"/>
    <n v="31669200"/>
    <n v="0"/>
    <n v="30804.799999999999"/>
    <n v="803814.3"/>
    <n v="8127806.4000000004"/>
    <n v="32925352.199999999"/>
    <n v="41856972.899999999"/>
  </r>
  <r>
    <x v="3"/>
    <x v="3"/>
    <n v="7"/>
    <n v="48244.1"/>
    <n v="287005.90000000002"/>
    <n v="266073.7"/>
    <n v="58.7"/>
    <n v="56711.1"/>
    <n v="3538.3"/>
    <n v="0"/>
    <n v="1427"/>
    <n v="3691.4"/>
    <n v="0"/>
    <n v="0"/>
    <n v="232"/>
    <n v="30660.2"/>
    <n v="194027"/>
    <n v="196149.9"/>
    <n v="51878.400000000001"/>
    <n v="0"/>
    <n v="7820"/>
    <n v="0"/>
    <n v="0"/>
    <n v="552.70000000000005"/>
    <n v="49181.599999999999"/>
    <n v="805300.1"/>
    <n v="1558391.8"/>
    <n v="1019808.5"/>
    <n v="749631.9"/>
    <n v="2790275.1"/>
    <n v="0"/>
    <n v="487053.5"/>
    <n v="0"/>
    <n v="769497.2"/>
    <n v="0"/>
    <n v="0"/>
    <n v="35719100"/>
    <n v="0"/>
    <n v="30428.6"/>
    <n v="666750.19999999995"/>
    <n v="7453909.2000000011"/>
    <n v="37006079.300000004"/>
    <n v="45126738.700000003"/>
  </r>
  <r>
    <x v="3"/>
    <x v="3"/>
    <n v="8"/>
    <n v="48525.9"/>
    <n v="289906.8"/>
    <n v="245243.6"/>
    <n v="60"/>
    <n v="41002.9"/>
    <n v="1716.7"/>
    <n v="0"/>
    <n v="1289.5999999999999"/>
    <n v="2486"/>
    <n v="0"/>
    <n v="0"/>
    <n v="230.2"/>
    <n v="31257.4"/>
    <n v="196612.4"/>
    <n v="200827.9"/>
    <n v="44207.4"/>
    <n v="0"/>
    <n v="1285.5"/>
    <n v="0"/>
    <n v="0"/>
    <n v="547"/>
    <n v="47972"/>
    <n v="797085.4"/>
    <n v="1540351.6"/>
    <n v="1049496.7"/>
    <n v="766403.7"/>
    <n v="1628930.6"/>
    <n v="0"/>
    <n v="486511.6"/>
    <n v="0"/>
    <n v="534324.6"/>
    <n v="0"/>
    <n v="0"/>
    <n v="35719100"/>
    <n v="0"/>
    <n v="28357.1"/>
    <n v="630231.5"/>
    <n v="6305207.8000000007"/>
    <n v="36768293.300000004"/>
    <n v="43703732.600000009"/>
  </r>
  <r>
    <x v="3"/>
    <x v="3"/>
    <n v="9"/>
    <n v="48473.9"/>
    <n v="302712.09999999998"/>
    <n v="244306.4"/>
    <n v="96.5"/>
    <n v="34574.699999999997"/>
    <n v="1807.3"/>
    <n v="0"/>
    <n v="1313.1"/>
    <n v="2032"/>
    <n v="0"/>
    <n v="0"/>
    <n v="291.60000000000002"/>
    <n v="32943.4"/>
    <n v="212376.2"/>
    <n v="203406.2"/>
    <n v="52267.9"/>
    <n v="0"/>
    <n v="1414.4"/>
    <n v="0"/>
    <n v="0"/>
    <n v="610"/>
    <n v="49233.599999999999"/>
    <n v="821378.7"/>
    <n v="1585595.7"/>
    <n v="1024353.7"/>
    <n v="755585.2"/>
    <n v="2582609.7000000002"/>
    <n v="0"/>
    <n v="371846.5"/>
    <n v="0"/>
    <n v="562577.5"/>
    <n v="0"/>
    <n v="0"/>
    <n v="22379430"/>
    <n v="0"/>
    <n v="28257.200000000001"/>
    <n v="635316"/>
    <n v="7322066.3000000007"/>
    <n v="23342111.199999999"/>
    <n v="31299493.5"/>
  </r>
  <r>
    <x v="3"/>
    <x v="3"/>
    <n v="10"/>
    <n v="57994.7"/>
    <n v="333936.7"/>
    <n v="304232.59999999998"/>
    <n v="643.5"/>
    <n v="82838.3"/>
    <n v="3807"/>
    <n v="0"/>
    <n v="2527.4"/>
    <n v="2230.4"/>
    <n v="0"/>
    <n v="0"/>
    <n v="287.2"/>
    <n v="34957.9"/>
    <n v="201871.6"/>
    <n v="189743.1"/>
    <n v="42232.5"/>
    <n v="0"/>
    <n v="1281.8"/>
    <n v="0"/>
    <n v="0"/>
    <n v="3027.2"/>
    <n v="54921.5"/>
    <n v="780166.1"/>
    <n v="1541514.4"/>
    <n v="1125087.3999999999"/>
    <n v="906076.1"/>
    <n v="2722708.4"/>
    <n v="0"/>
    <n v="494100.3"/>
    <n v="0"/>
    <n v="685837.5"/>
    <n v="0"/>
    <n v="0"/>
    <n v="22321940"/>
    <n v="0"/>
    <n v="30949.200000000001"/>
    <n v="788210.60000000009"/>
    <n v="7603875.1999999993"/>
    <n v="23532827"/>
    <n v="31924912.799999997"/>
  </r>
  <r>
    <x v="3"/>
    <x v="3"/>
    <n v="11"/>
    <n v="58769.9"/>
    <n v="333254"/>
    <n v="384183.5"/>
    <n v="233.3"/>
    <n v="127109.8"/>
    <n v="6397.3"/>
    <n v="0"/>
    <n v="3628.7"/>
    <n v="3114"/>
    <n v="0"/>
    <n v="0"/>
    <n v="308.2"/>
    <n v="34974"/>
    <n v="207695.9"/>
    <n v="223301.8"/>
    <n v="50303.199999999997"/>
    <n v="0"/>
    <n v="1459"/>
    <n v="0"/>
    <n v="0"/>
    <n v="767.2"/>
    <n v="52669.4"/>
    <n v="787982.7"/>
    <n v="1696921.6000000001"/>
    <n v="1261749.5"/>
    <n v="517370.3"/>
    <n v="2743896.4"/>
    <n v="0"/>
    <n v="408931.7"/>
    <n v="0"/>
    <n v="543693.69999999995"/>
    <n v="0"/>
    <n v="0"/>
    <n v="20761070"/>
    <n v="0"/>
    <n v="30211.7"/>
    <n v="916690.50000000012"/>
    <n v="7579399.1999999993"/>
    <n v="21743907.099999998"/>
    <n v="30239996.799999997"/>
  </r>
  <r>
    <x v="3"/>
    <x v="3"/>
    <n v="12"/>
    <n v="74170.899999999994"/>
    <n v="422365.4"/>
    <n v="560549.4"/>
    <n v="532.5"/>
    <n v="220604.9"/>
    <n v="11690.9"/>
    <n v="0"/>
    <n v="5760.8"/>
    <n v="5425.7"/>
    <n v="0"/>
    <n v="0"/>
    <n v="253.2"/>
    <n v="40016.6"/>
    <n v="236847.3"/>
    <n v="249697.5"/>
    <n v="62770.6"/>
    <n v="0"/>
    <n v="49426.75"/>
    <n v="0"/>
    <n v="0"/>
    <n v="472.1"/>
    <n v="59522.1"/>
    <n v="887242.4"/>
    <n v="2014371"/>
    <n v="1571013"/>
    <n v="777705.2"/>
    <n v="3209156.95"/>
    <n v="0"/>
    <n v="490105.4"/>
    <n v="0"/>
    <n v="725752.9"/>
    <n v="0"/>
    <n v="0"/>
    <n v="19434010"/>
    <n v="0"/>
    <n v="39637.5"/>
    <n v="1301100.5"/>
    <n v="9158494.6999999993"/>
    <n v="20689505.800000001"/>
    <n v="31149101"/>
  </r>
  <r>
    <x v="4"/>
    <x v="3"/>
    <n v="1"/>
    <n v="15742.5"/>
    <n v="57525.3"/>
    <n v="50803"/>
    <n v="15.1"/>
    <n v="432.8"/>
    <n v="0"/>
    <n v="0"/>
    <n v="0"/>
    <n v="0"/>
    <n v="0"/>
    <n v="0"/>
    <n v="116.1"/>
    <n v="6811.1"/>
    <n v="15675.5"/>
    <n v="10458"/>
    <n v="20572.7"/>
    <n v="0"/>
    <n v="0"/>
    <n v="0"/>
    <n v="0"/>
    <n v="0"/>
    <n v="3997.9"/>
    <n v="85068.3"/>
    <n v="89703.8"/>
    <n v="86324.4"/>
    <n v="69043.600000000006"/>
    <n v="170875.2"/>
    <n v="0"/>
    <n v="77401.3"/>
    <n v="0"/>
    <n v="60014"/>
    <n v="0"/>
    <n v="0"/>
    <n v="0"/>
    <n v="0"/>
    <n v="0"/>
    <n v="124518.70000000001"/>
    <n v="558646.60000000009"/>
    <n v="137415.29999999999"/>
    <n v="820580.60000000009"/>
  </r>
  <r>
    <x v="4"/>
    <x v="3"/>
    <n v="2"/>
    <n v="22465"/>
    <n v="88009.7"/>
    <n v="73563.8"/>
    <n v="12.9"/>
    <n v="203.6"/>
    <n v="0"/>
    <n v="0"/>
    <n v="0"/>
    <n v="0"/>
    <n v="0"/>
    <n v="0"/>
    <n v="103.7"/>
    <n v="10810.1"/>
    <n v="17161.7"/>
    <n v="18890.7"/>
    <n v="16065.8"/>
    <n v="0"/>
    <n v="0"/>
    <n v="0"/>
    <n v="0"/>
    <n v="0"/>
    <n v="5688.8"/>
    <n v="107196.7"/>
    <n v="129250.5"/>
    <n v="118724.8"/>
    <n v="64873.599999999999"/>
    <n v="182115.1"/>
    <n v="0"/>
    <n v="76880.399999999994"/>
    <n v="0"/>
    <n v="55540.800000000003"/>
    <n v="0"/>
    <n v="0"/>
    <n v="0"/>
    <n v="0"/>
    <n v="0"/>
    <n v="184255"/>
    <n v="670881.5"/>
    <n v="132421.20000000001"/>
    <n v="987557.7"/>
  </r>
  <r>
    <x v="4"/>
    <x v="3"/>
    <n v="3"/>
    <n v="13075.9"/>
    <n v="40077.5"/>
    <n v="32486.9"/>
    <n v="16.5"/>
    <n v="213"/>
    <n v="0"/>
    <n v="0"/>
    <n v="0"/>
    <n v="0"/>
    <n v="0"/>
    <n v="0"/>
    <n v="106.6"/>
    <n v="6210.5"/>
    <n v="16398"/>
    <n v="12415.2"/>
    <n v="23584.5"/>
    <n v="0"/>
    <n v="0"/>
    <n v="0"/>
    <n v="0"/>
    <n v="0"/>
    <n v="4354.1000000000004"/>
    <n v="77202.8"/>
    <n v="76114.3"/>
    <n v="56973.3"/>
    <n v="66889.100000000006"/>
    <n v="195635.7"/>
    <n v="0"/>
    <n v="68584.600000000006"/>
    <n v="0"/>
    <n v="50964.4"/>
    <n v="0"/>
    <n v="0"/>
    <n v="0"/>
    <n v="0"/>
    <n v="0"/>
    <n v="85869.8"/>
    <n v="535884.10000000009"/>
    <n v="119549"/>
    <n v="741302.90000000014"/>
  </r>
  <r>
    <x v="4"/>
    <x v="3"/>
    <n v="4"/>
    <n v="9828.4"/>
    <n v="30111.5"/>
    <n v="25248.7"/>
    <n v="16.399999999999999"/>
    <n v="409"/>
    <n v="0"/>
    <n v="0"/>
    <n v="0"/>
    <n v="0"/>
    <n v="0"/>
    <n v="0"/>
    <n v="100.5"/>
    <n v="5984.8"/>
    <n v="17996.400000000001"/>
    <n v="11159.8"/>
    <n v="17415.3"/>
    <n v="0"/>
    <n v="0"/>
    <n v="0"/>
    <n v="0"/>
    <n v="0"/>
    <n v="3862.6"/>
    <n v="67882.3"/>
    <n v="54127.6"/>
    <n v="45186.6"/>
    <n v="60607.8"/>
    <n v="428108"/>
    <n v="0"/>
    <n v="63627.199999999997"/>
    <n v="0"/>
    <n v="43149.599999999999"/>
    <n v="0"/>
    <n v="0"/>
    <n v="0"/>
    <n v="0"/>
    <n v="0"/>
    <n v="65614"/>
    <n v="712431.7"/>
    <n v="106776.79999999999"/>
    <n v="884822.5"/>
  </r>
  <r>
    <x v="4"/>
    <x v="3"/>
    <n v="5"/>
    <n v="8241.7000000000007"/>
    <n v="27041.7"/>
    <n v="20289.3"/>
    <n v="10.5"/>
    <n v="269.8"/>
    <n v="0"/>
    <n v="0"/>
    <n v="0"/>
    <n v="0"/>
    <n v="0"/>
    <n v="0"/>
    <n v="85.6"/>
    <n v="4601.7"/>
    <n v="14565.5"/>
    <n v="7998.1"/>
    <n v="16504.2"/>
    <n v="0"/>
    <n v="266336.67"/>
    <n v="0"/>
    <n v="0"/>
    <n v="0"/>
    <n v="3538.1"/>
    <n v="62879.3"/>
    <n v="39975.4"/>
    <n v="24508.1"/>
    <n v="59837"/>
    <n v="-78054.17"/>
    <n v="0"/>
    <n v="55335.9"/>
    <n v="0"/>
    <n v="36111.800000000003"/>
    <n v="0"/>
    <n v="0"/>
    <n v="0"/>
    <n v="0"/>
    <n v="0"/>
    <n v="55853"/>
    <n v="422775.5"/>
    <n v="91447.700000000012"/>
    <n v="570076.19999999995"/>
  </r>
  <r>
    <x v="4"/>
    <x v="3"/>
    <n v="6"/>
    <n v="7527.6"/>
    <n v="24294"/>
    <n v="17752.3"/>
    <n v="15"/>
    <n v="166.7"/>
    <n v="0"/>
    <n v="0"/>
    <n v="0"/>
    <n v="0"/>
    <n v="0"/>
    <n v="0"/>
    <n v="114.6"/>
    <n v="4130.8"/>
    <n v="15059"/>
    <n v="5425.4"/>
    <n v="0"/>
    <n v="0"/>
    <n v="0"/>
    <n v="0"/>
    <n v="0"/>
    <n v="0"/>
    <n v="3159.5"/>
    <n v="61205.2"/>
    <n v="43358.3"/>
    <n v="40367.800000000003"/>
    <n v="55765"/>
    <n v="180783.2"/>
    <n v="0"/>
    <n v="60372"/>
    <n v="0"/>
    <n v="40965.599999999999"/>
    <n v="0"/>
    <n v="0"/>
    <n v="0"/>
    <n v="0"/>
    <n v="0"/>
    <n v="49755.599999999991"/>
    <n v="409368.8"/>
    <n v="101337.60000000001"/>
    <n v="560462"/>
  </r>
  <r>
    <x v="4"/>
    <x v="3"/>
    <n v="7"/>
    <n v="6647.4"/>
    <n v="21536.1"/>
    <n v="13587.2"/>
    <n v="9.3000000000000007"/>
    <n v="43.9"/>
    <n v="0"/>
    <n v="0"/>
    <n v="0"/>
    <n v="0"/>
    <n v="0"/>
    <n v="0"/>
    <n v="198.8"/>
    <n v="3250.8"/>
    <n v="11350.6"/>
    <n v="4349.3"/>
    <n v="0"/>
    <n v="0"/>
    <n v="0"/>
    <n v="0"/>
    <n v="0"/>
    <n v="0"/>
    <n v="2513.1"/>
    <n v="51598.3"/>
    <n v="45009.2"/>
    <n v="36061.4"/>
    <n v="56925.3"/>
    <n v="153641.79999999999"/>
    <n v="0"/>
    <n v="49229.1"/>
    <n v="0"/>
    <n v="34686.1"/>
    <n v="0"/>
    <n v="0"/>
    <n v="0"/>
    <n v="0"/>
    <n v="0"/>
    <n v="41823.9"/>
    <n v="364898.6"/>
    <n v="83915.199999999997"/>
    <n v="490637.7"/>
  </r>
  <r>
    <x v="4"/>
    <x v="3"/>
    <n v="8"/>
    <n v="6348.7"/>
    <n v="21316.3"/>
    <n v="13135.3"/>
    <n v="5.8"/>
    <n v="33.6"/>
    <n v="0"/>
    <n v="0"/>
    <n v="0"/>
    <n v="0"/>
    <n v="0"/>
    <n v="0"/>
    <n v="818.6"/>
    <n v="3440"/>
    <n v="12422.5"/>
    <n v="4685.3"/>
    <n v="0"/>
    <n v="0"/>
    <n v="0"/>
    <n v="0"/>
    <n v="0"/>
    <n v="0"/>
    <n v="2702.9"/>
    <n v="51953.599999999999"/>
    <n v="41886.400000000001"/>
    <n v="30406.3"/>
    <n v="63273.2"/>
    <n v="146219.4"/>
    <n v="0"/>
    <n v="54413.2"/>
    <n v="0"/>
    <n v="38933.800000000003"/>
    <n v="0"/>
    <n v="0"/>
    <n v="0"/>
    <n v="0"/>
    <n v="0"/>
    <n v="40839.700000000004"/>
    <n v="357808.19999999995"/>
    <n v="93347"/>
    <n v="491994.89999999997"/>
  </r>
  <r>
    <x v="4"/>
    <x v="3"/>
    <n v="9"/>
    <n v="6914.7"/>
    <n v="22903.8"/>
    <n v="14102.8"/>
    <n v="15.4"/>
    <n v="30.1"/>
    <n v="0"/>
    <n v="0"/>
    <n v="0"/>
    <n v="0"/>
    <n v="0"/>
    <n v="0"/>
    <n v="188.6"/>
    <n v="5484.8"/>
    <n v="12645"/>
    <n v="5252"/>
    <n v="0"/>
    <n v="0"/>
    <n v="0"/>
    <n v="0"/>
    <n v="0"/>
    <n v="0"/>
    <n v="3684.8"/>
    <n v="53761"/>
    <n v="46807.199999999997"/>
    <n v="37611.5"/>
    <n v="55093.5"/>
    <n v="154651.1"/>
    <n v="0"/>
    <n v="47122.1"/>
    <n v="0"/>
    <n v="29340.400000000001"/>
    <n v="0"/>
    <n v="0"/>
    <n v="0"/>
    <n v="0"/>
    <n v="0"/>
    <n v="43966.8"/>
    <n v="375179.5"/>
    <n v="76462.5"/>
    <n v="495608.8"/>
  </r>
  <r>
    <x v="4"/>
    <x v="3"/>
    <n v="10"/>
    <n v="7798.5"/>
    <n v="25277.3"/>
    <n v="17367.7"/>
    <n v="3.5"/>
    <n v="178.6"/>
    <n v="0"/>
    <n v="0"/>
    <n v="0"/>
    <n v="0"/>
    <n v="0"/>
    <n v="0"/>
    <n v="200.6"/>
    <n v="4058.6"/>
    <n v="13554.1"/>
    <n v="4746.3"/>
    <n v="0"/>
    <n v="0"/>
    <n v="0"/>
    <n v="0"/>
    <n v="0"/>
    <n v="0"/>
    <n v="4066.5"/>
    <n v="54817.599999999999"/>
    <n v="54917.5"/>
    <n v="42742"/>
    <n v="43514.400000000001"/>
    <n v="190313.2"/>
    <n v="0"/>
    <n v="60160.7"/>
    <n v="0"/>
    <n v="37807.300000000003"/>
    <n v="0"/>
    <n v="0"/>
    <n v="0"/>
    <n v="0"/>
    <n v="0"/>
    <n v="50625.599999999999"/>
    <n v="412930.80000000005"/>
    <n v="97968"/>
    <n v="561524.4"/>
  </r>
  <r>
    <x v="4"/>
    <x v="3"/>
    <n v="11"/>
    <n v="8566.6"/>
    <n v="28381.4"/>
    <n v="20778.7"/>
    <n v="7.1"/>
    <n v="110.8"/>
    <n v="0"/>
    <n v="0"/>
    <n v="0"/>
    <n v="0"/>
    <n v="0"/>
    <n v="0"/>
    <n v="141.5"/>
    <n v="3772.2"/>
    <n v="12799.6"/>
    <n v="6260.5"/>
    <n v="0"/>
    <n v="0"/>
    <n v="0"/>
    <n v="0"/>
    <n v="0"/>
    <n v="0"/>
    <n v="4125.8"/>
    <n v="55535.1"/>
    <n v="63990.7"/>
    <n v="46453.599999999999"/>
    <n v="37167.1"/>
    <n v="185238.5"/>
    <n v="0"/>
    <n v="48718.6"/>
    <n v="0"/>
    <n v="33482.6"/>
    <n v="0"/>
    <n v="0"/>
    <n v="0"/>
    <n v="0"/>
    <n v="0"/>
    <n v="57844.6"/>
    <n v="415484.6"/>
    <n v="82201.2"/>
    <n v="555530.39999999991"/>
  </r>
  <r>
    <x v="4"/>
    <x v="3"/>
    <n v="12"/>
    <n v="11753.5"/>
    <n v="38330.300000000003"/>
    <n v="28661.9"/>
    <n v="15.1"/>
    <n v="317.89999999999998"/>
    <n v="0"/>
    <n v="0"/>
    <n v="0"/>
    <n v="0"/>
    <n v="0"/>
    <n v="0"/>
    <n v="108.2"/>
    <n v="6757.8"/>
    <n v="15675.7"/>
    <n v="7879.3"/>
    <n v="0"/>
    <n v="0"/>
    <n v="0"/>
    <n v="0"/>
    <n v="0"/>
    <n v="0"/>
    <n v="4440.2"/>
    <n v="67845.899999999994"/>
    <n v="87846.399999999994"/>
    <n v="61502.8"/>
    <n v="48143"/>
    <n v="207941.3"/>
    <n v="0"/>
    <n v="59977.8"/>
    <n v="0"/>
    <n v="33219.1"/>
    <n v="0"/>
    <n v="0"/>
    <n v="0"/>
    <n v="0"/>
    <n v="0"/>
    <n v="79078.700000000012"/>
    <n v="508140.6"/>
    <n v="93196.9"/>
    <n v="680416.20000000007"/>
  </r>
  <r>
    <x v="5"/>
    <x v="3"/>
    <n v="1"/>
    <n v="63520.1"/>
    <n v="268416.5"/>
    <n v="469946"/>
    <n v="37"/>
    <n v="8435.2999999999993"/>
    <n v="0"/>
    <n v="-812.2"/>
    <n v="1585.3"/>
    <n v="6969.4"/>
    <n v="0"/>
    <n v="0"/>
    <n v="76.599999999999994"/>
    <n v="33366.9"/>
    <n v="127088"/>
    <n v="123498.9"/>
    <n v="70902.8"/>
    <n v="16.600000000000001"/>
    <n v="135.69999999999999"/>
    <n v="0"/>
    <n v="0"/>
    <n v="3323.5"/>
    <n v="67230.399999999994"/>
    <n v="770190.6"/>
    <n v="1085277"/>
    <n v="881958"/>
    <n v="476945.1"/>
    <n v="2166955.4"/>
    <n v="-0.6"/>
    <n v="1608928.1"/>
    <n v="51475.040000000001"/>
    <n v="8818869.3599999994"/>
    <n v="0"/>
    <n v="0"/>
    <n v="60640258.060000002"/>
    <n v="0"/>
    <n v="228300.1"/>
    <n v="818097.40000000014"/>
    <n v="5806965.5"/>
    <n v="71347830.060000002"/>
    <n v="77972892.960000008"/>
  </r>
  <r>
    <x v="5"/>
    <x v="3"/>
    <n v="2"/>
    <n v="66727.399999999994"/>
    <n v="317423.2"/>
    <n v="659712.80000000005"/>
    <n v="28.1"/>
    <n v="5784.1"/>
    <n v="0"/>
    <n v="-23.4"/>
    <n v="3206.5"/>
    <n v="9731.4"/>
    <n v="0"/>
    <n v="0"/>
    <n v="129.1"/>
    <n v="50879.4"/>
    <n v="150455.70000000001"/>
    <n v="160536.20000000001"/>
    <n v="115786.7"/>
    <n v="594"/>
    <n v="-15607.84"/>
    <n v="0"/>
    <n v="0"/>
    <n v="2953.2"/>
    <n v="100500"/>
    <n v="828237"/>
    <n v="1153970.8"/>
    <n v="878295.7"/>
    <n v="382463.6"/>
    <n v="2344721.04"/>
    <n v="93621.83"/>
    <n v="1339246.3700000001"/>
    <n v="110697.98"/>
    <n v="6305973.1200000001"/>
    <n v="0"/>
    <n v="0"/>
    <n v="52206788.859999999"/>
    <n v="0"/>
    <n v="197202.6"/>
    <n v="1062590.1000000001"/>
    <n v="6153914.5999999996"/>
    <n v="60253530.759999998"/>
    <n v="67470035.459999993"/>
  </r>
  <r>
    <x v="5"/>
    <x v="3"/>
    <n v="3"/>
    <n v="57649.2"/>
    <n v="238941.6"/>
    <n v="452592.8"/>
    <n v="42.2"/>
    <n v="4806.3"/>
    <n v="0"/>
    <n v="26.2"/>
    <n v="2140.1"/>
    <n v="5924.4"/>
    <n v="0"/>
    <n v="0"/>
    <n v="150.9"/>
    <n v="30070.400000000001"/>
    <n v="114007.1"/>
    <n v="110086.9"/>
    <n v="54020.800000000003"/>
    <n v="958.1"/>
    <n v="0"/>
    <n v="0"/>
    <n v="0"/>
    <n v="2943"/>
    <n v="62658"/>
    <n v="682109.3"/>
    <n v="964334.4"/>
    <n v="756645.4"/>
    <n v="382991"/>
    <n v="2591733.5"/>
    <n v="0"/>
    <n v="1631910.1"/>
    <n v="74105.279999999999"/>
    <n v="8269081.4199999999"/>
    <n v="0"/>
    <n v="0"/>
    <n v="44384221.380000003"/>
    <n v="0"/>
    <n v="204747.6"/>
    <n v="762122.79999999993"/>
    <n v="5752708.7999999998"/>
    <n v="54564065.780000009"/>
    <n v="61078897.38000001"/>
  </r>
  <r>
    <x v="5"/>
    <x v="3"/>
    <n v="4"/>
    <n v="53011.7"/>
    <n v="212053.9"/>
    <n v="356418.6"/>
    <n v="32.9"/>
    <n v="5890.7"/>
    <n v="0"/>
    <n v="23"/>
    <n v="1884.3"/>
    <n v="14007.9"/>
    <n v="0"/>
    <n v="0"/>
    <n v="1027.4000000000001"/>
    <n v="22869.1"/>
    <n v="103865.8"/>
    <n v="102011.4"/>
    <n v="45590.8"/>
    <n v="5171.6000000000004"/>
    <n v="117916.91"/>
    <n v="0"/>
    <n v="0"/>
    <n v="3085.4"/>
    <n v="49578.9"/>
    <n v="683644.6"/>
    <n v="937602.6"/>
    <n v="725542"/>
    <n v="359164.9"/>
    <n v="2328778.79"/>
    <n v="0"/>
    <n v="1462255.7"/>
    <n v="0"/>
    <n v="7371130.4000000004"/>
    <n v="0"/>
    <n v="0"/>
    <n v="45212386.399999999"/>
    <n v="0"/>
    <n v="187907.20000000001"/>
    <n v="643323"/>
    <n v="5485850.2000000002"/>
    <n v="54233679.700000003"/>
    <n v="60362852.900000006"/>
  </r>
  <r>
    <x v="5"/>
    <x v="3"/>
    <n v="5"/>
    <n v="50917.7"/>
    <n v="200556.79999999999"/>
    <n v="333747.20000000001"/>
    <n v="34.6"/>
    <n v="5262.8"/>
    <n v="0"/>
    <n v="20.8"/>
    <n v="1001.7"/>
    <n v="29604.799999999999"/>
    <n v="0"/>
    <n v="0"/>
    <n v="973.4"/>
    <n v="19330.7"/>
    <n v="93806.1"/>
    <n v="91111.6"/>
    <n v="31988.6"/>
    <n v="7434.3"/>
    <n v="113.2"/>
    <n v="0"/>
    <n v="0"/>
    <n v="3004"/>
    <n v="45992.3"/>
    <n v="644427.69999999995"/>
    <n v="827260.3"/>
    <n v="693994.8"/>
    <n v="374061.5"/>
    <n v="2419020.2999999998"/>
    <n v="0"/>
    <n v="1298048.8"/>
    <n v="69819.320000000007"/>
    <n v="5506591.9800000004"/>
    <n v="0"/>
    <n v="0"/>
    <n v="49073338.359999999"/>
    <n v="0"/>
    <n v="166871.1"/>
    <n v="621146.4"/>
    <n v="5252518.8"/>
    <n v="56114669.560000002"/>
    <n v="61988334.760000005"/>
  </r>
  <r>
    <x v="5"/>
    <x v="3"/>
    <n v="6"/>
    <n v="42293.5"/>
    <n v="169561"/>
    <n v="263982.09999999998"/>
    <n v="29.5"/>
    <n v="3358.9"/>
    <n v="0"/>
    <n v="-54.5"/>
    <n v="1255.0999999999999"/>
    <n v="25439.9"/>
    <n v="0"/>
    <n v="0"/>
    <n v="729.6"/>
    <n v="17391.8"/>
    <n v="91917"/>
    <n v="84440.7"/>
    <n v="44769.1"/>
    <n v="6854.6"/>
    <n v="10498.5"/>
    <n v="0"/>
    <n v="0"/>
    <n v="2968.3"/>
    <n v="41907.1"/>
    <n v="619269.80000000005"/>
    <n v="776240"/>
    <n v="690722.1"/>
    <n v="368888.1"/>
    <n v="2176270.6"/>
    <n v="0"/>
    <n v="1204952.7"/>
    <n v="0"/>
    <n v="5232453.7"/>
    <n v="0"/>
    <n v="0"/>
    <n v="54158862.600000001"/>
    <n v="0"/>
    <n v="145462.39999999999"/>
    <n v="505865.5"/>
    <n v="4932867.3000000007"/>
    <n v="60741731.399999999"/>
    <n v="66180464.200000003"/>
  </r>
  <r>
    <x v="5"/>
    <x v="3"/>
    <n v="7"/>
    <n v="43836.2"/>
    <n v="170994.3"/>
    <n v="187381.9"/>
    <n v="28.3"/>
    <n v="3534.4"/>
    <n v="0"/>
    <n v="11.5"/>
    <n v="1097.9000000000001"/>
    <n v="1454.9"/>
    <n v="17146.400000000001"/>
    <n v="0"/>
    <n v="670.3"/>
    <n v="17745.5"/>
    <n v="87607.3"/>
    <n v="77843.8"/>
    <n v="32096.799999999999"/>
    <n v="5353.5"/>
    <n v="103885.5"/>
    <n v="0"/>
    <n v="0"/>
    <n v="3079"/>
    <n v="30936.6"/>
    <n v="578655.4"/>
    <n v="778726.6"/>
    <n v="596923.1"/>
    <n v="274983.59999999998"/>
    <n v="2386375.1"/>
    <n v="0"/>
    <n v="1331521.8999999999"/>
    <n v="0"/>
    <n v="5638848.2999999998"/>
    <n v="0"/>
    <n v="0"/>
    <n v="52867845.829999998"/>
    <n v="0"/>
    <n v="151519.70000000001"/>
    <n v="425485.8000000001"/>
    <n v="4974882.0999999996"/>
    <n v="59989735.730000004"/>
    <n v="65390103.630000003"/>
  </r>
  <r>
    <x v="5"/>
    <x v="3"/>
    <n v="8"/>
    <n v="45686.8"/>
    <n v="178023.9"/>
    <n v="196849.5"/>
    <n v="27.6"/>
    <n v="3292.7"/>
    <n v="0"/>
    <n v="11.5"/>
    <n v="1099.8"/>
    <n v="1260.2"/>
    <n v="2826.5"/>
    <n v="0"/>
    <n v="640.4"/>
    <n v="16188.7"/>
    <n v="90216.5"/>
    <n v="68451.199999999997"/>
    <n v="29257.4"/>
    <n v="5393.7"/>
    <n v="-105933.15"/>
    <n v="0"/>
    <n v="0"/>
    <n v="2838.7"/>
    <n v="31582.2"/>
    <n v="579760.9"/>
    <n v="779117.7"/>
    <n v="614915.30000000005"/>
    <n v="307170.3"/>
    <n v="2325797.25"/>
    <n v="0"/>
    <n v="1049245.1000000001"/>
    <n v="4893.08"/>
    <n v="7269106.5199999996"/>
    <n v="0"/>
    <n v="0"/>
    <n v="52292832.850000001"/>
    <n v="666.07"/>
    <n v="143265.43"/>
    <n v="429078.5"/>
    <n v="4745397.0999999996"/>
    <n v="60760009.049999997"/>
    <n v="65934484.649999999"/>
  </r>
  <r>
    <x v="5"/>
    <x v="3"/>
    <n v="9"/>
    <n v="44578.2"/>
    <n v="174397.7"/>
    <n v="192023.7"/>
    <n v="58.6"/>
    <n v="3585.2"/>
    <n v="0"/>
    <n v="9.4"/>
    <n v="1072.4000000000001"/>
    <n v="1581"/>
    <n v="3060.6"/>
    <n v="0"/>
    <n v="630.70000000000005"/>
    <n v="17451.900000000001"/>
    <n v="87639"/>
    <n v="70232.800000000003"/>
    <n v="30160.400000000001"/>
    <n v="6575"/>
    <n v="34230.800000000003"/>
    <n v="0"/>
    <n v="0"/>
    <n v="2830.7"/>
    <n v="38763"/>
    <n v="584788"/>
    <n v="796617.2"/>
    <n v="563913.80000000005"/>
    <n v="215672.4"/>
    <n v="2458147"/>
    <n v="0"/>
    <n v="1208553.7"/>
    <n v="0"/>
    <n v="6101822.5"/>
    <n v="0"/>
    <n v="0"/>
    <n v="42337977.810000002"/>
    <n v="7905.06"/>
    <n v="137599.44"/>
    <n v="420366.80000000005"/>
    <n v="4907652.6999999993"/>
    <n v="49793858.510000005"/>
    <n v="55121878.010000005"/>
  </r>
  <r>
    <x v="5"/>
    <x v="3"/>
    <n v="10"/>
    <n v="51399.4"/>
    <n v="198494.5"/>
    <n v="236002.9"/>
    <n v="171.2"/>
    <n v="5291.1"/>
    <n v="0"/>
    <n v="12.6"/>
    <n v="1151.8"/>
    <n v="2031.8"/>
    <n v="3259.1"/>
    <n v="0"/>
    <n v="1027.5999999999999"/>
    <n v="17378.3"/>
    <n v="94813.3"/>
    <n v="79633.899999999994"/>
    <n v="29259.200000000001"/>
    <n v="30180"/>
    <n v="7614.8"/>
    <n v="0"/>
    <n v="0"/>
    <n v="3303.9"/>
    <n v="45097.2"/>
    <n v="634758.40000000002"/>
    <n v="896343.3"/>
    <n v="680750.8"/>
    <n v="339622.1"/>
    <n v="2739318.3"/>
    <n v="72456.69"/>
    <n v="1318205.6100000001"/>
    <n v="0"/>
    <n v="6657749.4000000004"/>
    <n v="0"/>
    <n v="0"/>
    <n v="41270853.810000002"/>
    <n v="16615.900000000001"/>
    <n v="169141.4"/>
    <n v="497814.39999999991"/>
    <n v="5599101.0999999996"/>
    <n v="49505022.810000002"/>
    <n v="55601938.310000002"/>
  </r>
  <r>
    <x v="5"/>
    <x v="3"/>
    <n v="11"/>
    <n v="59407.9"/>
    <n v="230440.4"/>
    <n v="303521.5"/>
    <n v="50.4"/>
    <n v="6478.2"/>
    <n v="0"/>
    <n v="10.5"/>
    <n v="1324.7"/>
    <n v="2766"/>
    <n v="5002.7"/>
    <n v="0"/>
    <n v="717.8"/>
    <n v="21549.5"/>
    <n v="108848.4"/>
    <n v="94465.5"/>
    <n v="52772.1"/>
    <n v="-17553.400000000001"/>
    <n v="5885.7"/>
    <n v="0"/>
    <n v="0"/>
    <n v="2855.7"/>
    <n v="50250.1"/>
    <n v="665226.5"/>
    <n v="1138586.8"/>
    <n v="776615.5"/>
    <n v="359176.8"/>
    <n v="2572199.2999999998"/>
    <n v="0"/>
    <n v="1425465.2"/>
    <n v="0"/>
    <n v="5558401.2000000002"/>
    <n v="0"/>
    <n v="0"/>
    <n v="48165656.460000001"/>
    <n v="21186.27"/>
    <n v="176623.93"/>
    <n v="609002.29999999993"/>
    <n v="5831596.2999999998"/>
    <n v="55347333.060000002"/>
    <n v="61787931.660000004"/>
  </r>
  <r>
    <x v="5"/>
    <x v="3"/>
    <n v="12"/>
    <n v="60692.5"/>
    <n v="239244.6"/>
    <n v="333702.40000000002"/>
    <n v="21.5"/>
    <n v="7168"/>
    <n v="0"/>
    <n v="2.1"/>
    <n v="1927.1"/>
    <n v="1798.9"/>
    <n v="4157.3999999999996"/>
    <n v="0"/>
    <n v="636.5"/>
    <n v="28201.5"/>
    <n v="97944.5"/>
    <n v="100257.7"/>
    <n v="40689.4"/>
    <n v="6803.5"/>
    <n v="5697.1"/>
    <n v="0"/>
    <n v="0"/>
    <n v="2753.4"/>
    <n v="72831.7"/>
    <n v="609669"/>
    <n v="948983.8"/>
    <n v="622565.1"/>
    <n v="231009.7"/>
    <n v="2375044.4"/>
    <n v="0"/>
    <n v="1508290.8"/>
    <n v="115570.84"/>
    <n v="7718699.0599999996"/>
    <n v="0"/>
    <n v="0"/>
    <n v="49056619"/>
    <n v="311.06"/>
    <n v="237365.94"/>
    <n v="648714.5"/>
    <n v="5143087.3000000007"/>
    <n v="58636856.700000003"/>
    <n v="64428658.5"/>
  </r>
  <r>
    <x v="6"/>
    <x v="3"/>
    <n v="1"/>
    <n v="12847.5"/>
    <n v="47901.3"/>
    <n v="28939.8"/>
    <n v="117"/>
    <n v="1167.9000000000001"/>
    <n v="0"/>
    <n v="0"/>
    <n v="0"/>
    <n v="6161.9"/>
    <n v="0"/>
    <n v="0"/>
    <n v="136.80000000000001"/>
    <n v="5921.9"/>
    <n v="20362.099999999999"/>
    <n v="19229.099999999999"/>
    <n v="0"/>
    <n v="0"/>
    <n v="-0.82"/>
    <n v="0"/>
    <n v="0"/>
    <n v="11.6"/>
    <n v="9419.1"/>
    <n v="145432.4"/>
    <n v="177676.9"/>
    <n v="209100.79999999999"/>
    <n v="198406.8"/>
    <n v="823462.72"/>
    <n v="0"/>
    <n v="503775.5"/>
    <n v="0"/>
    <n v="0"/>
    <n v="0"/>
    <n v="0"/>
    <n v="0"/>
    <n v="0"/>
    <n v="0"/>
    <n v="97135.4"/>
    <n v="1609159.4"/>
    <n v="503775.5"/>
    <n v="2210070.2999999998"/>
  </r>
  <r>
    <x v="6"/>
    <x v="3"/>
    <n v="2"/>
    <n v="12727"/>
    <n v="44812.7"/>
    <n v="27921.3"/>
    <n v="127.2"/>
    <n v="1433.8"/>
    <n v="0"/>
    <n v="0"/>
    <n v="0"/>
    <n v="4752.6000000000004"/>
    <n v="0"/>
    <n v="0"/>
    <n v="58.1"/>
    <n v="6206.6"/>
    <n v="17591.599999999999"/>
    <n v="17038.099999999999"/>
    <n v="0"/>
    <n v="0"/>
    <n v="0"/>
    <n v="0"/>
    <n v="0"/>
    <n v="8.4"/>
    <n v="10375"/>
    <n v="138659.1"/>
    <n v="210365.4"/>
    <n v="164684.6"/>
    <n v="184214.39999999999"/>
    <n v="673302.7"/>
    <n v="0"/>
    <n v="489865.9"/>
    <n v="0"/>
    <n v="0"/>
    <n v="0"/>
    <n v="0"/>
    <n v="0"/>
    <n v="0"/>
    <n v="0"/>
    <n v="91774.6"/>
    <n v="1422504"/>
    <n v="489865.9"/>
    <n v="2004144.5"/>
  </r>
  <r>
    <x v="6"/>
    <x v="3"/>
    <n v="3"/>
    <n v="11002.1"/>
    <n v="34096.9"/>
    <n v="20533.400000000001"/>
    <n v="29.2"/>
    <n v="1083.4000000000001"/>
    <n v="0"/>
    <n v="0"/>
    <n v="0"/>
    <n v="4293.8999999999996"/>
    <n v="0"/>
    <n v="0"/>
    <n v="57.3"/>
    <n v="6687.9"/>
    <n v="15174.3"/>
    <n v="6143.6"/>
    <n v="1.4"/>
    <n v="0"/>
    <n v="0"/>
    <n v="0"/>
    <n v="0"/>
    <n v="8.4"/>
    <n v="9750.1"/>
    <n v="133817.60000000001"/>
    <n v="173392.5"/>
    <n v="151919.4"/>
    <n v="197972.2"/>
    <n v="773299.9"/>
    <n v="0"/>
    <n v="526632.1"/>
    <n v="0"/>
    <n v="0"/>
    <n v="0"/>
    <n v="0"/>
    <n v="0"/>
    <n v="0"/>
    <n v="0"/>
    <n v="71038.89999999998"/>
    <n v="1468224.6"/>
    <n v="526632.1"/>
    <n v="2065895.6"/>
  </r>
  <r>
    <x v="6"/>
    <x v="3"/>
    <n v="4"/>
    <n v="9202.4"/>
    <n v="29030.5"/>
    <n v="19074.8"/>
    <n v="48.5"/>
    <n v="656.5"/>
    <n v="0"/>
    <n v="0"/>
    <n v="0"/>
    <n v="2573.3000000000002"/>
    <n v="0"/>
    <n v="0"/>
    <n v="72.099999999999994"/>
    <n v="6666.6"/>
    <n v="14655"/>
    <n v="18597.5"/>
    <n v="12493.5"/>
    <n v="0"/>
    <n v="0"/>
    <n v="0"/>
    <n v="0"/>
    <n v="11.6"/>
    <n v="8430"/>
    <n v="128699.3"/>
    <n v="170194.9"/>
    <n v="151563.4"/>
    <n v="152935.70000000001"/>
    <n v="752945.9"/>
    <n v="0"/>
    <n v="859474.7"/>
    <n v="0"/>
    <n v="0"/>
    <n v="0"/>
    <n v="0"/>
    <n v="0"/>
    <n v="0"/>
    <n v="0"/>
    <n v="60586"/>
    <n v="1417265.5"/>
    <n v="859474.7"/>
    <n v="2337326.2000000002"/>
  </r>
  <r>
    <x v="6"/>
    <x v="3"/>
    <n v="5"/>
    <n v="8481.2000000000007"/>
    <n v="27950"/>
    <n v="16060.5"/>
    <n v="35.700000000000003"/>
    <n v="216.9"/>
    <n v="0"/>
    <n v="0"/>
    <n v="0"/>
    <n v="1420.8"/>
    <n v="0"/>
    <n v="0"/>
    <n v="93.8"/>
    <n v="5970.7"/>
    <n v="15975.5"/>
    <n v="15308.9"/>
    <n v="20.5"/>
    <n v="0"/>
    <n v="0"/>
    <n v="0"/>
    <n v="0"/>
    <n v="9.5"/>
    <n v="7609.3"/>
    <n v="118577.8"/>
    <n v="158467.70000000001"/>
    <n v="171603"/>
    <n v="241734.5"/>
    <n v="494467.8"/>
    <n v="307755.15000000002"/>
    <n v="525217.75"/>
    <n v="0"/>
    <n v="0"/>
    <n v="0"/>
    <n v="0"/>
    <n v="0"/>
    <n v="0"/>
    <n v="0"/>
    <n v="54165.1"/>
    <n v="1229839"/>
    <n v="832972.9"/>
    <n v="2116977"/>
  </r>
  <r>
    <x v="6"/>
    <x v="3"/>
    <n v="6"/>
    <n v="7644.2"/>
    <n v="25548"/>
    <n v="14219.7"/>
    <n v="31.6"/>
    <n v="179.7"/>
    <n v="0"/>
    <n v="0"/>
    <n v="0"/>
    <n v="790.1"/>
    <n v="0"/>
    <n v="0"/>
    <n v="90.7"/>
    <n v="1801.6"/>
    <n v="15815"/>
    <n v="8704.1"/>
    <n v="21.9"/>
    <n v="0"/>
    <n v="0"/>
    <n v="0"/>
    <n v="0"/>
    <n v="9.4"/>
    <n v="5727.5"/>
    <n v="119641.8"/>
    <n v="154219.29999999999"/>
    <n v="160974.70000000001"/>
    <n v="167120.1"/>
    <n v="651769.69999999995"/>
    <n v="0"/>
    <n v="641440.80000000005"/>
    <n v="0"/>
    <n v="0"/>
    <n v="0"/>
    <n v="0"/>
    <n v="0"/>
    <n v="0"/>
    <n v="0"/>
    <n v="48413.299999999988"/>
    <n v="1285895.7999999998"/>
    <n v="641440.80000000005"/>
    <n v="1975749.9"/>
  </r>
  <r>
    <x v="6"/>
    <x v="3"/>
    <n v="7"/>
    <n v="7089.2"/>
    <n v="22981.3"/>
    <n v="11840.7"/>
    <n v="16"/>
    <n v="312.5"/>
    <n v="0"/>
    <n v="0"/>
    <n v="0"/>
    <n v="418.3"/>
    <n v="0"/>
    <n v="0"/>
    <n v="101.4"/>
    <n v="4137.8999999999996"/>
    <n v="15080.1"/>
    <n v="16750.8"/>
    <n v="5281.9"/>
    <n v="0"/>
    <n v="0"/>
    <n v="0"/>
    <n v="0"/>
    <n v="11.6"/>
    <n v="4571.3"/>
    <n v="95450"/>
    <n v="154941.5"/>
    <n v="180714.4"/>
    <n v="177403.2"/>
    <n v="713925.4"/>
    <n v="0"/>
    <n v="573508"/>
    <n v="0"/>
    <n v="0"/>
    <n v="0"/>
    <n v="0"/>
    <n v="0"/>
    <n v="0"/>
    <n v="0"/>
    <n v="42658"/>
    <n v="1368369.5"/>
    <n v="573508"/>
    <n v="1984535.5"/>
  </r>
  <r>
    <x v="6"/>
    <x v="3"/>
    <n v="8"/>
    <n v="7526.8"/>
    <n v="23860"/>
    <n v="12282.2"/>
    <n v="35.299999999999997"/>
    <n v="350.3"/>
    <n v="0"/>
    <n v="0"/>
    <n v="0"/>
    <n v="414.8"/>
    <n v="0"/>
    <n v="0"/>
    <n v="80"/>
    <n v="4563.8999999999996"/>
    <n v="14885.7"/>
    <n v="14542.1"/>
    <n v="5742.1"/>
    <n v="0"/>
    <n v="3273.74"/>
    <n v="0"/>
    <n v="0"/>
    <n v="9.5"/>
    <n v="5124.5"/>
    <n v="102997.3"/>
    <n v="148680"/>
    <n v="167575.70000000001"/>
    <n v="198837.6"/>
    <n v="1113643.8600000001"/>
    <n v="8712.2099999999991"/>
    <n v="204173.39"/>
    <n v="0"/>
    <n v="0"/>
    <n v="0"/>
    <n v="0"/>
    <n v="0"/>
    <n v="0"/>
    <n v="0"/>
    <n v="44469.400000000009"/>
    <n v="1779956"/>
    <n v="212885.6"/>
    <n v="2037311"/>
  </r>
  <r>
    <x v="6"/>
    <x v="3"/>
    <n v="9"/>
    <n v="7298.1"/>
    <n v="23865.9"/>
    <n v="11885.4"/>
    <n v="18.399999999999999"/>
    <n v="273.2"/>
    <n v="0"/>
    <n v="0"/>
    <n v="0"/>
    <n v="458.6"/>
    <n v="0"/>
    <n v="0"/>
    <n v="169.2"/>
    <n v="5029.1000000000004"/>
    <n v="14808.4"/>
    <n v="17992.900000000001"/>
    <n v="5350.4"/>
    <n v="0"/>
    <n v="0"/>
    <n v="0"/>
    <n v="0"/>
    <n v="8.4"/>
    <n v="7035.3"/>
    <n v="107277.5"/>
    <n v="160013.70000000001"/>
    <n v="182455.1"/>
    <n v="196030.4"/>
    <n v="716954.2"/>
    <n v="0"/>
    <n v="786184.6"/>
    <n v="0"/>
    <n v="0"/>
    <n v="0"/>
    <n v="0"/>
    <n v="0"/>
    <n v="0"/>
    <n v="0"/>
    <n v="43799.6"/>
    <n v="1413124.6"/>
    <n v="786184.6"/>
    <n v="2243108.8000000003"/>
  </r>
  <r>
    <x v="6"/>
    <x v="3"/>
    <n v="10"/>
    <n v="10938.5"/>
    <n v="29147"/>
    <n v="17489.099999999999"/>
    <n v="171.2"/>
    <n v="546.79999999999995"/>
    <n v="0"/>
    <n v="0"/>
    <n v="0"/>
    <n v="2051.5"/>
    <n v="0"/>
    <n v="0"/>
    <n v="686.9"/>
    <n v="8270.7000000000007"/>
    <n v="15825.5"/>
    <n v="16270.3"/>
    <n v="6601.6"/>
    <n v="0"/>
    <n v="0"/>
    <n v="0"/>
    <n v="0"/>
    <n v="58"/>
    <n v="7293"/>
    <n v="106567.4"/>
    <n v="148481.4"/>
    <n v="195321.8"/>
    <n v="164227.79999999999"/>
    <n v="860754.8"/>
    <n v="231756.46"/>
    <n v="355726.34"/>
    <n v="0"/>
    <n v="0"/>
    <n v="0"/>
    <n v="0"/>
    <n v="0"/>
    <n v="0"/>
    <n v="0"/>
    <n v="60344.1"/>
    <n v="1530359.2"/>
    <n v="587482.80000000005"/>
    <n v="2178186.1"/>
  </r>
  <r>
    <x v="6"/>
    <x v="3"/>
    <n v="11"/>
    <n v="9194.1"/>
    <n v="28875.4"/>
    <n v="16828.099999999999"/>
    <n v="27.5"/>
    <n v="378.2"/>
    <n v="0"/>
    <n v="0"/>
    <n v="0"/>
    <n v="3349.7"/>
    <n v="0"/>
    <n v="0"/>
    <n v="1937"/>
    <n v="6039.6"/>
    <n v="17239.599999999999"/>
    <n v="17912.2"/>
    <n v="0"/>
    <n v="0"/>
    <n v="0"/>
    <n v="0"/>
    <n v="0"/>
    <n v="9.5"/>
    <n v="9114.4"/>
    <n v="116918.1"/>
    <n v="186776.8"/>
    <n v="231965.9"/>
    <n v="175985.5"/>
    <n v="719566.8"/>
    <n v="0"/>
    <n v="547480.80000000005"/>
    <n v="0"/>
    <n v="0"/>
    <n v="0"/>
    <n v="0"/>
    <n v="0"/>
    <n v="0"/>
    <n v="0"/>
    <n v="58652.999999999993"/>
    <n v="1483465.4"/>
    <n v="547480.80000000005"/>
    <n v="2089599.2"/>
  </r>
  <r>
    <x v="6"/>
    <x v="3"/>
    <n v="12"/>
    <n v="10879.5"/>
    <n v="35951.599999999999"/>
    <n v="21067.599999999999"/>
    <n v="20.399999999999999"/>
    <n v="898.1"/>
    <n v="0"/>
    <n v="0"/>
    <n v="0"/>
    <n v="4442.7"/>
    <n v="0"/>
    <n v="0"/>
    <n v="3976.7"/>
    <n v="6839.1"/>
    <n v="20378.7"/>
    <n v="19129.7"/>
    <n v="0"/>
    <n v="0"/>
    <n v="0"/>
    <n v="0"/>
    <n v="0"/>
    <n v="10.5"/>
    <n v="9470.4"/>
    <n v="127706.8"/>
    <n v="178441.4"/>
    <n v="188828.5"/>
    <n v="160262.20000000001"/>
    <n v="795139.1"/>
    <n v="0"/>
    <n v="522978.5"/>
    <n v="0"/>
    <n v="0"/>
    <n v="0"/>
    <n v="0"/>
    <n v="0"/>
    <n v="0"/>
    <n v="0"/>
    <n v="73259.899999999994"/>
    <n v="1510183.1"/>
    <n v="522978.5"/>
    <n v="2106421.5"/>
  </r>
  <r>
    <x v="7"/>
    <x v="3"/>
    <n v="1"/>
    <n v="15903.3"/>
    <n v="60272.5"/>
    <n v="46218.6"/>
    <n v="38.299999999999997"/>
    <n v="4074.8"/>
    <n v="0"/>
    <n v="0"/>
    <n v="8197.9"/>
    <n v="13511"/>
    <n v="9683.1"/>
    <n v="0"/>
    <n v="2236.1999999999998"/>
    <n v="19749.8"/>
    <n v="50410.7"/>
    <n v="37374.300000000003"/>
    <n v="5662.6"/>
    <n v="0"/>
    <n v="0"/>
    <n v="0"/>
    <n v="0"/>
    <n v="13323"/>
    <n v="16203.1"/>
    <n v="263639.7"/>
    <n v="402306.5"/>
    <n v="192698.1"/>
    <n v="138980.1"/>
    <n v="394463"/>
    <n v="0"/>
    <n v="0"/>
    <n v="0"/>
    <n v="0"/>
    <n v="0"/>
    <n v="0"/>
    <n v="0"/>
    <n v="0"/>
    <n v="0"/>
    <n v="157899.5"/>
    <n v="1537047.1"/>
    <n v="0"/>
    <n v="1694946.6"/>
  </r>
  <r>
    <x v="7"/>
    <x v="3"/>
    <n v="2"/>
    <n v="18500.900000000001"/>
    <n v="81030.600000000006"/>
    <n v="59966.8"/>
    <n v="38.200000000000003"/>
    <n v="3110.5"/>
    <n v="0"/>
    <n v="0"/>
    <n v="10960.5"/>
    <n v="11445.6"/>
    <n v="12287.8"/>
    <n v="0"/>
    <n v="3057.2"/>
    <n v="23474.400000000001"/>
    <n v="48438.8"/>
    <n v="56476.2"/>
    <n v="11.6"/>
    <n v="0"/>
    <n v="0"/>
    <n v="0"/>
    <n v="0"/>
    <n v="10418.1"/>
    <n v="20782.5"/>
    <n v="245644.6"/>
    <n v="379588.9"/>
    <n v="164221.5"/>
    <n v="121094.8"/>
    <n v="362539.4"/>
    <n v="0"/>
    <n v="0"/>
    <n v="0"/>
    <n v="0"/>
    <n v="0"/>
    <n v="0"/>
    <n v="0"/>
    <n v="0"/>
    <n v="0"/>
    <n v="197340.9"/>
    <n v="1435748"/>
    <n v="0"/>
    <n v="1633088.9"/>
  </r>
  <r>
    <x v="7"/>
    <x v="3"/>
    <n v="3"/>
    <n v="15081.2"/>
    <n v="58462.400000000001"/>
    <n v="41658.6"/>
    <n v="37.9"/>
    <n v="2753.5"/>
    <n v="0"/>
    <n v="0"/>
    <n v="7341.2"/>
    <n v="10696.2"/>
    <n v="12390.1"/>
    <n v="0"/>
    <n v="3812.6"/>
    <n v="19375.7"/>
    <n v="51076.3"/>
    <n v="56386.6"/>
    <n v="4852.6000000000004"/>
    <n v="0"/>
    <n v="0"/>
    <n v="0"/>
    <n v="0"/>
    <n v="9937.5"/>
    <n v="19847.7"/>
    <n v="246502.39999999999"/>
    <n v="388076.7"/>
    <n v="169393.3"/>
    <n v="140174.5"/>
    <n v="397627.1"/>
    <n v="0"/>
    <n v="0"/>
    <n v="0"/>
    <n v="0"/>
    <n v="0"/>
    <n v="0"/>
    <n v="0"/>
    <n v="0"/>
    <n v="0"/>
    <n v="148421.1"/>
    <n v="1507063"/>
    <n v="0"/>
    <n v="1655484.1"/>
  </r>
  <r>
    <x v="7"/>
    <x v="3"/>
    <n v="4"/>
    <n v="11946.2"/>
    <n v="42796.5"/>
    <n v="31551.200000000001"/>
    <n v="41.3"/>
    <n v="2915.5"/>
    <n v="0"/>
    <n v="0"/>
    <n v="7995.9"/>
    <n v="10486.4"/>
    <n v="7023.8"/>
    <n v="0"/>
    <n v="3452.3"/>
    <n v="16310.2"/>
    <n v="48675.5"/>
    <n v="36432.699999999997"/>
    <n v="4649"/>
    <n v="0"/>
    <n v="0"/>
    <n v="0"/>
    <n v="0"/>
    <n v="7905.3"/>
    <n v="18636"/>
    <n v="235013.8"/>
    <n v="363696.7"/>
    <n v="142597.29999999999"/>
    <n v="129883.8"/>
    <n v="386890.4"/>
    <n v="0"/>
    <n v="0"/>
    <n v="0"/>
    <n v="0"/>
    <n v="0"/>
    <n v="0"/>
    <n v="0"/>
    <n v="0"/>
    <n v="0"/>
    <n v="114756.79999999999"/>
    <n v="1394143"/>
    <n v="0"/>
    <n v="1508899.8"/>
  </r>
  <r>
    <x v="7"/>
    <x v="3"/>
    <n v="5"/>
    <n v="11135.2"/>
    <n v="39762.199999999997"/>
    <n v="29687"/>
    <n v="40.5"/>
    <n v="1491.7"/>
    <n v="0"/>
    <n v="0"/>
    <n v="4234.3"/>
    <n v="7660.7"/>
    <n v="7674.2"/>
    <n v="0"/>
    <n v="4499.1000000000004"/>
    <n v="16524.7"/>
    <n v="48000.4"/>
    <n v="33979"/>
    <n v="2903.7"/>
    <n v="0"/>
    <n v="0"/>
    <n v="0"/>
    <n v="0"/>
    <n v="5496.8"/>
    <n v="16223.8"/>
    <n v="224067"/>
    <n v="348912.3"/>
    <n v="153452.29999999999"/>
    <n v="136000"/>
    <n v="350657.5"/>
    <n v="0"/>
    <n v="0"/>
    <n v="0"/>
    <n v="0"/>
    <n v="0"/>
    <n v="0"/>
    <n v="0"/>
    <n v="0"/>
    <n v="0"/>
    <n v="101685.79999999999"/>
    <n v="1340716.6000000001"/>
    <n v="0"/>
    <n v="1442402.4000000001"/>
  </r>
  <r>
    <x v="7"/>
    <x v="3"/>
    <n v="6"/>
    <n v="9300.9"/>
    <n v="32029.9"/>
    <n v="22276.1"/>
    <n v="38.1"/>
    <n v="543.9"/>
    <n v="0"/>
    <n v="0"/>
    <n v="2228.1999999999998"/>
    <n v="5175.5"/>
    <n v="4707.8999999999996"/>
    <n v="0"/>
    <n v="1595.2"/>
    <n v="13964.1"/>
    <n v="41604.800000000003"/>
    <n v="21864.799999999999"/>
    <n v="394.1"/>
    <n v="0"/>
    <n v="0"/>
    <n v="0"/>
    <n v="0"/>
    <n v="4442.1000000000004"/>
    <n v="12739.7"/>
    <n v="191714.3"/>
    <n v="288788.5"/>
    <n v="145336.6"/>
    <n v="170263"/>
    <n v="380660.8"/>
    <n v="0"/>
    <n v="0"/>
    <n v="0"/>
    <n v="0"/>
    <n v="0"/>
    <n v="0"/>
    <n v="0"/>
    <n v="0"/>
    <n v="0"/>
    <n v="76300.5"/>
    <n v="1273368"/>
    <n v="0"/>
    <n v="1349668.5"/>
  </r>
  <r>
    <x v="7"/>
    <x v="3"/>
    <n v="7"/>
    <n v="10287"/>
    <n v="29578.9"/>
    <n v="19484.5"/>
    <n v="39.6"/>
    <n v="136.4"/>
    <n v="300"/>
    <n v="0"/>
    <n v="1575.8"/>
    <n v="5543"/>
    <n v="3485.5"/>
    <n v="0"/>
    <n v="1842.4"/>
    <n v="12826.5"/>
    <n v="42603.3"/>
    <n v="21474.5"/>
    <n v="10.4"/>
    <n v="0"/>
    <n v="0"/>
    <n v="0"/>
    <n v="0"/>
    <n v="3635.2"/>
    <n v="10337.1"/>
    <n v="188301.2"/>
    <n v="284214.90000000002"/>
    <n v="137676.79999999999"/>
    <n v="91442.4"/>
    <n v="418682.4"/>
    <n v="0"/>
    <n v="0"/>
    <n v="0"/>
    <n v="0"/>
    <n v="0"/>
    <n v="0"/>
    <n v="0"/>
    <n v="0"/>
    <n v="0"/>
    <n v="70430.700000000012"/>
    <n v="1213047.1000000001"/>
    <n v="0"/>
    <n v="1283477.8"/>
  </r>
  <r>
    <x v="7"/>
    <x v="3"/>
    <n v="8"/>
    <n v="9731.2999999999993"/>
    <n v="28510.5"/>
    <n v="19305.8"/>
    <n v="37.200000000000003"/>
    <n v="110.5"/>
    <n v="250.9"/>
    <n v="0"/>
    <n v="1481.4"/>
    <n v="4885.5"/>
    <n v="4018.6"/>
    <n v="0"/>
    <n v="1997.8"/>
    <n v="13601.9"/>
    <n v="43590"/>
    <n v="23821.9"/>
    <n v="79.2"/>
    <n v="0"/>
    <n v="0"/>
    <n v="0"/>
    <n v="0"/>
    <n v="3875.7"/>
    <n v="10101.9"/>
    <n v="193359.8"/>
    <n v="306751.7"/>
    <n v="135084.1"/>
    <n v="96728.8"/>
    <n v="400920.7"/>
    <n v="0"/>
    <n v="0"/>
    <n v="0"/>
    <n v="0"/>
    <n v="0"/>
    <n v="0"/>
    <n v="0"/>
    <n v="0"/>
    <n v="0"/>
    <n v="68331.700000000012"/>
    <n v="1229913.5"/>
    <n v="0"/>
    <n v="1298245.2"/>
  </r>
  <r>
    <x v="7"/>
    <x v="3"/>
    <n v="9"/>
    <n v="10537.9"/>
    <n v="30700.799999999999"/>
    <n v="20291.5"/>
    <n v="33"/>
    <n v="183.7"/>
    <n v="359.2"/>
    <n v="0"/>
    <n v="1569.6"/>
    <n v="4941"/>
    <n v="3235.3"/>
    <n v="0"/>
    <n v="2955.2"/>
    <n v="14369.2"/>
    <n v="45148.800000000003"/>
    <n v="23734"/>
    <n v="10.4"/>
    <n v="0"/>
    <n v="0"/>
    <n v="0"/>
    <n v="0"/>
    <n v="3844.4"/>
    <n v="9516.1"/>
    <n v="190447.1"/>
    <n v="278014.5"/>
    <n v="129247.6"/>
    <n v="92861.6"/>
    <n v="373931"/>
    <n v="0"/>
    <n v="0"/>
    <n v="0"/>
    <n v="0"/>
    <n v="0"/>
    <n v="0"/>
    <n v="0"/>
    <n v="0"/>
    <n v="0"/>
    <n v="71851.999999999985"/>
    <n v="1164079.8999999999"/>
    <n v="0"/>
    <n v="1235931.8999999999"/>
  </r>
  <r>
    <x v="7"/>
    <x v="3"/>
    <n v="10"/>
    <n v="13065.5"/>
    <n v="36394.1"/>
    <n v="24230.1"/>
    <n v="546.5"/>
    <n v="166.9"/>
    <n v="1215.3"/>
    <n v="0"/>
    <n v="2197.9"/>
    <n v="5155.2"/>
    <n v="2886.2"/>
    <n v="0"/>
    <n v="5374"/>
    <n v="17081.2"/>
    <n v="48450.7"/>
    <n v="29099.8"/>
    <n v="125.4"/>
    <n v="0"/>
    <n v="0"/>
    <n v="0"/>
    <n v="0"/>
    <n v="5975"/>
    <n v="10592.2"/>
    <n v="191295.7"/>
    <n v="291334.40000000002"/>
    <n v="139611.1"/>
    <n v="102942.5"/>
    <n v="440474.1"/>
    <n v="0"/>
    <n v="0"/>
    <n v="0"/>
    <n v="0"/>
    <n v="0"/>
    <n v="0"/>
    <n v="0"/>
    <n v="0"/>
    <n v="0"/>
    <n v="85857.699999999983"/>
    <n v="1282356.1000000001"/>
    <n v="0"/>
    <n v="1368213.8"/>
  </r>
  <r>
    <x v="7"/>
    <x v="3"/>
    <n v="11"/>
    <n v="12310.8"/>
    <n v="36642.1"/>
    <n v="23579.4"/>
    <n v="297.7"/>
    <n v="202.3"/>
    <n v="1217.7"/>
    <n v="0"/>
    <n v="1626.4"/>
    <n v="3286.2"/>
    <n v="5531.1"/>
    <n v="0"/>
    <n v="3811.5"/>
    <n v="15363.1"/>
    <n v="44183.4"/>
    <n v="29168.799999999999"/>
    <n v="4441.3"/>
    <n v="0"/>
    <n v="0"/>
    <n v="0"/>
    <n v="0"/>
    <n v="9432.1"/>
    <n v="10530.3"/>
    <n v="175001.4"/>
    <n v="264194.09999999998"/>
    <n v="141037.5"/>
    <n v="103133.6"/>
    <n v="417890.9"/>
    <n v="0"/>
    <n v="0"/>
    <n v="0"/>
    <n v="0"/>
    <n v="0"/>
    <n v="0"/>
    <n v="0"/>
    <n v="0"/>
    <n v="0"/>
    <n v="84693.699999999983"/>
    <n v="1218188"/>
    <n v="0"/>
    <n v="1302881.7"/>
  </r>
  <r>
    <x v="7"/>
    <x v="3"/>
    <n v="12"/>
    <n v="14910.8"/>
    <n v="46679.5"/>
    <n v="29472.1"/>
    <n v="29.8"/>
    <n v="303.39999999999998"/>
    <n v="2010.9"/>
    <n v="0"/>
    <n v="1163.5"/>
    <n v="3259.3"/>
    <n v="6936"/>
    <n v="0"/>
    <n v="3266.1"/>
    <n v="18220.8"/>
    <n v="53406.7"/>
    <n v="35524"/>
    <n v="5653.8"/>
    <n v="0"/>
    <n v="0"/>
    <n v="0"/>
    <n v="0"/>
    <n v="12238.7"/>
    <n v="12076.6"/>
    <n v="203783"/>
    <n v="310936.8"/>
    <n v="161585.1"/>
    <n v="108077.1"/>
    <n v="438475.3"/>
    <n v="0"/>
    <n v="0"/>
    <n v="0"/>
    <n v="0"/>
    <n v="0"/>
    <n v="0"/>
    <n v="0"/>
    <n v="0"/>
    <n v="0"/>
    <n v="104765.29999999999"/>
    <n v="1363244"/>
    <n v="0"/>
    <n v="1468009.3"/>
  </r>
  <r>
    <x v="8"/>
    <x v="3"/>
    <n v="1"/>
    <n v="784.7"/>
    <n v="1604.6"/>
    <n v="694.8"/>
    <n v="0"/>
    <n v="0"/>
    <n v="0"/>
    <n v="0"/>
    <n v="0"/>
    <n v="0"/>
    <n v="0"/>
    <n v="0"/>
    <n v="51.2"/>
    <n v="1277.3"/>
    <n v="2604.6999999999998"/>
    <n v="1273.3"/>
    <n v="0"/>
    <n v="0"/>
    <n v="0"/>
    <n v="0"/>
    <n v="0"/>
    <n v="0"/>
    <n v="869.5"/>
    <n v="16600.8"/>
    <n v="14090.7"/>
    <n v="97374.6"/>
    <n v="29343.8"/>
    <n v="201981.7"/>
    <n v="0"/>
    <n v="0"/>
    <n v="0"/>
    <n v="0"/>
    <n v="0"/>
    <n v="0"/>
    <n v="0"/>
    <n v="0"/>
    <n v="0"/>
    <n v="3084.1000000000004"/>
    <n v="365467.6"/>
    <n v="0"/>
    <n v="368551.69999999995"/>
  </r>
  <r>
    <x v="8"/>
    <x v="3"/>
    <n v="2"/>
    <n v="975"/>
    <n v="1971.3"/>
    <n v="995.1"/>
    <n v="0"/>
    <n v="0"/>
    <n v="0"/>
    <n v="0"/>
    <n v="0"/>
    <n v="0"/>
    <n v="0"/>
    <n v="0"/>
    <n v="41.9"/>
    <n v="1752.9"/>
    <n v="2881.7"/>
    <n v="1252.5"/>
    <n v="0"/>
    <n v="0"/>
    <n v="0"/>
    <n v="0"/>
    <n v="0"/>
    <n v="0"/>
    <n v="1000.8"/>
    <n v="18564.2"/>
    <n v="17869.2"/>
    <n v="82153.8"/>
    <n v="33009.599999999999"/>
    <n v="230751.1"/>
    <n v="0"/>
    <n v="0"/>
    <n v="0"/>
    <n v="0"/>
    <n v="0"/>
    <n v="0"/>
    <n v="0"/>
    <n v="0"/>
    <n v="0"/>
    <n v="3941.4"/>
    <n v="389277.7"/>
    <n v="0"/>
    <n v="393219.10000000003"/>
  </r>
  <r>
    <x v="8"/>
    <x v="3"/>
    <n v="3"/>
    <n v="784.8"/>
    <n v="1447.7"/>
    <n v="623.9"/>
    <n v="0"/>
    <n v="0"/>
    <n v="0"/>
    <n v="0"/>
    <n v="0"/>
    <n v="0"/>
    <n v="0"/>
    <n v="0"/>
    <n v="41.9"/>
    <n v="1235.7"/>
    <n v="3229.5"/>
    <n v="1131.5999999999999"/>
    <n v="0"/>
    <n v="0"/>
    <n v="0"/>
    <n v="0"/>
    <n v="0"/>
    <n v="0"/>
    <n v="940.9"/>
    <n v="16727.400000000001"/>
    <n v="13720.6"/>
    <n v="62908.9"/>
    <n v="24219.200000000001"/>
    <n v="184830.7"/>
    <n v="0"/>
    <n v="0"/>
    <n v="0"/>
    <n v="0"/>
    <n v="0"/>
    <n v="0"/>
    <n v="0"/>
    <n v="0"/>
    <n v="0"/>
    <n v="2856.4"/>
    <n v="308986.40000000002"/>
    <n v="0"/>
    <n v="311842.80000000005"/>
  </r>
  <r>
    <x v="8"/>
    <x v="3"/>
    <n v="4"/>
    <n v="791"/>
    <n v="1349.1"/>
    <n v="592.6"/>
    <n v="0"/>
    <n v="0"/>
    <n v="0"/>
    <n v="0"/>
    <n v="0"/>
    <n v="0"/>
    <n v="0"/>
    <n v="0"/>
    <n v="44.1"/>
    <n v="1209.2"/>
    <n v="3686.3"/>
    <n v="1329.1"/>
    <n v="0"/>
    <n v="0"/>
    <n v="0"/>
    <n v="0"/>
    <n v="0"/>
    <n v="0"/>
    <n v="908.8"/>
    <n v="15477.7"/>
    <n v="13157.4"/>
    <n v="55949.7"/>
    <n v="22620.6"/>
    <n v="188896.6"/>
    <n v="0"/>
    <n v="0"/>
    <n v="0"/>
    <n v="0"/>
    <n v="0"/>
    <n v="0"/>
    <n v="0"/>
    <n v="0"/>
    <n v="0"/>
    <n v="2732.7"/>
    <n v="303279.5"/>
    <n v="0"/>
    <n v="306012.2"/>
  </r>
  <r>
    <x v="8"/>
    <x v="3"/>
    <n v="5"/>
    <n v="645.1"/>
    <n v="1238.5"/>
    <n v="531.1"/>
    <n v="1.2"/>
    <n v="0"/>
    <n v="0"/>
    <n v="0"/>
    <n v="0"/>
    <n v="0"/>
    <n v="0"/>
    <n v="0"/>
    <n v="49.9"/>
    <n v="1018.6"/>
    <n v="3341.8"/>
    <n v="1188.5999999999999"/>
    <n v="0"/>
    <n v="0"/>
    <n v="0"/>
    <n v="0"/>
    <n v="0"/>
    <n v="0"/>
    <n v="834.1"/>
    <n v="14520.5"/>
    <n v="10254.700000000001"/>
    <n v="54455.3"/>
    <n v="22513.1"/>
    <n v="179739.6"/>
    <n v="0"/>
    <n v="0"/>
    <n v="0"/>
    <n v="0"/>
    <n v="0"/>
    <n v="0"/>
    <n v="0"/>
    <n v="0"/>
    <n v="0"/>
    <n v="2415.8999999999996"/>
    <n v="287916.2"/>
    <n v="0"/>
    <n v="290332.10000000003"/>
  </r>
  <r>
    <x v="8"/>
    <x v="3"/>
    <n v="6"/>
    <n v="588"/>
    <n v="1130.7"/>
    <n v="507.4"/>
    <n v="0"/>
    <n v="0"/>
    <n v="0"/>
    <n v="0"/>
    <n v="0"/>
    <n v="0"/>
    <n v="0"/>
    <n v="0"/>
    <n v="44"/>
    <n v="827.4"/>
    <n v="3355.1"/>
    <n v="1312.8"/>
    <n v="0"/>
    <n v="0"/>
    <n v="0"/>
    <n v="0"/>
    <n v="0"/>
    <n v="0"/>
    <n v="687.3"/>
    <n v="13195.3"/>
    <n v="8717.9"/>
    <n v="60210.5"/>
    <n v="18650.3"/>
    <n v="177338.6"/>
    <n v="0"/>
    <n v="0"/>
    <n v="0"/>
    <n v="0"/>
    <n v="0"/>
    <n v="0"/>
    <n v="0"/>
    <n v="0"/>
    <n v="0"/>
    <n v="2226.1"/>
    <n v="284339.20000000001"/>
    <n v="0"/>
    <n v="286565.3"/>
  </r>
  <r>
    <x v="8"/>
    <x v="3"/>
    <n v="7"/>
    <n v="425.2"/>
    <n v="1075.9000000000001"/>
    <n v="455.7"/>
    <n v="1.2"/>
    <n v="0"/>
    <n v="0"/>
    <n v="0"/>
    <n v="0"/>
    <n v="0"/>
    <n v="0"/>
    <n v="0"/>
    <n v="44.1"/>
    <n v="937.2"/>
    <n v="2904.5"/>
    <n v="1123.2"/>
    <n v="0"/>
    <n v="0"/>
    <n v="0"/>
    <n v="0"/>
    <n v="0"/>
    <n v="0"/>
    <n v="448.2"/>
    <n v="9578.9"/>
    <n v="9170.7999999999993"/>
    <n v="57036.5"/>
    <n v="17432.400000000001"/>
    <n v="156121.20000000001"/>
    <n v="0"/>
    <n v="0"/>
    <n v="0"/>
    <n v="0"/>
    <n v="0"/>
    <n v="0"/>
    <n v="0"/>
    <n v="0"/>
    <n v="0"/>
    <n v="1958.0000000000002"/>
    <n v="254797"/>
    <n v="0"/>
    <n v="256755"/>
  </r>
  <r>
    <x v="8"/>
    <x v="3"/>
    <n v="8"/>
    <n v="436.2"/>
    <n v="1054.4000000000001"/>
    <n v="397.7"/>
    <n v="0"/>
    <n v="0"/>
    <n v="0"/>
    <n v="0"/>
    <n v="0"/>
    <n v="0"/>
    <n v="0"/>
    <n v="0"/>
    <n v="41.8"/>
    <n v="942.1"/>
    <n v="2057.6999999999998"/>
    <n v="620.29999999999995"/>
    <n v="0"/>
    <n v="0"/>
    <n v="0"/>
    <n v="0"/>
    <n v="0"/>
    <n v="0"/>
    <n v="402.2"/>
    <n v="9394.7999999999993"/>
    <n v="11508.8"/>
    <n v="48506.9"/>
    <n v="14314.1"/>
    <n v="156760.79999999999"/>
    <n v="0"/>
    <n v="0"/>
    <n v="0"/>
    <n v="0"/>
    <n v="0"/>
    <n v="0"/>
    <n v="0"/>
    <n v="0"/>
    <n v="0"/>
    <n v="1888.3000000000002"/>
    <n v="244549.5"/>
    <n v="0"/>
    <n v="246437.8"/>
  </r>
  <r>
    <x v="8"/>
    <x v="3"/>
    <n v="9"/>
    <n v="564.1"/>
    <n v="1195.5"/>
    <n v="465.8"/>
    <n v="1.2"/>
    <n v="0"/>
    <n v="0"/>
    <n v="0"/>
    <n v="0"/>
    <n v="0"/>
    <n v="0"/>
    <n v="0"/>
    <n v="49.9"/>
    <n v="1384.8"/>
    <n v="2647.6"/>
    <n v="1290.5999999999999"/>
    <n v="0"/>
    <n v="0"/>
    <n v="0"/>
    <n v="0"/>
    <n v="0"/>
    <n v="0"/>
    <n v="658.5"/>
    <n v="11102.8"/>
    <n v="13329.4"/>
    <n v="39673.9"/>
    <n v="19202.2"/>
    <n v="157696.20000000001"/>
    <n v="0"/>
    <n v="0"/>
    <n v="0"/>
    <n v="0"/>
    <n v="0"/>
    <n v="0"/>
    <n v="0"/>
    <n v="0"/>
    <n v="0"/>
    <n v="2226.6"/>
    <n v="247035.90000000002"/>
    <n v="0"/>
    <n v="249262.50000000003"/>
  </r>
  <r>
    <x v="8"/>
    <x v="3"/>
    <n v="10"/>
    <n v="885.7"/>
    <n v="1342.4"/>
    <n v="506.9"/>
    <n v="0"/>
    <n v="0"/>
    <n v="0"/>
    <n v="0"/>
    <n v="0"/>
    <n v="0"/>
    <n v="0"/>
    <n v="0"/>
    <n v="159.6"/>
    <n v="2415.6"/>
    <n v="2450.1999999999998"/>
    <n v="1038.8"/>
    <n v="0"/>
    <n v="0"/>
    <n v="0"/>
    <n v="0"/>
    <n v="0"/>
    <n v="0"/>
    <n v="714.3"/>
    <n v="10542.3"/>
    <n v="9430.2000000000007"/>
    <n v="34602.9"/>
    <n v="15815.5"/>
    <n v="223911.8"/>
    <n v="0"/>
    <n v="0"/>
    <n v="0"/>
    <n v="0"/>
    <n v="0"/>
    <n v="0"/>
    <n v="0"/>
    <n v="0"/>
    <n v="0"/>
    <n v="2735.0000000000005"/>
    <n v="301081.19999999995"/>
    <n v="0"/>
    <n v="303816.19999999995"/>
  </r>
  <r>
    <x v="8"/>
    <x v="3"/>
    <n v="11"/>
    <n v="683.3"/>
    <n v="1395.9"/>
    <n v="576.4"/>
    <n v="0"/>
    <n v="0"/>
    <n v="0"/>
    <n v="0"/>
    <n v="0"/>
    <n v="0"/>
    <n v="0"/>
    <n v="0"/>
    <n v="40.799999999999997"/>
    <n v="1414.5"/>
    <n v="3510.8"/>
    <n v="1486.7"/>
    <n v="0"/>
    <n v="0"/>
    <n v="0"/>
    <n v="0"/>
    <n v="0"/>
    <n v="0"/>
    <n v="886.4"/>
    <n v="13759.2"/>
    <n v="11213.1"/>
    <n v="47231.4"/>
    <n v="22893.8"/>
    <n v="155569.4"/>
    <n v="0"/>
    <n v="0"/>
    <n v="0"/>
    <n v="0"/>
    <n v="0"/>
    <n v="0"/>
    <n v="0"/>
    <n v="0"/>
    <n v="0"/>
    <n v="2655.6"/>
    <n v="258006.09999999998"/>
    <n v="0"/>
    <n v="260661.69999999998"/>
  </r>
  <r>
    <x v="8"/>
    <x v="3"/>
    <n v="12"/>
    <n v="610.9"/>
    <n v="1295.4000000000001"/>
    <n v="524.6"/>
    <n v="1.2"/>
    <n v="0"/>
    <n v="0"/>
    <n v="0"/>
    <n v="0"/>
    <n v="0"/>
    <n v="0"/>
    <n v="0"/>
    <n v="32.6"/>
    <n v="1322.1"/>
    <n v="2312.6"/>
    <n v="1147.3"/>
    <n v="0"/>
    <n v="0"/>
    <n v="0"/>
    <n v="0"/>
    <n v="0"/>
    <n v="0"/>
    <n v="1252.8"/>
    <n v="12379.8"/>
    <n v="12950.8"/>
    <n v="32312.6"/>
    <n v="5565.1"/>
    <n v="211272.6"/>
    <n v="0"/>
    <n v="0"/>
    <n v="0"/>
    <n v="0"/>
    <n v="0"/>
    <n v="0"/>
    <n v="0"/>
    <n v="0"/>
    <n v="0"/>
    <n v="2432.1"/>
    <n v="280548.3"/>
    <n v="0"/>
    <n v="282980.39999999997"/>
  </r>
  <r>
    <x v="9"/>
    <x v="3"/>
    <n v="1"/>
    <n v="127679.7"/>
    <n v="377266.9"/>
    <n v="1032289"/>
    <n v="329.9"/>
    <n v="171747.3"/>
    <n v="3662.1"/>
    <n v="0"/>
    <n v="113903"/>
    <n v="72477.600000000006"/>
    <n v="0"/>
    <n v="961.5"/>
    <n v="604.1"/>
    <n v="28138.400000000001"/>
    <n v="90833.9"/>
    <n v="61666.1"/>
    <n v="0"/>
    <n v="-1.26"/>
    <n v="0"/>
    <n v="34151.5"/>
    <n v="0"/>
    <n v="2553.6999999999998"/>
    <n v="43222.5"/>
    <n v="644732.5"/>
    <n v="897230.5"/>
    <n v="345903.2"/>
    <n v="587767.26"/>
    <n v="290722.40000000002"/>
    <n v="0"/>
    <n v="0"/>
    <n v="-7.73"/>
    <n v="2359988.83"/>
    <n v="0"/>
    <n v="0"/>
    <n v="0"/>
    <n v="0"/>
    <n v="0"/>
    <n v="1899355.5000000002"/>
    <n v="3028486.3000000003"/>
    <n v="2359981.1"/>
    <n v="7287822.9000000004"/>
  </r>
  <r>
    <x v="9"/>
    <x v="3"/>
    <n v="2"/>
    <n v="133460.9"/>
    <n v="432998.1"/>
    <n v="989695"/>
    <n v="285.2"/>
    <n v="162843.29999999999"/>
    <n v="3001.2"/>
    <n v="0"/>
    <n v="126778.3"/>
    <n v="78962.3"/>
    <n v="0"/>
    <n v="909.1"/>
    <n v="581.5"/>
    <n v="32694.2"/>
    <n v="93549.4"/>
    <n v="73545.2"/>
    <n v="0"/>
    <n v="0"/>
    <n v="0"/>
    <n v="29711.8"/>
    <n v="0"/>
    <n v="2429.6999999999998"/>
    <n v="47890.9"/>
    <n v="644662.4"/>
    <n v="893995.8"/>
    <n v="379452.2"/>
    <n v="535537.19999999995"/>
    <n v="423335.5"/>
    <n v="0"/>
    <n v="0"/>
    <n v="0"/>
    <n v="2058887.8"/>
    <n v="0"/>
    <n v="0"/>
    <n v="0"/>
    <n v="0"/>
    <n v="0"/>
    <n v="1928024.3"/>
    <n v="3158294.9000000004"/>
    <n v="2058887.8"/>
    <n v="7145207"/>
  </r>
  <r>
    <x v="9"/>
    <x v="3"/>
    <n v="3"/>
    <n v="128341.5"/>
    <n v="353779.4"/>
    <n v="979980.4"/>
    <n v="297.60000000000002"/>
    <n v="130024.3"/>
    <n v="2981.4"/>
    <n v="0"/>
    <n v="78516.800000000003"/>
    <n v="56403.199999999997"/>
    <n v="0"/>
    <n v="990.9"/>
    <n v="786.3"/>
    <n v="29672.7"/>
    <n v="88395.5"/>
    <n v="69891.199999999997"/>
    <n v="0"/>
    <n v="0"/>
    <n v="0"/>
    <n v="30585.200000000001"/>
    <n v="0"/>
    <n v="2517.4"/>
    <n v="44031.9"/>
    <n v="612485.69999999995"/>
    <n v="819080"/>
    <n v="371428.5"/>
    <n v="561775.30000000005"/>
    <n v="480038.1"/>
    <n v="0"/>
    <n v="0"/>
    <n v="0"/>
    <n v="2592782.4"/>
    <n v="0"/>
    <n v="0"/>
    <n v="0"/>
    <n v="0"/>
    <n v="0"/>
    <n v="1730324.6"/>
    <n v="3111678.6999999997"/>
    <n v="2592782.4"/>
    <n v="7434785.6999999993"/>
  </r>
  <r>
    <x v="9"/>
    <x v="3"/>
    <n v="4"/>
    <n v="113700.3"/>
    <n v="313377.09999999998"/>
    <n v="868602.5"/>
    <n v="314.10000000000002"/>
    <n v="105731.8"/>
    <n v="2742.3"/>
    <n v="0"/>
    <n v="65950.8"/>
    <n v="45628.5"/>
    <n v="0"/>
    <n v="975.5"/>
    <n v="770.1"/>
    <n v="26204.2"/>
    <n v="82347.199999999997"/>
    <n v="66624.899999999994"/>
    <n v="0"/>
    <n v="0"/>
    <n v="60906.43"/>
    <n v="30468.9"/>
    <n v="0"/>
    <n v="2660.1"/>
    <n v="41138.400000000001"/>
    <n v="581284.6"/>
    <n v="772527.8"/>
    <n v="311725.2"/>
    <n v="550563.4"/>
    <n v="488278.57"/>
    <n v="0"/>
    <n v="0"/>
    <n v="0"/>
    <n v="2439735.7000000002"/>
    <n v="0"/>
    <n v="0"/>
    <n v="0"/>
    <n v="0"/>
    <n v="0"/>
    <n v="1516047.4000000001"/>
    <n v="3016475.3"/>
    <n v="2439735.7000000002"/>
    <n v="6972258.4000000004"/>
  </r>
  <r>
    <x v="9"/>
    <x v="3"/>
    <n v="5"/>
    <n v="87282.3"/>
    <n v="274394.2"/>
    <n v="702830.3"/>
    <n v="236.6"/>
    <n v="63774.5"/>
    <n v="1136"/>
    <n v="0"/>
    <n v="34898.400000000001"/>
    <n v="28583.4"/>
    <n v="0"/>
    <n v="841.7"/>
    <n v="664.7"/>
    <n v="24086.7"/>
    <n v="77081.399999999994"/>
    <n v="58800.3"/>
    <n v="0"/>
    <n v="0"/>
    <n v="0"/>
    <n v="34626.400000000001"/>
    <n v="0"/>
    <n v="2562"/>
    <n v="38970"/>
    <n v="548000.80000000005"/>
    <n v="754170.1"/>
    <n v="296477.90000000002"/>
    <n v="546446.9"/>
    <n v="524980.80000000005"/>
    <n v="0"/>
    <n v="0"/>
    <n v="0"/>
    <n v="2219541"/>
    <n v="0"/>
    <n v="0"/>
    <n v="0"/>
    <n v="0"/>
    <n v="0"/>
    <n v="1193135.7"/>
    <n v="2907709.7"/>
    <n v="2219541"/>
    <n v="6320386.4000000004"/>
  </r>
  <r>
    <x v="9"/>
    <x v="3"/>
    <n v="6"/>
    <n v="50898.2"/>
    <n v="185596.9"/>
    <n v="391969.1"/>
    <n v="210"/>
    <n v="27008.6"/>
    <n v="614.9"/>
    <n v="0"/>
    <n v="14417.3"/>
    <n v="13339.4"/>
    <n v="0"/>
    <n v="896.4"/>
    <n v="733.4"/>
    <n v="19655.3"/>
    <n v="61197.2"/>
    <n v="49084.1"/>
    <n v="0"/>
    <n v="0"/>
    <n v="0"/>
    <n v="28595.5"/>
    <n v="0"/>
    <n v="2138.4"/>
    <n v="29358.1"/>
    <n v="438972.5"/>
    <n v="607762.69999999995"/>
    <n v="248812.5"/>
    <n v="553182"/>
    <n v="410226"/>
    <n v="0"/>
    <n v="0"/>
    <n v="0"/>
    <n v="2090810.8"/>
    <n v="0"/>
    <n v="0"/>
    <n v="0"/>
    <n v="0"/>
    <n v="0"/>
    <n v="684054.4"/>
    <n v="2450614.1"/>
    <n v="2090810.8"/>
    <n v="5225479.3"/>
  </r>
  <r>
    <x v="9"/>
    <x v="3"/>
    <n v="7"/>
    <n v="49202.8"/>
    <n v="192156.9"/>
    <n v="326692.8"/>
    <n v="212.4"/>
    <n v="25889.599999999999"/>
    <n v="1000.2"/>
    <n v="0"/>
    <n v="11315.8"/>
    <n v="9881.4"/>
    <n v="0"/>
    <n v="962.8"/>
    <n v="805.5"/>
    <n v="18010"/>
    <n v="62040"/>
    <n v="45371"/>
    <n v="0"/>
    <n v="0"/>
    <n v="0"/>
    <n v="31045.7"/>
    <n v="0"/>
    <n v="2304.9"/>
    <n v="21874.400000000001"/>
    <n v="415748.9"/>
    <n v="616572.5"/>
    <n v="404851.8"/>
    <n v="250849"/>
    <n v="610236.6"/>
    <n v="0"/>
    <n v="0"/>
    <n v="151379.73000000001"/>
    <n v="1750146.17"/>
    <n v="0"/>
    <n v="0"/>
    <n v="0"/>
    <n v="0"/>
    <n v="0"/>
    <n v="616351.9"/>
    <n v="2480673.1"/>
    <n v="1901525.9"/>
    <n v="4998550.9000000004"/>
  </r>
  <r>
    <x v="9"/>
    <x v="3"/>
    <n v="8"/>
    <n v="47946.6"/>
    <n v="187947.7"/>
    <n v="312601"/>
    <n v="214.1"/>
    <n v="23298.799999999999"/>
    <n v="848.4"/>
    <n v="0"/>
    <n v="11007.4"/>
    <n v="9729.7000000000007"/>
    <n v="0"/>
    <n v="934.8"/>
    <n v="1160"/>
    <n v="18108.599999999999"/>
    <n v="62966.7"/>
    <n v="48513.3"/>
    <n v="105.61"/>
    <n v="0"/>
    <n v="0"/>
    <n v="31181.200000000001"/>
    <n v="0"/>
    <n v="2074.9"/>
    <n v="23724.3"/>
    <n v="422995.3"/>
    <n v="607786.30000000005"/>
    <n v="133585.69"/>
    <n v="353822.4"/>
    <n v="582533.30000000005"/>
    <n v="0"/>
    <n v="0"/>
    <n v="0"/>
    <n v="1601932.8"/>
    <n v="0"/>
    <n v="0"/>
    <n v="0"/>
    <n v="0"/>
    <n v="0"/>
    <n v="593593.70000000007"/>
    <n v="2289492.4000000004"/>
    <n v="1601932.8"/>
    <n v="4485018.9000000004"/>
  </r>
  <r>
    <x v="9"/>
    <x v="3"/>
    <n v="9"/>
    <n v="50200.9"/>
    <n v="200281.2"/>
    <n v="348110.2"/>
    <n v="375.8"/>
    <n v="27612.7"/>
    <n v="938.2"/>
    <n v="0"/>
    <n v="12027.9"/>
    <n v="10075.700000000001"/>
    <n v="0"/>
    <n v="989.5"/>
    <n v="868.7"/>
    <n v="17889.400000000001"/>
    <n v="65740.100000000006"/>
    <n v="56612.4"/>
    <n v="-1"/>
    <n v="0"/>
    <n v="0"/>
    <n v="32330.400000000001"/>
    <n v="0"/>
    <n v="2333.4"/>
    <n v="26357.599999999999"/>
    <n v="436971.1"/>
    <n v="621968.30000000005"/>
    <n v="305666.5"/>
    <n v="301770.40000000002"/>
    <n v="517940.4"/>
    <n v="0"/>
    <n v="0"/>
    <n v="0"/>
    <n v="1631252.3"/>
    <n v="0"/>
    <n v="0"/>
    <n v="0"/>
    <n v="0"/>
    <n v="0"/>
    <n v="649622.6"/>
    <n v="2387437.1999999997"/>
    <n v="1631252.3"/>
    <n v="4668312.0999999996"/>
  </r>
  <r>
    <x v="9"/>
    <x v="3"/>
    <n v="10"/>
    <n v="84843.7"/>
    <n v="277024.7"/>
    <n v="558498.4"/>
    <n v="4212.3999999999996"/>
    <n v="63515.6"/>
    <n v="1923"/>
    <n v="0"/>
    <n v="23972.799999999999"/>
    <n v="18904.5"/>
    <n v="0"/>
    <n v="869.8"/>
    <n v="5911.9"/>
    <n v="21996.2"/>
    <n v="60802.8"/>
    <n v="60077.1"/>
    <n v="0"/>
    <n v="0"/>
    <n v="16066.38"/>
    <n v="37023.699999999997"/>
    <n v="0"/>
    <n v="6275.9"/>
    <n v="34068.199999999997"/>
    <n v="424903"/>
    <n v="609947.69999999995"/>
    <n v="344303"/>
    <n v="267511.59999999998"/>
    <n v="446079.82"/>
    <n v="0"/>
    <n v="0"/>
    <n v="0"/>
    <n v="1803353.3"/>
    <n v="0"/>
    <n v="0"/>
    <n v="0"/>
    <n v="0"/>
    <n v="0"/>
    <n v="1032895.1000000001"/>
    <n v="2335837.0999999996"/>
    <n v="1803353.3"/>
    <n v="5172085.5"/>
  </r>
  <r>
    <x v="9"/>
    <x v="3"/>
    <n v="11"/>
    <n v="68795.100000000006"/>
    <n v="244670.6"/>
    <n v="629484.1"/>
    <n v="200.5"/>
    <n v="101056.5"/>
    <n v="3027.8"/>
    <n v="0"/>
    <n v="52631.9"/>
    <n v="40566.300000000003"/>
    <n v="0"/>
    <n v="976.9"/>
    <n v="4315.2"/>
    <n v="20063.7"/>
    <n v="74769.600000000006"/>
    <n v="67825.100000000006"/>
    <n v="0"/>
    <n v="0"/>
    <n v="0"/>
    <n v="28710.7"/>
    <n v="0"/>
    <n v="2313.1999999999998"/>
    <n v="34739.599999999999"/>
    <n v="485407.2"/>
    <n v="739151.6"/>
    <n v="369205.7"/>
    <n v="275744.3"/>
    <n v="565378.30000000005"/>
    <n v="0"/>
    <n v="0"/>
    <n v="32354.26"/>
    <n v="1719906.74"/>
    <n v="0"/>
    <n v="0"/>
    <n v="0"/>
    <n v="0"/>
    <n v="0"/>
    <n v="1140432.8"/>
    <n v="2668601.0999999996"/>
    <n v="1752261"/>
    <n v="5561294.8999999994"/>
  </r>
  <r>
    <x v="9"/>
    <x v="3"/>
    <n v="12"/>
    <n v="92573.8"/>
    <n v="335653.5"/>
    <n v="890769.4"/>
    <n v="247.1"/>
    <n v="152932.9"/>
    <n v="3759.7"/>
    <n v="0"/>
    <n v="85250.6"/>
    <n v="58194.2"/>
    <n v="0"/>
    <n v="883.8"/>
    <n v="750.4"/>
    <n v="24741.8"/>
    <n v="96125.2"/>
    <n v="83755.399999999994"/>
    <n v="0"/>
    <n v="0"/>
    <n v="0"/>
    <n v="32554.9"/>
    <n v="0"/>
    <n v="3010.8"/>
    <n v="42398.2"/>
    <n v="566839.9"/>
    <n v="876764"/>
    <n v="434456.8"/>
    <n v="310742.40000000002"/>
    <n v="484336.6"/>
    <n v="0"/>
    <n v="0"/>
    <n v="0"/>
    <n v="2083936.2"/>
    <n v="0"/>
    <n v="0"/>
    <n v="0"/>
    <n v="0"/>
    <n v="0"/>
    <n v="1619381.2"/>
    <n v="2957360.1999999997"/>
    <n v="2083936.2"/>
    <n v="6660677.5999999996"/>
  </r>
  <r>
    <x v="10"/>
    <x v="3"/>
    <n v="1"/>
    <n v="36221.699999999997"/>
    <n v="98683.7"/>
    <n v="502781.6"/>
    <n v="1837.5"/>
    <n v="141125.79999999999"/>
    <n v="1119.9000000000001"/>
    <n v="0"/>
    <n v="4993.8"/>
    <n v="8796.4"/>
    <n v="5661.8"/>
    <n v="335.8"/>
    <n v="179.5"/>
    <n v="6803.9"/>
    <n v="42437.1"/>
    <n v="31227.200000000001"/>
    <n v="0"/>
    <n v="0"/>
    <n v="0"/>
    <n v="687.2"/>
    <n v="0"/>
    <n v="19"/>
    <n v="10032.299999999999"/>
    <n v="199010"/>
    <n v="294649.8"/>
    <n v="96572.1"/>
    <n v="97908.1"/>
    <n v="0"/>
    <n v="0"/>
    <n v="0"/>
    <n v="0"/>
    <n v="0"/>
    <n v="0"/>
    <n v="0"/>
    <n v="12131610"/>
    <n v="21007.4"/>
    <n v="0"/>
    <n v="801222.20000000019"/>
    <n v="779862"/>
    <n v="12152617.4"/>
    <n v="13733701.600000001"/>
  </r>
  <r>
    <x v="10"/>
    <x v="3"/>
    <n v="2"/>
    <n v="32301.8"/>
    <n v="85147.3"/>
    <n v="389107.8"/>
    <n v="1218.8"/>
    <n v="121052.1"/>
    <n v="2306"/>
    <n v="0"/>
    <n v="7511"/>
    <n v="9962.2000000000007"/>
    <n v="7382.6"/>
    <n v="289.8"/>
    <n v="136"/>
    <n v="7310"/>
    <n v="42703.5"/>
    <n v="28838.1"/>
    <n v="0"/>
    <n v="0"/>
    <n v="0"/>
    <n v="648"/>
    <n v="0"/>
    <n v="31.2"/>
    <n v="12630.8"/>
    <n v="193388.6"/>
    <n v="287550"/>
    <n v="96496.8"/>
    <n v="95810.5"/>
    <n v="0"/>
    <n v="0"/>
    <n v="0"/>
    <n v="0"/>
    <n v="0"/>
    <n v="0"/>
    <n v="0"/>
    <n v="10901370"/>
    <n v="426.8"/>
    <n v="0"/>
    <n v="655989.6"/>
    <n v="765833.3"/>
    <n v="10901796.800000001"/>
    <n v="12323619.700000001"/>
  </r>
  <r>
    <x v="10"/>
    <x v="3"/>
    <n v="3"/>
    <n v="31834.400000000001"/>
    <n v="83858.5"/>
    <n v="393305.5"/>
    <n v="1048.8"/>
    <n v="101121.3"/>
    <n v="1045.8"/>
    <n v="0"/>
    <n v="7108.4"/>
    <n v="7061.8"/>
    <n v="6300.5"/>
    <n v="335.8"/>
    <n v="147.1"/>
    <n v="8427.1"/>
    <n v="45100"/>
    <n v="28392.7"/>
    <n v="322.7"/>
    <n v="0"/>
    <n v="0"/>
    <n v="651.9"/>
    <n v="0"/>
    <n v="17.899999999999999"/>
    <n v="12205.2"/>
    <n v="194556.7"/>
    <n v="349435.1"/>
    <n v="103987.6"/>
    <n v="100398.3"/>
    <n v="0"/>
    <n v="0"/>
    <n v="0"/>
    <n v="0"/>
    <n v="0"/>
    <n v="0"/>
    <n v="0"/>
    <n v="12605800"/>
    <n v="7937.2"/>
    <n v="0"/>
    <n v="632685.00000000012"/>
    <n v="843978.1"/>
    <n v="12613737.199999999"/>
    <n v="14090400.299999999"/>
  </r>
  <r>
    <x v="10"/>
    <x v="3"/>
    <n v="4"/>
    <n v="27777.3"/>
    <n v="73753.5"/>
    <n v="340005.8"/>
    <n v="788.6"/>
    <n v="80182.3"/>
    <n v="810.8"/>
    <n v="0"/>
    <n v="5769.5"/>
    <n v="6608.6"/>
    <n v="5178.5"/>
    <n v="289.8"/>
    <n v="158.30000000000001"/>
    <n v="7423.6"/>
    <n v="41771.699999999997"/>
    <n v="26610.2"/>
    <n v="2633.7"/>
    <n v="0"/>
    <n v="0"/>
    <n v="649.1"/>
    <n v="0"/>
    <n v="21.1"/>
    <n v="9484.7000000000007"/>
    <n v="183925.7"/>
    <n v="282031.8"/>
    <n v="90581.2"/>
    <n v="97167.2"/>
    <n v="0"/>
    <n v="0"/>
    <n v="0"/>
    <n v="0"/>
    <n v="0"/>
    <n v="0"/>
    <n v="0"/>
    <n v="9140410"/>
    <n v="5924.2"/>
    <n v="0"/>
    <n v="540874.89999999991"/>
    <n v="742748.09999999986"/>
    <n v="9146334.1999999993"/>
    <n v="10429957.199999999"/>
  </r>
  <r>
    <x v="10"/>
    <x v="3"/>
    <n v="5"/>
    <n v="21330.799999999999"/>
    <n v="63826.6"/>
    <n v="254083.1"/>
    <n v="598.1"/>
    <n v="56880.800000000003"/>
    <n v="782.1"/>
    <n v="0"/>
    <n v="5553.5"/>
    <n v="4774.1000000000004"/>
    <n v="2896.7"/>
    <n v="285.2"/>
    <n v="163.4"/>
    <n v="8206.9"/>
    <n v="38674.199999999997"/>
    <n v="24676.3"/>
    <n v="4191.7"/>
    <n v="0"/>
    <n v="0"/>
    <n v="658.4"/>
    <n v="0"/>
    <n v="31.5"/>
    <n v="9629.6"/>
    <n v="174159.8"/>
    <n v="270086.5"/>
    <n v="88052.1"/>
    <n v="97575.7"/>
    <n v="0"/>
    <n v="0"/>
    <n v="0"/>
    <n v="0"/>
    <n v="0"/>
    <n v="0"/>
    <n v="0"/>
    <n v="13891761.460000001"/>
    <n v="5689.3"/>
    <n v="0"/>
    <n v="410725.79999999993"/>
    <n v="716391.29999999993"/>
    <n v="13897450.760000002"/>
    <n v="15024567.860000001"/>
  </r>
  <r>
    <x v="10"/>
    <x v="3"/>
    <n v="6"/>
    <n v="15924.8"/>
    <n v="52644.1"/>
    <n v="181948.6"/>
    <n v="516"/>
    <n v="29769.4"/>
    <n v="154.80000000000001"/>
    <n v="0"/>
    <n v="4026.8"/>
    <n v="3259.2"/>
    <n v="734.5"/>
    <n v="335.8"/>
    <n v="385.4"/>
    <n v="5953.4"/>
    <n v="36372.400000000001"/>
    <n v="22422.400000000001"/>
    <n v="1809.6"/>
    <n v="0"/>
    <n v="0"/>
    <n v="714.8"/>
    <n v="0"/>
    <n v="24.4"/>
    <n v="8811.9"/>
    <n v="170312.6"/>
    <n v="263987.3"/>
    <n v="84867.1"/>
    <n v="93540.800000000003"/>
    <n v="0"/>
    <n v="0"/>
    <n v="0"/>
    <n v="0"/>
    <n v="0"/>
    <n v="0"/>
    <n v="0"/>
    <n v="12891020"/>
    <n v="4374.2"/>
    <n v="0"/>
    <n v="288978.2"/>
    <n v="689537.9"/>
    <n v="12895394.199999999"/>
    <n v="13873910.299999999"/>
  </r>
  <r>
    <x v="10"/>
    <x v="3"/>
    <n v="7"/>
    <n v="10826"/>
    <n v="44066.5"/>
    <n v="141348.4"/>
    <n v="485.8"/>
    <n v="17643.3"/>
    <n v="300.8"/>
    <n v="0"/>
    <n v="1062.7"/>
    <n v="3863.7"/>
    <n v="0"/>
    <n v="285.2"/>
    <n v="171.1"/>
    <n v="5494"/>
    <n v="28065.3"/>
    <n v="22107.8"/>
    <n v="2816.2"/>
    <n v="0"/>
    <n v="0"/>
    <n v="652.79999999999995"/>
    <n v="0"/>
    <n v="108.7"/>
    <n v="4758.1000000000004"/>
    <n v="148502.9"/>
    <n v="236898.1"/>
    <n v="82202.100000000006"/>
    <n v="93899.8"/>
    <n v="0"/>
    <n v="0"/>
    <n v="0"/>
    <n v="0"/>
    <n v="0"/>
    <n v="0"/>
    <n v="0"/>
    <n v="14146900"/>
    <n v="976.7"/>
    <n v="0"/>
    <n v="219597.19999999998"/>
    <n v="625962.1"/>
    <n v="14147876.699999999"/>
    <n v="14993436"/>
  </r>
  <r>
    <x v="10"/>
    <x v="3"/>
    <n v="8"/>
    <n v="10650.3"/>
    <n v="42420.4"/>
    <n v="132394.70000000001"/>
    <n v="556.20000000000005"/>
    <n v="15462.5"/>
    <n v="261.60000000000002"/>
    <n v="0"/>
    <n v="713.1"/>
    <n v="1397"/>
    <n v="0"/>
    <n v="285.2"/>
    <n v="110.7"/>
    <n v="5950.8"/>
    <n v="28232.400000000001"/>
    <n v="21682.7"/>
    <n v="2144.1"/>
    <n v="0"/>
    <n v="0"/>
    <n v="647.70000000000005"/>
    <n v="0"/>
    <n v="20.3"/>
    <n v="5143.6000000000004"/>
    <n v="152193.4"/>
    <n v="244793.3"/>
    <n v="79996.899999999994"/>
    <n v="100834.4"/>
    <n v="0"/>
    <n v="0"/>
    <n v="0"/>
    <n v="0"/>
    <n v="0"/>
    <n v="0"/>
    <n v="0"/>
    <n v="13884210"/>
    <n v="2756"/>
    <n v="0"/>
    <n v="203855.80000000005"/>
    <n v="642035.5"/>
    <n v="13886966"/>
    <n v="14732857.300000001"/>
  </r>
  <r>
    <x v="10"/>
    <x v="3"/>
    <n v="9"/>
    <n v="11344.2"/>
    <n v="45857.7"/>
    <n v="149044.70000000001"/>
    <n v="520.20000000000005"/>
    <n v="17593.2"/>
    <n v="300"/>
    <n v="0"/>
    <n v="1098.4000000000001"/>
    <n v="3412.3"/>
    <n v="0"/>
    <n v="335.8"/>
    <n v="128.6"/>
    <n v="6185.2"/>
    <n v="31183.9"/>
    <n v="22287.9"/>
    <n v="3232"/>
    <n v="0"/>
    <n v="0"/>
    <n v="755.6"/>
    <n v="0"/>
    <n v="20.8"/>
    <n v="5880.1"/>
    <n v="153377.79999999999"/>
    <n v="280827.7"/>
    <n v="89742.3"/>
    <n v="82444.7"/>
    <n v="0"/>
    <n v="0"/>
    <n v="0"/>
    <n v="0"/>
    <n v="0"/>
    <n v="0"/>
    <n v="0"/>
    <n v="12298900"/>
    <n v="2914.8"/>
    <n v="0"/>
    <n v="229170.7"/>
    <n v="676402.4"/>
    <n v="12301814.800000001"/>
    <n v="13207387.9"/>
  </r>
  <r>
    <x v="10"/>
    <x v="3"/>
    <n v="10"/>
    <n v="12240"/>
    <n v="47443.5"/>
    <n v="167598.6"/>
    <n v="731.5"/>
    <n v="28604.9"/>
    <n v="310.10000000000002"/>
    <n v="0"/>
    <n v="1105.3"/>
    <n v="4740.6000000000004"/>
    <n v="0"/>
    <n v="289.8"/>
    <n v="141.19999999999999"/>
    <n v="6372.6"/>
    <n v="31527.3"/>
    <n v="22822.2"/>
    <n v="5654.8"/>
    <n v="0"/>
    <n v="0"/>
    <n v="636.29999999999995"/>
    <n v="0"/>
    <n v="21.1"/>
    <n v="5600.4"/>
    <n v="156121.4"/>
    <n v="293118"/>
    <n v="91794.8"/>
    <n v="45109.2"/>
    <n v="0"/>
    <n v="0"/>
    <n v="0"/>
    <n v="0"/>
    <n v="0"/>
    <n v="0"/>
    <n v="0"/>
    <n v="12404120"/>
    <n v="3195.9"/>
    <n v="0"/>
    <n v="262774.5"/>
    <n v="659209.1"/>
    <n v="12407315.9"/>
    <n v="13329299.5"/>
  </r>
  <r>
    <x v="10"/>
    <x v="3"/>
    <n v="11"/>
    <n v="13995.7"/>
    <n v="54066.400000000001"/>
    <n v="235291.4"/>
    <n v="931"/>
    <n v="56591"/>
    <n v="1269.8"/>
    <n v="0"/>
    <n v="1957.8"/>
    <n v="9028.1"/>
    <n v="0"/>
    <n v="289.8"/>
    <n v="131.9"/>
    <n v="7031.5"/>
    <n v="32191.8"/>
    <n v="45545.9"/>
    <n v="6593.4"/>
    <n v="9163.2999999999993"/>
    <n v="0"/>
    <n v="678.4"/>
    <n v="0"/>
    <n v="22.8"/>
    <n v="6140.3"/>
    <n v="148267.4"/>
    <n v="271659.59999999998"/>
    <n v="96707.9"/>
    <n v="50483.199999999997"/>
    <n v="0"/>
    <n v="0"/>
    <n v="0"/>
    <n v="0"/>
    <n v="0"/>
    <n v="0"/>
    <n v="0"/>
    <n v="11920010"/>
    <n v="4029.8"/>
    <n v="0"/>
    <n v="373131.19999999995"/>
    <n v="674907.2"/>
    <n v="11924039.800000001"/>
    <n v="12972078.200000001"/>
  </r>
  <r>
    <x v="10"/>
    <x v="3"/>
    <n v="12"/>
    <n v="19116.599999999999"/>
    <n v="68240.899999999994"/>
    <n v="333629.09999999998"/>
    <n v="1192.4000000000001"/>
    <n v="94029.5"/>
    <n v="1657.9"/>
    <n v="0"/>
    <n v="3561.7"/>
    <n v="11511.3"/>
    <n v="0"/>
    <n v="335.8"/>
    <n v="107.4"/>
    <n v="6746.8"/>
    <n v="36777.4"/>
    <n v="53479.6"/>
    <n v="7534.7"/>
    <n v="28888.7"/>
    <n v="0"/>
    <n v="740"/>
    <n v="0"/>
    <n v="28.3"/>
    <n v="7196.5"/>
    <n v="176030.9"/>
    <n v="288353.90000000002"/>
    <n v="91268.6"/>
    <n v="58001"/>
    <n v="0"/>
    <n v="0"/>
    <n v="0"/>
    <n v="0"/>
    <n v="0"/>
    <n v="0"/>
    <n v="0"/>
    <n v="6837580"/>
    <n v="6171.4"/>
    <n v="0"/>
    <n v="532939.4"/>
    <n v="755489.6"/>
    <n v="6843751.4000000004"/>
    <n v="8132180.4000000004"/>
  </r>
  <r>
    <x v="11"/>
    <x v="3"/>
    <n v="1"/>
    <n v="33287.1"/>
    <n v="118066"/>
    <n v="149259.5"/>
    <n v="180.3"/>
    <n v="13280"/>
    <n v="8117.5"/>
    <n v="0"/>
    <n v="15442.4"/>
    <n v="31727.599999999999"/>
    <n v="0"/>
    <n v="0"/>
    <n v="253.8"/>
    <n v="19378.599999999999"/>
    <n v="50240.9"/>
    <n v="26762.1"/>
    <n v="25990"/>
    <n v="0"/>
    <n v="0"/>
    <n v="428.4"/>
    <n v="0"/>
    <n v="372.2"/>
    <n v="27336.1"/>
    <n v="223233.3"/>
    <n v="288400.09999999998"/>
    <n v="147026.4"/>
    <n v="266901"/>
    <n v="-46323.6"/>
    <n v="0"/>
    <n v="0"/>
    <n v="0"/>
    <n v="0"/>
    <n v="0"/>
    <n v="0"/>
    <n v="3553273.5"/>
    <n v="0"/>
    <n v="0"/>
    <n v="369360.39999999997"/>
    <n v="1029999.2999999999"/>
    <n v="3553273.5"/>
    <n v="4952633.2"/>
  </r>
  <r>
    <x v="11"/>
    <x v="3"/>
    <n v="2"/>
    <n v="47353.7"/>
    <n v="174787.3"/>
    <n v="221280.3"/>
    <n v="292.5"/>
    <n v="15884.9"/>
    <n v="9824.2999999999993"/>
    <n v="0"/>
    <n v="22785.200000000001"/>
    <n v="45446.8"/>
    <n v="0"/>
    <n v="0"/>
    <n v="268.10000000000002"/>
    <n v="41713.599999999999"/>
    <n v="66399.7"/>
    <n v="33725.599999999999"/>
    <n v="25272.799999999999"/>
    <n v="0"/>
    <n v="0"/>
    <n v="414.2"/>
    <n v="0"/>
    <n v="356.3"/>
    <n v="37051"/>
    <n v="258273.4"/>
    <n v="361064.7"/>
    <n v="167563.5"/>
    <n v="286185.2"/>
    <n v="140763"/>
    <n v="0"/>
    <n v="0"/>
    <n v="0"/>
    <n v="0"/>
    <n v="0"/>
    <n v="0"/>
    <n v="4088752.5"/>
    <n v="0"/>
    <n v="0"/>
    <n v="537655"/>
    <n v="1419051.0999999999"/>
    <n v="4088752.5"/>
    <n v="6045458.5999999996"/>
  </r>
  <r>
    <x v="11"/>
    <x v="3"/>
    <n v="3"/>
    <n v="32776.199999999997"/>
    <n v="117565.9"/>
    <n v="144753.1"/>
    <n v="187.5"/>
    <n v="12439.5"/>
    <n v="6700.5"/>
    <n v="0"/>
    <n v="16795.599999999999"/>
    <n v="32654.1"/>
    <n v="0"/>
    <n v="0"/>
    <n v="299.10000000000002"/>
    <n v="28265.200000000001"/>
    <n v="54573.3"/>
    <n v="26045"/>
    <n v="12155.5"/>
    <n v="0"/>
    <n v="0"/>
    <n v="368"/>
    <n v="0"/>
    <n v="359.5"/>
    <n v="22439.4"/>
    <n v="232941.9"/>
    <n v="299202"/>
    <n v="160245.20000000001"/>
    <n v="276347.90000000002"/>
    <n v="132269.4"/>
    <n v="0"/>
    <n v="0"/>
    <n v="0"/>
    <n v="0"/>
    <n v="0"/>
    <n v="0"/>
    <n v="4392815.0999999996"/>
    <n v="0"/>
    <n v="0"/>
    <n v="363872.39999999991"/>
    <n v="1245511.3999999999"/>
    <n v="4392815.0999999996"/>
    <n v="6002198.8999999994"/>
  </r>
  <r>
    <x v="11"/>
    <x v="3"/>
    <n v="4"/>
    <n v="29265.200000000001"/>
    <n v="94449.2"/>
    <n v="119656.1"/>
    <n v="149.30000000000001"/>
    <n v="15479.9"/>
    <n v="5653.1"/>
    <n v="0"/>
    <n v="15500.7"/>
    <n v="29673.8"/>
    <n v="0"/>
    <n v="0"/>
    <n v="291.10000000000002"/>
    <n v="21783.5"/>
    <n v="54081.7"/>
    <n v="24808.9"/>
    <n v="12901.3"/>
    <n v="0"/>
    <n v="0"/>
    <n v="392.2"/>
    <n v="0"/>
    <n v="419.3"/>
    <n v="19459.900000000001"/>
    <n v="208404.2"/>
    <n v="290613.59999999998"/>
    <n v="155346.1"/>
    <n v="243537.9"/>
    <n v="106630.1"/>
    <n v="0"/>
    <n v="0"/>
    <n v="0"/>
    <n v="0"/>
    <n v="0"/>
    <n v="0"/>
    <n v="4287899.5"/>
    <n v="0"/>
    <n v="0"/>
    <n v="309827.3"/>
    <n v="1138669.8"/>
    <n v="4287899.5"/>
    <n v="5736396.5999999996"/>
  </r>
  <r>
    <x v="11"/>
    <x v="3"/>
    <n v="5"/>
    <n v="23588.3"/>
    <n v="75817.2"/>
    <n v="92481.7"/>
    <n v="233.6"/>
    <n v="12161.5"/>
    <n v="3429.7"/>
    <n v="0"/>
    <n v="9708.7999999999993"/>
    <n v="22557.5"/>
    <n v="0"/>
    <n v="0"/>
    <n v="287.60000000000002"/>
    <n v="15371.6"/>
    <n v="43967"/>
    <n v="19110.2"/>
    <n v="8839.2000000000007"/>
    <n v="0"/>
    <n v="0"/>
    <n v="483.4"/>
    <n v="0"/>
    <n v="428.6"/>
    <n v="17348.900000000001"/>
    <n v="189344.5"/>
    <n v="250846.3"/>
    <n v="154698.1"/>
    <n v="256491.8"/>
    <n v="174849.8"/>
    <n v="0"/>
    <n v="0"/>
    <n v="0"/>
    <n v="0"/>
    <n v="0"/>
    <n v="0"/>
    <n v="4244603.4000000004"/>
    <n v="0"/>
    <n v="0"/>
    <n v="239978.30000000002"/>
    <n v="1132067"/>
    <n v="4244603.4000000004"/>
    <n v="5616648.7000000002"/>
  </r>
  <r>
    <x v="11"/>
    <x v="3"/>
    <n v="6"/>
    <n v="20858"/>
    <n v="69453.2"/>
    <n v="73127.5"/>
    <n v="136"/>
    <n v="5512.2"/>
    <n v="1338.6"/>
    <n v="0"/>
    <n v="4155.3999999999996"/>
    <n v="10555.5"/>
    <n v="0"/>
    <n v="0"/>
    <n v="543.20000000000005"/>
    <n v="18765"/>
    <n v="49878.2"/>
    <n v="35849.5"/>
    <n v="10700.8"/>
    <n v="4135.1899999999996"/>
    <n v="22660.9"/>
    <n v="426.2"/>
    <n v="0"/>
    <n v="462.6"/>
    <n v="12539.3"/>
    <n v="179574.2"/>
    <n v="215792.6"/>
    <n v="131466.4"/>
    <n v="240994.61"/>
    <n v="135055.1"/>
    <n v="0"/>
    <n v="0"/>
    <n v="0"/>
    <n v="0"/>
    <n v="0"/>
    <n v="0"/>
    <n v="1039242.5"/>
    <n v="0"/>
    <n v="0"/>
    <n v="185136.40000000002"/>
    <n v="1058843.8"/>
    <n v="1039242.5"/>
    <n v="2283222.7000000002"/>
  </r>
  <r>
    <x v="11"/>
    <x v="3"/>
    <n v="7"/>
    <n v="16171.3"/>
    <n v="56786.400000000001"/>
    <n v="55331.5"/>
    <n v="126.5"/>
    <n v="3004.6"/>
    <n v="816.8"/>
    <n v="0"/>
    <n v="1976.4"/>
    <n v="5131.5"/>
    <n v="0"/>
    <n v="0"/>
    <n v="351.5"/>
    <n v="12800.4"/>
    <n v="40043"/>
    <n v="33332.6"/>
    <n v="6714.3"/>
    <n v="0"/>
    <n v="0"/>
    <n v="353.8"/>
    <n v="0"/>
    <n v="388.1"/>
    <n v="9701.2999999999993"/>
    <n v="151898.1"/>
    <n v="184710.1"/>
    <n v="109113.7"/>
    <n v="132630.29999999999"/>
    <n v="188669.6"/>
    <n v="0"/>
    <n v="0"/>
    <n v="0"/>
    <n v="0"/>
    <n v="0"/>
    <n v="0"/>
    <n v="979845.6"/>
    <n v="0"/>
    <n v="0"/>
    <n v="139344.99999999997"/>
    <n v="870706.79999999993"/>
    <n v="979845.6"/>
    <n v="1989897.4"/>
  </r>
  <r>
    <x v="11"/>
    <x v="3"/>
    <n v="8"/>
    <n v="16212.6"/>
    <n v="58463"/>
    <n v="59166.9"/>
    <n v="98.5"/>
    <n v="3135.3"/>
    <n v="907.5"/>
    <n v="0"/>
    <n v="1837.8"/>
    <n v="5035.3999999999996"/>
    <n v="0"/>
    <n v="0"/>
    <n v="317.10000000000002"/>
    <n v="13098.2"/>
    <n v="41306.300000000003"/>
    <n v="34383.9"/>
    <n v="6310.4"/>
    <n v="0"/>
    <n v="0"/>
    <n v="437.2"/>
    <n v="0"/>
    <n v="372.2"/>
    <n v="10225.299999999999"/>
    <n v="164038.70000000001"/>
    <n v="191194.2"/>
    <n v="126202.6"/>
    <n v="146203.79999999999"/>
    <n v="218340.7"/>
    <n v="0"/>
    <n v="0"/>
    <n v="0"/>
    <n v="0"/>
    <n v="0"/>
    <n v="0"/>
    <n v="980152.5"/>
    <n v="0"/>
    <n v="0"/>
    <n v="144856.99999999997"/>
    <n v="952430.59999999986"/>
    <n v="980152.5"/>
    <n v="2077440.0999999999"/>
  </r>
  <r>
    <x v="11"/>
    <x v="3"/>
    <n v="9"/>
    <n v="15870.5"/>
    <n v="60264.9"/>
    <n v="60331.3"/>
    <n v="99.8"/>
    <n v="3599.8"/>
    <n v="1070.5999999999999"/>
    <n v="0"/>
    <n v="2335.1"/>
    <n v="4546.2"/>
    <n v="0"/>
    <n v="0"/>
    <n v="414"/>
    <n v="13215.9"/>
    <n v="41850.1"/>
    <n v="36915.599999999999"/>
    <n v="10078.4"/>
    <n v="0"/>
    <n v="0"/>
    <n v="413.2"/>
    <n v="0"/>
    <n v="401.8"/>
    <n v="9375.5"/>
    <n v="151529.20000000001"/>
    <n v="183598.1"/>
    <n v="133390.5"/>
    <n v="149845"/>
    <n v="263906.3"/>
    <n v="0"/>
    <n v="0"/>
    <n v="0"/>
    <n v="0"/>
    <n v="0"/>
    <n v="0"/>
    <n v="774555.7"/>
    <n v="0"/>
    <n v="0"/>
    <n v="148118.20000000001"/>
    <n v="994933.60000000009"/>
    <n v="774555.7"/>
    <n v="1917607.5"/>
  </r>
  <r>
    <x v="11"/>
    <x v="3"/>
    <n v="10"/>
    <n v="16607.5"/>
    <n v="60586.8"/>
    <n v="68476.899999999994"/>
    <n v="111.1"/>
    <n v="7760.8"/>
    <n v="3001.2"/>
    <n v="0"/>
    <n v="5825.6"/>
    <n v="8817.2999999999993"/>
    <n v="0"/>
    <n v="0"/>
    <n v="281"/>
    <n v="15971.4"/>
    <n v="40584.9"/>
    <n v="35849.699999999997"/>
    <n v="11392.4"/>
    <n v="0"/>
    <n v="0"/>
    <n v="403.2"/>
    <n v="0"/>
    <n v="338.2"/>
    <n v="9486"/>
    <n v="143201.1"/>
    <n v="216556.7"/>
    <n v="267818.5"/>
    <n v="164520.1"/>
    <n v="215060"/>
    <n v="0"/>
    <n v="0"/>
    <n v="0"/>
    <n v="0"/>
    <n v="0"/>
    <n v="0"/>
    <n v="914846.9"/>
    <n v="0"/>
    <n v="0"/>
    <n v="171187.20000000001"/>
    <n v="1121463.2"/>
    <n v="914846.9"/>
    <n v="2207497.2999999998"/>
  </r>
  <r>
    <x v="11"/>
    <x v="3"/>
    <n v="11"/>
    <n v="21183.5"/>
    <n v="75974.2"/>
    <n v="94963.199999999997"/>
    <n v="114.3"/>
    <n v="13167.2"/>
    <n v="4523.3999999999996"/>
    <n v="0"/>
    <n v="13604.3"/>
    <n v="20878.900000000001"/>
    <n v="0"/>
    <n v="0"/>
    <n v="266.89999999999998"/>
    <n v="15220.9"/>
    <n v="50635.5"/>
    <n v="44322"/>
    <n v="27464.400000000001"/>
    <n v="0"/>
    <n v="0"/>
    <n v="427.4"/>
    <n v="0"/>
    <n v="241.4"/>
    <n v="13337"/>
    <n v="167157.5"/>
    <n v="250019.8"/>
    <n v="167960.3"/>
    <n v="187777.4"/>
    <n v="234874.5"/>
    <n v="0"/>
    <n v="0"/>
    <n v="0"/>
    <n v="0"/>
    <n v="0"/>
    <n v="0"/>
    <n v="1199415.1000000001"/>
    <n v="0"/>
    <n v="0"/>
    <n v="244408.99999999997"/>
    <n v="1159705"/>
    <n v="1199415.1000000001"/>
    <n v="2603529.1"/>
  </r>
  <r>
    <x v="11"/>
    <x v="3"/>
    <n v="12"/>
    <n v="27947.200000000001"/>
    <n v="103921.9"/>
    <n v="123675.8"/>
    <n v="123"/>
    <n v="13973.1"/>
    <n v="6317.9"/>
    <n v="0"/>
    <n v="20803"/>
    <n v="30334.1"/>
    <n v="0"/>
    <n v="0"/>
    <n v="267.7"/>
    <n v="19959.5"/>
    <n v="52522.8"/>
    <n v="33520"/>
    <n v="688"/>
    <n v="0"/>
    <n v="0"/>
    <n v="416.4"/>
    <n v="0"/>
    <n v="313"/>
    <n v="20053.3"/>
    <n v="192342.1"/>
    <n v="304585.3"/>
    <n v="254742.9"/>
    <n v="160195"/>
    <n v="236308.8"/>
    <n v="0"/>
    <n v="0"/>
    <n v="0"/>
    <n v="0"/>
    <n v="0"/>
    <n v="0"/>
    <n v="1104303.6000000001"/>
    <n v="0"/>
    <n v="0"/>
    <n v="327096"/>
    <n v="1275914.8"/>
    <n v="1104303.6000000001"/>
    <n v="2707314.4000000004"/>
  </r>
  <r>
    <x v="12"/>
    <x v="3"/>
    <n v="1"/>
    <n v="89429.9"/>
    <n v="608090.4"/>
    <n v="529674.30000000005"/>
    <n v="215"/>
    <n v="11062"/>
    <n v="0"/>
    <n v="0"/>
    <n v="9015.9"/>
    <n v="21514.400000000001"/>
    <n v="0"/>
    <n v="247.8"/>
    <n v="755"/>
    <n v="14102.7"/>
    <n v="52400.9"/>
    <n v="47373.599999999999"/>
    <n v="1005.6"/>
    <n v="0"/>
    <n v="9310.77"/>
    <n v="1045.4000000000001"/>
    <n v="0"/>
    <n v="202.3"/>
    <n v="19285.7"/>
    <n v="351339"/>
    <n v="463408.6"/>
    <n v="223116.7"/>
    <n v="349354.8"/>
    <n v="380908.83"/>
    <n v="0"/>
    <n v="225666.2"/>
    <n v="0"/>
    <n v="2351971.1"/>
    <n v="0"/>
    <n v="0"/>
    <n v="0"/>
    <n v="37070"/>
    <n v="0"/>
    <n v="1269001.8999999999"/>
    <n v="1913857.7000000002"/>
    <n v="2614707.3000000003"/>
    <n v="5797566.9000000004"/>
  </r>
  <r>
    <x v="12"/>
    <x v="3"/>
    <n v="2"/>
    <n v="145186.1"/>
    <n v="996937.9"/>
    <n v="840215.8"/>
    <n v="289.7"/>
    <n v="10637.2"/>
    <n v="0"/>
    <n v="0"/>
    <n v="9307.6"/>
    <n v="21770"/>
    <n v="0"/>
    <n v="204.4"/>
    <n v="622.6"/>
    <n v="30347.8"/>
    <n v="51669.7"/>
    <n v="44973.3"/>
    <n v="3155.4"/>
    <n v="0"/>
    <n v="0"/>
    <n v="997.8"/>
    <n v="0"/>
    <n v="215.1"/>
    <n v="33932.199999999997"/>
    <n v="400549.2"/>
    <n v="504336.9"/>
    <n v="259252.2"/>
    <n v="316596.40000000002"/>
    <n v="338367.6"/>
    <n v="0"/>
    <n v="201513"/>
    <n v="0"/>
    <n v="2719129.3"/>
    <n v="0"/>
    <n v="0"/>
    <n v="0"/>
    <n v="65239.6"/>
    <n v="0"/>
    <n v="2024344.3"/>
    <n v="1985220.6"/>
    <n v="2985881.9"/>
    <n v="6995446.8000000007"/>
  </r>
  <r>
    <x v="12"/>
    <x v="3"/>
    <n v="3"/>
    <n v="77891.8"/>
    <n v="420047.1"/>
    <n v="379328.8"/>
    <n v="304.39999999999998"/>
    <n v="8146.2"/>
    <n v="0"/>
    <n v="0"/>
    <n v="4932"/>
    <n v="13558.7"/>
    <n v="0"/>
    <n v="219.8"/>
    <n v="692.4"/>
    <n v="15481.9"/>
    <n v="40762.1"/>
    <n v="40247"/>
    <n v="3502.3"/>
    <n v="0"/>
    <n v="0"/>
    <n v="955.7"/>
    <n v="0"/>
    <n v="179.4"/>
    <n v="17520.7"/>
    <n v="296067.90000000002"/>
    <n v="392201.6"/>
    <n v="232389.7"/>
    <n v="361437.7"/>
    <n v="394765.2"/>
    <n v="0"/>
    <n v="218371.8"/>
    <n v="0"/>
    <n v="2872075"/>
    <n v="0"/>
    <n v="0"/>
    <n v="0"/>
    <n v="17654"/>
    <n v="0"/>
    <n v="904208.99999999988"/>
    <n v="1796423.4"/>
    <n v="3108100.8"/>
    <n v="5808733.1999999993"/>
  </r>
  <r>
    <x v="12"/>
    <x v="3"/>
    <n v="4"/>
    <n v="61743.199999999997"/>
    <n v="306674.2"/>
    <n v="283376.59999999998"/>
    <n v="331.4"/>
    <n v="7144.3"/>
    <n v="0"/>
    <n v="0"/>
    <n v="4416.2"/>
    <n v="12042"/>
    <n v="0"/>
    <n v="218.4"/>
    <n v="643.79999999999995"/>
    <n v="11199"/>
    <n v="38769.800000000003"/>
    <n v="38935.9"/>
    <n v="8821.56"/>
    <n v="0"/>
    <n v="0"/>
    <n v="1056"/>
    <n v="0"/>
    <n v="184"/>
    <n v="13986.5"/>
    <n v="279673.09999999998"/>
    <n v="379669.3"/>
    <n v="217345.04"/>
    <n v="282474.3"/>
    <n v="264044.90000000002"/>
    <n v="0"/>
    <n v="220029"/>
    <n v="0"/>
    <n v="1755089.2"/>
    <n v="0"/>
    <n v="0"/>
    <n v="0"/>
    <n v="12847.9"/>
    <n v="0"/>
    <n v="675727.9"/>
    <n v="1537021.6"/>
    <n v="1987966.0999999999"/>
    <n v="4200715.5999999996"/>
  </r>
  <r>
    <x v="12"/>
    <x v="3"/>
    <n v="5"/>
    <n v="50087"/>
    <n v="234492.1"/>
    <n v="208790.2"/>
    <n v="155.1"/>
    <n v="6466.9"/>
    <n v="0"/>
    <n v="0"/>
    <n v="2693.1"/>
    <n v="6776.9"/>
    <n v="0"/>
    <n v="218.4"/>
    <n v="620.29999999999995"/>
    <n v="9757.7999999999993"/>
    <n v="34752.800000000003"/>
    <n v="31923.9"/>
    <n v="90121.8"/>
    <n v="0"/>
    <n v="-9310.77"/>
    <n v="999.6"/>
    <n v="0"/>
    <n v="196.1"/>
    <n v="11637.7"/>
    <n v="226398.9"/>
    <n v="326307.90000000002"/>
    <n v="210854.3"/>
    <n v="237887.1"/>
    <n v="420209.17"/>
    <n v="0"/>
    <n v="201901.1"/>
    <n v="0"/>
    <n v="2085829.5"/>
    <n v="0"/>
    <n v="0"/>
    <n v="0"/>
    <n v="7210.7"/>
    <n v="0"/>
    <n v="509461.3"/>
    <n v="1592575"/>
    <n v="2294941.3000000003"/>
    <n v="4396977.5999999996"/>
  </r>
  <r>
    <x v="12"/>
    <x v="3"/>
    <n v="6"/>
    <n v="38262.1"/>
    <n v="192137.8"/>
    <n v="163644.5"/>
    <n v="136.9"/>
    <n v="3538.5"/>
    <n v="0"/>
    <n v="0"/>
    <n v="2115.4"/>
    <n v="3318.4"/>
    <n v="0"/>
    <n v="203"/>
    <n v="1039.0999999999999"/>
    <n v="8453.9"/>
    <n v="34300.199999999997"/>
    <n v="30586.7"/>
    <n v="3679.7"/>
    <n v="0"/>
    <n v="0"/>
    <n v="1038.5999999999999"/>
    <n v="0"/>
    <n v="182"/>
    <n v="10547.4"/>
    <n v="196213"/>
    <n v="284937.09999999998"/>
    <n v="205565"/>
    <n v="215320.3"/>
    <n v="422793"/>
    <n v="0"/>
    <n v="198733.6"/>
    <n v="0"/>
    <n v="2500804.7999999998"/>
    <n v="0"/>
    <n v="0"/>
    <n v="0"/>
    <n v="4702.1000000000004"/>
    <n v="0"/>
    <n v="403153.60000000009"/>
    <n v="1414859"/>
    <n v="2704240.5"/>
    <n v="4522253.0999999996"/>
  </r>
  <r>
    <x v="12"/>
    <x v="3"/>
    <n v="7"/>
    <n v="36694.9"/>
    <n v="184127.3"/>
    <n v="138321.79999999999"/>
    <n v="223.8"/>
    <n v="2742.5"/>
    <n v="9.1999999999999993"/>
    <n v="0"/>
    <n v="1517.9"/>
    <n v="2938"/>
    <n v="0"/>
    <n v="232.4"/>
    <n v="1053.0999999999999"/>
    <n v="8801.7000000000007"/>
    <n v="29805.7"/>
    <n v="23122.6"/>
    <n v="1285.4000000000001"/>
    <n v="0"/>
    <n v="0"/>
    <n v="1063.9000000000001"/>
    <n v="0"/>
    <n v="216"/>
    <n v="10857.3"/>
    <n v="191147.1"/>
    <n v="297557.2"/>
    <n v="216726.5"/>
    <n v="224486.7"/>
    <n v="374368.8"/>
    <n v="0"/>
    <n v="214364.79999999999"/>
    <n v="0"/>
    <n v="2849350.4"/>
    <n v="0"/>
    <n v="0"/>
    <n v="0"/>
    <n v="4836"/>
    <n v="0"/>
    <n v="366575.4"/>
    <n v="1380724.4000000001"/>
    <n v="3068551.1999999997"/>
    <n v="4815851"/>
  </r>
  <r>
    <x v="12"/>
    <x v="3"/>
    <n v="8"/>
    <n v="36174.300000000003"/>
    <n v="174127.7"/>
    <n v="126869.2"/>
    <n v="170.9"/>
    <n v="2292.1"/>
    <n v="10.5"/>
    <n v="0"/>
    <n v="1140.9000000000001"/>
    <n v="2534"/>
    <n v="0"/>
    <n v="204.4"/>
    <n v="582.6"/>
    <n v="7975.4"/>
    <n v="28385.5"/>
    <n v="23965.9"/>
    <n v="0"/>
    <n v="0"/>
    <n v="0"/>
    <n v="986.2"/>
    <n v="0"/>
    <n v="175.4"/>
    <n v="9678.2999999999993"/>
    <n v="179673.3"/>
    <n v="271649.90000000002"/>
    <n v="199524.1"/>
    <n v="216269.2"/>
    <n v="380333.1"/>
    <n v="0"/>
    <n v="201412.6"/>
    <n v="0"/>
    <n v="2894948.2"/>
    <n v="0"/>
    <n v="0"/>
    <n v="0"/>
    <n v="3068"/>
    <n v="0"/>
    <n v="343319.60000000003"/>
    <n v="1319403.2999999998"/>
    <n v="3099428.8000000003"/>
    <n v="4762151.7"/>
  </r>
  <r>
    <x v="12"/>
    <x v="3"/>
    <n v="9"/>
    <n v="37248.400000000001"/>
    <n v="187670"/>
    <n v="143486.1"/>
    <n v="164.3"/>
    <n v="3260.3"/>
    <n v="12.8"/>
    <n v="0"/>
    <n v="1303.7"/>
    <n v="3507.9"/>
    <n v="0"/>
    <n v="218.4"/>
    <n v="726.7"/>
    <n v="9081.5"/>
    <n v="32475.5"/>
    <n v="27511"/>
    <n v="0"/>
    <n v="0"/>
    <n v="0"/>
    <n v="1000.9"/>
    <n v="0"/>
    <n v="233.8"/>
    <n v="10866.5"/>
    <n v="201390.5"/>
    <n v="308798.40000000002"/>
    <n v="208235.5"/>
    <n v="203448.5"/>
    <n v="318859.2"/>
    <n v="0"/>
    <n v="204060.2"/>
    <n v="0"/>
    <n v="1078044.8999999999"/>
    <n v="0"/>
    <n v="0"/>
    <n v="0"/>
    <n v="4059.9"/>
    <n v="0"/>
    <n v="376653.5"/>
    <n v="1322846.3999999999"/>
    <n v="1286164.9999999998"/>
    <n v="2985664.8999999994"/>
  </r>
  <r>
    <x v="12"/>
    <x v="3"/>
    <n v="10"/>
    <n v="40245.9"/>
    <n v="202229.9"/>
    <n v="167670.79999999999"/>
    <n v="188.6"/>
    <n v="5258.5"/>
    <n v="9.3000000000000007"/>
    <n v="0"/>
    <n v="2249.1"/>
    <n v="8863.5"/>
    <n v="0"/>
    <n v="233.8"/>
    <n v="648.6"/>
    <n v="9210.1"/>
    <n v="32621.599999999999"/>
    <n v="28873.9"/>
    <n v="0"/>
    <n v="0"/>
    <n v="0"/>
    <n v="1061.8"/>
    <n v="0"/>
    <n v="210.9"/>
    <n v="11211.1"/>
    <n v="205814.9"/>
    <n v="305579.59999999998"/>
    <n v="210794.8"/>
    <n v="227405.5"/>
    <n v="304975.8"/>
    <n v="0"/>
    <n v="223335.8"/>
    <n v="0"/>
    <n v="2584268.2999999998"/>
    <n v="0"/>
    <n v="0"/>
    <n v="0"/>
    <n v="6796.4"/>
    <n v="0"/>
    <n v="426715.59999999992"/>
    <n v="1338642.4000000001"/>
    <n v="2814400.4999999995"/>
    <n v="4579758.5"/>
  </r>
  <r>
    <x v="12"/>
    <x v="3"/>
    <n v="11"/>
    <n v="51460.6"/>
    <n v="260289.6"/>
    <n v="225842"/>
    <n v="290.7"/>
    <n v="7115.1"/>
    <n v="36.299999999999997"/>
    <n v="0"/>
    <n v="3518.5"/>
    <n v="12713.8"/>
    <n v="0"/>
    <n v="205.8"/>
    <n v="581.70000000000005"/>
    <n v="11747.3"/>
    <n v="38685.9"/>
    <n v="30215.9"/>
    <n v="-91488.8"/>
    <n v="0"/>
    <n v="0"/>
    <n v="934.1"/>
    <n v="0"/>
    <n v="207.4"/>
    <n v="13921.6"/>
    <n v="255298.8"/>
    <n v="361104.6"/>
    <n v="207552.6"/>
    <n v="227733.6"/>
    <n v="357039.9"/>
    <n v="0"/>
    <n v="196762.1"/>
    <n v="0"/>
    <n v="1133313.6000000001"/>
    <n v="0"/>
    <n v="0"/>
    <n v="0"/>
    <n v="10396.700000000001"/>
    <n v="0"/>
    <n v="561266.6"/>
    <n v="1413740.4"/>
    <n v="1340472.4000000001"/>
    <n v="3315479.4000000004"/>
  </r>
  <r>
    <x v="12"/>
    <x v="3"/>
    <n v="12"/>
    <n v="67394.8"/>
    <n v="376815.9"/>
    <n v="327063.90000000002"/>
    <n v="190.5"/>
    <n v="10582.1"/>
    <n v="46.6"/>
    <n v="0"/>
    <n v="4451.7"/>
    <n v="17784.900000000001"/>
    <n v="0"/>
    <n v="247.8"/>
    <n v="612.20000000000005"/>
    <n v="12255.1"/>
    <n v="44979"/>
    <n v="37022.800000000003"/>
    <n v="0"/>
    <n v="0"/>
    <n v="0"/>
    <n v="1075.5999999999999"/>
    <n v="0"/>
    <n v="218.9"/>
    <n v="18973.099999999999"/>
    <n v="306136.5"/>
    <n v="433374.3"/>
    <n v="229937.2"/>
    <n v="229747.5"/>
    <n v="261812.6"/>
    <n v="0"/>
    <n v="230539.8"/>
    <n v="0"/>
    <n v="2195323.5"/>
    <n v="0"/>
    <n v="0"/>
    <n v="0"/>
    <n v="26356.6"/>
    <n v="0"/>
    <n v="804330.4"/>
    <n v="1576392.6"/>
    <n v="2452219.9"/>
    <n v="4832942.9000000004"/>
  </r>
  <r>
    <x v="13"/>
    <x v="3"/>
    <n v="1"/>
    <n v="76117.899999999994"/>
    <n v="139712.29999999999"/>
    <n v="766959.6"/>
    <n v="290.89999999999998"/>
    <n v="111536.9"/>
    <n v="6069"/>
    <n v="0"/>
    <n v="30451.3"/>
    <n v="23738.799999999999"/>
    <n v="6271.2"/>
    <n v="1350"/>
    <n v="898.2"/>
    <n v="15826"/>
    <n v="127973.2"/>
    <n v="102652.6"/>
    <n v="17242.2"/>
    <n v="0"/>
    <n v="0"/>
    <n v="1878.7"/>
    <n v="0"/>
    <n v="173.6"/>
    <n v="44503.199999999997"/>
    <n v="731518.8"/>
    <n v="898157.8"/>
    <n v="500746.7"/>
    <n v="582853.4"/>
    <n v="806445"/>
    <n v="0"/>
    <n v="0"/>
    <n v="0"/>
    <n v="0"/>
    <n v="0"/>
    <n v="0"/>
    <n v="0"/>
    <n v="0"/>
    <n v="0"/>
    <n v="1161147.8999999999"/>
    <n v="3832219.4"/>
    <n v="0"/>
    <n v="4993367.3"/>
  </r>
  <r>
    <x v="13"/>
    <x v="3"/>
    <n v="2"/>
    <n v="75954"/>
    <n v="134671.4"/>
    <n v="757954.5"/>
    <n v="500.1"/>
    <n v="121130.1"/>
    <n v="7144.1"/>
    <n v="0"/>
    <n v="43415.5"/>
    <n v="31700.6"/>
    <n v="6938"/>
    <n v="1158.3"/>
    <n v="876.3"/>
    <n v="21844"/>
    <n v="143373.5"/>
    <n v="82754.600000000006"/>
    <n v="22685"/>
    <n v="0"/>
    <n v="0"/>
    <n v="1592.5"/>
    <n v="0"/>
    <n v="397.7"/>
    <n v="52763"/>
    <n v="757938.4"/>
    <n v="958753.7"/>
    <n v="427000.8"/>
    <n v="573704.1"/>
    <n v="784437.7"/>
    <n v="0"/>
    <n v="0"/>
    <n v="0"/>
    <n v="0"/>
    <n v="0"/>
    <n v="0"/>
    <n v="0"/>
    <n v="0"/>
    <n v="0"/>
    <n v="1179408.3000000003"/>
    <n v="3829279.5999999996"/>
    <n v="0"/>
    <n v="5008687.9000000004"/>
  </r>
  <r>
    <x v="13"/>
    <x v="3"/>
    <n v="3"/>
    <n v="79552.800000000003"/>
    <n v="138668.9"/>
    <n v="774741.3"/>
    <n v="412.4"/>
    <n v="99700.4"/>
    <n v="4101"/>
    <n v="0"/>
    <n v="24878"/>
    <n v="21224.9"/>
    <n v="4857.3"/>
    <n v="1140.3"/>
    <n v="617"/>
    <n v="17969.2"/>
    <n v="129479.4"/>
    <n v="103333.6"/>
    <n v="17474.599999999999"/>
    <n v="0"/>
    <n v="0"/>
    <n v="1646.3"/>
    <n v="0"/>
    <n v="1510.9"/>
    <n v="46488.1"/>
    <n v="718924.5"/>
    <n v="900193.4"/>
    <n v="427982.9"/>
    <n v="616635.80000000005"/>
    <n v="779344.8"/>
    <n v="0"/>
    <n v="0"/>
    <n v="0"/>
    <n v="0"/>
    <n v="0"/>
    <n v="0"/>
    <n v="0"/>
    <n v="0"/>
    <n v="0"/>
    <n v="1148137"/>
    <n v="3762740.8"/>
    <n v="0"/>
    <n v="4910877.8"/>
  </r>
  <r>
    <x v="13"/>
    <x v="3"/>
    <n v="4"/>
    <n v="68776"/>
    <n v="117800.2"/>
    <n v="640118.6"/>
    <n v="271.2"/>
    <n v="81882.8"/>
    <n v="3523.2"/>
    <n v="0"/>
    <n v="19577.8"/>
    <n v="18444.900000000001"/>
    <n v="4918.8"/>
    <n v="935.1"/>
    <n v="471.7"/>
    <n v="16079.5"/>
    <n v="120325.1"/>
    <n v="66690.3"/>
    <n v="12028.1"/>
    <n v="0"/>
    <n v="0"/>
    <n v="1603.7"/>
    <n v="0"/>
    <n v="330.5"/>
    <n v="42584.6"/>
    <n v="673144"/>
    <n v="843266.8"/>
    <n v="380109.6"/>
    <n v="545685.4"/>
    <n v="671518.2"/>
    <n v="0"/>
    <n v="0"/>
    <n v="0"/>
    <n v="0"/>
    <n v="0"/>
    <n v="0"/>
    <n v="0"/>
    <n v="0"/>
    <n v="0"/>
    <n v="955313.50000000012"/>
    <n v="3374772.5999999996"/>
    <n v="0"/>
    <n v="4330086.0999999996"/>
  </r>
  <r>
    <x v="13"/>
    <x v="3"/>
    <n v="5"/>
    <n v="48244.800000000003"/>
    <n v="96239.3"/>
    <n v="458890"/>
    <n v="172.1"/>
    <n v="58867.4"/>
    <n v="2871.4"/>
    <n v="0"/>
    <n v="12555.2"/>
    <n v="11785.2"/>
    <n v="3797.8"/>
    <n v="936.8"/>
    <n v="835.6"/>
    <n v="16690.3"/>
    <n v="115380.7"/>
    <n v="76698.2"/>
    <n v="12718.1"/>
    <n v="0"/>
    <n v="0"/>
    <n v="1731.5"/>
    <n v="0"/>
    <n v="172.7"/>
    <n v="37547.599999999999"/>
    <n v="653740.6"/>
    <n v="790977.8"/>
    <n v="334293.90000000002"/>
    <n v="528600.80000000005"/>
    <n v="607797"/>
    <n v="0"/>
    <n v="0"/>
    <n v="0"/>
    <n v="0"/>
    <n v="0"/>
    <n v="0"/>
    <n v="0"/>
    <n v="0"/>
    <n v="0"/>
    <n v="693423.2"/>
    <n v="3178121.5999999996"/>
    <n v="0"/>
    <n v="3871544.8"/>
  </r>
  <r>
    <x v="13"/>
    <x v="3"/>
    <n v="6"/>
    <n v="27538.3"/>
    <n v="64108.5"/>
    <n v="230314"/>
    <n v="219.7"/>
    <n v="25784.5"/>
    <n v="1462"/>
    <n v="0"/>
    <n v="6392"/>
    <n v="7413.9"/>
    <n v="3247.4"/>
    <n v="904.2"/>
    <n v="316.10000000000002"/>
    <n v="13081.5"/>
    <n v="93668.9"/>
    <n v="71489.899999999994"/>
    <n v="11593.1"/>
    <n v="0"/>
    <n v="0"/>
    <n v="1386.1"/>
    <n v="0"/>
    <n v="153.9"/>
    <n v="32353.599999999999"/>
    <n v="567589"/>
    <n v="685925.4"/>
    <n v="285038.8"/>
    <n v="504974.3"/>
    <n v="608761.9"/>
    <n v="0"/>
    <n v="0"/>
    <n v="0"/>
    <n v="0"/>
    <n v="0"/>
    <n v="0"/>
    <n v="0"/>
    <n v="0"/>
    <n v="0"/>
    <n v="366480.30000000005"/>
    <n v="2877236.7"/>
    <n v="0"/>
    <n v="3243717"/>
  </r>
  <r>
    <x v="13"/>
    <x v="3"/>
    <n v="7"/>
    <n v="19343.2"/>
    <n v="59255.7"/>
    <n v="155711.79999999999"/>
    <n v="123"/>
    <n v="21073.3"/>
    <n v="1133.5"/>
    <n v="0"/>
    <n v="5397.6"/>
    <n v="5253.8"/>
    <n v="2607.3000000000002"/>
    <n v="796.6"/>
    <n v="323.2"/>
    <n v="12358.5"/>
    <n v="91670.7"/>
    <n v="55551.9"/>
    <n v="18959"/>
    <n v="0"/>
    <n v="0"/>
    <n v="1254.0999999999999"/>
    <n v="0"/>
    <n v="151.6"/>
    <n v="28564.7"/>
    <n v="557768.19999999995"/>
    <n v="734981.3"/>
    <n v="316245.90000000002"/>
    <n v="481365.2"/>
    <n v="573089.30000000005"/>
    <n v="0"/>
    <n v="0"/>
    <n v="0"/>
    <n v="0"/>
    <n v="0"/>
    <n v="0"/>
    <n v="0"/>
    <n v="0"/>
    <n v="0"/>
    <n v="269899.19999999995"/>
    <n v="2873080.2"/>
    <n v="0"/>
    <n v="3142979.4000000004"/>
  </r>
  <r>
    <x v="13"/>
    <x v="3"/>
    <n v="8"/>
    <n v="16954.5"/>
    <n v="51608.3"/>
    <n v="134580.1"/>
    <n v="36.1"/>
    <n v="18429"/>
    <n v="1312.2"/>
    <n v="0"/>
    <n v="5578.8"/>
    <n v="4033.2"/>
    <n v="2384.5"/>
    <n v="756"/>
    <n v="277.89999999999998"/>
    <n v="11722.9"/>
    <n v="80179.3"/>
    <n v="60968.9"/>
    <n v="17913.2"/>
    <n v="0"/>
    <n v="0"/>
    <n v="1578.2"/>
    <n v="0"/>
    <n v="382.3"/>
    <n v="23969.8"/>
    <n v="486063.9"/>
    <n v="651787.9"/>
    <n v="285677.09999999998"/>
    <n v="411937"/>
    <n v="697361.6"/>
    <n v="0"/>
    <n v="0"/>
    <n v="0"/>
    <n v="0"/>
    <n v="0"/>
    <n v="0"/>
    <n v="0"/>
    <n v="0"/>
    <n v="0"/>
    <n v="234916.70000000004"/>
    <n v="2730576"/>
    <n v="0"/>
    <n v="2965492.7"/>
  </r>
  <r>
    <x v="13"/>
    <x v="3"/>
    <n v="9"/>
    <n v="18849.2"/>
    <n v="57579.7"/>
    <n v="147379.70000000001"/>
    <n v="50.6"/>
    <n v="19090.099999999999"/>
    <n v="1379.8"/>
    <n v="0"/>
    <n v="4811.3999999999996"/>
    <n v="4552.7"/>
    <n v="2677.2"/>
    <n v="753.4"/>
    <n v="440.1"/>
    <n v="14079.4"/>
    <n v="88218.2"/>
    <n v="66682.100000000006"/>
    <n v="14297.8"/>
    <n v="0"/>
    <n v="0"/>
    <n v="1946.3"/>
    <n v="0"/>
    <n v="473.5"/>
    <n v="25123.8"/>
    <n v="519913.7"/>
    <n v="698792.3"/>
    <n v="295149.7"/>
    <n v="426641.3"/>
    <n v="588909.80000000005"/>
    <n v="0"/>
    <n v="0"/>
    <n v="0"/>
    <n v="0"/>
    <n v="0"/>
    <n v="0"/>
    <n v="0"/>
    <n v="0"/>
    <n v="0"/>
    <n v="256370.40000000002"/>
    <n v="2741421.4000000004"/>
    <n v="0"/>
    <n v="2997791.8000000003"/>
  </r>
  <r>
    <x v="13"/>
    <x v="3"/>
    <n v="10"/>
    <n v="48612"/>
    <n v="129114"/>
    <n v="359166.3"/>
    <n v="2104.1999999999998"/>
    <n v="37766.800000000003"/>
    <n v="1408.1"/>
    <n v="0"/>
    <n v="4100.5"/>
    <n v="4313.6000000000004"/>
    <n v="926"/>
    <n v="670.7"/>
    <n v="11281.9"/>
    <n v="20954.900000000001"/>
    <n v="88331.4"/>
    <n v="63430.6"/>
    <n v="18316"/>
    <n v="104.3"/>
    <n v="0"/>
    <n v="1747.9"/>
    <n v="0"/>
    <n v="1226.3"/>
    <n v="38834.300000000003"/>
    <n v="522251.9"/>
    <n v="640827.1"/>
    <n v="285619.3"/>
    <n v="447389.2"/>
    <n v="671929.5"/>
    <n v="0"/>
    <n v="0"/>
    <n v="0"/>
    <n v="0"/>
    <n v="0"/>
    <n v="0"/>
    <n v="0"/>
    <n v="0"/>
    <n v="0"/>
    <n v="587511.5"/>
    <n v="2812915.3"/>
    <n v="0"/>
    <n v="3400426.8"/>
  </r>
  <r>
    <x v="13"/>
    <x v="3"/>
    <n v="11"/>
    <n v="25446.6"/>
    <n v="66853.5"/>
    <n v="327049"/>
    <n v="94.5"/>
    <n v="43033.8"/>
    <n v="3774"/>
    <n v="0"/>
    <n v="7902"/>
    <n v="6400"/>
    <n v="1659.1"/>
    <n v="536.29999999999995"/>
    <n v="2099.6999999999998"/>
    <n v="14653.7"/>
    <n v="79738.3"/>
    <n v="61563.1"/>
    <n v="15369.5"/>
    <n v="5115.6000000000004"/>
    <n v="0"/>
    <n v="1432"/>
    <n v="0"/>
    <n v="13142.3"/>
    <n v="25155.4"/>
    <n v="463042.9"/>
    <n v="604666"/>
    <n v="268574.5"/>
    <n v="415487.8"/>
    <n v="584816.9"/>
    <n v="0"/>
    <n v="0"/>
    <n v="0"/>
    <n v="0"/>
    <n v="0"/>
    <n v="0"/>
    <n v="0"/>
    <n v="0"/>
    <n v="0"/>
    <n v="482212.49999999994"/>
    <n v="2555394"/>
    <n v="0"/>
    <n v="3037606.5"/>
  </r>
  <r>
    <x v="13"/>
    <x v="3"/>
    <n v="12"/>
    <n v="39977.5"/>
    <n v="102056.9"/>
    <n v="572157.69999999995"/>
    <n v="391.3"/>
    <n v="84115.8"/>
    <n v="5391.5"/>
    <n v="0"/>
    <n v="13862.4"/>
    <n v="13077.6"/>
    <n v="562.1"/>
    <n v="677"/>
    <n v="1125.3"/>
    <n v="16172.7"/>
    <n v="109712.3"/>
    <n v="84152.6"/>
    <n v="29461.9"/>
    <n v="10482.5"/>
    <n v="0"/>
    <n v="1674.4"/>
    <n v="0"/>
    <n v="239.9"/>
    <n v="28726.2"/>
    <n v="619544.69999999995"/>
    <n v="798527.7"/>
    <n v="345412.8"/>
    <n v="470256.9"/>
    <n v="548515.5"/>
    <n v="0"/>
    <n v="0"/>
    <n v="0"/>
    <n v="0"/>
    <n v="0"/>
    <n v="0"/>
    <n v="0"/>
    <n v="0"/>
    <n v="0"/>
    <n v="831592.8"/>
    <n v="3064682.4"/>
    <n v="0"/>
    <n v="3896275.2"/>
  </r>
  <r>
    <x v="0"/>
    <x v="4"/>
    <n v="1"/>
    <n v="132260.6"/>
    <n v="283926"/>
    <n v="337038.6"/>
    <n v="4784.2"/>
    <n v="145383.5"/>
    <n v="38093"/>
    <n v="0"/>
    <n v="114294.5"/>
    <n v="533279.80000000005"/>
    <n v="355297.9"/>
    <n v="746.2"/>
    <n v="5372.2"/>
    <n v="163085.70000000001"/>
    <n v="403580.2"/>
    <n v="199976.5"/>
    <n v="18143"/>
    <n v="5008.7"/>
    <n v="0"/>
    <n v="2246.6"/>
    <n v="740.5"/>
    <n v="4043.4"/>
    <n v="114696.5"/>
    <n v="1368253.8"/>
    <n v="3142320.7"/>
    <n v="1770988.6"/>
    <n v="786075.5"/>
    <n v="1471180.8"/>
    <n v="0"/>
    <n v="78223"/>
    <n v="0"/>
    <n v="0"/>
    <n v="0"/>
    <n v="0"/>
    <n v="0"/>
    <n v="0"/>
    <n v="43686.9"/>
    <n v="1944358.1"/>
    <n v="9456458.9000000004"/>
    <n v="121909.9"/>
    <n v="11522726.9"/>
  </r>
  <r>
    <x v="0"/>
    <x v="4"/>
    <n v="2"/>
    <n v="125539.7"/>
    <n v="278185.59999999998"/>
    <n v="311380.90000000002"/>
    <n v="4550.3999999999996"/>
    <n v="138814.6"/>
    <n v="33247.800000000003"/>
    <n v="0"/>
    <n v="108272.8"/>
    <n v="525949.69999999995"/>
    <n v="348043.6"/>
    <n v="632.6"/>
    <n v="4356.3"/>
    <n v="170520.5"/>
    <n v="395404.3"/>
    <n v="209623.6"/>
    <n v="26734.2"/>
    <n v="0"/>
    <n v="18280.7"/>
    <n v="2045.3"/>
    <n v="977.6"/>
    <n v="3265.9"/>
    <n v="105010"/>
    <n v="1315601.5"/>
    <n v="3127505"/>
    <n v="1710641.1"/>
    <n v="882997.1"/>
    <n v="1293323.5"/>
    <n v="0"/>
    <n v="25952"/>
    <n v="0"/>
    <n v="0"/>
    <n v="0"/>
    <n v="0"/>
    <n v="0"/>
    <n v="0"/>
    <n v="45562.9"/>
    <n v="1873985.1"/>
    <n v="9266919.1999999993"/>
    <n v="71514.899999999994"/>
    <n v="11212419.199999999"/>
  </r>
  <r>
    <x v="0"/>
    <x v="4"/>
    <n v="3"/>
    <n v="117209.3"/>
    <n v="255129.7"/>
    <n v="271888.90000000002"/>
    <n v="3874.5"/>
    <n v="112445"/>
    <n v="30086.3"/>
    <n v="0"/>
    <n v="88031"/>
    <n v="416611.2"/>
    <n v="284475.7"/>
    <n v="682.4"/>
    <n v="4334.1000000000004"/>
    <n v="162502.70000000001"/>
    <n v="382982.6"/>
    <n v="195465.4"/>
    <n v="37456.6"/>
    <n v="0"/>
    <n v="7280.5"/>
    <n v="2338.5"/>
    <n v="1165.9000000000001"/>
    <n v="3340.8"/>
    <n v="101214.7"/>
    <n v="1311456.7"/>
    <n v="2813762.9"/>
    <n v="1606787.9"/>
    <n v="900176.3"/>
    <n v="1386017.8"/>
    <n v="0"/>
    <n v="50315.199999999997"/>
    <n v="0"/>
    <n v="0"/>
    <n v="0"/>
    <n v="0"/>
    <n v="0"/>
    <n v="0"/>
    <n v="42655.7"/>
    <n v="1579751.6"/>
    <n v="8916965.7999999989"/>
    <n v="92970.9"/>
    <n v="10589688.299999999"/>
  </r>
  <r>
    <x v="0"/>
    <x v="4"/>
    <n v="4"/>
    <n v="117079.4"/>
    <n v="246384.1"/>
    <n v="263106.8"/>
    <n v="3516.7"/>
    <n v="110420.9"/>
    <n v="30284"/>
    <n v="0"/>
    <n v="83109.2"/>
    <n v="410859.5"/>
    <n v="281379.90000000002"/>
    <n v="574.1"/>
    <n v="4651.5"/>
    <n v="156526.70000000001"/>
    <n v="371404.1"/>
    <n v="181999.2"/>
    <n v="21200.9"/>
    <n v="0"/>
    <n v="1099.3"/>
    <n v="2190.8000000000002"/>
    <n v="1040"/>
    <n v="2638.1"/>
    <n v="97973.7"/>
    <n v="1271419.6000000001"/>
    <n v="2760404.3"/>
    <n v="1539495.5"/>
    <n v="828791.2"/>
    <n v="1264734.6000000001"/>
    <n v="0"/>
    <n v="91332.800000000003"/>
    <n v="0"/>
    <n v="0"/>
    <n v="0"/>
    <n v="0"/>
    <n v="0"/>
    <n v="0"/>
    <n v="40606.699999999997"/>
    <n v="1546140.5"/>
    <n v="8506143.5999999996"/>
    <n v="131939.5"/>
    <n v="10184223.6"/>
  </r>
  <r>
    <x v="0"/>
    <x v="4"/>
    <n v="5"/>
    <n v="106725"/>
    <n v="227423.1"/>
    <n v="205971.8"/>
    <n v="2468.9"/>
    <n v="79197.2"/>
    <n v="24785.599999999999"/>
    <n v="80.099999999999994"/>
    <n v="63497"/>
    <n v="323116.40000000002"/>
    <n v="256556.6"/>
    <n v="468"/>
    <n v="3710.4"/>
    <n v="148788.29999999999"/>
    <n v="347757.4"/>
    <n v="175235.3"/>
    <n v="25958"/>
    <n v="1145"/>
    <n v="-1304.2"/>
    <n v="2396.6999999999998"/>
    <n v="852.8"/>
    <n v="3047.6"/>
    <n v="91389.1"/>
    <n v="1227697.6000000001"/>
    <n v="2808637.9"/>
    <n v="1459810.1"/>
    <n v="884056.1"/>
    <n v="1360743.3"/>
    <n v="0"/>
    <n v="80198.600000000006"/>
    <n v="0"/>
    <n v="0"/>
    <n v="0"/>
    <n v="0"/>
    <n v="0"/>
    <n v="0"/>
    <n v="34408.800000000003"/>
    <n v="1289821.7"/>
    <n v="8540389.4000000004"/>
    <n v="114607.40000000001"/>
    <n v="9944818.5"/>
  </r>
  <r>
    <x v="0"/>
    <x v="4"/>
    <n v="6"/>
    <n v="97867.8"/>
    <n v="210788"/>
    <n v="157204"/>
    <n v="2171.9"/>
    <n v="45708.800000000003"/>
    <n v="19598.400000000001"/>
    <n v="486.7"/>
    <n v="45801.2"/>
    <n v="259646"/>
    <n v="214166.2"/>
    <n v="468"/>
    <n v="3931.1"/>
    <n v="136279.9"/>
    <n v="336198.3"/>
    <n v="152140.70000000001"/>
    <n v="20182.7"/>
    <n v="0"/>
    <n v="878.8"/>
    <n v="2431.9"/>
    <n v="1040"/>
    <n v="2105"/>
    <n v="92445.5"/>
    <n v="1222676.2"/>
    <n v="2363695.2999999998"/>
    <n v="1374870.6"/>
    <n v="792017.4"/>
    <n v="1294574"/>
    <n v="0"/>
    <n v="90019"/>
    <n v="0"/>
    <n v="0"/>
    <n v="0"/>
    <n v="0"/>
    <n v="0"/>
    <n v="0"/>
    <n v="36120"/>
    <n v="1053439"/>
    <n v="7795935.4000000004"/>
    <n v="126139"/>
    <n v="8975513.4000000004"/>
  </r>
  <r>
    <x v="0"/>
    <x v="4"/>
    <n v="7"/>
    <n v="86541.5"/>
    <n v="189434"/>
    <n v="128791.1"/>
    <n v="1851.3"/>
    <n v="132647.5"/>
    <n v="13484.5"/>
    <n v="0"/>
    <n v="18639.5"/>
    <n v="208115.20000000001"/>
    <n v="178045.9"/>
    <n v="483"/>
    <n v="5148.3999999999996"/>
    <n v="110871.7"/>
    <n v="291045.7"/>
    <n v="257529.60000000001"/>
    <n v="23296"/>
    <n v="5158.3999999999996"/>
    <n v="0"/>
    <n v="2196.6"/>
    <n v="770.3"/>
    <n v="2779.6"/>
    <n v="66872"/>
    <n v="1047095.4"/>
    <n v="2340515.6"/>
    <n v="1188940.2"/>
    <n v="1060107.3"/>
    <n v="1151604.2"/>
    <n v="0"/>
    <n v="94850.3"/>
    <n v="0"/>
    <n v="0"/>
    <n v="0"/>
    <n v="0"/>
    <n v="0"/>
    <n v="0"/>
    <n v="31048.2"/>
    <n v="957550.49999999988"/>
    <n v="7554414"/>
    <n v="125898.5"/>
    <n v="8637863"/>
  </r>
  <r>
    <x v="0"/>
    <x v="4"/>
    <n v="8"/>
    <n v="84636.1"/>
    <n v="185229.9"/>
    <n v="123473.5"/>
    <n v="1571.4"/>
    <n v="26559.4"/>
    <n v="12616.8"/>
    <n v="0"/>
    <n v="17433.5"/>
    <n v="205031.7"/>
    <n v="172169.9"/>
    <n v="454.7"/>
    <n v="4579.3"/>
    <n v="107668.7"/>
    <n v="291067"/>
    <n v="48925.599999999999"/>
    <n v="15742.1"/>
    <n v="-5158.3999999999996"/>
    <n v="0"/>
    <n v="2183"/>
    <n v="928.3"/>
    <n v="4042.1"/>
    <n v="64514.3"/>
    <n v="1060714.3"/>
    <n v="2366646.2000000002"/>
    <n v="1192723.7"/>
    <n v="1230701.6000000001"/>
    <n v="1107685.7"/>
    <n v="0"/>
    <n v="89933.2"/>
    <n v="0"/>
    <n v="0"/>
    <n v="0"/>
    <n v="0"/>
    <n v="0"/>
    <n v="0"/>
    <n v="30341"/>
    <n v="828722.20000000007"/>
    <n v="7493418.2000000002"/>
    <n v="120274.2"/>
    <n v="8442414.5999999996"/>
  </r>
  <r>
    <x v="0"/>
    <x v="4"/>
    <n v="9"/>
    <n v="93413.3"/>
    <n v="206229.8"/>
    <n v="139927.29999999999"/>
    <n v="1650.1"/>
    <n v="28738.400000000001"/>
    <n v="14646.4"/>
    <n v="0"/>
    <n v="19382.8"/>
    <n v="217315.20000000001"/>
    <n v="184637.2"/>
    <n v="539.20000000000005"/>
    <n v="5184.6000000000004"/>
    <n v="127288"/>
    <n v="312995.5"/>
    <n v="197160.6"/>
    <n v="30104"/>
    <n v="0"/>
    <n v="144475.79999999999"/>
    <n v="2077.1999999999998"/>
    <n v="762.9"/>
    <n v="3219.7"/>
    <n v="67382.399999999994"/>
    <n v="1119034.2"/>
    <n v="2465395.1"/>
    <n v="1205606.7"/>
    <n v="793734.8"/>
    <n v="892799.8"/>
    <n v="0"/>
    <n v="75970.7"/>
    <n v="0"/>
    <n v="0"/>
    <n v="0"/>
    <n v="0"/>
    <n v="0"/>
    <n v="0"/>
    <n v="32679.7"/>
    <n v="905940.5"/>
    <n v="7367760.5"/>
    <n v="108650.4"/>
    <n v="8382351.4000000004"/>
  </r>
  <r>
    <x v="0"/>
    <x v="4"/>
    <n v="10"/>
    <n v="89090.7"/>
    <n v="194364.7"/>
    <n v="145240"/>
    <n v="1999.2"/>
    <n v="-65657.600000000006"/>
    <n v="22552.5"/>
    <n v="0"/>
    <n v="27496.400000000001"/>
    <n v="237827.3"/>
    <n v="226126.4"/>
    <n v="430.1"/>
    <n v="4040.3"/>
    <n v="112920.9"/>
    <n v="293146.59999999998"/>
    <n v="147686"/>
    <n v="53378.1"/>
    <n v="5475.8"/>
    <n v="35600.400000000001"/>
    <n v="1896.3"/>
    <n v="20.9"/>
    <n v="2293.6"/>
    <n v="74863.3"/>
    <n v="1071537.5"/>
    <n v="2396072.4"/>
    <n v="1167162.2"/>
    <n v="953748.1"/>
    <n v="1836778.5"/>
    <n v="0"/>
    <n v="68097.399999999994"/>
    <n v="0"/>
    <n v="0"/>
    <n v="0"/>
    <n v="0"/>
    <n v="0"/>
    <n v="0"/>
    <n v="32714.799999999999"/>
    <n v="879039.6"/>
    <n v="8157051"/>
    <n v="100812.2"/>
    <n v="9136902.7999999989"/>
  </r>
  <r>
    <x v="0"/>
    <x v="4"/>
    <n v="11"/>
    <n v="95343.2"/>
    <n v="206617.60000000001"/>
    <n v="171641.2"/>
    <n v="2218"/>
    <n v="53272.6"/>
    <n v="25688"/>
    <n v="0"/>
    <n v="31924.1"/>
    <n v="263953.5"/>
    <n v="217368"/>
    <n v="280.10000000000002"/>
    <n v="5007.1000000000004"/>
    <n v="120591.6"/>
    <n v="318344.40000000002"/>
    <n v="178806.2"/>
    <n v="39247.1"/>
    <n v="60322.7"/>
    <n v="39845.9"/>
    <n v="1904.3"/>
    <n v="324"/>
    <n v="3129.8"/>
    <n v="93656.9"/>
    <n v="1116986.2"/>
    <n v="2483249.7000000002"/>
    <n v="1321346.8"/>
    <n v="950431.3"/>
    <n v="1337723.2"/>
    <n v="0"/>
    <n v="78451.899999999994"/>
    <n v="0"/>
    <n v="0"/>
    <n v="0"/>
    <n v="0"/>
    <n v="0"/>
    <n v="0"/>
    <n v="22080.3"/>
    <n v="1068026.2"/>
    <n v="8071197.2999999998"/>
    <n v="100532.2"/>
    <n v="9239755.6999999993"/>
  </r>
  <r>
    <x v="0"/>
    <x v="4"/>
    <n v="12"/>
    <n v="122651"/>
    <n v="260577.1"/>
    <n v="275586.7"/>
    <n v="4492"/>
    <n v="115040.5"/>
    <n v="43044.7"/>
    <n v="0"/>
    <n v="68902.100000000006"/>
    <n v="401345"/>
    <n v="316075"/>
    <n v="318"/>
    <n v="4328.1000000000004"/>
    <n v="145357"/>
    <n v="403820.2"/>
    <n v="216607.3"/>
    <n v="58885.1"/>
    <n v="96449.8"/>
    <n v="53011.3"/>
    <n v="2041.4"/>
    <n v="387"/>
    <n v="5465"/>
    <n v="102899.6"/>
    <n v="1194498"/>
    <n v="2957725"/>
    <n v="1415716.4"/>
    <n v="2001821.2"/>
    <n v="1417266.6"/>
    <n v="0"/>
    <n v="87806"/>
    <n v="0"/>
    <n v="0"/>
    <n v="0"/>
    <n v="0"/>
    <n v="0"/>
    <n v="0"/>
    <n v="44029.4"/>
    <n v="1607714.1"/>
    <n v="10076597"/>
    <n v="131835.4"/>
    <n v="11816146.5"/>
  </r>
  <r>
    <x v="1"/>
    <x v="4"/>
    <n v="1"/>
    <n v="112087"/>
    <n v="830262.2"/>
    <n v="1073692.7"/>
    <n v="337"/>
    <n v="24033.8"/>
    <n v="0"/>
    <n v="0"/>
    <n v="8014.8"/>
    <n v="41024.1"/>
    <n v="0"/>
    <n v="0"/>
    <n v="1338.8"/>
    <n v="40617.4"/>
    <n v="171978.2"/>
    <n v="103727.7"/>
    <n v="5139.3999999999996"/>
    <n v="10982.4"/>
    <n v="0"/>
    <n v="931"/>
    <n v="402.1"/>
    <n v="836.9"/>
    <n v="47158"/>
    <n v="811213.8"/>
    <n v="1389809.1"/>
    <n v="1000689.9"/>
    <n v="1174252.1000000001"/>
    <n v="2071902.8"/>
    <n v="0"/>
    <n v="693212"/>
    <n v="0"/>
    <n v="1052708.8"/>
    <n v="0"/>
    <n v="0"/>
    <n v="241758.4"/>
    <n v="80849.100000000006"/>
    <n v="0"/>
    <n v="2089451.6"/>
    <n v="6830979.6000000006"/>
    <n v="2068528.3"/>
    <n v="10988959.500000002"/>
  </r>
  <r>
    <x v="1"/>
    <x v="4"/>
    <n v="2"/>
    <n v="127092.5"/>
    <n v="993470.5"/>
    <n v="1197932.8999999999"/>
    <n v="319.10000000000002"/>
    <n v="24919.4"/>
    <n v="0"/>
    <n v="0"/>
    <n v="8707.2999999999993"/>
    <n v="42959.5"/>
    <n v="0"/>
    <n v="0"/>
    <n v="1648.1"/>
    <n v="47906.6"/>
    <n v="185409.9"/>
    <n v="116936"/>
    <n v="140178.20000000001"/>
    <n v="10795.1"/>
    <n v="17293.7"/>
    <n v="913.7"/>
    <n v="283.5"/>
    <n v="700.3"/>
    <n v="54926.1"/>
    <n v="843011.6"/>
    <n v="1478584.5"/>
    <n v="1008582.4"/>
    <n v="1000753.7"/>
    <n v="2405838.2999999998"/>
    <n v="20995.8"/>
    <n v="395149.8"/>
    <n v="0"/>
    <n v="1201470.3999999999"/>
    <n v="0"/>
    <n v="0"/>
    <n v="326040"/>
    <n v="107364.1"/>
    <n v="0"/>
    <n v="2395401.1999999997"/>
    <n v="7313761.6999999993"/>
    <n v="2051020.1"/>
    <n v="11760182.999999998"/>
  </r>
  <r>
    <x v="1"/>
    <x v="4"/>
    <n v="3"/>
    <n v="90135.3"/>
    <n v="566929.19999999995"/>
    <n v="690061.4"/>
    <n v="317.89999999999998"/>
    <n v="19848.7"/>
    <n v="0"/>
    <n v="0"/>
    <n v="5106.3"/>
    <n v="33551.5"/>
    <n v="0"/>
    <n v="0"/>
    <n v="2039.6"/>
    <n v="38314.199999999997"/>
    <n v="167986.6"/>
    <n v="82510.399999999994"/>
    <n v="8372.2999999999993"/>
    <n v="8434.4"/>
    <n v="0"/>
    <n v="878.8"/>
    <n v="278.10000000000002"/>
    <n v="738.9"/>
    <n v="46369.3"/>
    <n v="779950.6"/>
    <n v="1327956.5"/>
    <n v="921101.9"/>
    <n v="971089.6"/>
    <n v="2329975.2000000002"/>
    <n v="0"/>
    <n v="471581.9"/>
    <n v="0"/>
    <n v="1285025"/>
    <n v="0"/>
    <n v="0"/>
    <n v="376368"/>
    <n v="57628.1"/>
    <n v="0"/>
    <n v="1405950.2999999998"/>
    <n v="6685996.4000000004"/>
    <n v="2190603"/>
    <n v="10282549.699999999"/>
  </r>
  <r>
    <x v="1"/>
    <x v="4"/>
    <n v="4"/>
    <n v="83503.100000000006"/>
    <n v="495029.4"/>
    <n v="608730.1"/>
    <n v="392.1"/>
    <n v="16595.8"/>
    <n v="0"/>
    <n v="0"/>
    <n v="4535"/>
    <n v="29513"/>
    <n v="0"/>
    <n v="0"/>
    <n v="1496.5"/>
    <n v="36031.599999999999"/>
    <n v="178024.9"/>
    <n v="92879.2"/>
    <n v="38723.599999999999"/>
    <n v="13694"/>
    <n v="0"/>
    <n v="837.7"/>
    <n v="305.2"/>
    <n v="530.20000000000005"/>
    <n v="44074.400000000001"/>
    <n v="761192.1"/>
    <n v="1257871.5"/>
    <n v="925658.7"/>
    <n v="804556.80000000005"/>
    <n v="2343261"/>
    <n v="15138.6"/>
    <n v="403714.8"/>
    <n v="0"/>
    <n v="1229988.6000000001"/>
    <n v="0"/>
    <n v="0"/>
    <n v="335689.4"/>
    <n v="56149.3"/>
    <n v="1079.5"/>
    <n v="1238298.5000000002"/>
    <n v="6499137.3999999994"/>
    <n v="2041760.2"/>
    <n v="9779196.0999999996"/>
  </r>
  <r>
    <x v="1"/>
    <x v="4"/>
    <n v="5"/>
    <n v="74901.3"/>
    <n v="449039.4"/>
    <n v="507544.2"/>
    <n v="231.3"/>
    <n v="12413.5"/>
    <n v="0"/>
    <n v="0"/>
    <n v="2842.6"/>
    <n v="19213.900000000001"/>
    <n v="0"/>
    <n v="0"/>
    <n v="1392"/>
    <n v="36528.1"/>
    <n v="159310.5"/>
    <n v="90726"/>
    <n v="56186.5"/>
    <n v="0"/>
    <n v="0"/>
    <n v="854.2"/>
    <n v="317.2"/>
    <n v="736.8"/>
    <n v="44326.5"/>
    <n v="734266.9"/>
    <n v="1198247.8999999999"/>
    <n v="857201.9"/>
    <n v="809042.1"/>
    <n v="2285393.6"/>
    <n v="0"/>
    <n v="378372.8"/>
    <n v="0"/>
    <n v="1235090.8"/>
    <n v="0"/>
    <n v="0"/>
    <n v="343265.6"/>
    <n v="48444.9"/>
    <n v="-1079.5"/>
    <n v="1066186.2"/>
    <n v="6274530.1999999993"/>
    <n v="2004094.6"/>
    <n v="9344811"/>
  </r>
  <r>
    <x v="1"/>
    <x v="4"/>
    <n v="6"/>
    <n v="63142.5"/>
    <n v="379153.1"/>
    <n v="410385.4"/>
    <n v="202.1"/>
    <n v="7848.4"/>
    <n v="0"/>
    <n v="0"/>
    <n v="1303.0999999999999"/>
    <n v="12340.7"/>
    <n v="0"/>
    <n v="0"/>
    <n v="1344.2"/>
    <n v="34118.400000000001"/>
    <n v="152270.39999999999"/>
    <n v="94190.1"/>
    <n v="-168062.5"/>
    <n v="0"/>
    <n v="0"/>
    <n v="855.9"/>
    <n v="309"/>
    <n v="715.8"/>
    <n v="38300.800000000003"/>
    <n v="722740.4"/>
    <n v="1111148.5"/>
    <n v="707668"/>
    <n v="787849"/>
    <n v="2197027.2999999998"/>
    <n v="0"/>
    <n v="339722.3"/>
    <n v="0"/>
    <n v="1128873.3999999999"/>
    <n v="0"/>
    <n v="0"/>
    <n v="328168.59999999998"/>
    <n v="44091.7"/>
    <n v="0"/>
    <n v="874375.29999999993"/>
    <n v="5680475.2999999998"/>
    <n v="1840855.9999999998"/>
    <n v="8395706.5999999996"/>
  </r>
  <r>
    <x v="1"/>
    <x v="4"/>
    <n v="7"/>
    <n v="56976"/>
    <n v="368968.2"/>
    <n v="353262.7"/>
    <n v="196.1"/>
    <n v="8840.7999999999993"/>
    <n v="0"/>
    <n v="0"/>
    <n v="1215.7"/>
    <n v="9519.1"/>
    <n v="0"/>
    <n v="0"/>
    <n v="1253.4000000000001"/>
    <n v="29683.5"/>
    <n v="139517.6"/>
    <n v="93099.9"/>
    <n v="124891.4"/>
    <n v="0"/>
    <n v="52717.9"/>
    <n v="865.5"/>
    <n v="324.3"/>
    <n v="584.79999999999995"/>
    <n v="29757.8"/>
    <n v="689074.2"/>
    <n v="1044837.2"/>
    <n v="778378.4"/>
    <n v="1103586.6000000001"/>
    <n v="2141747.7999999998"/>
    <n v="0"/>
    <n v="358301.9"/>
    <n v="0"/>
    <n v="1147054.5"/>
    <n v="0"/>
    <n v="0"/>
    <n v="365940.1"/>
    <n v="41836.800000000003"/>
    <n v="0"/>
    <n v="798978.6"/>
    <n v="6230320.2999999998"/>
    <n v="1913133.3"/>
    <n v="8942432.1999999993"/>
  </r>
  <r>
    <x v="1"/>
    <x v="4"/>
    <n v="8"/>
    <n v="56468.800000000003"/>
    <n v="364124.1"/>
    <n v="356597.4"/>
    <n v="581.70000000000005"/>
    <n v="7958.4"/>
    <n v="0"/>
    <n v="0"/>
    <n v="1294"/>
    <n v="10492.9"/>
    <n v="0"/>
    <n v="0"/>
    <n v="1427.9"/>
    <n v="27424.2"/>
    <n v="143301"/>
    <n v="95022.1"/>
    <n v="100347.2"/>
    <n v="0"/>
    <n v="0"/>
    <n v="867.2"/>
    <n v="229.9"/>
    <n v="697.1"/>
    <n v="38858.400000000001"/>
    <n v="669425.30000000005"/>
    <n v="1048268.4"/>
    <n v="715595.6"/>
    <n v="1161957.8999999999"/>
    <n v="2102175"/>
    <n v="0"/>
    <n v="353222.8"/>
    <n v="0"/>
    <n v="1145850.3"/>
    <n v="0"/>
    <n v="0"/>
    <n v="352858"/>
    <n v="36865.599999999999"/>
    <n v="0"/>
    <n v="797517.3"/>
    <n v="6105597.2000000002"/>
    <n v="1888796.7000000002"/>
    <n v="8791911.1999999993"/>
  </r>
  <r>
    <x v="1"/>
    <x v="4"/>
    <n v="9"/>
    <n v="62202.9"/>
    <n v="398590.7"/>
    <n v="386546.9"/>
    <n v="306.10000000000002"/>
    <n v="9079.6"/>
    <n v="0"/>
    <n v="0"/>
    <n v="1203.8"/>
    <n v="9932.1"/>
    <n v="0"/>
    <n v="0"/>
    <n v="1647.2"/>
    <n v="29856.2"/>
    <n v="153201.4"/>
    <n v="98303.9"/>
    <n v="-8868.2000000000007"/>
    <n v="0"/>
    <n v="0"/>
    <n v="927"/>
    <n v="86.5"/>
    <n v="2155"/>
    <n v="37542.6"/>
    <n v="704265.2"/>
    <n v="1091742.3999999999"/>
    <n v="797576.6"/>
    <n v="1099009.8999999999"/>
    <n v="2305339.1"/>
    <n v="0"/>
    <n v="340806.7"/>
    <n v="0"/>
    <n v="1189557.3999999999"/>
    <n v="0"/>
    <n v="0"/>
    <n v="329616"/>
    <n v="58933.5"/>
    <n v="948.2"/>
    <n v="867862.1"/>
    <n v="6312784.7999999998"/>
    <n v="1919861.7999999998"/>
    <n v="9100508.6999999993"/>
  </r>
  <r>
    <x v="1"/>
    <x v="4"/>
    <n v="10"/>
    <n v="59941.8"/>
    <n v="379507.9"/>
    <n v="385882.5"/>
    <n v="214.5"/>
    <n v="10097.700000000001"/>
    <n v="0"/>
    <n v="0"/>
    <n v="1162.5999999999999"/>
    <n v="10996"/>
    <n v="0"/>
    <n v="0"/>
    <n v="1809.1"/>
    <n v="23567.200000000001"/>
    <n v="144982.5"/>
    <n v="96723.4"/>
    <n v="16446.7"/>
    <n v="0"/>
    <n v="0"/>
    <n v="621"/>
    <n v="606.6"/>
    <n v="185.8"/>
    <n v="49849"/>
    <n v="677831.3"/>
    <n v="1040734.7"/>
    <n v="771179.6"/>
    <n v="842027.7"/>
    <n v="1974685.3"/>
    <n v="0"/>
    <n v="364558.9"/>
    <n v="0"/>
    <n v="1277494.3999999999"/>
    <n v="0"/>
    <n v="0"/>
    <n v="333099.2"/>
    <n v="41741.5"/>
    <n v="-948.2"/>
    <n v="847802.99999999988"/>
    <n v="5641249.8999999994"/>
    <n v="2015945.7999999998"/>
    <n v="8504998.6999999993"/>
  </r>
  <r>
    <x v="1"/>
    <x v="4"/>
    <n v="11"/>
    <n v="69846.100000000006"/>
    <n v="438752.3"/>
    <n v="470499.1"/>
    <n v="272.8"/>
    <n v="16116.3"/>
    <n v="0"/>
    <n v="0"/>
    <n v="2663"/>
    <n v="17910.3"/>
    <n v="0"/>
    <n v="0"/>
    <n v="2001.4"/>
    <n v="31224"/>
    <n v="156793.9"/>
    <n v="114707.4"/>
    <n v="18563.2"/>
    <n v="0"/>
    <n v="0"/>
    <n v="568.4"/>
    <n v="496.3"/>
    <n v="703.2"/>
    <n v="50979.5"/>
    <n v="724852.3"/>
    <n v="1146384.3999999999"/>
    <n v="833807.3"/>
    <n v="1003550.3"/>
    <n v="2546215.6"/>
    <n v="0"/>
    <n v="679994.8"/>
    <n v="0"/>
    <n v="1157083.7"/>
    <n v="0"/>
    <n v="0"/>
    <n v="331298.40000000002"/>
    <n v="51661.8"/>
    <n v="0"/>
    <n v="1016059.9000000001"/>
    <n v="6630847.1999999993"/>
    <n v="2220038.6999999997"/>
    <n v="9866945.7999999989"/>
  </r>
  <r>
    <x v="1"/>
    <x v="4"/>
    <n v="12"/>
    <n v="101727.5"/>
    <n v="678507.8"/>
    <n v="811208.9"/>
    <n v="336.8"/>
    <n v="24323.4"/>
    <n v="0"/>
    <n v="10.4"/>
    <n v="6388.6"/>
    <n v="31703.200000000001"/>
    <n v="0"/>
    <n v="0"/>
    <n v="2416.6"/>
    <n v="37269.599999999999"/>
    <n v="184745.7"/>
    <n v="119865.5"/>
    <n v="33989.599999999999"/>
    <n v="0"/>
    <n v="0"/>
    <n v="663.3"/>
    <n v="365.4"/>
    <n v="621.5"/>
    <n v="63492.3"/>
    <n v="796307.7"/>
    <n v="1326149.3999999999"/>
    <n v="907251.4"/>
    <n v="1197024"/>
    <n v="2266643.6"/>
    <n v="0"/>
    <n v="468491.5"/>
    <n v="0"/>
    <n v="1237874.1000000001"/>
    <n v="0"/>
    <n v="0"/>
    <n v="344915.20000000001"/>
    <n v="239365.4"/>
    <n v="1749"/>
    <n v="1654206.6"/>
    <n v="6936805.5999999996"/>
    <n v="2292395.2000000002"/>
    <n v="10883407.399999999"/>
  </r>
  <r>
    <x v="2"/>
    <x v="4"/>
    <n v="1"/>
    <n v="67632.3"/>
    <n v="199292.5"/>
    <n v="146867.1"/>
    <n v="74.8"/>
    <n v="13086.8"/>
    <n v="0"/>
    <n v="0"/>
    <n v="25252"/>
    <n v="7193.1"/>
    <n v="0"/>
    <n v="0"/>
    <n v="192.1"/>
    <n v="50240"/>
    <n v="76220.800000000003"/>
    <n v="61335.8"/>
    <n v="3247.9"/>
    <n v="0"/>
    <n v="0"/>
    <n v="0"/>
    <n v="344.5"/>
    <n v="781.8"/>
    <n v="35123.9"/>
    <n v="402727.7"/>
    <n v="619346.5"/>
    <n v="517024.4"/>
    <n v="317283.5"/>
    <n v="473627.3"/>
    <n v="0"/>
    <n v="129688"/>
    <n v="0"/>
    <n v="0"/>
    <n v="0"/>
    <n v="0"/>
    <n v="0"/>
    <n v="62.5"/>
    <n v="0"/>
    <n v="459398.6"/>
    <n v="2557496.1999999997"/>
    <n v="129750.5"/>
    <n v="3146645.3"/>
  </r>
  <r>
    <x v="2"/>
    <x v="4"/>
    <n v="2"/>
    <n v="67419.199999999997"/>
    <n v="213823"/>
    <n v="143770.5"/>
    <n v="58.4"/>
    <n v="11488.6"/>
    <n v="0"/>
    <n v="0"/>
    <n v="28585.3"/>
    <n v="8311.6"/>
    <n v="0"/>
    <n v="0"/>
    <n v="161.6"/>
    <n v="62074.400000000001"/>
    <n v="77930.3"/>
    <n v="54147.7"/>
    <n v="5814.3"/>
    <n v="0"/>
    <n v="0"/>
    <n v="0"/>
    <n v="679.4"/>
    <n v="793.3"/>
    <n v="38315"/>
    <n v="415492.5"/>
    <n v="645931.69999999995"/>
    <n v="511078"/>
    <n v="339386.5"/>
    <n v="398446.9"/>
    <n v="0"/>
    <n v="106184"/>
    <n v="0"/>
    <n v="0"/>
    <n v="0"/>
    <n v="0"/>
    <n v="0"/>
    <n v="551.20000000000005"/>
    <n v="0"/>
    <n v="473456.6"/>
    <n v="2550251.6"/>
    <n v="106735.2"/>
    <n v="3130443.4000000004"/>
  </r>
  <r>
    <x v="2"/>
    <x v="4"/>
    <n v="3"/>
    <n v="52531.7"/>
    <n v="138189.29999999999"/>
    <n v="99210.1"/>
    <n v="150.6"/>
    <n v="9259.9"/>
    <n v="0"/>
    <n v="0"/>
    <n v="17095.5"/>
    <n v="5277.8"/>
    <n v="0"/>
    <n v="0"/>
    <n v="236.8"/>
    <n v="50608.7"/>
    <n v="68784.5"/>
    <n v="52246.8"/>
    <n v="5201.1000000000004"/>
    <n v="8415.1"/>
    <n v="5353.8"/>
    <n v="0"/>
    <n v="672.6"/>
    <n v="778.1"/>
    <n v="29066.2"/>
    <n v="368724.4"/>
    <n v="590137.5"/>
    <n v="491505.5"/>
    <n v="342657.7"/>
    <n v="437575.1"/>
    <n v="0"/>
    <n v="123433.4"/>
    <n v="0"/>
    <n v="0"/>
    <n v="0"/>
    <n v="0"/>
    <n v="0"/>
    <n v="624"/>
    <n v="0"/>
    <n v="321714.89999999997"/>
    <n v="2451963.9"/>
    <n v="124057.4"/>
    <n v="2897736.1999999997"/>
  </r>
  <r>
    <x v="2"/>
    <x v="4"/>
    <n v="4"/>
    <n v="49690.400000000001"/>
    <n v="122981.1"/>
    <n v="93249.600000000006"/>
    <n v="55.2"/>
    <n v="8664.9"/>
    <n v="0"/>
    <n v="0"/>
    <n v="17784.400000000001"/>
    <n v="5162.3"/>
    <n v="0"/>
    <n v="0"/>
    <n v="129.1"/>
    <n v="43570.5"/>
    <n v="62839.4"/>
    <n v="48668.9"/>
    <n v="4545.1000000000004"/>
    <n v="6463.7"/>
    <n v="6227.6"/>
    <n v="0"/>
    <n v="592.5"/>
    <n v="650.6"/>
    <n v="30039"/>
    <n v="455830.9"/>
    <n v="569817.4"/>
    <n v="476911.9"/>
    <n v="365413.4"/>
    <n v="424256.2"/>
    <n v="0"/>
    <n v="104682.2"/>
    <n v="0"/>
    <n v="0"/>
    <n v="0"/>
    <n v="0"/>
    <n v="0"/>
    <n v="332.5"/>
    <n v="0"/>
    <n v="297587.90000000002"/>
    <n v="2495956.2000000002"/>
    <n v="105014.7"/>
    <n v="2898558.8000000003"/>
  </r>
  <r>
    <x v="2"/>
    <x v="4"/>
    <n v="5"/>
    <n v="42189"/>
    <n v="107594.6"/>
    <n v="71950.3"/>
    <n v="62.9"/>
    <n v="5524.5"/>
    <n v="0"/>
    <n v="0"/>
    <n v="11906.9"/>
    <n v="4008.8"/>
    <n v="0"/>
    <n v="0"/>
    <n v="757.1"/>
    <n v="49143.6"/>
    <n v="56626.3"/>
    <n v="42473.1"/>
    <n v="4912.8999999999996"/>
    <n v="0"/>
    <n v="0"/>
    <n v="0"/>
    <n v="697.2"/>
    <n v="711.7"/>
    <n v="27426.799999999999"/>
    <n v="343143.4"/>
    <n v="547386"/>
    <n v="465891.5"/>
    <n v="322502.7"/>
    <n v="438648.7"/>
    <n v="0"/>
    <n v="103598.8"/>
    <n v="0"/>
    <n v="0"/>
    <n v="0"/>
    <n v="0"/>
    <n v="0"/>
    <n v="228.4"/>
    <n v="0"/>
    <n v="243237"/>
    <n v="2300321"/>
    <n v="103827.2"/>
    <n v="2647385.2000000002"/>
  </r>
  <r>
    <x v="2"/>
    <x v="4"/>
    <n v="6"/>
    <n v="36725.599999999999"/>
    <n v="96952.5"/>
    <n v="54635.6"/>
    <n v="59.2"/>
    <n v="2740.9"/>
    <n v="0"/>
    <n v="0"/>
    <n v="5260"/>
    <n v="2060.1"/>
    <n v="0"/>
    <n v="0"/>
    <n v="485.3"/>
    <n v="53639.7"/>
    <n v="54838.8"/>
    <n v="30586.7"/>
    <n v="6217.2"/>
    <n v="0"/>
    <n v="0"/>
    <n v="0"/>
    <n v="566.5"/>
    <n v="716.1"/>
    <n v="21553.200000000001"/>
    <n v="225584.7"/>
    <n v="537388.30000000005"/>
    <n v="457610.1"/>
    <n v="396205.3"/>
    <n v="398113"/>
    <n v="0"/>
    <n v="93094.7"/>
    <n v="0"/>
    <n v="0"/>
    <n v="0"/>
    <n v="0"/>
    <n v="0"/>
    <n v="0"/>
    <n v="0"/>
    <n v="198433.90000000002"/>
    <n v="2183504.9000000004"/>
    <n v="93094.7"/>
    <n v="2475033.5000000005"/>
  </r>
  <r>
    <x v="2"/>
    <x v="4"/>
    <n v="7"/>
    <n v="31556.5"/>
    <n v="86012.9"/>
    <n v="45642.400000000001"/>
    <n v="60"/>
    <n v="3105.4"/>
    <n v="0"/>
    <n v="0"/>
    <n v="3864.1"/>
    <n v="1551.3"/>
    <n v="0"/>
    <n v="0"/>
    <n v="332.4"/>
    <n v="32020.400000000001"/>
    <n v="55887.9"/>
    <n v="27402.7"/>
    <n v="8123.3"/>
    <n v="0"/>
    <n v="0"/>
    <n v="0"/>
    <n v="543.29999999999995"/>
    <n v="745.9"/>
    <n v="17539"/>
    <n v="292934"/>
    <n v="474061"/>
    <n v="417310.3"/>
    <n v="349345.4"/>
    <n v="394629.2"/>
    <n v="0"/>
    <n v="100100"/>
    <n v="0"/>
    <n v="0"/>
    <n v="0"/>
    <n v="0"/>
    <n v="0"/>
    <n v="0"/>
    <n v="0"/>
    <n v="171792.59999999998"/>
    <n v="2070874.8"/>
    <n v="100100"/>
    <n v="2342767.4"/>
  </r>
  <r>
    <x v="2"/>
    <x v="4"/>
    <n v="8"/>
    <n v="31573.1"/>
    <n v="86149.7"/>
    <n v="45864.9"/>
    <n v="79.3"/>
    <n v="3169.3"/>
    <n v="0"/>
    <n v="0"/>
    <n v="3901.7"/>
    <n v="1609.9"/>
    <n v="0"/>
    <n v="0"/>
    <n v="390"/>
    <n v="40049.699999999997"/>
    <n v="61370.1"/>
    <n v="30423.4"/>
    <n v="8376.7000000000007"/>
    <n v="0"/>
    <n v="0"/>
    <n v="0"/>
    <n v="594.5"/>
    <n v="761.6"/>
    <n v="18047.3"/>
    <n v="298967.90000000002"/>
    <n v="483198.3"/>
    <n v="450375.3"/>
    <n v="400157"/>
    <n v="415983.8"/>
    <n v="0"/>
    <n v="84248.2"/>
    <n v="0"/>
    <n v="0"/>
    <n v="0"/>
    <n v="0"/>
    <n v="0"/>
    <n v="0"/>
    <n v="0"/>
    <n v="172347.89999999997"/>
    <n v="2208695.6"/>
    <n v="84248.2"/>
    <n v="2465291.7000000002"/>
  </r>
  <r>
    <x v="2"/>
    <x v="4"/>
    <n v="9"/>
    <n v="32956.300000000003"/>
    <n v="90655"/>
    <n v="48821"/>
    <n v="114.1"/>
    <n v="2711.4"/>
    <n v="0"/>
    <n v="0"/>
    <n v="3703.7"/>
    <n v="1347.2"/>
    <n v="0"/>
    <n v="0"/>
    <n v="505.9"/>
    <n v="28587"/>
    <n v="41190.300000000003"/>
    <n v="28036.400000000001"/>
    <n v="19770"/>
    <n v="0"/>
    <n v="0"/>
    <n v="0"/>
    <n v="549.79999999999995"/>
    <n v="796.4"/>
    <n v="21213.5"/>
    <n v="306438.8"/>
    <n v="492857.4"/>
    <n v="442746.7"/>
    <n v="323311.09999999998"/>
    <n v="441135.3"/>
    <n v="0"/>
    <n v="70840.3"/>
    <n v="0"/>
    <n v="0"/>
    <n v="0"/>
    <n v="0"/>
    <n v="0"/>
    <n v="0"/>
    <n v="0"/>
    <n v="180308.7"/>
    <n v="2147138.5999999996"/>
    <n v="70840.3"/>
    <n v="2398287.5999999996"/>
  </r>
  <r>
    <x v="2"/>
    <x v="4"/>
    <n v="10"/>
    <n v="31539"/>
    <n v="85711.5"/>
    <n v="48997.5"/>
    <n v="87.1"/>
    <n v="3322"/>
    <n v="0"/>
    <n v="0"/>
    <n v="4768.2"/>
    <n v="1531.2"/>
    <n v="0"/>
    <n v="0"/>
    <n v="398"/>
    <n v="26108.9"/>
    <n v="45367.9"/>
    <n v="29260.9"/>
    <n v="21233.9"/>
    <n v="0"/>
    <n v="0"/>
    <n v="0"/>
    <n v="514.20000000000005"/>
    <n v="734.4"/>
    <n v="20433.2"/>
    <n v="287865.2"/>
    <n v="457753.5"/>
    <n v="464611.9"/>
    <n v="375910.7"/>
    <n v="533513.69999999995"/>
    <n v="0"/>
    <n v="87465.4"/>
    <n v="0"/>
    <n v="0"/>
    <n v="0"/>
    <n v="0"/>
    <n v="0"/>
    <n v="0"/>
    <n v="0"/>
    <n v="175956.50000000003"/>
    <n v="2263706.4"/>
    <n v="87465.4"/>
    <n v="2527128.2999999998"/>
  </r>
  <r>
    <x v="2"/>
    <x v="4"/>
    <n v="11"/>
    <n v="37882.5"/>
    <n v="99834.7"/>
    <n v="61461.7"/>
    <n v="63.3"/>
    <n v="5643.6"/>
    <n v="0"/>
    <n v="0"/>
    <n v="7043.6"/>
    <n v="2542.6999999999998"/>
    <n v="0"/>
    <n v="0"/>
    <n v="723.6"/>
    <n v="28030.6"/>
    <n v="55261.1"/>
    <n v="34068.699999999997"/>
    <n v="18589"/>
    <n v="0"/>
    <n v="0"/>
    <n v="0"/>
    <n v="620.29999999999995"/>
    <n v="780.7"/>
    <n v="22772.9"/>
    <n v="309022"/>
    <n v="496702.1"/>
    <n v="469652.6"/>
    <n v="360691.1"/>
    <n v="343905.5"/>
    <n v="0"/>
    <n v="107022.39999999999"/>
    <n v="0"/>
    <n v="0"/>
    <n v="0"/>
    <n v="0"/>
    <n v="0"/>
    <n v="0"/>
    <n v="0"/>
    <n v="214472.10000000003"/>
    <n v="2140820.2000000002"/>
    <n v="107022.39999999999"/>
    <n v="2462314.7000000002"/>
  </r>
  <r>
    <x v="2"/>
    <x v="4"/>
    <n v="12"/>
    <n v="52219.5"/>
    <n v="140550.70000000001"/>
    <n v="99504.5"/>
    <n v="194"/>
    <n v="13066.4"/>
    <n v="0"/>
    <n v="0"/>
    <n v="20282"/>
    <n v="5860.3"/>
    <n v="0"/>
    <n v="0"/>
    <n v="370.6"/>
    <n v="34219.1"/>
    <n v="73643.399999999994"/>
    <n v="47833.1"/>
    <n v="43792.4"/>
    <n v="0"/>
    <n v="0"/>
    <n v="0"/>
    <n v="620.9"/>
    <n v="1163.9000000000001"/>
    <n v="25942.2"/>
    <n v="361976.6"/>
    <n v="570136.9"/>
    <n v="502175.5"/>
    <n v="417879.4"/>
    <n v="1545806.3"/>
    <n v="0"/>
    <n v="90108.800000000003"/>
    <n v="0"/>
    <n v="0"/>
    <n v="0"/>
    <n v="0"/>
    <n v="0"/>
    <n v="0"/>
    <n v="0"/>
    <n v="331677.40000000002"/>
    <n v="3625560.3"/>
    <n v="90108.800000000003"/>
    <n v="4047346.4999999995"/>
  </r>
  <r>
    <x v="3"/>
    <x v="4"/>
    <n v="1"/>
    <n v="85062.3"/>
    <n v="573014"/>
    <n v="732194.7"/>
    <n v="47.2"/>
    <n v="119073"/>
    <n v="4440.8"/>
    <n v="135.6"/>
    <n v="7752.4"/>
    <n v="6065.5"/>
    <n v="0"/>
    <n v="0"/>
    <n v="841.8"/>
    <n v="48821.9"/>
    <n v="183219.8"/>
    <n v="167484.9"/>
    <n v="63815"/>
    <n v="0"/>
    <n v="346.1"/>
    <n v="0"/>
    <n v="0"/>
    <n v="41.9"/>
    <n v="100778.4"/>
    <n v="979520.3"/>
    <n v="2434138.9"/>
    <n v="1742432.2"/>
    <n v="1101598.3"/>
    <n v="3038957.4"/>
    <n v="0"/>
    <n v="542473.9"/>
    <n v="0"/>
    <n v="820862.3"/>
    <n v="0"/>
    <n v="0"/>
    <n v="14469570.5"/>
    <n v="0"/>
    <n v="42006.8"/>
    <n v="1527785.5"/>
    <n v="9861996.9000000004"/>
    <n v="15874913.5"/>
    <n v="27264695.899999999"/>
  </r>
  <r>
    <x v="3"/>
    <x v="4"/>
    <n v="2"/>
    <n v="87304.5"/>
    <n v="606877.1"/>
    <n v="691555.8"/>
    <n v="54"/>
    <n v="113162.7"/>
    <n v="5128.5"/>
    <n v="69.599999999999994"/>
    <n v="8857.2999999999993"/>
    <n v="6748.7"/>
    <n v="0"/>
    <n v="0"/>
    <n v="107.8"/>
    <n v="48710.3"/>
    <n v="173424.5"/>
    <n v="168106.4"/>
    <n v="64732.800000000003"/>
    <n v="0"/>
    <n v="310.5"/>
    <n v="0"/>
    <n v="0"/>
    <n v="745.2"/>
    <n v="77850.7"/>
    <n v="947967.9"/>
    <n v="2337932.7000000002"/>
    <n v="1628464.5"/>
    <n v="1029781.5"/>
    <n v="2620588.6"/>
    <n v="0"/>
    <n v="473064.8"/>
    <n v="0"/>
    <n v="703903.2"/>
    <n v="0"/>
    <n v="0"/>
    <n v="18818310.100000001"/>
    <n v="0"/>
    <n v="33425.599999999999"/>
    <n v="1519758.2"/>
    <n v="9098723.4000000004"/>
    <n v="20028703.700000003"/>
    <n v="30647185.300000004"/>
  </r>
  <r>
    <x v="3"/>
    <x v="4"/>
    <n v="3"/>
    <n v="66403.5"/>
    <n v="415904.8"/>
    <n v="538870.19999999995"/>
    <n v="239.2"/>
    <n v="86770"/>
    <n v="2881.9"/>
    <n v="69.7"/>
    <n v="5485.4"/>
    <n v="4598.5"/>
    <n v="0"/>
    <n v="0"/>
    <n v="105.6"/>
    <n v="42185.9"/>
    <n v="158478"/>
    <n v="153829.29999999999"/>
    <n v="63724.5"/>
    <n v="0"/>
    <n v="212.9"/>
    <n v="0"/>
    <n v="0"/>
    <n v="581.79999999999995"/>
    <n v="64723.1"/>
    <n v="891381.7"/>
    <n v="2075309.3"/>
    <n v="1380049.2"/>
    <n v="1002104.7"/>
    <n v="2728347.3"/>
    <n v="0"/>
    <n v="488540"/>
    <n v="0"/>
    <n v="776828"/>
    <n v="0"/>
    <n v="0"/>
    <n v="22393230.600000001"/>
    <n v="0"/>
    <n v="38334.400000000001"/>
    <n v="1121223.1999999997"/>
    <n v="8561033.3000000007"/>
    <n v="23696933"/>
    <n v="33379189.5"/>
  </r>
  <r>
    <x v="3"/>
    <x v="4"/>
    <n v="4"/>
    <n v="66372.5"/>
    <n v="396565.5"/>
    <n v="590829.6"/>
    <n v="244.4"/>
    <n v="99181.5"/>
    <n v="1657.8"/>
    <n v="9.4"/>
    <n v="5460.5"/>
    <n v="4703.2"/>
    <n v="0"/>
    <n v="0"/>
    <n v="131.9"/>
    <n v="40900.9"/>
    <n v="159266.5"/>
    <n v="165854.5"/>
    <n v="51438.9"/>
    <n v="0"/>
    <n v="321.10000000000002"/>
    <n v="0"/>
    <n v="0"/>
    <n v="731.3"/>
    <n v="64856.4"/>
    <n v="902311.9"/>
    <n v="2116136"/>
    <n v="1486530.6"/>
    <n v="742329.6"/>
    <n v="3019117.3"/>
    <n v="0"/>
    <n v="480059.9"/>
    <n v="0"/>
    <n v="628335.5"/>
    <n v="0"/>
    <n v="0"/>
    <n v="25748255"/>
    <n v="0"/>
    <n v="34536.5"/>
    <n v="1165024.3999999999"/>
    <n v="8749926.8999999985"/>
    <n v="26891186.899999999"/>
    <n v="36806138.199999996"/>
  </r>
  <r>
    <x v="3"/>
    <x v="4"/>
    <n v="5"/>
    <n v="58284.4"/>
    <n v="361136.8"/>
    <n v="428882.9"/>
    <n v="-3.1"/>
    <n v="60910.2"/>
    <n v="1192.4000000000001"/>
    <n v="71.7"/>
    <n v="3966"/>
    <n v="2949.5"/>
    <n v="0"/>
    <n v="0"/>
    <n v="184"/>
    <n v="41656.6"/>
    <n v="158564"/>
    <n v="140358.70000000001"/>
    <n v="51838.1"/>
    <n v="0"/>
    <n v="430.5"/>
    <n v="0"/>
    <n v="0"/>
    <n v="587"/>
    <n v="52785.8"/>
    <n v="900632.1"/>
    <n v="2029740.2"/>
    <n v="1294586.7"/>
    <n v="826944.6"/>
    <n v="2585861"/>
    <n v="0"/>
    <n v="494298.2"/>
    <n v="0"/>
    <n v="732343.5"/>
    <n v="0"/>
    <n v="0"/>
    <n v="27731810.300000001"/>
    <n v="0"/>
    <n v="34436.400000000001"/>
    <n v="917390.8"/>
    <n v="8084169.2999999998"/>
    <n v="28992888.399999999"/>
    <n v="37994448.5"/>
  </r>
  <r>
    <x v="3"/>
    <x v="4"/>
    <n v="6"/>
    <n v="47922.400000000001"/>
    <n v="315038.5"/>
    <n v="258177.7"/>
    <n v="66.400000000000006"/>
    <n v="26034.5"/>
    <n v="884.1"/>
    <n v="107.2"/>
    <n v="2650.3"/>
    <n v="1315.8"/>
    <n v="0"/>
    <n v="0"/>
    <n v="268.8"/>
    <n v="37532.6"/>
    <n v="136793.9"/>
    <n v="123159.5"/>
    <n v="35378.800000000003"/>
    <n v="0"/>
    <n v="357.5"/>
    <n v="0"/>
    <n v="0"/>
    <n v="497.2"/>
    <n v="43471.4"/>
    <n v="817769.9"/>
    <n v="1779137.3"/>
    <n v="1121217.7"/>
    <n v="813260.9"/>
    <n v="2386406.3999999999"/>
    <n v="0"/>
    <n v="442362.1"/>
    <n v="0"/>
    <n v="631668.5"/>
    <n v="0"/>
    <n v="0"/>
    <n v="23274040"/>
    <n v="0"/>
    <n v="31865"/>
    <n v="652196.90000000014"/>
    <n v="7295251.9000000004"/>
    <n v="24379935.600000001"/>
    <n v="32327384.400000002"/>
  </r>
  <r>
    <x v="3"/>
    <x v="4"/>
    <n v="7"/>
    <n v="43401.7"/>
    <n v="294374.5"/>
    <n v="246359.5"/>
    <n v="46.4"/>
    <n v="28636.3"/>
    <n v="1208.3"/>
    <n v="313.3"/>
    <n v="2074.8000000000002"/>
    <n v="2072.6"/>
    <n v="0"/>
    <n v="0"/>
    <n v="120.8"/>
    <n v="27810.6"/>
    <n v="131404.4"/>
    <n v="123661"/>
    <n v="24138"/>
    <n v="0"/>
    <n v="10216.6"/>
    <n v="0"/>
    <n v="0"/>
    <n v="474.6"/>
    <n v="32509.5"/>
    <n v="820155.3"/>
    <n v="1870621.3"/>
    <n v="1055001.6000000001"/>
    <n v="921134.2"/>
    <n v="2410556.2999999998"/>
    <n v="6453.4"/>
    <n v="457390.3"/>
    <n v="0"/>
    <n v="724853.8"/>
    <n v="0"/>
    <n v="0"/>
    <n v="26361301"/>
    <n v="0"/>
    <n v="32990.1"/>
    <n v="618487.40000000014"/>
    <n v="7427804.2000000002"/>
    <n v="27582988.600000001"/>
    <n v="35629280.200000003"/>
  </r>
  <r>
    <x v="3"/>
    <x v="4"/>
    <n v="8"/>
    <n v="41421.199999999997"/>
    <n v="273680.90000000002"/>
    <n v="216131.7"/>
    <n v="39.700000000000003"/>
    <n v="20913.7"/>
    <n v="892.5"/>
    <n v="6.3"/>
    <n v="1998.1"/>
    <n v="1701.2"/>
    <n v="0"/>
    <n v="0"/>
    <n v="178.2"/>
    <n v="27269.9"/>
    <n v="121526.5"/>
    <n v="135101.5"/>
    <n v="33016.400000000001"/>
    <n v="0"/>
    <n v="408.1"/>
    <n v="0"/>
    <n v="0"/>
    <n v="430.8"/>
    <n v="28604.7"/>
    <n v="767291"/>
    <n v="1711239.4"/>
    <n v="996036.8"/>
    <n v="848514.5"/>
    <n v="2500742.7999999998"/>
    <n v="0"/>
    <n v="426288.9"/>
    <n v="0"/>
    <n v="578064.30000000005"/>
    <n v="0"/>
    <n v="0"/>
    <n v="27384160.199999999"/>
    <n v="0"/>
    <n v="34036.400000000001"/>
    <n v="556785.29999999993"/>
    <n v="7170360.5999999996"/>
    <n v="28422549.799999997"/>
    <n v="36149695.699999996"/>
  </r>
  <r>
    <x v="3"/>
    <x v="4"/>
    <n v="9"/>
    <n v="45399.5"/>
    <n v="304725.09999999998"/>
    <n v="231263"/>
    <n v="72.5"/>
    <n v="21971.4"/>
    <n v="1322.9"/>
    <n v="5.2"/>
    <n v="1990.4"/>
    <n v="1735.8"/>
    <n v="0"/>
    <n v="0"/>
    <n v="258.3"/>
    <n v="35796.300000000003"/>
    <n v="138851.6"/>
    <n v="137646"/>
    <n v="35940.199999999997"/>
    <n v="0"/>
    <n v="462.4"/>
    <n v="0"/>
    <n v="0"/>
    <n v="534.29999999999995"/>
    <n v="39901.800000000003"/>
    <n v="784325.1"/>
    <n v="1762946.2"/>
    <n v="995915.7"/>
    <n v="872309.3"/>
    <n v="2328305.1"/>
    <n v="0"/>
    <n v="399695.2"/>
    <n v="0"/>
    <n v="567518.6"/>
    <n v="0"/>
    <n v="0"/>
    <n v="28886610.199999999"/>
    <n v="0"/>
    <n v="32614.6"/>
    <n v="608485.80000000005"/>
    <n v="7133192.3000000007"/>
    <n v="29886438.600000001"/>
    <n v="37628116.700000003"/>
  </r>
  <r>
    <x v="3"/>
    <x v="4"/>
    <n v="10"/>
    <n v="44681.1"/>
    <n v="297221"/>
    <n v="240549.3"/>
    <n v="42.9"/>
    <n v="29707.5"/>
    <n v="1741.4"/>
    <n v="43.8"/>
    <n v="1504.9"/>
    <n v="2171.6"/>
    <n v="0"/>
    <n v="0"/>
    <n v="262.10000000000002"/>
    <n v="30287.4"/>
    <n v="131907.70000000001"/>
    <n v="131495"/>
    <n v="41511.5"/>
    <n v="0"/>
    <n v="575.70000000000005"/>
    <n v="0"/>
    <n v="0"/>
    <n v="405.5"/>
    <n v="34392"/>
    <n v="763054.6"/>
    <n v="1675923.1"/>
    <n v="1009433.3"/>
    <n v="757271.2"/>
    <n v="2571828.9"/>
    <n v="0"/>
    <n v="405283.4"/>
    <n v="0"/>
    <n v="544774.6"/>
    <n v="0"/>
    <n v="0"/>
    <n v="29955150.399999999"/>
    <n v="0"/>
    <n v="34308.9"/>
    <n v="617663.5"/>
    <n v="7148348"/>
    <n v="30939517.299999997"/>
    <n v="38705528.799999997"/>
  </r>
  <r>
    <x v="3"/>
    <x v="4"/>
    <n v="11"/>
    <n v="51245.5"/>
    <n v="321826.5"/>
    <n v="320391.2"/>
    <n v="37.4"/>
    <n v="51867.7"/>
    <n v="2328"/>
    <n v="18.8"/>
    <n v="2066.1999999999998"/>
    <n v="3334.7"/>
    <n v="0"/>
    <n v="0"/>
    <n v="351.6"/>
    <n v="30829.599999999999"/>
    <n v="142368.4"/>
    <n v="150101.4"/>
    <n v="25817.8"/>
    <n v="0"/>
    <n v="668.3"/>
    <n v="0"/>
    <n v="0"/>
    <n v="468.8"/>
    <n v="37221.1"/>
    <n v="797882.1"/>
    <n v="1853390.6"/>
    <n v="1189780.8999999999"/>
    <n v="833042.2"/>
    <n v="2747867.6"/>
    <n v="0"/>
    <n v="439644.3"/>
    <n v="0"/>
    <n v="717786"/>
    <n v="0"/>
    <n v="0"/>
    <n v="9922950.5999999996"/>
    <n v="0"/>
    <n v="36170.800000000003"/>
    <n v="753115.99999999988"/>
    <n v="7809790.4000000004"/>
    <n v="11116551.700000001"/>
    <n v="19679458.100000001"/>
  </r>
  <r>
    <x v="3"/>
    <x v="4"/>
    <n v="12"/>
    <n v="74139.899999999994"/>
    <n v="445487"/>
    <n v="557423.1"/>
    <n v="51.4"/>
    <n v="97849.7"/>
    <n v="4770.3"/>
    <n v="119.2"/>
    <n v="5703.8"/>
    <n v="6747.8"/>
    <n v="0"/>
    <n v="0"/>
    <n v="390.7"/>
    <n v="36015.199999999997"/>
    <n v="163323.4"/>
    <n v="195035.6"/>
    <n v="119094.5"/>
    <n v="0"/>
    <n v="31699.8"/>
    <n v="0"/>
    <n v="0"/>
    <n v="398.4"/>
    <n v="44758.9"/>
    <n v="877266.3"/>
    <n v="2218316"/>
    <n v="1621231.8"/>
    <n v="861744.4"/>
    <n v="2868784.5"/>
    <n v="0"/>
    <n v="469999"/>
    <n v="0"/>
    <n v="700231.7"/>
    <n v="0"/>
    <n v="0"/>
    <n v="11583210.1"/>
    <n v="0"/>
    <n v="38638.699999999997"/>
    <n v="1192292.2"/>
    <n v="9038059.5"/>
    <n v="12792079.499999998"/>
    <n v="23022431.199999996"/>
  </r>
  <r>
    <x v="4"/>
    <x v="4"/>
    <n v="1"/>
    <n v="14607.2"/>
    <n v="66308.3"/>
    <n v="57876.7"/>
    <n v="3.3"/>
    <n v="0"/>
    <n v="68.8"/>
    <n v="0"/>
    <n v="0"/>
    <n v="0"/>
    <n v="0"/>
    <n v="0"/>
    <n v="36.5"/>
    <n v="8611.7999999999993"/>
    <n v="21232.2"/>
    <n v="1274"/>
    <n v="0"/>
    <n v="0"/>
    <n v="0"/>
    <n v="0"/>
    <n v="0"/>
    <n v="0"/>
    <n v="8951.4"/>
    <n v="79640.5"/>
    <n v="88764.4"/>
    <n v="88577.2"/>
    <n v="82673"/>
    <n v="244452"/>
    <n v="0"/>
    <n v="82128.800000000003"/>
    <n v="0"/>
    <n v="58240"/>
    <n v="0"/>
    <n v="0"/>
    <n v="0"/>
    <n v="0"/>
    <n v="0"/>
    <n v="138864.29999999999"/>
    <n v="624213"/>
    <n v="140368.79999999999"/>
    <n v="903446.10000000009"/>
  </r>
  <r>
    <x v="4"/>
    <x v="4"/>
    <n v="2"/>
    <n v="16511.099999999999"/>
    <n v="73809.5"/>
    <n v="62550.2"/>
    <n v="2.2000000000000002"/>
    <n v="0"/>
    <n v="93.6"/>
    <n v="0"/>
    <n v="0"/>
    <n v="0"/>
    <n v="0"/>
    <n v="0"/>
    <n v="30.1"/>
    <n v="9690.6"/>
    <n v="23401.5"/>
    <n v="3046.5"/>
    <n v="0"/>
    <n v="0"/>
    <n v="0"/>
    <n v="0"/>
    <n v="0"/>
    <n v="0"/>
    <n v="10864.6"/>
    <n v="84388.7"/>
    <n v="94669.3"/>
    <n v="92236.6"/>
    <n v="60444.800000000003"/>
    <n v="211702.39999999999"/>
    <n v="0"/>
    <n v="68494.399999999994"/>
    <n v="0"/>
    <n v="46748"/>
    <n v="0"/>
    <n v="0"/>
    <n v="0"/>
    <n v="0"/>
    <n v="0"/>
    <n v="152966.6"/>
    <n v="590475.1"/>
    <n v="115242.4"/>
    <n v="858684.1"/>
  </r>
  <r>
    <x v="4"/>
    <x v="4"/>
    <n v="3"/>
    <n v="10637.7"/>
    <n v="38570.1"/>
    <n v="32330.5"/>
    <n v="2.2000000000000002"/>
    <n v="0"/>
    <n v="6.2"/>
    <n v="0"/>
    <n v="0"/>
    <n v="0"/>
    <n v="0"/>
    <n v="0"/>
    <n v="37.299999999999997"/>
    <n v="7963.6"/>
    <n v="21441.8"/>
    <n v="2026.5"/>
    <n v="0"/>
    <n v="0"/>
    <n v="0"/>
    <n v="0"/>
    <n v="0"/>
    <n v="0"/>
    <n v="6823.2"/>
    <n v="59897.9"/>
    <n v="62220.7"/>
    <n v="46534.6"/>
    <n v="63159.199999999997"/>
    <n v="163758.39999999999"/>
    <n v="0"/>
    <n v="65676"/>
    <n v="0"/>
    <n v="53216.800000000003"/>
    <n v="0"/>
    <n v="0"/>
    <n v="0"/>
    <n v="0"/>
    <n v="0"/>
    <n v="81546.7"/>
    <n v="433863.19999999995"/>
    <n v="118892.8"/>
    <n v="634302.69999999995"/>
  </r>
  <r>
    <x v="4"/>
    <x v="4"/>
    <n v="4"/>
    <n v="9170.7000000000007"/>
    <n v="31889.7"/>
    <n v="27220"/>
    <n v="3.5"/>
    <n v="0"/>
    <n v="149.80000000000001"/>
    <n v="0"/>
    <n v="0"/>
    <n v="0"/>
    <n v="0"/>
    <n v="0"/>
    <n v="35.4"/>
    <n v="6709.8"/>
    <n v="21892.9"/>
    <n v="1829.2"/>
    <n v="0"/>
    <n v="0"/>
    <n v="0"/>
    <n v="0"/>
    <n v="0"/>
    <n v="0"/>
    <n v="6473.7"/>
    <n v="55845"/>
    <n v="59169.7"/>
    <n v="41223.699999999997"/>
    <n v="55213.599999999999"/>
    <n v="141876.79999999999"/>
    <n v="0"/>
    <n v="94411.199999999997"/>
    <n v="0"/>
    <n v="53996.6"/>
    <n v="0"/>
    <n v="0"/>
    <n v="0"/>
    <n v="0"/>
    <n v="0"/>
    <n v="68433.7"/>
    <n v="390269.80000000005"/>
    <n v="148407.79999999999"/>
    <n v="607111.30000000005"/>
  </r>
  <r>
    <x v="4"/>
    <x v="4"/>
    <n v="5"/>
    <n v="7688.5"/>
    <n v="26424.400000000001"/>
    <n v="20258.900000000001"/>
    <n v="2.4"/>
    <n v="0"/>
    <n v="122.7"/>
    <n v="0"/>
    <n v="0"/>
    <n v="0"/>
    <n v="0"/>
    <n v="0"/>
    <n v="34.299999999999997"/>
    <n v="6238.4"/>
    <n v="17729.2"/>
    <n v="2092.3000000000002"/>
    <n v="74.7"/>
    <n v="0"/>
    <n v="0"/>
    <n v="0"/>
    <n v="0"/>
    <n v="0"/>
    <n v="6167.6"/>
    <n v="52694.400000000001"/>
    <n v="46567.4"/>
    <n v="30975.599999999999"/>
    <n v="52400.7"/>
    <n v="156816.20000000001"/>
    <n v="0"/>
    <n v="72506"/>
    <n v="0"/>
    <n v="45897.8"/>
    <n v="0"/>
    <n v="0"/>
    <n v="0"/>
    <n v="0"/>
    <n v="0"/>
    <n v="54496.9"/>
    <n v="371790.8"/>
    <n v="118403.8"/>
    <n v="544691.5"/>
  </r>
  <r>
    <x v="4"/>
    <x v="4"/>
    <n v="6"/>
    <n v="6498.4"/>
    <n v="22346.2"/>
    <n v="16434.599999999999"/>
    <n v="2.2999999999999998"/>
    <n v="0"/>
    <n v="7.3"/>
    <n v="0"/>
    <n v="0"/>
    <n v="0"/>
    <n v="0"/>
    <n v="0"/>
    <n v="40.700000000000003"/>
    <n v="4769.3"/>
    <n v="12926.6"/>
    <n v="1816.1"/>
    <n v="0"/>
    <n v="0"/>
    <n v="0"/>
    <n v="0"/>
    <n v="0"/>
    <n v="0"/>
    <n v="5498.5"/>
    <n v="46549.9"/>
    <n v="39421.800000000003"/>
    <n v="21337.1"/>
    <n v="50401.4"/>
    <n v="123674.5"/>
    <n v="0"/>
    <n v="71397.8"/>
    <n v="0"/>
    <n v="32249.9"/>
    <n v="0"/>
    <n v="0"/>
    <n v="0"/>
    <n v="0"/>
    <n v="0"/>
    <n v="45288.800000000003"/>
    <n v="306435.90000000002"/>
    <n v="103647.70000000001"/>
    <n v="455372.4"/>
  </r>
  <r>
    <x v="4"/>
    <x v="4"/>
    <n v="7"/>
    <n v="6254"/>
    <n v="22105"/>
    <n v="13863.1"/>
    <n v="3.6"/>
    <n v="92.7"/>
    <n v="0"/>
    <n v="0"/>
    <n v="0"/>
    <n v="0"/>
    <n v="0"/>
    <n v="0"/>
    <n v="131.4"/>
    <n v="3621.5"/>
    <n v="12248.8"/>
    <n v="1594.3"/>
    <n v="0"/>
    <n v="0"/>
    <n v="0"/>
    <n v="0"/>
    <n v="0"/>
    <n v="0"/>
    <n v="2587"/>
    <n v="47225.1"/>
    <n v="39948.5"/>
    <n v="34691.599999999999"/>
    <n v="34198.400000000001"/>
    <n v="122563.4"/>
    <n v="0"/>
    <n v="68984.100000000006"/>
    <n v="0"/>
    <n v="30414"/>
    <n v="0"/>
    <n v="0"/>
    <n v="0"/>
    <n v="0"/>
    <n v="0"/>
    <n v="42318.399999999994"/>
    <n v="298810"/>
    <n v="99398.1"/>
    <n v="440526.5"/>
  </r>
  <r>
    <x v="4"/>
    <x v="4"/>
    <n v="8"/>
    <n v="6011.9"/>
    <n v="21220"/>
    <n v="13451.7"/>
    <n v="3.3"/>
    <n v="159.6"/>
    <n v="0"/>
    <n v="0"/>
    <n v="0"/>
    <n v="0"/>
    <n v="0"/>
    <n v="0"/>
    <n v="99.6"/>
    <n v="3468.9"/>
    <n v="12515.3"/>
    <n v="1568.1"/>
    <n v="0"/>
    <n v="0"/>
    <n v="0"/>
    <n v="0"/>
    <n v="0"/>
    <n v="0"/>
    <n v="2586.6"/>
    <n v="44457.4"/>
    <n v="37583.5"/>
    <n v="36835.599999999999"/>
    <n v="34064.400000000001"/>
    <n v="129769.9"/>
    <n v="0"/>
    <n v="71269.899999999994"/>
    <n v="0"/>
    <n v="28706.9"/>
    <n v="0"/>
    <n v="0"/>
    <n v="0"/>
    <n v="0"/>
    <n v="0"/>
    <n v="40846.500000000007"/>
    <n v="302949.3"/>
    <n v="99976.799999999988"/>
    <n v="443772.6"/>
  </r>
  <r>
    <x v="4"/>
    <x v="4"/>
    <n v="9"/>
    <n v="6750.4"/>
    <n v="23428.2"/>
    <n v="14846.4"/>
    <n v="2.2999999999999998"/>
    <n v="231"/>
    <n v="0"/>
    <n v="0"/>
    <n v="0"/>
    <n v="0"/>
    <n v="0"/>
    <n v="0"/>
    <n v="157.9"/>
    <n v="3896.7"/>
    <n v="13948.9"/>
    <n v="1800"/>
    <n v="0"/>
    <n v="0"/>
    <n v="0"/>
    <n v="0"/>
    <n v="0"/>
    <n v="0"/>
    <n v="3601.9"/>
    <n v="50323.199999999997"/>
    <n v="39384.199999999997"/>
    <n v="34805"/>
    <n v="32802.6"/>
    <n v="156323"/>
    <n v="0"/>
    <n v="55459.5"/>
    <n v="0"/>
    <n v="27755.7"/>
    <n v="0"/>
    <n v="0"/>
    <n v="0"/>
    <n v="0"/>
    <n v="0"/>
    <n v="45258.3"/>
    <n v="337043.4"/>
    <n v="83215.199999999997"/>
    <n v="465516.9"/>
  </r>
  <r>
    <x v="4"/>
    <x v="4"/>
    <n v="10"/>
    <n v="6745.7"/>
    <n v="23204.5"/>
    <n v="15266.5"/>
    <n v="1.2"/>
    <n v="193.3"/>
    <n v="0"/>
    <n v="0"/>
    <n v="0"/>
    <n v="0"/>
    <n v="0"/>
    <n v="0"/>
    <n v="157.69999999999999"/>
    <n v="3805.9"/>
    <n v="13395.4"/>
    <n v="3716.8"/>
    <n v="0"/>
    <n v="0"/>
    <n v="0"/>
    <n v="0"/>
    <n v="0"/>
    <n v="0"/>
    <n v="3548.7"/>
    <n v="48569.9"/>
    <n v="41367.800000000003"/>
    <n v="37674.199999999997"/>
    <n v="32750.3"/>
    <n v="179420.4"/>
    <n v="0"/>
    <n v="59768.5"/>
    <n v="0"/>
    <n v="27248.2"/>
    <n v="0"/>
    <n v="0"/>
    <n v="0"/>
    <n v="0"/>
    <n v="0"/>
    <n v="45411.199999999997"/>
    <n v="364407.1"/>
    <n v="87016.7"/>
    <n v="496835"/>
  </r>
  <r>
    <x v="4"/>
    <x v="4"/>
    <n v="11"/>
    <n v="8131.4"/>
    <n v="28610.400000000001"/>
    <n v="20079.400000000001"/>
    <n v="8.9"/>
    <n v="330.5"/>
    <n v="0"/>
    <n v="0"/>
    <n v="0"/>
    <n v="0"/>
    <n v="0"/>
    <n v="0"/>
    <n v="169.7"/>
    <n v="4551.1000000000004"/>
    <n v="14639.4"/>
    <n v="5517.3"/>
    <n v="0"/>
    <n v="0"/>
    <n v="0"/>
    <n v="0"/>
    <n v="0"/>
    <n v="0"/>
    <n v="3581.1"/>
    <n v="52475.8"/>
    <n v="46468"/>
    <n v="49692.800000000003"/>
    <n v="32342.3"/>
    <n v="162421.20000000001"/>
    <n v="0"/>
    <n v="52747.7"/>
    <n v="0"/>
    <n v="25128"/>
    <n v="0"/>
    <n v="0"/>
    <n v="0"/>
    <n v="0"/>
    <n v="0"/>
    <n v="57160.600000000006"/>
    <n v="371858.7"/>
    <n v="77875.7"/>
    <n v="506895.00000000006"/>
  </r>
  <r>
    <x v="4"/>
    <x v="4"/>
    <n v="12"/>
    <n v="12508"/>
    <n v="50038.400000000001"/>
    <n v="39604.699999999997"/>
    <n v="4.7"/>
    <n v="473.3"/>
    <n v="0"/>
    <n v="0"/>
    <n v="0"/>
    <n v="0"/>
    <n v="0"/>
    <n v="0"/>
    <n v="185.1"/>
    <n v="13801.6"/>
    <n v="19730.3"/>
    <n v="2731.2"/>
    <n v="0"/>
    <n v="0"/>
    <n v="0"/>
    <n v="0"/>
    <n v="0"/>
    <n v="0"/>
    <n v="4713.7"/>
    <n v="79206.399999999994"/>
    <n v="82102.5"/>
    <n v="99700.2"/>
    <n v="32970"/>
    <n v="134498"/>
    <n v="0"/>
    <n v="58964.9"/>
    <n v="0"/>
    <n v="42960.800000000003"/>
    <n v="0"/>
    <n v="0"/>
    <n v="0"/>
    <n v="0"/>
    <n v="0"/>
    <n v="102629.1"/>
    <n v="469639"/>
    <n v="101925.70000000001"/>
    <n v="674193.8"/>
  </r>
  <r>
    <x v="5"/>
    <x v="4"/>
    <n v="1"/>
    <n v="56569.599999999999"/>
    <n v="226505"/>
    <n v="441605"/>
    <n v="30.4"/>
    <n v="3204.1"/>
    <n v="0"/>
    <n v="30.3"/>
    <n v="3567.8"/>
    <n v="2365.6"/>
    <n v="4624.2"/>
    <n v="0"/>
    <n v="143.69999999999999"/>
    <n v="54282"/>
    <n v="114995.7"/>
    <n v="126235.6"/>
    <n v="97131.1"/>
    <n v="0"/>
    <n v="1986"/>
    <n v="0"/>
    <n v="0"/>
    <n v="3746"/>
    <n v="82481.100000000006"/>
    <n v="703580.9"/>
    <n v="1165979"/>
    <n v="773476.2"/>
    <n v="654973.1"/>
    <n v="2102772"/>
    <n v="13325.3"/>
    <n v="4003659.3"/>
    <n v="77360.600000000006"/>
    <n v="6019977"/>
    <n v="0"/>
    <n v="1084272.8"/>
    <n v="47407968.200000003"/>
    <n v="0"/>
    <n v="216975.2"/>
    <n v="738502"/>
    <n v="5881782.4000000004"/>
    <n v="58823538.400000006"/>
    <n v="65443822.800000004"/>
  </r>
  <r>
    <x v="5"/>
    <x v="4"/>
    <n v="2"/>
    <n v="55106.5"/>
    <n v="229454.3"/>
    <n v="484351.2"/>
    <n v="28.3"/>
    <n v="3601.6"/>
    <n v="0"/>
    <n v="25"/>
    <n v="2644.2"/>
    <n v="2864.2"/>
    <n v="6450"/>
    <n v="0"/>
    <n v="101.8"/>
    <n v="59633.1"/>
    <n v="123324.4"/>
    <n v="149794.9"/>
    <n v="106153.2"/>
    <n v="9526.7000000000007"/>
    <n v="0"/>
    <n v="0"/>
    <n v="0"/>
    <n v="3021.1"/>
    <n v="89655.9"/>
    <n v="692596"/>
    <n v="1187633"/>
    <n v="787116.3"/>
    <n v="560372.30000000005"/>
    <n v="1891246"/>
    <n v="0"/>
    <n v="1538911.2"/>
    <n v="0"/>
    <n v="6246197.4000000004"/>
    <n v="0"/>
    <n v="-1084272.8"/>
    <n v="42187821.100000001"/>
    <n v="0"/>
    <n v="182404.2"/>
    <n v="784525.29999999993"/>
    <n v="5660174.7000000002"/>
    <n v="49071061.100000009"/>
    <n v="55515761.100000009"/>
  </r>
  <r>
    <x v="5"/>
    <x v="4"/>
    <n v="3"/>
    <n v="47153.1"/>
    <n v="173145.7"/>
    <n v="277499.7"/>
    <n v="25.1"/>
    <n v="2885.1"/>
    <n v="0"/>
    <n v="33.200000000000003"/>
    <n v="1827.6"/>
    <n v="2271.9"/>
    <n v="6388"/>
    <n v="0"/>
    <n v="118.2"/>
    <n v="40619.599999999999"/>
    <n v="92490.2"/>
    <n v="112156"/>
    <n v="104861"/>
    <n v="90.5"/>
    <n v="0"/>
    <n v="0"/>
    <n v="0"/>
    <n v="4292.6000000000004"/>
    <n v="71991.3"/>
    <n v="656936.9"/>
    <n v="1076852.1000000001"/>
    <n v="673687.9"/>
    <n v="600101.80000000005"/>
    <n v="2024481.8"/>
    <n v="0"/>
    <n v="1704589.4"/>
    <n v="7434"/>
    <n v="5296711.5999999996"/>
    <n v="0"/>
    <n v="0"/>
    <n v="44064178.200000003"/>
    <n v="0"/>
    <n v="201624.8"/>
    <n v="511229.39999999997"/>
    <n v="5458679.9000000004"/>
    <n v="51274538"/>
    <n v="57244447.299999997"/>
  </r>
  <r>
    <x v="5"/>
    <x v="4"/>
    <n v="4"/>
    <n v="48122.2"/>
    <n v="168889.8"/>
    <n v="283572.59999999998"/>
    <n v="27.1"/>
    <n v="2972"/>
    <n v="0"/>
    <n v="53"/>
    <n v="2048.5"/>
    <n v="1397.2"/>
    <n v="6520.1"/>
    <n v="0"/>
    <n v="206.6"/>
    <n v="29026.799999999999"/>
    <n v="101062.5"/>
    <n v="158539.9"/>
    <n v="88441.600000000006"/>
    <n v="226"/>
    <n v="105"/>
    <n v="0"/>
    <n v="0"/>
    <n v="3732.8"/>
    <n v="73726.100000000006"/>
    <n v="646335.4"/>
    <n v="973355.3"/>
    <n v="685822.6"/>
    <n v="569385.1"/>
    <n v="2007124.8"/>
    <n v="0"/>
    <n v="1502939.8"/>
    <n v="13552.4"/>
    <n v="5926189.7000000002"/>
    <n v="0"/>
    <n v="0"/>
    <n v="46683817.200000003"/>
    <n v="0"/>
    <n v="176283.5"/>
    <n v="513602.49999999994"/>
    <n v="5337090.5"/>
    <n v="54302782.600000001"/>
    <n v="60153475.600000001"/>
  </r>
  <r>
    <x v="5"/>
    <x v="4"/>
    <n v="5"/>
    <n v="41935.9"/>
    <n v="140842.5"/>
    <n v="201822.2"/>
    <n v="29.4"/>
    <n v="2200.8000000000002"/>
    <n v="0"/>
    <n v="45.7"/>
    <n v="1417.4"/>
    <n v="1687.1"/>
    <n v="4445.5"/>
    <n v="0"/>
    <n v="201.4"/>
    <n v="20705.599999999999"/>
    <n v="55551.199999999997"/>
    <n v="27451.9"/>
    <n v="66675.399999999994"/>
    <n v="65.599999999999994"/>
    <n v="0"/>
    <n v="0"/>
    <n v="0"/>
    <n v="3485.5"/>
    <n v="56873.599999999999"/>
    <n v="560776.69999999995"/>
    <n v="905741"/>
    <n v="588499.1"/>
    <n v="563562.19999999995"/>
    <n v="1987632.5"/>
    <n v="0"/>
    <n v="1425921.3"/>
    <n v="25524.7"/>
    <n v="5600229.7999999998"/>
    <n v="0"/>
    <n v="0"/>
    <n v="56232528.399999999"/>
    <n v="0"/>
    <n v="160596.79999999999"/>
    <n v="394426.5"/>
    <n v="4837221.7"/>
    <n v="63444800.999999993"/>
    <n v="68676449.199999988"/>
  </r>
  <r>
    <x v="5"/>
    <x v="4"/>
    <n v="6"/>
    <n v="35152.199999999997"/>
    <n v="119706.3"/>
    <n v="158445.79999999999"/>
    <n v="31.2"/>
    <n v="1576.6"/>
    <n v="0"/>
    <n v="34.299999999999997"/>
    <n v="1299.4000000000001"/>
    <n v="1753.3"/>
    <n v="3566.6"/>
    <n v="0"/>
    <n v="127.3"/>
    <n v="18447.2"/>
    <n v="75946.7"/>
    <n v="75003.100000000006"/>
    <n v="78807"/>
    <n v="316.39999999999998"/>
    <n v="0"/>
    <n v="0"/>
    <n v="0"/>
    <n v="3973.9"/>
    <n v="57849.7"/>
    <n v="556461.80000000005"/>
    <n v="846255"/>
    <n v="574077.69999999995"/>
    <n v="500016.6"/>
    <n v="1769975.2"/>
    <n v="0"/>
    <n v="1261238.7"/>
    <n v="0"/>
    <n v="4242388.8"/>
    <n v="0"/>
    <n v="0"/>
    <n v="49160859.799999997"/>
    <n v="0"/>
    <n v="148959.20000000001"/>
    <n v="321565.69999999995"/>
    <n v="4557257.5999999996"/>
    <n v="54813446.5"/>
    <n v="59692269.799999997"/>
  </r>
  <r>
    <x v="5"/>
    <x v="4"/>
    <n v="7"/>
    <n v="27626.9"/>
    <n v="115094"/>
    <n v="134531.29999999999"/>
    <n v="33.4"/>
    <n v="1036.2"/>
    <n v="14.6"/>
    <n v="12.5"/>
    <n v="1105.8"/>
    <n v="1512.2"/>
    <n v="3052.6"/>
    <n v="0"/>
    <n v="139.9"/>
    <n v="15698.3"/>
    <n v="64823.5"/>
    <n v="71982"/>
    <n v="36898.199999999997"/>
    <n v="680.8"/>
    <n v="0"/>
    <n v="0"/>
    <n v="0"/>
    <n v="3605.1"/>
    <n v="28177.200000000001"/>
    <n v="542722.69999999995"/>
    <n v="763927.9"/>
    <n v="621209.80000000005"/>
    <n v="470042.8"/>
    <n v="1773229.5"/>
    <n v="0"/>
    <n v="1270657.7"/>
    <n v="0"/>
    <n v="5827633.0999999996"/>
    <n v="0"/>
    <n v="0"/>
    <n v="50041621.100000001"/>
    <n v="0"/>
    <n v="152569.20000000001"/>
    <n v="284019.49999999994"/>
    <n v="4393137.7"/>
    <n v="57292481.100000001"/>
    <n v="61969638.300000004"/>
  </r>
  <r>
    <x v="5"/>
    <x v="4"/>
    <n v="8"/>
    <n v="29592.3"/>
    <n v="120023.2"/>
    <n v="142026.79999999999"/>
    <n v="22.8"/>
    <n v="1270.0999999999999"/>
    <n v="14.6"/>
    <n v="10.4"/>
    <n v="1105.5999999999999"/>
    <n v="1236.7"/>
    <n v="3088.6"/>
    <n v="0"/>
    <n v="135.9"/>
    <n v="15698"/>
    <n v="61025.8"/>
    <n v="69906.8"/>
    <n v="37441.599999999999"/>
    <n v="430.5"/>
    <n v="0"/>
    <n v="0"/>
    <n v="0"/>
    <n v="3623.3"/>
    <n v="29309.599999999999"/>
    <n v="560496"/>
    <n v="791394.6"/>
    <n v="631413.80000000005"/>
    <n v="473754.5"/>
    <n v="1812127.8"/>
    <n v="0"/>
    <n v="1302402.3"/>
    <n v="4774.2"/>
    <n v="5378746.0999999996"/>
    <n v="0"/>
    <n v="0"/>
    <n v="48482981.600000001"/>
    <n v="0"/>
    <n v="148756.20000000001"/>
    <n v="298391.09999999992"/>
    <n v="4486758.2"/>
    <n v="55317660.400000006"/>
    <n v="60102809.700000003"/>
  </r>
  <r>
    <x v="5"/>
    <x v="4"/>
    <n v="9"/>
    <n v="30289.7"/>
    <n v="125027.5"/>
    <n v="143720.1"/>
    <n v="30.4"/>
    <n v="921.8"/>
    <n v="15.7"/>
    <n v="8.4"/>
    <n v="1136.7"/>
    <n v="1673.7"/>
    <n v="4293"/>
    <n v="0"/>
    <n v="175.5"/>
    <n v="16380.9"/>
    <n v="65535.9"/>
    <n v="80948"/>
    <n v="37103.300000000003"/>
    <n v="4346.8999999999996"/>
    <n v="11614"/>
    <n v="0"/>
    <n v="0"/>
    <n v="3858.2"/>
    <n v="35400.9"/>
    <n v="581577.80000000005"/>
    <n v="810722.6"/>
    <n v="604796.4"/>
    <n v="643798.69999999995"/>
    <n v="1735428.3"/>
    <n v="0"/>
    <n v="1359087.7"/>
    <n v="0"/>
    <n v="5235011.0999999996"/>
    <n v="0"/>
    <n v="0"/>
    <n v="41600126"/>
    <n v="0"/>
    <n v="134270.1"/>
    <n v="307117.00000000012"/>
    <n v="4631687.3999999994"/>
    <n v="48328494.899999999"/>
    <n v="53267299.299999997"/>
  </r>
  <r>
    <x v="5"/>
    <x v="4"/>
    <n v="10"/>
    <n v="30446"/>
    <n v="124303.1"/>
    <n v="153490.4"/>
    <n v="28.1"/>
    <n v="1113.3"/>
    <n v="15.7"/>
    <n v="10.4"/>
    <n v="1099.4000000000001"/>
    <n v="1563.9"/>
    <n v="3841.5"/>
    <n v="0"/>
    <n v="55.2"/>
    <n v="15874.3"/>
    <n v="64230.1"/>
    <n v="72250.5"/>
    <n v="41760.400000000001"/>
    <n v="8301.7999999999993"/>
    <n v="0"/>
    <n v="0"/>
    <n v="0"/>
    <n v="3422.7"/>
    <n v="33136.9"/>
    <n v="545915.5"/>
    <n v="774452.5"/>
    <n v="581135.80000000005"/>
    <n v="489897.3"/>
    <n v="1869154.1"/>
    <n v="0"/>
    <n v="1502084.4"/>
    <n v="0"/>
    <n v="5959472.9000000004"/>
    <n v="0"/>
    <n v="0"/>
    <n v="52684253.700000003"/>
    <n v="0"/>
    <n v="161164.6"/>
    <n v="315911.80000000005"/>
    <n v="4499587.0999999996"/>
    <n v="60306975.600000001"/>
    <n v="65122474.5"/>
  </r>
  <r>
    <x v="5"/>
    <x v="4"/>
    <n v="11"/>
    <n v="33055.199999999997"/>
    <n v="134657.20000000001"/>
    <n v="176281.1"/>
    <n v="27.6"/>
    <n v="1482.6"/>
    <n v="16.7"/>
    <n v="9.4"/>
    <n v="1161.5999999999999"/>
    <n v="2428.8000000000002"/>
    <n v="6323.7"/>
    <n v="0"/>
    <n v="63.9"/>
    <n v="18927.400000000001"/>
    <n v="71482.899999999994"/>
    <n v="89282"/>
    <n v="34940.1"/>
    <n v="28183.8"/>
    <n v="0"/>
    <n v="0"/>
    <n v="0"/>
    <n v="3554.3"/>
    <n v="36895.1"/>
    <n v="586164"/>
    <n v="857657.5"/>
    <n v="643202.80000000005"/>
    <n v="522655.9"/>
    <n v="1883588.1"/>
    <n v="0"/>
    <n v="1528642.8"/>
    <n v="0"/>
    <n v="5639515.9000000004"/>
    <n v="0"/>
    <n v="0"/>
    <n v="48432900.700000003"/>
    <n v="0"/>
    <n v="190940.1"/>
    <n v="355443.89999999997"/>
    <n v="4776597.8"/>
    <n v="55791999.500000007"/>
    <n v="60924041.20000001"/>
  </r>
  <r>
    <x v="5"/>
    <x v="4"/>
    <n v="12"/>
    <n v="50148.6"/>
    <n v="209697.5"/>
    <n v="352838.5"/>
    <n v="30.3"/>
    <n v="3355.2"/>
    <n v="23.9"/>
    <n v="14.6"/>
    <n v="1945.4"/>
    <n v="2711.1"/>
    <n v="6299.5"/>
    <n v="0"/>
    <n v="28.2"/>
    <n v="30004.5"/>
    <n v="105821.8"/>
    <n v="140374.9"/>
    <n v="45427"/>
    <n v="-39567.199999999997"/>
    <n v="6531.5"/>
    <n v="0"/>
    <n v="0"/>
    <n v="3807.9"/>
    <n v="55776.1"/>
    <n v="710265.8"/>
    <n v="1078314.7"/>
    <n v="853841.6"/>
    <n v="575577.1"/>
    <n v="1895570.7"/>
    <n v="33975.9"/>
    <n v="1424073.9"/>
    <n v="1890.3"/>
    <n v="5899316.7000000002"/>
    <n v="0"/>
    <n v="0"/>
    <n v="53548480.700000003"/>
    <n v="0"/>
    <n v="208852.2"/>
    <n v="627064.6"/>
    <n v="5461774.6000000006"/>
    <n v="61116589.700000003"/>
    <n v="67205428.900000006"/>
  </r>
  <r>
    <x v="6"/>
    <x v="4"/>
    <n v="1"/>
    <n v="12100.4"/>
    <n v="50789.8"/>
    <n v="29174.9"/>
    <n v="125.2"/>
    <n v="449.6"/>
    <n v="1330.1"/>
    <n v="0"/>
    <n v="0"/>
    <n v="6254.8"/>
    <n v="0"/>
    <n v="0"/>
    <n v="89.3"/>
    <n v="8011.2"/>
    <n v="15879.9"/>
    <n v="13000.5"/>
    <n v="0"/>
    <n v="0"/>
    <n v="31883.9"/>
    <n v="0"/>
    <n v="0"/>
    <n v="9.5"/>
    <n v="11226.4"/>
    <n v="120520"/>
    <n v="210987.3"/>
    <n v="150914.79999999999"/>
    <n v="241879.2"/>
    <n v="857942.5"/>
    <n v="-4445.5"/>
    <n v="517092.7"/>
    <n v="0"/>
    <n v="0"/>
    <n v="0"/>
    <n v="4906710"/>
    <n v="0"/>
    <n v="0"/>
    <n v="0"/>
    <n v="100224.80000000002"/>
    <n v="1662344.5"/>
    <n v="5419357.2000000002"/>
    <n v="7181926.5"/>
  </r>
  <r>
    <x v="6"/>
    <x v="4"/>
    <n v="2"/>
    <n v="12861.9"/>
    <n v="52442.9"/>
    <n v="28868.7"/>
    <n v="79.2"/>
    <n v="382.1"/>
    <n v="1272.8"/>
    <n v="0"/>
    <n v="0"/>
    <n v="5338.2"/>
    <n v="0"/>
    <n v="0"/>
    <n v="111.3"/>
    <n v="5057.2"/>
    <n v="16997.7"/>
    <n v="7116.5"/>
    <n v="0"/>
    <n v="0"/>
    <n v="20943.900000000001"/>
    <n v="0"/>
    <n v="0"/>
    <n v="10.5"/>
    <n v="13894.2"/>
    <n v="122772.5"/>
    <n v="208158.9"/>
    <n v="180601.5"/>
    <n v="265416.40000000002"/>
    <n v="792379.4"/>
    <n v="0"/>
    <n v="470189.9"/>
    <n v="0"/>
    <n v="0"/>
    <n v="0"/>
    <n v="0"/>
    <n v="3973220.2"/>
    <n v="0"/>
    <n v="0"/>
    <n v="101245.8"/>
    <n v="1633460"/>
    <n v="4443410.1000000006"/>
    <n v="6178115.9000000004"/>
  </r>
  <r>
    <x v="6"/>
    <x v="4"/>
    <n v="3"/>
    <n v="9518.7000000000007"/>
    <n v="35577.300000000003"/>
    <n v="18816"/>
    <n v="45.6"/>
    <n v="124.2"/>
    <n v="557.79999999999995"/>
    <n v="0"/>
    <n v="0"/>
    <n v="3720.7"/>
    <n v="0"/>
    <n v="0"/>
    <n v="68.5"/>
    <n v="5524.6"/>
    <n v="15877.9"/>
    <n v="10311.299999999999"/>
    <n v="0"/>
    <n v="0"/>
    <n v="42092.4"/>
    <n v="0"/>
    <n v="0"/>
    <n v="9.4"/>
    <n v="9590.7000000000007"/>
    <n v="113061.3"/>
    <n v="184772"/>
    <n v="1503633.3"/>
    <n v="210290.3"/>
    <n v="852288.3"/>
    <n v="0"/>
    <n v="476465.2"/>
    <n v="0"/>
    <n v="0"/>
    <n v="0"/>
    <n v="0"/>
    <n v="4354440.3"/>
    <n v="0"/>
    <n v="0"/>
    <n v="68360.3"/>
    <n v="2947520"/>
    <n v="4830905.5"/>
    <n v="7846785.7999999998"/>
  </r>
  <r>
    <x v="6"/>
    <x v="4"/>
    <n v="4"/>
    <n v="9146.6"/>
    <n v="33364"/>
    <n v="17914.3"/>
    <n v="52.6"/>
    <n v="219.3"/>
    <n v="477.2"/>
    <n v="0"/>
    <n v="0"/>
    <n v="2978.4"/>
    <n v="0"/>
    <n v="0"/>
    <n v="126.8"/>
    <n v="5583.9"/>
    <n v="23124.5"/>
    <n v="9371.7000000000007"/>
    <n v="0"/>
    <n v="0"/>
    <n v="27192.1"/>
    <n v="0"/>
    <n v="0"/>
    <n v="8.4"/>
    <n v="8776.7999999999993"/>
    <n v="111514.4"/>
    <n v="191432.2"/>
    <n v="-1171429.3999999999"/>
    <n v="226379.3"/>
    <n v="814843.8"/>
    <n v="0"/>
    <n v="436801"/>
    <n v="0"/>
    <n v="0"/>
    <n v="0"/>
    <n v="0"/>
    <n v="8201830.2000000002"/>
    <n v="0"/>
    <n v="0"/>
    <n v="64152.399999999994"/>
    <n v="246924.50000000023"/>
    <n v="8638631.1999999993"/>
    <n v="8949708.0999999996"/>
  </r>
  <r>
    <x v="6"/>
    <x v="4"/>
    <n v="5"/>
    <n v="8042.4"/>
    <n v="30295.7"/>
    <n v="15275.6"/>
    <n v="22.7"/>
    <n v="64.900000000000006"/>
    <n v="277.10000000000002"/>
    <n v="0"/>
    <n v="0"/>
    <n v="1492"/>
    <n v="0"/>
    <n v="0"/>
    <n v="89.4"/>
    <n v="6113.5"/>
    <n v="9466.5"/>
    <n v="11934.8"/>
    <n v="0"/>
    <n v="0"/>
    <n v="978.5"/>
    <n v="0"/>
    <n v="0"/>
    <n v="11.5"/>
    <n v="8193.6"/>
    <n v="121511.3"/>
    <n v="186190.9"/>
    <n v="167772.9"/>
    <n v="236495.1"/>
    <n v="855784.6"/>
    <n v="0"/>
    <n v="363702.8"/>
    <n v="0"/>
    <n v="0"/>
    <n v="0"/>
    <n v="0"/>
    <n v="8604630.3000000007"/>
    <n v="0"/>
    <n v="0"/>
    <n v="55470.399999999994"/>
    <n v="1604542.6"/>
    <n v="8968333.1000000015"/>
    <n v="10628346.100000001"/>
  </r>
  <r>
    <x v="6"/>
    <x v="4"/>
    <n v="6"/>
    <n v="6953"/>
    <n v="26369.4"/>
    <n v="12165.6"/>
    <n v="18.3"/>
    <n v="8.1"/>
    <n v="132.9"/>
    <n v="0"/>
    <n v="0"/>
    <n v="617"/>
    <n v="0"/>
    <n v="0"/>
    <n v="69.400000000000006"/>
    <n v="5823.6"/>
    <n v="14008.5"/>
    <n v="10544.1"/>
    <n v="0"/>
    <n v="0"/>
    <n v="0"/>
    <n v="0"/>
    <n v="0"/>
    <n v="8.4"/>
    <n v="6949.1"/>
    <n v="103434.3"/>
    <n v="166536.79999999999"/>
    <n v="173832.5"/>
    <n v="279791.8"/>
    <n v="823694.4"/>
    <n v="0"/>
    <n v="408379.3"/>
    <n v="0"/>
    <n v="0"/>
    <n v="0"/>
    <n v="0"/>
    <n v="4001490.2"/>
    <n v="0"/>
    <n v="0"/>
    <n v="46264.3"/>
    <n v="1584692.9"/>
    <n v="4409869.5"/>
    <n v="6040826.7000000002"/>
  </r>
  <r>
    <x v="6"/>
    <x v="4"/>
    <n v="7"/>
    <n v="6118.7"/>
    <n v="23986.1"/>
    <n v="11576.3"/>
    <n v="16"/>
    <n v="120.4"/>
    <n v="0"/>
    <n v="0"/>
    <n v="0"/>
    <n v="423.4"/>
    <n v="0"/>
    <n v="0"/>
    <n v="123.2"/>
    <n v="4940.3"/>
    <n v="15372.1"/>
    <n v="10172.799999999999"/>
    <n v="0"/>
    <n v="0"/>
    <n v="0"/>
    <n v="0"/>
    <n v="0"/>
    <n v="9.4"/>
    <n v="3292.1"/>
    <n v="101458.6"/>
    <n v="162019.4"/>
    <n v="128664.9"/>
    <n v="173364.7"/>
    <n v="810482.8"/>
    <n v="0"/>
    <n v="452623.9"/>
    <n v="0"/>
    <n v="0"/>
    <n v="0"/>
    <n v="0"/>
    <n v="6940020.2000000002"/>
    <n v="0"/>
    <n v="0"/>
    <n v="42240.9"/>
    <n v="1409900.3"/>
    <n v="7392644.1000000006"/>
    <n v="8844785.3000000007"/>
  </r>
  <r>
    <x v="6"/>
    <x v="4"/>
    <n v="8"/>
    <n v="6281.6"/>
    <n v="24726"/>
    <n v="12480.9"/>
    <n v="15.9"/>
    <n v="109.2"/>
    <n v="0"/>
    <n v="0"/>
    <n v="0"/>
    <n v="428.8"/>
    <n v="0"/>
    <n v="0"/>
    <n v="-26.6"/>
    <n v="5178.8999999999996"/>
    <n v="17052.5"/>
    <n v="10090.5"/>
    <n v="0"/>
    <n v="0"/>
    <n v="0"/>
    <n v="0"/>
    <n v="0"/>
    <n v="11.6"/>
    <n v="3943.4"/>
    <n v="104233.4"/>
    <n v="167326.39999999999"/>
    <n v="149345.5"/>
    <n v="218676"/>
    <n v="804981.4"/>
    <n v="0"/>
    <n v="495759"/>
    <n v="0"/>
    <n v="0"/>
    <n v="0"/>
    <n v="0"/>
    <n v="7744780.4000000004"/>
    <n v="0"/>
    <n v="0"/>
    <n v="44042.400000000001"/>
    <n v="1480813"/>
    <n v="8240539.4000000004"/>
    <n v="9765394.8000000007"/>
  </r>
  <r>
    <x v="6"/>
    <x v="4"/>
    <n v="9"/>
    <n v="6602.7"/>
    <n v="25732"/>
    <n v="12450.3"/>
    <n v="21.6"/>
    <n v="127.1"/>
    <n v="0"/>
    <n v="0"/>
    <n v="0"/>
    <n v="463.6"/>
    <n v="0"/>
    <n v="0"/>
    <n v="45.6"/>
    <n v="5487.4"/>
    <n v="16028.2"/>
    <n v="9208.5"/>
    <n v="0"/>
    <n v="0"/>
    <n v="0"/>
    <n v="0"/>
    <n v="0"/>
    <n v="9.5"/>
    <n v="6135.9"/>
    <n v="110933.7"/>
    <n v="166100.1"/>
    <n v="141467.79999999999"/>
    <n v="203061.8"/>
    <n v="700803.5"/>
    <n v="0"/>
    <n v="444798.7"/>
    <n v="0"/>
    <n v="0"/>
    <n v="0"/>
    <n v="0"/>
    <n v="8019069.7999999998"/>
    <n v="0"/>
    <n v="0"/>
    <n v="45397.299999999996"/>
    <n v="1359282"/>
    <n v="8463868.5"/>
    <n v="9868547.8000000007"/>
  </r>
  <r>
    <x v="6"/>
    <x v="4"/>
    <n v="10"/>
    <n v="6452.8"/>
    <n v="25319.4"/>
    <n v="12609.3"/>
    <n v="20.5"/>
    <n v="121.9"/>
    <n v="0"/>
    <n v="0"/>
    <n v="0"/>
    <n v="1036.2"/>
    <n v="0"/>
    <n v="0"/>
    <n v="50.5"/>
    <n v="5356.2"/>
    <n v="15049.6"/>
    <n v="6370.8"/>
    <n v="0"/>
    <n v="0"/>
    <n v="0"/>
    <n v="0"/>
    <n v="0"/>
    <n v="8.4"/>
    <n v="6885.2"/>
    <n v="106600.8"/>
    <n v="176209"/>
    <n v="175158.7"/>
    <n v="203500.4"/>
    <n v="726711.3"/>
    <n v="0"/>
    <n v="490253.6"/>
    <n v="0"/>
    <n v="0"/>
    <n v="0"/>
    <n v="0"/>
    <n v="18043370.199999999"/>
    <n v="0"/>
    <n v="0"/>
    <n v="45560.1"/>
    <n v="1421900.9"/>
    <n v="18533623.800000001"/>
    <n v="20001084.800000001"/>
  </r>
  <r>
    <x v="6"/>
    <x v="4"/>
    <n v="11"/>
    <n v="7405"/>
    <n v="27692.400000000001"/>
    <n v="14413"/>
    <n v="49.7"/>
    <n v="225.9"/>
    <n v="0"/>
    <n v="0"/>
    <n v="0"/>
    <n v="2463.6"/>
    <n v="0"/>
    <n v="0"/>
    <n v="211.5"/>
    <n v="5761.2"/>
    <n v="16636.3"/>
    <n v="10173.200000000001"/>
    <n v="0"/>
    <n v="0"/>
    <n v="0"/>
    <n v="0"/>
    <n v="0"/>
    <n v="11.6"/>
    <n v="6842.7"/>
    <n v="114509.4"/>
    <n v="185552.5"/>
    <n v="138954.70000000001"/>
    <n v="212417.4"/>
    <n v="690627.4"/>
    <n v="0"/>
    <n v="491735.1"/>
    <n v="0"/>
    <n v="0"/>
    <n v="0"/>
    <n v="0"/>
    <n v="6648461"/>
    <n v="0"/>
    <n v="0"/>
    <n v="52249.599999999999"/>
    <n v="1381697.9"/>
    <n v="7140196.0999999996"/>
    <n v="8574143.5999999996"/>
  </r>
  <r>
    <x v="6"/>
    <x v="4"/>
    <n v="12"/>
    <n v="10734.6"/>
    <n v="40872.9"/>
    <n v="22635.200000000001"/>
    <n v="109.8"/>
    <n v="1066.4000000000001"/>
    <n v="0"/>
    <n v="0"/>
    <n v="0"/>
    <n v="5709.1"/>
    <n v="0"/>
    <n v="0"/>
    <n v="78.400000000000006"/>
    <n v="6323.3"/>
    <n v="17813.599999999999"/>
    <n v="9321.6"/>
    <n v="0"/>
    <n v="0"/>
    <n v="645.70000000000005"/>
    <n v="0"/>
    <n v="0"/>
    <n v="8.4"/>
    <n v="7768.6"/>
    <n v="124375.8"/>
    <n v="173497.2"/>
    <n v="151450.70000000001"/>
    <n v="216059.4"/>
    <n v="684257.2"/>
    <n v="0"/>
    <n v="502087.2"/>
    <n v="0"/>
    <n v="0"/>
    <n v="0"/>
    <n v="0"/>
    <n v="10764961.5"/>
    <n v="0"/>
    <n v="0"/>
    <n v="81128"/>
    <n v="1391599.9"/>
    <n v="11267048.699999999"/>
    <n v="12739776.6"/>
  </r>
  <r>
    <x v="7"/>
    <x v="4"/>
    <n v="1"/>
    <n v="13016.3"/>
    <n v="72779.100000000006"/>
    <n v="62334"/>
    <n v="8.4"/>
    <n v="2519.1"/>
    <n v="0"/>
    <n v="0"/>
    <n v="13626.4"/>
    <n v="8529.2999999999993"/>
    <n v="12212.6"/>
    <n v="0"/>
    <n v="2051.6"/>
    <n v="21174.9"/>
    <n v="48738.400000000001"/>
    <n v="37151.800000000003"/>
    <n v="0"/>
    <n v="0"/>
    <n v="0"/>
    <n v="0"/>
    <n v="0"/>
    <n v="129.80000000000001"/>
    <n v="17615.5"/>
    <n v="232967.8"/>
    <n v="490000.7"/>
    <n v="217938.1"/>
    <n v="294309.59999999998"/>
    <n v="321391.2"/>
    <n v="0"/>
    <n v="0"/>
    <n v="0"/>
    <n v="0"/>
    <n v="0"/>
    <n v="0"/>
    <n v="0"/>
    <n v="0"/>
    <n v="0"/>
    <n v="185025.2"/>
    <n v="1683469.4000000001"/>
    <n v="0"/>
    <n v="1868494.6"/>
  </r>
  <r>
    <x v="7"/>
    <x v="4"/>
    <n v="2"/>
    <n v="13512.1"/>
    <n v="79248.3"/>
    <n v="64352.5"/>
    <n v="9.3000000000000007"/>
    <n v="2405.6999999999998"/>
    <n v="0"/>
    <n v="0"/>
    <n v="11586.5"/>
    <n v="10478.700000000001"/>
    <n v="12943.3"/>
    <n v="0"/>
    <n v="3038"/>
    <n v="22149"/>
    <n v="45167.199999999997"/>
    <n v="41663"/>
    <n v="0"/>
    <n v="9612.4"/>
    <n v="7565.2"/>
    <n v="0"/>
    <n v="0"/>
    <n v="190.3"/>
    <n v="17238.3"/>
    <n v="232621.5"/>
    <n v="492193.5"/>
    <n v="232195.9"/>
    <n v="238084.4"/>
    <n v="255242.8"/>
    <n v="0"/>
    <n v="0"/>
    <n v="0"/>
    <n v="0"/>
    <n v="0"/>
    <n v="0"/>
    <n v="0"/>
    <n v="0"/>
    <n v="0"/>
    <n v="194536.40000000002"/>
    <n v="1596961.5"/>
    <n v="0"/>
    <n v="1791497.9"/>
  </r>
  <r>
    <x v="7"/>
    <x v="4"/>
    <n v="3"/>
    <n v="10361.9"/>
    <n v="52012.800000000003"/>
    <n v="40765.5"/>
    <n v="15.4"/>
    <n v="2156.1999999999998"/>
    <n v="0"/>
    <n v="0"/>
    <n v="9728.6"/>
    <n v="7551.4"/>
    <n v="9432.4"/>
    <n v="0"/>
    <n v="3110.2"/>
    <n v="18553.400000000001"/>
    <n v="46223.8"/>
    <n v="39872"/>
    <n v="0"/>
    <n v="0"/>
    <n v="0"/>
    <n v="0"/>
    <n v="0"/>
    <n v="32.4"/>
    <n v="15030.9"/>
    <n v="229858.2"/>
    <n v="438304.8"/>
    <n v="222314.2"/>
    <n v="246032.8"/>
    <n v="299894.40000000002"/>
    <n v="0"/>
    <n v="0"/>
    <n v="0"/>
    <n v="0"/>
    <n v="0"/>
    <n v="0"/>
    <n v="0"/>
    <n v="0"/>
    <n v="0"/>
    <n v="132024.20000000001"/>
    <n v="1559227.1"/>
    <n v="0"/>
    <n v="1691251.3"/>
  </r>
  <r>
    <x v="7"/>
    <x v="4"/>
    <n v="4"/>
    <n v="9150"/>
    <n v="43396.3"/>
    <n v="34294.1"/>
    <n v="16.5"/>
    <n v="1850.5"/>
    <n v="0"/>
    <n v="0"/>
    <n v="8497.4"/>
    <n v="6448.2"/>
    <n v="11609.9"/>
    <n v="0"/>
    <n v="2756.7"/>
    <n v="17246.099999999999"/>
    <n v="39634.6"/>
    <n v="35930.300000000003"/>
    <n v="0"/>
    <n v="0"/>
    <n v="0"/>
    <n v="0"/>
    <n v="0"/>
    <n v="54.1"/>
    <n v="13704.8"/>
    <n v="209910.6"/>
    <n v="410541.8"/>
    <n v="205149.4"/>
    <n v="245897.60000000001"/>
    <n v="276307.20000000001"/>
    <n v="0"/>
    <n v="0"/>
    <n v="0"/>
    <n v="0"/>
    <n v="0"/>
    <n v="0"/>
    <n v="0"/>
    <n v="0"/>
    <n v="0"/>
    <n v="115262.89999999998"/>
    <n v="1457133.2"/>
    <n v="0"/>
    <n v="1572396.0999999999"/>
  </r>
  <r>
    <x v="7"/>
    <x v="4"/>
    <n v="5"/>
    <n v="8049.7"/>
    <n v="38793.300000000003"/>
    <n v="27918.400000000001"/>
    <n v="16.7"/>
    <n v="1038.0999999999999"/>
    <n v="0"/>
    <n v="0"/>
    <n v="4644.3999999999996"/>
    <n v="4376"/>
    <n v="7515"/>
    <n v="0"/>
    <n v="3357.3"/>
    <n v="16105.6"/>
    <n v="37291.800000000003"/>
    <n v="26456.5"/>
    <n v="0"/>
    <n v="0"/>
    <n v="0"/>
    <n v="0"/>
    <n v="0"/>
    <n v="20.399999999999999"/>
    <n v="11670.8"/>
    <n v="210384.5"/>
    <n v="391295.6"/>
    <n v="207320.6"/>
    <n v="260904.8"/>
    <n v="280987.7"/>
    <n v="0"/>
    <n v="0"/>
    <n v="0"/>
    <n v="0"/>
    <n v="0"/>
    <n v="0"/>
    <n v="0"/>
    <n v="0"/>
    <n v="0"/>
    <n v="92351.599999999991"/>
    <n v="1445795.5999999999"/>
    <n v="0"/>
    <n v="1538147.2"/>
  </r>
  <r>
    <x v="7"/>
    <x v="4"/>
    <n v="6"/>
    <n v="6959.7"/>
    <n v="33406.800000000003"/>
    <n v="24236.7"/>
    <n v="19.600000000000001"/>
    <n v="699.4"/>
    <n v="0"/>
    <n v="0"/>
    <n v="3258.4"/>
    <n v="2827.8"/>
    <n v="6202.3"/>
    <n v="0"/>
    <n v="1830.2"/>
    <n v="14171"/>
    <n v="33745"/>
    <n v="23644.1"/>
    <n v="0"/>
    <n v="0"/>
    <n v="0"/>
    <n v="0"/>
    <n v="0"/>
    <n v="22.6"/>
    <n v="11444.1"/>
    <n v="199001.2"/>
    <n v="346973.8"/>
    <n v="199326"/>
    <n v="236585.5"/>
    <n v="250684.1"/>
    <n v="0"/>
    <n v="0"/>
    <n v="0"/>
    <n v="0"/>
    <n v="0"/>
    <n v="0"/>
    <n v="0"/>
    <n v="0"/>
    <n v="0"/>
    <n v="77610.7"/>
    <n v="1317427.6000000001"/>
    <n v="0"/>
    <n v="1395038.3"/>
  </r>
  <r>
    <x v="7"/>
    <x v="4"/>
    <n v="7"/>
    <n v="6220.9"/>
    <n v="29334.6"/>
    <n v="21482.1"/>
    <n v="23.4"/>
    <n v="261.60000000000002"/>
    <n v="0"/>
    <n v="0"/>
    <n v="1724.3"/>
    <n v="4371.3999999999996"/>
    <n v="4028.6"/>
    <n v="0"/>
    <n v="1776.6"/>
    <n v="12052.4"/>
    <n v="30754.3"/>
    <n v="21045.8"/>
    <n v="6249.1"/>
    <n v="0"/>
    <n v="0"/>
    <n v="0"/>
    <n v="0"/>
    <n v="16.899999999999999"/>
    <n v="8640.5"/>
    <n v="171618.6"/>
    <n v="313703.8"/>
    <n v="120627.8"/>
    <n v="295362.09999999998"/>
    <n v="252636.3"/>
    <n v="0"/>
    <n v="0"/>
    <n v="0"/>
    <n v="0"/>
    <n v="0"/>
    <n v="0"/>
    <n v="0"/>
    <n v="0"/>
    <n v="0"/>
    <n v="67446.900000000009"/>
    <n v="1234484.2"/>
    <n v="0"/>
    <n v="1301931.0999999999"/>
  </r>
  <r>
    <x v="7"/>
    <x v="4"/>
    <n v="8"/>
    <n v="6353.5"/>
    <n v="30104.799999999999"/>
    <n v="21377"/>
    <n v="13.3"/>
    <n v="397.9"/>
    <n v="0"/>
    <n v="0"/>
    <n v="1413"/>
    <n v="4314.8999999999996"/>
    <n v="3939.5"/>
    <n v="0"/>
    <n v="2099.1999999999998"/>
    <n v="12176.7"/>
    <n v="30010.5"/>
    <n v="24915.5"/>
    <n v="0"/>
    <n v="0"/>
    <n v="0"/>
    <n v="0"/>
    <n v="0"/>
    <n v="250.1"/>
    <n v="8704.7000000000007"/>
    <n v="180213.7"/>
    <n v="311290.8"/>
    <n v="133021.6"/>
    <n v="317250.7"/>
    <n v="254731.8"/>
    <n v="0"/>
    <n v="0"/>
    <n v="0"/>
    <n v="0"/>
    <n v="0"/>
    <n v="0"/>
    <n v="0"/>
    <n v="0"/>
    <n v="0"/>
    <n v="67913.900000000009"/>
    <n v="1274665.3"/>
    <n v="0"/>
    <n v="1342579.2"/>
  </r>
  <r>
    <x v="7"/>
    <x v="4"/>
    <n v="9"/>
    <n v="6520"/>
    <n v="31059.8"/>
    <n v="22188.400000000001"/>
    <n v="18"/>
    <n v="606.79999999999995"/>
    <n v="0"/>
    <n v="0"/>
    <n v="1977.5"/>
    <n v="4423.1000000000004"/>
    <n v="3525.1"/>
    <n v="0"/>
    <n v="2552.1999999999998"/>
    <n v="14706.6"/>
    <n v="32965.699999999997"/>
    <n v="21339.9"/>
    <n v="0"/>
    <n v="0"/>
    <n v="0"/>
    <n v="0"/>
    <n v="0"/>
    <n v="60.7"/>
    <n v="8315.6"/>
    <n v="174540.1"/>
    <n v="296577.90000000002"/>
    <n v="175173.3"/>
    <n v="266497.09999999998"/>
    <n v="240008.3"/>
    <n v="0"/>
    <n v="0"/>
    <n v="0"/>
    <n v="0"/>
    <n v="0"/>
    <n v="0"/>
    <n v="0"/>
    <n v="0"/>
    <n v="0"/>
    <n v="70318.700000000012"/>
    <n v="1232737.3999999999"/>
    <n v="0"/>
    <n v="1303056.0999999999"/>
  </r>
  <r>
    <x v="7"/>
    <x v="4"/>
    <n v="10"/>
    <n v="6203.8"/>
    <n v="29743.4"/>
    <n v="20594.099999999999"/>
    <n v="10.6"/>
    <n v="857"/>
    <n v="0"/>
    <n v="0"/>
    <n v="3075.2"/>
    <n v="5101.2"/>
    <n v="2974"/>
    <n v="0"/>
    <n v="3013.6"/>
    <n v="12676.1"/>
    <n v="32853.800000000003"/>
    <n v="26332.3"/>
    <n v="0"/>
    <n v="0"/>
    <n v="0"/>
    <n v="0"/>
    <n v="0"/>
    <n v="34.700000000000003"/>
    <n v="8963.7000000000007"/>
    <n v="169444.7"/>
    <n v="302876.79999999999"/>
    <n v="145404.5"/>
    <n v="315840.5"/>
    <n v="236113.8"/>
    <n v="0"/>
    <n v="0"/>
    <n v="0"/>
    <n v="0"/>
    <n v="0"/>
    <n v="0"/>
    <n v="0"/>
    <n v="0"/>
    <n v="0"/>
    <n v="68559.3"/>
    <n v="1253554.5"/>
    <n v="0"/>
    <n v="1322113.8"/>
  </r>
  <r>
    <x v="7"/>
    <x v="4"/>
    <n v="11"/>
    <n v="7095.3"/>
    <n v="33756.5"/>
    <n v="23702.400000000001"/>
    <n v="8.4"/>
    <n v="1222.0999999999999"/>
    <n v="0"/>
    <n v="0"/>
    <n v="5213.3"/>
    <n v="6909.7"/>
    <n v="5000.2"/>
    <n v="0"/>
    <n v="3415"/>
    <n v="14333.2"/>
    <n v="36639.800000000003"/>
    <n v="30971.4"/>
    <n v="0"/>
    <n v="0"/>
    <n v="20080.2"/>
    <n v="0"/>
    <n v="0"/>
    <n v="18"/>
    <n v="10103.6"/>
    <n v="183069.3"/>
    <n v="345512.2"/>
    <n v="161121.9"/>
    <n v="292614.8"/>
    <n v="253574.8"/>
    <n v="0"/>
    <n v="0"/>
    <n v="0"/>
    <n v="0"/>
    <n v="0"/>
    <n v="0"/>
    <n v="0"/>
    <n v="0"/>
    <n v="0"/>
    <n v="82907.900000000009"/>
    <n v="1351454.2"/>
    <n v="0"/>
    <n v="1434362.0999999999"/>
  </r>
  <r>
    <x v="7"/>
    <x v="4"/>
    <n v="12"/>
    <n v="11530.3"/>
    <n v="54915.5"/>
    <n v="41100.300000000003"/>
    <n v="8.3000000000000007"/>
    <n v="1868.7"/>
    <n v="0"/>
    <n v="0"/>
    <n v="5908.1"/>
    <n v="10167.299999999999"/>
    <n v="6815.2"/>
    <n v="0"/>
    <n v="3112.7"/>
    <n v="17364.7"/>
    <n v="39589.5"/>
    <n v="38369.4"/>
    <n v="0"/>
    <n v="0"/>
    <n v="0"/>
    <n v="0"/>
    <n v="0"/>
    <n v="60.1"/>
    <n v="10914.4"/>
    <n v="208538.1"/>
    <n v="396636.8"/>
    <n v="180310.1"/>
    <n v="308205.8"/>
    <n v="254067.4"/>
    <n v="0"/>
    <n v="0"/>
    <n v="0"/>
    <n v="0"/>
    <n v="0"/>
    <n v="0"/>
    <n v="0"/>
    <n v="0"/>
    <n v="0"/>
    <n v="132313.70000000001"/>
    <n v="1457168.9999999998"/>
    <n v="0"/>
    <n v="1589482.6999999997"/>
  </r>
  <r>
    <x v="8"/>
    <x v="4"/>
    <n v="1"/>
    <n v="684"/>
    <n v="2210.4"/>
    <n v="848.2"/>
    <n v="0"/>
    <n v="0"/>
    <n v="0"/>
    <n v="0"/>
    <n v="0"/>
    <n v="0"/>
    <n v="0"/>
    <n v="0"/>
    <n v="47.8"/>
    <n v="1959.5"/>
    <n v="3275.4"/>
    <n v="607.6"/>
    <n v="0"/>
    <n v="0"/>
    <n v="0"/>
    <n v="0"/>
    <n v="0"/>
    <n v="0"/>
    <n v="1842.2"/>
    <n v="15407.8"/>
    <n v="29828.799999999999"/>
    <n v="31102.3"/>
    <n v="0"/>
    <n v="157993.1"/>
    <n v="0"/>
    <n v="0"/>
    <n v="0"/>
    <n v="0"/>
    <n v="0"/>
    <n v="0"/>
    <n v="0"/>
    <n v="0"/>
    <n v="0"/>
    <n v="3742.6000000000004"/>
    <n v="242064.5"/>
    <n v="0"/>
    <n v="245807.1"/>
  </r>
  <r>
    <x v="8"/>
    <x v="4"/>
    <n v="2"/>
    <n v="793.1"/>
    <n v="2515.6"/>
    <n v="940.8"/>
    <n v="0"/>
    <n v="0"/>
    <n v="0"/>
    <n v="0"/>
    <n v="0"/>
    <n v="0"/>
    <n v="0"/>
    <n v="0"/>
    <n v="44.2"/>
    <n v="2783.5"/>
    <n v="3548.5"/>
    <n v="2061.1999999999998"/>
    <n v="0"/>
    <n v="0"/>
    <n v="0"/>
    <n v="0"/>
    <n v="0"/>
    <n v="0"/>
    <n v="2055.6"/>
    <n v="19877.900000000001"/>
    <n v="32953.199999999997"/>
    <n v="27401"/>
    <n v="0"/>
    <n v="134570.1"/>
    <n v="0"/>
    <n v="0"/>
    <n v="0"/>
    <n v="0"/>
    <n v="0"/>
    <n v="0"/>
    <n v="0"/>
    <n v="0"/>
    <n v="0"/>
    <n v="4249.5"/>
    <n v="225295.2"/>
    <n v="0"/>
    <n v="229544.7"/>
  </r>
  <r>
    <x v="8"/>
    <x v="4"/>
    <n v="3"/>
    <n v="585.6"/>
    <n v="1721.1"/>
    <n v="702.5"/>
    <n v="0"/>
    <n v="0"/>
    <n v="0"/>
    <n v="0"/>
    <n v="0"/>
    <n v="0"/>
    <n v="0"/>
    <n v="0"/>
    <n v="47.7"/>
    <n v="3039.6"/>
    <n v="3504.6"/>
    <n v="-260.2"/>
    <n v="0"/>
    <n v="0"/>
    <n v="0"/>
    <n v="0"/>
    <n v="0"/>
    <n v="0"/>
    <n v="1862.1"/>
    <n v="16588.099999999999"/>
    <n v="20585.2"/>
    <n v="29928"/>
    <n v="0"/>
    <n v="146244.79999999999"/>
    <n v="0"/>
    <n v="0"/>
    <n v="0"/>
    <n v="0"/>
    <n v="0"/>
    <n v="0"/>
    <n v="0"/>
    <n v="0"/>
    <n v="0"/>
    <n v="3009.2"/>
    <n v="221539.9"/>
    <n v="0"/>
    <n v="224549.1"/>
  </r>
  <r>
    <x v="8"/>
    <x v="4"/>
    <n v="4"/>
    <n v="549.6"/>
    <n v="1640.9"/>
    <n v="650.29999999999995"/>
    <n v="0"/>
    <n v="0"/>
    <n v="0"/>
    <n v="0"/>
    <n v="0"/>
    <n v="0"/>
    <n v="0"/>
    <n v="0"/>
    <n v="43"/>
    <n v="1391"/>
    <n v="3123.6"/>
    <n v="717.6"/>
    <n v="0"/>
    <n v="0"/>
    <n v="0"/>
    <n v="0"/>
    <n v="0"/>
    <n v="0"/>
    <n v="2176.1999999999998"/>
    <n v="15447.6"/>
    <n v="15742"/>
    <n v="29451.7"/>
    <n v="0"/>
    <n v="125771.3"/>
    <n v="0"/>
    <n v="0"/>
    <n v="0"/>
    <n v="0"/>
    <n v="0"/>
    <n v="0"/>
    <n v="0"/>
    <n v="0"/>
    <n v="0"/>
    <n v="2840.8"/>
    <n v="193864"/>
    <n v="0"/>
    <n v="196704.8"/>
  </r>
  <r>
    <x v="8"/>
    <x v="4"/>
    <n v="5"/>
    <n v="498.5"/>
    <n v="1557.7"/>
    <n v="636.29999999999995"/>
    <n v="0"/>
    <n v="0"/>
    <n v="0"/>
    <n v="0"/>
    <n v="0"/>
    <n v="0"/>
    <n v="0"/>
    <n v="0"/>
    <n v="44.1"/>
    <n v="1592.4"/>
    <n v="3376.8"/>
    <n v="694.1"/>
    <n v="0"/>
    <n v="0"/>
    <n v="0"/>
    <n v="0"/>
    <n v="0"/>
    <n v="0"/>
    <n v="2184.6999999999998"/>
    <n v="15380.4"/>
    <n v="14328.8"/>
    <n v="29775.1"/>
    <n v="0"/>
    <n v="119869.5"/>
    <n v="0"/>
    <n v="0"/>
    <n v="0"/>
    <n v="0"/>
    <n v="0"/>
    <n v="0"/>
    <n v="0"/>
    <n v="0"/>
    <n v="0"/>
    <n v="2692.5"/>
    <n v="187245.9"/>
    <n v="0"/>
    <n v="189938.4"/>
  </r>
  <r>
    <x v="8"/>
    <x v="4"/>
    <n v="6"/>
    <n v="409.6"/>
    <n v="1310.3"/>
    <n v="543.29999999999995"/>
    <n v="0"/>
    <n v="0"/>
    <n v="0"/>
    <n v="0"/>
    <n v="0"/>
    <n v="0"/>
    <n v="0"/>
    <n v="0"/>
    <n v="47.6"/>
    <n v="1300.5"/>
    <n v="3124.5"/>
    <n v="621.29999999999995"/>
    <n v="0"/>
    <n v="0"/>
    <n v="0"/>
    <n v="0"/>
    <n v="0"/>
    <n v="0"/>
    <n v="1678"/>
    <n v="14648.5"/>
    <n v="10711.3"/>
    <n v="25493"/>
    <n v="0"/>
    <n v="109064.8"/>
    <n v="0"/>
    <n v="0"/>
    <n v="0"/>
    <n v="0"/>
    <n v="0"/>
    <n v="0"/>
    <n v="0"/>
    <n v="0"/>
    <n v="0"/>
    <n v="2263.1999999999998"/>
    <n v="166689.5"/>
    <n v="0"/>
    <n v="168952.7"/>
  </r>
  <r>
    <x v="8"/>
    <x v="4"/>
    <n v="7"/>
    <n v="511.4"/>
    <n v="1185.5"/>
    <n v="475.5"/>
    <n v="0"/>
    <n v="0"/>
    <n v="0"/>
    <n v="0"/>
    <n v="0"/>
    <n v="0"/>
    <n v="0"/>
    <n v="0"/>
    <n v="43"/>
    <n v="909.8"/>
    <n v="2494.3000000000002"/>
    <n v="0"/>
    <n v="0"/>
    <n v="0"/>
    <n v="0"/>
    <n v="0"/>
    <n v="0"/>
    <n v="0"/>
    <n v="322.39999999999998"/>
    <n v="11470.8"/>
    <n v="16279.5"/>
    <n v="20308.8"/>
    <n v="0"/>
    <n v="113483.6"/>
    <n v="0"/>
    <n v="0"/>
    <n v="0"/>
    <n v="0"/>
    <n v="0"/>
    <n v="0"/>
    <n v="0"/>
    <n v="0"/>
    <n v="0"/>
    <n v="2172.4"/>
    <n v="165312.20000000001"/>
    <n v="0"/>
    <n v="167484.6"/>
  </r>
  <r>
    <x v="8"/>
    <x v="4"/>
    <n v="8"/>
    <n v="547"/>
    <n v="1291.2"/>
    <n v="465.5"/>
    <n v="0"/>
    <n v="0"/>
    <n v="0"/>
    <n v="0"/>
    <n v="0"/>
    <n v="0"/>
    <n v="0"/>
    <n v="0"/>
    <n v="45.4"/>
    <n v="745.2"/>
    <n v="3256.8"/>
    <n v="0"/>
    <n v="0"/>
    <n v="0"/>
    <n v="0"/>
    <n v="0"/>
    <n v="0"/>
    <n v="0"/>
    <n v="402.7"/>
    <n v="12470.9"/>
    <n v="16612.900000000001"/>
    <n v="20840.7"/>
    <n v="0"/>
    <n v="113030.3"/>
    <n v="0"/>
    <n v="0"/>
    <n v="0"/>
    <n v="0"/>
    <n v="0"/>
    <n v="0"/>
    <n v="0"/>
    <n v="0"/>
    <n v="0"/>
    <n v="2303.6999999999998"/>
    <n v="167404.90000000002"/>
    <n v="0"/>
    <n v="169708.60000000003"/>
  </r>
  <r>
    <x v="8"/>
    <x v="4"/>
    <n v="9"/>
    <n v="542.79999999999995"/>
    <n v="1345.4"/>
    <n v="495.4"/>
    <n v="0"/>
    <n v="0"/>
    <n v="0"/>
    <n v="0"/>
    <n v="0"/>
    <n v="0"/>
    <n v="0"/>
    <n v="0"/>
    <n v="43.1"/>
    <n v="1005.2"/>
    <n v="3901.3"/>
    <n v="0"/>
    <n v="0"/>
    <n v="0"/>
    <n v="0"/>
    <n v="0"/>
    <n v="0"/>
    <n v="0"/>
    <n v="721.8"/>
    <n v="12573.8"/>
    <n v="16854.2"/>
    <n v="20694"/>
    <n v="0"/>
    <n v="108982.8"/>
    <n v="0"/>
    <n v="0"/>
    <n v="0"/>
    <n v="0"/>
    <n v="0"/>
    <n v="0"/>
    <n v="0"/>
    <n v="0"/>
    <n v="0"/>
    <n v="2383.6"/>
    <n v="164776.20000000001"/>
    <n v="0"/>
    <n v="167159.80000000002"/>
  </r>
  <r>
    <x v="8"/>
    <x v="4"/>
    <n v="10"/>
    <n v="500.4"/>
    <n v="1219.7"/>
    <n v="440.6"/>
    <n v="0"/>
    <n v="0"/>
    <n v="0"/>
    <n v="0"/>
    <n v="0"/>
    <n v="0"/>
    <n v="0"/>
    <n v="0"/>
    <n v="40.700000000000003"/>
    <n v="889.9"/>
    <n v="3504.9"/>
    <n v="0"/>
    <n v="50758.7"/>
    <n v="0"/>
    <n v="0"/>
    <n v="0"/>
    <n v="0"/>
    <n v="0"/>
    <n v="653.6"/>
    <n v="12025.2"/>
    <n v="14127"/>
    <n v="19804.2"/>
    <n v="0"/>
    <n v="117669.3"/>
    <n v="0"/>
    <n v="0"/>
    <n v="0"/>
    <n v="0"/>
    <n v="0"/>
    <n v="0"/>
    <n v="0"/>
    <n v="0"/>
    <n v="0"/>
    <n v="2160.6999999999998"/>
    <n v="219473.5"/>
    <n v="0"/>
    <n v="221634.2"/>
  </r>
  <r>
    <x v="8"/>
    <x v="4"/>
    <n v="11"/>
    <n v="601.6"/>
    <n v="1482.5"/>
    <n v="547"/>
    <n v="0"/>
    <n v="0"/>
    <n v="0"/>
    <n v="0"/>
    <n v="0"/>
    <n v="0"/>
    <n v="0"/>
    <n v="0"/>
    <n v="43.1"/>
    <n v="1005.7"/>
    <n v="3921.5"/>
    <n v="0"/>
    <n v="19362.099999999999"/>
    <n v="0"/>
    <n v="0"/>
    <n v="0"/>
    <n v="0"/>
    <n v="0"/>
    <n v="754"/>
    <n v="14406.3"/>
    <n v="19444.5"/>
    <n v="28565.3"/>
    <n v="0"/>
    <n v="126720.7"/>
    <n v="0"/>
    <n v="0"/>
    <n v="0"/>
    <n v="0"/>
    <n v="0"/>
    <n v="0"/>
    <n v="0"/>
    <n v="0"/>
    <n v="0"/>
    <n v="2631.1"/>
    <n v="214223.2"/>
    <n v="0"/>
    <n v="216854.30000000002"/>
  </r>
  <r>
    <x v="8"/>
    <x v="4"/>
    <n v="12"/>
    <n v="737.3"/>
    <n v="1691.8"/>
    <n v="628.6"/>
    <n v="0"/>
    <n v="0"/>
    <n v="0"/>
    <n v="0"/>
    <n v="0"/>
    <n v="0"/>
    <n v="0"/>
    <n v="0"/>
    <n v="42"/>
    <n v="1311.4"/>
    <n v="3703.8"/>
    <n v="0"/>
    <n v="891"/>
    <n v="0"/>
    <n v="7805.2"/>
    <n v="0"/>
    <n v="0"/>
    <n v="0"/>
    <n v="856.1"/>
    <n v="16683.400000000001"/>
    <n v="29310"/>
    <n v="54950.1"/>
    <n v="0"/>
    <n v="131864.6"/>
    <n v="0"/>
    <n v="0"/>
    <n v="0"/>
    <n v="0"/>
    <n v="0"/>
    <n v="0"/>
    <n v="0"/>
    <n v="0"/>
    <n v="0"/>
    <n v="3057.7"/>
    <n v="247417.60000000001"/>
    <n v="0"/>
    <n v="250475.30000000002"/>
  </r>
  <r>
    <x v="9"/>
    <x v="4"/>
    <n v="1"/>
    <n v="104573.1"/>
    <n v="368705.2"/>
    <n v="789805.9"/>
    <n v="124.7"/>
    <n v="159268.5"/>
    <n v="7932"/>
    <n v="598.70000000000005"/>
    <n v="119018.9"/>
    <n v="104990"/>
    <n v="599.9"/>
    <n v="1136.0999999999999"/>
    <n v="508.4"/>
    <n v="26768.799999999999"/>
    <n v="98552.1"/>
    <n v="26247.9"/>
    <n v="10743"/>
    <n v="0"/>
    <n v="0"/>
    <n v="35569"/>
    <n v="0"/>
    <n v="1750.7"/>
    <n v="46295.3"/>
    <n v="655222.4"/>
    <n v="912180.5"/>
    <n v="331225.7"/>
    <n v="589460.1"/>
    <n v="418822.3"/>
    <n v="0"/>
    <n v="0"/>
    <n v="0"/>
    <n v="2648997.5"/>
    <n v="0"/>
    <n v="0"/>
    <n v="0"/>
    <n v="0"/>
    <n v="0"/>
    <n v="1655616.9"/>
    <n v="3154482.3000000003"/>
    <n v="2648997.5"/>
    <n v="7459096.7000000002"/>
  </r>
  <r>
    <x v="9"/>
    <x v="4"/>
    <n v="2"/>
    <n v="102484.6"/>
    <n v="370728.3"/>
    <n v="702599.4"/>
    <n v="126.8"/>
    <n v="137512.5"/>
    <n v="7298.6"/>
    <n v="473.2"/>
    <n v="104017"/>
    <n v="96090"/>
    <n v="477.8"/>
    <n v="932.1"/>
    <n v="714.4"/>
    <n v="26217.1"/>
    <n v="95619.8"/>
    <n v="45429.3"/>
    <n v="10690.8"/>
    <n v="0"/>
    <n v="0"/>
    <n v="31267.1"/>
    <n v="0"/>
    <n v="1678.5"/>
    <n v="48040.2"/>
    <n v="618393.80000000005"/>
    <n v="857027.7"/>
    <n v="308324.09999999998"/>
    <n v="512862.9"/>
    <n v="405045.8"/>
    <n v="0"/>
    <n v="0"/>
    <n v="0"/>
    <n v="1971688.6"/>
    <n v="0"/>
    <n v="0"/>
    <n v="0"/>
    <n v="0"/>
    <n v="0"/>
    <n v="1521808.2000000002"/>
    <n v="2962243.5999999996"/>
    <n v="1971688.6"/>
    <n v="6455740.4000000004"/>
  </r>
  <r>
    <x v="9"/>
    <x v="4"/>
    <n v="3"/>
    <n v="90809.2"/>
    <n v="276537.5"/>
    <n v="626452.6"/>
    <n v="119.6"/>
    <n v="99314"/>
    <n v="4349.5"/>
    <n v="561.70000000000005"/>
    <n v="62993.5"/>
    <n v="62414.400000000001"/>
    <n v="309.2"/>
    <n v="854.4"/>
    <n v="595.20000000000005"/>
    <n v="22989.8"/>
    <n v="88992.8"/>
    <n v="36522.1"/>
    <n v="10753.5"/>
    <n v="0"/>
    <n v="0"/>
    <n v="31512"/>
    <n v="0"/>
    <n v="1434.6"/>
    <n v="40403.4"/>
    <n v="563417.80000000005"/>
    <n v="770263.5"/>
    <n v="270321.40000000002"/>
    <n v="531617.4"/>
    <n v="400039.3"/>
    <n v="0"/>
    <n v="0"/>
    <n v="0"/>
    <n v="2405170"/>
    <n v="0"/>
    <n v="0"/>
    <n v="0"/>
    <n v="0"/>
    <n v="0"/>
    <n v="1223861.1999999997"/>
    <n v="2769717.1999999997"/>
    <n v="2405170"/>
    <n v="6398748.3999999994"/>
  </r>
  <r>
    <x v="9"/>
    <x v="4"/>
    <n v="4"/>
    <n v="90607.9"/>
    <n v="264563.40000000002"/>
    <n v="618795"/>
    <n v="120.6"/>
    <n v="83578.8"/>
    <n v="3245.5"/>
    <n v="541.4"/>
    <n v="55130.3"/>
    <n v="58321.7"/>
    <n v="253"/>
    <n v="890"/>
    <n v="388.2"/>
    <n v="30539"/>
    <n v="85958.399999999994"/>
    <n v="33752.1"/>
    <n v="10004"/>
    <n v="0"/>
    <n v="0"/>
    <n v="31399.4"/>
    <n v="0"/>
    <n v="1462.3"/>
    <n v="32091.5"/>
    <n v="555235.19999999995"/>
    <n v="759318.7"/>
    <n v="270172.7"/>
    <n v="493924.4"/>
    <n v="410538.9"/>
    <n v="0"/>
    <n v="0"/>
    <n v="0"/>
    <n v="2766129.8"/>
    <n v="0"/>
    <n v="0"/>
    <n v="0"/>
    <n v="0"/>
    <n v="0"/>
    <n v="1175157.5999999999"/>
    <n v="2715674.8"/>
    <n v="2766129.8"/>
    <n v="6656962.1999999993"/>
  </r>
  <r>
    <x v="9"/>
    <x v="4"/>
    <n v="5"/>
    <n v="69586.399999999994"/>
    <n v="221071.1"/>
    <n v="460210"/>
    <n v="126.4"/>
    <n v="50031.4"/>
    <n v="2120"/>
    <n v="329.9"/>
    <n v="32889.599999999999"/>
    <n v="35884.6"/>
    <n v="178.7"/>
    <n v="890"/>
    <n v="616.9"/>
    <n v="18335.8"/>
    <n v="82964.800000000003"/>
    <n v="49331.6"/>
    <n v="16071.5"/>
    <n v="0"/>
    <n v="0"/>
    <n v="35087.300000000003"/>
    <n v="0"/>
    <n v="1441.7"/>
    <n v="39222.300000000003"/>
    <n v="508441.1"/>
    <n v="683923"/>
    <n v="265493"/>
    <n v="431907.9"/>
    <n v="371608.4"/>
    <n v="0"/>
    <n v="0"/>
    <n v="0"/>
    <n v="2697982"/>
    <n v="0"/>
    <n v="0"/>
    <n v="0"/>
    <n v="0"/>
    <n v="0"/>
    <n v="872428.1"/>
    <n v="2505335.2999999998"/>
    <n v="2697982"/>
    <n v="6075745.4000000004"/>
  </r>
  <r>
    <x v="9"/>
    <x v="4"/>
    <n v="6"/>
    <n v="47794.400000000001"/>
    <n v="167252.1"/>
    <n v="274692.2"/>
    <n v="204.8"/>
    <n v="19581"/>
    <n v="416.4"/>
    <n v="206"/>
    <n v="11718.5"/>
    <n v="14696.8"/>
    <n v="81.2"/>
    <n v="890"/>
    <n v="1085.0999999999999"/>
    <n v="15578"/>
    <n v="84451.6"/>
    <n v="8882.2999999999993"/>
    <n v="13854.3"/>
    <n v="0"/>
    <n v="21072.400000000001"/>
    <n v="32068.400000000001"/>
    <n v="0"/>
    <n v="1766.4"/>
    <n v="39695.800000000003"/>
    <n v="435967.3"/>
    <n v="607511.5"/>
    <n v="188392"/>
    <n v="420527.9"/>
    <n v="372549.6"/>
    <n v="0"/>
    <n v="0"/>
    <n v="32788.9"/>
    <n v="1999258.5"/>
    <n v="0"/>
    <n v="0"/>
    <n v="0"/>
    <n v="0"/>
    <n v="0"/>
    <n v="536643.4"/>
    <n v="2244292.6"/>
    <n v="2032047.4"/>
    <n v="4812983.4000000004"/>
  </r>
  <r>
    <x v="9"/>
    <x v="4"/>
    <n v="7"/>
    <n v="40847.599999999999"/>
    <n v="159455.9"/>
    <n v="232796"/>
    <n v="145.19999999999999"/>
    <n v="15906.1"/>
    <n v="212.5"/>
    <n v="164.6"/>
    <n v="11225.6"/>
    <n v="11582.9"/>
    <n v="91.8"/>
    <n v="891.4"/>
    <n v="623.29999999999995"/>
    <n v="13494.7"/>
    <n v="70261.100000000006"/>
    <n v="29548.799999999999"/>
    <n v="-96035.6"/>
    <n v="13343.1"/>
    <n v="0"/>
    <n v="31587.5"/>
    <n v="0"/>
    <n v="2964.3"/>
    <n v="58358.5"/>
    <n v="405924.8"/>
    <n v="608355.6"/>
    <n v="317874.09999999998"/>
    <n v="423387.1"/>
    <n v="360227.1"/>
    <n v="0"/>
    <n v="0"/>
    <n v="0"/>
    <n v="1646984.9"/>
    <n v="0"/>
    <n v="0"/>
    <n v="0"/>
    <n v="0"/>
    <n v="0"/>
    <n v="472428.19999999995"/>
    <n v="2240805.8000000003"/>
    <n v="1646984.9"/>
    <n v="4360218.9000000004"/>
  </r>
  <r>
    <x v="9"/>
    <x v="4"/>
    <n v="8"/>
    <n v="40349.300000000003"/>
    <n v="158370.4"/>
    <n v="235811.9"/>
    <n v="133.19999999999999"/>
    <n v="14606"/>
    <n v="9.5"/>
    <n v="73"/>
    <n v="11851.4"/>
    <n v="10267.9"/>
    <n v="83.8"/>
    <n v="895.1"/>
    <n v="712.7"/>
    <n v="13572.3"/>
    <n v="65865.600000000006"/>
    <n v="28226.2"/>
    <n v="2789.4"/>
    <n v="0"/>
    <n v="0"/>
    <n v="33462.199999999997"/>
    <n v="0"/>
    <n v="1832.4"/>
    <n v="35539.699999999997"/>
    <n v="406018.7"/>
    <n v="598393.19999999995"/>
    <n v="212566.39999999999"/>
    <n v="445576.9"/>
    <n v="331926.7"/>
    <n v="0"/>
    <n v="0"/>
    <n v="2108"/>
    <n v="-1649092.9"/>
    <n v="0"/>
    <n v="0"/>
    <n v="0"/>
    <n v="0"/>
    <n v="0"/>
    <n v="471556.4"/>
    <n v="2177377.5"/>
    <n v="-1646984.9"/>
    <n v="1001949"/>
  </r>
  <r>
    <x v="9"/>
    <x v="4"/>
    <n v="9"/>
    <n v="42787.4"/>
    <n v="171717.2"/>
    <n v="257203.3"/>
    <n v="188.7"/>
    <n v="15534.9"/>
    <n v="11.6"/>
    <n v="197"/>
    <n v="11341.3"/>
    <n v="11473.9"/>
    <n v="88.5"/>
    <n v="1002.2"/>
    <n v="873"/>
    <n v="15021.5"/>
    <n v="73220"/>
    <n v="32509.7"/>
    <n v="2347.3000000000002"/>
    <n v="0"/>
    <n v="0"/>
    <n v="32170.2"/>
    <n v="0"/>
    <n v="1702.2"/>
    <n v="37214.5"/>
    <n v="427018.3"/>
    <n v="657788.4"/>
    <n v="210299.3"/>
    <n v="406247.1"/>
    <n v="364620.4"/>
    <n v="0"/>
    <n v="0"/>
    <n v="0"/>
    <n v="5189251.8"/>
    <n v="0"/>
    <n v="0"/>
    <n v="0"/>
    <n v="0"/>
    <n v="0"/>
    <n v="510543.80000000005"/>
    <n v="2262034.1"/>
    <n v="5189251.8"/>
    <n v="7961829.7000000002"/>
  </r>
  <r>
    <x v="9"/>
    <x v="4"/>
    <n v="10"/>
    <n v="43693.3"/>
    <n v="166488.6"/>
    <n v="289384.5"/>
    <n v="200.6"/>
    <n v="23103.7"/>
    <n v="-13.9"/>
    <n v="138.4"/>
    <n v="17870.400000000001"/>
    <n v="19841.2"/>
    <n v="86.1"/>
    <n v="895.1"/>
    <n v="677.5"/>
    <n v="14340.7"/>
    <n v="62429.9"/>
    <n v="30920.6"/>
    <n v="0"/>
    <n v="0"/>
    <n v="0"/>
    <n v="31648.9"/>
    <n v="0"/>
    <n v="1577.5"/>
    <n v="37638.400000000001"/>
    <n v="433379"/>
    <n v="643283"/>
    <n v="223615.4"/>
    <n v="491503.9"/>
    <n v="387322.8"/>
    <n v="0"/>
    <n v="0"/>
    <n v="0"/>
    <n v="1737635.5"/>
    <n v="0"/>
    <n v="0"/>
    <n v="0"/>
    <n v="0"/>
    <n v="0"/>
    <n v="560792.89999999991"/>
    <n v="2359232.6999999997"/>
    <n v="1737635.5"/>
    <n v="4657661.0999999996"/>
  </r>
  <r>
    <x v="9"/>
    <x v="4"/>
    <n v="11"/>
    <n v="53502.400000000001"/>
    <n v="192249.60000000001"/>
    <n v="384918.2"/>
    <n v="191.3"/>
    <n v="44078.8"/>
    <n v="12.9"/>
    <n v="238.8"/>
    <n v="33402.6"/>
    <n v="30553.4"/>
    <n v="302.89999999999998"/>
    <n v="840.4"/>
    <n v="518.6"/>
    <n v="16217.4"/>
    <n v="69697.600000000006"/>
    <n v="35513.1"/>
    <n v="0"/>
    <n v="0"/>
    <n v="0"/>
    <n v="32870.1"/>
    <n v="0"/>
    <n v="1358.4"/>
    <n v="36690.5"/>
    <n v="458702.3"/>
    <n v="661207.19999999995"/>
    <n v="245797.8"/>
    <n v="460871.5"/>
    <n v="401258.5"/>
    <n v="0"/>
    <n v="0"/>
    <n v="13351.7"/>
    <n v="1697534.4"/>
    <n v="0"/>
    <n v="0"/>
    <n v="0"/>
    <n v="0"/>
    <n v="0"/>
    <n v="739450.90000000014"/>
    <n v="2421543.4000000004"/>
    <n v="1710886.0999999999"/>
    <n v="4871880.4000000004"/>
  </r>
  <r>
    <x v="9"/>
    <x v="4"/>
    <n v="12"/>
    <n v="87475.5"/>
    <n v="294108.3"/>
    <n v="687436.3"/>
    <n v="274"/>
    <n v="118329.3"/>
    <n v="25.1"/>
    <n v="270.39999999999998"/>
    <n v="95663.1"/>
    <n v="73780.600000000006"/>
    <n v="693.7"/>
    <n v="1002.2"/>
    <n v="1091.7"/>
    <n v="20979.3"/>
    <n v="94607.4"/>
    <n v="60680.4"/>
    <n v="0"/>
    <n v="0"/>
    <n v="0"/>
    <n v="31374.5"/>
    <n v="0"/>
    <n v="2264.3000000000002"/>
    <n v="45529.4"/>
    <n v="603414.4"/>
    <n v="849823.3"/>
    <n v="285981"/>
    <n v="526811.30000000005"/>
    <n v="349718.2"/>
    <n v="0"/>
    <n v="0"/>
    <n v="56656.2"/>
    <n v="2208025.6000000001"/>
    <n v="0"/>
    <n v="0"/>
    <n v="0"/>
    <n v="0"/>
    <n v="0"/>
    <n v="1358056.3000000003"/>
    <n v="2873277.4000000004"/>
    <n v="2264681.8000000003"/>
    <n v="6496015.5000000019"/>
  </r>
  <r>
    <x v="10"/>
    <x v="4"/>
    <n v="1"/>
    <n v="31533.200000000001"/>
    <n v="94021.8"/>
    <n v="422885.1"/>
    <n v="1304.7"/>
    <n v="116436.1"/>
    <n v="10746"/>
    <n v="0"/>
    <n v="3632.7"/>
    <n v="21217.1"/>
    <n v="0"/>
    <n v="239.2"/>
    <n v="153.9"/>
    <n v="8606.4"/>
    <n v="30484.400000000001"/>
    <n v="30243.599999999999"/>
    <n v="23591.8"/>
    <n v="0"/>
    <n v="0"/>
    <n v="758"/>
    <n v="0"/>
    <n v="11.5"/>
    <n v="6208.5"/>
    <n v="195518.9"/>
    <n v="346732.1"/>
    <n v="116510.1"/>
    <n v="92661.2"/>
    <n v="0"/>
    <n v="0"/>
    <n v="0"/>
    <n v="0"/>
    <n v="0"/>
    <n v="0"/>
    <n v="0"/>
    <n v="11240320"/>
    <n v="5564.3"/>
    <n v="0"/>
    <n v="701776.69999999984"/>
    <n v="851719.6"/>
    <n v="11245884.300000001"/>
    <n v="12799380.600000001"/>
  </r>
  <r>
    <x v="10"/>
    <x v="4"/>
    <n v="2"/>
    <n v="28371.200000000001"/>
    <n v="86935.8"/>
    <n v="342593.8"/>
    <n v="1166.3"/>
    <n v="106078.5"/>
    <n v="7106.8"/>
    <n v="0"/>
    <n v="3909.5"/>
    <n v="21207.3"/>
    <n v="0"/>
    <n v="335.8"/>
    <n v="131.4"/>
    <n v="8522"/>
    <n v="32955.699999999997"/>
    <n v="28032.1"/>
    <n v="24448.9"/>
    <n v="0"/>
    <n v="0"/>
    <n v="704"/>
    <n v="0"/>
    <n v="107.6"/>
    <n v="6336.9"/>
    <n v="188560.7"/>
    <n v="339082.3"/>
    <n v="145444.5"/>
    <n v="96141"/>
    <n v="0"/>
    <n v="0"/>
    <n v="0"/>
    <n v="0"/>
    <n v="0"/>
    <n v="0"/>
    <n v="0"/>
    <n v="10180810.300000001"/>
    <n v="4818.7"/>
    <n v="0"/>
    <n v="597369.20000000007"/>
    <n v="870802.89999999991"/>
    <n v="10185629"/>
    <n v="11653801.1"/>
  </r>
  <r>
    <x v="10"/>
    <x v="4"/>
    <n v="3"/>
    <n v="25315.599999999999"/>
    <n v="82350"/>
    <n v="309087.09999999998"/>
    <n v="885.2"/>
    <n v="75012.2"/>
    <n v="4832.8"/>
    <n v="0"/>
    <n v="2004.3"/>
    <n v="15278.6"/>
    <n v="0"/>
    <n v="239.2"/>
    <n v="126.9"/>
    <n v="7544.8"/>
    <n v="26599.8"/>
    <n v="22745.200000000001"/>
    <n v="-16367.5"/>
    <n v="0"/>
    <n v="0"/>
    <n v="682.5"/>
    <n v="0"/>
    <n v="17.600000000000001"/>
    <n v="5498.5"/>
    <n v="177330.7"/>
    <n v="308169.90000000002"/>
    <n v="150038.9"/>
    <n v="80963.199999999997"/>
    <n v="0"/>
    <n v="0"/>
    <n v="0"/>
    <n v="0"/>
    <n v="0"/>
    <n v="0"/>
    <n v="0"/>
    <n v="10169800.199999999"/>
    <n v="5522.4"/>
    <n v="0"/>
    <n v="514765.79999999993"/>
    <n v="763589.70000000007"/>
    <n v="10175322.6"/>
    <n v="11453678.1"/>
  </r>
  <r>
    <x v="10"/>
    <x v="4"/>
    <n v="4"/>
    <n v="23237.599999999999"/>
    <n v="78048.399999999994"/>
    <n v="294284.90000000002"/>
    <n v="963.5"/>
    <n v="71432.899999999994"/>
    <n v="5983.1"/>
    <n v="0"/>
    <n v="2117.8000000000002"/>
    <n v="15254.9"/>
    <n v="0"/>
    <n v="239.2"/>
    <n v="129.4"/>
    <n v="7385.8"/>
    <n v="25082.6"/>
    <n v="23330.6"/>
    <n v="4712.8999999999996"/>
    <n v="0"/>
    <n v="0"/>
    <n v="669"/>
    <n v="0"/>
    <n v="23.4"/>
    <n v="5555.9"/>
    <n v="181702.5"/>
    <n v="318060.7"/>
    <n v="129135.4"/>
    <n v="85022"/>
    <n v="0"/>
    <n v="0"/>
    <n v="0"/>
    <n v="0"/>
    <n v="0"/>
    <n v="0"/>
    <n v="0"/>
    <n v="9726010.3000000007"/>
    <n v="5902.5"/>
    <n v="0"/>
    <n v="491323.10000000003"/>
    <n v="781049.4"/>
    <n v="9731912.8000000007"/>
    <n v="11004285.300000001"/>
  </r>
  <r>
    <x v="10"/>
    <x v="4"/>
    <n v="5"/>
    <n v="20059.599999999999"/>
    <n v="66825.899999999994"/>
    <n v="231798.6"/>
    <n v="868"/>
    <n v="45329.3"/>
    <n v="5191.7"/>
    <n v="0"/>
    <n v="521.70000000000005"/>
    <n v="12210.9"/>
    <n v="0"/>
    <n v="285.2"/>
    <n v="143.4"/>
    <n v="6955.6"/>
    <n v="24110.6"/>
    <n v="21080.6"/>
    <n v="3735.2"/>
    <n v="0"/>
    <n v="0"/>
    <n v="703.7"/>
    <n v="0"/>
    <n v="30.6"/>
    <n v="5608.9"/>
    <n v="175115.7"/>
    <n v="307035.40000000002"/>
    <n v="121178.5"/>
    <n v="85821.8"/>
    <n v="0"/>
    <n v="0"/>
    <n v="0"/>
    <n v="0"/>
    <n v="0"/>
    <n v="0"/>
    <n v="0"/>
    <n v="12194710.199999999"/>
    <n v="5460"/>
    <n v="0"/>
    <n v="382805.7"/>
    <n v="751805.20000000007"/>
    <n v="12200170.199999999"/>
    <n v="13334781.1"/>
  </r>
  <r>
    <x v="10"/>
    <x v="4"/>
    <n v="6"/>
    <n v="14987.2"/>
    <n v="53350.1"/>
    <n v="147153"/>
    <n v="391.7"/>
    <n v="21094"/>
    <n v="2147"/>
    <n v="0"/>
    <n v="158.19999999999999"/>
    <n v="8528"/>
    <n v="0"/>
    <n v="285.2"/>
    <n v="115.4"/>
    <n v="6921.6"/>
    <n v="22519.4"/>
    <n v="20881.5"/>
    <n v="4080.2"/>
    <n v="0"/>
    <n v="0"/>
    <n v="696.1"/>
    <n v="0"/>
    <n v="29.3"/>
    <n v="5394.2"/>
    <n v="170261.8"/>
    <n v="287710.40000000002"/>
    <n v="113982.5"/>
    <n v="82619.7"/>
    <n v="0"/>
    <n v="0"/>
    <n v="0"/>
    <n v="0"/>
    <n v="0"/>
    <n v="0"/>
    <n v="0"/>
    <n v="12025300"/>
    <n v="2953.6"/>
    <n v="0"/>
    <n v="247809.2"/>
    <n v="715497.29999999993"/>
    <n v="12028253.6"/>
    <n v="12991560.1"/>
  </r>
  <r>
    <x v="10"/>
    <x v="4"/>
    <n v="7"/>
    <n v="11408.9"/>
    <n v="46021.3"/>
    <n v="125559.7"/>
    <n v="317.7"/>
    <n v="14372.4"/>
    <n v="1182.5"/>
    <n v="0"/>
    <n v="141.80000000000001"/>
    <n v="5326.2"/>
    <n v="0"/>
    <n v="285.2"/>
    <n v="133.4"/>
    <n v="5492.6"/>
    <n v="20688.400000000001"/>
    <n v="20454.400000000001"/>
    <n v="2.2999999999999998"/>
    <n v="0"/>
    <n v="0"/>
    <n v="671.9"/>
    <n v="0"/>
    <n v="21.9"/>
    <n v="4160.1000000000004"/>
    <n v="141370.1"/>
    <n v="271977.90000000002"/>
    <n v="105077.6"/>
    <n v="80313.899999999994"/>
    <n v="0"/>
    <n v="0"/>
    <n v="0"/>
    <n v="0"/>
    <n v="0"/>
    <n v="0"/>
    <n v="0"/>
    <n v="12223890.199999999"/>
    <n v="1508"/>
    <n v="0"/>
    <n v="204330.5"/>
    <n v="650649.70000000007"/>
    <n v="12225398.199999999"/>
    <n v="13080378.399999999"/>
  </r>
  <r>
    <x v="10"/>
    <x v="4"/>
    <n v="8"/>
    <n v="11233"/>
    <n v="43584.800000000003"/>
    <n v="117690.9"/>
    <n v="284.8"/>
    <n v="13352.6"/>
    <n v="838.2"/>
    <n v="0"/>
    <n v="108.7"/>
    <n v="4566.5"/>
    <n v="0"/>
    <n v="289.8"/>
    <n v="164.7"/>
    <n v="4521.8"/>
    <n v="23068.400000000001"/>
    <n v="20469.5"/>
    <n v="2.2999999999999998"/>
    <n v="0"/>
    <n v="0"/>
    <n v="676"/>
    <n v="0"/>
    <n v="59.2"/>
    <n v="4157.7"/>
    <n v="144571.20000000001"/>
    <n v="277730.3"/>
    <n v="103402"/>
    <n v="79221"/>
    <n v="0"/>
    <n v="0"/>
    <n v="0"/>
    <n v="0"/>
    <n v="0"/>
    <n v="0"/>
    <n v="0"/>
    <n v="12700800.300000001"/>
    <n v="1790.5"/>
    <n v="0"/>
    <n v="191659.50000000003"/>
    <n v="658333.9"/>
    <n v="12702590.800000001"/>
    <n v="13552584.200000001"/>
  </r>
  <r>
    <x v="10"/>
    <x v="4"/>
    <n v="9"/>
    <n v="12246.4"/>
    <n v="48701.5"/>
    <n v="132100.4"/>
    <n v="280.10000000000002"/>
    <n v="15511.2"/>
    <n v="1448.6"/>
    <n v="0"/>
    <n v="127.8"/>
    <n v="5895"/>
    <n v="0"/>
    <n v="239.2"/>
    <n v="432.3"/>
    <n v="5878"/>
    <n v="22834.3"/>
    <n v="21813.8"/>
    <n v="3.5"/>
    <n v="0"/>
    <n v="0"/>
    <n v="752.1"/>
    <n v="0"/>
    <n v="24.8"/>
    <n v="4519.5"/>
    <n v="145748.6"/>
    <n v="275866"/>
    <n v="108990.2"/>
    <n v="88167.1"/>
    <n v="0"/>
    <n v="0"/>
    <n v="0"/>
    <n v="0"/>
    <n v="0"/>
    <n v="0"/>
    <n v="0"/>
    <n v="10105406.6"/>
    <n v="1762.7"/>
    <n v="0"/>
    <n v="216311"/>
    <n v="675269.39999999991"/>
    <n v="10107169.299999999"/>
    <n v="10998749.699999999"/>
  </r>
  <r>
    <x v="10"/>
    <x v="4"/>
    <n v="10"/>
    <n v="11973.6"/>
    <n v="47217.1"/>
    <n v="145341.5"/>
    <n v="306.10000000000002"/>
    <n v="21065.200000000001"/>
    <n v="2376"/>
    <n v="0"/>
    <n v="183.8"/>
    <n v="6436.8"/>
    <n v="0"/>
    <n v="239.2"/>
    <n v="133.30000000000001"/>
    <n v="6292.1"/>
    <n v="23746.799999999999"/>
    <n v="19918.2"/>
    <n v="3.5"/>
    <n v="0"/>
    <n v="0"/>
    <n v="644.5"/>
    <n v="0"/>
    <n v="21.2"/>
    <n v="4695.1000000000004"/>
    <n v="140974.6"/>
    <n v="270635.59999999998"/>
    <n v="109671.8"/>
    <n v="81466.899999999994"/>
    <n v="0"/>
    <n v="0"/>
    <n v="0"/>
    <n v="0"/>
    <n v="0"/>
    <n v="0"/>
    <n v="0"/>
    <n v="12525370.699999999"/>
    <n v="2244.6"/>
    <n v="0"/>
    <n v="234900.1"/>
    <n v="658442.80000000005"/>
    <n v="12527615.299999999"/>
    <n v="13420958.199999999"/>
  </r>
  <r>
    <x v="10"/>
    <x v="4"/>
    <n v="11"/>
    <n v="14156.9"/>
    <n v="53434.7"/>
    <n v="182503.6"/>
    <n v="293.5"/>
    <n v="31972.400000000001"/>
    <n v="2482.5"/>
    <n v="0"/>
    <n v="626.20000000000005"/>
    <n v="9460.5"/>
    <n v="0"/>
    <n v="289.8"/>
    <n v="130.5"/>
    <n v="7285.8"/>
    <n v="25509.599999999999"/>
    <n v="21512"/>
    <n v="3.5"/>
    <n v="0"/>
    <n v="0"/>
    <n v="709.6"/>
    <n v="0"/>
    <n v="29.6"/>
    <n v="4184.8999999999996"/>
    <n v="147953.29999999999"/>
    <n v="285345.8"/>
    <n v="115161.60000000001"/>
    <n v="88292.1"/>
    <n v="0"/>
    <n v="0"/>
    <n v="0"/>
    <n v="0"/>
    <n v="0"/>
    <n v="0"/>
    <n v="0"/>
    <n v="10683550.4"/>
    <n v="2411.6"/>
    <n v="0"/>
    <n v="294930.30000000005"/>
    <n v="696408.1"/>
    <n v="10685962"/>
    <n v="11677300.4"/>
  </r>
  <r>
    <x v="10"/>
    <x v="4"/>
    <n v="12"/>
    <n v="22119.599999999999"/>
    <n v="73431.5"/>
    <n v="329047.7"/>
    <n v="649.9"/>
    <n v="83464.800000000003"/>
    <n v="6737.2"/>
    <n v="0"/>
    <n v="3301"/>
    <n v="17677.400000000001"/>
    <n v="0"/>
    <n v="289.8"/>
    <n v="130.69999999999999"/>
    <n v="8563.1"/>
    <n v="29321.5"/>
    <n v="26409.7"/>
    <n v="2.2999999999999998"/>
    <n v="0"/>
    <n v="0"/>
    <n v="674.1"/>
    <n v="0"/>
    <n v="21.9"/>
    <n v="5077.1000000000004"/>
    <n v="159680.29999999999"/>
    <n v="319885.90000000002"/>
    <n v="125560.4"/>
    <n v="80607.7"/>
    <n v="0"/>
    <n v="0"/>
    <n v="0"/>
    <n v="0"/>
    <n v="0"/>
    <n v="0"/>
    <n v="0"/>
    <n v="5463610"/>
    <n v="4002.4"/>
    <n v="0"/>
    <n v="536429.10000000009"/>
    <n v="756224.5"/>
    <n v="5467612.4000000004"/>
    <n v="6760266"/>
  </r>
  <r>
    <x v="11"/>
    <x v="4"/>
    <n v="1"/>
    <n v="29621"/>
    <n v="140611.1"/>
    <n v="160425.1"/>
    <n v="144.30000000000001"/>
    <n v="7759.1"/>
    <n v="0"/>
    <n v="0"/>
    <n v="20435.5"/>
    <n v="37013.9"/>
    <n v="0"/>
    <n v="0"/>
    <n v="583.79999999999995"/>
    <n v="24808"/>
    <n v="39169.1"/>
    <n v="12000.4"/>
    <n v="0"/>
    <n v="0"/>
    <n v="0"/>
    <n v="477.8"/>
    <n v="0"/>
    <n v="282.7"/>
    <n v="21703.1"/>
    <n v="211037.5"/>
    <n v="289487.5"/>
    <n v="131718.9"/>
    <n v="411670.8"/>
    <n v="102568"/>
    <n v="0"/>
    <n v="0"/>
    <n v="0"/>
    <n v="0"/>
    <n v="0"/>
    <n v="0"/>
    <n v="4402511.5"/>
    <n v="0"/>
    <n v="0"/>
    <n v="396010"/>
    <n v="1245507.6000000001"/>
    <n v="4402511.5"/>
    <n v="6044029.0999999996"/>
  </r>
  <r>
    <x v="11"/>
    <x v="4"/>
    <n v="2"/>
    <n v="33321.1"/>
    <n v="157327.70000000001"/>
    <n v="173568"/>
    <n v="139.5"/>
    <n v="5070"/>
    <n v="0"/>
    <n v="0"/>
    <n v="32965.199999999997"/>
    <n v="33220.6"/>
    <n v="0"/>
    <n v="0"/>
    <n v="526.29999999999995"/>
    <n v="43922.5"/>
    <n v="46676.3"/>
    <n v="15480.5"/>
    <n v="0"/>
    <n v="0"/>
    <n v="0"/>
    <n v="403.2"/>
    <n v="0"/>
    <n v="256.7"/>
    <n v="19771.400000000001"/>
    <n v="217438.2"/>
    <n v="370862.5"/>
    <n v="141722.5"/>
    <n v="328624.59999999998"/>
    <n v="67566.100000000006"/>
    <n v="0"/>
    <n v="0"/>
    <n v="0"/>
    <n v="0"/>
    <n v="0"/>
    <n v="0"/>
    <n v="3978553.1"/>
    <n v="0"/>
    <n v="0"/>
    <n v="435612.10000000003"/>
    <n v="1253250.8"/>
    <n v="3978553.1"/>
    <n v="5667416"/>
  </r>
  <r>
    <x v="11"/>
    <x v="4"/>
    <n v="3"/>
    <n v="21323"/>
    <n v="97458.5"/>
    <n v="103804.8"/>
    <n v="158.4"/>
    <n v="2277.9"/>
    <n v="0"/>
    <n v="0"/>
    <n v="21805.7"/>
    <n v="28213.3"/>
    <n v="0"/>
    <n v="0"/>
    <n v="278.2"/>
    <n v="18770.2"/>
    <n v="42158"/>
    <n v="16651.7"/>
    <n v="0"/>
    <n v="0"/>
    <n v="0"/>
    <n v="392.2"/>
    <n v="0"/>
    <n v="207.8"/>
    <n v="13077.1"/>
    <n v="178592.5"/>
    <n v="299807.2"/>
    <n v="134948.20000000001"/>
    <n v="346749.9"/>
    <n v="118417.9"/>
    <n v="0"/>
    <n v="0"/>
    <n v="0"/>
    <n v="0"/>
    <n v="0"/>
    <n v="0"/>
    <n v="4560685.0999999996"/>
    <n v="0"/>
    <n v="0"/>
    <n v="275041.59999999998"/>
    <n v="1170050.8999999999"/>
    <n v="4560685.0999999996"/>
    <n v="6005777.5999999996"/>
  </r>
  <r>
    <x v="11"/>
    <x v="4"/>
    <n v="4"/>
    <n v="21993.1"/>
    <n v="92285.3"/>
    <n v="105939.5"/>
    <n v="106.3"/>
    <n v="4312.3999999999996"/>
    <n v="0"/>
    <n v="0"/>
    <n v="21983.8"/>
    <n v="26582.7"/>
    <n v="0"/>
    <n v="0"/>
    <n v="222"/>
    <n v="19128.599999999999"/>
    <n v="36423"/>
    <n v="13061.7"/>
    <n v="0"/>
    <n v="120690.1"/>
    <n v="0"/>
    <n v="448.2"/>
    <n v="0"/>
    <n v="240.7"/>
    <n v="13325.6"/>
    <n v="193955.7"/>
    <n v="315591.7"/>
    <n v="150834"/>
    <n v="94731.6"/>
    <n v="153040.20000000001"/>
    <n v="0"/>
    <n v="0"/>
    <n v="0"/>
    <n v="0"/>
    <n v="0"/>
    <n v="0"/>
    <n v="3959821.1"/>
    <n v="0"/>
    <n v="0"/>
    <n v="273203.09999999998"/>
    <n v="1111693.1000000001"/>
    <n v="3959821.1"/>
    <n v="5344717.3000000007"/>
  </r>
  <r>
    <x v="11"/>
    <x v="4"/>
    <n v="5"/>
    <n v="16459.3"/>
    <n v="64889.599999999999"/>
    <n v="67931.899999999994"/>
    <n v="169.1"/>
    <n v="2665.3"/>
    <n v="0"/>
    <n v="0"/>
    <n v="11661.3"/>
    <n v="16783.400000000001"/>
    <n v="0"/>
    <n v="0"/>
    <n v="175.6"/>
    <n v="11291.2"/>
    <n v="32745.7"/>
    <n v="9385"/>
    <n v="0"/>
    <n v="0"/>
    <n v="0"/>
    <n v="379"/>
    <n v="0"/>
    <n v="235.2"/>
    <n v="10014.6"/>
    <n v="150158.79999999999"/>
    <n v="233017.7"/>
    <n v="117496.6"/>
    <n v="172110.6"/>
    <n v="156087.20000000001"/>
    <n v="0"/>
    <n v="0"/>
    <n v="0"/>
    <n v="0"/>
    <n v="0"/>
    <n v="0"/>
    <n v="3259945.5"/>
    <n v="0"/>
    <n v="0"/>
    <n v="180559.89999999997"/>
    <n v="893097.2"/>
    <n v="3259945.5"/>
    <n v="4333602.5999999996"/>
  </r>
  <r>
    <x v="11"/>
    <x v="4"/>
    <n v="6"/>
    <n v="14287.5"/>
    <n v="56326"/>
    <n v="53446.8"/>
    <n v="68.8"/>
    <n v="2473.4"/>
    <n v="0"/>
    <n v="0"/>
    <n v="4579.6000000000004"/>
    <n v="6206.7"/>
    <n v="0"/>
    <n v="0"/>
    <n v="113.5"/>
    <n v="10608.5"/>
    <n v="33398.199999999997"/>
    <n v="10473.200000000001"/>
    <n v="0"/>
    <n v="0"/>
    <n v="0"/>
    <n v="450.4"/>
    <n v="0"/>
    <n v="285.89999999999998"/>
    <n v="11397.3"/>
    <n v="150684.9"/>
    <n v="217333.2"/>
    <n v="112181.3"/>
    <n v="163549.1"/>
    <n v="117512.6"/>
    <n v="0"/>
    <n v="0"/>
    <n v="0"/>
    <n v="0"/>
    <n v="0"/>
    <n v="0"/>
    <n v="3486308.2"/>
    <n v="0"/>
    <n v="0"/>
    <n v="137388.80000000002"/>
    <n v="827988.1"/>
    <n v="3486308.2"/>
    <n v="4451685.1000000006"/>
  </r>
  <r>
    <x v="11"/>
    <x v="4"/>
    <n v="7"/>
    <n v="13534"/>
    <n v="50710.8"/>
    <n v="48371.199999999997"/>
    <n v="63.5"/>
    <n v="1611.8"/>
    <n v="5.4"/>
    <n v="0"/>
    <n v="3664.1"/>
    <n v="4303.1000000000004"/>
    <n v="0"/>
    <n v="0"/>
    <n v="121.1"/>
    <n v="11569.2"/>
    <n v="33913.800000000003"/>
    <n v="6177.2"/>
    <n v="0"/>
    <n v="0"/>
    <n v="0"/>
    <n v="413.2"/>
    <n v="0"/>
    <n v="271.10000000000002"/>
    <n v="12776.2"/>
    <n v="140445.4"/>
    <n v="203340.79999999999"/>
    <n v="144339.1"/>
    <n v="166407.9"/>
    <n v="191739.6"/>
    <n v="0"/>
    <n v="0"/>
    <n v="0"/>
    <n v="0"/>
    <n v="0"/>
    <n v="0"/>
    <n v="3920763.2"/>
    <n v="0"/>
    <n v="0"/>
    <n v="122263.90000000001"/>
    <n v="911514.6"/>
    <n v="3920763.2"/>
    <n v="4954541.7"/>
  </r>
  <r>
    <x v="11"/>
    <x v="4"/>
    <n v="8"/>
    <n v="13231.9"/>
    <n v="49179.9"/>
    <n v="47117.7"/>
    <n v="83.5"/>
    <n v="1303.3"/>
    <n v="7.8"/>
    <n v="0"/>
    <n v="3453.3"/>
    <n v="4489.2"/>
    <n v="0"/>
    <n v="0"/>
    <n v="129.9"/>
    <n v="10811.5"/>
    <n v="32699.9"/>
    <n v="7738.3"/>
    <n v="0"/>
    <n v="0"/>
    <n v="0"/>
    <n v="413.2"/>
    <n v="0"/>
    <n v="265.7"/>
    <n v="12366.1"/>
    <n v="148266"/>
    <n v="208271.6"/>
    <n v="154686.1"/>
    <n v="226562"/>
    <n v="131711.5"/>
    <n v="0"/>
    <n v="0"/>
    <n v="0"/>
    <n v="0"/>
    <n v="0"/>
    <n v="0"/>
    <n v="4018446.6"/>
    <n v="0"/>
    <n v="0"/>
    <n v="118866.6"/>
    <n v="933921.8"/>
    <n v="4018446.6"/>
    <n v="5071235"/>
  </r>
  <r>
    <x v="11"/>
    <x v="4"/>
    <n v="9"/>
    <n v="14366.5"/>
    <n v="53613.599999999999"/>
    <n v="51950.8"/>
    <n v="65.5"/>
    <n v="1484.1"/>
    <n v="8.9"/>
    <n v="0"/>
    <n v="2966.4"/>
    <n v="4461"/>
    <n v="0"/>
    <n v="0"/>
    <n v="131.80000000000001"/>
    <n v="11942.1"/>
    <n v="34015.300000000003"/>
    <n v="9238.1"/>
    <n v="0"/>
    <n v="0"/>
    <n v="0"/>
    <n v="485.6"/>
    <n v="0"/>
    <n v="297.5"/>
    <n v="12185.6"/>
    <n v="156204.29999999999"/>
    <n v="214077.3"/>
    <n v="164913.60000000001"/>
    <n v="292795.7"/>
    <n v="138417.4"/>
    <n v="0"/>
    <n v="0"/>
    <n v="0"/>
    <n v="0"/>
    <n v="0"/>
    <n v="0"/>
    <n v="3239291.5"/>
    <n v="0"/>
    <n v="0"/>
    <n v="128916.8"/>
    <n v="1034704.2999999999"/>
    <n v="3239291.5"/>
    <n v="4402912.5999999996"/>
  </r>
  <r>
    <x v="11"/>
    <x v="4"/>
    <n v="10"/>
    <n v="12721"/>
    <n v="45068.2"/>
    <n v="44932.6"/>
    <n v="61.2"/>
    <n v="930.3"/>
    <n v="8.9"/>
    <n v="0"/>
    <n v="2995.8"/>
    <n v="4373.3"/>
    <n v="0"/>
    <n v="0"/>
    <n v="219.8"/>
    <n v="10816.5"/>
    <n v="33616.9"/>
    <n v="10561.7"/>
    <n v="0"/>
    <n v="0"/>
    <n v="0"/>
    <n v="414.2"/>
    <n v="0"/>
    <n v="253"/>
    <n v="11450.8"/>
    <n v="133383.9"/>
    <n v="220548.3"/>
    <n v="183989.9"/>
    <n v="111114.1"/>
    <n v="122767.1"/>
    <n v="0"/>
    <n v="0"/>
    <n v="0"/>
    <n v="0"/>
    <n v="0"/>
    <n v="0"/>
    <n v="3030895.4"/>
    <n v="0"/>
    <n v="0"/>
    <n v="111091.29999999999"/>
    <n v="839136.2"/>
    <n v="3030895.4"/>
    <n v="3981122.9"/>
  </r>
  <r>
    <x v="11"/>
    <x v="4"/>
    <n v="11"/>
    <n v="18509.400000000001"/>
    <n v="64248.2"/>
    <n v="71958.600000000006"/>
    <n v="689.8"/>
    <n v="2532.6"/>
    <n v="12.4"/>
    <n v="0"/>
    <n v="12521.1"/>
    <n v="15870.3"/>
    <n v="0"/>
    <n v="0"/>
    <n v="162.6"/>
    <n v="13515"/>
    <n v="40899.599999999999"/>
    <n v="10403.1"/>
    <n v="0"/>
    <n v="0"/>
    <n v="0"/>
    <n v="402.2"/>
    <n v="0"/>
    <n v="397.5"/>
    <n v="18964.099999999999"/>
    <n v="163557.4"/>
    <n v="265780.3"/>
    <n v="153970.70000000001"/>
    <n v="223318"/>
    <n v="134623"/>
    <n v="0"/>
    <n v="0"/>
    <n v="0"/>
    <n v="0"/>
    <n v="0"/>
    <n v="0"/>
    <n v="3685699.8"/>
    <n v="0"/>
    <n v="0"/>
    <n v="186342.39999999999"/>
    <n v="1025993.5"/>
    <n v="3685699.8"/>
    <n v="4898035.6999999993"/>
  </r>
  <r>
    <x v="11"/>
    <x v="4"/>
    <n v="12"/>
    <n v="30580.799999999999"/>
    <n v="103316.6"/>
    <n v="124271.8"/>
    <n v="264.60000000000002"/>
    <n v="4524.8"/>
    <n v="508.6"/>
    <n v="0"/>
    <n v="21679.7"/>
    <n v="35986.800000000003"/>
    <n v="0"/>
    <n v="0"/>
    <n v="235.9"/>
    <n v="22950.7"/>
    <n v="48513.8"/>
    <n v="13709.8"/>
    <n v="16.600000000000001"/>
    <n v="0"/>
    <n v="0"/>
    <n v="449.4"/>
    <n v="0"/>
    <n v="496.9"/>
    <n v="29665.8"/>
    <n v="202227.1"/>
    <n v="347460.8"/>
    <n v="181122.7"/>
    <n v="210929.6"/>
    <n v="133517"/>
    <n v="0"/>
    <n v="0"/>
    <n v="0"/>
    <n v="0"/>
    <n v="0"/>
    <n v="0"/>
    <n v="4034223.6"/>
    <n v="0"/>
    <n v="0"/>
    <n v="321133.7"/>
    <n v="1191296.1000000001"/>
    <n v="4034223.6"/>
    <n v="5546653.4000000004"/>
  </r>
  <r>
    <x v="12"/>
    <x v="4"/>
    <n v="1"/>
    <n v="69483.3"/>
    <n v="692650.6"/>
    <n v="596800.1"/>
    <n v="82.8"/>
    <n v="5966.4"/>
    <n v="0"/>
    <n v="-2"/>
    <n v="4473.7"/>
    <n v="26494.799999999999"/>
    <n v="0"/>
    <n v="430.8"/>
    <n v="454.3"/>
    <n v="21822.2"/>
    <n v="34041"/>
    <n v="24277.3"/>
    <n v="21412.9"/>
    <n v="0"/>
    <n v="0"/>
    <n v="994"/>
    <n v="0"/>
    <n v="208.4"/>
    <n v="23477.8"/>
    <n v="353823.3"/>
    <n v="477398.6"/>
    <n v="236019"/>
    <n v="276594.3"/>
    <n v="397313.8"/>
    <n v="0"/>
    <n v="346403.2"/>
    <n v="0"/>
    <n v="0"/>
    <n v="0"/>
    <n v="0"/>
    <n v="0"/>
    <n v="42961.2"/>
    <n v="0"/>
    <n v="1395949.7"/>
    <n v="1868267.7000000002"/>
    <n v="389364.4"/>
    <n v="3653581.8000000003"/>
  </r>
  <r>
    <x v="12"/>
    <x v="4"/>
    <n v="2"/>
    <n v="81835.399999999994"/>
    <n v="756146.2"/>
    <n v="648686.6"/>
    <n v="100.6"/>
    <n v="4917.5"/>
    <n v="0"/>
    <n v="0"/>
    <n v="3661.6"/>
    <n v="24696.7"/>
    <n v="0"/>
    <n v="419.6"/>
    <n v="546.20000000000005"/>
    <n v="28313.200000000001"/>
    <n v="34199.1"/>
    <n v="25888.400000000001"/>
    <n v="22612.6"/>
    <n v="0"/>
    <n v="8792.1"/>
    <n v="1203"/>
    <n v="0"/>
    <n v="177.3"/>
    <n v="25004.9"/>
    <n v="345907.1"/>
    <n v="444127.5"/>
    <n v="209601"/>
    <n v="205467.1"/>
    <n v="337683.9"/>
    <n v="0"/>
    <n v="245117.6"/>
    <n v="0"/>
    <n v="0"/>
    <n v="0"/>
    <n v="0"/>
    <n v="0"/>
    <n v="41995.199999999997"/>
    <n v="0"/>
    <n v="1520044.6"/>
    <n v="1689943"/>
    <n v="287112.8"/>
    <n v="3497100.4"/>
  </r>
  <r>
    <x v="12"/>
    <x v="4"/>
    <n v="3"/>
    <n v="48324.1"/>
    <n v="368946.5"/>
    <n v="320953.2"/>
    <n v="88.3"/>
    <n v="4312.8999999999996"/>
    <n v="0"/>
    <n v="0"/>
    <n v="2507.1999999999998"/>
    <n v="16256.5"/>
    <n v="0"/>
    <n v="379.6"/>
    <n v="597.5"/>
    <n v="15520.6"/>
    <n v="26951.8"/>
    <n v="24025.4"/>
    <n v="18391.099999999999"/>
    <n v="0"/>
    <n v="0"/>
    <n v="1639.5"/>
    <n v="0"/>
    <n v="196.3"/>
    <n v="16038.7"/>
    <n v="278450.40000000002"/>
    <n v="382160"/>
    <n v="208733.9"/>
    <n v="285750.5"/>
    <n v="341317.6"/>
    <n v="0"/>
    <n v="246022.39999999999"/>
    <n v="0"/>
    <n v="0"/>
    <n v="0"/>
    <n v="0"/>
    <n v="0"/>
    <n v="13936"/>
    <n v="0"/>
    <n v="761388.70000000007"/>
    <n v="1600152.9"/>
    <n v="259958.39999999999"/>
    <n v="2621500"/>
  </r>
  <r>
    <x v="12"/>
    <x v="4"/>
    <n v="4"/>
    <n v="42617.1"/>
    <n v="294072.7"/>
    <n v="274565.3"/>
    <n v="71.900000000000006"/>
    <n v="4190.3999999999996"/>
    <n v="0"/>
    <n v="0"/>
    <n v="1974.2"/>
    <n v="14069.8"/>
    <n v="0"/>
    <n v="391.6"/>
    <n v="674.3"/>
    <n v="13410.9"/>
    <n v="27383.4"/>
    <n v="23385.200000000001"/>
    <n v="23732.6"/>
    <n v="341.7"/>
    <n v="0"/>
    <n v="1607.1"/>
    <n v="0"/>
    <n v="189.9"/>
    <n v="14007.4"/>
    <n v="262000.9"/>
    <n v="355448.9"/>
    <n v="202368.2"/>
    <n v="241277.8"/>
    <n v="322649.59999999998"/>
    <n v="0"/>
    <n v="243131.2"/>
    <n v="0"/>
    <n v="0"/>
    <n v="0"/>
    <n v="0"/>
    <n v="0"/>
    <n v="13322.4"/>
    <n v="0"/>
    <n v="631561.4"/>
    <n v="1488869.5"/>
    <n v="256453.6"/>
    <n v="2376884.5"/>
  </r>
  <r>
    <x v="12"/>
    <x v="4"/>
    <n v="5"/>
    <n v="31769.9"/>
    <n v="209632.5"/>
    <n v="187741.2"/>
    <n v="100.3"/>
    <n v="2815.8"/>
    <n v="0"/>
    <n v="0"/>
    <n v="1102.7"/>
    <n v="8429.2999999999993"/>
    <n v="0"/>
    <n v="417.6"/>
    <n v="649.6"/>
    <n v="11999.7"/>
    <n v="24903.5"/>
    <n v="18029.3"/>
    <n v="18953"/>
    <n v="0"/>
    <n v="0"/>
    <n v="1759.1"/>
    <n v="0"/>
    <n v="240.3"/>
    <n v="12755.1"/>
    <n v="218291.1"/>
    <n v="324760.40000000002"/>
    <n v="197150.6"/>
    <n v="235888.5"/>
    <n v="301930.5"/>
    <n v="0"/>
    <n v="253681.3"/>
    <n v="0"/>
    <n v="0"/>
    <n v="0"/>
    <n v="0"/>
    <n v="0"/>
    <n v="8850.4"/>
    <n v="0"/>
    <n v="441591.69999999995"/>
    <n v="1367728.3"/>
    <n v="262531.7"/>
    <n v="2071851.7"/>
  </r>
  <r>
    <x v="12"/>
    <x v="4"/>
    <n v="6"/>
    <n v="24783.4"/>
    <n v="168828.9"/>
    <n v="138332.20000000001"/>
    <n v="85.3"/>
    <n v="1839.7"/>
    <n v="0"/>
    <n v="0"/>
    <n v="894"/>
    <n v="3968.6"/>
    <n v="0"/>
    <n v="421"/>
    <n v="657.5"/>
    <n v="10273.9"/>
    <n v="21170.3"/>
    <n v="16276.5"/>
    <n v="17463.8"/>
    <n v="0"/>
    <n v="0"/>
    <n v="1741.4"/>
    <n v="0"/>
    <n v="218.2"/>
    <n v="10755.5"/>
    <n v="186545.5"/>
    <n v="287626.2"/>
    <n v="183747.9"/>
    <n v="283881.40000000002"/>
    <n v="279098.7"/>
    <n v="0"/>
    <n v="229615.1"/>
    <n v="0"/>
    <n v="0"/>
    <n v="0"/>
    <n v="0"/>
    <n v="0"/>
    <n v="4684.5"/>
    <n v="0"/>
    <n v="338732.1"/>
    <n v="1299877.8"/>
    <n v="234299.6"/>
    <n v="1872909.5"/>
  </r>
  <r>
    <x v="12"/>
    <x v="4"/>
    <n v="7"/>
    <n v="26105.7"/>
    <n v="168941.8"/>
    <n v="114399.4"/>
    <n v="107.3"/>
    <n v="1271.0999999999999"/>
    <n v="0"/>
    <n v="0"/>
    <n v="915.2"/>
    <n v="3372.9"/>
    <n v="0"/>
    <n v="405.6"/>
    <n v="1115.9000000000001"/>
    <n v="9601.7999999999993"/>
    <n v="24376.3"/>
    <n v="11339.4"/>
    <n v="14460.9"/>
    <n v="0"/>
    <n v="0"/>
    <n v="1559.5"/>
    <n v="0"/>
    <n v="204.1"/>
    <n v="9442.4"/>
    <n v="169189.8"/>
    <n v="290044.90000000002"/>
    <n v="173574.8"/>
    <n v="281300.8"/>
    <n v="335285.09999999998"/>
    <n v="0"/>
    <n v="315600.90000000002"/>
    <n v="0"/>
    <n v="0"/>
    <n v="0"/>
    <n v="0"/>
    <n v="0"/>
    <n v="3563.6"/>
    <n v="0"/>
    <n v="315113.40000000002"/>
    <n v="1321901.2999999998"/>
    <n v="319164.5"/>
    <n v="1956179.1999999997"/>
  </r>
  <r>
    <x v="12"/>
    <x v="4"/>
    <n v="8"/>
    <n v="25446"/>
    <n v="163842.20000000001"/>
    <n v="111040.9"/>
    <n v="83.8"/>
    <n v="1235.5999999999999"/>
    <n v="0"/>
    <n v="0"/>
    <n v="996.3"/>
    <n v="3487"/>
    <n v="0"/>
    <n v="420.2"/>
    <n v="708.3"/>
    <n v="9159.7000000000007"/>
    <n v="21356.6"/>
    <n v="11715.9"/>
    <n v="13389.8"/>
    <n v="0"/>
    <n v="0"/>
    <n v="1022.5"/>
    <n v="0"/>
    <n v="175.7"/>
    <n v="138865.79999999999"/>
    <n v="170540.3"/>
    <n v="286039.5"/>
    <n v="172422.5"/>
    <n v="273963.59999999998"/>
    <n v="363667.6"/>
    <n v="0"/>
    <n v="279314.7"/>
    <n v="0"/>
    <n v="695970.6"/>
    <n v="0"/>
    <n v="0"/>
    <n v="0"/>
    <n v="3455.6"/>
    <n v="0"/>
    <n v="306131.79999999993"/>
    <n v="1463448"/>
    <n v="978740.9"/>
    <n v="2748320.6999999997"/>
  </r>
  <r>
    <x v="12"/>
    <x v="4"/>
    <n v="9"/>
    <n v="27777.5"/>
    <n v="177836.2"/>
    <n v="121524.4"/>
    <n v="95.2"/>
    <n v="1733.8"/>
    <n v="0"/>
    <n v="0"/>
    <n v="934.8"/>
    <n v="3776.1"/>
    <n v="0"/>
    <n v="434.2"/>
    <n v="766.9"/>
    <n v="9656.7999999999993"/>
    <n v="24377.1"/>
    <n v="14787.1"/>
    <n v="721.2"/>
    <n v="0"/>
    <n v="0"/>
    <n v="1090.4000000000001"/>
    <n v="0"/>
    <n v="204.4"/>
    <n v="-108478.9"/>
    <n v="186179.20000000001"/>
    <n v="305658.90000000002"/>
    <n v="200750.6"/>
    <n v="286751.3"/>
    <n v="315958"/>
    <n v="0"/>
    <n v="250298.9"/>
    <n v="0"/>
    <n v="220879.1"/>
    <n v="0"/>
    <n v="0"/>
    <n v="0"/>
    <n v="4054.6"/>
    <n v="0"/>
    <n v="333677.99999999994"/>
    <n v="1238857.2"/>
    <n v="475232.6"/>
    <n v="2047767.7999999998"/>
  </r>
  <r>
    <x v="12"/>
    <x v="4"/>
    <n v="10"/>
    <n v="28024.7"/>
    <n v="174978"/>
    <n v="123977.60000000001"/>
    <n v="64"/>
    <n v="1758.8"/>
    <n v="0"/>
    <n v="0"/>
    <n v="1309.5999999999999"/>
    <n v="6134"/>
    <n v="0"/>
    <n v="245"/>
    <n v="688.8"/>
    <n v="8920.5"/>
    <n v="22039.4"/>
    <n v="15242.5"/>
    <n v="791.7"/>
    <n v="0"/>
    <n v="0"/>
    <n v="905.4"/>
    <n v="0"/>
    <n v="225.8"/>
    <n v="12644.1"/>
    <n v="179437.2"/>
    <n v="292593.3"/>
    <n v="187429.5"/>
    <n v="259452.79999999999"/>
    <n v="279136.5"/>
    <n v="0"/>
    <n v="246328.2"/>
    <n v="0"/>
    <n v="929559.6"/>
    <n v="0"/>
    <n v="0"/>
    <n v="0"/>
    <n v="5105.2"/>
    <n v="0"/>
    <n v="336246.7"/>
    <n v="1259752.5"/>
    <n v="1180993"/>
    <n v="2776992.2"/>
  </r>
  <r>
    <x v="12"/>
    <x v="4"/>
    <n v="11"/>
    <n v="35670.9"/>
    <n v="240521"/>
    <n v="174458.3"/>
    <n v="72.3"/>
    <n v="2788.3"/>
    <n v="0"/>
    <n v="0"/>
    <n v="3360.4"/>
    <n v="11730.3"/>
    <n v="0"/>
    <n v="233.8"/>
    <n v="644.20000000000005"/>
    <n v="10072.799999999999"/>
    <n v="24922.9"/>
    <n v="18029.599999999999"/>
    <n v="914"/>
    <n v="0"/>
    <n v="0"/>
    <n v="1129.5999999999999"/>
    <n v="0"/>
    <n v="188.2"/>
    <n v="15080.4"/>
    <n v="222022.3"/>
    <n v="347176.6"/>
    <n v="207763.7"/>
    <n v="323150"/>
    <n v="297363.8"/>
    <n v="0"/>
    <n v="235329"/>
    <n v="0"/>
    <n v="1233955.8"/>
    <n v="0"/>
    <n v="0"/>
    <n v="0"/>
    <n v="8266"/>
    <n v="0"/>
    <n v="468601.5"/>
    <n v="1468691.9"/>
    <n v="1477550.8"/>
    <n v="3414844.2"/>
  </r>
  <r>
    <x v="12"/>
    <x v="4"/>
    <n v="12"/>
    <n v="59621.1"/>
    <n v="502472.2"/>
    <n v="395061.6"/>
    <n v="140.80000000000001"/>
    <n v="4128.6000000000004"/>
    <n v="0"/>
    <n v="0"/>
    <n v="6412.5"/>
    <n v="20662.8"/>
    <n v="0"/>
    <n v="219.8"/>
    <n v="637.6"/>
    <n v="16569.7"/>
    <n v="35545.800000000003"/>
    <n v="25145.3"/>
    <n v="1298.7"/>
    <n v="0"/>
    <n v="0"/>
    <n v="911.2"/>
    <n v="0"/>
    <n v="210.6"/>
    <n v="27930.7"/>
    <n v="315839.09999999998"/>
    <n v="440076.7"/>
    <n v="216842.3"/>
    <n v="259813.7"/>
    <n v="264808.7"/>
    <n v="0"/>
    <n v="217162.3"/>
    <n v="0"/>
    <n v="2074636.8"/>
    <n v="0"/>
    <n v="0"/>
    <n v="0"/>
    <n v="32593.4"/>
    <n v="0"/>
    <n v="988499.60000000009"/>
    <n v="1605849.9"/>
    <n v="2324392.5"/>
    <n v="4918742"/>
  </r>
  <r>
    <x v="13"/>
    <x v="4"/>
    <n v="1"/>
    <n v="92478.5"/>
    <n v="91426.1"/>
    <n v="433157.3"/>
    <n v="35.6"/>
    <n v="86293.6"/>
    <n v="18.8"/>
    <n v="384.8"/>
    <n v="38519.599999999999"/>
    <n v="30998"/>
    <n v="6659.8"/>
    <n v="848.8"/>
    <n v="-313.3"/>
    <n v="10866.8"/>
    <n v="89724.4"/>
    <n v="55728.5"/>
    <n v="35546.400000000001"/>
    <n v="0"/>
    <n v="0"/>
    <n v="4630.6000000000004"/>
    <n v="504.6"/>
    <n v="768.7"/>
    <n v="39885"/>
    <n v="693129.6"/>
    <n v="964246.5"/>
    <n v="462899.6"/>
    <n v="629964.19999999995"/>
    <n v="344622.6"/>
    <n v="0"/>
    <n v="0"/>
    <n v="0"/>
    <n v="0"/>
    <n v="0"/>
    <n v="0"/>
    <n v="0"/>
    <n v="0"/>
    <n v="0"/>
    <n v="779972.10000000009"/>
    <n v="3333053.0000000005"/>
    <n v="0"/>
    <n v="4113025.1000000006"/>
  </r>
  <r>
    <x v="13"/>
    <x v="4"/>
    <n v="2"/>
    <n v="98840.6"/>
    <n v="92239.1"/>
    <n v="410829.8"/>
    <n v="32.1"/>
    <n v="85446.8"/>
    <n v="2312.5"/>
    <n v="107"/>
    <n v="41654"/>
    <n v="33178.699999999997"/>
    <n v="7034.8"/>
    <n v="1044.5999999999999"/>
    <n v="160.5"/>
    <n v="14926.5"/>
    <n v="93331.6"/>
    <n v="67503.8"/>
    <n v="38639.9"/>
    <n v="0"/>
    <n v="-42241.7"/>
    <n v="4127.5"/>
    <n v="1750.9"/>
    <n v="529.20000000000005"/>
    <n v="42524.5"/>
    <n v="715631.5"/>
    <n v="953495"/>
    <n v="479301"/>
    <n v="591582.80000000005"/>
    <n v="474767.3"/>
    <n v="0"/>
    <n v="0"/>
    <n v="0"/>
    <n v="0"/>
    <n v="0"/>
    <n v="0"/>
    <n v="0"/>
    <n v="0"/>
    <n v="0"/>
    <n v="771675.4"/>
    <n v="3437074.8999999994"/>
    <n v="0"/>
    <n v="4208750.3"/>
  </r>
  <r>
    <x v="13"/>
    <x v="4"/>
    <n v="3"/>
    <n v="101690.9"/>
    <n v="91457.7"/>
    <n v="405914"/>
    <n v="35.799999999999997"/>
    <n v="68409.399999999994"/>
    <n v="1392.6"/>
    <n v="341.8"/>
    <n v="24069"/>
    <n v="20959.3"/>
    <n v="6039.7"/>
    <n v="882.6"/>
    <n v="162.30000000000001"/>
    <n v="14222.5"/>
    <n v="85711.5"/>
    <n v="58858.2"/>
    <n v="151628.6"/>
    <n v="0"/>
    <n v="0"/>
    <n v="4441.7"/>
    <n v="2096.4"/>
    <n v="864.4"/>
    <n v="37444.300000000003"/>
    <n v="672703.1"/>
    <n v="904563.6"/>
    <n v="433882.1"/>
    <n v="600684.1"/>
    <n v="470670.2"/>
    <n v="0"/>
    <n v="0"/>
    <n v="0"/>
    <n v="0"/>
    <n v="0"/>
    <n v="0"/>
    <n v="0"/>
    <n v="0"/>
    <n v="0"/>
    <n v="720310.20000000007"/>
    <n v="3438815.6"/>
    <n v="0"/>
    <n v="4159125.8000000003"/>
  </r>
  <r>
    <x v="13"/>
    <x v="4"/>
    <n v="4"/>
    <n v="106672.2"/>
    <n v="92247.8"/>
    <n v="403538.8"/>
    <n v="38.6"/>
    <n v="67989.7"/>
    <n v="1340.4"/>
    <n v="250.9"/>
    <n v="23700.400000000001"/>
    <n v="23260.7"/>
    <n v="6040.8"/>
    <n v="940.4"/>
    <n v="271.39999999999998"/>
    <n v="13672"/>
    <n v="102683.9"/>
    <n v="65318.8"/>
    <n v="-79870.399999999994"/>
    <n v="0"/>
    <n v="0"/>
    <n v="-15963.9"/>
    <n v="2013.6"/>
    <n v="89.8"/>
    <n v="38848.300000000003"/>
    <n v="667857.80000000005"/>
    <n v="893006.4"/>
    <n v="426265.1"/>
    <n v="540465.9"/>
    <n v="428225.3"/>
    <n v="0"/>
    <n v="0"/>
    <n v="0"/>
    <n v="0"/>
    <n v="0"/>
    <n v="0"/>
    <n v="0"/>
    <n v="0"/>
    <n v="0"/>
    <n v="725080.3"/>
    <n v="3083824.4"/>
    <n v="0"/>
    <n v="3808904.7"/>
  </r>
  <r>
    <x v="13"/>
    <x v="4"/>
    <n v="5"/>
    <n v="70312.100000000006"/>
    <n v="66228.600000000006"/>
    <n v="241808.5"/>
    <n v="35.799999999999997"/>
    <n v="38684.300000000003"/>
    <n v="1014.9"/>
    <n v="252.9"/>
    <n v="14350.9"/>
    <n v="15677.2"/>
    <n v="4711"/>
    <n v="825.9"/>
    <n v="180.9"/>
    <n v="12247.4"/>
    <n v="62533.599999999999"/>
    <n v="57609.2"/>
    <n v="36409.599999999999"/>
    <n v="0"/>
    <n v="0"/>
    <n v="1895.4"/>
    <n v="2132.1"/>
    <n v="89.7"/>
    <n v="31519"/>
    <n v="591974.1"/>
    <n v="773735.4"/>
    <n v="371555.9"/>
    <n v="593135.80000000005"/>
    <n v="469857.9"/>
    <n v="0"/>
    <n v="0"/>
    <n v="0"/>
    <n v="0"/>
    <n v="0"/>
    <n v="0"/>
    <n v="0"/>
    <n v="0"/>
    <n v="0"/>
    <n v="453076.20000000007"/>
    <n v="3005701.9"/>
    <n v="0"/>
    <n v="3458778.1"/>
  </r>
  <r>
    <x v="13"/>
    <x v="4"/>
    <n v="6"/>
    <n v="42888.3"/>
    <n v="48659.8"/>
    <n v="116566.2"/>
    <n v="53.3"/>
    <n v="18417.400000000001"/>
    <n v="509.6"/>
    <n v="53.4"/>
    <n v="6394.4"/>
    <n v="8316.7999999999993"/>
    <n v="3067.9"/>
    <n v="883.6"/>
    <n v="306.5"/>
    <n v="11520.5"/>
    <n v="64495.8"/>
    <n v="53398.6"/>
    <n v="37802.199999999997"/>
    <n v="0"/>
    <n v="0"/>
    <n v="1933.8"/>
    <n v="3139.3"/>
    <n v="151.69999999999999"/>
    <n v="30928.400000000001"/>
    <n v="574944.19999999995"/>
    <n v="745215.2"/>
    <n v="349782.3"/>
    <n v="604603.4"/>
    <n v="394100.3"/>
    <n v="0"/>
    <n v="0"/>
    <n v="0"/>
    <n v="0"/>
    <n v="0"/>
    <n v="0"/>
    <n v="0"/>
    <n v="0"/>
    <n v="0"/>
    <n v="244927.09999999995"/>
    <n v="2873205.8"/>
    <n v="0"/>
    <n v="3118132.9"/>
  </r>
  <r>
    <x v="13"/>
    <x v="4"/>
    <n v="7"/>
    <n v="28392.400000000001"/>
    <n v="39978.199999999997"/>
    <n v="77117.8"/>
    <n v="35"/>
    <n v="12338.8"/>
    <n v="0"/>
    <n v="-144"/>
    <n v="4622.6000000000004"/>
    <n v="5907.1"/>
    <n v="2656.2"/>
    <n v="754.3"/>
    <n v="277.60000000000002"/>
    <n v="11473.8"/>
    <n v="61541.4"/>
    <n v="47341.9"/>
    <n v="16345.4"/>
    <n v="0"/>
    <n v="0"/>
    <n v="1884.1"/>
    <n v="2323.1999999999998"/>
    <n v="123.2"/>
    <n v="22329.3"/>
    <n v="505157.3"/>
    <n v="703114.2"/>
    <n v="343965.2"/>
    <n v="450708.9"/>
    <n v="407458"/>
    <n v="0"/>
    <n v="0"/>
    <n v="0"/>
    <n v="0"/>
    <n v="0"/>
    <n v="0"/>
    <n v="0"/>
    <n v="0"/>
    <n v="0"/>
    <n v="170904.10000000003"/>
    <n v="2574797.7999999998"/>
    <n v="0"/>
    <n v="2745701.9"/>
  </r>
  <r>
    <x v="13"/>
    <x v="4"/>
    <n v="8"/>
    <n v="26562.400000000001"/>
    <n v="38191"/>
    <n v="75373.5"/>
    <n v="35.1"/>
    <n v="11343.9"/>
    <n v="8.4"/>
    <n v="4.7"/>
    <n v="4406.3999999999996"/>
    <n v="5217.7"/>
    <n v="2773.1"/>
    <n v="702.9"/>
    <n v="335.8"/>
    <n v="10599.7"/>
    <n v="59922.1"/>
    <n v="49098"/>
    <n v="15355.8"/>
    <n v="0"/>
    <n v="0"/>
    <n v="1714.2"/>
    <n v="1335.4"/>
    <n v="200.4"/>
    <n v="23496.9"/>
    <n v="483174.2"/>
    <n v="667043.30000000005"/>
    <n v="343286.2"/>
    <n v="502667.2"/>
    <n v="476922.6"/>
    <n v="0"/>
    <n v="0"/>
    <n v="0"/>
    <n v="0"/>
    <n v="0"/>
    <n v="0"/>
    <n v="0"/>
    <n v="0"/>
    <n v="0"/>
    <n v="163916.20000000001"/>
    <n v="2635854.7000000002"/>
    <n v="0"/>
    <n v="2799770.9000000004"/>
  </r>
  <r>
    <x v="13"/>
    <x v="4"/>
    <n v="9"/>
    <n v="27622.6"/>
    <n v="38916.5"/>
    <n v="73842.2"/>
    <n v="47.2"/>
    <n v="11071.4"/>
    <n v="14.6"/>
    <n v="3.5"/>
    <n v="4493.8"/>
    <n v="4493.2"/>
    <n v="3067"/>
    <n v="744.7"/>
    <n v="425.5"/>
    <n v="11190.1"/>
    <n v="60694"/>
    <n v="49807.7"/>
    <n v="15760.6"/>
    <n v="0"/>
    <n v="0"/>
    <n v="1632.1"/>
    <n v="2284.5"/>
    <n v="1307.2"/>
    <n v="23294.5"/>
    <n v="490974"/>
    <n v="670162"/>
    <n v="317640.5"/>
    <n v="487222.5"/>
    <n v="465658.5"/>
    <n v="0"/>
    <n v="0"/>
    <n v="0"/>
    <n v="0"/>
    <n v="0"/>
    <n v="0"/>
    <n v="0"/>
    <n v="0"/>
    <n v="0"/>
    <n v="163572"/>
    <n v="2598798.4"/>
    <n v="0"/>
    <n v="2762370.4"/>
  </r>
  <r>
    <x v="13"/>
    <x v="4"/>
    <n v="10"/>
    <n v="32394.3"/>
    <n v="41032.5"/>
    <n v="100028.6"/>
    <n v="32.799999999999997"/>
    <n v="14818.7"/>
    <n v="20.9"/>
    <n v="24.5"/>
    <n v="6291.1"/>
    <n v="6378.8"/>
    <n v="3369.8"/>
    <n v="790.7"/>
    <n v="310"/>
    <n v="11661.5"/>
    <n v="61408"/>
    <n v="48100.9"/>
    <n v="16096.6"/>
    <n v="0"/>
    <n v="0"/>
    <n v="1986.8"/>
    <n v="3409.6"/>
    <n v="58.3"/>
    <n v="24343"/>
    <n v="508482.6"/>
    <n v="686763.4"/>
    <n v="330725.90000000002"/>
    <n v="526372.69999999995"/>
    <n v="509763.5"/>
    <n v="0"/>
    <n v="0"/>
    <n v="0"/>
    <n v="0"/>
    <n v="0"/>
    <n v="0"/>
    <n v="0"/>
    <n v="0"/>
    <n v="0"/>
    <n v="204392"/>
    <n v="2730273.5"/>
    <n v="0"/>
    <n v="2934665.5"/>
  </r>
  <r>
    <x v="13"/>
    <x v="4"/>
    <n v="11"/>
    <n v="44294.2"/>
    <n v="49523.4"/>
    <n v="158625"/>
    <n v="30"/>
    <n v="24750.799999999999"/>
    <n v="15.7"/>
    <n v="3.5"/>
    <n v="8381.1"/>
    <n v="8640.2000000000007"/>
    <n v="4169.3999999999996"/>
    <n v="1033.5"/>
    <n v="377.7"/>
    <n v="13258.8"/>
    <n v="66968.7"/>
    <n v="69616.800000000003"/>
    <n v="14051.8"/>
    <n v="0"/>
    <n v="0"/>
    <n v="1960.8"/>
    <n v="2802.4"/>
    <n v="251.3"/>
    <n v="26562.9"/>
    <n v="541827.9"/>
    <n v="734202.7"/>
    <n v="385730.2"/>
    <n v="603417.4"/>
    <n v="493018.8"/>
    <n v="0"/>
    <n v="0"/>
    <n v="0"/>
    <n v="0"/>
    <n v="0"/>
    <n v="0"/>
    <n v="0"/>
    <n v="0"/>
    <n v="0"/>
    <n v="298433.30000000005"/>
    <n v="2955081.6999999997"/>
    <n v="0"/>
    <n v="3253515"/>
  </r>
  <r>
    <x v="13"/>
    <x v="4"/>
    <n v="12"/>
    <n v="88211.3"/>
    <n v="79037.399999999994"/>
    <n v="367853"/>
    <n v="96.8"/>
    <n v="67435.7"/>
    <n v="12.5"/>
    <n v="237.9"/>
    <n v="36016"/>
    <n v="24755.8"/>
    <n v="6933.8"/>
    <n v="1393.6"/>
    <n v="332.4"/>
    <n v="13916.6"/>
    <n v="87290.3"/>
    <n v="80496.2"/>
    <n v="14971"/>
    <n v="0"/>
    <n v="0"/>
    <n v="2082.8000000000002"/>
    <n v="3187.4"/>
    <n v="312.89999999999998"/>
    <n v="33727.599999999999"/>
    <n v="735598.7"/>
    <n v="890626.9"/>
    <n v="483725.6"/>
    <n v="544799.69999999995"/>
    <n v="494501.2"/>
    <n v="0"/>
    <n v="0"/>
    <n v="0"/>
    <n v="0"/>
    <n v="0"/>
    <n v="0"/>
    <n v="0"/>
    <n v="0"/>
    <n v="0"/>
    <n v="670590.20000000007"/>
    <n v="3386962.9000000004"/>
    <n v="0"/>
    <n v="4057553.100000000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7BFEBA5-9488-4C8C-A8CC-291F6B542147}" name="PivotTable1" cacheId="3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>
  <location ref="A5:F21" firstHeaderRow="1" firstDataRow="2" firstDataCol="1" rowPageCount="1" colPageCount="1"/>
  <pivotFields count="43">
    <pivotField axis="axisRow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Col" showAll="0">
      <items count="6">
        <item x="0"/>
        <item x="4"/>
        <item x="1"/>
        <item x="2"/>
        <item x="3"/>
        <item t="default"/>
      </items>
    </pivotField>
    <pivotField axis="axisPage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4" showAll="0"/>
    <pivotField showAll="0"/>
    <pivotField showAll="0"/>
    <pivotField dataField="1" numFmtId="4" showAll="0"/>
  </pivotFields>
  <rowFields count="1">
    <field x="0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rowItems>
  <colFields count="1">
    <field x="1"/>
  </colFields>
  <colItems count="5">
    <i>
      <x/>
    </i>
    <i>
      <x v="1"/>
    </i>
    <i>
      <x v="2"/>
    </i>
    <i>
      <x v="3"/>
    </i>
    <i>
      <x v="4"/>
    </i>
  </colItems>
  <pageFields count="1">
    <pageField fld="2" item="11" hier="-1"/>
  </pageFields>
  <dataFields count="1">
    <dataField name="Sum of Total" fld="42" baseField="0" baseItem="0" numFmtId="164"/>
  </dataFields>
  <formats count="1">
    <format dxfId="37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E7351A5-96A8-4F83-888C-2509D065DC4D}" name="PivotTable15" cacheId="2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 rowHeaderCaption="Year" colHeaderCaption="Division">
  <location ref="AI44:AX51" firstHeaderRow="1" firstDataRow="2" firstDataCol="1"/>
  <pivotFields count="43">
    <pivotField axis="axisCol" showAl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h="1" x="14"/>
        <item t="default"/>
      </items>
    </pivotField>
    <pivotField axis="axisRow" outline="0" showAll="0" sortType="ascending" defaultSubtotal="0">
      <items count="6">
        <item x="0"/>
        <item x="4"/>
        <item x="1"/>
        <item x="2"/>
        <item x="3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showAll="0"/>
  </pivotFields>
  <rowFields count="1">
    <field x="1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0"/>
  </colFields>
  <col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colItems>
  <dataFields count="1">
    <dataField name="Industrial Revenue" fld="41" baseField="0" baseItem="0" numFmtId="165"/>
  </dataFields>
  <formats count="22">
    <format dxfId="279">
      <pivotArea type="all" dataOnly="0" outline="0" fieldPosition="0"/>
    </format>
    <format dxfId="278">
      <pivotArea outline="0" collapsedLevelsAreSubtotals="1" fieldPosition="0"/>
    </format>
    <format dxfId="277">
      <pivotArea type="origin" dataOnly="0" labelOnly="1" outline="0" fieldPosition="0"/>
    </format>
    <format dxfId="276">
      <pivotArea field="0" type="button" dataOnly="0" labelOnly="1" outline="0" axis="axisCol" fieldPosition="0"/>
    </format>
    <format dxfId="275">
      <pivotArea type="topRight" dataOnly="0" labelOnly="1" outline="0" fieldPosition="0"/>
    </format>
    <format dxfId="274">
      <pivotArea field="1" type="button" dataOnly="0" labelOnly="1" outline="0" axis="axisRow" fieldPosition="0"/>
    </format>
    <format dxfId="273">
      <pivotArea dataOnly="0" labelOnly="1" fieldPosition="0">
        <references count="1">
          <reference field="1" count="5">
            <x v="0"/>
            <x v="1"/>
            <x v="2"/>
            <x v="3"/>
            <x v="4"/>
          </reference>
        </references>
      </pivotArea>
    </format>
    <format dxfId="272">
      <pivotArea dataOnly="0" labelOnly="1" grandRow="1" outline="0" fieldPosition="0"/>
    </format>
    <format dxfId="271">
      <pivotArea dataOnly="0" labelOnly="1" fieldPosition="0">
        <references count="1">
          <reference field="0" count="0"/>
        </references>
      </pivotArea>
    </format>
    <format dxfId="270">
      <pivotArea dataOnly="0" labelOnly="1" grandCol="1" outline="0" fieldPosition="0"/>
    </format>
    <format dxfId="269">
      <pivotArea type="all" dataOnly="0" outline="0" fieldPosition="0"/>
    </format>
    <format dxfId="268">
      <pivotArea outline="0" collapsedLevelsAreSubtotals="1" fieldPosition="0"/>
    </format>
    <format dxfId="267">
      <pivotArea type="origin" dataOnly="0" labelOnly="1" outline="0" fieldPosition="0"/>
    </format>
    <format dxfId="266">
      <pivotArea field="0" type="button" dataOnly="0" labelOnly="1" outline="0" axis="axisCol" fieldPosition="0"/>
    </format>
    <format dxfId="265">
      <pivotArea type="topRight" dataOnly="0" labelOnly="1" outline="0" fieldPosition="0"/>
    </format>
    <format dxfId="264">
      <pivotArea field="1" type="button" dataOnly="0" labelOnly="1" outline="0" axis="axisRow" fieldPosition="0"/>
    </format>
    <format dxfId="263">
      <pivotArea dataOnly="0" labelOnly="1" fieldPosition="0">
        <references count="1">
          <reference field="1" count="5">
            <x v="0"/>
            <x v="1"/>
            <x v="2"/>
            <x v="3"/>
            <x v="4"/>
          </reference>
        </references>
      </pivotArea>
    </format>
    <format dxfId="262">
      <pivotArea dataOnly="0" labelOnly="1" grandRow="1" outline="0" fieldPosition="0"/>
    </format>
    <format dxfId="261">
      <pivotArea dataOnly="0" labelOnly="1" fieldPosition="0">
        <references count="1">
          <reference field="0" count="0"/>
        </references>
      </pivotArea>
    </format>
    <format dxfId="260">
      <pivotArea dataOnly="0" labelOnly="1" grandCol="1" outline="0" fieldPosition="0"/>
    </format>
    <format dxfId="259">
      <pivotArea outline="0" collapsedLevelsAreSubtotals="1" fieldPosition="0">
        <references count="1">
          <reference field="1" count="5" selected="0">
            <x v="0"/>
            <x v="1"/>
            <x v="2"/>
            <x v="3"/>
            <x v="4"/>
          </reference>
        </references>
      </pivotArea>
    </format>
    <format dxfId="25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1CEE884-71D1-42B3-8917-72A1E75FAFAD}" name="PivotTable11" cacheId="14" applyNumberFormats="0" applyBorderFormats="0" applyFontFormats="0" applyPatternFormats="0" applyAlignmentFormats="0" applyWidthHeightFormats="1" dataCaption="Values" updatedVersion="8" minRefreshableVersion="3" useAutoFormatting="1" itemPrintTitles="1" createdVersion="7" indent="0" outline="1" outlineData="1" multipleFieldFilters="0" rowHeaderCaption="Year" colHeaderCaption="Division">
  <location ref="R5:AG12" firstHeaderRow="1" firstDataRow="2" firstDataCol="1"/>
  <pivotFields count="43">
    <pivotField axis="axisCol" showAl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h="1" x="14"/>
        <item t="default"/>
      </items>
    </pivotField>
    <pivotField axis="axisRow" outline="0" showAll="0" sortType="ascending" defaultSubtotal="0">
      <items count="6">
        <item x="0"/>
        <item x="4"/>
        <item x="1"/>
        <item x="2"/>
        <item x="3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showAll="0"/>
  </pivotFields>
  <rowFields count="1">
    <field x="1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0"/>
  </colFields>
  <col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colItems>
  <dataFields count="1">
    <dataField name="Total Therms" fld="42" baseField="0" baseItem="0"/>
  </dataFields>
  <formats count="22">
    <format dxfId="301">
      <pivotArea type="all" dataOnly="0" outline="0" fieldPosition="0"/>
    </format>
    <format dxfId="300">
      <pivotArea outline="0" collapsedLevelsAreSubtotals="1" fieldPosition="0"/>
    </format>
    <format dxfId="299">
      <pivotArea type="origin" dataOnly="0" labelOnly="1" outline="0" fieldPosition="0"/>
    </format>
    <format dxfId="298">
      <pivotArea field="0" type="button" dataOnly="0" labelOnly="1" outline="0" axis="axisCol" fieldPosition="0"/>
    </format>
    <format dxfId="297">
      <pivotArea type="topRight" dataOnly="0" labelOnly="1" outline="0" fieldPosition="0"/>
    </format>
    <format dxfId="296">
      <pivotArea field="1" type="button" dataOnly="0" labelOnly="1" outline="0" axis="axisRow" fieldPosition="0"/>
    </format>
    <format dxfId="295">
      <pivotArea dataOnly="0" labelOnly="1" fieldPosition="0">
        <references count="1">
          <reference field="1" count="5">
            <x v="0"/>
            <x v="1"/>
            <x v="2"/>
            <x v="3"/>
            <x v="4"/>
          </reference>
        </references>
      </pivotArea>
    </format>
    <format dxfId="294">
      <pivotArea dataOnly="0" labelOnly="1" grandRow="1" outline="0" fieldPosition="0"/>
    </format>
    <format dxfId="293">
      <pivotArea dataOnly="0" labelOnly="1" fieldPosition="0">
        <references count="1">
          <reference field="0" count="0"/>
        </references>
      </pivotArea>
    </format>
    <format dxfId="292">
      <pivotArea dataOnly="0" labelOnly="1" grandCol="1" outline="0" fieldPosition="0"/>
    </format>
    <format dxfId="291">
      <pivotArea type="all" dataOnly="0" outline="0" fieldPosition="0"/>
    </format>
    <format dxfId="290">
      <pivotArea outline="0" collapsedLevelsAreSubtotals="1" fieldPosition="0"/>
    </format>
    <format dxfId="289">
      <pivotArea type="origin" dataOnly="0" labelOnly="1" outline="0" fieldPosition="0"/>
    </format>
    <format dxfId="288">
      <pivotArea field="0" type="button" dataOnly="0" labelOnly="1" outline="0" axis="axisCol" fieldPosition="0"/>
    </format>
    <format dxfId="287">
      <pivotArea type="topRight" dataOnly="0" labelOnly="1" outline="0" fieldPosition="0"/>
    </format>
    <format dxfId="286">
      <pivotArea field="1" type="button" dataOnly="0" labelOnly="1" outline="0" axis="axisRow" fieldPosition="0"/>
    </format>
    <format dxfId="285">
      <pivotArea dataOnly="0" labelOnly="1" fieldPosition="0">
        <references count="1">
          <reference field="1" count="5">
            <x v="0"/>
            <x v="1"/>
            <x v="2"/>
            <x v="3"/>
            <x v="4"/>
          </reference>
        </references>
      </pivotArea>
    </format>
    <format dxfId="284">
      <pivotArea dataOnly="0" labelOnly="1" grandRow="1" outline="0" fieldPosition="0"/>
    </format>
    <format dxfId="283">
      <pivotArea dataOnly="0" labelOnly="1" fieldPosition="0">
        <references count="1">
          <reference field="0" count="0"/>
        </references>
      </pivotArea>
    </format>
    <format dxfId="282">
      <pivotArea dataOnly="0" labelOnly="1" grandCol="1" outline="0" fieldPosition="0"/>
    </format>
    <format dxfId="281">
      <pivotArea outline="0" collapsedLevelsAreSubtotals="1" fieldPosition="0">
        <references count="1">
          <reference field="1" count="5" selected="0">
            <x v="0"/>
            <x v="1"/>
            <x v="2"/>
            <x v="3"/>
            <x v="4"/>
          </reference>
        </references>
      </pivotArea>
    </format>
    <format dxfId="280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CC9AEB3-0E47-4198-9C68-15D49E9D8BEB}" name="PivotTable13" cacheId="2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 rowHeaderCaption="Year" colHeaderCaption="Division">
  <location ref="AI18:AX25" firstHeaderRow="1" firstDataRow="2" firstDataCol="1"/>
  <pivotFields count="43">
    <pivotField axis="axisCol" showAl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h="1" x="14"/>
        <item t="default"/>
      </items>
    </pivotField>
    <pivotField axis="axisRow" outline="0" showAll="0" sortType="ascending" defaultSubtotal="0">
      <items count="6">
        <item x="0"/>
        <item x="4"/>
        <item x="1"/>
        <item x="2"/>
        <item x="3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showAll="0"/>
  </pivotFields>
  <rowFields count="1">
    <field x="1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0"/>
  </colFields>
  <col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colItems>
  <dataFields count="1">
    <dataField name="Residential Revenue" fld="39" baseField="0" baseItem="0" numFmtId="165"/>
  </dataFields>
  <formats count="22">
    <format dxfId="323">
      <pivotArea type="all" dataOnly="0" outline="0" fieldPosition="0"/>
    </format>
    <format dxfId="322">
      <pivotArea outline="0" collapsedLevelsAreSubtotals="1" fieldPosition="0"/>
    </format>
    <format dxfId="321">
      <pivotArea type="origin" dataOnly="0" labelOnly="1" outline="0" fieldPosition="0"/>
    </format>
    <format dxfId="320">
      <pivotArea field="0" type="button" dataOnly="0" labelOnly="1" outline="0" axis="axisCol" fieldPosition="0"/>
    </format>
    <format dxfId="319">
      <pivotArea type="topRight" dataOnly="0" labelOnly="1" outline="0" fieldPosition="0"/>
    </format>
    <format dxfId="318">
      <pivotArea field="1" type="button" dataOnly="0" labelOnly="1" outline="0" axis="axisRow" fieldPosition="0"/>
    </format>
    <format dxfId="317">
      <pivotArea dataOnly="0" labelOnly="1" fieldPosition="0">
        <references count="1">
          <reference field="1" count="5">
            <x v="0"/>
            <x v="1"/>
            <x v="2"/>
            <x v="3"/>
            <x v="4"/>
          </reference>
        </references>
      </pivotArea>
    </format>
    <format dxfId="316">
      <pivotArea dataOnly="0" labelOnly="1" grandRow="1" outline="0" fieldPosition="0"/>
    </format>
    <format dxfId="315">
      <pivotArea dataOnly="0" labelOnly="1" fieldPosition="0">
        <references count="1">
          <reference field="0" count="0"/>
        </references>
      </pivotArea>
    </format>
    <format dxfId="314">
      <pivotArea dataOnly="0" labelOnly="1" grandCol="1" outline="0" fieldPosition="0"/>
    </format>
    <format dxfId="313">
      <pivotArea type="all" dataOnly="0" outline="0" fieldPosition="0"/>
    </format>
    <format dxfId="312">
      <pivotArea outline="0" collapsedLevelsAreSubtotals="1" fieldPosition="0"/>
    </format>
    <format dxfId="311">
      <pivotArea type="origin" dataOnly="0" labelOnly="1" outline="0" fieldPosition="0"/>
    </format>
    <format dxfId="310">
      <pivotArea field="0" type="button" dataOnly="0" labelOnly="1" outline="0" axis="axisCol" fieldPosition="0"/>
    </format>
    <format dxfId="309">
      <pivotArea type="topRight" dataOnly="0" labelOnly="1" outline="0" fieldPosition="0"/>
    </format>
    <format dxfId="308">
      <pivotArea field="1" type="button" dataOnly="0" labelOnly="1" outline="0" axis="axisRow" fieldPosition="0"/>
    </format>
    <format dxfId="307">
      <pivotArea dataOnly="0" labelOnly="1" fieldPosition="0">
        <references count="1">
          <reference field="1" count="5">
            <x v="0"/>
            <x v="1"/>
            <x v="2"/>
            <x v="3"/>
            <x v="4"/>
          </reference>
        </references>
      </pivotArea>
    </format>
    <format dxfId="306">
      <pivotArea dataOnly="0" labelOnly="1" grandRow="1" outline="0" fieldPosition="0"/>
    </format>
    <format dxfId="305">
      <pivotArea dataOnly="0" labelOnly="1" fieldPosition="0">
        <references count="1">
          <reference field="0" count="0"/>
        </references>
      </pivotArea>
    </format>
    <format dxfId="304">
      <pivotArea dataOnly="0" labelOnly="1" grandCol="1" outline="0" fieldPosition="0"/>
    </format>
    <format dxfId="303">
      <pivotArea outline="0" collapsedLevelsAreSubtotals="1" fieldPosition="0">
        <references count="1">
          <reference field="1" count="5" selected="0">
            <x v="0"/>
            <x v="1"/>
            <x v="2"/>
            <x v="3"/>
            <x v="4"/>
          </reference>
        </references>
      </pivotArea>
    </format>
    <format dxfId="30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96CFC1F-92D8-4DAD-A3FD-0A55A2D80E04}" name="PivotTable7" cacheId="1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 rowHeaderCaption="Year" colHeaderCaption="Division">
  <location ref="A44:P51" firstHeaderRow="1" firstDataRow="2" firstDataCol="1" rowPageCount="1" colPageCount="1"/>
  <pivotFields count="43">
    <pivotField axis="axisCol" showAl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t="default"/>
      </items>
    </pivotField>
    <pivotField axis="axisRow" outline="0" showAll="0" sortType="ascending" defaultSubtotal="0">
      <items count="6">
        <item x="0"/>
        <item x="4"/>
        <item x="1"/>
        <item x="2"/>
        <item x="3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multipleItemSelectionAllowed="1" showAll="0">
      <items count="14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x="11"/>
        <item h="1"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showAll="0"/>
  </pivotFields>
  <rowFields count="1">
    <field x="1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0"/>
  </colFields>
  <col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colItems>
  <pageFields count="1">
    <pageField fld="2" hier="-1"/>
  </pageFields>
  <dataFields count="1">
    <dataField name="Industrial Bills" fld="41" baseField="0" baseItem="0"/>
  </dataFields>
  <formats count="24">
    <format dxfId="347">
      <pivotArea type="all" dataOnly="0" outline="0" fieldPosition="0"/>
    </format>
    <format dxfId="346">
      <pivotArea type="origin" dataOnly="0" labelOnly="1" outline="0" fieldPosition="0"/>
    </format>
    <format dxfId="345">
      <pivotArea field="1" type="button" dataOnly="0" labelOnly="1" outline="0" axis="axisRow" fieldPosition="0"/>
    </format>
    <format dxfId="344">
      <pivotArea dataOnly="0" labelOnly="1" fieldPosition="0">
        <references count="1">
          <reference field="1" count="5">
            <x v="0"/>
            <x v="1"/>
            <x v="2"/>
            <x v="3"/>
            <x v="4"/>
          </reference>
        </references>
      </pivotArea>
    </format>
    <format dxfId="343">
      <pivotArea dataOnly="0" labelOnly="1" grandRow="1" outline="0" fieldPosition="0"/>
    </format>
    <format dxfId="342">
      <pivotArea type="all" dataOnly="0" outline="0" fieldPosition="0"/>
    </format>
    <format dxfId="341">
      <pivotArea type="origin" dataOnly="0" labelOnly="1" outline="0" fieldPosition="0"/>
    </format>
    <format dxfId="340">
      <pivotArea field="1" type="button" dataOnly="0" labelOnly="1" outline="0" axis="axisRow" fieldPosition="0"/>
    </format>
    <format dxfId="339">
      <pivotArea dataOnly="0" labelOnly="1" fieldPosition="0">
        <references count="1">
          <reference field="1" count="5">
            <x v="0"/>
            <x v="1"/>
            <x v="2"/>
            <x v="3"/>
            <x v="4"/>
          </reference>
        </references>
      </pivotArea>
    </format>
    <format dxfId="338">
      <pivotArea dataOnly="0" labelOnly="1" grandRow="1" outline="0" fieldPosition="0"/>
    </format>
    <format dxfId="337">
      <pivotArea outline="0" collapsedLevelsAreSubtotals="1" fieldPosition="0">
        <references count="1">
          <reference field="1" count="5" selected="0">
            <x v="0"/>
            <x v="1"/>
            <x v="2"/>
            <x v="3"/>
            <x v="4"/>
          </reference>
        </references>
      </pivotArea>
    </format>
    <format dxfId="336">
      <pivotArea grandRow="1" outline="0" collapsedLevelsAreSubtotals="1" fieldPosition="0"/>
    </format>
    <format dxfId="335">
      <pivotArea outline="0" collapsedLevelsAreSubtotals="1" fieldPosition="0"/>
    </format>
    <format dxfId="334">
      <pivotArea dataOnly="0" labelOnly="1" outline="0" fieldPosition="0">
        <references count="1">
          <reference field="2" count="0"/>
        </references>
      </pivotArea>
    </format>
    <format dxfId="333">
      <pivotArea field="0" type="button" dataOnly="0" labelOnly="1" outline="0" axis="axisCol" fieldPosition="0"/>
    </format>
    <format dxfId="332">
      <pivotArea type="topRight" dataOnly="0" labelOnly="1" outline="0" fieldPosition="0"/>
    </format>
    <format dxfId="331">
      <pivotArea dataOnly="0" labelOnly="1" fieldPosition="0">
        <references count="1">
          <reference field="0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330">
      <pivotArea dataOnly="0" labelOnly="1" grandCol="1" outline="0" fieldPosition="0"/>
    </format>
    <format dxfId="329">
      <pivotArea outline="0" collapsedLevelsAreSubtotals="1" fieldPosition="0"/>
    </format>
    <format dxfId="328">
      <pivotArea dataOnly="0" labelOnly="1" outline="0" fieldPosition="0">
        <references count="1">
          <reference field="2" count="0"/>
        </references>
      </pivotArea>
    </format>
    <format dxfId="327">
      <pivotArea field="0" type="button" dataOnly="0" labelOnly="1" outline="0" axis="axisCol" fieldPosition="0"/>
    </format>
    <format dxfId="326">
      <pivotArea type="topRight" dataOnly="0" labelOnly="1" outline="0" fieldPosition="0"/>
    </format>
    <format dxfId="325">
      <pivotArea dataOnly="0" labelOnly="1" fieldPosition="0">
        <references count="1">
          <reference field="0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324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8D31DC6-4BB6-4784-A8C3-234700E26BFE}" name="PivotTable10" cacheId="14" applyNumberFormats="0" applyBorderFormats="0" applyFontFormats="0" applyPatternFormats="0" applyAlignmentFormats="0" applyWidthHeightFormats="1" dataCaption="Values" updatedVersion="8" minRefreshableVersion="3" useAutoFormatting="1" itemPrintTitles="1" createdVersion="7" indent="0" outline="1" outlineData="1" multipleFieldFilters="0" rowHeaderCaption="Year" colHeaderCaption="Division">
  <location ref="R18:AG25" firstHeaderRow="1" firstDataRow="2" firstDataCol="1"/>
  <pivotFields count="43">
    <pivotField axis="axisCol" showAl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h="1" x="14"/>
        <item t="default"/>
      </items>
    </pivotField>
    <pivotField axis="axisRow" outline="0" showAll="0" sortType="ascending" defaultSubtotal="0">
      <items count="6">
        <item x="0"/>
        <item x="4"/>
        <item x="1"/>
        <item x="2"/>
        <item x="3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showAll="0"/>
  </pivotFields>
  <rowFields count="1">
    <field x="1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0"/>
  </colFields>
  <col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colItems>
  <dataFields count="1">
    <dataField name="Residential Therms" fld="39" baseField="0" baseItem="0"/>
  </dataFields>
  <formats count="22">
    <format dxfId="369">
      <pivotArea type="all" dataOnly="0" outline="0" fieldPosition="0"/>
    </format>
    <format dxfId="368">
      <pivotArea outline="0" collapsedLevelsAreSubtotals="1" fieldPosition="0"/>
    </format>
    <format dxfId="367">
      <pivotArea type="origin" dataOnly="0" labelOnly="1" outline="0" fieldPosition="0"/>
    </format>
    <format dxfId="366">
      <pivotArea field="0" type="button" dataOnly="0" labelOnly="1" outline="0" axis="axisCol" fieldPosition="0"/>
    </format>
    <format dxfId="365">
      <pivotArea type="topRight" dataOnly="0" labelOnly="1" outline="0" fieldPosition="0"/>
    </format>
    <format dxfId="364">
      <pivotArea field="1" type="button" dataOnly="0" labelOnly="1" outline="0" axis="axisRow" fieldPosition="0"/>
    </format>
    <format dxfId="363">
      <pivotArea dataOnly="0" labelOnly="1" fieldPosition="0">
        <references count="1">
          <reference field="1" count="5">
            <x v="0"/>
            <x v="1"/>
            <x v="2"/>
            <x v="3"/>
            <x v="4"/>
          </reference>
        </references>
      </pivotArea>
    </format>
    <format dxfId="362">
      <pivotArea dataOnly="0" labelOnly="1" grandRow="1" outline="0" fieldPosition="0"/>
    </format>
    <format dxfId="361">
      <pivotArea dataOnly="0" labelOnly="1" fieldPosition="0">
        <references count="1">
          <reference field="0" count="0"/>
        </references>
      </pivotArea>
    </format>
    <format dxfId="360">
      <pivotArea dataOnly="0" labelOnly="1" grandCol="1" outline="0" fieldPosition="0"/>
    </format>
    <format dxfId="359">
      <pivotArea type="all" dataOnly="0" outline="0" fieldPosition="0"/>
    </format>
    <format dxfId="358">
      <pivotArea outline="0" collapsedLevelsAreSubtotals="1" fieldPosition="0"/>
    </format>
    <format dxfId="357">
      <pivotArea type="origin" dataOnly="0" labelOnly="1" outline="0" fieldPosition="0"/>
    </format>
    <format dxfId="356">
      <pivotArea field="0" type="button" dataOnly="0" labelOnly="1" outline="0" axis="axisCol" fieldPosition="0"/>
    </format>
    <format dxfId="355">
      <pivotArea type="topRight" dataOnly="0" labelOnly="1" outline="0" fieldPosition="0"/>
    </format>
    <format dxfId="354">
      <pivotArea field="1" type="button" dataOnly="0" labelOnly="1" outline="0" axis="axisRow" fieldPosition="0"/>
    </format>
    <format dxfId="353">
      <pivotArea dataOnly="0" labelOnly="1" fieldPosition="0">
        <references count="1">
          <reference field="1" count="5">
            <x v="0"/>
            <x v="1"/>
            <x v="2"/>
            <x v="3"/>
            <x v="4"/>
          </reference>
        </references>
      </pivotArea>
    </format>
    <format dxfId="352">
      <pivotArea dataOnly="0" labelOnly="1" grandRow="1" outline="0" fieldPosition="0"/>
    </format>
    <format dxfId="351">
      <pivotArea dataOnly="0" labelOnly="1" fieldPosition="0">
        <references count="1">
          <reference field="0" count="0"/>
        </references>
      </pivotArea>
    </format>
    <format dxfId="350">
      <pivotArea dataOnly="0" labelOnly="1" grandCol="1" outline="0" fieldPosition="0"/>
    </format>
    <format dxfId="349">
      <pivotArea outline="0" collapsedLevelsAreSubtotals="1" fieldPosition="0">
        <references count="1">
          <reference field="1" count="5" selected="0">
            <x v="0"/>
            <x v="1"/>
            <x v="2"/>
            <x v="3"/>
            <x v="4"/>
          </reference>
        </references>
      </pivotArea>
    </format>
    <format dxfId="348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879F0F5-567A-4390-AEC0-7D1253265FF7}" name="PivotTable2" cacheId="18" applyNumberFormats="0" applyBorderFormats="0" applyFontFormats="0" applyPatternFormats="0" applyAlignmentFormats="0" applyWidthHeightFormats="1" dataCaption="Values" updatedVersion="8" minRefreshableVersion="3" useAutoFormatting="1" colGrandTotals="0" itemPrintTitles="1" createdVersion="7" indent="0" outline="1" outlineData="1" multipleFieldFilters="0">
  <location ref="A29:F45" firstHeaderRow="1" firstDataRow="2" firstDataCol="1"/>
  <pivotFields count="43">
    <pivotField axis="axisRow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Col" showAll="0">
      <items count="6">
        <item x="0"/>
        <item x="4"/>
        <item x="1"/>
        <item x="2"/>
        <item x="3"/>
        <item t="default"/>
      </items>
    </pivotField>
    <pivotField showAll="0"/>
    <pivotField showAll="0"/>
    <pivotField numFmtId="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4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4" showAll="0"/>
    <pivotField numFmtId="4" showAll="0"/>
    <pivotField numFmtId="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4" showAll="0"/>
    <pivotField showAll="0"/>
    <pivotField showAll="0"/>
    <pivotField dataField="1" showAll="0"/>
  </pivotFields>
  <rowFields count="1">
    <field x="0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rowItems>
  <colFields count="1">
    <field x="1"/>
  </colFields>
  <colItems count="5">
    <i>
      <x/>
    </i>
    <i>
      <x v="1"/>
    </i>
    <i>
      <x v="2"/>
    </i>
    <i>
      <x v="3"/>
    </i>
    <i>
      <x v="4"/>
    </i>
  </colItems>
  <dataFields count="1">
    <dataField name="Sum of Total" fld="42" baseField="0" baseItem="0" numFmtId="164"/>
  </dataFields>
  <formats count="1">
    <format dxfId="37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AAC136C-C67A-4D76-BDF1-D2F6474065B7}" name="PivotTable6" cacheId="1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 rowHeaderCaption="Year" colHeaderCaption="Division">
  <location ref="A31:P38" firstHeaderRow="1" firstDataRow="2" firstDataCol="1" rowPageCount="1" colPageCount="1"/>
  <pivotFields count="43">
    <pivotField axis="axisCol" showAl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t="default"/>
      </items>
    </pivotField>
    <pivotField axis="axisRow" outline="0" showAll="0" sortType="ascending" defaultSubtotal="0">
      <items count="6">
        <item x="0"/>
        <item x="4"/>
        <item x="1"/>
        <item x="2"/>
        <item x="3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multipleItemSelectionAllowed="1" showAll="0">
      <items count="14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x="11"/>
        <item h="1"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showAll="0"/>
  </pivotFields>
  <rowFields count="1">
    <field x="1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0"/>
  </colFields>
  <col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colItems>
  <pageFields count="1">
    <pageField fld="2" hier="-1"/>
  </pageFields>
  <dataFields count="1">
    <dataField name="Commercial Bills" fld="40" baseField="0" baseItem="0"/>
  </dataFields>
  <formats count="24">
    <format dxfId="121">
      <pivotArea type="all" dataOnly="0" outline="0" fieldPosition="0"/>
    </format>
    <format dxfId="120">
      <pivotArea type="origin" dataOnly="0" labelOnly="1" outline="0" fieldPosition="0"/>
    </format>
    <format dxfId="119">
      <pivotArea field="1" type="button" dataOnly="0" labelOnly="1" outline="0" axis="axisRow" fieldPosition="0"/>
    </format>
    <format dxfId="118">
      <pivotArea dataOnly="0" labelOnly="1" fieldPosition="0">
        <references count="1">
          <reference field="1" count="5">
            <x v="0"/>
            <x v="1"/>
            <x v="2"/>
            <x v="3"/>
            <x v="4"/>
          </reference>
        </references>
      </pivotArea>
    </format>
    <format dxfId="117">
      <pivotArea dataOnly="0" labelOnly="1" grandRow="1" outline="0" fieldPosition="0"/>
    </format>
    <format dxfId="116">
      <pivotArea type="all" dataOnly="0" outline="0" fieldPosition="0"/>
    </format>
    <format dxfId="115">
      <pivotArea type="origin" dataOnly="0" labelOnly="1" outline="0" fieldPosition="0"/>
    </format>
    <format dxfId="114">
      <pivotArea field="1" type="button" dataOnly="0" labelOnly="1" outline="0" axis="axisRow" fieldPosition="0"/>
    </format>
    <format dxfId="113">
      <pivotArea dataOnly="0" labelOnly="1" fieldPosition="0">
        <references count="1">
          <reference field="1" count="5">
            <x v="0"/>
            <x v="1"/>
            <x v="2"/>
            <x v="3"/>
            <x v="4"/>
          </reference>
        </references>
      </pivotArea>
    </format>
    <format dxfId="112">
      <pivotArea dataOnly="0" labelOnly="1" grandRow="1" outline="0" fieldPosition="0"/>
    </format>
    <format dxfId="111">
      <pivotArea outline="0" collapsedLevelsAreSubtotals="1" fieldPosition="0">
        <references count="1">
          <reference field="1" count="5" selected="0">
            <x v="0"/>
            <x v="1"/>
            <x v="2"/>
            <x v="3"/>
            <x v="4"/>
          </reference>
        </references>
      </pivotArea>
    </format>
    <format dxfId="110">
      <pivotArea grandRow="1" outline="0" collapsedLevelsAreSubtotals="1" fieldPosition="0"/>
    </format>
    <format dxfId="109">
      <pivotArea outline="0" collapsedLevelsAreSubtotals="1" fieldPosition="0"/>
    </format>
    <format dxfId="108">
      <pivotArea dataOnly="0" labelOnly="1" outline="0" fieldPosition="0">
        <references count="1">
          <reference field="2" count="0"/>
        </references>
      </pivotArea>
    </format>
    <format dxfId="107">
      <pivotArea field="0" type="button" dataOnly="0" labelOnly="1" outline="0" axis="axisCol" fieldPosition="0"/>
    </format>
    <format dxfId="106">
      <pivotArea type="topRight" dataOnly="0" labelOnly="1" outline="0" fieldPosition="0"/>
    </format>
    <format dxfId="105">
      <pivotArea dataOnly="0" labelOnly="1" fieldPosition="0">
        <references count="1">
          <reference field="0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104">
      <pivotArea dataOnly="0" labelOnly="1" grandCol="1" outline="0" fieldPosition="0"/>
    </format>
    <format dxfId="103">
      <pivotArea outline="0" collapsedLevelsAreSubtotals="1" fieldPosition="0"/>
    </format>
    <format dxfId="102">
      <pivotArea dataOnly="0" labelOnly="1" outline="0" fieldPosition="0">
        <references count="1">
          <reference field="2" count="0"/>
        </references>
      </pivotArea>
    </format>
    <format dxfId="101">
      <pivotArea field="0" type="button" dataOnly="0" labelOnly="1" outline="0" axis="axisCol" fieldPosition="0"/>
    </format>
    <format dxfId="100">
      <pivotArea type="topRight" dataOnly="0" labelOnly="1" outline="0" fieldPosition="0"/>
    </format>
    <format dxfId="99">
      <pivotArea dataOnly="0" labelOnly="1" fieldPosition="0">
        <references count="1">
          <reference field="0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98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076A7A1-4FE2-43A8-8B8A-C54C54D69F54}" name="PivotTable9" cacheId="14" applyNumberFormats="0" applyBorderFormats="0" applyFontFormats="0" applyPatternFormats="0" applyAlignmentFormats="0" applyWidthHeightFormats="1" dataCaption="Values" updatedVersion="8" minRefreshableVersion="3" useAutoFormatting="1" itemPrintTitles="1" createdVersion="7" indent="0" outline="1" outlineData="1" multipleFieldFilters="0" rowHeaderCaption="Year" colHeaderCaption="Division">
  <location ref="R31:AG38" firstHeaderRow="1" firstDataRow="2" firstDataCol="1"/>
  <pivotFields count="43">
    <pivotField axis="axisCol" showAl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h="1" x="14"/>
        <item t="default"/>
      </items>
    </pivotField>
    <pivotField axis="axisRow" outline="0" showAll="0" sortType="ascending" defaultSubtotal="0">
      <items count="6">
        <item x="0"/>
        <item x="4"/>
        <item x="1"/>
        <item x="2"/>
        <item x="3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showAll="0"/>
  </pivotFields>
  <rowFields count="1">
    <field x="1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0"/>
  </colFields>
  <col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colItems>
  <dataFields count="1">
    <dataField name="Commercial Therms" fld="40" baseField="0" baseItem="0"/>
  </dataFields>
  <formats count="22">
    <format dxfId="143">
      <pivotArea type="all" dataOnly="0" outline="0" fieldPosition="0"/>
    </format>
    <format dxfId="142">
      <pivotArea outline="0" collapsedLevelsAreSubtotals="1" fieldPosition="0"/>
    </format>
    <format dxfId="141">
      <pivotArea type="origin" dataOnly="0" labelOnly="1" outline="0" fieldPosition="0"/>
    </format>
    <format dxfId="140">
      <pivotArea field="0" type="button" dataOnly="0" labelOnly="1" outline="0" axis="axisCol" fieldPosition="0"/>
    </format>
    <format dxfId="139">
      <pivotArea type="topRight" dataOnly="0" labelOnly="1" outline="0" fieldPosition="0"/>
    </format>
    <format dxfId="138">
      <pivotArea field="1" type="button" dataOnly="0" labelOnly="1" outline="0" axis="axisRow" fieldPosition="0"/>
    </format>
    <format dxfId="137">
      <pivotArea dataOnly="0" labelOnly="1" fieldPosition="0">
        <references count="1">
          <reference field="1" count="5">
            <x v="0"/>
            <x v="1"/>
            <x v="2"/>
            <x v="3"/>
            <x v="4"/>
          </reference>
        </references>
      </pivotArea>
    </format>
    <format dxfId="136">
      <pivotArea dataOnly="0" labelOnly="1" grandRow="1" outline="0" fieldPosition="0"/>
    </format>
    <format dxfId="135">
      <pivotArea dataOnly="0" labelOnly="1" fieldPosition="0">
        <references count="1">
          <reference field="0" count="0"/>
        </references>
      </pivotArea>
    </format>
    <format dxfId="134">
      <pivotArea dataOnly="0" labelOnly="1" grandCol="1" outline="0" fieldPosition="0"/>
    </format>
    <format dxfId="133">
      <pivotArea type="all" dataOnly="0" outline="0" fieldPosition="0"/>
    </format>
    <format dxfId="132">
      <pivotArea outline="0" collapsedLevelsAreSubtotals="1" fieldPosition="0"/>
    </format>
    <format dxfId="131">
      <pivotArea type="origin" dataOnly="0" labelOnly="1" outline="0" fieldPosition="0"/>
    </format>
    <format dxfId="130">
      <pivotArea field="0" type="button" dataOnly="0" labelOnly="1" outline="0" axis="axisCol" fieldPosition="0"/>
    </format>
    <format dxfId="129">
      <pivotArea type="topRight" dataOnly="0" labelOnly="1" outline="0" fieldPosition="0"/>
    </format>
    <format dxfId="128">
      <pivotArea field="1" type="button" dataOnly="0" labelOnly="1" outline="0" axis="axisRow" fieldPosition="0"/>
    </format>
    <format dxfId="127">
      <pivotArea dataOnly="0" labelOnly="1" fieldPosition="0">
        <references count="1">
          <reference field="1" count="5">
            <x v="0"/>
            <x v="1"/>
            <x v="2"/>
            <x v="3"/>
            <x v="4"/>
          </reference>
        </references>
      </pivotArea>
    </format>
    <format dxfId="126">
      <pivotArea dataOnly="0" labelOnly="1" grandRow="1" outline="0" fieldPosition="0"/>
    </format>
    <format dxfId="125">
      <pivotArea dataOnly="0" labelOnly="1" fieldPosition="0">
        <references count="1">
          <reference field="0" count="0"/>
        </references>
      </pivotArea>
    </format>
    <format dxfId="124">
      <pivotArea dataOnly="0" labelOnly="1" grandCol="1" outline="0" fieldPosition="0"/>
    </format>
    <format dxfId="123">
      <pivotArea outline="0" collapsedLevelsAreSubtotals="1" fieldPosition="0">
        <references count="1">
          <reference field="1" count="5" selected="0">
            <x v="0"/>
            <x v="1"/>
            <x v="2"/>
            <x v="3"/>
            <x v="4"/>
          </reference>
        </references>
      </pivotArea>
    </format>
    <format dxfId="122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30A1182-8392-4CFB-9CDD-372DAE1EEDBA}" name="PivotTable4" cacheId="1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 rowHeaderCaption="Year" colHeaderCaption="Division">
  <location ref="A5:P12" firstHeaderRow="1" firstDataRow="2" firstDataCol="1" rowPageCount="1" colPageCount="1"/>
  <pivotFields count="43">
    <pivotField axis="axisCol" showAl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t="default"/>
      </items>
    </pivotField>
    <pivotField axis="axisRow" outline="0" showAll="0" sortType="ascending" defaultSubtotal="0">
      <items count="6">
        <item x="0"/>
        <item x="4"/>
        <item x="1"/>
        <item x="2"/>
        <item x="3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multipleItemSelectionAllowed="1" showAll="0">
      <items count="14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x="11"/>
        <item h="1"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showAll="0"/>
  </pivotFields>
  <rowFields count="1">
    <field x="1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0"/>
  </colFields>
  <col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colItems>
  <pageFields count="1">
    <pageField fld="2" hier="-1"/>
  </pageFields>
  <dataFields count="1">
    <dataField name="Total Bills" fld="42" baseField="0" baseItem="0"/>
  </dataFields>
  <formats count="24">
    <format dxfId="167">
      <pivotArea type="all" dataOnly="0" outline="0" fieldPosition="0"/>
    </format>
    <format dxfId="166">
      <pivotArea type="origin" dataOnly="0" labelOnly="1" outline="0" fieldPosition="0"/>
    </format>
    <format dxfId="165">
      <pivotArea field="1" type="button" dataOnly="0" labelOnly="1" outline="0" axis="axisRow" fieldPosition="0"/>
    </format>
    <format dxfId="164">
      <pivotArea dataOnly="0" labelOnly="1" fieldPosition="0">
        <references count="1">
          <reference field="1" count="5">
            <x v="0"/>
            <x v="1"/>
            <x v="2"/>
            <x v="3"/>
            <x v="4"/>
          </reference>
        </references>
      </pivotArea>
    </format>
    <format dxfId="163">
      <pivotArea dataOnly="0" labelOnly="1" grandRow="1" outline="0" fieldPosition="0"/>
    </format>
    <format dxfId="162">
      <pivotArea type="all" dataOnly="0" outline="0" fieldPosition="0"/>
    </format>
    <format dxfId="161">
      <pivotArea type="origin" dataOnly="0" labelOnly="1" outline="0" fieldPosition="0"/>
    </format>
    <format dxfId="160">
      <pivotArea field="1" type="button" dataOnly="0" labelOnly="1" outline="0" axis="axisRow" fieldPosition="0"/>
    </format>
    <format dxfId="159">
      <pivotArea dataOnly="0" labelOnly="1" fieldPosition="0">
        <references count="1">
          <reference field="1" count="5">
            <x v="0"/>
            <x v="1"/>
            <x v="2"/>
            <x v="3"/>
            <x v="4"/>
          </reference>
        </references>
      </pivotArea>
    </format>
    <format dxfId="158">
      <pivotArea dataOnly="0" labelOnly="1" grandRow="1" outline="0" fieldPosition="0"/>
    </format>
    <format dxfId="157">
      <pivotArea outline="0" collapsedLevelsAreSubtotals="1" fieldPosition="0">
        <references count="1">
          <reference field="1" count="5" selected="0">
            <x v="0"/>
            <x v="1"/>
            <x v="2"/>
            <x v="3"/>
            <x v="4"/>
          </reference>
        </references>
      </pivotArea>
    </format>
    <format dxfId="156">
      <pivotArea grandRow="1" outline="0" collapsedLevelsAreSubtotals="1" fieldPosition="0"/>
    </format>
    <format dxfId="155">
      <pivotArea outline="0" collapsedLevelsAreSubtotals="1" fieldPosition="0"/>
    </format>
    <format dxfId="154">
      <pivotArea dataOnly="0" labelOnly="1" outline="0" fieldPosition="0">
        <references count="1">
          <reference field="2" count="0"/>
        </references>
      </pivotArea>
    </format>
    <format dxfId="153">
      <pivotArea field="0" type="button" dataOnly="0" labelOnly="1" outline="0" axis="axisCol" fieldPosition="0"/>
    </format>
    <format dxfId="152">
      <pivotArea type="topRight" dataOnly="0" labelOnly="1" outline="0" fieldPosition="0"/>
    </format>
    <format dxfId="151">
      <pivotArea dataOnly="0" labelOnly="1" fieldPosition="0">
        <references count="1">
          <reference field="0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150">
      <pivotArea dataOnly="0" labelOnly="1" grandCol="1" outline="0" fieldPosition="0"/>
    </format>
    <format dxfId="149">
      <pivotArea outline="0" collapsedLevelsAreSubtotals="1" fieldPosition="0"/>
    </format>
    <format dxfId="148">
      <pivotArea dataOnly="0" labelOnly="1" outline="0" fieldPosition="0">
        <references count="1">
          <reference field="2" count="0"/>
        </references>
      </pivotArea>
    </format>
    <format dxfId="147">
      <pivotArea field="0" type="button" dataOnly="0" labelOnly="1" outline="0" axis="axisCol" fieldPosition="0"/>
    </format>
    <format dxfId="146">
      <pivotArea type="topRight" dataOnly="0" labelOnly="1" outline="0" fieldPosition="0"/>
    </format>
    <format dxfId="145">
      <pivotArea dataOnly="0" labelOnly="1" fieldPosition="0">
        <references count="1">
          <reference field="0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144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2139453-C086-41CD-8723-237E9A6C0944}" name="PivotTable8" cacheId="14" applyNumberFormats="0" applyBorderFormats="0" applyFontFormats="0" applyPatternFormats="0" applyAlignmentFormats="0" applyWidthHeightFormats="1" dataCaption="Values" updatedVersion="8" minRefreshableVersion="3" useAutoFormatting="1" itemPrintTitles="1" createdVersion="7" indent="0" outline="1" outlineData="1" multipleFieldFilters="0" rowHeaderCaption="Year" colHeaderCaption="Division">
  <location ref="R44:AG51" firstHeaderRow="1" firstDataRow="2" firstDataCol="1"/>
  <pivotFields count="43">
    <pivotField axis="axisCol" showAl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h="1" x="14"/>
        <item t="default"/>
      </items>
    </pivotField>
    <pivotField axis="axisRow" outline="0" showAll="0" sortType="ascending" defaultSubtotal="0">
      <items count="6">
        <item x="0"/>
        <item x="4"/>
        <item x="1"/>
        <item x="2"/>
        <item x="3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showAll="0"/>
  </pivotFields>
  <rowFields count="1">
    <field x="1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0"/>
  </colFields>
  <col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colItems>
  <dataFields count="1">
    <dataField name="Industrial Therms" fld="41" baseField="0" baseItem="0"/>
  </dataFields>
  <formats count="22">
    <format dxfId="189">
      <pivotArea type="all" dataOnly="0" outline="0" fieldPosition="0"/>
    </format>
    <format dxfId="188">
      <pivotArea outline="0" collapsedLevelsAreSubtotals="1" fieldPosition="0"/>
    </format>
    <format dxfId="187">
      <pivotArea type="origin" dataOnly="0" labelOnly="1" outline="0" fieldPosition="0"/>
    </format>
    <format dxfId="186">
      <pivotArea field="0" type="button" dataOnly="0" labelOnly="1" outline="0" axis="axisCol" fieldPosition="0"/>
    </format>
    <format dxfId="185">
      <pivotArea type="topRight" dataOnly="0" labelOnly="1" outline="0" fieldPosition="0"/>
    </format>
    <format dxfId="184">
      <pivotArea field="1" type="button" dataOnly="0" labelOnly="1" outline="0" axis="axisRow" fieldPosition="0"/>
    </format>
    <format dxfId="183">
      <pivotArea dataOnly="0" labelOnly="1" fieldPosition="0">
        <references count="1">
          <reference field="1" count="5">
            <x v="0"/>
            <x v="1"/>
            <x v="2"/>
            <x v="3"/>
            <x v="4"/>
          </reference>
        </references>
      </pivotArea>
    </format>
    <format dxfId="182">
      <pivotArea dataOnly="0" labelOnly="1" grandRow="1" outline="0" fieldPosition="0"/>
    </format>
    <format dxfId="181">
      <pivotArea dataOnly="0" labelOnly="1" fieldPosition="0">
        <references count="1">
          <reference field="0" count="0"/>
        </references>
      </pivotArea>
    </format>
    <format dxfId="180">
      <pivotArea dataOnly="0" labelOnly="1" grandCol="1" outline="0" fieldPosition="0"/>
    </format>
    <format dxfId="179">
      <pivotArea type="all" dataOnly="0" outline="0" fieldPosition="0"/>
    </format>
    <format dxfId="178">
      <pivotArea outline="0" collapsedLevelsAreSubtotals="1" fieldPosition="0"/>
    </format>
    <format dxfId="177">
      <pivotArea type="origin" dataOnly="0" labelOnly="1" outline="0" fieldPosition="0"/>
    </format>
    <format dxfId="176">
      <pivotArea field="0" type="button" dataOnly="0" labelOnly="1" outline="0" axis="axisCol" fieldPosition="0"/>
    </format>
    <format dxfId="175">
      <pivotArea type="topRight" dataOnly="0" labelOnly="1" outline="0" fieldPosition="0"/>
    </format>
    <format dxfId="174">
      <pivotArea field="1" type="button" dataOnly="0" labelOnly="1" outline="0" axis="axisRow" fieldPosition="0"/>
    </format>
    <format dxfId="173">
      <pivotArea dataOnly="0" labelOnly="1" fieldPosition="0">
        <references count="1">
          <reference field="1" count="5">
            <x v="0"/>
            <x v="1"/>
            <x v="2"/>
            <x v="3"/>
            <x v="4"/>
          </reference>
        </references>
      </pivotArea>
    </format>
    <format dxfId="172">
      <pivotArea dataOnly="0" labelOnly="1" grandRow="1" outline="0" fieldPosition="0"/>
    </format>
    <format dxfId="171">
      <pivotArea dataOnly="0" labelOnly="1" fieldPosition="0">
        <references count="1">
          <reference field="0" count="0"/>
        </references>
      </pivotArea>
    </format>
    <format dxfId="170">
      <pivotArea dataOnly="0" labelOnly="1" grandCol="1" outline="0" fieldPosition="0"/>
    </format>
    <format dxfId="169">
      <pivotArea outline="0" collapsedLevelsAreSubtotals="1" fieldPosition="0">
        <references count="1">
          <reference field="1" count="5" selected="0">
            <x v="0"/>
            <x v="1"/>
            <x v="2"/>
            <x v="3"/>
            <x v="4"/>
          </reference>
        </references>
      </pivotArea>
    </format>
    <format dxfId="168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FD3522C-B07B-46D1-8102-E8CB3BC39AD6}" name="PivotTable12" cacheId="2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 rowHeaderCaption="Year" colHeaderCaption="Division">
  <location ref="AI5:AX12" firstHeaderRow="1" firstDataRow="2" firstDataCol="1"/>
  <pivotFields count="43">
    <pivotField axis="axisCol" showAl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h="1" x="14"/>
        <item t="default"/>
      </items>
    </pivotField>
    <pivotField axis="axisRow" outline="0" showAll="0" sortType="ascending" defaultSubtotal="0">
      <items count="6">
        <item x="0"/>
        <item x="4"/>
        <item x="1"/>
        <item x="2"/>
        <item x="3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showAll="0"/>
  </pivotFields>
  <rowFields count="1">
    <field x="1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0"/>
  </colFields>
  <col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colItems>
  <dataFields count="1">
    <dataField name="Total Revenue" fld="42" baseField="0" baseItem="0" numFmtId="165"/>
  </dataFields>
  <formats count="22">
    <format dxfId="211">
      <pivotArea type="all" dataOnly="0" outline="0" fieldPosition="0"/>
    </format>
    <format dxfId="210">
      <pivotArea outline="0" collapsedLevelsAreSubtotals="1" fieldPosition="0"/>
    </format>
    <format dxfId="209">
      <pivotArea type="origin" dataOnly="0" labelOnly="1" outline="0" fieldPosition="0"/>
    </format>
    <format dxfId="208">
      <pivotArea field="0" type="button" dataOnly="0" labelOnly="1" outline="0" axis="axisCol" fieldPosition="0"/>
    </format>
    <format dxfId="207">
      <pivotArea type="topRight" dataOnly="0" labelOnly="1" outline="0" fieldPosition="0"/>
    </format>
    <format dxfId="206">
      <pivotArea field="1" type="button" dataOnly="0" labelOnly="1" outline="0" axis="axisRow" fieldPosition="0"/>
    </format>
    <format dxfId="205">
      <pivotArea dataOnly="0" labelOnly="1" fieldPosition="0">
        <references count="1">
          <reference field="1" count="5">
            <x v="0"/>
            <x v="1"/>
            <x v="2"/>
            <x v="3"/>
            <x v="4"/>
          </reference>
        </references>
      </pivotArea>
    </format>
    <format dxfId="204">
      <pivotArea dataOnly="0" labelOnly="1" grandRow="1" outline="0" fieldPosition="0"/>
    </format>
    <format dxfId="203">
      <pivotArea dataOnly="0" labelOnly="1" fieldPosition="0">
        <references count="1">
          <reference field="0" count="0"/>
        </references>
      </pivotArea>
    </format>
    <format dxfId="202">
      <pivotArea dataOnly="0" labelOnly="1" grandCol="1" outline="0" fieldPosition="0"/>
    </format>
    <format dxfId="201">
      <pivotArea type="all" dataOnly="0" outline="0" fieldPosition="0"/>
    </format>
    <format dxfId="200">
      <pivotArea outline="0" collapsedLevelsAreSubtotals="1" fieldPosition="0"/>
    </format>
    <format dxfId="199">
      <pivotArea type="origin" dataOnly="0" labelOnly="1" outline="0" fieldPosition="0"/>
    </format>
    <format dxfId="198">
      <pivotArea field="0" type="button" dataOnly="0" labelOnly="1" outline="0" axis="axisCol" fieldPosition="0"/>
    </format>
    <format dxfId="197">
      <pivotArea type="topRight" dataOnly="0" labelOnly="1" outline="0" fieldPosition="0"/>
    </format>
    <format dxfId="196">
      <pivotArea field="1" type="button" dataOnly="0" labelOnly="1" outline="0" axis="axisRow" fieldPosition="0"/>
    </format>
    <format dxfId="195">
      <pivotArea dataOnly="0" labelOnly="1" fieldPosition="0">
        <references count="1">
          <reference field="1" count="5">
            <x v="0"/>
            <x v="1"/>
            <x v="2"/>
            <x v="3"/>
            <x v="4"/>
          </reference>
        </references>
      </pivotArea>
    </format>
    <format dxfId="194">
      <pivotArea dataOnly="0" labelOnly="1" grandRow="1" outline="0" fieldPosition="0"/>
    </format>
    <format dxfId="193">
      <pivotArea dataOnly="0" labelOnly="1" fieldPosition="0">
        <references count="1">
          <reference field="0" count="0"/>
        </references>
      </pivotArea>
    </format>
    <format dxfId="192">
      <pivotArea dataOnly="0" labelOnly="1" grandCol="1" outline="0" fieldPosition="0"/>
    </format>
    <format dxfId="191">
      <pivotArea outline="0" collapsedLevelsAreSubtotals="1" fieldPosition="0">
        <references count="1">
          <reference field="1" count="5" selected="0">
            <x v="0"/>
            <x v="1"/>
            <x v="2"/>
            <x v="3"/>
            <x v="4"/>
          </reference>
        </references>
      </pivotArea>
    </format>
    <format dxfId="19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7899942-9516-4BD2-8CC1-889C4D868476}" name="PivotTable14" cacheId="2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 rowHeaderCaption="Year" colHeaderCaption="Division">
  <location ref="AI31:AX38" firstHeaderRow="1" firstDataRow="2" firstDataCol="1"/>
  <pivotFields count="43">
    <pivotField axis="axisCol" showAl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h="1" x="14"/>
        <item t="default"/>
      </items>
    </pivotField>
    <pivotField axis="axisRow" outline="0" showAll="0" sortType="ascending" defaultSubtotal="0">
      <items count="6">
        <item x="0"/>
        <item x="4"/>
        <item x="1"/>
        <item x="2"/>
        <item x="3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showAll="0"/>
  </pivotFields>
  <rowFields count="1">
    <field x="1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0"/>
  </colFields>
  <col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colItems>
  <dataFields count="1">
    <dataField name="Commercial Revenue" fld="40" baseField="0" baseItem="0" numFmtId="165"/>
  </dataFields>
  <formats count="22">
    <format dxfId="233">
      <pivotArea type="all" dataOnly="0" outline="0" fieldPosition="0"/>
    </format>
    <format dxfId="232">
      <pivotArea outline="0" collapsedLevelsAreSubtotals="1" fieldPosition="0"/>
    </format>
    <format dxfId="231">
      <pivotArea type="origin" dataOnly="0" labelOnly="1" outline="0" fieldPosition="0"/>
    </format>
    <format dxfId="230">
      <pivotArea field="0" type="button" dataOnly="0" labelOnly="1" outline="0" axis="axisCol" fieldPosition="0"/>
    </format>
    <format dxfId="229">
      <pivotArea type="topRight" dataOnly="0" labelOnly="1" outline="0" fieldPosition="0"/>
    </format>
    <format dxfId="228">
      <pivotArea field="1" type="button" dataOnly="0" labelOnly="1" outline="0" axis="axisRow" fieldPosition="0"/>
    </format>
    <format dxfId="227">
      <pivotArea dataOnly="0" labelOnly="1" fieldPosition="0">
        <references count="1">
          <reference field="1" count="5">
            <x v="0"/>
            <x v="1"/>
            <x v="2"/>
            <x v="3"/>
            <x v="4"/>
          </reference>
        </references>
      </pivotArea>
    </format>
    <format dxfId="226">
      <pivotArea dataOnly="0" labelOnly="1" grandRow="1" outline="0" fieldPosition="0"/>
    </format>
    <format dxfId="225">
      <pivotArea dataOnly="0" labelOnly="1" fieldPosition="0">
        <references count="1">
          <reference field="0" count="0"/>
        </references>
      </pivotArea>
    </format>
    <format dxfId="224">
      <pivotArea dataOnly="0" labelOnly="1" grandCol="1" outline="0" fieldPosition="0"/>
    </format>
    <format dxfId="223">
      <pivotArea type="all" dataOnly="0" outline="0" fieldPosition="0"/>
    </format>
    <format dxfId="222">
      <pivotArea outline="0" collapsedLevelsAreSubtotals="1" fieldPosition="0"/>
    </format>
    <format dxfId="221">
      <pivotArea type="origin" dataOnly="0" labelOnly="1" outline="0" fieldPosition="0"/>
    </format>
    <format dxfId="220">
      <pivotArea field="0" type="button" dataOnly="0" labelOnly="1" outline="0" axis="axisCol" fieldPosition="0"/>
    </format>
    <format dxfId="219">
      <pivotArea type="topRight" dataOnly="0" labelOnly="1" outline="0" fieldPosition="0"/>
    </format>
    <format dxfId="218">
      <pivotArea field="1" type="button" dataOnly="0" labelOnly="1" outline="0" axis="axisRow" fieldPosition="0"/>
    </format>
    <format dxfId="217">
      <pivotArea dataOnly="0" labelOnly="1" fieldPosition="0">
        <references count="1">
          <reference field="1" count="5">
            <x v="0"/>
            <x v="1"/>
            <x v="2"/>
            <x v="3"/>
            <x v="4"/>
          </reference>
        </references>
      </pivotArea>
    </format>
    <format dxfId="216">
      <pivotArea dataOnly="0" labelOnly="1" grandRow="1" outline="0" fieldPosition="0"/>
    </format>
    <format dxfId="215">
      <pivotArea dataOnly="0" labelOnly="1" fieldPosition="0">
        <references count="1">
          <reference field="0" count="0"/>
        </references>
      </pivotArea>
    </format>
    <format dxfId="214">
      <pivotArea dataOnly="0" labelOnly="1" grandCol="1" outline="0" fieldPosition="0"/>
    </format>
    <format dxfId="213">
      <pivotArea outline="0" collapsedLevelsAreSubtotals="1" fieldPosition="0">
        <references count="1">
          <reference field="1" count="5" selected="0">
            <x v="0"/>
            <x v="1"/>
            <x v="2"/>
            <x v="3"/>
            <x v="4"/>
          </reference>
        </references>
      </pivotArea>
    </format>
    <format dxfId="21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D12994F-5861-4A7A-BEC2-5ACF61105287}" name="PivotTable5" cacheId="1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 rowHeaderCaption="Year" colHeaderCaption="Division">
  <location ref="A18:P25" firstHeaderRow="1" firstDataRow="2" firstDataCol="1" rowPageCount="1" colPageCount="1"/>
  <pivotFields count="43">
    <pivotField axis="axisCol" showAl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t="default"/>
      </items>
    </pivotField>
    <pivotField axis="axisRow" outline="0" showAll="0" sortType="ascending" defaultSubtotal="0">
      <items count="6">
        <item x="0"/>
        <item x="4"/>
        <item x="1"/>
        <item x="2"/>
        <item x="3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multipleItemSelectionAllowed="1" showAll="0">
      <items count="14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x="11"/>
        <item h="1"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showAll="0"/>
  </pivotFields>
  <rowFields count="1">
    <field x="1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0"/>
  </colFields>
  <col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colItems>
  <pageFields count="1">
    <pageField fld="2" hier="-1"/>
  </pageFields>
  <dataFields count="1">
    <dataField name="Residential Bills" fld="39" baseField="0" baseItem="0"/>
  </dataFields>
  <formats count="24">
    <format dxfId="257">
      <pivotArea type="all" dataOnly="0" outline="0" fieldPosition="0"/>
    </format>
    <format dxfId="256">
      <pivotArea type="origin" dataOnly="0" labelOnly="1" outline="0" fieldPosition="0"/>
    </format>
    <format dxfId="255">
      <pivotArea field="1" type="button" dataOnly="0" labelOnly="1" outline="0" axis="axisRow" fieldPosition="0"/>
    </format>
    <format dxfId="254">
      <pivotArea dataOnly="0" labelOnly="1" fieldPosition="0">
        <references count="1">
          <reference field="1" count="5">
            <x v="0"/>
            <x v="1"/>
            <x v="2"/>
            <x v="3"/>
            <x v="4"/>
          </reference>
        </references>
      </pivotArea>
    </format>
    <format dxfId="253">
      <pivotArea dataOnly="0" labelOnly="1" grandRow="1" outline="0" fieldPosition="0"/>
    </format>
    <format dxfId="252">
      <pivotArea type="all" dataOnly="0" outline="0" fieldPosition="0"/>
    </format>
    <format dxfId="251">
      <pivotArea type="origin" dataOnly="0" labelOnly="1" outline="0" fieldPosition="0"/>
    </format>
    <format dxfId="250">
      <pivotArea field="1" type="button" dataOnly="0" labelOnly="1" outline="0" axis="axisRow" fieldPosition="0"/>
    </format>
    <format dxfId="249">
      <pivotArea dataOnly="0" labelOnly="1" fieldPosition="0">
        <references count="1">
          <reference field="1" count="5">
            <x v="0"/>
            <x v="1"/>
            <x v="2"/>
            <x v="3"/>
            <x v="4"/>
          </reference>
        </references>
      </pivotArea>
    </format>
    <format dxfId="248">
      <pivotArea dataOnly="0" labelOnly="1" grandRow="1" outline="0" fieldPosition="0"/>
    </format>
    <format dxfId="247">
      <pivotArea outline="0" collapsedLevelsAreSubtotals="1" fieldPosition="0">
        <references count="1">
          <reference field="1" count="5" selected="0">
            <x v="0"/>
            <x v="1"/>
            <x v="2"/>
            <x v="3"/>
            <x v="4"/>
          </reference>
        </references>
      </pivotArea>
    </format>
    <format dxfId="246">
      <pivotArea grandRow="1" outline="0" collapsedLevelsAreSubtotals="1" fieldPosition="0"/>
    </format>
    <format dxfId="245">
      <pivotArea outline="0" collapsedLevelsAreSubtotals="1" fieldPosition="0"/>
    </format>
    <format dxfId="244">
      <pivotArea dataOnly="0" labelOnly="1" outline="0" fieldPosition="0">
        <references count="1">
          <reference field="2" count="0"/>
        </references>
      </pivotArea>
    </format>
    <format dxfId="243">
      <pivotArea field="0" type="button" dataOnly="0" labelOnly="1" outline="0" axis="axisCol" fieldPosition="0"/>
    </format>
    <format dxfId="242">
      <pivotArea type="topRight" dataOnly="0" labelOnly="1" outline="0" fieldPosition="0"/>
    </format>
    <format dxfId="241">
      <pivotArea dataOnly="0" labelOnly="1" fieldPosition="0">
        <references count="1">
          <reference field="0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240">
      <pivotArea dataOnly="0" labelOnly="1" grandCol="1" outline="0" fieldPosition="0"/>
    </format>
    <format dxfId="239">
      <pivotArea outline="0" collapsedLevelsAreSubtotals="1" fieldPosition="0"/>
    </format>
    <format dxfId="238">
      <pivotArea dataOnly="0" labelOnly="1" outline="0" fieldPosition="0">
        <references count="1">
          <reference field="2" count="0"/>
        </references>
      </pivotArea>
    </format>
    <format dxfId="237">
      <pivotArea field="0" type="button" dataOnly="0" labelOnly="1" outline="0" axis="axisCol" fieldPosition="0"/>
    </format>
    <format dxfId="236">
      <pivotArea type="topRight" dataOnly="0" labelOnly="1" outline="0" fieldPosition="0"/>
    </format>
    <format dxfId="235">
      <pivotArea dataOnly="0" labelOnly="1" fieldPosition="0">
        <references count="1">
          <reference field="0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234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10.xml"/><Relationship Id="rId13" Type="http://schemas.openxmlformats.org/officeDocument/2006/relationships/printerSettings" Target="../printerSettings/printerSettings4.bin"/><Relationship Id="rId3" Type="http://schemas.openxmlformats.org/officeDocument/2006/relationships/pivotTable" Target="../pivotTables/pivotTable5.xml"/><Relationship Id="rId7" Type="http://schemas.openxmlformats.org/officeDocument/2006/relationships/pivotTable" Target="../pivotTables/pivotTable9.xml"/><Relationship Id="rId12" Type="http://schemas.openxmlformats.org/officeDocument/2006/relationships/pivotTable" Target="../pivotTables/pivotTable14.xml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6" Type="http://schemas.openxmlformats.org/officeDocument/2006/relationships/pivotTable" Target="../pivotTables/pivotTable8.xml"/><Relationship Id="rId11" Type="http://schemas.openxmlformats.org/officeDocument/2006/relationships/pivotTable" Target="../pivotTables/pivotTable13.xml"/><Relationship Id="rId5" Type="http://schemas.openxmlformats.org/officeDocument/2006/relationships/pivotTable" Target="../pivotTables/pivotTable7.xml"/><Relationship Id="rId10" Type="http://schemas.openxmlformats.org/officeDocument/2006/relationships/pivotTable" Target="../pivotTables/pivotTable12.xml"/><Relationship Id="rId4" Type="http://schemas.openxmlformats.org/officeDocument/2006/relationships/pivotTable" Target="../pivotTables/pivotTable6.xml"/><Relationship Id="rId9" Type="http://schemas.openxmlformats.org/officeDocument/2006/relationships/pivotTable" Target="../pivotTables/pivotTable11.xml"/><Relationship Id="rId14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83BE64-8AED-4E14-A4AC-B7B99508B426}">
  <sheetPr codeName="Sheet1">
    <pageSetUpPr fitToPage="1"/>
  </sheetPr>
  <dimension ref="A1:Y49"/>
  <sheetViews>
    <sheetView tabSelected="1" view="pageBreakPreview" zoomScale="110" zoomScaleNormal="100" zoomScaleSheetLayoutView="110" workbookViewId="0">
      <selection activeCell="Y23" sqref="Y23"/>
    </sheetView>
  </sheetViews>
  <sheetFormatPr defaultRowHeight="15" x14ac:dyDescent="0.25"/>
  <cols>
    <col min="1" max="1" width="16.28515625" bestFit="1" customWidth="1"/>
    <col min="2" max="6" width="14.28515625" bestFit="1" customWidth="1"/>
    <col min="7" max="7" width="5" customWidth="1"/>
    <col min="8" max="11" width="9.7109375" bestFit="1" customWidth="1"/>
    <col min="12" max="12" width="10.5703125" bestFit="1" customWidth="1"/>
    <col min="25" max="25" width="11.5703125" bestFit="1" customWidth="1"/>
  </cols>
  <sheetData>
    <row r="1" spans="1:25" x14ac:dyDescent="0.25">
      <c r="A1" s="29" t="s">
        <v>123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</row>
    <row r="2" spans="1:25" x14ac:dyDescent="0.25">
      <c r="A2" s="29" t="s">
        <v>124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</row>
    <row r="3" spans="1:25" x14ac:dyDescent="0.25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</row>
    <row r="4" spans="1:25" x14ac:dyDescent="0.25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</row>
    <row r="5" spans="1:25" x14ac:dyDescent="0.25">
      <c r="A5" s="21" t="s">
        <v>125</v>
      </c>
    </row>
    <row r="6" spans="1:25" x14ac:dyDescent="0.25">
      <c r="H6" s="20" t="s">
        <v>121</v>
      </c>
      <c r="I6" s="20" t="s">
        <v>121</v>
      </c>
      <c r="J6" s="20" t="s">
        <v>121</v>
      </c>
      <c r="K6" s="20" t="s">
        <v>121</v>
      </c>
      <c r="L6" s="20" t="s">
        <v>121</v>
      </c>
    </row>
    <row r="7" spans="1:25" x14ac:dyDescent="0.25">
      <c r="A7" s="20" t="s">
        <v>129</v>
      </c>
      <c r="B7" s="20">
        <v>2018</v>
      </c>
      <c r="C7" s="20">
        <v>2019</v>
      </c>
      <c r="D7" s="20">
        <v>2020</v>
      </c>
      <c r="E7" s="20">
        <v>2021</v>
      </c>
      <c r="F7" s="20">
        <v>2022</v>
      </c>
      <c r="H7" s="20">
        <v>2019</v>
      </c>
      <c r="I7" s="20">
        <v>2020</v>
      </c>
      <c r="J7" s="20">
        <v>2021</v>
      </c>
      <c r="K7" s="20">
        <v>2022</v>
      </c>
      <c r="L7" s="20" t="s">
        <v>122</v>
      </c>
      <c r="T7" s="21" t="s">
        <v>133</v>
      </c>
    </row>
    <row r="8" spans="1:25" x14ac:dyDescent="0.25">
      <c r="A8" t="s">
        <v>107</v>
      </c>
      <c r="B8" s="19">
        <v>59191</v>
      </c>
      <c r="C8" s="19">
        <v>59378</v>
      </c>
      <c r="D8" s="19">
        <v>59850</v>
      </c>
      <c r="E8" s="19">
        <v>60513</v>
      </c>
      <c r="F8" s="19">
        <v>60955</v>
      </c>
      <c r="H8" s="23">
        <f>C8/B8-1</f>
        <v>3.159264077309043E-3</v>
      </c>
      <c r="I8" s="23">
        <f t="shared" ref="I8:K8" si="0">D8/C8-1</f>
        <v>7.9490720468859966E-3</v>
      </c>
      <c r="J8" s="23">
        <f t="shared" si="0"/>
        <v>1.107769423558902E-2</v>
      </c>
      <c r="K8" s="23">
        <f t="shared" si="0"/>
        <v>7.3042156230893607E-3</v>
      </c>
      <c r="L8" s="23">
        <f>F8/B8-1</f>
        <v>2.9801827980605156E-2</v>
      </c>
      <c r="T8" t="s">
        <v>130</v>
      </c>
    </row>
    <row r="9" spans="1:25" x14ac:dyDescent="0.25">
      <c r="A9" t="s">
        <v>108</v>
      </c>
      <c r="B9" s="19">
        <v>74012</v>
      </c>
      <c r="C9" s="19">
        <f>75986+'CIS &amp; GHP'!L24</f>
        <v>75987</v>
      </c>
      <c r="D9" s="19">
        <f>78930+'CIS &amp; GHP'!M24</f>
        <v>78933</v>
      </c>
      <c r="E9" s="19">
        <f>81363+'CIS &amp; GHP'!N24</f>
        <v>81367</v>
      </c>
      <c r="F9" s="19">
        <f>83582+'CIS &amp; GHP'!O24</f>
        <v>83586</v>
      </c>
      <c r="H9" s="23">
        <f t="shared" ref="H9:H23" si="1">C9/B9-1</f>
        <v>2.6684861914284097E-2</v>
      </c>
      <c r="I9" s="23">
        <f t="shared" ref="I9:I23" si="2">D9/C9-1</f>
        <v>3.8769789569268465E-2</v>
      </c>
      <c r="J9" s="23">
        <f t="shared" ref="J9:J23" si="3">E9/D9-1</f>
        <v>3.0836278869420974E-2</v>
      </c>
      <c r="K9" s="23">
        <f t="shared" ref="K9:K23" si="4">F9/E9-1</f>
        <v>2.7271498273255812E-2</v>
      </c>
      <c r="L9" s="23">
        <f t="shared" ref="L9:L23" si="5">F9/B9-1</f>
        <v>0.129357401502459</v>
      </c>
      <c r="T9" t="s">
        <v>131</v>
      </c>
    </row>
    <row r="10" spans="1:25" x14ac:dyDescent="0.25">
      <c r="A10" t="s">
        <v>109</v>
      </c>
      <c r="B10" s="19">
        <v>23180</v>
      </c>
      <c r="C10" s="19">
        <v>23562</v>
      </c>
      <c r="D10" s="19">
        <v>23839</v>
      </c>
      <c r="E10" s="19">
        <v>23988</v>
      </c>
      <c r="F10" s="19">
        <v>24136</v>
      </c>
      <c r="H10" s="23">
        <f t="shared" si="1"/>
        <v>1.6479723899913701E-2</v>
      </c>
      <c r="I10" s="23">
        <f t="shared" si="2"/>
        <v>1.1756217638570599E-2</v>
      </c>
      <c r="J10" s="23">
        <f t="shared" si="3"/>
        <v>6.2502621754267906E-3</v>
      </c>
      <c r="K10" s="23">
        <f t="shared" si="4"/>
        <v>6.169751542437929E-3</v>
      </c>
      <c r="L10" s="23">
        <f t="shared" si="5"/>
        <v>4.1242450388265794E-2</v>
      </c>
      <c r="T10" t="s">
        <v>131</v>
      </c>
    </row>
    <row r="11" spans="1:25" x14ac:dyDescent="0.25">
      <c r="A11" t="s">
        <v>110</v>
      </c>
      <c r="B11" s="19">
        <v>53135</v>
      </c>
      <c r="C11" s="19">
        <v>54469</v>
      </c>
      <c r="D11" s="19">
        <v>55509</v>
      </c>
      <c r="E11" s="19">
        <v>56967</v>
      </c>
      <c r="F11" s="19">
        <v>58180</v>
      </c>
      <c r="H11" s="23">
        <f t="shared" si="1"/>
        <v>2.5105862425896408E-2</v>
      </c>
      <c r="I11" s="23">
        <f t="shared" si="2"/>
        <v>1.9093429290054864E-2</v>
      </c>
      <c r="J11" s="23">
        <f t="shared" si="3"/>
        <v>2.6266010917148641E-2</v>
      </c>
      <c r="K11" s="23">
        <f t="shared" si="4"/>
        <v>2.1293029297663635E-2</v>
      </c>
      <c r="L11" s="23">
        <f t="shared" si="5"/>
        <v>9.4946833537216557E-2</v>
      </c>
      <c r="T11" t="s">
        <v>131</v>
      </c>
      <c r="Y11" s="20">
        <v>2022</v>
      </c>
    </row>
    <row r="12" spans="1:25" x14ac:dyDescent="0.25">
      <c r="A12" t="s">
        <v>111</v>
      </c>
      <c r="B12" s="19">
        <v>6010</v>
      </c>
      <c r="C12" s="19">
        <v>6046</v>
      </c>
      <c r="D12" s="19">
        <v>6184</v>
      </c>
      <c r="E12" s="19">
        <v>6337</v>
      </c>
      <c r="F12" s="19">
        <v>6399</v>
      </c>
      <c r="H12" s="23">
        <f t="shared" si="1"/>
        <v>5.9900166389350584E-3</v>
      </c>
      <c r="I12" s="23">
        <f t="shared" si="2"/>
        <v>2.2825008269930613E-2</v>
      </c>
      <c r="J12" s="23">
        <f t="shared" si="3"/>
        <v>2.4741267787839583E-2</v>
      </c>
      <c r="K12" s="23">
        <f t="shared" si="4"/>
        <v>9.7838093735205245E-3</v>
      </c>
      <c r="L12" s="23">
        <f t="shared" si="5"/>
        <v>6.4725457570715461E-2</v>
      </c>
      <c r="T12" t="s">
        <v>132</v>
      </c>
      <c r="X12" t="s">
        <v>130</v>
      </c>
      <c r="Y12" s="27">
        <f>SUMIF($T$8:$T$21,X12,$F$8:$F$21)</f>
        <v>158041</v>
      </c>
    </row>
    <row r="13" spans="1:25" x14ac:dyDescent="0.25">
      <c r="A13" t="s">
        <v>112</v>
      </c>
      <c r="B13" s="19">
        <v>31590</v>
      </c>
      <c r="C13" s="19">
        <v>35198</v>
      </c>
      <c r="D13" s="19">
        <v>39478</v>
      </c>
      <c r="E13" s="19">
        <v>44588</v>
      </c>
      <c r="F13" s="19">
        <v>49873</v>
      </c>
      <c r="H13" s="23">
        <f t="shared" si="1"/>
        <v>0.11421335865780313</v>
      </c>
      <c r="I13" s="23">
        <f t="shared" si="2"/>
        <v>0.12159781805784409</v>
      </c>
      <c r="J13" s="23">
        <f t="shared" si="3"/>
        <v>0.12943918131617616</v>
      </c>
      <c r="K13" s="23">
        <f t="shared" si="4"/>
        <v>0.11852964923297749</v>
      </c>
      <c r="L13" s="23">
        <f t="shared" si="5"/>
        <v>0.5787591009813231</v>
      </c>
      <c r="T13" t="s">
        <v>132</v>
      </c>
      <c r="X13" t="s">
        <v>131</v>
      </c>
      <c r="Y13" s="27">
        <f t="shared" ref="Y13:Y14" si="6">SUMIF($T$8:$T$21,X13,$F$8:$F$21)</f>
        <v>171822</v>
      </c>
    </row>
    <row r="14" spans="1:25" x14ac:dyDescent="0.25">
      <c r="A14" t="s">
        <v>113</v>
      </c>
      <c r="B14" s="19">
        <v>5331</v>
      </c>
      <c r="C14" s="19">
        <v>5365</v>
      </c>
      <c r="D14" s="19">
        <v>5392</v>
      </c>
      <c r="E14" s="19">
        <v>5581</v>
      </c>
      <c r="F14" s="19">
        <v>5551</v>
      </c>
      <c r="H14" s="23">
        <f t="shared" si="1"/>
        <v>6.3777902832489186E-3</v>
      </c>
      <c r="I14" s="23">
        <f t="shared" si="2"/>
        <v>5.0326188257223681E-3</v>
      </c>
      <c r="J14" s="23">
        <f t="shared" si="3"/>
        <v>3.5051928783382813E-2</v>
      </c>
      <c r="K14" s="23">
        <f t="shared" si="4"/>
        <v>-5.3753807561368605E-3</v>
      </c>
      <c r="L14" s="23">
        <f t="shared" si="5"/>
        <v>4.1268054773963669E-2</v>
      </c>
      <c r="T14" t="s">
        <v>131</v>
      </c>
      <c r="X14" t="s">
        <v>132</v>
      </c>
      <c r="Y14" s="27">
        <f t="shared" si="6"/>
        <v>138108</v>
      </c>
    </row>
    <row r="15" spans="1:25" x14ac:dyDescent="0.25">
      <c r="A15" t="s">
        <v>114</v>
      </c>
      <c r="B15" s="19">
        <v>7710</v>
      </c>
      <c r="C15" s="19">
        <v>8180</v>
      </c>
      <c r="D15" s="19">
        <v>8562</v>
      </c>
      <c r="E15" s="19">
        <v>9294</v>
      </c>
      <c r="F15" s="19">
        <v>9762</v>
      </c>
      <c r="H15" s="23">
        <f t="shared" si="1"/>
        <v>6.095979247730221E-2</v>
      </c>
      <c r="I15" s="23">
        <f t="shared" si="2"/>
        <v>4.6699266503667403E-2</v>
      </c>
      <c r="J15" s="23">
        <f t="shared" si="3"/>
        <v>8.5494043447792656E-2</v>
      </c>
      <c r="K15" s="23">
        <f t="shared" si="4"/>
        <v>5.0355067785668117E-2</v>
      </c>
      <c r="L15" s="23">
        <f t="shared" si="5"/>
        <v>0.26614785992217893</v>
      </c>
      <c r="T15" t="s">
        <v>132</v>
      </c>
      <c r="Y15" s="44">
        <f>SUM(Y12:Y14)</f>
        <v>467971</v>
      </c>
    </row>
    <row r="16" spans="1:25" x14ac:dyDescent="0.25">
      <c r="A16" t="s">
        <v>115</v>
      </c>
      <c r="B16" s="19">
        <v>381</v>
      </c>
      <c r="C16" s="19">
        <v>375</v>
      </c>
      <c r="D16" s="19">
        <v>373</v>
      </c>
      <c r="E16" s="19">
        <v>369</v>
      </c>
      <c r="F16" s="19">
        <v>369</v>
      </c>
      <c r="H16" s="23">
        <f t="shared" si="1"/>
        <v>-1.5748031496062964E-2</v>
      </c>
      <c r="I16" s="23">
        <f t="shared" si="2"/>
        <v>-5.3333333333333011E-3</v>
      </c>
      <c r="J16" s="23">
        <f t="shared" si="3"/>
        <v>-1.072386058981234E-2</v>
      </c>
      <c r="K16" s="23">
        <f t="shared" si="4"/>
        <v>0</v>
      </c>
      <c r="L16" s="23">
        <f t="shared" si="5"/>
        <v>-3.1496062992126039E-2</v>
      </c>
      <c r="T16" t="s">
        <v>131</v>
      </c>
      <c r="X16" t="s">
        <v>160</v>
      </c>
      <c r="Y16" s="19">
        <f>+F22</f>
        <v>4</v>
      </c>
    </row>
    <row r="17" spans="1:25" ht="15.75" thickBot="1" x14ac:dyDescent="0.3">
      <c r="A17" t="s">
        <v>116</v>
      </c>
      <c r="B17" s="19">
        <v>41462</v>
      </c>
      <c r="C17" s="19">
        <v>44327</v>
      </c>
      <c r="D17" s="19">
        <v>47875</v>
      </c>
      <c r="E17" s="19">
        <v>51692</v>
      </c>
      <c r="F17" s="19">
        <v>56059</v>
      </c>
      <c r="H17" s="23">
        <f t="shared" si="1"/>
        <v>6.9099416333027852E-2</v>
      </c>
      <c r="I17" s="23">
        <f t="shared" si="2"/>
        <v>8.0041509689354085E-2</v>
      </c>
      <c r="J17" s="23">
        <f t="shared" si="3"/>
        <v>7.9728459530026052E-2</v>
      </c>
      <c r="K17" s="23">
        <f t="shared" si="4"/>
        <v>8.448115762593833E-2</v>
      </c>
      <c r="L17" s="23">
        <f t="shared" si="5"/>
        <v>0.35205730548453995</v>
      </c>
      <c r="T17" t="s">
        <v>130</v>
      </c>
      <c r="X17" t="s">
        <v>161</v>
      </c>
      <c r="Y17" s="28">
        <f>+Y15+Y16</f>
        <v>467975</v>
      </c>
    </row>
    <row r="18" spans="1:25" ht="15.75" thickTop="1" x14ac:dyDescent="0.25">
      <c r="A18" t="s">
        <v>117</v>
      </c>
      <c r="B18" s="19">
        <v>12937</v>
      </c>
      <c r="C18" s="19">
        <v>13221</v>
      </c>
      <c r="D18" s="19">
        <v>13443</v>
      </c>
      <c r="E18" s="19">
        <v>13785</v>
      </c>
      <c r="F18" s="19">
        <v>14076</v>
      </c>
      <c r="H18" s="23">
        <f t="shared" si="1"/>
        <v>2.1952539228569323E-2</v>
      </c>
      <c r="I18" s="23">
        <f t="shared" si="2"/>
        <v>1.6791468118901642E-2</v>
      </c>
      <c r="J18" s="23">
        <f t="shared" si="3"/>
        <v>2.5440749832626564E-2</v>
      </c>
      <c r="K18" s="23">
        <f t="shared" si="4"/>
        <v>2.1109902067464548E-2</v>
      </c>
      <c r="L18" s="23">
        <f t="shared" si="5"/>
        <v>8.8042049934296873E-2</v>
      </c>
      <c r="T18" t="s">
        <v>130</v>
      </c>
    </row>
    <row r="19" spans="1:25" x14ac:dyDescent="0.25">
      <c r="A19" t="s">
        <v>118</v>
      </c>
      <c r="B19" s="19">
        <v>16305</v>
      </c>
      <c r="C19" s="19">
        <v>15780</v>
      </c>
      <c r="D19" s="19">
        <v>16189</v>
      </c>
      <c r="E19" s="19">
        <v>16620</v>
      </c>
      <c r="F19" s="19">
        <v>17491</v>
      </c>
      <c r="H19" s="23">
        <f t="shared" si="1"/>
        <v>-3.2198712051517919E-2</v>
      </c>
      <c r="I19" s="23">
        <f t="shared" si="2"/>
        <v>2.5918884664131836E-2</v>
      </c>
      <c r="J19" s="23">
        <f t="shared" si="3"/>
        <v>2.6623015627895485E-2</v>
      </c>
      <c r="K19" s="23">
        <f t="shared" si="4"/>
        <v>5.2406738868832736E-2</v>
      </c>
      <c r="L19" s="23">
        <f t="shared" si="5"/>
        <v>7.2738423796381513E-2</v>
      </c>
      <c r="T19" t="s">
        <v>132</v>
      </c>
    </row>
    <row r="20" spans="1:25" x14ac:dyDescent="0.25">
      <c r="A20" t="s">
        <v>119</v>
      </c>
      <c r="B20" s="19">
        <v>43408</v>
      </c>
      <c r="C20" s="19">
        <v>44070</v>
      </c>
      <c r="D20" s="19">
        <v>48830</v>
      </c>
      <c r="E20" s="19">
        <v>50202</v>
      </c>
      <c r="F20" s="19">
        <v>54583</v>
      </c>
      <c r="H20" s="23">
        <f t="shared" si="1"/>
        <v>1.52506450423886E-2</v>
      </c>
      <c r="I20" s="23">
        <f t="shared" si="2"/>
        <v>0.10800998411617879</v>
      </c>
      <c r="J20" s="23">
        <f t="shared" si="3"/>
        <v>2.809748105672738E-2</v>
      </c>
      <c r="K20" s="23">
        <f t="shared" si="4"/>
        <v>8.726743954424121E-2</v>
      </c>
      <c r="L20" s="23">
        <f t="shared" si="5"/>
        <v>0.25744102469590868</v>
      </c>
      <c r="T20" t="s">
        <v>132</v>
      </c>
    </row>
    <row r="21" spans="1:25" x14ac:dyDescent="0.25">
      <c r="A21" t="s">
        <v>120</v>
      </c>
      <c r="B21" s="19">
        <v>17530</v>
      </c>
      <c r="C21" s="19">
        <v>19549</v>
      </c>
      <c r="D21" s="19">
        <v>21529</v>
      </c>
      <c r="E21" s="19">
        <v>24032</v>
      </c>
      <c r="F21" s="19">
        <v>26951</v>
      </c>
      <c r="H21" s="23">
        <f t="shared" si="1"/>
        <v>0.11517398745008567</v>
      </c>
      <c r="I21" s="23">
        <f t="shared" si="2"/>
        <v>0.10128395314338334</v>
      </c>
      <c r="J21" s="23">
        <f t="shared" si="3"/>
        <v>0.1162617864276092</v>
      </c>
      <c r="K21" s="23">
        <f t="shared" si="4"/>
        <v>0.12146304926764317</v>
      </c>
      <c r="L21" s="23">
        <f t="shared" si="5"/>
        <v>0.5374215630347976</v>
      </c>
      <c r="T21" t="s">
        <v>130</v>
      </c>
    </row>
    <row r="22" spans="1:25" x14ac:dyDescent="0.25">
      <c r="A22" t="s">
        <v>134</v>
      </c>
      <c r="B22" s="19">
        <v>9</v>
      </c>
      <c r="C22" s="19">
        <v>4</v>
      </c>
      <c r="D22" s="19">
        <v>4</v>
      </c>
      <c r="E22" s="19">
        <v>1</v>
      </c>
      <c r="F22" s="19">
        <f>'CIS &amp; GHP'!O24</f>
        <v>4</v>
      </c>
      <c r="H22" s="43" t="s">
        <v>159</v>
      </c>
      <c r="I22" s="43" t="s">
        <v>159</v>
      </c>
      <c r="J22" s="43" t="s">
        <v>159</v>
      </c>
      <c r="K22" s="43" t="s">
        <v>159</v>
      </c>
      <c r="L22" s="43" t="s">
        <v>159</v>
      </c>
    </row>
    <row r="23" spans="1:25" ht="15.75" thickBot="1" x14ac:dyDescent="0.3">
      <c r="B23" s="22">
        <f t="shared" ref="B23:E23" si="7">SUM(B8:B22)</f>
        <v>392191</v>
      </c>
      <c r="C23" s="22">
        <f t="shared" si="7"/>
        <v>405511</v>
      </c>
      <c r="D23" s="22">
        <f t="shared" si="7"/>
        <v>425990</v>
      </c>
      <c r="E23" s="22">
        <f t="shared" si="7"/>
        <v>445336</v>
      </c>
      <c r="F23" s="22">
        <f>SUM(F8:F22)</f>
        <v>467975</v>
      </c>
      <c r="H23" s="24">
        <f t="shared" si="1"/>
        <v>3.3963043517061919E-2</v>
      </c>
      <c r="I23" s="24">
        <f t="shared" si="2"/>
        <v>5.050171265391068E-2</v>
      </c>
      <c r="J23" s="24">
        <f t="shared" si="3"/>
        <v>4.5414211601211285E-2</v>
      </c>
      <c r="K23" s="24">
        <f t="shared" si="4"/>
        <v>5.0835773438482335E-2</v>
      </c>
      <c r="L23" s="24">
        <f t="shared" si="5"/>
        <v>0.19323237912139746</v>
      </c>
    </row>
    <row r="24" spans="1:25" ht="15.75" thickTop="1" x14ac:dyDescent="0.25">
      <c r="B24" s="25"/>
      <c r="C24" s="25"/>
      <c r="D24" s="25"/>
      <c r="E24" s="25"/>
      <c r="F24" s="25"/>
      <c r="H24" s="26"/>
      <c r="I24" s="26"/>
      <c r="J24" s="26"/>
      <c r="K24" s="26"/>
      <c r="L24" s="26"/>
    </row>
    <row r="27" spans="1:25" x14ac:dyDescent="0.25">
      <c r="A27" s="21" t="s">
        <v>126</v>
      </c>
    </row>
    <row r="28" spans="1:25" x14ac:dyDescent="0.25">
      <c r="H28" s="20" t="s">
        <v>121</v>
      </c>
      <c r="I28" s="20" t="s">
        <v>121</v>
      </c>
      <c r="J28" s="20" t="s">
        <v>121</v>
      </c>
      <c r="K28" s="20" t="s">
        <v>121</v>
      </c>
      <c r="L28" s="20" t="s">
        <v>121</v>
      </c>
    </row>
    <row r="29" spans="1:25" x14ac:dyDescent="0.25">
      <c r="A29" s="20" t="s">
        <v>129</v>
      </c>
      <c r="B29" s="20">
        <v>2018</v>
      </c>
      <c r="C29" s="20">
        <v>2019</v>
      </c>
      <c r="D29" s="20">
        <v>2020</v>
      </c>
      <c r="E29" s="20">
        <v>2021</v>
      </c>
      <c r="F29" s="20">
        <v>2022</v>
      </c>
      <c r="H29" s="20">
        <v>2019</v>
      </c>
      <c r="I29" s="20">
        <v>2020</v>
      </c>
      <c r="J29" s="20">
        <v>2021</v>
      </c>
      <c r="K29" s="20">
        <v>2022</v>
      </c>
      <c r="L29" s="20" t="s">
        <v>122</v>
      </c>
    </row>
    <row r="30" spans="1:25" x14ac:dyDescent="0.25">
      <c r="A30" t="s">
        <v>107</v>
      </c>
      <c r="B30" s="19">
        <v>114694243.60000001</v>
      </c>
      <c r="C30" s="19">
        <v>118084823.90000001</v>
      </c>
      <c r="D30" s="19">
        <v>106417888.60000001</v>
      </c>
      <c r="E30" s="19">
        <v>116693648.90000001</v>
      </c>
      <c r="F30" s="19">
        <v>117303126.90000001</v>
      </c>
      <c r="H30" s="23">
        <f>C30/B30-1</f>
        <v>2.9561904709226372E-2</v>
      </c>
      <c r="I30" s="23">
        <f t="shared" ref="I30:I46" si="8">D30/C30-1</f>
        <v>-9.8801310064027592E-2</v>
      </c>
      <c r="J30" s="23">
        <f t="shared" ref="J30:J46" si="9">E30/D30-1</f>
        <v>9.6560460230743494E-2</v>
      </c>
      <c r="K30" s="23">
        <f t="shared" ref="K30:K46" si="10">F30/E30-1</f>
        <v>5.2228892124392967E-3</v>
      </c>
      <c r="L30" s="23">
        <f>F30/B30-1</f>
        <v>2.274641880981032E-2</v>
      </c>
    </row>
    <row r="31" spans="1:25" x14ac:dyDescent="0.25">
      <c r="A31" t="s">
        <v>108</v>
      </c>
      <c r="B31" s="19">
        <v>120635911.09999999</v>
      </c>
      <c r="C31" s="19">
        <f>116641609.9+'CIS &amp; GHP'!L6</f>
        <v>116641626.5</v>
      </c>
      <c r="D31" s="19">
        <f>113349262.4+'CIS &amp; GHP'!M6</f>
        <v>113354483.80000001</v>
      </c>
      <c r="E31" s="19">
        <f>120219692.3+'CIS &amp; GHP'!N6</f>
        <v>120226743.3</v>
      </c>
      <c r="F31" s="19">
        <f>125788471.9+'CIS &amp; GHP'!F6+'CIS &amp; GHP'!O6</f>
        <v>125935834.5</v>
      </c>
      <c r="H31" s="23">
        <f t="shared" ref="H31:H46" si="11">C31/B31-1</f>
        <v>-3.3110245229457158E-2</v>
      </c>
      <c r="I31" s="23">
        <f t="shared" si="8"/>
        <v>-2.8181557464821427E-2</v>
      </c>
      <c r="J31" s="23">
        <f t="shared" si="9"/>
        <v>6.062626964210116E-2</v>
      </c>
      <c r="K31" s="23">
        <f t="shared" si="10"/>
        <v>4.7486033833206154E-2</v>
      </c>
      <c r="L31" s="23">
        <f t="shared" ref="L31:L46" si="12">F31/B31-1</f>
        <v>4.3933214841861412E-2</v>
      </c>
    </row>
    <row r="32" spans="1:25" x14ac:dyDescent="0.25">
      <c r="A32" t="s">
        <v>109</v>
      </c>
      <c r="B32" s="19">
        <v>31894801.899999999</v>
      </c>
      <c r="C32" s="19">
        <v>33438938.600000001</v>
      </c>
      <c r="D32" s="19">
        <v>31795522.200000003</v>
      </c>
      <c r="E32" s="19">
        <v>32852910.899999999</v>
      </c>
      <c r="F32" s="19">
        <v>32695057.699999999</v>
      </c>
      <c r="H32" s="23">
        <f t="shared" si="11"/>
        <v>4.8413428145481108E-2</v>
      </c>
      <c r="I32" s="23">
        <f t="shared" si="8"/>
        <v>-4.9146787212917098E-2</v>
      </c>
      <c r="J32" s="23">
        <f t="shared" si="9"/>
        <v>3.32558997883039E-2</v>
      </c>
      <c r="K32" s="23">
        <f t="shared" si="10"/>
        <v>-4.8048466840726611E-3</v>
      </c>
      <c r="L32" s="23">
        <f t="shared" si="12"/>
        <v>2.5090477204061212E-2</v>
      </c>
    </row>
    <row r="33" spans="1:12" x14ac:dyDescent="0.25">
      <c r="A33" t="s">
        <v>110</v>
      </c>
      <c r="B33" s="19">
        <v>347217511.40000004</v>
      </c>
      <c r="C33" s="19">
        <v>389233552.5</v>
      </c>
      <c r="D33" s="19">
        <v>400679756.79999995</v>
      </c>
      <c r="E33" s="19">
        <f>387950081.38+'CIS &amp; GHP'!E8</f>
        <v>387958531.5</v>
      </c>
      <c r="F33" s="19">
        <f>410461896.56+'CIS &amp; GHP'!F8</f>
        <v>410464171.69999999</v>
      </c>
      <c r="H33" s="23">
        <f t="shared" si="11"/>
        <v>0.12100784010169585</v>
      </c>
      <c r="I33" s="23">
        <f t="shared" si="8"/>
        <v>2.9407033968378071E-2</v>
      </c>
      <c r="J33" s="23">
        <f t="shared" si="9"/>
        <v>-3.1749109068042514E-2</v>
      </c>
      <c r="K33" s="23">
        <f t="shared" si="10"/>
        <v>5.8010427333520242E-2</v>
      </c>
      <c r="L33" s="23">
        <f t="shared" si="12"/>
        <v>0.18215285296235773</v>
      </c>
    </row>
    <row r="34" spans="1:12" x14ac:dyDescent="0.25">
      <c r="A34" t="s">
        <v>111</v>
      </c>
      <c r="B34" s="19">
        <v>7694892.6000000006</v>
      </c>
      <c r="C34" s="19">
        <v>7031347.8999999994</v>
      </c>
      <c r="D34" s="19">
        <v>6944598.7999999998</v>
      </c>
      <c r="E34" s="19">
        <v>7549854.5999999996</v>
      </c>
      <c r="F34" s="19">
        <v>7840514.3000000017</v>
      </c>
      <c r="H34" s="23">
        <f t="shared" si="11"/>
        <v>-8.6231833827024595E-2</v>
      </c>
      <c r="I34" s="23">
        <f t="shared" si="8"/>
        <v>-1.2337477996217427E-2</v>
      </c>
      <c r="J34" s="23">
        <f t="shared" si="9"/>
        <v>8.7154897990651348E-2</v>
      </c>
      <c r="K34" s="23">
        <f t="shared" si="10"/>
        <v>3.8498714928894451E-2</v>
      </c>
      <c r="L34" s="23">
        <f t="shared" si="12"/>
        <v>1.8924461661752323E-2</v>
      </c>
    </row>
    <row r="35" spans="1:12" x14ac:dyDescent="0.25">
      <c r="A35" t="s">
        <v>112</v>
      </c>
      <c r="B35" s="19">
        <f>668768958.3+'CIS &amp; GHP'!B10</f>
        <v>669479191.69999993</v>
      </c>
      <c r="C35" s="19">
        <f>735317917.7+'CIS &amp; GHP'!C10</f>
        <v>736427246.9000001</v>
      </c>
      <c r="D35" s="19">
        <f>824031277.47+'CIS &amp; GHP'!D10</f>
        <v>824446234.39999998</v>
      </c>
      <c r="E35" s="19">
        <f>766431447.92+'CIS &amp; GHP'!E10</f>
        <v>766824722.5999999</v>
      </c>
      <c r="F35" s="19">
        <f>763318472.42+'CIS &amp; GHP'!F10</f>
        <v>763830812.89999998</v>
      </c>
      <c r="H35" s="23">
        <f t="shared" si="11"/>
        <v>0.10000020318779423</v>
      </c>
      <c r="I35" s="23">
        <f t="shared" si="8"/>
        <v>0.11952163349538858</v>
      </c>
      <c r="J35" s="23">
        <f t="shared" si="9"/>
        <v>-6.9891169849219836E-2</v>
      </c>
      <c r="K35" s="23">
        <f t="shared" si="10"/>
        <v>-3.9042946996398209E-3</v>
      </c>
      <c r="L35" s="23">
        <f t="shared" si="12"/>
        <v>0.1409328659796194</v>
      </c>
    </row>
    <row r="36" spans="1:12" x14ac:dyDescent="0.25">
      <c r="A36" t="s">
        <v>113</v>
      </c>
      <c r="B36" s="19">
        <v>94580223.900000006</v>
      </c>
      <c r="C36" s="19">
        <f>116619442+'CIS &amp; GHP'!C11</f>
        <v>116675269.7</v>
      </c>
      <c r="D36" s="19">
        <f>102726478.6+'CIS &amp; GHP'!D11</f>
        <v>102742461.19999999</v>
      </c>
      <c r="E36" s="19">
        <v>48808537.630000003</v>
      </c>
      <c r="F36" s="19">
        <v>25349325.600000001</v>
      </c>
      <c r="H36" s="23">
        <f t="shared" si="11"/>
        <v>0.23361168845784475</v>
      </c>
      <c r="I36" s="23">
        <f t="shared" si="8"/>
        <v>-0.1194152671412253</v>
      </c>
      <c r="J36" s="23">
        <f t="shared" si="9"/>
        <v>-0.52494288086997853</v>
      </c>
      <c r="K36" s="23">
        <f t="shared" si="10"/>
        <v>-0.48063746977702682</v>
      </c>
      <c r="L36" s="23">
        <f t="shared" si="12"/>
        <v>-0.73198069792262355</v>
      </c>
    </row>
    <row r="37" spans="1:12" x14ac:dyDescent="0.25">
      <c r="A37" t="s">
        <v>114</v>
      </c>
      <c r="B37" s="19">
        <v>18537625.299999997</v>
      </c>
      <c r="C37" s="19">
        <v>18150350.399999999</v>
      </c>
      <c r="D37" s="19">
        <v>17219097.699999999</v>
      </c>
      <c r="E37" s="19">
        <v>18161671.699999999</v>
      </c>
      <c r="F37" s="19">
        <v>17241250</v>
      </c>
      <c r="H37" s="23">
        <f t="shared" si="11"/>
        <v>-2.089128967344045E-2</v>
      </c>
      <c r="I37" s="23">
        <f t="shared" si="8"/>
        <v>-5.1307698169838045E-2</v>
      </c>
      <c r="J37" s="23">
        <f t="shared" si="9"/>
        <v>5.4740034374739732E-2</v>
      </c>
      <c r="K37" s="23">
        <f t="shared" si="10"/>
        <v>-5.0679349082166203E-2</v>
      </c>
      <c r="L37" s="23">
        <f t="shared" si="12"/>
        <v>-6.9932112609914387E-2</v>
      </c>
    </row>
    <row r="38" spans="1:12" x14ac:dyDescent="0.25">
      <c r="A38" t="s">
        <v>115</v>
      </c>
      <c r="B38" s="19">
        <v>2416064.6</v>
      </c>
      <c r="C38" s="19">
        <v>2448813.5999999996</v>
      </c>
      <c r="D38" s="19">
        <v>2779737.6</v>
      </c>
      <c r="E38" s="19">
        <v>3924860.0999999996</v>
      </c>
      <c r="F38" s="19">
        <v>3556436.8000000003</v>
      </c>
      <c r="H38" s="23">
        <f t="shared" si="11"/>
        <v>1.3554687238081176E-2</v>
      </c>
      <c r="I38" s="23">
        <f t="shared" si="8"/>
        <v>0.13513645954922837</v>
      </c>
      <c r="J38" s="23">
        <f t="shared" si="9"/>
        <v>0.41195345200928291</v>
      </c>
      <c r="K38" s="23">
        <f t="shared" si="10"/>
        <v>-9.3869154724775861E-2</v>
      </c>
      <c r="L38" s="23">
        <f t="shared" si="12"/>
        <v>0.47199574051124293</v>
      </c>
    </row>
    <row r="39" spans="1:12" x14ac:dyDescent="0.25">
      <c r="A39" t="s">
        <v>116</v>
      </c>
      <c r="B39" s="19">
        <v>65334396.399999999</v>
      </c>
      <c r="C39" s="19">
        <v>67208831.100000009</v>
      </c>
      <c r="D39" s="19">
        <v>67714704.899999991</v>
      </c>
      <c r="E39" s="19">
        <v>72963008.700000003</v>
      </c>
      <c r="F39" s="19">
        <v>71931879.599999994</v>
      </c>
      <c r="H39" s="23">
        <f t="shared" si="11"/>
        <v>2.8689860215805219E-2</v>
      </c>
      <c r="I39" s="23">
        <f t="shared" si="8"/>
        <v>7.5268947803495134E-3</v>
      </c>
      <c r="J39" s="23">
        <f t="shared" si="9"/>
        <v>7.7506116400427816E-2</v>
      </c>
      <c r="K39" s="23">
        <f t="shared" si="10"/>
        <v>-1.4132217384835055E-2</v>
      </c>
      <c r="L39" s="23">
        <f t="shared" si="12"/>
        <v>0.10098024262148075</v>
      </c>
    </row>
    <row r="40" spans="1:12" x14ac:dyDescent="0.25">
      <c r="A40" t="s">
        <v>117</v>
      </c>
      <c r="B40" s="19">
        <v>145619904.90000001</v>
      </c>
      <c r="C40" s="19">
        <v>142727723.20000002</v>
      </c>
      <c r="D40" s="19">
        <v>149018698.90000004</v>
      </c>
      <c r="E40" s="19">
        <v>147203078.69999999</v>
      </c>
      <c r="F40" s="19">
        <f>156843396.26+'CIS &amp; GHP'!F15</f>
        <v>156857834.79999998</v>
      </c>
      <c r="H40" s="23">
        <f t="shared" si="11"/>
        <v>-1.9861170092001501E-2</v>
      </c>
      <c r="I40" s="23">
        <f t="shared" si="8"/>
        <v>4.4076760694799821E-2</v>
      </c>
      <c r="J40" s="23">
        <f t="shared" si="9"/>
        <v>-1.218384144675988E-2</v>
      </c>
      <c r="K40" s="23">
        <f t="shared" si="10"/>
        <v>6.5588003900899361E-2</v>
      </c>
      <c r="L40" s="23">
        <f t="shared" si="12"/>
        <v>7.7173034192799861E-2</v>
      </c>
    </row>
    <row r="41" spans="1:12" x14ac:dyDescent="0.25">
      <c r="A41" t="s">
        <v>118</v>
      </c>
      <c r="B41" s="19">
        <v>61328589.29999999</v>
      </c>
      <c r="C41" s="19">
        <v>60701729.000000007</v>
      </c>
      <c r="D41" s="19">
        <v>62664018.299999997</v>
      </c>
      <c r="E41" s="19">
        <v>65854605.670000002</v>
      </c>
      <c r="F41" s="19">
        <v>44139844.499999993</v>
      </c>
      <c r="H41" s="23">
        <f t="shared" si="11"/>
        <v>-1.0221338973469329E-2</v>
      </c>
      <c r="I41" s="23">
        <f t="shared" si="8"/>
        <v>3.232674476208075E-2</v>
      </c>
      <c r="J41" s="23">
        <f t="shared" si="9"/>
        <v>5.091578000512631E-2</v>
      </c>
      <c r="K41" s="23">
        <f t="shared" si="10"/>
        <v>-0.32973792719697581</v>
      </c>
      <c r="L41" s="23">
        <f t="shared" si="12"/>
        <v>-0.2802729525689579</v>
      </c>
    </row>
    <row r="42" spans="1:12" x14ac:dyDescent="0.25">
      <c r="A42" t="s">
        <v>119</v>
      </c>
      <c r="B42" s="19">
        <v>28888681.700000003</v>
      </c>
      <c r="C42" s="19">
        <v>33956674</v>
      </c>
      <c r="D42" s="19">
        <v>53732623.5</v>
      </c>
      <c r="E42" s="19">
        <v>55468914.300000004</v>
      </c>
      <c r="F42" s="19">
        <v>57013541.600000001</v>
      </c>
      <c r="H42" s="23">
        <f t="shared" si="11"/>
        <v>0.17543176087540191</v>
      </c>
      <c r="I42" s="23">
        <f t="shared" si="8"/>
        <v>0.58238770675832385</v>
      </c>
      <c r="J42" s="23">
        <f t="shared" si="9"/>
        <v>3.2313531089730008E-2</v>
      </c>
      <c r="K42" s="23">
        <f t="shared" si="10"/>
        <v>2.7846719545401299E-2</v>
      </c>
      <c r="L42" s="23">
        <f t="shared" si="12"/>
        <v>0.97355982498848315</v>
      </c>
    </row>
    <row r="43" spans="1:12" x14ac:dyDescent="0.25">
      <c r="A43" t="s">
        <v>120</v>
      </c>
      <c r="B43" s="19">
        <v>39867612.600000001</v>
      </c>
      <c r="C43" s="19">
        <v>41420293.700000003</v>
      </c>
      <c r="D43" s="19">
        <v>40089715.299999997</v>
      </c>
      <c r="E43" s="19">
        <v>46724898.100000001</v>
      </c>
      <c r="F43" s="19">
        <v>45798853.300000004</v>
      </c>
      <c r="H43" s="23">
        <f t="shared" si="11"/>
        <v>3.8945926247913931E-2</v>
      </c>
      <c r="I43" s="23">
        <f t="shared" si="8"/>
        <v>-3.2123828228673434E-2</v>
      </c>
      <c r="J43" s="23">
        <f t="shared" si="9"/>
        <v>0.16550835420874144</v>
      </c>
      <c r="K43" s="23">
        <f t="shared" si="10"/>
        <v>-1.9819086561046917E-2</v>
      </c>
      <c r="L43" s="23">
        <f t="shared" si="12"/>
        <v>0.14877341062554628</v>
      </c>
    </row>
    <row r="44" spans="1:12" x14ac:dyDescent="0.25">
      <c r="A44" t="s">
        <v>134</v>
      </c>
      <c r="B44" s="19">
        <f>216022330+1048720</f>
        <v>217071050</v>
      </c>
      <c r="C44" s="19">
        <f>186548990+1100000</f>
        <v>187648990</v>
      </c>
      <c r="D44" s="19">
        <f>114559300+11683660</f>
        <v>126242960</v>
      </c>
      <c r="E44" s="19">
        <f>47009340+795320</f>
        <v>47804660</v>
      </c>
      <c r="F44" s="19">
        <v>108760160</v>
      </c>
      <c r="H44" s="42" t="s">
        <v>159</v>
      </c>
      <c r="I44" s="42" t="s">
        <v>159</v>
      </c>
      <c r="J44" s="42" t="s">
        <v>159</v>
      </c>
      <c r="K44" s="42" t="s">
        <v>159</v>
      </c>
      <c r="L44" s="42" t="s">
        <v>159</v>
      </c>
    </row>
    <row r="45" spans="1:12" x14ac:dyDescent="0.25">
      <c r="A45" t="s">
        <v>139</v>
      </c>
      <c r="B45" s="19">
        <f>'2018 Unbilled'!F63</f>
        <v>804693</v>
      </c>
      <c r="C45" s="19">
        <f>'2019 Unbilled'!G62</f>
        <v>903365</v>
      </c>
      <c r="D45" s="19">
        <f>'2020 Unbilled'!F64</f>
        <v>2482253.5539999977</v>
      </c>
      <c r="E45" s="19">
        <f>'2021 Unbilled'!F63</f>
        <v>-1694235.8539999984</v>
      </c>
      <c r="F45" s="19">
        <f>'2022 Unbilled'!G62</f>
        <v>-1381694.6500000022</v>
      </c>
      <c r="H45" s="42" t="s">
        <v>159</v>
      </c>
      <c r="I45" s="42" t="s">
        <v>159</v>
      </c>
      <c r="J45" s="42" t="s">
        <v>159</v>
      </c>
      <c r="K45" s="42" t="s">
        <v>159</v>
      </c>
      <c r="L45" s="42" t="s">
        <v>159</v>
      </c>
    </row>
    <row r="46" spans="1:12" ht="15.75" thickBot="1" x14ac:dyDescent="0.3">
      <c r="B46" s="22">
        <f t="shared" ref="B46:E46" si="13">SUM(B30:B45)</f>
        <v>1966065394</v>
      </c>
      <c r="C46" s="22">
        <f t="shared" si="13"/>
        <v>2072699576.0000002</v>
      </c>
      <c r="D46" s="22">
        <f t="shared" si="13"/>
        <v>2108324755.5539999</v>
      </c>
      <c r="E46" s="22">
        <f t="shared" si="13"/>
        <v>1937326410.8459997</v>
      </c>
      <c r="F46" s="22">
        <f>SUM(F30:F45)</f>
        <v>1987336949.5499995</v>
      </c>
      <c r="H46" s="24">
        <f t="shared" si="11"/>
        <v>5.4237352595404076E-2</v>
      </c>
      <c r="I46" s="24">
        <f t="shared" si="8"/>
        <v>1.7187816298371184E-2</v>
      </c>
      <c r="J46" s="24">
        <f t="shared" si="9"/>
        <v>-8.1106264230658032E-2</v>
      </c>
      <c r="K46" s="24">
        <f t="shared" si="10"/>
        <v>2.5814203752149822E-2</v>
      </c>
      <c r="L46" s="24">
        <f t="shared" si="12"/>
        <v>1.0819353015884214E-2</v>
      </c>
    </row>
    <row r="47" spans="1:12" ht="15.75" thickTop="1" x14ac:dyDescent="0.25"/>
    <row r="48" spans="1:12" x14ac:dyDescent="0.25">
      <c r="F48" s="19"/>
    </row>
    <row r="49" spans="2:6" x14ac:dyDescent="0.25">
      <c r="B49" s="19"/>
      <c r="C49" s="19"/>
      <c r="D49" s="19"/>
      <c r="E49" s="19"/>
      <c r="F49" s="19"/>
    </row>
  </sheetData>
  <mergeCells count="2">
    <mergeCell ref="A1:L1"/>
    <mergeCell ref="A2:L2"/>
  </mergeCells>
  <pageMargins left="0.7" right="0.7" top="0.75" bottom="0.75" header="0.3" footer="0.3"/>
  <pageSetup scale="63" orientation="portrait" r:id="rId1"/>
  <customProperties>
    <customPr name="EpmWorksheetKeyString_GU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15D0AA-A155-4425-8B48-DA0DE132E833}">
  <sheetPr codeName="Sheet10"/>
  <dimension ref="A1:H64"/>
  <sheetViews>
    <sheetView topLeftCell="A47" workbookViewId="0">
      <selection activeCell="F64" sqref="F64"/>
    </sheetView>
  </sheetViews>
  <sheetFormatPr defaultRowHeight="15" x14ac:dyDescent="0.25"/>
  <cols>
    <col min="1" max="1" width="13.7109375" customWidth="1"/>
    <col min="2" max="2" width="19.140625" bestFit="1" customWidth="1"/>
    <col min="3" max="4" width="11.85546875" bestFit="1" customWidth="1"/>
    <col min="5" max="6" width="11.5703125" bestFit="1" customWidth="1"/>
    <col min="7" max="7" width="10.85546875" bestFit="1" customWidth="1"/>
    <col min="8" max="8" width="11.28515625" bestFit="1" customWidth="1"/>
  </cols>
  <sheetData>
    <row r="1" spans="1:8" x14ac:dyDescent="0.25">
      <c r="A1" t="s">
        <v>141</v>
      </c>
      <c r="H1" s="37">
        <v>44991.822706597224</v>
      </c>
    </row>
    <row r="2" spans="1:8" x14ac:dyDescent="0.25">
      <c r="B2" t="s">
        <v>142</v>
      </c>
    </row>
    <row r="3" spans="1:8" x14ac:dyDescent="0.25">
      <c r="A3" t="s">
        <v>157</v>
      </c>
    </row>
    <row r="4" spans="1:8" x14ac:dyDescent="0.25">
      <c r="A4" t="s">
        <v>144</v>
      </c>
      <c r="D4" t="s">
        <v>145</v>
      </c>
    </row>
    <row r="5" spans="1:8" x14ac:dyDescent="0.25">
      <c r="E5" t="s">
        <v>146</v>
      </c>
      <c r="F5" t="s">
        <v>147</v>
      </c>
      <c r="H5" t="s">
        <v>146</v>
      </c>
    </row>
    <row r="6" spans="1:8" x14ac:dyDescent="0.25">
      <c r="A6" t="s">
        <v>148</v>
      </c>
      <c r="B6" t="s">
        <v>149</v>
      </c>
      <c r="C6" t="s">
        <v>150</v>
      </c>
      <c r="D6" t="s">
        <v>151</v>
      </c>
      <c r="E6" t="s">
        <v>152</v>
      </c>
      <c r="F6" t="s">
        <v>150</v>
      </c>
      <c r="G6" t="s">
        <v>151</v>
      </c>
      <c r="H6" t="s">
        <v>152</v>
      </c>
    </row>
    <row r="8" spans="1:8" x14ac:dyDescent="0.25">
      <c r="A8" s="38">
        <v>43803</v>
      </c>
      <c r="B8" t="s">
        <v>153</v>
      </c>
      <c r="C8" s="39">
        <v>12585260</v>
      </c>
      <c r="D8" s="39">
        <v>11408241</v>
      </c>
      <c r="E8" s="39">
        <v>1177019</v>
      </c>
      <c r="F8" s="40">
        <v>19125073</v>
      </c>
      <c r="G8" s="40">
        <v>18514087</v>
      </c>
      <c r="H8" s="40">
        <v>610986</v>
      </c>
    </row>
    <row r="9" spans="1:8" x14ac:dyDescent="0.25">
      <c r="A9" s="38" t="s">
        <v>145</v>
      </c>
      <c r="B9" t="s">
        <v>154</v>
      </c>
      <c r="C9" s="39">
        <v>4785517</v>
      </c>
      <c r="D9" s="39">
        <v>3807616</v>
      </c>
      <c r="E9" s="39">
        <v>977901</v>
      </c>
      <c r="F9" s="40"/>
      <c r="G9" s="40"/>
      <c r="H9" s="40"/>
    </row>
    <row r="10" spans="1:8" x14ac:dyDescent="0.25">
      <c r="A10" s="38" t="s">
        <v>145</v>
      </c>
      <c r="B10" t="s">
        <v>155</v>
      </c>
      <c r="C10" s="39">
        <v>7799743</v>
      </c>
      <c r="D10" s="39">
        <v>7600625</v>
      </c>
      <c r="E10" s="39">
        <v>199118</v>
      </c>
      <c r="F10" s="40"/>
      <c r="G10" s="40"/>
      <c r="H10" s="40"/>
    </row>
    <row r="11" spans="1:8" x14ac:dyDescent="0.25">
      <c r="A11" s="38"/>
      <c r="B11" t="s">
        <v>145</v>
      </c>
      <c r="C11" s="39"/>
      <c r="D11" s="39"/>
      <c r="E11" s="39"/>
      <c r="F11" s="40"/>
      <c r="G11" s="40"/>
      <c r="H11" s="40"/>
    </row>
    <row r="12" spans="1:8" x14ac:dyDescent="0.25">
      <c r="A12" s="38">
        <v>43835</v>
      </c>
      <c r="B12" t="s">
        <v>153</v>
      </c>
      <c r="C12" s="39">
        <v>13948631</v>
      </c>
      <c r="D12" s="39">
        <v>12585260</v>
      </c>
      <c r="E12" s="39">
        <v>1363371</v>
      </c>
      <c r="F12" s="40">
        <v>21368857</v>
      </c>
      <c r="G12" s="40">
        <v>19125073</v>
      </c>
      <c r="H12" s="40">
        <v>2243784</v>
      </c>
    </row>
    <row r="13" spans="1:8" x14ac:dyDescent="0.25">
      <c r="A13" s="38"/>
      <c r="B13" t="s">
        <v>154</v>
      </c>
      <c r="C13" s="39">
        <v>5604946</v>
      </c>
      <c r="D13" s="39">
        <v>4785517</v>
      </c>
      <c r="E13" s="39">
        <v>819429</v>
      </c>
      <c r="F13" s="40"/>
      <c r="G13" s="40"/>
      <c r="H13" s="40"/>
    </row>
    <row r="14" spans="1:8" x14ac:dyDescent="0.25">
      <c r="A14" s="38"/>
      <c r="B14" t="s">
        <v>155</v>
      </c>
      <c r="C14" s="39">
        <v>8343685</v>
      </c>
      <c r="D14" s="39">
        <v>7799743</v>
      </c>
      <c r="E14" s="39">
        <v>543942</v>
      </c>
      <c r="F14" s="40"/>
      <c r="G14" s="40"/>
      <c r="H14" s="40"/>
    </row>
    <row r="15" spans="1:8" x14ac:dyDescent="0.25">
      <c r="A15" s="38"/>
      <c r="C15" s="39"/>
      <c r="D15" s="39"/>
      <c r="E15" s="39"/>
      <c r="F15" s="40"/>
      <c r="G15" s="40"/>
      <c r="H15" s="40"/>
    </row>
    <row r="16" spans="1:8" x14ac:dyDescent="0.25">
      <c r="A16" s="38">
        <v>43866</v>
      </c>
      <c r="B16" t="s">
        <v>153</v>
      </c>
      <c r="C16" s="39">
        <v>13340275</v>
      </c>
      <c r="D16" s="39">
        <v>13948631</v>
      </c>
      <c r="E16" s="39">
        <v>-608356</v>
      </c>
      <c r="F16" s="40">
        <v>20541020</v>
      </c>
      <c r="G16" s="40">
        <v>21368857</v>
      </c>
      <c r="H16" s="40">
        <v>-827837</v>
      </c>
    </row>
    <row r="17" spans="1:8" x14ac:dyDescent="0.25">
      <c r="A17" s="38"/>
      <c r="B17" t="s">
        <v>154</v>
      </c>
      <c r="C17" s="39">
        <v>5167198</v>
      </c>
      <c r="D17" s="39">
        <v>5604946</v>
      </c>
      <c r="E17" s="39">
        <v>-437748</v>
      </c>
      <c r="F17" s="40"/>
      <c r="G17" s="40"/>
      <c r="H17" s="40"/>
    </row>
    <row r="18" spans="1:8" x14ac:dyDescent="0.25">
      <c r="A18" s="38"/>
      <c r="B18" t="s">
        <v>155</v>
      </c>
      <c r="C18" s="39">
        <v>8173077</v>
      </c>
      <c r="D18" s="39">
        <v>8343685</v>
      </c>
      <c r="E18" s="39">
        <v>-170608</v>
      </c>
      <c r="F18" s="40"/>
      <c r="G18" s="40"/>
      <c r="H18" s="40"/>
    </row>
    <row r="19" spans="1:8" x14ac:dyDescent="0.25">
      <c r="A19" s="38"/>
      <c r="C19" s="39"/>
      <c r="D19" s="39"/>
      <c r="E19" s="39"/>
      <c r="F19" s="40"/>
      <c r="G19" s="40"/>
      <c r="H19" s="40"/>
    </row>
    <row r="20" spans="1:8" x14ac:dyDescent="0.25">
      <c r="A20" s="38">
        <v>43895</v>
      </c>
      <c r="B20" t="s">
        <v>153</v>
      </c>
      <c r="C20" s="39">
        <v>11488328</v>
      </c>
      <c r="D20" s="39">
        <v>13340275</v>
      </c>
      <c r="E20" s="39">
        <v>-1851947</v>
      </c>
      <c r="F20" s="40">
        <v>17390533.320000004</v>
      </c>
      <c r="G20" s="40">
        <v>20541020</v>
      </c>
      <c r="H20" s="40">
        <v>-3150486.679999996</v>
      </c>
    </row>
    <row r="21" spans="1:8" x14ac:dyDescent="0.25">
      <c r="A21" s="38"/>
      <c r="B21" t="s">
        <v>154</v>
      </c>
      <c r="C21" s="39">
        <v>4039794</v>
      </c>
      <c r="D21" s="39">
        <v>5167198</v>
      </c>
      <c r="E21" s="39">
        <v>-1127404</v>
      </c>
      <c r="F21" s="40"/>
      <c r="G21" s="40"/>
      <c r="H21" s="40"/>
    </row>
    <row r="22" spans="1:8" x14ac:dyDescent="0.25">
      <c r="A22" s="38"/>
      <c r="B22" t="s">
        <v>155</v>
      </c>
      <c r="C22" s="39">
        <v>7448534</v>
      </c>
      <c r="D22" s="39">
        <v>8173077</v>
      </c>
      <c r="E22" s="39">
        <v>-724543</v>
      </c>
      <c r="F22" s="40"/>
      <c r="G22" s="40"/>
      <c r="H22" s="40"/>
    </row>
    <row r="23" spans="1:8" x14ac:dyDescent="0.25">
      <c r="A23" s="38"/>
      <c r="C23" s="39"/>
      <c r="D23" s="39"/>
      <c r="E23" s="39"/>
      <c r="F23" s="40"/>
      <c r="G23" s="40"/>
      <c r="H23" s="40"/>
    </row>
    <row r="24" spans="1:8" x14ac:dyDescent="0.25">
      <c r="A24" s="38">
        <v>43926</v>
      </c>
      <c r="B24" t="s">
        <v>153</v>
      </c>
      <c r="C24" s="39">
        <v>10090773</v>
      </c>
      <c r="D24" s="39">
        <v>11488328</v>
      </c>
      <c r="E24" s="39">
        <v>-1397555</v>
      </c>
      <c r="F24" s="40">
        <v>13550766</v>
      </c>
      <c r="G24" s="40">
        <v>17390533.320000004</v>
      </c>
      <c r="H24" s="40">
        <v>-3839767.320000004</v>
      </c>
    </row>
    <row r="25" spans="1:8" x14ac:dyDescent="0.25">
      <c r="A25" s="38"/>
      <c r="B25" t="s">
        <v>154</v>
      </c>
      <c r="C25" s="39">
        <v>3503019</v>
      </c>
      <c r="D25" s="39">
        <v>4039794</v>
      </c>
      <c r="E25" s="39">
        <v>-536775</v>
      </c>
      <c r="F25" s="40"/>
      <c r="G25" s="40"/>
      <c r="H25" s="40"/>
    </row>
    <row r="26" spans="1:8" x14ac:dyDescent="0.25">
      <c r="A26" s="38"/>
      <c r="B26" t="s">
        <v>155</v>
      </c>
      <c r="C26" s="39">
        <v>6587754</v>
      </c>
      <c r="D26" s="39">
        <v>7448534</v>
      </c>
      <c r="E26" s="39">
        <v>-860780</v>
      </c>
      <c r="F26" s="40"/>
      <c r="G26" s="40"/>
      <c r="H26" s="40"/>
    </row>
    <row r="27" spans="1:8" x14ac:dyDescent="0.25">
      <c r="A27" s="38"/>
      <c r="C27" s="39"/>
      <c r="D27" s="39"/>
      <c r="E27" s="39"/>
      <c r="F27" s="40"/>
      <c r="G27" s="40"/>
      <c r="H27" s="40"/>
    </row>
    <row r="28" spans="1:8" x14ac:dyDescent="0.25">
      <c r="A28" s="38">
        <v>43956</v>
      </c>
      <c r="B28" t="s">
        <v>153</v>
      </c>
      <c r="C28" s="39">
        <v>9202897</v>
      </c>
      <c r="D28" s="39">
        <v>10090773</v>
      </c>
      <c r="E28" s="39">
        <v>-887876</v>
      </c>
      <c r="F28" s="40">
        <v>11418766</v>
      </c>
      <c r="G28" s="40">
        <v>13550766</v>
      </c>
      <c r="H28" s="40">
        <v>-2132000</v>
      </c>
    </row>
    <row r="29" spans="1:8" x14ac:dyDescent="0.25">
      <c r="A29" s="38"/>
      <c r="B29" t="s">
        <v>154</v>
      </c>
      <c r="C29" s="39">
        <v>3088955</v>
      </c>
      <c r="D29" s="39">
        <v>3503019</v>
      </c>
      <c r="E29" s="39">
        <v>-414064</v>
      </c>
      <c r="F29" s="40"/>
      <c r="G29" s="40"/>
      <c r="H29" s="40"/>
    </row>
    <row r="30" spans="1:8" x14ac:dyDescent="0.25">
      <c r="A30" s="38"/>
      <c r="B30" t="s">
        <v>155</v>
      </c>
      <c r="C30" s="39">
        <v>6113942</v>
      </c>
      <c r="D30" s="39">
        <v>6587754</v>
      </c>
      <c r="E30" s="39">
        <v>-473812</v>
      </c>
      <c r="F30" s="40"/>
      <c r="G30" s="40"/>
      <c r="H30" s="40"/>
    </row>
    <row r="31" spans="1:8" x14ac:dyDescent="0.25">
      <c r="A31" s="38"/>
      <c r="C31" s="39"/>
      <c r="D31" s="39"/>
      <c r="E31" s="39"/>
      <c r="F31" s="40"/>
      <c r="G31" s="40"/>
      <c r="H31" s="40"/>
    </row>
    <row r="32" spans="1:8" x14ac:dyDescent="0.25">
      <c r="A32" s="38">
        <v>43987</v>
      </c>
      <c r="B32" t="s">
        <v>153</v>
      </c>
      <c r="C32" s="39">
        <v>9178472</v>
      </c>
      <c r="D32" s="39">
        <v>9202897</v>
      </c>
      <c r="E32" s="39">
        <v>-24425</v>
      </c>
      <c r="F32" s="40">
        <v>12369894</v>
      </c>
      <c r="G32" s="40">
        <v>11418766</v>
      </c>
      <c r="H32" s="40">
        <v>951128</v>
      </c>
    </row>
    <row r="33" spans="1:8" x14ac:dyDescent="0.25">
      <c r="A33" s="38"/>
      <c r="B33" t="s">
        <v>154</v>
      </c>
      <c r="C33" s="39">
        <v>2845299</v>
      </c>
      <c r="D33" s="39">
        <v>3088955</v>
      </c>
      <c r="E33" s="39">
        <v>-243656</v>
      </c>
      <c r="F33" s="40"/>
      <c r="G33" s="40"/>
      <c r="H33" s="40"/>
    </row>
    <row r="34" spans="1:8" x14ac:dyDescent="0.25">
      <c r="A34" s="38"/>
      <c r="B34" t="s">
        <v>155</v>
      </c>
      <c r="C34" s="39">
        <v>6333173</v>
      </c>
      <c r="D34" s="39">
        <v>6113942</v>
      </c>
      <c r="E34" s="39">
        <v>219231</v>
      </c>
      <c r="F34" s="40"/>
      <c r="G34" s="40"/>
      <c r="H34" s="40"/>
    </row>
    <row r="35" spans="1:8" x14ac:dyDescent="0.25">
      <c r="A35" s="38"/>
      <c r="C35" s="39"/>
      <c r="D35" s="39"/>
      <c r="E35" s="39"/>
      <c r="F35" s="40"/>
      <c r="G35" s="40"/>
      <c r="H35" s="40"/>
    </row>
    <row r="36" spans="1:8" x14ac:dyDescent="0.25">
      <c r="A36" s="38">
        <v>44017</v>
      </c>
      <c r="B36" t="s">
        <v>153</v>
      </c>
      <c r="C36" s="39">
        <v>8547643</v>
      </c>
      <c r="D36" s="39">
        <v>9178472</v>
      </c>
      <c r="E36" s="39">
        <v>-630829</v>
      </c>
      <c r="F36" s="40">
        <v>11730327</v>
      </c>
      <c r="G36" s="40">
        <v>12369894</v>
      </c>
      <c r="H36" s="40">
        <v>-639567</v>
      </c>
    </row>
    <row r="37" spans="1:8" x14ac:dyDescent="0.25">
      <c r="A37" s="38"/>
      <c r="B37" t="s">
        <v>154</v>
      </c>
      <c r="C37" s="39">
        <v>2345308</v>
      </c>
      <c r="D37" s="39">
        <v>2845299</v>
      </c>
      <c r="E37" s="39">
        <v>-499991</v>
      </c>
      <c r="F37" s="40"/>
      <c r="G37" s="40"/>
      <c r="H37" s="40"/>
    </row>
    <row r="38" spans="1:8" x14ac:dyDescent="0.25">
      <c r="A38" s="38"/>
      <c r="B38" t="s">
        <v>155</v>
      </c>
      <c r="C38" s="39">
        <v>6202335</v>
      </c>
      <c r="D38" s="39">
        <v>6333173</v>
      </c>
      <c r="E38" s="39">
        <v>-130838</v>
      </c>
      <c r="F38" s="40"/>
      <c r="G38" s="40"/>
      <c r="H38" s="40"/>
    </row>
    <row r="39" spans="1:8" x14ac:dyDescent="0.25">
      <c r="A39" s="38"/>
      <c r="C39" s="39"/>
      <c r="D39" s="39"/>
      <c r="E39" s="39"/>
      <c r="F39" s="40"/>
      <c r="G39" s="40"/>
      <c r="H39" s="40"/>
    </row>
    <row r="40" spans="1:8" x14ac:dyDescent="0.25">
      <c r="A40" s="38">
        <v>44048</v>
      </c>
      <c r="B40" t="s">
        <v>153</v>
      </c>
      <c r="C40" s="39">
        <v>8576103</v>
      </c>
      <c r="D40" s="39">
        <v>8547643</v>
      </c>
      <c r="E40" s="39">
        <v>28460</v>
      </c>
      <c r="F40" s="40">
        <v>11834636.949999999</v>
      </c>
      <c r="G40" s="40">
        <v>11730327</v>
      </c>
      <c r="H40" s="40">
        <v>104309.94999999925</v>
      </c>
    </row>
    <row r="41" spans="1:8" x14ac:dyDescent="0.25">
      <c r="A41" s="38"/>
      <c r="B41" t="s">
        <v>154</v>
      </c>
      <c r="C41" s="39">
        <v>2337096</v>
      </c>
      <c r="D41" s="39">
        <v>2345308</v>
      </c>
      <c r="E41" s="39">
        <v>-8212</v>
      </c>
      <c r="F41" s="40"/>
      <c r="G41" s="40"/>
      <c r="H41" s="40"/>
    </row>
    <row r="42" spans="1:8" x14ac:dyDescent="0.25">
      <c r="A42" s="38"/>
      <c r="B42" t="s">
        <v>155</v>
      </c>
      <c r="C42" s="39">
        <v>6239007</v>
      </c>
      <c r="D42" s="39">
        <v>6202335</v>
      </c>
      <c r="E42" s="39">
        <v>36672</v>
      </c>
      <c r="F42" s="40"/>
      <c r="G42" s="40"/>
      <c r="H42" s="40"/>
    </row>
    <row r="43" spans="1:8" x14ac:dyDescent="0.25">
      <c r="A43" s="38"/>
      <c r="C43" s="39"/>
      <c r="D43" s="39"/>
      <c r="E43" s="39"/>
      <c r="F43" s="40"/>
      <c r="G43" s="40"/>
      <c r="H43" s="40"/>
    </row>
    <row r="44" spans="1:8" x14ac:dyDescent="0.25">
      <c r="A44" s="38">
        <v>44079</v>
      </c>
      <c r="B44" t="s">
        <v>153</v>
      </c>
      <c r="C44" s="39">
        <v>8525635</v>
      </c>
      <c r="D44" s="39">
        <v>8576103</v>
      </c>
      <c r="E44" s="39">
        <v>-50468</v>
      </c>
      <c r="F44" s="40">
        <v>11607436.800000001</v>
      </c>
      <c r="G44" s="40">
        <v>11834636.949999999</v>
      </c>
      <c r="H44" s="40">
        <v>-227200.14999999851</v>
      </c>
    </row>
    <row r="45" spans="1:8" x14ac:dyDescent="0.25">
      <c r="A45" s="38"/>
      <c r="B45" t="s">
        <v>154</v>
      </c>
      <c r="C45" s="39">
        <v>2315911</v>
      </c>
      <c r="D45" s="39">
        <v>2337096</v>
      </c>
      <c r="E45" s="39">
        <v>-21185</v>
      </c>
      <c r="F45" s="40"/>
      <c r="G45" s="40"/>
      <c r="H45" s="40"/>
    </row>
    <row r="46" spans="1:8" x14ac:dyDescent="0.25">
      <c r="A46" s="38"/>
      <c r="B46" t="s">
        <v>155</v>
      </c>
      <c r="C46" s="39">
        <v>6209724</v>
      </c>
      <c r="D46" s="39">
        <v>6239007</v>
      </c>
      <c r="E46" s="39">
        <v>-29283</v>
      </c>
      <c r="F46" s="40"/>
      <c r="G46" s="40"/>
      <c r="H46" s="40"/>
    </row>
    <row r="47" spans="1:8" x14ac:dyDescent="0.25">
      <c r="A47" s="38"/>
      <c r="C47" s="39"/>
      <c r="D47" s="39"/>
      <c r="E47" s="39"/>
      <c r="F47" s="40"/>
      <c r="G47" s="40"/>
      <c r="H47" s="40"/>
    </row>
    <row r="48" spans="1:8" x14ac:dyDescent="0.25">
      <c r="A48" s="38">
        <v>44109</v>
      </c>
      <c r="B48" t="s">
        <v>153</v>
      </c>
      <c r="C48" s="39">
        <v>9004210</v>
      </c>
      <c r="D48" s="39">
        <v>8525635</v>
      </c>
      <c r="E48" s="39">
        <v>478575</v>
      </c>
      <c r="F48" s="40">
        <v>12237695.25</v>
      </c>
      <c r="G48" s="40">
        <v>11607436.800000001</v>
      </c>
      <c r="H48" s="40">
        <v>630258.44999999925</v>
      </c>
    </row>
    <row r="49" spans="1:8" x14ac:dyDescent="0.25">
      <c r="A49" s="38"/>
      <c r="B49" t="s">
        <v>154</v>
      </c>
      <c r="C49" s="39">
        <v>2641008</v>
      </c>
      <c r="D49" s="39">
        <v>2315911</v>
      </c>
      <c r="E49" s="39">
        <v>325097</v>
      </c>
      <c r="F49" s="40"/>
      <c r="G49" s="40"/>
      <c r="H49" s="40"/>
    </row>
    <row r="50" spans="1:8" x14ac:dyDescent="0.25">
      <c r="A50" s="38"/>
      <c r="B50" t="s">
        <v>155</v>
      </c>
      <c r="C50" s="39">
        <v>6363202</v>
      </c>
      <c r="D50" s="39">
        <v>6209724</v>
      </c>
      <c r="E50" s="39">
        <v>153478</v>
      </c>
      <c r="F50" s="40"/>
      <c r="G50" s="40"/>
      <c r="H50" s="40"/>
    </row>
    <row r="51" spans="1:8" x14ac:dyDescent="0.25">
      <c r="A51" s="38"/>
      <c r="C51" s="39"/>
      <c r="D51" s="39"/>
      <c r="E51" s="39"/>
      <c r="F51" s="40"/>
      <c r="G51" s="40"/>
      <c r="H51" s="40"/>
    </row>
    <row r="52" spans="1:8" x14ac:dyDescent="0.25">
      <c r="A52" s="38">
        <v>44140</v>
      </c>
      <c r="B52" t="s">
        <v>153</v>
      </c>
      <c r="C52" s="39">
        <v>10300774</v>
      </c>
      <c r="D52" s="39">
        <v>9004210</v>
      </c>
      <c r="E52" s="39">
        <v>1296564</v>
      </c>
      <c r="F52" s="40">
        <v>14248488.15</v>
      </c>
      <c r="G52" s="40">
        <v>12237695.25</v>
      </c>
      <c r="H52" s="40">
        <v>2010792.9000000004</v>
      </c>
    </row>
    <row r="53" spans="1:8" x14ac:dyDescent="0.25">
      <c r="A53" s="38"/>
      <c r="B53" t="s">
        <v>154</v>
      </c>
      <c r="C53" s="39">
        <v>3455077</v>
      </c>
      <c r="D53" s="39">
        <v>2641008</v>
      </c>
      <c r="E53" s="39">
        <v>814069</v>
      </c>
      <c r="F53" s="40"/>
      <c r="G53" s="40"/>
      <c r="H53" s="40"/>
    </row>
    <row r="54" spans="1:8" x14ac:dyDescent="0.25">
      <c r="A54" s="38"/>
      <c r="B54" t="s">
        <v>155</v>
      </c>
      <c r="C54" s="39">
        <v>6845697</v>
      </c>
      <c r="D54" s="39">
        <v>6363202</v>
      </c>
      <c r="E54" s="39">
        <v>482495</v>
      </c>
      <c r="F54" s="40"/>
      <c r="G54" s="40"/>
      <c r="H54" s="40"/>
    </row>
    <row r="55" spans="1:8" x14ac:dyDescent="0.25">
      <c r="A55" s="38"/>
      <c r="C55" s="39"/>
      <c r="D55" s="39"/>
      <c r="E55" s="39"/>
      <c r="F55" s="40"/>
      <c r="G55" s="40"/>
      <c r="H55" s="40"/>
    </row>
    <row r="56" spans="1:8" x14ac:dyDescent="0.25">
      <c r="A56" s="38">
        <v>44170</v>
      </c>
      <c r="B56" t="s">
        <v>153</v>
      </c>
      <c r="C56" s="39">
        <v>15058285</v>
      </c>
      <c r="D56" s="39">
        <v>10300774</v>
      </c>
      <c r="E56" s="39">
        <v>4757511</v>
      </c>
      <c r="F56" s="40">
        <v>21607326.553999998</v>
      </c>
      <c r="G56" s="40">
        <v>14248488.15</v>
      </c>
      <c r="H56" s="40">
        <v>7358838.4039999973</v>
      </c>
    </row>
    <row r="57" spans="1:8" x14ac:dyDescent="0.25">
      <c r="A57" s="38"/>
      <c r="B57" t="s">
        <v>154</v>
      </c>
      <c r="C57" s="39">
        <v>6437352</v>
      </c>
      <c r="D57" s="39">
        <v>3455077</v>
      </c>
      <c r="E57" s="39">
        <v>2982275</v>
      </c>
      <c r="F57" s="40"/>
      <c r="G57" s="40"/>
      <c r="H57" s="40"/>
    </row>
    <row r="58" spans="1:8" x14ac:dyDescent="0.25">
      <c r="A58" s="38"/>
      <c r="B58" t="s">
        <v>155</v>
      </c>
      <c r="C58" s="39">
        <v>8620933</v>
      </c>
      <c r="D58" s="39">
        <v>6845697</v>
      </c>
      <c r="E58" s="39">
        <v>1775236</v>
      </c>
      <c r="F58" s="40"/>
      <c r="G58" s="40"/>
      <c r="H58" s="40"/>
    </row>
    <row r="59" spans="1:8" x14ac:dyDescent="0.25">
      <c r="A59" s="38"/>
      <c r="C59" s="39"/>
      <c r="D59" s="39"/>
      <c r="E59" s="39"/>
      <c r="F59" s="40"/>
      <c r="G59" s="40"/>
      <c r="H59" s="40"/>
    </row>
    <row r="62" spans="1:8" x14ac:dyDescent="0.25">
      <c r="F62" s="40">
        <f>-F8</f>
        <v>-19125073</v>
      </c>
    </row>
    <row r="63" spans="1:8" x14ac:dyDescent="0.25">
      <c r="F63" s="40">
        <f>+F56</f>
        <v>21607326.553999998</v>
      </c>
    </row>
    <row r="64" spans="1:8" x14ac:dyDescent="0.25">
      <c r="F64" s="41">
        <f>+F62+F63</f>
        <v>2482253.5539999977</v>
      </c>
    </row>
  </sheetData>
  <pageMargins left="0.7" right="0.7" top="0.75" bottom="0.75" header="0.3" footer="0.3"/>
  <pageSetup orientation="portrait" horizontalDpi="1200" verticalDpi="1200" r:id="rId1"/>
  <customProperties>
    <customPr name="EpmWorksheetKeyString_GU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7E6438-0535-4F01-B1E0-DF6C9B5E8C99}">
  <sheetPr codeName="Sheet11"/>
  <dimension ref="A1:H62"/>
  <sheetViews>
    <sheetView topLeftCell="A42" workbookViewId="0">
      <selection activeCell="G62" sqref="G62"/>
    </sheetView>
  </sheetViews>
  <sheetFormatPr defaultRowHeight="15" x14ac:dyDescent="0.25"/>
  <cols>
    <col min="1" max="1" width="15.42578125" customWidth="1"/>
    <col min="2" max="2" width="19.140625" bestFit="1" customWidth="1"/>
    <col min="3" max="4" width="11.85546875" bestFit="1" customWidth="1"/>
    <col min="5" max="5" width="11.5703125" bestFit="1" customWidth="1"/>
    <col min="6" max="6" width="10.85546875" bestFit="1" customWidth="1"/>
    <col min="7" max="7" width="11.5703125" bestFit="1" customWidth="1"/>
    <col min="8" max="8" width="11.28515625" bestFit="1" customWidth="1"/>
  </cols>
  <sheetData>
    <row r="1" spans="1:8" x14ac:dyDescent="0.25">
      <c r="A1" t="s">
        <v>141</v>
      </c>
      <c r="H1" s="37">
        <v>44991.845473842593</v>
      </c>
    </row>
    <row r="2" spans="1:8" x14ac:dyDescent="0.25">
      <c r="B2" t="s">
        <v>142</v>
      </c>
    </row>
    <row r="3" spans="1:8" x14ac:dyDescent="0.25">
      <c r="A3" t="s">
        <v>158</v>
      </c>
    </row>
    <row r="4" spans="1:8" x14ac:dyDescent="0.25">
      <c r="A4" t="s">
        <v>144</v>
      </c>
      <c r="D4" t="s">
        <v>145</v>
      </c>
    </row>
    <row r="5" spans="1:8" x14ac:dyDescent="0.25">
      <c r="E5" t="s">
        <v>146</v>
      </c>
      <c r="F5" t="s">
        <v>147</v>
      </c>
      <c r="H5" t="s">
        <v>146</v>
      </c>
    </row>
    <row r="6" spans="1:8" x14ac:dyDescent="0.25">
      <c r="A6" t="s">
        <v>148</v>
      </c>
      <c r="B6" t="s">
        <v>149</v>
      </c>
      <c r="C6" t="s">
        <v>150</v>
      </c>
      <c r="D6" t="s">
        <v>151</v>
      </c>
      <c r="E6" t="s">
        <v>152</v>
      </c>
      <c r="F6" t="s">
        <v>150</v>
      </c>
      <c r="G6" t="s">
        <v>151</v>
      </c>
      <c r="H6" t="s">
        <v>152</v>
      </c>
    </row>
    <row r="8" spans="1:8" x14ac:dyDescent="0.25">
      <c r="A8" s="38">
        <v>43438</v>
      </c>
      <c r="B8" t="s">
        <v>153</v>
      </c>
      <c r="C8" s="39">
        <v>12353298</v>
      </c>
      <c r="D8" s="39">
        <v>10330350</v>
      </c>
      <c r="E8" s="39">
        <v>2022948</v>
      </c>
      <c r="F8" s="40">
        <v>18221708</v>
      </c>
      <c r="G8" s="40">
        <v>15354362</v>
      </c>
      <c r="H8" s="40">
        <v>2867346</v>
      </c>
    </row>
    <row r="9" spans="1:8" x14ac:dyDescent="0.25">
      <c r="A9" s="38" t="s">
        <v>145</v>
      </c>
      <c r="B9" t="s">
        <v>154</v>
      </c>
      <c r="C9" s="39">
        <v>4476113</v>
      </c>
      <c r="D9" s="39">
        <v>3195951</v>
      </c>
      <c r="E9" s="39">
        <v>1280162</v>
      </c>
      <c r="F9" s="40"/>
      <c r="G9" s="40"/>
      <c r="H9" s="40"/>
    </row>
    <row r="10" spans="1:8" x14ac:dyDescent="0.25">
      <c r="A10" s="38" t="s">
        <v>145</v>
      </c>
      <c r="B10" t="s">
        <v>155</v>
      </c>
      <c r="C10" s="39">
        <v>7877185</v>
      </c>
      <c r="D10" s="39">
        <v>7134399</v>
      </c>
      <c r="E10" s="39">
        <v>742786</v>
      </c>
      <c r="F10" s="40"/>
      <c r="G10" s="40"/>
      <c r="H10" s="40"/>
    </row>
    <row r="11" spans="1:8" x14ac:dyDescent="0.25">
      <c r="A11" s="38"/>
      <c r="B11" t="s">
        <v>145</v>
      </c>
      <c r="C11" s="39"/>
      <c r="D11" s="39"/>
      <c r="E11" s="39"/>
      <c r="F11" s="40"/>
      <c r="G11" s="40"/>
      <c r="H11" s="40"/>
    </row>
    <row r="12" spans="1:8" x14ac:dyDescent="0.25">
      <c r="A12" s="38">
        <v>43470</v>
      </c>
      <c r="B12" t="s">
        <v>153</v>
      </c>
      <c r="C12" s="39">
        <v>13959659</v>
      </c>
      <c r="D12" s="39">
        <v>12353298</v>
      </c>
      <c r="E12" s="39">
        <v>1606361</v>
      </c>
      <c r="F12" s="40">
        <v>21307884</v>
      </c>
      <c r="G12" s="40">
        <v>18221708</v>
      </c>
      <c r="H12" s="40">
        <v>3086176</v>
      </c>
    </row>
    <row r="13" spans="1:8" x14ac:dyDescent="0.25">
      <c r="A13" s="38"/>
      <c r="B13" t="s">
        <v>154</v>
      </c>
      <c r="C13" s="39">
        <v>5719892</v>
      </c>
      <c r="D13" s="39">
        <v>4476113</v>
      </c>
      <c r="E13" s="39">
        <v>1243779</v>
      </c>
      <c r="F13" s="40"/>
      <c r="G13" s="40"/>
      <c r="H13" s="40"/>
    </row>
    <row r="14" spans="1:8" x14ac:dyDescent="0.25">
      <c r="A14" s="38"/>
      <c r="B14" t="s">
        <v>155</v>
      </c>
      <c r="C14" s="39">
        <v>8239767</v>
      </c>
      <c r="D14" s="39">
        <v>7877185</v>
      </c>
      <c r="E14" s="39">
        <v>362582</v>
      </c>
      <c r="F14" s="40"/>
      <c r="G14" s="40"/>
      <c r="H14" s="40"/>
    </row>
    <row r="15" spans="1:8" x14ac:dyDescent="0.25">
      <c r="A15" s="38"/>
      <c r="C15" s="39"/>
      <c r="D15" s="39"/>
      <c r="E15" s="39"/>
      <c r="F15" s="40"/>
      <c r="G15" s="40"/>
      <c r="H15" s="40"/>
    </row>
    <row r="16" spans="1:8" x14ac:dyDescent="0.25">
      <c r="A16" s="38">
        <v>43501</v>
      </c>
      <c r="B16" t="s">
        <v>153</v>
      </c>
      <c r="C16" s="39">
        <v>11843869</v>
      </c>
      <c r="D16" s="39">
        <v>13959659</v>
      </c>
      <c r="E16" s="39">
        <v>-2115790</v>
      </c>
      <c r="F16" s="40">
        <v>16766264</v>
      </c>
      <c r="G16" s="40">
        <v>21307884</v>
      </c>
      <c r="H16" s="40">
        <v>-4541620</v>
      </c>
    </row>
    <row r="17" spans="1:8" x14ac:dyDescent="0.25">
      <c r="A17" s="38"/>
      <c r="B17" t="s">
        <v>154</v>
      </c>
      <c r="C17" s="39">
        <v>4648352</v>
      </c>
      <c r="D17" s="39">
        <v>5719892</v>
      </c>
      <c r="E17" s="39">
        <v>-1071540</v>
      </c>
      <c r="F17" s="40"/>
      <c r="G17" s="40"/>
      <c r="H17" s="40"/>
    </row>
    <row r="18" spans="1:8" x14ac:dyDescent="0.25">
      <c r="A18" s="38"/>
      <c r="B18" t="s">
        <v>155</v>
      </c>
      <c r="C18" s="39">
        <v>7195517</v>
      </c>
      <c r="D18" s="39">
        <v>8239767</v>
      </c>
      <c r="E18" s="39">
        <v>-1044250</v>
      </c>
      <c r="F18" s="40"/>
      <c r="G18" s="40"/>
      <c r="H18" s="40"/>
    </row>
    <row r="19" spans="1:8" x14ac:dyDescent="0.25">
      <c r="A19" s="38"/>
      <c r="C19" s="39"/>
      <c r="D19" s="39"/>
      <c r="E19" s="39"/>
      <c r="F19" s="40"/>
      <c r="G19" s="40"/>
      <c r="H19" s="40"/>
    </row>
    <row r="20" spans="1:8" x14ac:dyDescent="0.25">
      <c r="A20" s="38">
        <v>43529</v>
      </c>
      <c r="B20" t="s">
        <v>153</v>
      </c>
      <c r="C20" s="39">
        <v>12411808</v>
      </c>
      <c r="D20" s="39">
        <v>11843869</v>
      </c>
      <c r="E20" s="39">
        <v>567939</v>
      </c>
      <c r="F20" s="40">
        <v>18850458</v>
      </c>
      <c r="G20" s="40">
        <v>16766264</v>
      </c>
      <c r="H20" s="40">
        <v>2084194</v>
      </c>
    </row>
    <row r="21" spans="1:8" x14ac:dyDescent="0.25">
      <c r="A21" s="38"/>
      <c r="B21" t="s">
        <v>154</v>
      </c>
      <c r="C21" s="39">
        <v>4777483</v>
      </c>
      <c r="D21" s="39">
        <v>4648352</v>
      </c>
      <c r="E21" s="39">
        <v>129131</v>
      </c>
      <c r="F21" s="40"/>
      <c r="G21" s="40"/>
      <c r="H21" s="40"/>
    </row>
    <row r="22" spans="1:8" x14ac:dyDescent="0.25">
      <c r="A22" s="38"/>
      <c r="B22" t="s">
        <v>155</v>
      </c>
      <c r="C22" s="39">
        <v>7634325</v>
      </c>
      <c r="D22" s="39">
        <v>7195517</v>
      </c>
      <c r="E22" s="39">
        <v>438808</v>
      </c>
      <c r="F22" s="40"/>
      <c r="G22" s="40"/>
      <c r="H22" s="40"/>
    </row>
    <row r="23" spans="1:8" x14ac:dyDescent="0.25">
      <c r="A23" s="38"/>
      <c r="C23" s="39"/>
      <c r="D23" s="39"/>
      <c r="E23" s="39"/>
      <c r="F23" s="40"/>
      <c r="G23" s="40"/>
      <c r="H23" s="40"/>
    </row>
    <row r="24" spans="1:8" x14ac:dyDescent="0.25">
      <c r="A24" s="38">
        <v>43560</v>
      </c>
      <c r="B24" t="s">
        <v>153</v>
      </c>
      <c r="C24" s="39">
        <v>12154083</v>
      </c>
      <c r="D24" s="39">
        <v>12411808</v>
      </c>
      <c r="E24" s="39">
        <v>-257725</v>
      </c>
      <c r="F24" s="40">
        <v>17069298</v>
      </c>
      <c r="G24" s="40">
        <v>18850458</v>
      </c>
      <c r="H24" s="40">
        <v>-1781160</v>
      </c>
    </row>
    <row r="25" spans="1:8" x14ac:dyDescent="0.25">
      <c r="A25" s="38"/>
      <c r="B25" t="s">
        <v>154</v>
      </c>
      <c r="C25" s="39">
        <v>4859731</v>
      </c>
      <c r="D25" s="39">
        <v>4777483</v>
      </c>
      <c r="E25" s="39">
        <v>82248</v>
      </c>
      <c r="F25" s="40"/>
      <c r="G25" s="40"/>
      <c r="H25" s="40"/>
    </row>
    <row r="26" spans="1:8" x14ac:dyDescent="0.25">
      <c r="A26" s="38"/>
      <c r="B26" t="s">
        <v>155</v>
      </c>
      <c r="C26" s="39">
        <v>7294352</v>
      </c>
      <c r="D26" s="39">
        <v>7634325</v>
      </c>
      <c r="E26" s="39">
        <v>-339973</v>
      </c>
      <c r="F26" s="40"/>
      <c r="G26" s="40"/>
      <c r="H26" s="40"/>
    </row>
    <row r="27" spans="1:8" x14ac:dyDescent="0.25">
      <c r="A27" s="38"/>
      <c r="C27" s="39"/>
      <c r="D27" s="39"/>
      <c r="E27" s="39"/>
      <c r="F27" s="40"/>
      <c r="G27" s="40"/>
      <c r="H27" s="40"/>
    </row>
    <row r="28" spans="1:8" x14ac:dyDescent="0.25">
      <c r="A28" s="38">
        <v>43590</v>
      </c>
      <c r="B28" t="s">
        <v>153</v>
      </c>
      <c r="C28" s="39">
        <v>10937017</v>
      </c>
      <c r="D28" s="39">
        <v>12154083</v>
      </c>
      <c r="E28" s="39">
        <v>-1217066</v>
      </c>
      <c r="F28" s="40">
        <v>15860912</v>
      </c>
      <c r="G28" s="40">
        <v>17069298</v>
      </c>
      <c r="H28" s="40">
        <v>-1208386</v>
      </c>
    </row>
    <row r="29" spans="1:8" x14ac:dyDescent="0.25">
      <c r="A29" s="38"/>
      <c r="B29" t="s">
        <v>154</v>
      </c>
      <c r="C29" s="39">
        <v>3963458</v>
      </c>
      <c r="D29" s="39">
        <v>4859731</v>
      </c>
      <c r="E29" s="39">
        <v>-896273</v>
      </c>
      <c r="F29" s="40"/>
      <c r="G29" s="40"/>
      <c r="H29" s="40"/>
    </row>
    <row r="30" spans="1:8" x14ac:dyDescent="0.25">
      <c r="A30" s="38"/>
      <c r="B30" t="s">
        <v>155</v>
      </c>
      <c r="C30" s="39">
        <v>6973559</v>
      </c>
      <c r="D30" s="39">
        <v>7294352</v>
      </c>
      <c r="E30" s="39">
        <v>-320793</v>
      </c>
      <c r="F30" s="40"/>
      <c r="G30" s="40"/>
      <c r="H30" s="40"/>
    </row>
    <row r="31" spans="1:8" x14ac:dyDescent="0.25">
      <c r="A31" s="38"/>
      <c r="C31" s="39"/>
      <c r="D31" s="39"/>
      <c r="E31" s="39"/>
      <c r="F31" s="40"/>
      <c r="G31" s="40"/>
      <c r="H31" s="40"/>
    </row>
    <row r="32" spans="1:8" x14ac:dyDescent="0.25">
      <c r="A32" s="38">
        <v>43621</v>
      </c>
      <c r="B32" t="s">
        <v>153</v>
      </c>
      <c r="C32" s="39">
        <v>9590748</v>
      </c>
      <c r="D32" s="39">
        <v>10937017</v>
      </c>
      <c r="E32" s="39">
        <v>-1346269</v>
      </c>
      <c r="F32" s="40">
        <v>13814915</v>
      </c>
      <c r="G32" s="40">
        <v>15860912</v>
      </c>
      <c r="H32" s="40">
        <v>-2045997</v>
      </c>
    </row>
    <row r="33" spans="1:8" x14ac:dyDescent="0.25">
      <c r="A33" s="38"/>
      <c r="B33" t="s">
        <v>154</v>
      </c>
      <c r="C33" s="39">
        <v>3084671</v>
      </c>
      <c r="D33" s="39">
        <v>3963458</v>
      </c>
      <c r="E33" s="39">
        <v>-878787</v>
      </c>
      <c r="F33" s="40"/>
      <c r="G33" s="40"/>
      <c r="H33" s="40"/>
    </row>
    <row r="34" spans="1:8" x14ac:dyDescent="0.25">
      <c r="A34" s="38"/>
      <c r="B34" t="s">
        <v>155</v>
      </c>
      <c r="C34" s="39">
        <v>6506077</v>
      </c>
      <c r="D34" s="39">
        <v>6973559</v>
      </c>
      <c r="E34" s="39">
        <v>-467482</v>
      </c>
      <c r="F34" s="40"/>
      <c r="G34" s="40"/>
      <c r="H34" s="40"/>
    </row>
    <row r="35" spans="1:8" x14ac:dyDescent="0.25">
      <c r="A35" s="38"/>
      <c r="C35" s="39"/>
      <c r="D35" s="39"/>
      <c r="E35" s="39"/>
      <c r="F35" s="40"/>
      <c r="G35" s="40"/>
      <c r="H35" s="40"/>
    </row>
    <row r="36" spans="1:8" x14ac:dyDescent="0.25">
      <c r="A36" s="38">
        <v>43651</v>
      </c>
      <c r="B36" t="s">
        <v>153</v>
      </c>
      <c r="C36" s="39">
        <v>9249482</v>
      </c>
      <c r="D36" s="39">
        <v>9590748</v>
      </c>
      <c r="E36" s="39">
        <v>-341266</v>
      </c>
      <c r="F36" s="40">
        <v>13177310</v>
      </c>
      <c r="G36" s="40">
        <v>13814915</v>
      </c>
      <c r="H36" s="40">
        <v>-637605</v>
      </c>
    </row>
    <row r="37" spans="1:8" x14ac:dyDescent="0.25">
      <c r="A37" s="38"/>
      <c r="B37" t="s">
        <v>154</v>
      </c>
      <c r="C37" s="39">
        <v>2926534</v>
      </c>
      <c r="D37" s="39">
        <v>3084671</v>
      </c>
      <c r="E37" s="39">
        <v>-158137</v>
      </c>
      <c r="F37" s="40"/>
      <c r="G37" s="40"/>
      <c r="H37" s="40"/>
    </row>
    <row r="38" spans="1:8" x14ac:dyDescent="0.25">
      <c r="A38" s="38"/>
      <c r="B38" t="s">
        <v>155</v>
      </c>
      <c r="C38" s="39">
        <v>6322948</v>
      </c>
      <c r="D38" s="39">
        <v>6506077</v>
      </c>
      <c r="E38" s="39">
        <v>-183129</v>
      </c>
      <c r="F38" s="40"/>
      <c r="G38" s="40"/>
      <c r="H38" s="40"/>
    </row>
    <row r="39" spans="1:8" x14ac:dyDescent="0.25">
      <c r="A39" s="38"/>
      <c r="C39" s="39"/>
      <c r="D39" s="39"/>
      <c r="E39" s="39"/>
      <c r="F39" s="40"/>
      <c r="G39" s="40"/>
      <c r="H39" s="40"/>
    </row>
    <row r="40" spans="1:8" x14ac:dyDescent="0.25">
      <c r="A40" s="38">
        <v>43682</v>
      </c>
      <c r="B40" t="s">
        <v>153</v>
      </c>
      <c r="C40" s="39">
        <v>8624741</v>
      </c>
      <c r="D40" s="39">
        <v>9249482</v>
      </c>
      <c r="E40" s="39">
        <v>-624741</v>
      </c>
      <c r="F40" s="40">
        <v>12911484</v>
      </c>
      <c r="G40" s="40">
        <v>13177310</v>
      </c>
      <c r="H40" s="40">
        <v>-265826</v>
      </c>
    </row>
    <row r="41" spans="1:8" x14ac:dyDescent="0.25">
      <c r="A41" s="38"/>
      <c r="B41" t="s">
        <v>154</v>
      </c>
      <c r="C41" s="39">
        <v>2347352</v>
      </c>
      <c r="D41" s="39">
        <v>2926534</v>
      </c>
      <c r="E41" s="39">
        <v>-579182</v>
      </c>
      <c r="F41" s="40"/>
      <c r="G41" s="40"/>
      <c r="H41" s="40"/>
    </row>
    <row r="42" spans="1:8" x14ac:dyDescent="0.25">
      <c r="A42" s="38"/>
      <c r="B42" t="s">
        <v>155</v>
      </c>
      <c r="C42" s="39">
        <v>6277389</v>
      </c>
      <c r="D42" s="39">
        <v>6322948</v>
      </c>
      <c r="E42" s="39">
        <v>-45559</v>
      </c>
      <c r="F42" s="40"/>
      <c r="G42" s="40"/>
      <c r="H42" s="40"/>
    </row>
    <row r="43" spans="1:8" x14ac:dyDescent="0.25">
      <c r="A43" s="38"/>
      <c r="C43" s="39"/>
      <c r="D43" s="39"/>
      <c r="E43" s="39"/>
      <c r="F43" s="40"/>
      <c r="G43" s="40"/>
      <c r="H43" s="40"/>
    </row>
    <row r="44" spans="1:8" x14ac:dyDescent="0.25">
      <c r="A44" s="38">
        <v>43713</v>
      </c>
      <c r="B44" t="s">
        <v>153</v>
      </c>
      <c r="C44" s="39">
        <v>8918257</v>
      </c>
      <c r="D44" s="39">
        <v>8624741</v>
      </c>
      <c r="E44" s="39">
        <v>293516</v>
      </c>
      <c r="F44" s="40">
        <v>13344476</v>
      </c>
      <c r="G44" s="40">
        <v>12911484</v>
      </c>
      <c r="H44" s="40">
        <v>432992</v>
      </c>
    </row>
    <row r="45" spans="1:8" x14ac:dyDescent="0.25">
      <c r="A45" s="38"/>
      <c r="B45" t="s">
        <v>154</v>
      </c>
      <c r="C45" s="39">
        <v>2537431</v>
      </c>
      <c r="D45" s="39">
        <v>2347352</v>
      </c>
      <c r="E45" s="39">
        <v>190079</v>
      </c>
      <c r="F45" s="40"/>
      <c r="G45" s="40"/>
      <c r="H45" s="40"/>
    </row>
    <row r="46" spans="1:8" x14ac:dyDescent="0.25">
      <c r="A46" s="38"/>
      <c r="B46" t="s">
        <v>155</v>
      </c>
      <c r="C46" s="39">
        <v>6380826</v>
      </c>
      <c r="D46" s="39">
        <v>6277389</v>
      </c>
      <c r="E46" s="39">
        <v>103437</v>
      </c>
      <c r="F46" s="40"/>
      <c r="G46" s="40"/>
      <c r="H46" s="40"/>
    </row>
    <row r="47" spans="1:8" x14ac:dyDescent="0.25">
      <c r="A47" s="38"/>
      <c r="C47" s="39"/>
      <c r="D47" s="39"/>
      <c r="E47" s="39"/>
      <c r="F47" s="40"/>
      <c r="G47" s="40"/>
      <c r="H47" s="40"/>
    </row>
    <row r="48" spans="1:8" x14ac:dyDescent="0.25">
      <c r="A48" s="38">
        <v>43743</v>
      </c>
      <c r="B48" t="s">
        <v>153</v>
      </c>
      <c r="C48" s="39">
        <v>8868740</v>
      </c>
      <c r="D48" s="39">
        <v>8918257</v>
      </c>
      <c r="E48" s="39">
        <v>-49517</v>
      </c>
      <c r="F48" s="40">
        <v>13191632</v>
      </c>
      <c r="G48" s="40">
        <v>13344476</v>
      </c>
      <c r="H48" s="40">
        <v>-152844</v>
      </c>
    </row>
    <row r="49" spans="1:8" x14ac:dyDescent="0.25">
      <c r="A49" s="38"/>
      <c r="B49" t="s">
        <v>154</v>
      </c>
      <c r="C49" s="39">
        <v>2507094</v>
      </c>
      <c r="D49" s="39">
        <v>2537431</v>
      </c>
      <c r="E49" s="39">
        <v>-30337</v>
      </c>
      <c r="F49" s="40"/>
      <c r="G49" s="40"/>
      <c r="H49" s="40"/>
    </row>
    <row r="50" spans="1:8" x14ac:dyDescent="0.25">
      <c r="A50" s="38"/>
      <c r="B50" t="s">
        <v>155</v>
      </c>
      <c r="C50" s="39">
        <v>6361646</v>
      </c>
      <c r="D50" s="39">
        <v>6380826</v>
      </c>
      <c r="E50" s="39">
        <v>-19180</v>
      </c>
      <c r="F50" s="40"/>
      <c r="G50" s="40"/>
      <c r="H50" s="40"/>
    </row>
    <row r="51" spans="1:8" x14ac:dyDescent="0.25">
      <c r="A51" s="38"/>
      <c r="C51" s="39"/>
      <c r="D51" s="39"/>
      <c r="E51" s="39"/>
      <c r="F51" s="40"/>
      <c r="G51" s="40"/>
      <c r="H51" s="40"/>
    </row>
    <row r="52" spans="1:8" x14ac:dyDescent="0.25">
      <c r="A52" s="38">
        <v>43774</v>
      </c>
      <c r="B52" t="s">
        <v>153</v>
      </c>
      <c r="C52" s="39">
        <v>11408241</v>
      </c>
      <c r="D52" s="39">
        <v>8868740</v>
      </c>
      <c r="E52" s="39">
        <v>2539501</v>
      </c>
      <c r="F52" s="40">
        <v>18514087</v>
      </c>
      <c r="G52" s="40">
        <v>13191632</v>
      </c>
      <c r="H52" s="40">
        <v>5322455</v>
      </c>
    </row>
    <row r="53" spans="1:8" x14ac:dyDescent="0.25">
      <c r="A53" s="38"/>
      <c r="B53" t="s">
        <v>154</v>
      </c>
      <c r="C53" s="39">
        <v>3807616</v>
      </c>
      <c r="D53" s="39">
        <v>2507094</v>
      </c>
      <c r="E53" s="39">
        <v>1300522</v>
      </c>
      <c r="F53" s="40"/>
      <c r="G53" s="40"/>
      <c r="H53" s="40"/>
    </row>
    <row r="54" spans="1:8" x14ac:dyDescent="0.25">
      <c r="A54" s="38"/>
      <c r="B54" t="s">
        <v>155</v>
      </c>
      <c r="C54" s="39">
        <v>7600625</v>
      </c>
      <c r="D54" s="39">
        <v>6361646</v>
      </c>
      <c r="E54" s="39">
        <v>1238979</v>
      </c>
      <c r="F54" s="40"/>
      <c r="G54" s="40"/>
      <c r="H54" s="40"/>
    </row>
    <row r="55" spans="1:8" x14ac:dyDescent="0.25">
      <c r="A55" s="38"/>
      <c r="C55" s="39"/>
      <c r="D55" s="39"/>
      <c r="E55" s="39"/>
      <c r="F55" s="40"/>
      <c r="G55" s="40"/>
      <c r="H55" s="40"/>
    </row>
    <row r="56" spans="1:8" x14ac:dyDescent="0.25">
      <c r="A56" s="38">
        <v>43804</v>
      </c>
      <c r="B56" t="s">
        <v>153</v>
      </c>
      <c r="C56" s="39">
        <v>12585260</v>
      </c>
      <c r="D56" s="39">
        <v>11408241</v>
      </c>
      <c r="E56" s="39">
        <v>1177019</v>
      </c>
      <c r="F56" s="40">
        <v>19125073</v>
      </c>
      <c r="G56" s="40">
        <v>18514087</v>
      </c>
      <c r="H56" s="40">
        <v>610986</v>
      </c>
    </row>
    <row r="57" spans="1:8" x14ac:dyDescent="0.25">
      <c r="A57" s="38"/>
      <c r="B57" t="s">
        <v>154</v>
      </c>
      <c r="C57" s="39">
        <v>4785517</v>
      </c>
      <c r="D57" s="39">
        <v>3807616</v>
      </c>
      <c r="E57" s="39">
        <v>977901</v>
      </c>
      <c r="F57" s="40"/>
      <c r="G57" s="40"/>
      <c r="H57" s="40"/>
    </row>
    <row r="58" spans="1:8" x14ac:dyDescent="0.25">
      <c r="A58" s="38"/>
      <c r="B58" t="s">
        <v>155</v>
      </c>
      <c r="C58" s="39">
        <v>7799743</v>
      </c>
      <c r="D58" s="39">
        <v>7600625</v>
      </c>
      <c r="E58" s="39">
        <v>199118</v>
      </c>
      <c r="F58" s="40"/>
      <c r="G58" s="40"/>
      <c r="H58" s="40"/>
    </row>
    <row r="60" spans="1:8" x14ac:dyDescent="0.25">
      <c r="G60" s="40">
        <f>-F8</f>
        <v>-18221708</v>
      </c>
    </row>
    <row r="61" spans="1:8" x14ac:dyDescent="0.25">
      <c r="G61" s="40">
        <f>+F56</f>
        <v>19125073</v>
      </c>
    </row>
    <row r="62" spans="1:8" x14ac:dyDescent="0.25">
      <c r="G62" s="41">
        <f>+G60+G61</f>
        <v>903365</v>
      </c>
    </row>
  </sheetData>
  <pageMargins left="0.7" right="0.7" top="0.75" bottom="0.75" header="0.3" footer="0.3"/>
  <pageSetup orientation="portrait" horizontalDpi="1200" verticalDpi="1200" r:id="rId1"/>
  <customProperties>
    <customPr name="EpmWorksheetKeyString_GU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59961-908F-4797-A41B-4FA535231869}">
  <sheetPr codeName="Sheet12"/>
  <dimension ref="A1:H63"/>
  <sheetViews>
    <sheetView topLeftCell="A31" workbookViewId="0"/>
  </sheetViews>
  <sheetFormatPr defaultRowHeight="15" x14ac:dyDescent="0.25"/>
  <cols>
    <col min="1" max="1" width="12.28515625" customWidth="1"/>
    <col min="2" max="2" width="19.140625" bestFit="1" customWidth="1"/>
    <col min="3" max="4" width="11.85546875" bestFit="1" customWidth="1"/>
    <col min="5" max="6" width="11.5703125" bestFit="1" customWidth="1"/>
    <col min="7" max="7" width="10.85546875" bestFit="1" customWidth="1"/>
    <col min="8" max="8" width="11.28515625" bestFit="1" customWidth="1"/>
  </cols>
  <sheetData>
    <row r="1" spans="1:8" x14ac:dyDescent="0.25">
      <c r="A1" t="s">
        <v>141</v>
      </c>
      <c r="H1" s="37">
        <v>44991.847712037037</v>
      </c>
    </row>
    <row r="2" spans="1:8" x14ac:dyDescent="0.25">
      <c r="B2" t="s">
        <v>142</v>
      </c>
    </row>
    <row r="3" spans="1:8" x14ac:dyDescent="0.25">
      <c r="A3" t="s">
        <v>158</v>
      </c>
    </row>
    <row r="4" spans="1:8" x14ac:dyDescent="0.25">
      <c r="A4" t="s">
        <v>144</v>
      </c>
      <c r="D4" t="s">
        <v>145</v>
      </c>
    </row>
    <row r="5" spans="1:8" x14ac:dyDescent="0.25">
      <c r="E5" t="s">
        <v>146</v>
      </c>
      <c r="F5" t="s">
        <v>147</v>
      </c>
      <c r="H5" t="s">
        <v>146</v>
      </c>
    </row>
    <row r="6" spans="1:8" x14ac:dyDescent="0.25">
      <c r="A6" t="s">
        <v>148</v>
      </c>
      <c r="B6" t="s">
        <v>149</v>
      </c>
      <c r="C6" t="s">
        <v>150</v>
      </c>
      <c r="D6" t="s">
        <v>151</v>
      </c>
      <c r="E6" t="s">
        <v>152</v>
      </c>
      <c r="F6" t="s">
        <v>150</v>
      </c>
      <c r="G6" t="s">
        <v>151</v>
      </c>
      <c r="H6" t="s">
        <v>152</v>
      </c>
    </row>
    <row r="8" spans="1:8" x14ac:dyDescent="0.25">
      <c r="A8" s="38">
        <v>43073</v>
      </c>
      <c r="B8" t="s">
        <v>153</v>
      </c>
      <c r="C8" s="39">
        <v>12037763</v>
      </c>
      <c r="D8" s="39">
        <v>9246536</v>
      </c>
      <c r="E8" s="39">
        <v>2791227</v>
      </c>
      <c r="F8" s="40">
        <v>17417015</v>
      </c>
      <c r="G8" s="40">
        <v>14333136</v>
      </c>
      <c r="H8" s="40">
        <v>3083879</v>
      </c>
    </row>
    <row r="9" spans="1:8" x14ac:dyDescent="0.25">
      <c r="A9" s="38" t="s">
        <v>145</v>
      </c>
      <c r="B9" t="s">
        <v>154</v>
      </c>
      <c r="C9" s="39">
        <v>4550563</v>
      </c>
      <c r="D9" s="39">
        <v>2551719</v>
      </c>
      <c r="E9" s="39">
        <v>1998844</v>
      </c>
      <c r="F9" s="40"/>
      <c r="G9" s="40"/>
      <c r="H9" s="40"/>
    </row>
    <row r="10" spans="1:8" x14ac:dyDescent="0.25">
      <c r="A10" s="38" t="s">
        <v>145</v>
      </c>
      <c r="B10" t="s">
        <v>155</v>
      </c>
      <c r="C10" s="39">
        <v>7487200</v>
      </c>
      <c r="D10" s="39">
        <v>6694817</v>
      </c>
      <c r="E10" s="39">
        <v>792383</v>
      </c>
      <c r="F10" s="40"/>
      <c r="G10" s="40"/>
      <c r="H10" s="40"/>
    </row>
    <row r="11" spans="1:8" x14ac:dyDescent="0.25">
      <c r="A11" s="38"/>
      <c r="B11" t="s">
        <v>145</v>
      </c>
      <c r="C11" s="39"/>
      <c r="D11" s="39"/>
      <c r="E11" s="39"/>
      <c r="F11" s="40"/>
      <c r="G11" s="40"/>
      <c r="H11" s="40"/>
    </row>
    <row r="12" spans="1:8" x14ac:dyDescent="0.25">
      <c r="A12" s="38">
        <v>43105</v>
      </c>
      <c r="B12" t="s">
        <v>153</v>
      </c>
      <c r="C12" s="39">
        <v>16903475</v>
      </c>
      <c r="D12" s="39">
        <v>12037763</v>
      </c>
      <c r="E12" s="39">
        <v>4865712</v>
      </c>
      <c r="F12" s="40">
        <v>23263532</v>
      </c>
      <c r="G12" s="40">
        <v>17417015</v>
      </c>
      <c r="H12" s="40">
        <v>5846517</v>
      </c>
    </row>
    <row r="13" spans="1:8" x14ac:dyDescent="0.25">
      <c r="A13" s="38"/>
      <c r="B13" t="s">
        <v>154</v>
      </c>
      <c r="C13" s="39">
        <v>7871020</v>
      </c>
      <c r="D13" s="39">
        <v>4550563</v>
      </c>
      <c r="E13" s="39">
        <v>3320457</v>
      </c>
      <c r="F13" s="40"/>
      <c r="G13" s="40"/>
      <c r="H13" s="40"/>
    </row>
    <row r="14" spans="1:8" x14ac:dyDescent="0.25">
      <c r="A14" s="38"/>
      <c r="B14" t="s">
        <v>155</v>
      </c>
      <c r="C14" s="39">
        <v>9032455</v>
      </c>
      <c r="D14" s="39">
        <v>7487200</v>
      </c>
      <c r="E14" s="39">
        <v>1545255</v>
      </c>
      <c r="F14" s="40"/>
      <c r="G14" s="40"/>
      <c r="H14" s="40"/>
    </row>
    <row r="15" spans="1:8" x14ac:dyDescent="0.25">
      <c r="A15" s="38"/>
      <c r="C15" s="39"/>
      <c r="D15" s="39"/>
      <c r="E15" s="39"/>
      <c r="F15" s="40"/>
      <c r="G15" s="40"/>
      <c r="H15" s="40"/>
    </row>
    <row r="16" spans="1:8" x14ac:dyDescent="0.25">
      <c r="A16" s="38">
        <v>43136</v>
      </c>
      <c r="B16" t="s">
        <v>153</v>
      </c>
      <c r="C16" s="39">
        <v>15075867</v>
      </c>
      <c r="D16" s="39">
        <v>16903475</v>
      </c>
      <c r="E16" s="39">
        <v>-1827608</v>
      </c>
      <c r="F16" s="40">
        <v>21010095</v>
      </c>
      <c r="G16" s="40">
        <v>23263532</v>
      </c>
      <c r="H16" s="40">
        <v>-2253437</v>
      </c>
    </row>
    <row r="17" spans="1:8" x14ac:dyDescent="0.25">
      <c r="A17" s="38"/>
      <c r="B17" t="s">
        <v>154</v>
      </c>
      <c r="C17" s="39">
        <v>6614051</v>
      </c>
      <c r="D17" s="39">
        <v>7871020</v>
      </c>
      <c r="E17" s="39">
        <v>-1256969</v>
      </c>
      <c r="F17" s="40"/>
      <c r="G17" s="40"/>
      <c r="H17" s="40"/>
    </row>
    <row r="18" spans="1:8" x14ac:dyDescent="0.25">
      <c r="A18" s="38"/>
      <c r="B18" t="s">
        <v>155</v>
      </c>
      <c r="C18" s="39">
        <v>8461816</v>
      </c>
      <c r="D18" s="39">
        <v>9032455</v>
      </c>
      <c r="E18" s="39">
        <v>-570639</v>
      </c>
      <c r="F18" s="40"/>
      <c r="G18" s="40"/>
      <c r="H18" s="40"/>
    </row>
    <row r="19" spans="1:8" x14ac:dyDescent="0.25">
      <c r="A19" s="38"/>
      <c r="C19" s="39"/>
      <c r="D19" s="39"/>
      <c r="E19" s="39"/>
      <c r="F19" s="40"/>
      <c r="G19" s="40"/>
      <c r="H19" s="40"/>
    </row>
    <row r="20" spans="1:8" x14ac:dyDescent="0.25">
      <c r="A20" s="38">
        <v>43164</v>
      </c>
      <c r="B20" t="s">
        <v>153</v>
      </c>
      <c r="C20" s="39">
        <v>12324817</v>
      </c>
      <c r="D20" s="39">
        <v>15075867</v>
      </c>
      <c r="E20" s="39">
        <v>-2751050</v>
      </c>
      <c r="F20" s="40">
        <v>17802421</v>
      </c>
      <c r="G20" s="40">
        <v>21010095</v>
      </c>
      <c r="H20" s="40">
        <v>-3207674</v>
      </c>
    </row>
    <row r="21" spans="1:8" x14ac:dyDescent="0.25">
      <c r="A21" s="38"/>
      <c r="B21" t="s">
        <v>154</v>
      </c>
      <c r="C21" s="39">
        <v>4698887</v>
      </c>
      <c r="D21" s="39">
        <v>6614051</v>
      </c>
      <c r="E21" s="39">
        <v>-1915164</v>
      </c>
      <c r="F21" s="40"/>
      <c r="G21" s="40"/>
      <c r="H21" s="40"/>
    </row>
    <row r="22" spans="1:8" x14ac:dyDescent="0.25">
      <c r="A22" s="38"/>
      <c r="B22" t="s">
        <v>155</v>
      </c>
      <c r="C22" s="39">
        <v>7625930</v>
      </c>
      <c r="D22" s="39">
        <v>8461816</v>
      </c>
      <c r="E22" s="39">
        <v>-835886</v>
      </c>
      <c r="F22" s="40"/>
      <c r="G22" s="40"/>
      <c r="H22" s="40"/>
    </row>
    <row r="23" spans="1:8" x14ac:dyDescent="0.25">
      <c r="A23" s="38"/>
      <c r="C23" s="39"/>
      <c r="D23" s="39"/>
      <c r="E23" s="39"/>
      <c r="F23" s="40"/>
      <c r="G23" s="40"/>
      <c r="H23" s="40"/>
    </row>
    <row r="24" spans="1:8" x14ac:dyDescent="0.25">
      <c r="A24" s="38">
        <v>43195</v>
      </c>
      <c r="B24" t="s">
        <v>153</v>
      </c>
      <c r="C24" s="39">
        <v>12712880</v>
      </c>
      <c r="D24" s="39">
        <v>12324817</v>
      </c>
      <c r="E24" s="39">
        <v>388063</v>
      </c>
      <c r="F24" s="40">
        <v>18658216</v>
      </c>
      <c r="G24" s="40">
        <v>17802421</v>
      </c>
      <c r="H24" s="40">
        <v>855795</v>
      </c>
    </row>
    <row r="25" spans="1:8" x14ac:dyDescent="0.25">
      <c r="A25" s="38"/>
      <c r="B25" t="s">
        <v>154</v>
      </c>
      <c r="C25" s="39">
        <v>4865594</v>
      </c>
      <c r="D25" s="39">
        <v>4698887</v>
      </c>
      <c r="E25" s="39">
        <v>166707</v>
      </c>
      <c r="F25" s="40"/>
      <c r="G25" s="40"/>
      <c r="H25" s="40"/>
    </row>
    <row r="26" spans="1:8" x14ac:dyDescent="0.25">
      <c r="A26" s="38"/>
      <c r="B26" t="s">
        <v>155</v>
      </c>
      <c r="C26" s="39">
        <v>7847286</v>
      </c>
      <c r="D26" s="39">
        <v>7625930</v>
      </c>
      <c r="E26" s="39">
        <v>221356</v>
      </c>
      <c r="F26" s="40"/>
      <c r="G26" s="40"/>
      <c r="H26" s="40"/>
    </row>
    <row r="27" spans="1:8" x14ac:dyDescent="0.25">
      <c r="A27" s="38"/>
      <c r="C27" s="39"/>
      <c r="D27" s="39"/>
      <c r="E27" s="39"/>
      <c r="F27" s="40"/>
      <c r="G27" s="40"/>
      <c r="H27" s="40"/>
    </row>
    <row r="28" spans="1:8" x14ac:dyDescent="0.25">
      <c r="A28" s="38">
        <v>43225</v>
      </c>
      <c r="B28" t="s">
        <v>153</v>
      </c>
      <c r="C28" s="39">
        <v>10609698</v>
      </c>
      <c r="D28" s="39">
        <v>12712880</v>
      </c>
      <c r="E28" s="39">
        <v>-2103182</v>
      </c>
      <c r="F28" s="40">
        <v>15382094</v>
      </c>
      <c r="G28" s="40">
        <v>18658216</v>
      </c>
      <c r="H28" s="40">
        <v>-3276122</v>
      </c>
    </row>
    <row r="29" spans="1:8" x14ac:dyDescent="0.25">
      <c r="A29" s="38"/>
      <c r="B29" t="s">
        <v>154</v>
      </c>
      <c r="C29" s="39">
        <v>3564696</v>
      </c>
      <c r="D29" s="39">
        <v>4865594</v>
      </c>
      <c r="E29" s="39">
        <v>-1300898</v>
      </c>
      <c r="F29" s="40"/>
      <c r="G29" s="40"/>
      <c r="H29" s="40"/>
    </row>
    <row r="30" spans="1:8" x14ac:dyDescent="0.25">
      <c r="A30" s="38"/>
      <c r="B30" t="s">
        <v>155</v>
      </c>
      <c r="C30" s="39">
        <v>7045002</v>
      </c>
      <c r="D30" s="39">
        <v>7847286</v>
      </c>
      <c r="E30" s="39">
        <v>-802284</v>
      </c>
      <c r="F30" s="40"/>
      <c r="G30" s="40"/>
      <c r="H30" s="40"/>
    </row>
    <row r="31" spans="1:8" x14ac:dyDescent="0.25">
      <c r="A31" s="38"/>
      <c r="C31" s="39"/>
      <c r="D31" s="39"/>
      <c r="E31" s="39"/>
      <c r="F31" s="40"/>
      <c r="G31" s="40"/>
      <c r="H31" s="40"/>
    </row>
    <row r="32" spans="1:8" x14ac:dyDescent="0.25">
      <c r="A32" s="38">
        <v>43256</v>
      </c>
      <c r="B32" t="s">
        <v>153</v>
      </c>
      <c r="C32" s="39">
        <v>9391200</v>
      </c>
      <c r="D32" s="39">
        <v>10609698</v>
      </c>
      <c r="E32" s="39">
        <v>-1218498</v>
      </c>
      <c r="F32" s="40">
        <v>13306588</v>
      </c>
      <c r="G32" s="40">
        <v>15382094</v>
      </c>
      <c r="H32" s="40">
        <v>-2075506</v>
      </c>
    </row>
    <row r="33" spans="1:8" x14ac:dyDescent="0.25">
      <c r="A33" s="38"/>
      <c r="B33" t="s">
        <v>154</v>
      </c>
      <c r="C33" s="39">
        <v>2844820</v>
      </c>
      <c r="D33" s="39">
        <v>3564696</v>
      </c>
      <c r="E33" s="39">
        <v>-719876</v>
      </c>
      <c r="F33" s="40"/>
      <c r="G33" s="40"/>
      <c r="H33" s="40"/>
    </row>
    <row r="34" spans="1:8" x14ac:dyDescent="0.25">
      <c r="A34" s="38"/>
      <c r="B34" t="s">
        <v>155</v>
      </c>
      <c r="C34" s="39">
        <v>6546380</v>
      </c>
      <c r="D34" s="39">
        <v>7045002</v>
      </c>
      <c r="E34" s="39">
        <v>-498622</v>
      </c>
      <c r="F34" s="40"/>
      <c r="G34" s="40"/>
      <c r="H34" s="40"/>
    </row>
    <row r="35" spans="1:8" x14ac:dyDescent="0.25">
      <c r="A35" s="38"/>
      <c r="C35" s="39"/>
      <c r="D35" s="39"/>
      <c r="E35" s="39"/>
      <c r="F35" s="40"/>
      <c r="G35" s="40"/>
      <c r="H35" s="40"/>
    </row>
    <row r="36" spans="1:8" x14ac:dyDescent="0.25">
      <c r="A36" s="38">
        <v>43286</v>
      </c>
      <c r="B36" t="s">
        <v>153</v>
      </c>
      <c r="C36" s="39">
        <v>9182201</v>
      </c>
      <c r="D36" s="39">
        <v>9391200</v>
      </c>
      <c r="E36" s="39">
        <v>-208999</v>
      </c>
      <c r="F36" s="40">
        <v>13147377</v>
      </c>
      <c r="G36" s="40">
        <v>13306588</v>
      </c>
      <c r="H36" s="40">
        <v>-159211</v>
      </c>
    </row>
    <row r="37" spans="1:8" x14ac:dyDescent="0.25">
      <c r="A37" s="38"/>
      <c r="B37" t="s">
        <v>154</v>
      </c>
      <c r="C37" s="39">
        <v>2632782</v>
      </c>
      <c r="D37" s="39">
        <v>2844820</v>
      </c>
      <c r="E37" s="39">
        <v>-212038</v>
      </c>
      <c r="F37" s="40"/>
      <c r="G37" s="40"/>
      <c r="H37" s="40"/>
    </row>
    <row r="38" spans="1:8" x14ac:dyDescent="0.25">
      <c r="A38" s="38"/>
      <c r="B38" t="s">
        <v>155</v>
      </c>
      <c r="C38" s="39">
        <v>6549419</v>
      </c>
      <c r="D38" s="39">
        <v>6546380</v>
      </c>
      <c r="E38" s="39">
        <v>3039</v>
      </c>
      <c r="F38" s="40"/>
      <c r="G38" s="40"/>
      <c r="H38" s="40"/>
    </row>
    <row r="39" spans="1:8" x14ac:dyDescent="0.25">
      <c r="A39" s="38"/>
      <c r="C39" s="39"/>
      <c r="D39" s="39"/>
      <c r="E39" s="39"/>
      <c r="F39" s="40"/>
      <c r="G39" s="40"/>
      <c r="H39" s="40"/>
    </row>
    <row r="40" spans="1:8" x14ac:dyDescent="0.25">
      <c r="A40" s="38">
        <v>43317</v>
      </c>
      <c r="B40" t="s">
        <v>153</v>
      </c>
      <c r="C40" s="39">
        <v>8937787</v>
      </c>
      <c r="D40" s="39">
        <v>9182201</v>
      </c>
      <c r="E40" s="39">
        <v>-244414</v>
      </c>
      <c r="F40" s="40">
        <v>12756645</v>
      </c>
      <c r="G40" s="40">
        <v>13147377</v>
      </c>
      <c r="H40" s="40">
        <v>-390732</v>
      </c>
    </row>
    <row r="41" spans="1:8" x14ac:dyDescent="0.25">
      <c r="A41" s="38"/>
      <c r="B41" t="s">
        <v>154</v>
      </c>
      <c r="C41" s="39">
        <v>2477964</v>
      </c>
      <c r="D41" s="39">
        <v>2632782</v>
      </c>
      <c r="E41" s="39">
        <v>-154818</v>
      </c>
      <c r="F41" s="40"/>
      <c r="G41" s="40"/>
      <c r="H41" s="40"/>
    </row>
    <row r="42" spans="1:8" x14ac:dyDescent="0.25">
      <c r="A42" s="38"/>
      <c r="B42" t="s">
        <v>155</v>
      </c>
      <c r="C42" s="39">
        <v>6459823</v>
      </c>
      <c r="D42" s="39">
        <v>6549419</v>
      </c>
      <c r="E42" s="39">
        <v>-89596</v>
      </c>
      <c r="F42" s="40"/>
      <c r="G42" s="40"/>
      <c r="H42" s="40"/>
    </row>
    <row r="43" spans="1:8" x14ac:dyDescent="0.25">
      <c r="A43" s="38"/>
      <c r="C43" s="39"/>
      <c r="D43" s="39"/>
      <c r="E43" s="39"/>
      <c r="F43" s="40"/>
      <c r="G43" s="40"/>
      <c r="H43" s="40"/>
    </row>
    <row r="44" spans="1:8" x14ac:dyDescent="0.25">
      <c r="A44" s="38">
        <v>43348</v>
      </c>
      <c r="B44" t="s">
        <v>153</v>
      </c>
      <c r="C44" s="39">
        <v>8976897</v>
      </c>
      <c r="D44" s="39">
        <v>8937787</v>
      </c>
      <c r="E44" s="39">
        <v>39110</v>
      </c>
      <c r="F44" s="40">
        <v>12648144</v>
      </c>
      <c r="G44" s="40">
        <v>12756645</v>
      </c>
      <c r="H44" s="40">
        <v>-108501</v>
      </c>
    </row>
    <row r="45" spans="1:8" x14ac:dyDescent="0.25">
      <c r="A45" s="38"/>
      <c r="B45" t="s">
        <v>154</v>
      </c>
      <c r="C45" s="39">
        <v>2514401</v>
      </c>
      <c r="D45" s="39">
        <v>2477964</v>
      </c>
      <c r="E45" s="39">
        <v>36437</v>
      </c>
      <c r="F45" s="40"/>
      <c r="G45" s="40"/>
      <c r="H45" s="40"/>
    </row>
    <row r="46" spans="1:8" x14ac:dyDescent="0.25">
      <c r="A46" s="38"/>
      <c r="B46" t="s">
        <v>155</v>
      </c>
      <c r="C46" s="39">
        <v>6462496</v>
      </c>
      <c r="D46" s="39">
        <v>6459823</v>
      </c>
      <c r="E46" s="39">
        <v>2673</v>
      </c>
      <c r="F46" s="40"/>
      <c r="G46" s="40"/>
      <c r="H46" s="40"/>
    </row>
    <row r="47" spans="1:8" x14ac:dyDescent="0.25">
      <c r="A47" s="38"/>
      <c r="C47" s="39"/>
      <c r="D47" s="39"/>
      <c r="E47" s="39"/>
      <c r="F47" s="40"/>
      <c r="G47" s="40"/>
      <c r="H47" s="40"/>
    </row>
    <row r="48" spans="1:8" x14ac:dyDescent="0.25">
      <c r="A48" s="38">
        <v>43378</v>
      </c>
      <c r="B48" t="s">
        <v>153</v>
      </c>
      <c r="C48" s="39">
        <v>8940430</v>
      </c>
      <c r="D48" s="39">
        <v>8976897</v>
      </c>
      <c r="E48" s="39">
        <v>-36467</v>
      </c>
      <c r="F48" s="40">
        <v>12672941</v>
      </c>
      <c r="G48" s="40">
        <v>12648144</v>
      </c>
      <c r="H48" s="40">
        <v>24797</v>
      </c>
    </row>
    <row r="49" spans="1:8" x14ac:dyDescent="0.25">
      <c r="A49" s="38"/>
      <c r="B49" t="s">
        <v>154</v>
      </c>
      <c r="C49" s="39">
        <v>2446426</v>
      </c>
      <c r="D49" s="39">
        <v>2514401</v>
      </c>
      <c r="E49" s="39">
        <v>-67975</v>
      </c>
      <c r="F49" s="40"/>
      <c r="G49" s="40"/>
      <c r="H49" s="40"/>
    </row>
    <row r="50" spans="1:8" x14ac:dyDescent="0.25">
      <c r="A50" s="38"/>
      <c r="B50" t="s">
        <v>155</v>
      </c>
      <c r="C50" s="39">
        <v>6494004</v>
      </c>
      <c r="D50" s="39">
        <v>6462496</v>
      </c>
      <c r="E50" s="39">
        <v>31508</v>
      </c>
      <c r="F50" s="40"/>
      <c r="G50" s="40"/>
      <c r="H50" s="40"/>
    </row>
    <row r="51" spans="1:8" x14ac:dyDescent="0.25">
      <c r="A51" s="38"/>
      <c r="C51" s="39"/>
      <c r="D51" s="39"/>
      <c r="E51" s="39"/>
      <c r="F51" s="40"/>
      <c r="G51" s="40"/>
      <c r="H51" s="40"/>
    </row>
    <row r="52" spans="1:8" x14ac:dyDescent="0.25">
      <c r="A52" s="38">
        <v>43409</v>
      </c>
      <c r="B52" t="s">
        <v>153</v>
      </c>
      <c r="C52" s="39">
        <v>10330350</v>
      </c>
      <c r="D52" s="39">
        <v>8940430</v>
      </c>
      <c r="E52" s="39">
        <v>1389920</v>
      </c>
      <c r="F52" s="40">
        <v>15354362</v>
      </c>
      <c r="G52" s="40">
        <v>12672941</v>
      </c>
      <c r="H52" s="40">
        <v>2681421</v>
      </c>
    </row>
    <row r="53" spans="1:8" x14ac:dyDescent="0.25">
      <c r="A53" s="38"/>
      <c r="B53" t="s">
        <v>154</v>
      </c>
      <c r="C53" s="39">
        <v>3195951</v>
      </c>
      <c r="D53" s="39">
        <v>2446426</v>
      </c>
      <c r="E53" s="39">
        <v>749525</v>
      </c>
      <c r="F53" s="40"/>
      <c r="G53" s="40"/>
      <c r="H53" s="40"/>
    </row>
    <row r="54" spans="1:8" x14ac:dyDescent="0.25">
      <c r="A54" s="38"/>
      <c r="B54" t="s">
        <v>155</v>
      </c>
      <c r="C54" s="39">
        <v>7134399</v>
      </c>
      <c r="D54" s="39">
        <v>6494004</v>
      </c>
      <c r="E54" s="39">
        <v>640395</v>
      </c>
      <c r="F54" s="40"/>
      <c r="G54" s="40"/>
      <c r="H54" s="40"/>
    </row>
    <row r="55" spans="1:8" x14ac:dyDescent="0.25">
      <c r="A55" s="38"/>
      <c r="C55" s="39"/>
      <c r="D55" s="39"/>
      <c r="E55" s="39"/>
      <c r="F55" s="40"/>
      <c r="G55" s="40"/>
      <c r="H55" s="40"/>
    </row>
    <row r="56" spans="1:8" x14ac:dyDescent="0.25">
      <c r="A56" s="38">
        <v>43439</v>
      </c>
      <c r="B56" t="s">
        <v>153</v>
      </c>
      <c r="C56" s="39">
        <v>12353298</v>
      </c>
      <c r="D56" s="39">
        <v>10330350</v>
      </c>
      <c r="E56" s="39">
        <v>2022948</v>
      </c>
      <c r="F56" s="40">
        <v>18221708</v>
      </c>
      <c r="G56" s="40">
        <v>15354362</v>
      </c>
      <c r="H56" s="40">
        <v>2867346</v>
      </c>
    </row>
    <row r="57" spans="1:8" x14ac:dyDescent="0.25">
      <c r="A57" s="38"/>
      <c r="B57" t="s">
        <v>154</v>
      </c>
      <c r="C57" s="39">
        <v>4476113</v>
      </c>
      <c r="D57" s="39">
        <v>3195951</v>
      </c>
      <c r="E57" s="39">
        <v>1280162</v>
      </c>
      <c r="F57" s="40"/>
      <c r="G57" s="40"/>
      <c r="H57" s="40"/>
    </row>
    <row r="58" spans="1:8" x14ac:dyDescent="0.25">
      <c r="A58" s="38"/>
      <c r="B58" t="s">
        <v>155</v>
      </c>
      <c r="C58" s="39">
        <v>7877185</v>
      </c>
      <c r="D58" s="39">
        <v>7134399</v>
      </c>
      <c r="E58" s="39">
        <v>742786</v>
      </c>
      <c r="F58" s="40"/>
      <c r="G58" s="40"/>
      <c r="H58" s="40"/>
    </row>
    <row r="59" spans="1:8" x14ac:dyDescent="0.25">
      <c r="A59" s="38"/>
      <c r="C59" s="39"/>
      <c r="D59" s="39"/>
      <c r="E59" s="39"/>
      <c r="F59" s="40"/>
      <c r="G59" s="40"/>
      <c r="H59" s="40"/>
    </row>
    <row r="61" spans="1:8" x14ac:dyDescent="0.25">
      <c r="F61" s="40">
        <f>-F8</f>
        <v>-17417015</v>
      </c>
    </row>
    <row r="62" spans="1:8" x14ac:dyDescent="0.25">
      <c r="F62" s="40">
        <f>+F56</f>
        <v>18221708</v>
      </c>
    </row>
    <row r="63" spans="1:8" x14ac:dyDescent="0.25">
      <c r="F63" s="41">
        <f>+F61+F62</f>
        <v>804693</v>
      </c>
    </row>
  </sheetData>
  <pageMargins left="0.7" right="0.7" top="0.75" bottom="0.75" header="0.3" footer="0.3"/>
  <pageSetup orientation="portrait" horizontalDpi="1200" verticalDpi="1200" r:id="rId1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36E85D-6F21-446E-8EFD-A34EE13B63D7}">
  <sheetPr codeName="Sheet2"/>
  <dimension ref="A1:O36"/>
  <sheetViews>
    <sheetView workbookViewId="0">
      <selection activeCell="F32" sqref="F32"/>
    </sheetView>
  </sheetViews>
  <sheetFormatPr defaultRowHeight="15" x14ac:dyDescent="0.25"/>
  <cols>
    <col min="1" max="1" width="16.28515625" bestFit="1" customWidth="1"/>
    <col min="2" max="6" width="12.5703125" bestFit="1" customWidth="1"/>
    <col min="10" max="10" width="16.85546875" customWidth="1"/>
  </cols>
  <sheetData>
    <row r="1" spans="1:15" x14ac:dyDescent="0.25">
      <c r="A1" s="21" t="s">
        <v>135</v>
      </c>
      <c r="J1" s="21" t="s">
        <v>136</v>
      </c>
    </row>
    <row r="3" spans="1:15" x14ac:dyDescent="0.25">
      <c r="J3" s="29" t="s">
        <v>137</v>
      </c>
      <c r="K3" s="29"/>
      <c r="L3" s="29"/>
      <c r="M3" s="29"/>
      <c r="N3" s="29"/>
      <c r="O3" s="29"/>
    </row>
    <row r="4" spans="1:15" x14ac:dyDescent="0.25">
      <c r="A4" s="20" t="s">
        <v>129</v>
      </c>
      <c r="B4" s="20">
        <v>2018</v>
      </c>
      <c r="C4" s="20">
        <v>2019</v>
      </c>
      <c r="D4" s="20">
        <v>2020</v>
      </c>
      <c r="E4" s="20">
        <v>2021</v>
      </c>
      <c r="F4" s="20">
        <v>2022</v>
      </c>
      <c r="J4" s="20" t="s">
        <v>129</v>
      </c>
      <c r="K4" s="20">
        <v>2018</v>
      </c>
      <c r="L4" s="20">
        <v>2019</v>
      </c>
      <c r="M4" s="20">
        <v>2020</v>
      </c>
      <c r="N4" s="20">
        <v>2021</v>
      </c>
      <c r="O4" s="20">
        <v>2022</v>
      </c>
    </row>
    <row r="5" spans="1:15" x14ac:dyDescent="0.25">
      <c r="A5" t="s">
        <v>107</v>
      </c>
      <c r="B5" s="27">
        <v>0</v>
      </c>
      <c r="C5" s="27">
        <v>0</v>
      </c>
      <c r="D5" s="27">
        <v>0</v>
      </c>
      <c r="E5" s="27">
        <v>0</v>
      </c>
      <c r="F5" s="27">
        <v>0</v>
      </c>
      <c r="J5" t="s">
        <v>107</v>
      </c>
      <c r="K5" s="19">
        <v>0</v>
      </c>
      <c r="L5" s="19">
        <v>0</v>
      </c>
      <c r="M5" s="19">
        <v>0</v>
      </c>
      <c r="N5" s="19">
        <v>0</v>
      </c>
      <c r="O5" s="19">
        <v>0</v>
      </c>
    </row>
    <row r="6" spans="1:15" x14ac:dyDescent="0.25">
      <c r="A6" t="s">
        <v>108</v>
      </c>
      <c r="B6" s="27">
        <v>0</v>
      </c>
      <c r="C6" s="27">
        <v>0</v>
      </c>
      <c r="D6" s="27">
        <v>0</v>
      </c>
      <c r="E6" s="27">
        <v>0</v>
      </c>
      <c r="F6" s="27">
        <v>135306.6</v>
      </c>
      <c r="J6" t="s">
        <v>108</v>
      </c>
      <c r="K6" s="19">
        <v>0</v>
      </c>
      <c r="L6" s="19">
        <v>16.600000000000001</v>
      </c>
      <c r="M6" s="19">
        <f>450+1988.8+2782.6</f>
        <v>5221.3999999999996</v>
      </c>
      <c r="N6" s="19">
        <f>108.4+2004.9+4937.7</f>
        <v>7051</v>
      </c>
      <c r="O6" s="19">
        <f>2587.8+2692.9+6775.3</f>
        <v>12056</v>
      </c>
    </row>
    <row r="7" spans="1:15" x14ac:dyDescent="0.25">
      <c r="A7" t="s">
        <v>109</v>
      </c>
      <c r="B7" s="27">
        <v>0</v>
      </c>
      <c r="C7" s="27">
        <v>0</v>
      </c>
      <c r="D7" s="27">
        <v>0</v>
      </c>
      <c r="E7" s="27">
        <v>0</v>
      </c>
      <c r="F7" s="27">
        <v>0</v>
      </c>
      <c r="J7" t="s">
        <v>109</v>
      </c>
      <c r="K7" s="19">
        <v>0</v>
      </c>
      <c r="L7" s="19">
        <v>0</v>
      </c>
      <c r="M7" s="19">
        <v>0</v>
      </c>
      <c r="N7" s="19">
        <v>0</v>
      </c>
      <c r="O7" s="19">
        <v>0</v>
      </c>
    </row>
    <row r="8" spans="1:15" x14ac:dyDescent="0.25">
      <c r="A8" t="s">
        <v>110</v>
      </c>
      <c r="B8" s="27">
        <v>0</v>
      </c>
      <c r="C8" s="27">
        <v>0</v>
      </c>
      <c r="D8" s="27">
        <v>0</v>
      </c>
      <c r="E8" s="27">
        <v>8450.1200000000008</v>
      </c>
      <c r="F8" s="27">
        <v>2275.14</v>
      </c>
      <c r="J8" t="s">
        <v>110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</row>
    <row r="9" spans="1:15" x14ac:dyDescent="0.25">
      <c r="A9" t="s">
        <v>111</v>
      </c>
      <c r="B9" s="27">
        <v>0</v>
      </c>
      <c r="C9" s="27">
        <v>0</v>
      </c>
      <c r="D9" s="27">
        <v>0</v>
      </c>
      <c r="E9" s="27">
        <v>0</v>
      </c>
      <c r="F9" s="27">
        <v>0</v>
      </c>
      <c r="J9" t="s">
        <v>111</v>
      </c>
      <c r="K9" s="19">
        <v>0</v>
      </c>
      <c r="L9" s="19">
        <v>0</v>
      </c>
      <c r="M9" s="19">
        <v>0</v>
      </c>
      <c r="N9" s="19">
        <v>0</v>
      </c>
      <c r="O9" s="19">
        <v>0</v>
      </c>
    </row>
    <row r="10" spans="1:15" x14ac:dyDescent="0.25">
      <c r="A10" t="s">
        <v>112</v>
      </c>
      <c r="B10" s="27">
        <v>710233.4</v>
      </c>
      <c r="C10" s="27">
        <v>1109329.2</v>
      </c>
      <c r="D10" s="27">
        <v>414956.93</v>
      </c>
      <c r="E10" s="27">
        <v>393274.68</v>
      </c>
      <c r="F10" s="27">
        <v>512340.47999999998</v>
      </c>
      <c r="J10" t="s">
        <v>112</v>
      </c>
      <c r="K10" s="19">
        <v>0</v>
      </c>
      <c r="L10" s="19">
        <v>0</v>
      </c>
      <c r="M10" s="19">
        <v>0</v>
      </c>
      <c r="N10" s="19">
        <v>0</v>
      </c>
      <c r="O10" s="19">
        <v>0</v>
      </c>
    </row>
    <row r="11" spans="1:15" x14ac:dyDescent="0.25">
      <c r="A11" t="s">
        <v>113</v>
      </c>
      <c r="B11" s="27">
        <v>0</v>
      </c>
      <c r="C11" s="27">
        <v>55827.7</v>
      </c>
      <c r="D11" s="27">
        <v>15982.6</v>
      </c>
      <c r="E11" s="27">
        <v>0</v>
      </c>
      <c r="F11" s="27">
        <v>0</v>
      </c>
      <c r="J11" t="s">
        <v>113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</row>
    <row r="12" spans="1:15" x14ac:dyDescent="0.25">
      <c r="A12" t="s">
        <v>114</v>
      </c>
      <c r="B12" s="27">
        <v>0</v>
      </c>
      <c r="C12" s="27">
        <v>0</v>
      </c>
      <c r="D12" s="27">
        <v>0</v>
      </c>
      <c r="E12" s="27">
        <v>0</v>
      </c>
      <c r="F12" s="27">
        <v>0</v>
      </c>
      <c r="J12" t="s">
        <v>114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</row>
    <row r="13" spans="1:15" x14ac:dyDescent="0.25">
      <c r="A13" t="s">
        <v>115</v>
      </c>
      <c r="B13" s="27">
        <v>0</v>
      </c>
      <c r="C13" s="27">
        <v>0</v>
      </c>
      <c r="D13" s="27">
        <v>0</v>
      </c>
      <c r="E13" s="27">
        <v>0</v>
      </c>
      <c r="F13" s="27">
        <v>0</v>
      </c>
      <c r="J13" t="s">
        <v>115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</row>
    <row r="14" spans="1:15" x14ac:dyDescent="0.25">
      <c r="A14" t="s">
        <v>116</v>
      </c>
      <c r="B14" s="27">
        <v>0</v>
      </c>
      <c r="C14" s="27">
        <v>0</v>
      </c>
      <c r="D14" s="27">
        <v>0</v>
      </c>
      <c r="E14" s="27">
        <v>0</v>
      </c>
      <c r="F14" s="27">
        <v>0</v>
      </c>
      <c r="J14" t="s">
        <v>116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</row>
    <row r="15" spans="1:15" x14ac:dyDescent="0.25">
      <c r="A15" t="s">
        <v>117</v>
      </c>
      <c r="B15" s="27">
        <v>0</v>
      </c>
      <c r="C15" s="27">
        <v>0</v>
      </c>
      <c r="D15" s="27">
        <v>0</v>
      </c>
      <c r="E15" s="27">
        <v>0</v>
      </c>
      <c r="F15" s="36">
        <v>14438.54</v>
      </c>
      <c r="J15" t="s">
        <v>117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</row>
    <row r="16" spans="1:15" x14ac:dyDescent="0.25">
      <c r="A16" t="s">
        <v>118</v>
      </c>
      <c r="B16" s="27">
        <v>0</v>
      </c>
      <c r="C16" s="27">
        <v>0</v>
      </c>
      <c r="D16" s="27">
        <v>0</v>
      </c>
      <c r="E16" s="27">
        <v>0</v>
      </c>
      <c r="F16" s="27">
        <v>0</v>
      </c>
      <c r="J16" t="s">
        <v>118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</row>
    <row r="17" spans="1:15" x14ac:dyDescent="0.25">
      <c r="A17" t="s">
        <v>119</v>
      </c>
      <c r="B17" s="27">
        <v>0</v>
      </c>
      <c r="C17" s="27">
        <v>0</v>
      </c>
      <c r="D17" s="27">
        <v>0</v>
      </c>
      <c r="E17" s="27">
        <v>0</v>
      </c>
      <c r="F17" s="27">
        <v>0</v>
      </c>
      <c r="J17" t="s">
        <v>119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</row>
    <row r="18" spans="1:15" x14ac:dyDescent="0.25">
      <c r="A18" t="s">
        <v>120</v>
      </c>
      <c r="B18" s="27">
        <v>0</v>
      </c>
      <c r="C18" s="27">
        <v>0</v>
      </c>
      <c r="D18" s="27">
        <v>0</v>
      </c>
      <c r="E18" s="27">
        <v>0</v>
      </c>
      <c r="F18" s="27">
        <v>0</v>
      </c>
      <c r="J18" t="s">
        <v>120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</row>
    <row r="20" spans="1:15" x14ac:dyDescent="0.25">
      <c r="A20" t="s">
        <v>67</v>
      </c>
      <c r="B20" s="27">
        <v>710233.4</v>
      </c>
      <c r="C20" s="27">
        <v>1165156.8999999999</v>
      </c>
      <c r="D20" s="27">
        <v>430939.53</v>
      </c>
      <c r="E20" s="27">
        <v>401724.8</v>
      </c>
      <c r="F20" s="27">
        <v>664360.76</v>
      </c>
    </row>
    <row r="21" spans="1:15" x14ac:dyDescent="0.25">
      <c r="A21" t="s">
        <v>140</v>
      </c>
      <c r="B21" s="19">
        <f>SUM(B5:B18)-B20</f>
        <v>0</v>
      </c>
      <c r="C21" s="19">
        <f>SUM(C5:C18)-C20</f>
        <v>0</v>
      </c>
      <c r="D21" s="19">
        <f>SUM(D5:D18)-D20</f>
        <v>0</v>
      </c>
      <c r="E21" s="19">
        <f>SUM(E5:E18)-E20</f>
        <v>0</v>
      </c>
      <c r="F21" s="19">
        <f>SUM(F5:F18)-F20</f>
        <v>0</v>
      </c>
      <c r="J21" s="29" t="s">
        <v>138</v>
      </c>
      <c r="K21" s="29"/>
      <c r="L21" s="29"/>
      <c r="M21" s="29"/>
      <c r="N21" s="29"/>
      <c r="O21" s="29"/>
    </row>
    <row r="22" spans="1:15" x14ac:dyDescent="0.25">
      <c r="J22" s="20" t="s">
        <v>129</v>
      </c>
      <c r="K22" s="20">
        <v>2018</v>
      </c>
      <c r="L22" s="20">
        <v>2019</v>
      </c>
      <c r="M22" s="20">
        <v>2020</v>
      </c>
      <c r="N22" s="20">
        <v>2021</v>
      </c>
      <c r="O22" s="20">
        <v>2022</v>
      </c>
    </row>
    <row r="23" spans="1:15" x14ac:dyDescent="0.25">
      <c r="J23" t="s">
        <v>107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</row>
    <row r="24" spans="1:15" x14ac:dyDescent="0.25">
      <c r="J24" t="s">
        <v>108</v>
      </c>
      <c r="K24" s="19">
        <v>0</v>
      </c>
      <c r="L24" s="19">
        <v>1</v>
      </c>
      <c r="M24" s="19">
        <v>3</v>
      </c>
      <c r="N24" s="19">
        <v>4</v>
      </c>
      <c r="O24" s="19">
        <v>4</v>
      </c>
    </row>
    <row r="25" spans="1:15" x14ac:dyDescent="0.25">
      <c r="J25" t="s">
        <v>109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</row>
    <row r="26" spans="1:15" x14ac:dyDescent="0.25">
      <c r="J26" t="s">
        <v>110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</row>
    <row r="27" spans="1:15" x14ac:dyDescent="0.25">
      <c r="J27" t="s">
        <v>111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</row>
    <row r="28" spans="1:15" x14ac:dyDescent="0.25">
      <c r="J28" t="s">
        <v>112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</row>
    <row r="29" spans="1:15" x14ac:dyDescent="0.25">
      <c r="J29" t="s">
        <v>113</v>
      </c>
      <c r="K29" s="19">
        <v>0</v>
      </c>
      <c r="L29" s="19">
        <v>0</v>
      </c>
      <c r="M29" s="19">
        <v>0</v>
      </c>
      <c r="N29" s="19">
        <v>0</v>
      </c>
      <c r="O29" s="19">
        <v>0</v>
      </c>
    </row>
    <row r="30" spans="1:15" x14ac:dyDescent="0.25">
      <c r="J30" t="s">
        <v>114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</row>
    <row r="31" spans="1:15" x14ac:dyDescent="0.25">
      <c r="J31" t="s">
        <v>115</v>
      </c>
      <c r="K31" s="19">
        <v>0</v>
      </c>
      <c r="L31" s="19">
        <v>0</v>
      </c>
      <c r="M31" s="19">
        <v>0</v>
      </c>
      <c r="N31" s="19">
        <v>0</v>
      </c>
      <c r="O31" s="19">
        <v>0</v>
      </c>
    </row>
    <row r="32" spans="1:15" x14ac:dyDescent="0.25">
      <c r="J32" t="s">
        <v>116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</row>
    <row r="33" spans="10:15" x14ac:dyDescent="0.25">
      <c r="J33" t="s">
        <v>117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</row>
    <row r="34" spans="10:15" x14ac:dyDescent="0.25">
      <c r="J34" t="s">
        <v>118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</row>
    <row r="35" spans="10:15" x14ac:dyDescent="0.25">
      <c r="J35" t="s">
        <v>119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</row>
    <row r="36" spans="10:15" x14ac:dyDescent="0.25">
      <c r="J36" t="s">
        <v>120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</row>
  </sheetData>
  <mergeCells count="2">
    <mergeCell ref="J3:O3"/>
    <mergeCell ref="J21:O21"/>
  </mergeCells>
  <pageMargins left="0.7" right="0.7" top="0.75" bottom="0.75" header="0.3" footer="0.3"/>
  <pageSetup orientation="portrait" horizontalDpi="90" verticalDpi="90" r:id="rId1"/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9B60D1-BFBF-462B-83D0-2D16E386F182}">
  <sheetPr codeName="Sheet3"/>
  <dimension ref="A1:F45"/>
  <sheetViews>
    <sheetView topLeftCell="A13" workbookViewId="0">
      <selection activeCell="C44" sqref="C44"/>
    </sheetView>
  </sheetViews>
  <sheetFormatPr defaultRowHeight="15" x14ac:dyDescent="0.25"/>
  <cols>
    <col min="1" max="1" width="13.140625" bestFit="1" customWidth="1"/>
    <col min="2" max="2" width="16.28515625" bestFit="1" customWidth="1"/>
    <col min="3" max="6" width="14.28515625" bestFit="1" customWidth="1"/>
    <col min="7" max="7" width="16.85546875" bestFit="1" customWidth="1"/>
  </cols>
  <sheetData>
    <row r="1" spans="1:6" x14ac:dyDescent="0.25">
      <c r="A1" t="s">
        <v>127</v>
      </c>
    </row>
    <row r="3" spans="1:6" x14ac:dyDescent="0.25">
      <c r="A3" s="17" t="s">
        <v>3</v>
      </c>
      <c r="B3" s="18">
        <v>12</v>
      </c>
    </row>
    <row r="5" spans="1:6" x14ac:dyDescent="0.25">
      <c r="A5" s="17" t="s">
        <v>106</v>
      </c>
      <c r="B5" s="17" t="s">
        <v>105</v>
      </c>
    </row>
    <row r="6" spans="1:6" x14ac:dyDescent="0.25">
      <c r="A6" s="17" t="s">
        <v>104</v>
      </c>
      <c r="B6">
        <v>2018</v>
      </c>
      <c r="C6">
        <v>2019</v>
      </c>
      <c r="D6">
        <v>2020</v>
      </c>
      <c r="E6">
        <v>2021</v>
      </c>
      <c r="F6">
        <v>2022</v>
      </c>
    </row>
    <row r="7" spans="1:6" x14ac:dyDescent="0.25">
      <c r="A7" s="18">
        <v>1</v>
      </c>
      <c r="B7" s="19">
        <v>59191</v>
      </c>
      <c r="C7" s="19">
        <v>59378</v>
      </c>
      <c r="D7" s="19">
        <v>59850</v>
      </c>
      <c r="E7" s="19">
        <v>60513</v>
      </c>
      <c r="F7" s="19">
        <v>60955</v>
      </c>
    </row>
    <row r="8" spans="1:6" x14ac:dyDescent="0.25">
      <c r="A8" s="18">
        <v>2</v>
      </c>
      <c r="B8" s="19">
        <v>74012</v>
      </c>
      <c r="C8" s="19">
        <v>75986</v>
      </c>
      <c r="D8" s="19">
        <v>78930</v>
      </c>
      <c r="E8" s="19">
        <v>81363</v>
      </c>
      <c r="F8" s="19">
        <v>83582</v>
      </c>
    </row>
    <row r="9" spans="1:6" x14ac:dyDescent="0.25">
      <c r="A9" s="18">
        <v>3</v>
      </c>
      <c r="B9" s="19">
        <v>23180</v>
      </c>
      <c r="C9" s="19">
        <v>23562</v>
      </c>
      <c r="D9" s="19">
        <v>23839</v>
      </c>
      <c r="E9" s="19">
        <v>23988</v>
      </c>
      <c r="F9" s="19">
        <v>24136</v>
      </c>
    </row>
    <row r="10" spans="1:6" x14ac:dyDescent="0.25">
      <c r="A10" s="18">
        <v>4</v>
      </c>
      <c r="B10" s="19">
        <v>53135</v>
      </c>
      <c r="C10" s="19">
        <v>54469</v>
      </c>
      <c r="D10" s="19">
        <v>55509</v>
      </c>
      <c r="E10" s="19">
        <v>56967</v>
      </c>
      <c r="F10" s="19">
        <v>58180</v>
      </c>
    </row>
    <row r="11" spans="1:6" x14ac:dyDescent="0.25">
      <c r="A11" s="18">
        <v>5</v>
      </c>
      <c r="B11" s="19">
        <v>6010</v>
      </c>
      <c r="C11" s="19">
        <v>6046</v>
      </c>
      <c r="D11" s="19">
        <v>6184</v>
      </c>
      <c r="E11" s="19">
        <v>6337</v>
      </c>
      <c r="F11" s="19">
        <v>6399</v>
      </c>
    </row>
    <row r="12" spans="1:6" x14ac:dyDescent="0.25">
      <c r="A12" s="18">
        <v>6</v>
      </c>
      <c r="B12" s="19">
        <v>31590</v>
      </c>
      <c r="C12" s="19">
        <v>35198</v>
      </c>
      <c r="D12" s="19">
        <v>39478</v>
      </c>
      <c r="E12" s="19">
        <v>44588</v>
      </c>
      <c r="F12" s="19">
        <v>49873</v>
      </c>
    </row>
    <row r="13" spans="1:6" x14ac:dyDescent="0.25">
      <c r="A13" s="18">
        <v>8</v>
      </c>
      <c r="B13" s="19">
        <v>5331</v>
      </c>
      <c r="C13" s="19">
        <v>5365</v>
      </c>
      <c r="D13" s="19">
        <v>5392</v>
      </c>
      <c r="E13" s="19">
        <v>5581</v>
      </c>
      <c r="F13" s="19">
        <v>5551</v>
      </c>
    </row>
    <row r="14" spans="1:6" x14ac:dyDescent="0.25">
      <c r="A14" s="18">
        <v>9</v>
      </c>
      <c r="B14" s="19">
        <v>7710</v>
      </c>
      <c r="C14" s="19">
        <v>8180</v>
      </c>
      <c r="D14" s="19">
        <v>8562</v>
      </c>
      <c r="E14" s="19">
        <v>9294</v>
      </c>
      <c r="F14" s="19">
        <v>9762</v>
      </c>
    </row>
    <row r="15" spans="1:6" x14ac:dyDescent="0.25">
      <c r="A15" s="18">
        <v>10</v>
      </c>
      <c r="B15" s="19">
        <v>381</v>
      </c>
      <c r="C15" s="19">
        <v>375</v>
      </c>
      <c r="D15" s="19">
        <v>373</v>
      </c>
      <c r="E15" s="19">
        <v>369</v>
      </c>
      <c r="F15" s="19">
        <v>369</v>
      </c>
    </row>
    <row r="16" spans="1:6" x14ac:dyDescent="0.25">
      <c r="A16" s="18">
        <v>11</v>
      </c>
      <c r="B16" s="19">
        <v>41462</v>
      </c>
      <c r="C16" s="19">
        <v>44327</v>
      </c>
      <c r="D16" s="19">
        <v>47875</v>
      </c>
      <c r="E16" s="19">
        <v>51692</v>
      </c>
      <c r="F16" s="19">
        <v>56059</v>
      </c>
    </row>
    <row r="17" spans="1:6" x14ac:dyDescent="0.25">
      <c r="A17" s="18">
        <v>13</v>
      </c>
      <c r="B17" s="19">
        <v>12937</v>
      </c>
      <c r="C17" s="19">
        <v>13221</v>
      </c>
      <c r="D17" s="19">
        <v>13443</v>
      </c>
      <c r="E17" s="19">
        <v>13785</v>
      </c>
      <c r="F17" s="19">
        <v>14076</v>
      </c>
    </row>
    <row r="18" spans="1:6" x14ac:dyDescent="0.25">
      <c r="A18" s="18">
        <v>14</v>
      </c>
      <c r="B18" s="19">
        <v>16305</v>
      </c>
      <c r="C18" s="19">
        <v>15780</v>
      </c>
      <c r="D18" s="19">
        <v>16189</v>
      </c>
      <c r="E18" s="19">
        <v>16620</v>
      </c>
      <c r="F18" s="19">
        <v>17491</v>
      </c>
    </row>
    <row r="19" spans="1:6" x14ac:dyDescent="0.25">
      <c r="A19" s="18">
        <v>15</v>
      </c>
      <c r="B19" s="19">
        <v>43408</v>
      </c>
      <c r="C19" s="19">
        <v>44070</v>
      </c>
      <c r="D19" s="19">
        <v>48830</v>
      </c>
      <c r="E19" s="19">
        <v>50202</v>
      </c>
      <c r="F19" s="19">
        <v>54583</v>
      </c>
    </row>
    <row r="20" spans="1:6" x14ac:dyDescent="0.25">
      <c r="A20" s="18">
        <v>16</v>
      </c>
      <c r="B20" s="19">
        <v>17530</v>
      </c>
      <c r="C20" s="19">
        <v>19549</v>
      </c>
      <c r="D20" s="19">
        <v>21529</v>
      </c>
      <c r="E20" s="19">
        <v>24032</v>
      </c>
      <c r="F20" s="19">
        <v>26951</v>
      </c>
    </row>
    <row r="21" spans="1:6" x14ac:dyDescent="0.25">
      <c r="A21" s="18" t="s">
        <v>9</v>
      </c>
      <c r="B21" s="19">
        <v>392182</v>
      </c>
      <c r="C21" s="19">
        <v>405506</v>
      </c>
      <c r="D21" s="19">
        <v>425983</v>
      </c>
      <c r="E21" s="19">
        <v>445331</v>
      </c>
      <c r="F21" s="19">
        <v>467967</v>
      </c>
    </row>
    <row r="25" spans="1:6" x14ac:dyDescent="0.25">
      <c r="A25" t="s">
        <v>128</v>
      </c>
    </row>
    <row r="29" spans="1:6" x14ac:dyDescent="0.25">
      <c r="A29" s="17" t="s">
        <v>106</v>
      </c>
      <c r="B29" s="17" t="s">
        <v>105</v>
      </c>
    </row>
    <row r="30" spans="1:6" x14ac:dyDescent="0.25">
      <c r="A30" s="17" t="s">
        <v>104</v>
      </c>
      <c r="B30">
        <v>2018</v>
      </c>
      <c r="C30">
        <v>2019</v>
      </c>
      <c r="D30">
        <v>2020</v>
      </c>
      <c r="E30">
        <v>2021</v>
      </c>
      <c r="F30">
        <v>2022</v>
      </c>
    </row>
    <row r="31" spans="1:6" x14ac:dyDescent="0.25">
      <c r="A31" s="18">
        <v>1</v>
      </c>
      <c r="B31" s="19">
        <v>114694243.60000001</v>
      </c>
      <c r="C31" s="19">
        <v>118084823.90000001</v>
      </c>
      <c r="D31" s="19">
        <v>106417888.60000001</v>
      </c>
      <c r="E31" s="19">
        <v>116693648.90000001</v>
      </c>
      <c r="F31" s="19">
        <v>117303126.90000001</v>
      </c>
    </row>
    <row r="32" spans="1:6" x14ac:dyDescent="0.25">
      <c r="A32" s="18">
        <v>2</v>
      </c>
      <c r="B32" s="19">
        <v>120635911.09999999</v>
      </c>
      <c r="C32" s="19">
        <v>116641609.90000001</v>
      </c>
      <c r="D32" s="19">
        <v>113349262.40000001</v>
      </c>
      <c r="E32" s="19">
        <v>120219692.30000001</v>
      </c>
      <c r="F32" s="19">
        <v>125788471.90000001</v>
      </c>
    </row>
    <row r="33" spans="1:6" x14ac:dyDescent="0.25">
      <c r="A33" s="18">
        <v>3</v>
      </c>
      <c r="B33" s="19">
        <v>31894801.899999999</v>
      </c>
      <c r="C33" s="19">
        <v>33438938.600000001</v>
      </c>
      <c r="D33" s="19">
        <v>31795522.200000003</v>
      </c>
      <c r="E33" s="19">
        <v>32852910.899999999</v>
      </c>
      <c r="F33" s="19">
        <v>32695057.699999999</v>
      </c>
    </row>
    <row r="34" spans="1:6" x14ac:dyDescent="0.25">
      <c r="A34" s="18">
        <v>4</v>
      </c>
      <c r="B34" s="19">
        <v>347217511.40000004</v>
      </c>
      <c r="C34" s="19">
        <v>389233552.5</v>
      </c>
      <c r="D34" s="19">
        <v>400679756.79999995</v>
      </c>
      <c r="E34" s="19">
        <v>387950081.38</v>
      </c>
      <c r="F34" s="19">
        <v>410461896.56000006</v>
      </c>
    </row>
    <row r="35" spans="1:6" x14ac:dyDescent="0.25">
      <c r="A35" s="18">
        <v>5</v>
      </c>
      <c r="B35" s="19">
        <v>7694892.6000000006</v>
      </c>
      <c r="C35" s="19">
        <v>7031347.8999999994</v>
      </c>
      <c r="D35" s="19">
        <v>6944598.7999999998</v>
      </c>
      <c r="E35" s="19">
        <v>7549854.5999999996</v>
      </c>
      <c r="F35" s="19">
        <v>7840514.3000000017</v>
      </c>
    </row>
    <row r="36" spans="1:6" x14ac:dyDescent="0.25">
      <c r="A36" s="18">
        <v>6</v>
      </c>
      <c r="B36" s="19">
        <v>668768958.29999995</v>
      </c>
      <c r="C36" s="19">
        <v>735317917.70000005</v>
      </c>
      <c r="D36" s="19">
        <v>824031277.47000003</v>
      </c>
      <c r="E36" s="19">
        <v>766431447.91999996</v>
      </c>
      <c r="F36" s="19">
        <v>763318472.41999996</v>
      </c>
    </row>
    <row r="37" spans="1:6" x14ac:dyDescent="0.25">
      <c r="A37" s="18">
        <v>8</v>
      </c>
      <c r="B37" s="19">
        <v>94580223.900000006</v>
      </c>
      <c r="C37" s="19">
        <v>116619441.99999999</v>
      </c>
      <c r="D37" s="19">
        <v>102726478.59999999</v>
      </c>
      <c r="E37" s="19">
        <v>48808537.630000003</v>
      </c>
      <c r="F37" s="19">
        <v>25349325.600000001</v>
      </c>
    </row>
    <row r="38" spans="1:6" x14ac:dyDescent="0.25">
      <c r="A38" s="18">
        <v>9</v>
      </c>
      <c r="B38" s="19">
        <v>18537625.299999997</v>
      </c>
      <c r="C38" s="19">
        <v>18150350.399999999</v>
      </c>
      <c r="D38" s="19">
        <v>17219097.699999999</v>
      </c>
      <c r="E38" s="19">
        <v>18161671.699999999</v>
      </c>
      <c r="F38" s="19">
        <v>17241250</v>
      </c>
    </row>
    <row r="39" spans="1:6" x14ac:dyDescent="0.25">
      <c r="A39" s="18">
        <v>10</v>
      </c>
      <c r="B39" s="19">
        <v>2416064.6</v>
      </c>
      <c r="C39" s="19">
        <v>2448813.5999999996</v>
      </c>
      <c r="D39" s="19">
        <v>2779737.6</v>
      </c>
      <c r="E39" s="19">
        <v>3924860.0999999996</v>
      </c>
      <c r="F39" s="19">
        <v>3556436.8000000003</v>
      </c>
    </row>
    <row r="40" spans="1:6" x14ac:dyDescent="0.25">
      <c r="A40" s="18">
        <v>11</v>
      </c>
      <c r="B40" s="19">
        <v>65334396.399999999</v>
      </c>
      <c r="C40" s="19">
        <v>67208831.100000009</v>
      </c>
      <c r="D40" s="19">
        <v>67714704.899999991</v>
      </c>
      <c r="E40" s="19">
        <v>72963008.700000003</v>
      </c>
      <c r="F40" s="19">
        <v>71931879.599999994</v>
      </c>
    </row>
    <row r="41" spans="1:6" x14ac:dyDescent="0.25">
      <c r="A41" s="18">
        <v>13</v>
      </c>
      <c r="B41" s="19">
        <v>145619904.90000001</v>
      </c>
      <c r="C41" s="19">
        <v>142727723.20000002</v>
      </c>
      <c r="D41" s="19">
        <v>149018698.90000004</v>
      </c>
      <c r="E41" s="19">
        <v>147203078.69999999</v>
      </c>
      <c r="F41" s="19">
        <v>156843396.25999999</v>
      </c>
    </row>
    <row r="42" spans="1:6" x14ac:dyDescent="0.25">
      <c r="A42" s="18">
        <v>14</v>
      </c>
      <c r="B42" s="19">
        <v>61328589.29999999</v>
      </c>
      <c r="C42" s="19">
        <v>60701729.000000007</v>
      </c>
      <c r="D42" s="19">
        <v>62664018.299999997</v>
      </c>
      <c r="E42" s="19">
        <v>65854605.670000002</v>
      </c>
      <c r="F42" s="19">
        <v>44139844.499999993</v>
      </c>
    </row>
    <row r="43" spans="1:6" x14ac:dyDescent="0.25">
      <c r="A43" s="18">
        <v>15</v>
      </c>
      <c r="B43" s="19">
        <v>28888681.700000003</v>
      </c>
      <c r="C43" s="19">
        <v>33956674</v>
      </c>
      <c r="D43" s="19">
        <v>53732623.5</v>
      </c>
      <c r="E43" s="19">
        <v>55468914.300000004</v>
      </c>
      <c r="F43" s="19">
        <v>57013541.600000001</v>
      </c>
    </row>
    <row r="44" spans="1:6" x14ac:dyDescent="0.25">
      <c r="A44" s="18">
        <v>16</v>
      </c>
      <c r="B44" s="19">
        <v>39867612.600000001</v>
      </c>
      <c r="C44" s="19">
        <v>41420293.700000003</v>
      </c>
      <c r="D44" s="19">
        <v>40089715.299999997</v>
      </c>
      <c r="E44" s="19">
        <v>46724898.100000001</v>
      </c>
      <c r="F44" s="19">
        <v>45798853.300000004</v>
      </c>
    </row>
    <row r="45" spans="1:6" x14ac:dyDescent="0.25">
      <c r="A45" s="18" t="s">
        <v>9</v>
      </c>
      <c r="B45" s="19">
        <v>1747479417.6000001</v>
      </c>
      <c r="C45" s="19">
        <v>1882982047.5</v>
      </c>
      <c r="D45" s="19">
        <v>1979163381.0699999</v>
      </c>
      <c r="E45" s="19">
        <v>1890807210.9000001</v>
      </c>
      <c r="F45" s="19">
        <v>1879282067.4399996</v>
      </c>
    </row>
  </sheetData>
  <pageMargins left="0.7" right="0.7" top="0.75" bottom="0.75" header="0.3" footer="0.3"/>
  <pageSetup orientation="portrait" r:id="rId3"/>
  <customProperties>
    <customPr name="EpmWorksheetKeyString_GUID" r:id="rId4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564E7E-E962-4A1B-88CA-6E4ADD2B760A}">
  <sheetPr codeName="Sheet4"/>
  <dimension ref="A1:AY51"/>
  <sheetViews>
    <sheetView zoomScale="85" zoomScaleNormal="85" workbookViewId="0">
      <selection activeCell="X11" sqref="X11"/>
    </sheetView>
  </sheetViews>
  <sheetFormatPr defaultRowHeight="15" x14ac:dyDescent="0.25"/>
  <cols>
    <col min="1" max="1" width="15.85546875" style="11" bestFit="1" customWidth="1"/>
    <col min="2" max="5" width="9.5703125" style="11" bestFit="1" customWidth="1"/>
    <col min="6" max="6" width="8.42578125" style="11" bestFit="1" customWidth="1"/>
    <col min="7" max="7" width="9.5703125" style="11" bestFit="1" customWidth="1"/>
    <col min="8" max="9" width="8.42578125" style="11" bestFit="1" customWidth="1"/>
    <col min="10" max="10" width="7.28515625" style="11" bestFit="1" customWidth="1"/>
    <col min="11" max="11" width="9.5703125" style="11" bestFit="1" customWidth="1"/>
    <col min="12" max="13" width="8.42578125" style="11" bestFit="1" customWidth="1"/>
    <col min="14" max="15" width="9.5703125" style="11" bestFit="1" customWidth="1"/>
    <col min="16" max="16" width="11.28515625" style="11" bestFit="1" customWidth="1"/>
    <col min="17" max="17" width="4.140625" style="12" customWidth="1"/>
    <col min="18" max="18" width="18.28515625" style="11" bestFit="1" customWidth="1"/>
    <col min="19" max="19" width="13.28515625" style="11" bestFit="1" customWidth="1"/>
    <col min="20" max="22" width="11.5703125" style="11" bestFit="1" customWidth="1"/>
    <col min="23" max="23" width="10.5703125" style="11" bestFit="1" customWidth="1"/>
    <col min="24" max="24" width="11.5703125" style="11" bestFit="1" customWidth="1"/>
    <col min="25" max="26" width="10.5703125" style="11" bestFit="1" customWidth="1"/>
    <col min="27" max="27" width="9" style="11" bestFit="1" customWidth="1"/>
    <col min="28" max="32" width="11.5703125" style="11" bestFit="1" customWidth="1"/>
    <col min="33" max="33" width="12.5703125" style="11" bestFit="1" customWidth="1"/>
    <col min="34" max="34" width="4.140625" style="12" customWidth="1"/>
    <col min="35" max="35" width="20.140625" style="11" bestFit="1" customWidth="1"/>
    <col min="36" max="37" width="14.7109375" style="11" bestFit="1" customWidth="1"/>
    <col min="38" max="38" width="13.42578125" style="11" bestFit="1" customWidth="1"/>
    <col min="39" max="39" width="14.7109375" style="11" bestFit="1" customWidth="1"/>
    <col min="40" max="40" width="13.42578125" style="11" bestFit="1" customWidth="1"/>
    <col min="41" max="41" width="14.7109375" style="11" bestFit="1" customWidth="1"/>
    <col min="42" max="43" width="13.42578125" style="11" bestFit="1" customWidth="1"/>
    <col min="44" max="44" width="12.28515625" style="11" bestFit="1" customWidth="1"/>
    <col min="45" max="45" width="14.7109375" style="11" bestFit="1" customWidth="1"/>
    <col min="46" max="49" width="13.42578125" style="11" bestFit="1" customWidth="1"/>
    <col min="50" max="50" width="16.28515625" style="11" bestFit="1" customWidth="1"/>
    <col min="51" max="51" width="4.140625" style="12" customWidth="1"/>
    <col min="52" max="52" width="12" bestFit="1" customWidth="1"/>
    <col min="53" max="53" width="17.85546875" bestFit="1" customWidth="1"/>
    <col min="54" max="54" width="18.42578125" bestFit="1" customWidth="1"/>
    <col min="55" max="55" width="16.140625" bestFit="1" customWidth="1"/>
    <col min="56" max="56" width="12" bestFit="1" customWidth="1"/>
    <col min="57" max="57" width="22.85546875" bestFit="1" customWidth="1"/>
    <col min="58" max="58" width="23.42578125" bestFit="1" customWidth="1"/>
    <col min="59" max="59" width="21.140625" bestFit="1" customWidth="1"/>
    <col min="60" max="60" width="17" bestFit="1" customWidth="1"/>
  </cols>
  <sheetData>
    <row r="1" spans="1:51" ht="15" customHeight="1" x14ac:dyDescent="0.25">
      <c r="A1" s="30" t="s">
        <v>0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2"/>
      <c r="R1" s="30" t="s">
        <v>1</v>
      </c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2"/>
      <c r="AI1" s="30" t="s">
        <v>2</v>
      </c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2"/>
    </row>
    <row r="2" spans="1:51" ht="15" customHeight="1" thickBot="1" x14ac:dyDescent="0.3">
      <c r="A2" s="33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5"/>
      <c r="R2" s="33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5"/>
      <c r="AI2" s="33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5"/>
    </row>
    <row r="3" spans="1:51" x14ac:dyDescent="0.25">
      <c r="A3" s="10" t="s">
        <v>3</v>
      </c>
      <c r="B3" s="11">
        <v>12</v>
      </c>
    </row>
    <row r="5" spans="1:51" s="11" customFormat="1" x14ac:dyDescent="0.25">
      <c r="A5" s="10" t="s">
        <v>4</v>
      </c>
      <c r="B5" s="10" t="s">
        <v>5</v>
      </c>
      <c r="Q5" s="12"/>
      <c r="R5" s="10" t="s">
        <v>6</v>
      </c>
      <c r="S5" s="10" t="s">
        <v>5</v>
      </c>
      <c r="AH5" s="12"/>
      <c r="AI5" s="10" t="s">
        <v>7</v>
      </c>
      <c r="AJ5" s="10" t="s">
        <v>5</v>
      </c>
      <c r="AY5" s="12"/>
    </row>
    <row r="6" spans="1:51" s="11" customFormat="1" x14ac:dyDescent="0.25">
      <c r="A6" s="10" t="s">
        <v>8</v>
      </c>
      <c r="B6" s="11">
        <v>1</v>
      </c>
      <c r="C6" s="11">
        <v>2</v>
      </c>
      <c r="D6" s="11">
        <v>3</v>
      </c>
      <c r="E6" s="11">
        <v>4</v>
      </c>
      <c r="F6" s="11">
        <v>5</v>
      </c>
      <c r="G6" s="11">
        <v>6</v>
      </c>
      <c r="H6" s="11">
        <v>8</v>
      </c>
      <c r="I6" s="11">
        <v>9</v>
      </c>
      <c r="J6" s="11">
        <v>10</v>
      </c>
      <c r="K6" s="11">
        <v>11</v>
      </c>
      <c r="L6" s="11">
        <v>13</v>
      </c>
      <c r="M6" s="11">
        <v>14</v>
      </c>
      <c r="N6" s="11">
        <v>15</v>
      </c>
      <c r="O6" s="11">
        <v>16</v>
      </c>
      <c r="P6" s="11" t="s">
        <v>9</v>
      </c>
      <c r="Q6" s="12"/>
      <c r="R6" s="10" t="s">
        <v>8</v>
      </c>
      <c r="S6" s="11">
        <v>1</v>
      </c>
      <c r="T6" s="11">
        <v>2</v>
      </c>
      <c r="U6" s="11">
        <v>3</v>
      </c>
      <c r="V6" s="11">
        <v>4</v>
      </c>
      <c r="W6" s="11">
        <v>5</v>
      </c>
      <c r="X6" s="11">
        <v>6</v>
      </c>
      <c r="Y6" s="11">
        <v>8</v>
      </c>
      <c r="Z6" s="11">
        <v>9</v>
      </c>
      <c r="AA6" s="11">
        <v>10</v>
      </c>
      <c r="AB6" s="11">
        <v>11</v>
      </c>
      <c r="AC6" s="11">
        <v>13</v>
      </c>
      <c r="AD6" s="11">
        <v>14</v>
      </c>
      <c r="AE6" s="11">
        <v>15</v>
      </c>
      <c r="AF6" s="11">
        <v>16</v>
      </c>
      <c r="AG6" s="11" t="s">
        <v>9</v>
      </c>
      <c r="AH6" s="12"/>
      <c r="AI6" s="10" t="s">
        <v>8</v>
      </c>
      <c r="AJ6" s="11">
        <v>1</v>
      </c>
      <c r="AK6" s="11">
        <v>2</v>
      </c>
      <c r="AL6" s="11">
        <v>3</v>
      </c>
      <c r="AM6" s="11">
        <v>4</v>
      </c>
      <c r="AN6" s="11">
        <v>5</v>
      </c>
      <c r="AO6" s="11">
        <v>6</v>
      </c>
      <c r="AP6" s="11">
        <v>8</v>
      </c>
      <c r="AQ6" s="11">
        <v>9</v>
      </c>
      <c r="AR6" s="11">
        <v>10</v>
      </c>
      <c r="AS6" s="11">
        <v>11</v>
      </c>
      <c r="AT6" s="11">
        <v>13</v>
      </c>
      <c r="AU6" s="11">
        <v>14</v>
      </c>
      <c r="AV6" s="11">
        <v>15</v>
      </c>
      <c r="AW6" s="11">
        <v>16</v>
      </c>
      <c r="AX6" s="11" t="s">
        <v>9</v>
      </c>
      <c r="AY6" s="12"/>
    </row>
    <row r="7" spans="1:51" x14ac:dyDescent="0.25">
      <c r="A7" s="11">
        <v>2018</v>
      </c>
      <c r="B7" s="15">
        <v>59191</v>
      </c>
      <c r="C7" s="15">
        <v>74012</v>
      </c>
      <c r="D7" s="15">
        <v>23180</v>
      </c>
      <c r="E7" s="15">
        <v>53135</v>
      </c>
      <c r="F7" s="15">
        <v>6010</v>
      </c>
      <c r="G7" s="15">
        <v>31590</v>
      </c>
      <c r="H7" s="15">
        <v>5331</v>
      </c>
      <c r="I7" s="15">
        <v>7710</v>
      </c>
      <c r="J7" s="15">
        <v>381</v>
      </c>
      <c r="K7" s="15">
        <v>41462</v>
      </c>
      <c r="L7" s="15">
        <v>12937</v>
      </c>
      <c r="M7" s="15">
        <v>16305</v>
      </c>
      <c r="N7" s="15">
        <v>43408</v>
      </c>
      <c r="O7" s="15">
        <v>17530</v>
      </c>
      <c r="P7" s="15">
        <v>392182</v>
      </c>
      <c r="R7" s="11">
        <v>2018</v>
      </c>
      <c r="S7" s="15">
        <v>114694243.60000001</v>
      </c>
      <c r="T7" s="15">
        <v>120635911.09999999</v>
      </c>
      <c r="U7" s="15">
        <v>31894801.899999999</v>
      </c>
      <c r="V7" s="15">
        <v>347217511.40000004</v>
      </c>
      <c r="W7" s="15">
        <v>7694892.6000000006</v>
      </c>
      <c r="X7" s="15">
        <v>668768958.29999995</v>
      </c>
      <c r="Y7" s="15">
        <v>94580223.900000006</v>
      </c>
      <c r="Z7" s="15">
        <v>18537625.299999997</v>
      </c>
      <c r="AA7" s="15">
        <v>2416064.6</v>
      </c>
      <c r="AB7" s="15">
        <v>65334396.399999999</v>
      </c>
      <c r="AC7" s="15">
        <v>145619904.90000001</v>
      </c>
      <c r="AD7" s="15">
        <v>61328589.29999999</v>
      </c>
      <c r="AE7" s="15">
        <v>28888681.700000003</v>
      </c>
      <c r="AF7" s="15">
        <v>39867612.600000001</v>
      </c>
      <c r="AG7" s="15">
        <v>1747479417.6000001</v>
      </c>
      <c r="AI7" s="11">
        <v>2018</v>
      </c>
      <c r="AJ7" s="16">
        <v>36943944.299999997</v>
      </c>
      <c r="AK7" s="16">
        <v>34137424.109999999</v>
      </c>
      <c r="AL7" s="16">
        <v>11136975.470000001</v>
      </c>
      <c r="AM7" s="16">
        <v>34878611.260000005</v>
      </c>
      <c r="AN7" s="16">
        <v>2528752.2999999998</v>
      </c>
      <c r="AO7" s="16">
        <v>32628996.949999996</v>
      </c>
      <c r="AP7" s="16">
        <v>5726598.0600000005</v>
      </c>
      <c r="AQ7" s="16">
        <v>5511669.0899999999</v>
      </c>
      <c r="AR7" s="16">
        <v>477205.06000000006</v>
      </c>
      <c r="AS7" s="16">
        <v>18357472.359999999</v>
      </c>
      <c r="AT7" s="16">
        <v>6785764.5899999999</v>
      </c>
      <c r="AU7" s="16">
        <v>8430570.8900000006</v>
      </c>
      <c r="AV7" s="16">
        <v>14194709.119999999</v>
      </c>
      <c r="AW7" s="16">
        <v>12373927.920000002</v>
      </c>
      <c r="AX7" s="16">
        <v>224112621.48000002</v>
      </c>
    </row>
    <row r="8" spans="1:51" x14ac:dyDescent="0.25">
      <c r="A8" s="11">
        <v>2019</v>
      </c>
      <c r="B8" s="15">
        <v>59378</v>
      </c>
      <c r="C8" s="15">
        <v>75986</v>
      </c>
      <c r="D8" s="15">
        <v>23562</v>
      </c>
      <c r="E8" s="15">
        <v>54469</v>
      </c>
      <c r="F8" s="15">
        <v>6046</v>
      </c>
      <c r="G8" s="15">
        <v>35198</v>
      </c>
      <c r="H8" s="15">
        <v>5365</v>
      </c>
      <c r="I8" s="15">
        <v>8180</v>
      </c>
      <c r="J8" s="15">
        <v>375</v>
      </c>
      <c r="K8" s="15">
        <v>44327</v>
      </c>
      <c r="L8" s="15">
        <v>13221</v>
      </c>
      <c r="M8" s="15">
        <v>15780</v>
      </c>
      <c r="N8" s="15">
        <v>44070</v>
      </c>
      <c r="O8" s="15">
        <v>19549</v>
      </c>
      <c r="P8" s="15">
        <v>405506</v>
      </c>
      <c r="R8" s="11">
        <v>2019</v>
      </c>
      <c r="S8" s="15">
        <v>118084823.90000001</v>
      </c>
      <c r="T8" s="15">
        <v>116641609.90000001</v>
      </c>
      <c r="U8" s="15">
        <v>33438938.600000001</v>
      </c>
      <c r="V8" s="15">
        <v>389233552.5</v>
      </c>
      <c r="W8" s="15">
        <v>7031347.8999999994</v>
      </c>
      <c r="X8" s="15">
        <v>735317917.70000005</v>
      </c>
      <c r="Y8" s="15">
        <v>116619441.99999999</v>
      </c>
      <c r="Z8" s="15">
        <v>18150350.399999999</v>
      </c>
      <c r="AA8" s="15">
        <v>2448813.5999999996</v>
      </c>
      <c r="AB8" s="15">
        <v>67208831.100000009</v>
      </c>
      <c r="AC8" s="15">
        <v>142727723.20000002</v>
      </c>
      <c r="AD8" s="15">
        <v>60701729.000000007</v>
      </c>
      <c r="AE8" s="15">
        <v>33956674</v>
      </c>
      <c r="AF8" s="15">
        <v>41420293.700000003</v>
      </c>
      <c r="AG8" s="15">
        <v>1882982047.5</v>
      </c>
      <c r="AI8" s="11">
        <v>2019</v>
      </c>
      <c r="AJ8" s="16">
        <v>35711020.870000005</v>
      </c>
      <c r="AK8" s="16">
        <v>33134101.120000005</v>
      </c>
      <c r="AL8" s="16">
        <v>10808950.49</v>
      </c>
      <c r="AM8" s="16">
        <v>33771030.369999997</v>
      </c>
      <c r="AN8" s="16">
        <v>2283861.8299999996</v>
      </c>
      <c r="AO8" s="16">
        <v>32600492.02</v>
      </c>
      <c r="AP8" s="16">
        <v>5352366.6499999994</v>
      </c>
      <c r="AQ8" s="16">
        <v>5226437.3800000008</v>
      </c>
      <c r="AR8" s="16">
        <v>461346.96000000008</v>
      </c>
      <c r="AS8" s="16">
        <v>18251071.920000002</v>
      </c>
      <c r="AT8" s="16">
        <v>6598420.7500000009</v>
      </c>
      <c r="AU8" s="16">
        <v>7330728.2800000012</v>
      </c>
      <c r="AV8" s="16">
        <v>13953350.419999998</v>
      </c>
      <c r="AW8" s="16">
        <v>9340296.4000000004</v>
      </c>
      <c r="AX8" s="16">
        <v>214823475.46000001</v>
      </c>
    </row>
    <row r="9" spans="1:51" x14ac:dyDescent="0.25">
      <c r="A9" s="11">
        <v>2020</v>
      </c>
      <c r="B9" s="15">
        <v>59850</v>
      </c>
      <c r="C9" s="15">
        <v>78930</v>
      </c>
      <c r="D9" s="15">
        <v>23839</v>
      </c>
      <c r="E9" s="15">
        <v>55509</v>
      </c>
      <c r="F9" s="15">
        <v>6184</v>
      </c>
      <c r="G9" s="15">
        <v>39478</v>
      </c>
      <c r="H9" s="15">
        <v>5392</v>
      </c>
      <c r="I9" s="15">
        <v>8562</v>
      </c>
      <c r="J9" s="15">
        <v>373</v>
      </c>
      <c r="K9" s="15">
        <v>47875</v>
      </c>
      <c r="L9" s="15">
        <v>13443</v>
      </c>
      <c r="M9" s="15">
        <v>16189</v>
      </c>
      <c r="N9" s="15">
        <v>48830</v>
      </c>
      <c r="O9" s="15">
        <v>21529</v>
      </c>
      <c r="P9" s="15">
        <v>425983</v>
      </c>
      <c r="R9" s="11">
        <v>2020</v>
      </c>
      <c r="S9" s="15">
        <v>106417888.60000001</v>
      </c>
      <c r="T9" s="15">
        <v>113349262.40000001</v>
      </c>
      <c r="U9" s="15">
        <v>31795522.200000003</v>
      </c>
      <c r="V9" s="15">
        <v>400679756.79999995</v>
      </c>
      <c r="W9" s="15">
        <v>6944598.7999999998</v>
      </c>
      <c r="X9" s="15">
        <v>824031277.47000003</v>
      </c>
      <c r="Y9" s="15">
        <v>102726478.59999999</v>
      </c>
      <c r="Z9" s="15">
        <v>17219097.699999999</v>
      </c>
      <c r="AA9" s="15">
        <v>2779737.6</v>
      </c>
      <c r="AB9" s="15">
        <v>67714704.899999991</v>
      </c>
      <c r="AC9" s="15">
        <v>149018698.90000004</v>
      </c>
      <c r="AD9" s="15">
        <v>62664018.299999997</v>
      </c>
      <c r="AE9" s="15">
        <v>53732623.5</v>
      </c>
      <c r="AF9" s="15">
        <v>40089715.299999997</v>
      </c>
      <c r="AG9" s="15">
        <v>1979163381.0699999</v>
      </c>
      <c r="AI9" s="11">
        <v>2020</v>
      </c>
      <c r="AJ9" s="16">
        <v>33169811.379999999</v>
      </c>
      <c r="AK9" s="16">
        <v>34161257.789999999</v>
      </c>
      <c r="AL9" s="16">
        <v>10530443.909999998</v>
      </c>
      <c r="AM9" s="16">
        <v>31363687.930000003</v>
      </c>
      <c r="AN9" s="16">
        <v>2276287.98</v>
      </c>
      <c r="AO9" s="16">
        <v>33307220.219999999</v>
      </c>
      <c r="AP9" s="16">
        <v>5169676.67</v>
      </c>
      <c r="AQ9" s="16">
        <v>5076790.26</v>
      </c>
      <c r="AR9" s="16">
        <v>526460.1399999999</v>
      </c>
      <c r="AS9" s="16">
        <v>19055681.409999996</v>
      </c>
      <c r="AT9" s="16">
        <v>6632983.6699999999</v>
      </c>
      <c r="AU9" s="16">
        <v>7489142.330000001</v>
      </c>
      <c r="AV9" s="16">
        <v>15007734.739999998</v>
      </c>
      <c r="AW9" s="16">
        <v>12628989.689999999</v>
      </c>
      <c r="AX9" s="16">
        <v>216396168.11999997</v>
      </c>
    </row>
    <row r="10" spans="1:51" x14ac:dyDescent="0.25">
      <c r="A10" s="11">
        <v>2021</v>
      </c>
      <c r="B10" s="15">
        <v>60513</v>
      </c>
      <c r="C10" s="15">
        <v>81363</v>
      </c>
      <c r="D10" s="15">
        <v>23988</v>
      </c>
      <c r="E10" s="15">
        <v>56967</v>
      </c>
      <c r="F10" s="15">
        <v>6337</v>
      </c>
      <c r="G10" s="15">
        <v>44588</v>
      </c>
      <c r="H10" s="15">
        <v>5581</v>
      </c>
      <c r="I10" s="15">
        <v>9294</v>
      </c>
      <c r="J10" s="15">
        <v>369</v>
      </c>
      <c r="K10" s="15">
        <v>51692</v>
      </c>
      <c r="L10" s="15">
        <v>13785</v>
      </c>
      <c r="M10" s="15">
        <v>16620</v>
      </c>
      <c r="N10" s="15">
        <v>50202</v>
      </c>
      <c r="O10" s="15">
        <v>24032</v>
      </c>
      <c r="P10" s="15">
        <v>445331</v>
      </c>
      <c r="R10" s="11">
        <v>2021</v>
      </c>
      <c r="S10" s="15">
        <v>116693648.90000001</v>
      </c>
      <c r="T10" s="15">
        <v>120219692.30000001</v>
      </c>
      <c r="U10" s="15">
        <v>32852910.899999999</v>
      </c>
      <c r="V10" s="15">
        <v>387950081.38</v>
      </c>
      <c r="W10" s="15">
        <v>7549854.5999999996</v>
      </c>
      <c r="X10" s="15">
        <v>766431447.91999996</v>
      </c>
      <c r="Y10" s="15">
        <v>48808537.630000003</v>
      </c>
      <c r="Z10" s="15">
        <v>18161671.699999999</v>
      </c>
      <c r="AA10" s="15">
        <v>3924860.0999999996</v>
      </c>
      <c r="AB10" s="15">
        <v>72963008.700000003</v>
      </c>
      <c r="AC10" s="15">
        <v>147203078.69999999</v>
      </c>
      <c r="AD10" s="15">
        <v>65854605.670000002</v>
      </c>
      <c r="AE10" s="15">
        <v>55468914.300000004</v>
      </c>
      <c r="AF10" s="15">
        <v>46724898.100000001</v>
      </c>
      <c r="AG10" s="15">
        <v>1890807210.9000001</v>
      </c>
      <c r="AI10" s="11">
        <v>2021</v>
      </c>
      <c r="AJ10" s="16">
        <v>45162136.209999993</v>
      </c>
      <c r="AK10" s="16">
        <v>45404683.100000001</v>
      </c>
      <c r="AL10" s="16">
        <v>13616493.939999999</v>
      </c>
      <c r="AM10" s="16">
        <v>42578128.589999996</v>
      </c>
      <c r="AN10" s="16">
        <v>3072052.8699999996</v>
      </c>
      <c r="AO10" s="16">
        <v>41255491.159999996</v>
      </c>
      <c r="AP10" s="16">
        <v>6250966.5499999998</v>
      </c>
      <c r="AQ10" s="16">
        <v>6877522.7400000002</v>
      </c>
      <c r="AR10" s="16">
        <v>820662.65</v>
      </c>
      <c r="AS10" s="16">
        <v>26160555.030000001</v>
      </c>
      <c r="AT10" s="16">
        <v>8602246.6699999981</v>
      </c>
      <c r="AU10" s="16">
        <v>9632379.8900000006</v>
      </c>
      <c r="AV10" s="16">
        <v>20234012.300000001</v>
      </c>
      <c r="AW10" s="16">
        <v>18135893.07</v>
      </c>
      <c r="AX10" s="16">
        <v>287803224.77000004</v>
      </c>
    </row>
    <row r="11" spans="1:51" x14ac:dyDescent="0.25">
      <c r="A11" s="11">
        <v>2022</v>
      </c>
      <c r="B11" s="15">
        <v>60955</v>
      </c>
      <c r="C11" s="15">
        <v>83582</v>
      </c>
      <c r="D11" s="15">
        <v>24136</v>
      </c>
      <c r="E11" s="15">
        <v>58180</v>
      </c>
      <c r="F11" s="15">
        <v>6399</v>
      </c>
      <c r="G11" s="15">
        <v>49873</v>
      </c>
      <c r="H11" s="15">
        <v>5551</v>
      </c>
      <c r="I11" s="15">
        <v>9762</v>
      </c>
      <c r="J11" s="15">
        <v>369</v>
      </c>
      <c r="K11" s="15">
        <v>56059</v>
      </c>
      <c r="L11" s="15">
        <v>14076</v>
      </c>
      <c r="M11" s="15">
        <v>17491</v>
      </c>
      <c r="N11" s="15">
        <v>54583</v>
      </c>
      <c r="O11" s="15">
        <v>26951</v>
      </c>
      <c r="P11" s="15">
        <v>467967</v>
      </c>
      <c r="R11" s="11">
        <v>2022</v>
      </c>
      <c r="S11" s="15">
        <v>117303126.90000001</v>
      </c>
      <c r="T11" s="15">
        <v>125788471.90000001</v>
      </c>
      <c r="U11" s="15">
        <v>32695057.699999999</v>
      </c>
      <c r="V11" s="15">
        <v>410461896.56000006</v>
      </c>
      <c r="W11" s="15">
        <v>7840514.3000000017</v>
      </c>
      <c r="X11" s="15">
        <v>763318472.41999996</v>
      </c>
      <c r="Y11" s="15">
        <v>25349325.600000001</v>
      </c>
      <c r="Z11" s="15">
        <v>17241250</v>
      </c>
      <c r="AA11" s="15">
        <v>3556436.8000000003</v>
      </c>
      <c r="AB11" s="15">
        <v>71931879.599999994</v>
      </c>
      <c r="AC11" s="15">
        <v>156843396.25999999</v>
      </c>
      <c r="AD11" s="15">
        <v>44139844.499999993</v>
      </c>
      <c r="AE11" s="15">
        <v>57013541.600000001</v>
      </c>
      <c r="AF11" s="15">
        <v>45798853.300000004</v>
      </c>
      <c r="AG11" s="15">
        <v>1879282067.4399996</v>
      </c>
      <c r="AI11" s="11">
        <v>2022</v>
      </c>
      <c r="AJ11" s="16">
        <v>45468827.249999993</v>
      </c>
      <c r="AK11" s="16">
        <v>49670560.570000008</v>
      </c>
      <c r="AL11" s="16">
        <v>13593192.000000002</v>
      </c>
      <c r="AM11" s="16">
        <v>44118072.439999998</v>
      </c>
      <c r="AN11" s="16">
        <v>3120844.6100000003</v>
      </c>
      <c r="AO11" s="16">
        <v>44239803.760000005</v>
      </c>
      <c r="AP11" s="16">
        <v>6280328.1299999999</v>
      </c>
      <c r="AQ11" s="16">
        <v>6727880.4899999993</v>
      </c>
      <c r="AR11" s="16">
        <v>758215.4700000002</v>
      </c>
      <c r="AS11" s="16">
        <v>27155119.259999998</v>
      </c>
      <c r="AT11" s="16">
        <v>8746180.2699999996</v>
      </c>
      <c r="AU11" s="16">
        <v>9418660.6100000013</v>
      </c>
      <c r="AV11" s="16">
        <v>20856367.41</v>
      </c>
      <c r="AW11" s="16">
        <v>18772361.960000001</v>
      </c>
      <c r="AX11" s="16">
        <v>298926414.23000002</v>
      </c>
    </row>
    <row r="12" spans="1:51" x14ac:dyDescent="0.25">
      <c r="A12" s="11" t="s">
        <v>9</v>
      </c>
      <c r="B12" s="15">
        <v>299887</v>
      </c>
      <c r="C12" s="15">
        <v>393873</v>
      </c>
      <c r="D12" s="15">
        <v>118705</v>
      </c>
      <c r="E12" s="15">
        <v>278260</v>
      </c>
      <c r="F12" s="15">
        <v>30976</v>
      </c>
      <c r="G12" s="15">
        <v>200727</v>
      </c>
      <c r="H12" s="15">
        <v>27220</v>
      </c>
      <c r="I12" s="15">
        <v>43508</v>
      </c>
      <c r="J12" s="15">
        <v>1867</v>
      </c>
      <c r="K12" s="15">
        <v>241415</v>
      </c>
      <c r="L12" s="15">
        <v>67462</v>
      </c>
      <c r="M12" s="15">
        <v>82385</v>
      </c>
      <c r="N12" s="15">
        <v>241093</v>
      </c>
      <c r="O12" s="15">
        <v>109591</v>
      </c>
      <c r="P12" s="15">
        <v>2136969</v>
      </c>
      <c r="R12" s="11" t="s">
        <v>9</v>
      </c>
      <c r="S12" s="15">
        <v>573193731.89999998</v>
      </c>
      <c r="T12" s="15">
        <v>596634947.60000002</v>
      </c>
      <c r="U12" s="15">
        <v>162677231.29999998</v>
      </c>
      <c r="V12" s="15">
        <v>1935542798.6399999</v>
      </c>
      <c r="W12" s="15">
        <v>37061208.200000003</v>
      </c>
      <c r="X12" s="15">
        <v>3757868073.8100004</v>
      </c>
      <c r="Y12" s="15">
        <v>388084007.73000002</v>
      </c>
      <c r="Z12" s="15">
        <v>89309995.099999994</v>
      </c>
      <c r="AA12" s="15">
        <v>15125912.699999999</v>
      </c>
      <c r="AB12" s="15">
        <v>345152820.69999993</v>
      </c>
      <c r="AC12" s="15">
        <v>741412801.96000004</v>
      </c>
      <c r="AD12" s="15">
        <v>294688786.76999998</v>
      </c>
      <c r="AE12" s="15">
        <v>229060435.09999999</v>
      </c>
      <c r="AF12" s="15">
        <v>213901373.00000003</v>
      </c>
      <c r="AG12" s="15">
        <v>9379714124.5099983</v>
      </c>
      <c r="AI12" s="11" t="s">
        <v>9</v>
      </c>
      <c r="AJ12" s="16">
        <v>196455740.00999999</v>
      </c>
      <c r="AK12" s="16">
        <v>196508026.69</v>
      </c>
      <c r="AL12" s="16">
        <v>59686055.809999995</v>
      </c>
      <c r="AM12" s="16">
        <v>186709530.59</v>
      </c>
      <c r="AN12" s="16">
        <v>13281799.59</v>
      </c>
      <c r="AO12" s="16">
        <v>184032004.11000001</v>
      </c>
      <c r="AP12" s="16">
        <v>28779936.059999999</v>
      </c>
      <c r="AQ12" s="16">
        <v>29420299.959999997</v>
      </c>
      <c r="AR12" s="16">
        <v>3043890.2800000003</v>
      </c>
      <c r="AS12" s="16">
        <v>108979899.97999999</v>
      </c>
      <c r="AT12" s="16">
        <v>37365595.949999996</v>
      </c>
      <c r="AU12" s="16">
        <v>42301482.000000007</v>
      </c>
      <c r="AV12" s="16">
        <v>84246173.989999995</v>
      </c>
      <c r="AW12" s="16">
        <v>71251469.039999992</v>
      </c>
      <c r="AX12" s="16">
        <v>1242061904.0600002</v>
      </c>
    </row>
    <row r="13" spans="1:51" ht="15" customHeight="1" thickBot="1" x14ac:dyDescent="0.3"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4"/>
    </row>
    <row r="14" spans="1:51" ht="15" customHeight="1" x14ac:dyDescent="0.25">
      <c r="A14" s="30" t="s">
        <v>10</v>
      </c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2"/>
      <c r="R14" s="30" t="s">
        <v>11</v>
      </c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2"/>
      <c r="AI14" s="30" t="s">
        <v>12</v>
      </c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2"/>
    </row>
    <row r="15" spans="1:51" ht="15" customHeight="1" thickBot="1" x14ac:dyDescent="0.3">
      <c r="A15" s="33"/>
      <c r="B15" s="34"/>
      <c r="C15" s="34"/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5"/>
      <c r="R15" s="33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5"/>
      <c r="AI15" s="33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5"/>
    </row>
    <row r="16" spans="1:51" x14ac:dyDescent="0.25">
      <c r="A16" s="10" t="s">
        <v>3</v>
      </c>
      <c r="B16" s="11">
        <v>12</v>
      </c>
    </row>
    <row r="18" spans="1:51" s="11" customFormat="1" x14ac:dyDescent="0.25">
      <c r="A18" s="10" t="s">
        <v>13</v>
      </c>
      <c r="B18" s="10" t="s">
        <v>5</v>
      </c>
      <c r="Q18" s="12"/>
      <c r="R18" s="10" t="s">
        <v>14</v>
      </c>
      <c r="S18" s="10" t="s">
        <v>5</v>
      </c>
      <c r="AH18" s="12"/>
      <c r="AI18" s="10" t="s">
        <v>15</v>
      </c>
      <c r="AJ18" s="10" t="s">
        <v>5</v>
      </c>
      <c r="AY18" s="12"/>
    </row>
    <row r="19" spans="1:51" s="11" customFormat="1" x14ac:dyDescent="0.25">
      <c r="A19" s="10" t="s">
        <v>8</v>
      </c>
      <c r="B19" s="11">
        <v>1</v>
      </c>
      <c r="C19" s="11">
        <v>2</v>
      </c>
      <c r="D19" s="11">
        <v>3</v>
      </c>
      <c r="E19" s="11">
        <v>4</v>
      </c>
      <c r="F19" s="11">
        <v>5</v>
      </c>
      <c r="G19" s="11">
        <v>6</v>
      </c>
      <c r="H19" s="11">
        <v>8</v>
      </c>
      <c r="I19" s="11">
        <v>9</v>
      </c>
      <c r="J19" s="11">
        <v>10</v>
      </c>
      <c r="K19" s="11">
        <v>11</v>
      </c>
      <c r="L19" s="11">
        <v>13</v>
      </c>
      <c r="M19" s="11">
        <v>14</v>
      </c>
      <c r="N19" s="11">
        <v>15</v>
      </c>
      <c r="O19" s="11">
        <v>16</v>
      </c>
      <c r="P19" s="11" t="s">
        <v>9</v>
      </c>
      <c r="Q19" s="12"/>
      <c r="R19" s="10" t="s">
        <v>8</v>
      </c>
      <c r="S19" s="11">
        <v>1</v>
      </c>
      <c r="T19" s="11">
        <v>2</v>
      </c>
      <c r="U19" s="11">
        <v>3</v>
      </c>
      <c r="V19" s="11">
        <v>4</v>
      </c>
      <c r="W19" s="11">
        <v>5</v>
      </c>
      <c r="X19" s="11">
        <v>6</v>
      </c>
      <c r="Y19" s="11">
        <v>8</v>
      </c>
      <c r="Z19" s="11">
        <v>9</v>
      </c>
      <c r="AA19" s="11">
        <v>10</v>
      </c>
      <c r="AB19" s="11">
        <v>11</v>
      </c>
      <c r="AC19" s="11">
        <v>13</v>
      </c>
      <c r="AD19" s="11">
        <v>14</v>
      </c>
      <c r="AE19" s="11">
        <v>15</v>
      </c>
      <c r="AF19" s="11">
        <v>16</v>
      </c>
      <c r="AG19" s="11" t="s">
        <v>9</v>
      </c>
      <c r="AH19" s="12"/>
      <c r="AI19" s="10" t="s">
        <v>8</v>
      </c>
      <c r="AJ19" s="11">
        <v>1</v>
      </c>
      <c r="AK19" s="11">
        <v>2</v>
      </c>
      <c r="AL19" s="11">
        <v>3</v>
      </c>
      <c r="AM19" s="11">
        <v>4</v>
      </c>
      <c r="AN19" s="11">
        <v>5</v>
      </c>
      <c r="AO19" s="11">
        <v>6</v>
      </c>
      <c r="AP19" s="11">
        <v>8</v>
      </c>
      <c r="AQ19" s="11">
        <v>9</v>
      </c>
      <c r="AR19" s="11">
        <v>10</v>
      </c>
      <c r="AS19" s="11">
        <v>11</v>
      </c>
      <c r="AT19" s="11">
        <v>13</v>
      </c>
      <c r="AU19" s="11">
        <v>14</v>
      </c>
      <c r="AV19" s="11">
        <v>15</v>
      </c>
      <c r="AW19" s="11">
        <v>16</v>
      </c>
      <c r="AX19" s="11" t="s">
        <v>9</v>
      </c>
      <c r="AY19" s="12"/>
    </row>
    <row r="20" spans="1:51" x14ac:dyDescent="0.25">
      <c r="A20" s="11">
        <v>2018</v>
      </c>
      <c r="B20" s="15">
        <v>50189</v>
      </c>
      <c r="C20" s="15">
        <v>69760</v>
      </c>
      <c r="D20" s="15">
        <v>20810</v>
      </c>
      <c r="E20" s="15">
        <v>48156</v>
      </c>
      <c r="F20" s="15">
        <v>5541</v>
      </c>
      <c r="G20" s="15">
        <v>27839</v>
      </c>
      <c r="H20" s="15">
        <v>4642</v>
      </c>
      <c r="I20" s="15">
        <v>6340</v>
      </c>
      <c r="J20" s="15">
        <v>267</v>
      </c>
      <c r="K20" s="15">
        <v>38721</v>
      </c>
      <c r="L20" s="15">
        <v>12078</v>
      </c>
      <c r="M20" s="15">
        <v>14521</v>
      </c>
      <c r="N20" s="15">
        <v>41834</v>
      </c>
      <c r="O20" s="15">
        <v>14824</v>
      </c>
      <c r="P20" s="15">
        <v>355522</v>
      </c>
      <c r="R20" s="11">
        <v>2018</v>
      </c>
      <c r="S20" s="15">
        <v>15050000.6</v>
      </c>
      <c r="T20" s="15">
        <v>15619948.000000002</v>
      </c>
      <c r="U20" s="15">
        <v>3384903.7</v>
      </c>
      <c r="V20" s="15">
        <v>11380285.500000002</v>
      </c>
      <c r="W20" s="15">
        <v>969017</v>
      </c>
      <c r="X20" s="15">
        <v>5429742.2999999998</v>
      </c>
      <c r="Y20" s="15">
        <v>792500.19999999984</v>
      </c>
      <c r="Z20" s="15">
        <v>1387357</v>
      </c>
      <c r="AA20" s="15">
        <v>37498.5</v>
      </c>
      <c r="AB20" s="15">
        <v>10797122.200000003</v>
      </c>
      <c r="AC20" s="15">
        <v>4575267.6000000006</v>
      </c>
      <c r="AD20" s="15">
        <v>3393140.0999999996</v>
      </c>
      <c r="AE20" s="15">
        <v>8499581.5</v>
      </c>
      <c r="AF20" s="15">
        <v>4906645.3999999994</v>
      </c>
      <c r="AG20" s="15">
        <v>86223009.600000009</v>
      </c>
      <c r="AI20" s="11">
        <v>2018</v>
      </c>
      <c r="AJ20" s="16">
        <v>12372309.43</v>
      </c>
      <c r="AK20" s="16">
        <v>17289072.039999999</v>
      </c>
      <c r="AL20" s="16">
        <v>4492095.32</v>
      </c>
      <c r="AM20" s="16">
        <v>12008751.919999998</v>
      </c>
      <c r="AN20" s="16">
        <v>1241548.8799999999</v>
      </c>
      <c r="AO20" s="16">
        <v>6509273.79</v>
      </c>
      <c r="AP20" s="16">
        <v>1036619.69</v>
      </c>
      <c r="AQ20" s="16">
        <v>1489566.8399999999</v>
      </c>
      <c r="AR20" s="16">
        <v>57094.719999999994</v>
      </c>
      <c r="AS20" s="16">
        <v>10087765.99</v>
      </c>
      <c r="AT20" s="16">
        <v>3630787.4100000006</v>
      </c>
      <c r="AU20" s="16">
        <v>3734569.19</v>
      </c>
      <c r="AV20" s="16">
        <v>9914873</v>
      </c>
      <c r="AW20" s="16">
        <v>4017691.0300000003</v>
      </c>
      <c r="AX20" s="16">
        <v>87882019.25</v>
      </c>
    </row>
    <row r="21" spans="1:51" x14ac:dyDescent="0.25">
      <c r="A21" s="11">
        <v>2019</v>
      </c>
      <c r="B21" s="15">
        <v>50324</v>
      </c>
      <c r="C21" s="15">
        <v>71600</v>
      </c>
      <c r="D21" s="15">
        <v>21140</v>
      </c>
      <c r="E21" s="15">
        <v>49350</v>
      </c>
      <c r="F21" s="15">
        <v>5570</v>
      </c>
      <c r="G21" s="15">
        <v>31295</v>
      </c>
      <c r="H21" s="15">
        <v>4655</v>
      </c>
      <c r="I21" s="15">
        <v>6801</v>
      </c>
      <c r="J21" s="15">
        <v>262</v>
      </c>
      <c r="K21" s="15">
        <v>41467</v>
      </c>
      <c r="L21" s="15">
        <v>12333</v>
      </c>
      <c r="M21" s="15">
        <v>14076</v>
      </c>
      <c r="N21" s="15">
        <v>42446</v>
      </c>
      <c r="O21" s="15">
        <v>16695</v>
      </c>
      <c r="P21" s="15">
        <v>368014</v>
      </c>
      <c r="R21" s="11">
        <v>2019</v>
      </c>
      <c r="S21" s="15">
        <v>15534489.099999998</v>
      </c>
      <c r="T21" s="15">
        <v>15052090.6</v>
      </c>
      <c r="U21" s="15">
        <v>3240384.1</v>
      </c>
      <c r="V21" s="15">
        <v>11250209.199999999</v>
      </c>
      <c r="W21" s="15">
        <v>875221.10000000009</v>
      </c>
      <c r="X21" s="15">
        <v>5451799.2999999998</v>
      </c>
      <c r="Y21" s="15">
        <v>746336.3</v>
      </c>
      <c r="Z21" s="15">
        <v>1286271.3999999999</v>
      </c>
      <c r="AA21" s="15">
        <v>33507</v>
      </c>
      <c r="AB21" s="15">
        <v>11098343.900000002</v>
      </c>
      <c r="AC21" s="15">
        <v>4614410.2000000011</v>
      </c>
      <c r="AD21" s="15">
        <v>2686430.2</v>
      </c>
      <c r="AE21" s="15">
        <v>7837539.2000000011</v>
      </c>
      <c r="AF21" s="15">
        <v>5366849.1000000006</v>
      </c>
      <c r="AG21" s="15">
        <v>85073880.700000003</v>
      </c>
      <c r="AI21" s="11">
        <v>2019</v>
      </c>
      <c r="AJ21" s="16">
        <v>11913295.32</v>
      </c>
      <c r="AK21" s="16">
        <v>16804533.739999998</v>
      </c>
      <c r="AL21" s="16">
        <v>4303465.32</v>
      </c>
      <c r="AM21" s="16">
        <v>11707672.52</v>
      </c>
      <c r="AN21" s="16">
        <v>1180972.9799999997</v>
      </c>
      <c r="AO21" s="16">
        <v>6895054.6600000001</v>
      </c>
      <c r="AP21" s="16">
        <v>972085.91999999993</v>
      </c>
      <c r="AQ21" s="16">
        <v>1482217.9200000002</v>
      </c>
      <c r="AR21" s="16">
        <v>51734.240000000005</v>
      </c>
      <c r="AS21" s="16">
        <v>10219504.760000002</v>
      </c>
      <c r="AT21" s="16">
        <v>3510948.67</v>
      </c>
      <c r="AU21" s="16">
        <v>3136900.9799999995</v>
      </c>
      <c r="AV21" s="16">
        <v>9602244.8499999996</v>
      </c>
      <c r="AW21" s="16">
        <v>4224526.8</v>
      </c>
      <c r="AX21" s="16">
        <v>86005158.679999992</v>
      </c>
    </row>
    <row r="22" spans="1:51" x14ac:dyDescent="0.25">
      <c r="A22" s="11">
        <v>2020</v>
      </c>
      <c r="B22" s="15">
        <v>50830</v>
      </c>
      <c r="C22" s="15">
        <v>74470</v>
      </c>
      <c r="D22" s="15">
        <v>21410</v>
      </c>
      <c r="E22" s="15">
        <v>50353</v>
      </c>
      <c r="F22" s="15">
        <v>5698</v>
      </c>
      <c r="G22" s="15">
        <v>35482</v>
      </c>
      <c r="H22" s="15">
        <v>4672</v>
      </c>
      <c r="I22" s="15">
        <v>7171</v>
      </c>
      <c r="J22" s="15">
        <v>261</v>
      </c>
      <c r="K22" s="15">
        <v>44953</v>
      </c>
      <c r="L22" s="15">
        <v>12553</v>
      </c>
      <c r="M22" s="15">
        <v>14461</v>
      </c>
      <c r="N22" s="15">
        <v>47153</v>
      </c>
      <c r="O22" s="15">
        <v>18596</v>
      </c>
      <c r="P22" s="15">
        <v>388063</v>
      </c>
      <c r="R22" s="11">
        <v>2020</v>
      </c>
      <c r="S22" s="15">
        <v>15851851.499999996</v>
      </c>
      <c r="T22" s="15">
        <v>15553381.699999999</v>
      </c>
      <c r="U22" s="15">
        <v>3355152.1999999997</v>
      </c>
      <c r="V22" s="15">
        <v>11352549.800000001</v>
      </c>
      <c r="W22" s="15">
        <v>874210.30000000028</v>
      </c>
      <c r="X22" s="15">
        <v>5962531</v>
      </c>
      <c r="Y22" s="15">
        <v>715846.7</v>
      </c>
      <c r="Z22" s="15">
        <v>1225683.9000000001</v>
      </c>
      <c r="AA22" s="15">
        <v>32581.100000000006</v>
      </c>
      <c r="AB22" s="15">
        <v>12596605.600000001</v>
      </c>
      <c r="AC22" s="15">
        <v>5129761</v>
      </c>
      <c r="AD22" s="15">
        <v>2754403.7</v>
      </c>
      <c r="AE22" s="15">
        <v>7863855.7000000002</v>
      </c>
      <c r="AF22" s="15">
        <v>6274588.2000000002</v>
      </c>
      <c r="AG22" s="15">
        <v>89543002.400000021</v>
      </c>
      <c r="AI22" s="11">
        <v>2020</v>
      </c>
      <c r="AJ22" s="16">
        <v>12110157.439999999</v>
      </c>
      <c r="AK22" s="16">
        <v>17404521</v>
      </c>
      <c r="AL22" s="16">
        <v>4403872.8100000005</v>
      </c>
      <c r="AM22" s="16">
        <v>11993740.309999997</v>
      </c>
      <c r="AN22" s="16">
        <v>1195587.1199999999</v>
      </c>
      <c r="AO22" s="16">
        <v>7881916.1299999999</v>
      </c>
      <c r="AP22" s="16">
        <v>970151.93</v>
      </c>
      <c r="AQ22" s="16">
        <v>1534897.46</v>
      </c>
      <c r="AR22" s="16">
        <v>49750.89</v>
      </c>
      <c r="AS22" s="16">
        <v>11306593.620000001</v>
      </c>
      <c r="AT22" s="16">
        <v>3704106.89</v>
      </c>
      <c r="AU22" s="16">
        <v>3189774.5100000002</v>
      </c>
      <c r="AV22" s="16">
        <v>9995464.3399999999</v>
      </c>
      <c r="AW22" s="16">
        <v>4886473.1999999993</v>
      </c>
      <c r="AX22" s="16">
        <v>90627007.650000006</v>
      </c>
    </row>
    <row r="23" spans="1:51" x14ac:dyDescent="0.25">
      <c r="A23" s="11">
        <v>2021</v>
      </c>
      <c r="B23" s="15">
        <v>51343</v>
      </c>
      <c r="C23" s="15">
        <v>76769</v>
      </c>
      <c r="D23" s="15">
        <v>21541</v>
      </c>
      <c r="E23" s="15">
        <v>51680</v>
      </c>
      <c r="F23" s="15">
        <v>5850</v>
      </c>
      <c r="G23" s="15">
        <v>40480</v>
      </c>
      <c r="H23" s="15">
        <v>4834</v>
      </c>
      <c r="I23" s="15">
        <v>7889</v>
      </c>
      <c r="J23" s="15">
        <v>257</v>
      </c>
      <c r="K23" s="15">
        <v>48717</v>
      </c>
      <c r="L23" s="15">
        <v>12879</v>
      </c>
      <c r="M23" s="15">
        <v>14905</v>
      </c>
      <c r="N23" s="15">
        <v>48467</v>
      </c>
      <c r="O23" s="15">
        <v>20988</v>
      </c>
      <c r="P23" s="15">
        <v>406599</v>
      </c>
      <c r="R23" s="11">
        <v>2021</v>
      </c>
      <c r="S23" s="15">
        <v>17185912.899999999</v>
      </c>
      <c r="T23" s="15">
        <v>17013439.600000001</v>
      </c>
      <c r="U23" s="15">
        <v>3523435.4000000004</v>
      </c>
      <c r="V23" s="15">
        <v>13188023.100000001</v>
      </c>
      <c r="W23" s="15">
        <v>964718.10000000009</v>
      </c>
      <c r="X23" s="15">
        <v>7312901.5</v>
      </c>
      <c r="Y23" s="15">
        <v>768807.79999999993</v>
      </c>
      <c r="Z23" s="15">
        <v>1385948.5999999999</v>
      </c>
      <c r="AA23" s="15">
        <v>31481.399999999994</v>
      </c>
      <c r="AB23" s="15">
        <v>14190718.399999999</v>
      </c>
      <c r="AC23" s="15">
        <v>5324994.2</v>
      </c>
      <c r="AD23" s="15">
        <v>3282627.3</v>
      </c>
      <c r="AE23" s="15">
        <v>9136454.2999999989</v>
      </c>
      <c r="AF23" s="15">
        <v>7675775.8999999994</v>
      </c>
      <c r="AG23" s="15">
        <v>100985238.5</v>
      </c>
      <c r="AI23" s="11">
        <v>2021</v>
      </c>
      <c r="AJ23" s="16">
        <v>15803074.610000001</v>
      </c>
      <c r="AK23" s="16">
        <v>22663414.210000001</v>
      </c>
      <c r="AL23" s="16">
        <v>5602099.0899999999</v>
      </c>
      <c r="AM23" s="16">
        <v>15595283.649999999</v>
      </c>
      <c r="AN23" s="16">
        <v>1553066.96</v>
      </c>
      <c r="AO23" s="16">
        <v>11398346.330000002</v>
      </c>
      <c r="AP23" s="16">
        <v>1264029.6800000004</v>
      </c>
      <c r="AQ23" s="16">
        <v>2088480.01</v>
      </c>
      <c r="AR23" s="16">
        <v>61967.029999999992</v>
      </c>
      <c r="AS23" s="16">
        <v>15375429.079999998</v>
      </c>
      <c r="AT23" s="16">
        <v>4667438.71</v>
      </c>
      <c r="AU23" s="16">
        <v>4224378.5500000007</v>
      </c>
      <c r="AV23" s="16">
        <v>13520644.219999997</v>
      </c>
      <c r="AW23" s="16">
        <v>6982454.5200000014</v>
      </c>
      <c r="AX23" s="16">
        <v>120800106.64999999</v>
      </c>
    </row>
    <row r="24" spans="1:51" x14ac:dyDescent="0.25">
      <c r="A24" s="11">
        <v>2022</v>
      </c>
      <c r="B24" s="15">
        <v>51707</v>
      </c>
      <c r="C24" s="15">
        <v>78848</v>
      </c>
      <c r="D24" s="15">
        <v>21668</v>
      </c>
      <c r="E24" s="15">
        <v>52774</v>
      </c>
      <c r="F24" s="15">
        <v>5907</v>
      </c>
      <c r="G24" s="15">
        <v>45678</v>
      </c>
      <c r="H24" s="15">
        <v>4787</v>
      </c>
      <c r="I24" s="15">
        <v>8337</v>
      </c>
      <c r="J24" s="15">
        <v>255</v>
      </c>
      <c r="K24" s="15">
        <v>53007</v>
      </c>
      <c r="L24" s="15">
        <v>13150</v>
      </c>
      <c r="M24" s="15">
        <v>15744</v>
      </c>
      <c r="N24" s="15">
        <v>52809</v>
      </c>
      <c r="O24" s="15">
        <v>23867</v>
      </c>
      <c r="P24" s="15">
        <v>428538</v>
      </c>
      <c r="R24" s="11">
        <v>2022</v>
      </c>
      <c r="S24" s="15">
        <v>16198083.800000001</v>
      </c>
      <c r="T24" s="15">
        <v>16151157.299999999</v>
      </c>
      <c r="U24" s="15">
        <v>3343716.8</v>
      </c>
      <c r="V24" s="15">
        <v>13198206.699999999</v>
      </c>
      <c r="W24" s="15">
        <v>880045.39999999991</v>
      </c>
      <c r="X24" s="15">
        <v>7443607.4999999991</v>
      </c>
      <c r="Y24" s="15">
        <v>746297.29999999993</v>
      </c>
      <c r="Z24" s="15">
        <v>1282335.7</v>
      </c>
      <c r="AA24" s="15">
        <v>31152.199999999993</v>
      </c>
      <c r="AB24" s="15">
        <v>14603219.199999999</v>
      </c>
      <c r="AC24" s="15">
        <v>5151944.5000000009</v>
      </c>
      <c r="AD24" s="15">
        <v>3180842.2</v>
      </c>
      <c r="AE24" s="15">
        <v>8664759.0999999996</v>
      </c>
      <c r="AF24" s="15">
        <v>8166413.3000000007</v>
      </c>
      <c r="AG24" s="15">
        <v>99041780.999999985</v>
      </c>
      <c r="AI24" s="11">
        <v>2022</v>
      </c>
      <c r="AJ24" s="16">
        <v>15667681.990000002</v>
      </c>
      <c r="AK24" s="16">
        <v>22886427.93</v>
      </c>
      <c r="AL24" s="16">
        <v>5556842.3499999996</v>
      </c>
      <c r="AM24" s="16">
        <v>15922588.1</v>
      </c>
      <c r="AN24" s="16">
        <v>1547094.12</v>
      </c>
      <c r="AO24" s="16">
        <v>12537623.760000002</v>
      </c>
      <c r="AP24" s="16">
        <v>1249674.19</v>
      </c>
      <c r="AQ24" s="16">
        <v>2152247.48</v>
      </c>
      <c r="AR24" s="16">
        <v>62039.389999999992</v>
      </c>
      <c r="AS24" s="16">
        <v>16375685.970000001</v>
      </c>
      <c r="AT24" s="16">
        <v>4713357.45</v>
      </c>
      <c r="AU24" s="16">
        <v>4346818.3500000006</v>
      </c>
      <c r="AV24" s="16">
        <v>14136713.630000003</v>
      </c>
      <c r="AW24" s="16">
        <v>7879298.1800000006</v>
      </c>
      <c r="AX24" s="16">
        <v>125034092.89000002</v>
      </c>
    </row>
    <row r="25" spans="1:51" x14ac:dyDescent="0.25">
      <c r="A25" s="11" t="s">
        <v>9</v>
      </c>
      <c r="B25" s="15">
        <v>254393</v>
      </c>
      <c r="C25" s="15">
        <v>371447</v>
      </c>
      <c r="D25" s="15">
        <v>106569</v>
      </c>
      <c r="E25" s="15">
        <v>252313</v>
      </c>
      <c r="F25" s="15">
        <v>28566</v>
      </c>
      <c r="G25" s="15">
        <v>180774</v>
      </c>
      <c r="H25" s="15">
        <v>23590</v>
      </c>
      <c r="I25" s="15">
        <v>36538</v>
      </c>
      <c r="J25" s="15">
        <v>1302</v>
      </c>
      <c r="K25" s="15">
        <v>226865</v>
      </c>
      <c r="L25" s="15">
        <v>62993</v>
      </c>
      <c r="M25" s="15">
        <v>73707</v>
      </c>
      <c r="N25" s="15">
        <v>232709</v>
      </c>
      <c r="O25" s="15">
        <v>94970</v>
      </c>
      <c r="P25" s="15">
        <v>1946736</v>
      </c>
      <c r="R25" s="11" t="s">
        <v>9</v>
      </c>
      <c r="S25" s="15">
        <v>79820337.899999991</v>
      </c>
      <c r="T25" s="15">
        <v>79390017.200000003</v>
      </c>
      <c r="U25" s="15">
        <v>16847592.199999999</v>
      </c>
      <c r="V25" s="15">
        <v>60369274.299999997</v>
      </c>
      <c r="W25" s="15">
        <v>4563211.9000000004</v>
      </c>
      <c r="X25" s="15">
        <v>31600581.600000001</v>
      </c>
      <c r="Y25" s="15">
        <v>3769788.3</v>
      </c>
      <c r="Z25" s="15">
        <v>6567596.5999999996</v>
      </c>
      <c r="AA25" s="15">
        <v>166220.19999999998</v>
      </c>
      <c r="AB25" s="15">
        <v>63286009.299999997</v>
      </c>
      <c r="AC25" s="15">
        <v>24796377.5</v>
      </c>
      <c r="AD25" s="15">
        <v>15297443.5</v>
      </c>
      <c r="AE25" s="15">
        <v>42002189.800000004</v>
      </c>
      <c r="AF25" s="15">
        <v>32390271.899999999</v>
      </c>
      <c r="AG25" s="15">
        <v>460866912.20000005</v>
      </c>
      <c r="AI25" s="11" t="s">
        <v>9</v>
      </c>
      <c r="AJ25" s="16">
        <v>67866518.789999992</v>
      </c>
      <c r="AK25" s="16">
        <v>97047968.920000017</v>
      </c>
      <c r="AL25" s="16">
        <v>24358374.890000001</v>
      </c>
      <c r="AM25" s="16">
        <v>67228036.499999985</v>
      </c>
      <c r="AN25" s="16">
        <v>6718270.0599999996</v>
      </c>
      <c r="AO25" s="16">
        <v>45222214.670000002</v>
      </c>
      <c r="AP25" s="16">
        <v>5492561.4100000001</v>
      </c>
      <c r="AQ25" s="16">
        <v>8747409.709999999</v>
      </c>
      <c r="AR25" s="16">
        <v>282586.26999999996</v>
      </c>
      <c r="AS25" s="16">
        <v>63364979.420000002</v>
      </c>
      <c r="AT25" s="16">
        <v>20226639.129999999</v>
      </c>
      <c r="AU25" s="16">
        <v>18632441.580000002</v>
      </c>
      <c r="AV25" s="16">
        <v>57169940.039999999</v>
      </c>
      <c r="AW25" s="16">
        <v>27990443.73</v>
      </c>
      <c r="AX25" s="16">
        <v>510348385.12</v>
      </c>
    </row>
    <row r="26" spans="1:51" ht="15" customHeight="1" thickBot="1" x14ac:dyDescent="0.3">
      <c r="A26" s="13"/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</row>
    <row r="27" spans="1:51" ht="15" customHeight="1" x14ac:dyDescent="0.25">
      <c r="A27" s="30" t="s">
        <v>16</v>
      </c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2"/>
      <c r="R27" s="30" t="s">
        <v>17</v>
      </c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2"/>
      <c r="AI27" s="30" t="s">
        <v>18</v>
      </c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2"/>
    </row>
    <row r="28" spans="1:51" ht="15" customHeight="1" thickBot="1" x14ac:dyDescent="0.3">
      <c r="A28" s="33"/>
      <c r="B28" s="34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5"/>
      <c r="R28" s="33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5"/>
      <c r="AI28" s="33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5"/>
    </row>
    <row r="29" spans="1:51" x14ac:dyDescent="0.25">
      <c r="A29" s="10" t="s">
        <v>3</v>
      </c>
      <c r="B29" s="11">
        <v>12</v>
      </c>
    </row>
    <row r="31" spans="1:51" s="11" customFormat="1" x14ac:dyDescent="0.25">
      <c r="A31" s="10" t="s">
        <v>19</v>
      </c>
      <c r="B31" s="10" t="s">
        <v>5</v>
      </c>
      <c r="Q31" s="12"/>
      <c r="R31" s="10" t="s">
        <v>20</v>
      </c>
      <c r="S31" s="10" t="s">
        <v>5</v>
      </c>
      <c r="AH31" s="12"/>
      <c r="AI31" s="10" t="s">
        <v>21</v>
      </c>
      <c r="AJ31" s="10" t="s">
        <v>5</v>
      </c>
      <c r="AY31" s="12"/>
    </row>
    <row r="32" spans="1:51" s="11" customFormat="1" x14ac:dyDescent="0.25">
      <c r="A32" s="10" t="s">
        <v>8</v>
      </c>
      <c r="B32" s="11">
        <v>1</v>
      </c>
      <c r="C32" s="11">
        <v>2</v>
      </c>
      <c r="D32" s="11">
        <v>3</v>
      </c>
      <c r="E32" s="11">
        <v>4</v>
      </c>
      <c r="F32" s="11">
        <v>5</v>
      </c>
      <c r="G32" s="11">
        <v>6</v>
      </c>
      <c r="H32" s="11">
        <v>8</v>
      </c>
      <c r="I32" s="11">
        <v>9</v>
      </c>
      <c r="J32" s="11">
        <v>10</v>
      </c>
      <c r="K32" s="11">
        <v>11</v>
      </c>
      <c r="L32" s="11">
        <v>13</v>
      </c>
      <c r="M32" s="11">
        <v>14</v>
      </c>
      <c r="N32" s="11">
        <v>15</v>
      </c>
      <c r="O32" s="11">
        <v>16</v>
      </c>
      <c r="P32" s="11" t="s">
        <v>9</v>
      </c>
      <c r="Q32" s="12"/>
      <c r="R32" s="10" t="s">
        <v>8</v>
      </c>
      <c r="S32" s="11">
        <v>1</v>
      </c>
      <c r="T32" s="11">
        <v>2</v>
      </c>
      <c r="U32" s="11">
        <v>3</v>
      </c>
      <c r="V32" s="11">
        <v>4</v>
      </c>
      <c r="W32" s="11">
        <v>5</v>
      </c>
      <c r="X32" s="11">
        <v>6</v>
      </c>
      <c r="Y32" s="11">
        <v>8</v>
      </c>
      <c r="Z32" s="11">
        <v>9</v>
      </c>
      <c r="AA32" s="11">
        <v>10</v>
      </c>
      <c r="AB32" s="11">
        <v>11</v>
      </c>
      <c r="AC32" s="11">
        <v>13</v>
      </c>
      <c r="AD32" s="11">
        <v>14</v>
      </c>
      <c r="AE32" s="11">
        <v>15</v>
      </c>
      <c r="AF32" s="11">
        <v>16</v>
      </c>
      <c r="AG32" s="11" t="s">
        <v>9</v>
      </c>
      <c r="AH32" s="12"/>
      <c r="AI32" s="10" t="s">
        <v>8</v>
      </c>
      <c r="AJ32" s="11">
        <v>1</v>
      </c>
      <c r="AK32" s="11">
        <v>2</v>
      </c>
      <c r="AL32" s="11">
        <v>3</v>
      </c>
      <c r="AM32" s="11">
        <v>4</v>
      </c>
      <c r="AN32" s="11">
        <v>5</v>
      </c>
      <c r="AO32" s="11">
        <v>6</v>
      </c>
      <c r="AP32" s="11">
        <v>8</v>
      </c>
      <c r="AQ32" s="11">
        <v>9</v>
      </c>
      <c r="AR32" s="11">
        <v>10</v>
      </c>
      <c r="AS32" s="11">
        <v>11</v>
      </c>
      <c r="AT32" s="11">
        <v>13</v>
      </c>
      <c r="AU32" s="11">
        <v>14</v>
      </c>
      <c r="AV32" s="11">
        <v>15</v>
      </c>
      <c r="AW32" s="11">
        <v>16</v>
      </c>
      <c r="AX32" s="11" t="s">
        <v>9</v>
      </c>
      <c r="AY32" s="12"/>
    </row>
    <row r="33" spans="1:51" x14ac:dyDescent="0.25">
      <c r="A33" s="11">
        <v>2018</v>
      </c>
      <c r="B33" s="15">
        <v>8998</v>
      </c>
      <c r="C33" s="15">
        <v>4242</v>
      </c>
      <c r="D33" s="15">
        <v>2369</v>
      </c>
      <c r="E33" s="15">
        <v>4971</v>
      </c>
      <c r="F33" s="15">
        <v>467</v>
      </c>
      <c r="G33" s="15">
        <v>3725</v>
      </c>
      <c r="H33" s="15">
        <v>683</v>
      </c>
      <c r="I33" s="15">
        <v>1370</v>
      </c>
      <c r="J33" s="15">
        <v>114</v>
      </c>
      <c r="K33" s="15">
        <v>2740</v>
      </c>
      <c r="L33" s="15">
        <v>857</v>
      </c>
      <c r="M33" s="15">
        <v>1782</v>
      </c>
      <c r="N33" s="15">
        <v>1572</v>
      </c>
      <c r="O33" s="15">
        <v>2706</v>
      </c>
      <c r="P33" s="15">
        <v>36596</v>
      </c>
      <c r="R33" s="11">
        <v>2018</v>
      </c>
      <c r="S33" s="15">
        <v>98130600.900000006</v>
      </c>
      <c r="T33" s="15">
        <v>74596306.199999988</v>
      </c>
      <c r="U33" s="15">
        <v>27251516.800000004</v>
      </c>
      <c r="V33" s="15">
        <v>96905170.999999985</v>
      </c>
      <c r="W33" s="15">
        <v>5228295.3</v>
      </c>
      <c r="X33" s="15">
        <v>60091575.400000013</v>
      </c>
      <c r="Y33" s="15">
        <v>19285658.100000001</v>
      </c>
      <c r="Z33" s="15">
        <v>17150268.299999997</v>
      </c>
      <c r="AA33" s="15">
        <v>2378566.1</v>
      </c>
      <c r="AB33" s="15">
        <v>30228605.699999999</v>
      </c>
      <c r="AC33" s="15">
        <v>8610658</v>
      </c>
      <c r="AD33" s="15">
        <v>13738448.200000001</v>
      </c>
      <c r="AE33" s="15">
        <v>17067917.399999999</v>
      </c>
      <c r="AF33" s="15">
        <v>34960967.200000003</v>
      </c>
      <c r="AG33" s="15">
        <v>505624554.60000002</v>
      </c>
      <c r="AI33" s="11">
        <v>2018</v>
      </c>
      <c r="AJ33" s="16">
        <v>24420067.5</v>
      </c>
      <c r="AK33" s="16">
        <v>15379777.919999998</v>
      </c>
      <c r="AL33" s="16">
        <v>6551493</v>
      </c>
      <c r="AM33" s="16">
        <v>20759325.290000007</v>
      </c>
      <c r="AN33" s="16">
        <v>1191204.31</v>
      </c>
      <c r="AO33" s="16">
        <v>12682307.35</v>
      </c>
      <c r="AP33" s="16">
        <v>3331847.2899999996</v>
      </c>
      <c r="AQ33" s="16">
        <v>4022102.25</v>
      </c>
      <c r="AR33" s="16">
        <v>420110.34</v>
      </c>
      <c r="AS33" s="16">
        <v>7415390.7599999988</v>
      </c>
      <c r="AT33" s="16">
        <v>2343795.6900000004</v>
      </c>
      <c r="AU33" s="16">
        <v>3616270.8099999991</v>
      </c>
      <c r="AV33" s="16">
        <v>4019457.9500000007</v>
      </c>
      <c r="AW33" s="16">
        <v>8356236.8900000006</v>
      </c>
      <c r="AX33" s="16">
        <v>114509387.35000002</v>
      </c>
    </row>
    <row r="34" spans="1:51" x14ac:dyDescent="0.25">
      <c r="A34" s="11">
        <v>2019</v>
      </c>
      <c r="B34" s="15">
        <v>9050</v>
      </c>
      <c r="C34" s="15">
        <v>4373</v>
      </c>
      <c r="D34" s="15">
        <v>2421</v>
      </c>
      <c r="E34" s="15">
        <v>5111</v>
      </c>
      <c r="F34" s="15">
        <v>474</v>
      </c>
      <c r="G34" s="15">
        <v>3876</v>
      </c>
      <c r="H34" s="15">
        <v>704</v>
      </c>
      <c r="I34" s="15">
        <v>1379</v>
      </c>
      <c r="J34" s="15">
        <v>113</v>
      </c>
      <c r="K34" s="15">
        <v>2859</v>
      </c>
      <c r="L34" s="15">
        <v>886</v>
      </c>
      <c r="M34" s="15">
        <v>1702</v>
      </c>
      <c r="N34" s="15">
        <v>1621</v>
      </c>
      <c r="O34" s="15">
        <v>2854</v>
      </c>
      <c r="P34" s="15">
        <v>37423</v>
      </c>
      <c r="R34" s="11">
        <v>2019</v>
      </c>
      <c r="S34" s="15">
        <v>101203250.3</v>
      </c>
      <c r="T34" s="15">
        <v>77142485.599999979</v>
      </c>
      <c r="U34" s="15">
        <v>28996289.699999996</v>
      </c>
      <c r="V34" s="15">
        <v>97378656.700000003</v>
      </c>
      <c r="W34" s="15">
        <v>4861755.3</v>
      </c>
      <c r="X34" s="15">
        <v>59981749.600000001</v>
      </c>
      <c r="Y34" s="15">
        <v>18124678.5</v>
      </c>
      <c r="Z34" s="15">
        <v>16864079</v>
      </c>
      <c r="AA34" s="15">
        <v>2415306.6</v>
      </c>
      <c r="AB34" s="15">
        <v>30686016.699999996</v>
      </c>
      <c r="AC34" s="15">
        <v>8829792.5</v>
      </c>
      <c r="AD34" s="15">
        <v>12438154.199999999</v>
      </c>
      <c r="AE34" s="15">
        <v>17673340</v>
      </c>
      <c r="AF34" s="15">
        <v>36053444.600000001</v>
      </c>
      <c r="AG34" s="15">
        <v>512648999.30000001</v>
      </c>
      <c r="AI34" s="11">
        <v>2019</v>
      </c>
      <c r="AJ34" s="16">
        <v>23665548.759999998</v>
      </c>
      <c r="AK34" s="16">
        <v>15096300.859999999</v>
      </c>
      <c r="AL34" s="16">
        <v>6420453.2299999986</v>
      </c>
      <c r="AM34" s="16">
        <v>19946346.209999997</v>
      </c>
      <c r="AN34" s="16">
        <v>1022677.48</v>
      </c>
      <c r="AO34" s="16">
        <v>11939412.639999999</v>
      </c>
      <c r="AP34" s="16">
        <v>3061565.22</v>
      </c>
      <c r="AQ34" s="16">
        <v>3744219.4600000004</v>
      </c>
      <c r="AR34" s="16">
        <v>409612.72000000003</v>
      </c>
      <c r="AS34" s="16">
        <v>7182566.540000001</v>
      </c>
      <c r="AT34" s="16">
        <v>2283642.15</v>
      </c>
      <c r="AU34" s="16">
        <v>3064444.94</v>
      </c>
      <c r="AV34" s="16">
        <v>3935510.1399999997</v>
      </c>
      <c r="AW34" s="16">
        <v>8221632.1399999987</v>
      </c>
      <c r="AX34" s="16">
        <v>109993932.48999998</v>
      </c>
    </row>
    <row r="35" spans="1:51" x14ac:dyDescent="0.25">
      <c r="A35" s="11">
        <v>2020</v>
      </c>
      <c r="B35" s="15">
        <v>9016</v>
      </c>
      <c r="C35" s="15">
        <v>4448</v>
      </c>
      <c r="D35" s="15">
        <v>2428</v>
      </c>
      <c r="E35" s="15">
        <v>5148</v>
      </c>
      <c r="F35" s="15">
        <v>484</v>
      </c>
      <c r="G35" s="15">
        <v>3969</v>
      </c>
      <c r="H35" s="15">
        <v>714</v>
      </c>
      <c r="I35" s="15">
        <v>1391</v>
      </c>
      <c r="J35" s="15">
        <v>112</v>
      </c>
      <c r="K35" s="15">
        <v>2921</v>
      </c>
      <c r="L35" s="15">
        <v>888</v>
      </c>
      <c r="M35" s="15">
        <v>1726</v>
      </c>
      <c r="N35" s="15">
        <v>1674</v>
      </c>
      <c r="O35" s="15">
        <v>2933</v>
      </c>
      <c r="P35" s="15">
        <v>37852</v>
      </c>
      <c r="R35" s="11">
        <v>2020</v>
      </c>
      <c r="S35" s="15">
        <v>88858499.800000012</v>
      </c>
      <c r="T35" s="15">
        <v>72184149.499999985</v>
      </c>
      <c r="U35" s="15">
        <v>27298014.099999998</v>
      </c>
      <c r="V35" s="15">
        <v>82983556.200000018</v>
      </c>
      <c r="W35" s="15">
        <v>4766457.3999999994</v>
      </c>
      <c r="X35" s="15">
        <v>57412445.899999999</v>
      </c>
      <c r="Y35" s="15">
        <v>16696315.799999999</v>
      </c>
      <c r="Z35" s="15">
        <v>15993413.799999999</v>
      </c>
      <c r="AA35" s="15">
        <v>2747156.5</v>
      </c>
      <c r="AB35" s="15">
        <v>29009227.399999999</v>
      </c>
      <c r="AC35" s="15">
        <v>7903873.5999999987</v>
      </c>
      <c r="AD35" s="15">
        <v>13087943.5</v>
      </c>
      <c r="AE35" s="15">
        <v>18168967.599999998</v>
      </c>
      <c r="AF35" s="15">
        <v>33815127.100000001</v>
      </c>
      <c r="AG35" s="15">
        <v>470925148.20000005</v>
      </c>
      <c r="AI35" s="11">
        <v>2020</v>
      </c>
      <c r="AJ35" s="16">
        <v>20903006.039999995</v>
      </c>
      <c r="AK35" s="16">
        <v>14095494.359999999</v>
      </c>
      <c r="AL35" s="16">
        <v>6045668.4299999988</v>
      </c>
      <c r="AM35" s="16">
        <v>17322054.699999999</v>
      </c>
      <c r="AN35" s="16">
        <v>999881.12</v>
      </c>
      <c r="AO35" s="16">
        <v>11456658.049999999</v>
      </c>
      <c r="AP35" s="16">
        <v>2876650.06</v>
      </c>
      <c r="AQ35" s="16">
        <v>3541892.8</v>
      </c>
      <c r="AR35" s="16">
        <v>476709.24999999994</v>
      </c>
      <c r="AS35" s="16">
        <v>6877378.7399999993</v>
      </c>
      <c r="AT35" s="16">
        <v>2083019.32</v>
      </c>
      <c r="AU35" s="16">
        <v>3163914.1600000006</v>
      </c>
      <c r="AV35" s="16">
        <v>3971127.0500000003</v>
      </c>
      <c r="AW35" s="16">
        <v>7742516.4900000002</v>
      </c>
      <c r="AX35" s="16">
        <v>101555970.56999996</v>
      </c>
    </row>
    <row r="36" spans="1:51" x14ac:dyDescent="0.25">
      <c r="A36" s="11">
        <v>2021</v>
      </c>
      <c r="B36" s="15">
        <v>9166</v>
      </c>
      <c r="C36" s="15">
        <v>4582</v>
      </c>
      <c r="D36" s="15">
        <v>2446</v>
      </c>
      <c r="E36" s="15">
        <v>5279</v>
      </c>
      <c r="F36" s="15">
        <v>485</v>
      </c>
      <c r="G36" s="15">
        <v>4082</v>
      </c>
      <c r="H36" s="15">
        <v>741</v>
      </c>
      <c r="I36" s="15">
        <v>1405</v>
      </c>
      <c r="J36" s="15">
        <v>112</v>
      </c>
      <c r="K36" s="15">
        <v>2974</v>
      </c>
      <c r="L36" s="15">
        <v>904</v>
      </c>
      <c r="M36" s="15">
        <v>1713</v>
      </c>
      <c r="N36" s="15">
        <v>1732</v>
      </c>
      <c r="O36" s="15">
        <v>3044</v>
      </c>
      <c r="P36" s="15">
        <v>38665</v>
      </c>
      <c r="R36" s="11">
        <v>2021</v>
      </c>
      <c r="S36" s="15">
        <v>98064942.900000006</v>
      </c>
      <c r="T36" s="15">
        <v>76092040.199999988</v>
      </c>
      <c r="U36" s="15">
        <v>27964517.100000001</v>
      </c>
      <c r="V36" s="15">
        <v>93940574.099999994</v>
      </c>
      <c r="W36" s="15">
        <v>5176552.3000000007</v>
      </c>
      <c r="X36" s="15">
        <v>62159013.099999987</v>
      </c>
      <c r="Y36" s="15">
        <v>17275800.430000003</v>
      </c>
      <c r="Z36" s="15">
        <v>16775723.099999998</v>
      </c>
      <c r="AA36" s="15">
        <v>3893378.7</v>
      </c>
      <c r="AB36" s="15">
        <v>32329084.099999998</v>
      </c>
      <c r="AC36" s="15">
        <v>8351612.8999999994</v>
      </c>
      <c r="AD36" s="15">
        <v>13221131.069999998</v>
      </c>
      <c r="AE36" s="15">
        <v>19439644.099999998</v>
      </c>
      <c r="AF36" s="15">
        <v>39049122.199999996</v>
      </c>
      <c r="AG36" s="15">
        <v>513733136.29999995</v>
      </c>
      <c r="AI36" s="11">
        <v>2021</v>
      </c>
      <c r="AJ36" s="16">
        <v>29195637.530000001</v>
      </c>
      <c r="AK36" s="16">
        <v>19123691.010000002</v>
      </c>
      <c r="AL36" s="16">
        <v>7890955.5100000007</v>
      </c>
      <c r="AM36" s="16">
        <v>24764019.68</v>
      </c>
      <c r="AN36" s="16">
        <v>1392811.04</v>
      </c>
      <c r="AO36" s="16">
        <v>15773455.760000002</v>
      </c>
      <c r="AP36" s="16">
        <v>3858059.16</v>
      </c>
      <c r="AQ36" s="16">
        <v>4789042.7300000004</v>
      </c>
      <c r="AR36" s="16">
        <v>758695.62</v>
      </c>
      <c r="AS36" s="16">
        <v>9695216.120000001</v>
      </c>
      <c r="AT36" s="16">
        <v>2824161.4699999997</v>
      </c>
      <c r="AU36" s="16">
        <v>4236400.04</v>
      </c>
      <c r="AV36" s="16">
        <v>5468309.1900000004</v>
      </c>
      <c r="AW36" s="16">
        <v>11153438.550000001</v>
      </c>
      <c r="AX36" s="16">
        <v>140923893.41000003</v>
      </c>
    </row>
    <row r="37" spans="1:51" x14ac:dyDescent="0.25">
      <c r="A37" s="11">
        <v>2022</v>
      </c>
      <c r="B37" s="15">
        <v>9244</v>
      </c>
      <c r="C37" s="15">
        <v>4723</v>
      </c>
      <c r="D37" s="15">
        <v>2467</v>
      </c>
      <c r="E37" s="15">
        <v>5399</v>
      </c>
      <c r="F37" s="15">
        <v>490</v>
      </c>
      <c r="G37" s="15">
        <v>4170</v>
      </c>
      <c r="H37" s="15">
        <v>758</v>
      </c>
      <c r="I37" s="15">
        <v>1425</v>
      </c>
      <c r="J37" s="15">
        <v>114</v>
      </c>
      <c r="K37" s="15">
        <v>3051</v>
      </c>
      <c r="L37" s="15">
        <v>924</v>
      </c>
      <c r="M37" s="15">
        <v>1745</v>
      </c>
      <c r="N37" s="15">
        <v>1771</v>
      </c>
      <c r="O37" s="15">
        <v>3084</v>
      </c>
      <c r="P37" s="15">
        <v>39365</v>
      </c>
      <c r="R37" s="11">
        <v>2022</v>
      </c>
      <c r="S37" s="15">
        <v>99814285.299999997</v>
      </c>
      <c r="T37" s="15">
        <v>80294913.200000003</v>
      </c>
      <c r="U37" s="15">
        <v>27966131.199999999</v>
      </c>
      <c r="V37" s="15">
        <v>98431379.900000021</v>
      </c>
      <c r="W37" s="15">
        <v>5744430.4999999991</v>
      </c>
      <c r="X37" s="15">
        <v>64586541.799999997</v>
      </c>
      <c r="Y37" s="15">
        <v>17518346.100000001</v>
      </c>
      <c r="Z37" s="15">
        <v>15958914.299999999</v>
      </c>
      <c r="AA37" s="15">
        <v>3525284.6</v>
      </c>
      <c r="AB37" s="15">
        <v>32792660.099999998</v>
      </c>
      <c r="AC37" s="15">
        <v>8572356.5999999996</v>
      </c>
      <c r="AD37" s="15">
        <v>13399296.399999999</v>
      </c>
      <c r="AE37" s="15">
        <v>18591706.800000001</v>
      </c>
      <c r="AF37" s="15">
        <v>37632439.999999993</v>
      </c>
      <c r="AG37" s="15">
        <v>524828686.80000013</v>
      </c>
      <c r="AI37" s="11">
        <v>2022</v>
      </c>
      <c r="AJ37" s="16">
        <v>29660937.880000003</v>
      </c>
      <c r="AK37" s="16">
        <v>19758683.770000003</v>
      </c>
      <c r="AL37" s="16">
        <v>7911053.2200000007</v>
      </c>
      <c r="AM37" s="16">
        <v>25807134.969999999</v>
      </c>
      <c r="AN37" s="16">
        <v>1461789.85</v>
      </c>
      <c r="AO37" s="16">
        <v>16032197.890000001</v>
      </c>
      <c r="AP37" s="16">
        <v>3893044.3600000003</v>
      </c>
      <c r="AQ37" s="16">
        <v>4575633.01</v>
      </c>
      <c r="AR37" s="16">
        <v>696176.08000000019</v>
      </c>
      <c r="AS37" s="16">
        <v>9766765.2599999998</v>
      </c>
      <c r="AT37" s="16">
        <v>2899737.5000000005</v>
      </c>
      <c r="AU37" s="16">
        <v>4204277.8499999996</v>
      </c>
      <c r="AV37" s="16">
        <v>5365596.1599999992</v>
      </c>
      <c r="AW37" s="16">
        <v>10893063.779999999</v>
      </c>
      <c r="AX37" s="16">
        <v>142926091.57999998</v>
      </c>
    </row>
    <row r="38" spans="1:51" x14ac:dyDescent="0.25">
      <c r="A38" s="11" t="s">
        <v>9</v>
      </c>
      <c r="B38" s="15">
        <v>45474</v>
      </c>
      <c r="C38" s="15">
        <v>22368</v>
      </c>
      <c r="D38" s="15">
        <v>12131</v>
      </c>
      <c r="E38" s="15">
        <v>25908</v>
      </c>
      <c r="F38" s="15">
        <v>2400</v>
      </c>
      <c r="G38" s="15">
        <v>19822</v>
      </c>
      <c r="H38" s="15">
        <v>3600</v>
      </c>
      <c r="I38" s="15">
        <v>6970</v>
      </c>
      <c r="J38" s="15">
        <v>565</v>
      </c>
      <c r="K38" s="15">
        <v>14545</v>
      </c>
      <c r="L38" s="15">
        <v>4459</v>
      </c>
      <c r="M38" s="15">
        <v>8668</v>
      </c>
      <c r="N38" s="15">
        <v>8370</v>
      </c>
      <c r="O38" s="15">
        <v>14621</v>
      </c>
      <c r="P38" s="15">
        <v>189901</v>
      </c>
      <c r="R38" s="11" t="s">
        <v>9</v>
      </c>
      <c r="S38" s="15">
        <v>486071579.19999999</v>
      </c>
      <c r="T38" s="15">
        <v>380309894.69999993</v>
      </c>
      <c r="U38" s="15">
        <v>139476468.89999998</v>
      </c>
      <c r="V38" s="15">
        <v>469639337.90000004</v>
      </c>
      <c r="W38" s="15">
        <v>25777490.800000001</v>
      </c>
      <c r="X38" s="15">
        <v>304231325.80000001</v>
      </c>
      <c r="Y38" s="15">
        <v>88900798.930000007</v>
      </c>
      <c r="Z38" s="15">
        <v>82742398.499999985</v>
      </c>
      <c r="AA38" s="15">
        <v>14959692.5</v>
      </c>
      <c r="AB38" s="15">
        <v>155045593.99999997</v>
      </c>
      <c r="AC38" s="15">
        <v>42268293.600000001</v>
      </c>
      <c r="AD38" s="15">
        <v>65884973.369999997</v>
      </c>
      <c r="AE38" s="15">
        <v>90941575.899999991</v>
      </c>
      <c r="AF38" s="15">
        <v>181511101.09999999</v>
      </c>
      <c r="AG38" s="15">
        <v>2527760525.2000003</v>
      </c>
      <c r="AI38" s="11" t="s">
        <v>9</v>
      </c>
      <c r="AJ38" s="16">
        <v>127845197.71000001</v>
      </c>
      <c r="AK38" s="16">
        <v>83453947.920000017</v>
      </c>
      <c r="AL38" s="16">
        <v>34819623.390000001</v>
      </c>
      <c r="AM38" s="16">
        <v>108598880.84999999</v>
      </c>
      <c r="AN38" s="16">
        <v>6068363.8000000007</v>
      </c>
      <c r="AO38" s="16">
        <v>67884031.689999998</v>
      </c>
      <c r="AP38" s="16">
        <v>17021166.09</v>
      </c>
      <c r="AQ38" s="16">
        <v>20672890.25</v>
      </c>
      <c r="AR38" s="16">
        <v>2761304.0100000002</v>
      </c>
      <c r="AS38" s="16">
        <v>40937317.420000002</v>
      </c>
      <c r="AT38" s="16">
        <v>12434356.129999999</v>
      </c>
      <c r="AU38" s="16">
        <v>18285307.799999997</v>
      </c>
      <c r="AV38" s="16">
        <v>22760000.490000002</v>
      </c>
      <c r="AW38" s="16">
        <v>46366887.850000001</v>
      </c>
      <c r="AX38" s="16">
        <v>609909275.39999998</v>
      </c>
    </row>
    <row r="39" spans="1:51" ht="15" customHeight="1" thickBot="1" x14ac:dyDescent="0.3"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</row>
    <row r="40" spans="1:51" ht="15" customHeight="1" x14ac:dyDescent="0.25">
      <c r="A40" s="30" t="s">
        <v>22</v>
      </c>
      <c r="B40" s="31"/>
      <c r="C40" s="31"/>
      <c r="D40" s="31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2"/>
      <c r="R40" s="30" t="s">
        <v>23</v>
      </c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2"/>
      <c r="AI40" s="30" t="s">
        <v>24</v>
      </c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2"/>
    </row>
    <row r="41" spans="1:51" ht="15" customHeight="1" thickBot="1" x14ac:dyDescent="0.3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5"/>
      <c r="R41" s="33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5"/>
      <c r="AI41" s="33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5"/>
    </row>
    <row r="42" spans="1:51" x14ac:dyDescent="0.25">
      <c r="A42" s="10" t="s">
        <v>3</v>
      </c>
      <c r="B42" s="11">
        <v>12</v>
      </c>
    </row>
    <row r="44" spans="1:51" s="11" customFormat="1" x14ac:dyDescent="0.25">
      <c r="A44" s="10" t="s">
        <v>25</v>
      </c>
      <c r="B44" s="10" t="s">
        <v>5</v>
      </c>
      <c r="Q44" s="12"/>
      <c r="R44" s="10" t="s">
        <v>26</v>
      </c>
      <c r="S44" s="10" t="s">
        <v>5</v>
      </c>
      <c r="AH44" s="12"/>
      <c r="AI44" s="10" t="s">
        <v>27</v>
      </c>
      <c r="AJ44" s="10" t="s">
        <v>5</v>
      </c>
      <c r="AY44" s="12"/>
    </row>
    <row r="45" spans="1:51" s="11" customFormat="1" x14ac:dyDescent="0.25">
      <c r="A45" s="10" t="s">
        <v>8</v>
      </c>
      <c r="B45" s="11">
        <v>1</v>
      </c>
      <c r="C45" s="11">
        <v>2</v>
      </c>
      <c r="D45" s="11">
        <v>3</v>
      </c>
      <c r="E45" s="11">
        <v>4</v>
      </c>
      <c r="F45" s="11">
        <v>5</v>
      </c>
      <c r="G45" s="11">
        <v>6</v>
      </c>
      <c r="H45" s="11">
        <v>8</v>
      </c>
      <c r="I45" s="11">
        <v>9</v>
      </c>
      <c r="J45" s="11">
        <v>10</v>
      </c>
      <c r="K45" s="11">
        <v>11</v>
      </c>
      <c r="L45" s="11">
        <v>13</v>
      </c>
      <c r="M45" s="11">
        <v>14</v>
      </c>
      <c r="N45" s="11">
        <v>15</v>
      </c>
      <c r="O45" s="11">
        <v>16</v>
      </c>
      <c r="P45" s="11" t="s">
        <v>9</v>
      </c>
      <c r="Q45" s="12"/>
      <c r="R45" s="10" t="s">
        <v>8</v>
      </c>
      <c r="S45" s="11">
        <v>1</v>
      </c>
      <c r="T45" s="11">
        <v>2</v>
      </c>
      <c r="U45" s="11">
        <v>3</v>
      </c>
      <c r="V45" s="11">
        <v>4</v>
      </c>
      <c r="W45" s="11">
        <v>5</v>
      </c>
      <c r="X45" s="11">
        <v>6</v>
      </c>
      <c r="Y45" s="11">
        <v>8</v>
      </c>
      <c r="Z45" s="11">
        <v>9</v>
      </c>
      <c r="AA45" s="11">
        <v>10</v>
      </c>
      <c r="AB45" s="11">
        <v>11</v>
      </c>
      <c r="AC45" s="11">
        <v>13</v>
      </c>
      <c r="AD45" s="11">
        <v>14</v>
      </c>
      <c r="AE45" s="11">
        <v>15</v>
      </c>
      <c r="AF45" s="11">
        <v>16</v>
      </c>
      <c r="AG45" s="11" t="s">
        <v>9</v>
      </c>
      <c r="AH45" s="12"/>
      <c r="AI45" s="10" t="s">
        <v>8</v>
      </c>
      <c r="AJ45" s="11">
        <v>1</v>
      </c>
      <c r="AK45" s="11">
        <v>2</v>
      </c>
      <c r="AL45" s="11">
        <v>3</v>
      </c>
      <c r="AM45" s="11">
        <v>4</v>
      </c>
      <c r="AN45" s="11">
        <v>5</v>
      </c>
      <c r="AO45" s="11">
        <v>6</v>
      </c>
      <c r="AP45" s="11">
        <v>8</v>
      </c>
      <c r="AQ45" s="11">
        <v>9</v>
      </c>
      <c r="AR45" s="11">
        <v>10</v>
      </c>
      <c r="AS45" s="11">
        <v>11</v>
      </c>
      <c r="AT45" s="11">
        <v>13</v>
      </c>
      <c r="AU45" s="11">
        <v>14</v>
      </c>
      <c r="AV45" s="11">
        <v>15</v>
      </c>
      <c r="AW45" s="11">
        <v>16</v>
      </c>
      <c r="AX45" s="11" t="s">
        <v>9</v>
      </c>
      <c r="AY45" s="12"/>
    </row>
    <row r="46" spans="1:51" x14ac:dyDescent="0.25">
      <c r="A46" s="11">
        <v>2018</v>
      </c>
      <c r="B46" s="15">
        <v>4</v>
      </c>
      <c r="C46" s="15">
        <v>10</v>
      </c>
      <c r="D46" s="15">
        <v>1</v>
      </c>
      <c r="E46" s="15">
        <v>8</v>
      </c>
      <c r="F46" s="15">
        <v>2</v>
      </c>
      <c r="G46" s="15">
        <v>26</v>
      </c>
      <c r="H46" s="15">
        <v>6</v>
      </c>
      <c r="I46" s="15">
        <v>0</v>
      </c>
      <c r="J46" s="15">
        <v>0</v>
      </c>
      <c r="K46" s="15">
        <v>1</v>
      </c>
      <c r="L46" s="15">
        <v>2</v>
      </c>
      <c r="M46" s="15">
        <v>2</v>
      </c>
      <c r="N46" s="15">
        <v>2</v>
      </c>
      <c r="O46" s="15">
        <v>0</v>
      </c>
      <c r="P46" s="15">
        <v>64</v>
      </c>
      <c r="R46" s="11">
        <v>2018</v>
      </c>
      <c r="S46" s="15">
        <v>1513642.0999999999</v>
      </c>
      <c r="T46" s="15">
        <v>30419656.899999999</v>
      </c>
      <c r="U46" s="15">
        <v>1258381.3999999999</v>
      </c>
      <c r="V46" s="15">
        <v>238932054.90000001</v>
      </c>
      <c r="W46" s="15">
        <v>1497580.3</v>
      </c>
      <c r="X46" s="15">
        <v>603247640.60000002</v>
      </c>
      <c r="Y46" s="15">
        <v>74502065.600000009</v>
      </c>
      <c r="Z46" s="15">
        <v>0</v>
      </c>
      <c r="AA46" s="15">
        <v>0</v>
      </c>
      <c r="AB46" s="15">
        <v>24308668.5</v>
      </c>
      <c r="AC46" s="15">
        <v>132433979.3</v>
      </c>
      <c r="AD46" s="15">
        <v>44197001</v>
      </c>
      <c r="AE46" s="15">
        <v>3321182.7999999993</v>
      </c>
      <c r="AF46" s="15">
        <v>0</v>
      </c>
      <c r="AG46" s="15">
        <v>1155631853.4000001</v>
      </c>
      <c r="AI46" s="11">
        <v>2018</v>
      </c>
      <c r="AJ46" s="16">
        <v>151567.37000000002</v>
      </c>
      <c r="AK46" s="16">
        <v>1468574.15</v>
      </c>
      <c r="AL46" s="16">
        <v>93387.15</v>
      </c>
      <c r="AM46" s="16">
        <v>2110534.0499999998</v>
      </c>
      <c r="AN46" s="16">
        <v>95999.109999999986</v>
      </c>
      <c r="AO46" s="16">
        <v>13437415.810000001</v>
      </c>
      <c r="AP46" s="16">
        <v>1358131.08</v>
      </c>
      <c r="AQ46" s="16">
        <v>0</v>
      </c>
      <c r="AR46" s="16">
        <v>0</v>
      </c>
      <c r="AS46" s="16">
        <v>854315.60999999987</v>
      </c>
      <c r="AT46" s="16">
        <v>811181.49</v>
      </c>
      <c r="AU46" s="16">
        <v>1079730.8900000001</v>
      </c>
      <c r="AV46" s="16">
        <v>260378.16999999995</v>
      </c>
      <c r="AW46" s="16">
        <v>0</v>
      </c>
      <c r="AX46" s="16">
        <v>21721214.879999999</v>
      </c>
    </row>
    <row r="47" spans="1:51" x14ac:dyDescent="0.25">
      <c r="A47" s="11">
        <v>2019</v>
      </c>
      <c r="B47" s="15">
        <v>4</v>
      </c>
      <c r="C47" s="15">
        <v>13</v>
      </c>
      <c r="D47" s="15">
        <v>1</v>
      </c>
      <c r="E47" s="15">
        <v>8</v>
      </c>
      <c r="F47" s="15">
        <v>2</v>
      </c>
      <c r="G47" s="15">
        <v>27</v>
      </c>
      <c r="H47" s="15">
        <v>6</v>
      </c>
      <c r="I47" s="15">
        <v>0</v>
      </c>
      <c r="J47" s="15">
        <v>0</v>
      </c>
      <c r="K47" s="15">
        <v>1</v>
      </c>
      <c r="L47" s="15">
        <v>2</v>
      </c>
      <c r="M47" s="15">
        <v>2</v>
      </c>
      <c r="N47" s="15">
        <v>3</v>
      </c>
      <c r="O47" s="15">
        <v>0</v>
      </c>
      <c r="P47" s="15">
        <v>69</v>
      </c>
      <c r="R47" s="11">
        <v>2019</v>
      </c>
      <c r="S47" s="15">
        <v>1347084.4999999998</v>
      </c>
      <c r="T47" s="15">
        <v>24447033.700000003</v>
      </c>
      <c r="U47" s="15">
        <v>1202264.8</v>
      </c>
      <c r="V47" s="15">
        <v>280604686.59999996</v>
      </c>
      <c r="W47" s="15">
        <v>1294371.4999999998</v>
      </c>
      <c r="X47" s="15">
        <v>669884368.80000007</v>
      </c>
      <c r="Y47" s="15">
        <v>97748427.200000003</v>
      </c>
      <c r="Z47" s="15">
        <v>0</v>
      </c>
      <c r="AA47" s="15">
        <v>0</v>
      </c>
      <c r="AB47" s="15">
        <v>25424470.5</v>
      </c>
      <c r="AC47" s="15">
        <v>129283520.5</v>
      </c>
      <c r="AD47" s="15">
        <v>45577144.599999994</v>
      </c>
      <c r="AE47" s="15">
        <v>8445794.8000000007</v>
      </c>
      <c r="AF47" s="15">
        <v>0</v>
      </c>
      <c r="AG47" s="15">
        <v>1285259167.5</v>
      </c>
      <c r="AI47" s="11">
        <v>2019</v>
      </c>
      <c r="AJ47" s="16">
        <v>132176.78999999998</v>
      </c>
      <c r="AK47" s="16">
        <v>1233266.52</v>
      </c>
      <c r="AL47" s="16">
        <v>85031.94</v>
      </c>
      <c r="AM47" s="16">
        <v>2117011.6399999997</v>
      </c>
      <c r="AN47" s="16">
        <v>80211.37</v>
      </c>
      <c r="AO47" s="16">
        <v>13766024.720000001</v>
      </c>
      <c r="AP47" s="16">
        <v>1318715.51</v>
      </c>
      <c r="AQ47" s="16">
        <v>0</v>
      </c>
      <c r="AR47" s="16">
        <v>0</v>
      </c>
      <c r="AS47" s="16">
        <v>849000.62000000011</v>
      </c>
      <c r="AT47" s="16">
        <v>803829.93</v>
      </c>
      <c r="AU47" s="16">
        <v>1129382.3599999999</v>
      </c>
      <c r="AV47" s="16">
        <v>415595.43000000005</v>
      </c>
      <c r="AW47" s="16">
        <v>0</v>
      </c>
      <c r="AX47" s="16">
        <v>21930246.830000002</v>
      </c>
    </row>
    <row r="48" spans="1:51" x14ac:dyDescent="0.25">
      <c r="A48" s="11">
        <v>2020</v>
      </c>
      <c r="B48" s="15">
        <v>4</v>
      </c>
      <c r="C48" s="15">
        <v>12</v>
      </c>
      <c r="D48" s="15">
        <v>1</v>
      </c>
      <c r="E48" s="15">
        <v>8</v>
      </c>
      <c r="F48" s="15">
        <v>2</v>
      </c>
      <c r="G48" s="15">
        <v>27</v>
      </c>
      <c r="H48" s="15">
        <v>6</v>
      </c>
      <c r="I48" s="15">
        <v>0</v>
      </c>
      <c r="J48" s="15">
        <v>0</v>
      </c>
      <c r="K48" s="15">
        <v>1</v>
      </c>
      <c r="L48" s="15">
        <v>2</v>
      </c>
      <c r="M48" s="15">
        <v>2</v>
      </c>
      <c r="N48" s="15">
        <v>3</v>
      </c>
      <c r="O48" s="15">
        <v>0</v>
      </c>
      <c r="P48" s="15">
        <v>68</v>
      </c>
      <c r="R48" s="11">
        <v>2020</v>
      </c>
      <c r="S48" s="15">
        <v>1707537.3</v>
      </c>
      <c r="T48" s="15">
        <v>25611731.200000003</v>
      </c>
      <c r="U48" s="15">
        <v>1142355.8999999999</v>
      </c>
      <c r="V48" s="15">
        <v>306343650.80000001</v>
      </c>
      <c r="W48" s="15">
        <v>1303931.0999999999</v>
      </c>
      <c r="X48" s="15">
        <v>760656300.56999993</v>
      </c>
      <c r="Y48" s="15">
        <v>85314316.100000009</v>
      </c>
      <c r="Z48" s="15">
        <v>0</v>
      </c>
      <c r="AA48" s="15">
        <v>0</v>
      </c>
      <c r="AB48" s="15">
        <v>26108871.900000002</v>
      </c>
      <c r="AC48" s="15">
        <v>135985064.29999998</v>
      </c>
      <c r="AD48" s="15">
        <v>46821671.099999994</v>
      </c>
      <c r="AE48" s="15">
        <v>27699800.199999996</v>
      </c>
      <c r="AF48" s="15">
        <v>0</v>
      </c>
      <c r="AG48" s="15">
        <v>1418695230.4699998</v>
      </c>
      <c r="AI48" s="11">
        <v>2020</v>
      </c>
      <c r="AJ48" s="16">
        <v>156647.9</v>
      </c>
      <c r="AK48" s="16">
        <v>2661242.4299999992</v>
      </c>
      <c r="AL48" s="16">
        <v>80902.669999999984</v>
      </c>
      <c r="AM48" s="16">
        <v>2047892.9199999997</v>
      </c>
      <c r="AN48" s="16">
        <v>80819.740000000005</v>
      </c>
      <c r="AO48" s="16">
        <v>13968646.039999999</v>
      </c>
      <c r="AP48" s="16">
        <v>1322874.68</v>
      </c>
      <c r="AQ48" s="16">
        <v>0</v>
      </c>
      <c r="AR48" s="16">
        <v>0</v>
      </c>
      <c r="AS48" s="16">
        <v>871709.05</v>
      </c>
      <c r="AT48" s="16">
        <v>845857.46000000008</v>
      </c>
      <c r="AU48" s="16">
        <v>1135453.6599999999</v>
      </c>
      <c r="AV48" s="16">
        <v>1041143.3499999999</v>
      </c>
      <c r="AW48" s="16">
        <v>0</v>
      </c>
      <c r="AX48" s="16">
        <v>24213189.900000002</v>
      </c>
    </row>
    <row r="49" spans="1:50" x14ac:dyDescent="0.25">
      <c r="A49" s="11">
        <v>2021</v>
      </c>
      <c r="B49" s="15">
        <v>4</v>
      </c>
      <c r="C49" s="15">
        <v>12</v>
      </c>
      <c r="D49" s="15">
        <v>1</v>
      </c>
      <c r="E49" s="15">
        <v>8</v>
      </c>
      <c r="F49" s="15">
        <v>2</v>
      </c>
      <c r="G49" s="15">
        <v>26</v>
      </c>
      <c r="H49" s="15">
        <v>6</v>
      </c>
      <c r="I49" s="15">
        <v>0</v>
      </c>
      <c r="J49" s="15">
        <v>0</v>
      </c>
      <c r="K49" s="15">
        <v>1</v>
      </c>
      <c r="L49" s="15">
        <v>2</v>
      </c>
      <c r="M49" s="15">
        <v>2</v>
      </c>
      <c r="N49" s="15">
        <v>3</v>
      </c>
      <c r="O49" s="15">
        <v>0</v>
      </c>
      <c r="P49" s="15">
        <v>67</v>
      </c>
      <c r="R49" s="11">
        <v>2021</v>
      </c>
      <c r="S49" s="15">
        <v>1442793.0999999999</v>
      </c>
      <c r="T49" s="15">
        <v>27114212.5</v>
      </c>
      <c r="U49" s="15">
        <v>1364958.4</v>
      </c>
      <c r="V49" s="15">
        <v>280821484.18000001</v>
      </c>
      <c r="W49" s="15">
        <v>1408584.2</v>
      </c>
      <c r="X49" s="15">
        <v>696959533.31999993</v>
      </c>
      <c r="Y49" s="15">
        <v>30763929.399999995</v>
      </c>
      <c r="Z49" s="15">
        <v>0</v>
      </c>
      <c r="AA49" s="15">
        <v>0</v>
      </c>
      <c r="AB49" s="15">
        <v>26443206.199999999</v>
      </c>
      <c r="AC49" s="15">
        <v>133526471.60000001</v>
      </c>
      <c r="AD49" s="15">
        <v>49350847.299999997</v>
      </c>
      <c r="AE49" s="15">
        <v>26892815.900000006</v>
      </c>
      <c r="AF49" s="15">
        <v>0</v>
      </c>
      <c r="AG49" s="15">
        <v>1276088836.0999999</v>
      </c>
      <c r="AI49" s="11">
        <v>2021</v>
      </c>
      <c r="AJ49" s="16">
        <v>163424.07</v>
      </c>
      <c r="AK49" s="16">
        <v>3617577.8800000008</v>
      </c>
      <c r="AL49" s="16">
        <v>123439.34000000001</v>
      </c>
      <c r="AM49" s="16">
        <v>2218825.2599999998</v>
      </c>
      <c r="AN49" s="16">
        <v>126174.87</v>
      </c>
      <c r="AO49" s="16">
        <v>14083689.070000002</v>
      </c>
      <c r="AP49" s="16">
        <v>1128877.7100000002</v>
      </c>
      <c r="AQ49" s="16">
        <v>0</v>
      </c>
      <c r="AR49" s="16">
        <v>0</v>
      </c>
      <c r="AS49" s="16">
        <v>1089909.83</v>
      </c>
      <c r="AT49" s="16">
        <v>1110646.49</v>
      </c>
      <c r="AU49" s="16">
        <v>1171601.2999999998</v>
      </c>
      <c r="AV49" s="16">
        <v>1245058.8899999997</v>
      </c>
      <c r="AW49" s="16">
        <v>0</v>
      </c>
      <c r="AX49" s="16">
        <v>26079224.710000001</v>
      </c>
    </row>
    <row r="50" spans="1:50" x14ac:dyDescent="0.25">
      <c r="A50" s="11">
        <v>2022</v>
      </c>
      <c r="B50" s="15">
        <v>4</v>
      </c>
      <c r="C50" s="15">
        <v>11</v>
      </c>
      <c r="D50" s="15">
        <v>1</v>
      </c>
      <c r="E50" s="15">
        <v>7</v>
      </c>
      <c r="F50" s="15">
        <v>2</v>
      </c>
      <c r="G50" s="15">
        <v>25</v>
      </c>
      <c r="H50" s="15">
        <v>6</v>
      </c>
      <c r="I50" s="15">
        <v>0</v>
      </c>
      <c r="J50" s="15">
        <v>0</v>
      </c>
      <c r="K50" s="15">
        <v>1</v>
      </c>
      <c r="L50" s="15">
        <v>2</v>
      </c>
      <c r="M50" s="15">
        <v>2</v>
      </c>
      <c r="N50" s="15">
        <v>3</v>
      </c>
      <c r="O50" s="15">
        <v>0</v>
      </c>
      <c r="P50" s="15">
        <v>64</v>
      </c>
      <c r="R50" s="11">
        <v>2022</v>
      </c>
      <c r="S50" s="15">
        <v>1290757.8</v>
      </c>
      <c r="T50" s="15">
        <v>29342401.399999991</v>
      </c>
      <c r="U50" s="15">
        <v>1385209.7</v>
      </c>
      <c r="V50" s="15">
        <v>298832309.96000004</v>
      </c>
      <c r="W50" s="15">
        <v>1216038.3999999999</v>
      </c>
      <c r="X50" s="15">
        <v>691288323.12000012</v>
      </c>
      <c r="Y50" s="15">
        <v>7084682.1999999993</v>
      </c>
      <c r="Z50" s="15">
        <v>0</v>
      </c>
      <c r="AA50" s="15">
        <v>0</v>
      </c>
      <c r="AB50" s="15">
        <v>24536000.300000001</v>
      </c>
      <c r="AC50" s="15">
        <v>143119095.16000003</v>
      </c>
      <c r="AD50" s="15">
        <v>27559705.900000002</v>
      </c>
      <c r="AE50" s="15">
        <v>29757075.699999999</v>
      </c>
      <c r="AF50" s="15">
        <v>0</v>
      </c>
      <c r="AG50" s="15">
        <v>1255411599.6400003</v>
      </c>
      <c r="AI50" s="11">
        <v>2022</v>
      </c>
      <c r="AJ50" s="16">
        <v>140207.38</v>
      </c>
      <c r="AK50" s="16">
        <v>7025448.870000001</v>
      </c>
      <c r="AL50" s="16">
        <v>125296.43</v>
      </c>
      <c r="AM50" s="16">
        <v>2388349.37</v>
      </c>
      <c r="AN50" s="16">
        <v>111960.64</v>
      </c>
      <c r="AO50" s="16">
        <v>15669982.109999999</v>
      </c>
      <c r="AP50" s="16">
        <v>1137609.58</v>
      </c>
      <c r="AQ50" s="16">
        <v>0</v>
      </c>
      <c r="AR50" s="16">
        <v>0</v>
      </c>
      <c r="AS50" s="16">
        <v>1012668.0300000001</v>
      </c>
      <c r="AT50" s="16">
        <v>1133085.3200000003</v>
      </c>
      <c r="AU50" s="16">
        <v>867564.41</v>
      </c>
      <c r="AV50" s="16">
        <v>1354057.62</v>
      </c>
      <c r="AW50" s="16">
        <v>0</v>
      </c>
      <c r="AX50" s="16">
        <v>30966229.760000005</v>
      </c>
    </row>
    <row r="51" spans="1:50" x14ac:dyDescent="0.25">
      <c r="A51" s="11" t="s">
        <v>9</v>
      </c>
      <c r="B51" s="15">
        <v>20</v>
      </c>
      <c r="C51" s="15">
        <v>58</v>
      </c>
      <c r="D51" s="15">
        <v>5</v>
      </c>
      <c r="E51" s="15">
        <v>39</v>
      </c>
      <c r="F51" s="15">
        <v>10</v>
      </c>
      <c r="G51" s="15">
        <v>131</v>
      </c>
      <c r="H51" s="15">
        <v>30</v>
      </c>
      <c r="I51" s="15">
        <v>0</v>
      </c>
      <c r="J51" s="15">
        <v>0</v>
      </c>
      <c r="K51" s="15">
        <v>5</v>
      </c>
      <c r="L51" s="15">
        <v>10</v>
      </c>
      <c r="M51" s="15">
        <v>10</v>
      </c>
      <c r="N51" s="15">
        <v>14</v>
      </c>
      <c r="O51" s="15">
        <v>0</v>
      </c>
      <c r="P51" s="15">
        <v>332</v>
      </c>
      <c r="R51" s="11" t="s">
        <v>9</v>
      </c>
      <c r="S51" s="15">
        <v>7301814.7999999989</v>
      </c>
      <c r="T51" s="15">
        <v>136935035.69999999</v>
      </c>
      <c r="U51" s="15">
        <v>6353170.2000000002</v>
      </c>
      <c r="V51" s="15">
        <v>1405534186.4400001</v>
      </c>
      <c r="W51" s="15">
        <v>6720505.5</v>
      </c>
      <c r="X51" s="15">
        <v>3422036166.4099998</v>
      </c>
      <c r="Y51" s="15">
        <v>295413420.5</v>
      </c>
      <c r="Z51" s="15">
        <v>0</v>
      </c>
      <c r="AA51" s="15">
        <v>0</v>
      </c>
      <c r="AB51" s="15">
        <v>126821217.40000001</v>
      </c>
      <c r="AC51" s="15">
        <v>674348130.86000013</v>
      </c>
      <c r="AD51" s="15">
        <v>213506369.90000001</v>
      </c>
      <c r="AE51" s="15">
        <v>96116669.400000006</v>
      </c>
      <c r="AF51" s="15">
        <v>0</v>
      </c>
      <c r="AG51" s="15">
        <v>6391086687.1099997</v>
      </c>
      <c r="AI51" s="11" t="s">
        <v>9</v>
      </c>
      <c r="AJ51" s="16">
        <v>744023.51000000013</v>
      </c>
      <c r="AK51" s="16">
        <v>16006109.850000001</v>
      </c>
      <c r="AL51" s="16">
        <v>508057.52999999997</v>
      </c>
      <c r="AM51" s="16">
        <v>10882613.239999998</v>
      </c>
      <c r="AN51" s="16">
        <v>495165.73</v>
      </c>
      <c r="AO51" s="16">
        <v>70925757.75</v>
      </c>
      <c r="AP51" s="16">
        <v>6266208.5599999996</v>
      </c>
      <c r="AQ51" s="16">
        <v>0</v>
      </c>
      <c r="AR51" s="16">
        <v>0</v>
      </c>
      <c r="AS51" s="16">
        <v>4677603.1400000006</v>
      </c>
      <c r="AT51" s="16">
        <v>4704600.6900000004</v>
      </c>
      <c r="AU51" s="16">
        <v>5383732.6200000001</v>
      </c>
      <c r="AV51" s="16">
        <v>4316233.459999999</v>
      </c>
      <c r="AW51" s="16">
        <v>0</v>
      </c>
      <c r="AX51" s="16">
        <v>124910106.08</v>
      </c>
    </row>
  </sheetData>
  <mergeCells count="12">
    <mergeCell ref="AI1:AX2"/>
    <mergeCell ref="AI14:AX15"/>
    <mergeCell ref="AI27:AX28"/>
    <mergeCell ref="AI40:AX41"/>
    <mergeCell ref="A27:P28"/>
    <mergeCell ref="A14:P15"/>
    <mergeCell ref="A1:P2"/>
    <mergeCell ref="A40:P41"/>
    <mergeCell ref="R14:AG15"/>
    <mergeCell ref="R27:AG28"/>
    <mergeCell ref="R40:AG41"/>
    <mergeCell ref="R1:AG2"/>
  </mergeCells>
  <pageMargins left="0.7" right="0.7" top="0.75" bottom="0.75" header="0.3" footer="0.3"/>
  <pageSetup orientation="portrait" horizontalDpi="90" verticalDpi="90" r:id="rId13"/>
  <customProperties>
    <customPr name="EpmWorksheetKeyString_GUID" r:id="rId14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0B895D-64C8-46FB-9D2E-3232EF0C0FC3}">
  <sheetPr codeName="Sheet5" filterMode="1">
    <tabColor theme="2" tint="-9.9978637043366805E-2"/>
  </sheetPr>
  <dimension ref="A1:AQ839"/>
  <sheetViews>
    <sheetView topLeftCell="I1" workbookViewId="0">
      <selection activeCell="AQ683" sqref="AQ683:AQ839"/>
    </sheetView>
  </sheetViews>
  <sheetFormatPr defaultRowHeight="15" x14ac:dyDescent="0.25"/>
  <cols>
    <col min="40" max="40" width="11" bestFit="1" customWidth="1"/>
    <col min="41" max="41" width="11.5703125" bestFit="1" customWidth="1"/>
    <col min="42" max="42" width="9.42578125" bestFit="1" customWidth="1"/>
  </cols>
  <sheetData>
    <row r="1" spans="1:43" ht="15.75" thickBot="1" x14ac:dyDescent="0.3"/>
    <row r="2" spans="1:43" ht="16.5" thickTop="1" thickBot="1" x14ac:dyDescent="0.3">
      <c r="A2" s="5" t="s">
        <v>5</v>
      </c>
      <c r="B2" s="5" t="s">
        <v>8</v>
      </c>
      <c r="C2" s="5" t="s">
        <v>3</v>
      </c>
      <c r="D2" s="5" t="s">
        <v>28</v>
      </c>
      <c r="E2" s="5" t="s">
        <v>29</v>
      </c>
      <c r="F2" s="5" t="s">
        <v>30</v>
      </c>
      <c r="G2" s="5" t="s">
        <v>31</v>
      </c>
      <c r="H2" s="5" t="s">
        <v>32</v>
      </c>
      <c r="I2" s="5" t="s">
        <v>33</v>
      </c>
      <c r="J2" s="5" t="s">
        <v>34</v>
      </c>
      <c r="K2" s="5" t="s">
        <v>35</v>
      </c>
      <c r="L2" s="5" t="s">
        <v>36</v>
      </c>
      <c r="M2" s="5" t="s">
        <v>37</v>
      </c>
      <c r="N2" s="5" t="s">
        <v>38</v>
      </c>
      <c r="O2" s="5" t="s">
        <v>39</v>
      </c>
      <c r="P2" s="5" t="s">
        <v>40</v>
      </c>
      <c r="Q2" s="5" t="s">
        <v>41</v>
      </c>
      <c r="R2" s="5" t="s">
        <v>42</v>
      </c>
      <c r="S2" s="5" t="s">
        <v>43</v>
      </c>
      <c r="T2" s="5" t="s">
        <v>44</v>
      </c>
      <c r="U2" s="5" t="s">
        <v>45</v>
      </c>
      <c r="V2" s="5" t="s">
        <v>46</v>
      </c>
      <c r="W2" s="5" t="s">
        <v>47</v>
      </c>
      <c r="X2" s="5" t="s">
        <v>48</v>
      </c>
      <c r="Y2" s="5" t="s">
        <v>49</v>
      </c>
      <c r="Z2" s="5" t="s">
        <v>50</v>
      </c>
      <c r="AA2" s="5" t="s">
        <v>51</v>
      </c>
      <c r="AB2" s="5" t="s">
        <v>52</v>
      </c>
      <c r="AC2" s="5" t="s">
        <v>53</v>
      </c>
      <c r="AD2" s="5" t="s">
        <v>54</v>
      </c>
      <c r="AE2" s="5" t="s">
        <v>55</v>
      </c>
      <c r="AF2" s="5" t="s">
        <v>56</v>
      </c>
      <c r="AG2" s="5" t="s">
        <v>57</v>
      </c>
      <c r="AH2" s="5" t="s">
        <v>58</v>
      </c>
      <c r="AI2" s="5" t="s">
        <v>59</v>
      </c>
      <c r="AJ2" s="5" t="s">
        <v>60</v>
      </c>
      <c r="AK2" s="5" t="s">
        <v>61</v>
      </c>
      <c r="AL2" s="5" t="s">
        <v>62</v>
      </c>
      <c r="AM2" s="5" t="s">
        <v>63</v>
      </c>
      <c r="AN2" s="9" t="s">
        <v>64</v>
      </c>
      <c r="AO2" s="9" t="s">
        <v>65</v>
      </c>
      <c r="AP2" s="9" t="s">
        <v>66</v>
      </c>
      <c r="AQ2" s="9" t="s">
        <v>67</v>
      </c>
    </row>
    <row r="3" spans="1:43" ht="15.75" hidden="1" thickTop="1" x14ac:dyDescent="0.25">
      <c r="A3" s="6">
        <v>1</v>
      </c>
      <c r="B3" s="6">
        <v>2018</v>
      </c>
      <c r="C3" s="6">
        <v>1</v>
      </c>
      <c r="D3" s="7">
        <v>25705</v>
      </c>
      <c r="E3" s="7">
        <v>18087</v>
      </c>
      <c r="F3" s="7">
        <v>5140</v>
      </c>
      <c r="G3" s="6">
        <v>460</v>
      </c>
      <c r="H3" s="6">
        <v>283</v>
      </c>
      <c r="I3" s="6">
        <v>28</v>
      </c>
      <c r="J3" s="6">
        <v>2</v>
      </c>
      <c r="K3" s="6">
        <v>91</v>
      </c>
      <c r="L3" s="6">
        <v>161</v>
      </c>
      <c r="M3" s="6">
        <v>37</v>
      </c>
      <c r="N3" s="6">
        <v>0</v>
      </c>
      <c r="O3" s="6">
        <v>337</v>
      </c>
      <c r="P3" s="7">
        <v>2268</v>
      </c>
      <c r="Q3" s="7">
        <v>1064</v>
      </c>
      <c r="R3" s="6">
        <v>147</v>
      </c>
      <c r="S3" s="6">
        <v>5</v>
      </c>
      <c r="T3" s="6">
        <v>0</v>
      </c>
      <c r="U3" s="6">
        <v>0</v>
      </c>
      <c r="V3" s="6">
        <v>0</v>
      </c>
      <c r="W3" s="6">
        <v>1</v>
      </c>
      <c r="X3" s="6">
        <v>31</v>
      </c>
      <c r="Y3" s="6">
        <v>767</v>
      </c>
      <c r="Z3" s="7">
        <v>2526</v>
      </c>
      <c r="AA3" s="7">
        <v>1654</v>
      </c>
      <c r="AB3" s="6">
        <v>185</v>
      </c>
      <c r="AC3" s="6">
        <v>23</v>
      </c>
      <c r="AD3" s="6">
        <v>15</v>
      </c>
      <c r="AE3" s="6">
        <v>0</v>
      </c>
      <c r="AF3" s="6">
        <v>1</v>
      </c>
      <c r="AG3" s="6">
        <v>0</v>
      </c>
      <c r="AH3" s="6">
        <v>0</v>
      </c>
      <c r="AI3" s="6">
        <v>0</v>
      </c>
      <c r="AJ3" s="6">
        <v>0</v>
      </c>
      <c r="AK3" s="6">
        <v>0</v>
      </c>
      <c r="AL3" s="6">
        <v>3</v>
      </c>
      <c r="AM3" s="6">
        <v>0</v>
      </c>
      <c r="AN3" s="3">
        <f>SUM(D3:M3)</f>
        <v>49994</v>
      </c>
      <c r="AO3">
        <f>SUM(N3:AD3)</f>
        <v>9023</v>
      </c>
      <c r="AP3">
        <f>SUM(AE3:AM3)</f>
        <v>4</v>
      </c>
      <c r="AQ3" s="3">
        <f>SUM(AN3:AP3)</f>
        <v>59021</v>
      </c>
    </row>
    <row r="4" spans="1:43" ht="15.75" hidden="1" thickTop="1" x14ac:dyDescent="0.25">
      <c r="A4" s="6">
        <v>1</v>
      </c>
      <c r="B4" s="6">
        <v>2018</v>
      </c>
      <c r="C4" s="6">
        <v>2</v>
      </c>
      <c r="D4" s="7">
        <v>25638</v>
      </c>
      <c r="E4" s="7">
        <v>18033</v>
      </c>
      <c r="F4" s="7">
        <v>5146</v>
      </c>
      <c r="G4" s="6">
        <v>452</v>
      </c>
      <c r="H4" s="6">
        <v>280</v>
      </c>
      <c r="I4" s="6">
        <v>28</v>
      </c>
      <c r="J4" s="6">
        <v>2</v>
      </c>
      <c r="K4" s="6">
        <v>92</v>
      </c>
      <c r="L4" s="6">
        <v>159</v>
      </c>
      <c r="M4" s="6">
        <v>35</v>
      </c>
      <c r="N4" s="6">
        <v>0</v>
      </c>
      <c r="O4" s="6">
        <v>328</v>
      </c>
      <c r="P4" s="7">
        <v>2282</v>
      </c>
      <c r="Q4" s="7">
        <v>1039</v>
      </c>
      <c r="R4" s="6">
        <v>134</v>
      </c>
      <c r="S4" s="6">
        <v>4</v>
      </c>
      <c r="T4" s="6">
        <v>0</v>
      </c>
      <c r="U4" s="6">
        <v>0</v>
      </c>
      <c r="V4" s="6">
        <v>0</v>
      </c>
      <c r="W4" s="6">
        <v>1</v>
      </c>
      <c r="X4" s="6">
        <v>31</v>
      </c>
      <c r="Y4" s="6">
        <v>761</v>
      </c>
      <c r="Z4" s="7">
        <v>2477</v>
      </c>
      <c r="AA4" s="7">
        <v>1649</v>
      </c>
      <c r="AB4" s="6">
        <v>186</v>
      </c>
      <c r="AC4" s="6">
        <v>23</v>
      </c>
      <c r="AD4" s="6">
        <v>15</v>
      </c>
      <c r="AE4" s="6">
        <v>0</v>
      </c>
      <c r="AF4" s="6">
        <v>1</v>
      </c>
      <c r="AG4" s="6">
        <v>0</v>
      </c>
      <c r="AH4" s="6">
        <v>0</v>
      </c>
      <c r="AI4" s="6">
        <v>0</v>
      </c>
      <c r="AJ4" s="6">
        <v>0</v>
      </c>
      <c r="AK4" s="6">
        <v>0</v>
      </c>
      <c r="AL4" s="6">
        <v>3</v>
      </c>
      <c r="AM4" s="6">
        <v>0</v>
      </c>
      <c r="AN4" s="3">
        <f t="shared" ref="AN4:AN67" si="0">SUM(D4:M4)</f>
        <v>49865</v>
      </c>
      <c r="AO4">
        <f t="shared" ref="AO4:AO67" si="1">SUM(N4:AD4)</f>
        <v>8930</v>
      </c>
      <c r="AP4">
        <f t="shared" ref="AP4:AP67" si="2">SUM(AE4:AM4)</f>
        <v>4</v>
      </c>
      <c r="AQ4" s="3">
        <f t="shared" ref="AQ4:AQ67" si="3">SUM(AN4:AP4)</f>
        <v>58799</v>
      </c>
    </row>
    <row r="5" spans="1:43" ht="15.75" hidden="1" thickTop="1" x14ac:dyDescent="0.25">
      <c r="A5" s="6">
        <v>1</v>
      </c>
      <c r="B5" s="6">
        <v>2018</v>
      </c>
      <c r="C5" s="6">
        <v>3</v>
      </c>
      <c r="D5" s="7">
        <v>25696</v>
      </c>
      <c r="E5" s="7">
        <v>18107</v>
      </c>
      <c r="F5" s="7">
        <v>5252</v>
      </c>
      <c r="G5" s="6">
        <v>452</v>
      </c>
      <c r="H5" s="6">
        <v>285</v>
      </c>
      <c r="I5" s="6">
        <v>26</v>
      </c>
      <c r="J5" s="6">
        <v>2</v>
      </c>
      <c r="K5" s="6">
        <v>91</v>
      </c>
      <c r="L5" s="6">
        <v>161</v>
      </c>
      <c r="M5" s="6">
        <v>36</v>
      </c>
      <c r="N5" s="6">
        <v>0</v>
      </c>
      <c r="O5" s="6">
        <v>332</v>
      </c>
      <c r="P5" s="7">
        <v>2271</v>
      </c>
      <c r="Q5" s="7">
        <v>1068</v>
      </c>
      <c r="R5" s="6">
        <v>134</v>
      </c>
      <c r="S5" s="6">
        <v>4</v>
      </c>
      <c r="T5" s="6">
        <v>0</v>
      </c>
      <c r="U5" s="6">
        <v>0</v>
      </c>
      <c r="V5" s="6">
        <v>0</v>
      </c>
      <c r="W5" s="6">
        <v>1</v>
      </c>
      <c r="X5" s="6">
        <v>31</v>
      </c>
      <c r="Y5" s="6">
        <v>752</v>
      </c>
      <c r="Z5" s="7">
        <v>2484</v>
      </c>
      <c r="AA5" s="7">
        <v>1651</v>
      </c>
      <c r="AB5" s="6">
        <v>188</v>
      </c>
      <c r="AC5" s="6">
        <v>23</v>
      </c>
      <c r="AD5" s="6">
        <v>15</v>
      </c>
      <c r="AE5" s="6">
        <v>0</v>
      </c>
      <c r="AF5" s="6">
        <v>1</v>
      </c>
      <c r="AG5" s="6">
        <v>0</v>
      </c>
      <c r="AH5" s="6">
        <v>0</v>
      </c>
      <c r="AI5" s="6">
        <v>0</v>
      </c>
      <c r="AJ5" s="6">
        <v>0</v>
      </c>
      <c r="AK5" s="6">
        <v>0</v>
      </c>
      <c r="AL5" s="6">
        <v>3</v>
      </c>
      <c r="AM5" s="6">
        <v>0</v>
      </c>
      <c r="AN5" s="3">
        <f t="shared" si="0"/>
        <v>50108</v>
      </c>
      <c r="AO5">
        <f t="shared" si="1"/>
        <v>8954</v>
      </c>
      <c r="AP5">
        <f t="shared" si="2"/>
        <v>4</v>
      </c>
      <c r="AQ5" s="3">
        <f t="shared" si="3"/>
        <v>59066</v>
      </c>
    </row>
    <row r="6" spans="1:43" ht="15.75" hidden="1" thickTop="1" x14ac:dyDescent="0.25">
      <c r="A6" s="6">
        <v>1</v>
      </c>
      <c r="B6" s="6">
        <v>2018</v>
      </c>
      <c r="C6" s="6">
        <v>4</v>
      </c>
      <c r="D6" s="7">
        <v>25636</v>
      </c>
      <c r="E6" s="7">
        <v>18112</v>
      </c>
      <c r="F6" s="7">
        <v>5241</v>
      </c>
      <c r="G6" s="6">
        <v>450</v>
      </c>
      <c r="H6" s="6">
        <v>281</v>
      </c>
      <c r="I6" s="6">
        <v>23</v>
      </c>
      <c r="J6" s="6">
        <v>2</v>
      </c>
      <c r="K6" s="6">
        <v>91</v>
      </c>
      <c r="L6" s="6">
        <v>164</v>
      </c>
      <c r="M6" s="6">
        <v>36</v>
      </c>
      <c r="N6" s="6">
        <v>0</v>
      </c>
      <c r="O6" s="6">
        <v>329</v>
      </c>
      <c r="P6" s="7">
        <v>2252</v>
      </c>
      <c r="Q6" s="7">
        <v>1041</v>
      </c>
      <c r="R6" s="6">
        <v>130</v>
      </c>
      <c r="S6" s="6">
        <v>6</v>
      </c>
      <c r="T6" s="6">
        <v>0</v>
      </c>
      <c r="U6" s="6">
        <v>0</v>
      </c>
      <c r="V6" s="6">
        <v>0</v>
      </c>
      <c r="W6" s="6">
        <v>1</v>
      </c>
      <c r="X6" s="6">
        <v>31</v>
      </c>
      <c r="Y6" s="6">
        <v>746</v>
      </c>
      <c r="Z6" s="7">
        <v>2493</v>
      </c>
      <c r="AA6" s="7">
        <v>1649</v>
      </c>
      <c r="AB6" s="6">
        <v>185</v>
      </c>
      <c r="AC6" s="6">
        <v>23</v>
      </c>
      <c r="AD6" s="6">
        <v>15</v>
      </c>
      <c r="AE6" s="6">
        <v>0</v>
      </c>
      <c r="AF6" s="6">
        <v>1</v>
      </c>
      <c r="AG6" s="6">
        <v>0</v>
      </c>
      <c r="AH6" s="6">
        <v>0</v>
      </c>
      <c r="AI6" s="6">
        <v>0</v>
      </c>
      <c r="AJ6" s="6">
        <v>0</v>
      </c>
      <c r="AK6" s="6">
        <v>0</v>
      </c>
      <c r="AL6" s="6">
        <v>3</v>
      </c>
      <c r="AM6" s="6">
        <v>0</v>
      </c>
      <c r="AN6" s="3">
        <f t="shared" si="0"/>
        <v>50036</v>
      </c>
      <c r="AO6">
        <f t="shared" si="1"/>
        <v>8901</v>
      </c>
      <c r="AP6">
        <f t="shared" si="2"/>
        <v>4</v>
      </c>
      <c r="AQ6" s="3">
        <f t="shared" si="3"/>
        <v>58941</v>
      </c>
    </row>
    <row r="7" spans="1:43" ht="15.75" hidden="1" thickTop="1" x14ac:dyDescent="0.25">
      <c r="A7" s="6">
        <v>1</v>
      </c>
      <c r="B7" s="6">
        <v>2018</v>
      </c>
      <c r="C7" s="6">
        <v>5</v>
      </c>
      <c r="D7" s="7">
        <v>25585</v>
      </c>
      <c r="E7" s="7">
        <v>18116</v>
      </c>
      <c r="F7" s="7">
        <v>5240</v>
      </c>
      <c r="G7" s="6">
        <v>452</v>
      </c>
      <c r="H7" s="6">
        <v>276</v>
      </c>
      <c r="I7" s="6">
        <v>22</v>
      </c>
      <c r="J7" s="6">
        <v>2</v>
      </c>
      <c r="K7" s="6">
        <v>92</v>
      </c>
      <c r="L7" s="6">
        <v>164</v>
      </c>
      <c r="M7" s="6">
        <v>36</v>
      </c>
      <c r="N7" s="6">
        <v>0</v>
      </c>
      <c r="O7" s="6">
        <v>323</v>
      </c>
      <c r="P7" s="7">
        <v>2261</v>
      </c>
      <c r="Q7" s="7">
        <v>1027</v>
      </c>
      <c r="R7" s="6">
        <v>127</v>
      </c>
      <c r="S7" s="6">
        <v>7</v>
      </c>
      <c r="T7" s="6">
        <v>0</v>
      </c>
      <c r="U7" s="6">
        <v>0</v>
      </c>
      <c r="V7" s="6">
        <v>0</v>
      </c>
      <c r="W7" s="6">
        <v>1</v>
      </c>
      <c r="X7" s="6">
        <v>32</v>
      </c>
      <c r="Y7" s="6">
        <v>751</v>
      </c>
      <c r="Z7" s="7">
        <v>2514</v>
      </c>
      <c r="AA7" s="7">
        <v>1671</v>
      </c>
      <c r="AB7" s="6">
        <v>184</v>
      </c>
      <c r="AC7" s="6">
        <v>24</v>
      </c>
      <c r="AD7" s="6">
        <v>15</v>
      </c>
      <c r="AE7" s="6">
        <v>0</v>
      </c>
      <c r="AF7" s="6">
        <v>1</v>
      </c>
      <c r="AG7" s="6">
        <v>0</v>
      </c>
      <c r="AH7" s="6">
        <v>0</v>
      </c>
      <c r="AI7" s="6">
        <v>0</v>
      </c>
      <c r="AJ7" s="6">
        <v>0</v>
      </c>
      <c r="AK7" s="6">
        <v>0</v>
      </c>
      <c r="AL7" s="6">
        <v>3</v>
      </c>
      <c r="AM7" s="6">
        <v>0</v>
      </c>
      <c r="AN7" s="3">
        <f t="shared" si="0"/>
        <v>49985</v>
      </c>
      <c r="AO7">
        <f t="shared" si="1"/>
        <v>8937</v>
      </c>
      <c r="AP7">
        <f t="shared" si="2"/>
        <v>4</v>
      </c>
      <c r="AQ7" s="3">
        <f t="shared" si="3"/>
        <v>58926</v>
      </c>
    </row>
    <row r="8" spans="1:43" ht="15.75" hidden="1" thickTop="1" x14ac:dyDescent="0.25">
      <c r="A8" s="6">
        <v>1</v>
      </c>
      <c r="B8" s="6">
        <v>2018</v>
      </c>
      <c r="C8" s="6">
        <v>6</v>
      </c>
      <c r="D8" s="7">
        <v>25558</v>
      </c>
      <c r="E8" s="7">
        <v>18112</v>
      </c>
      <c r="F8" s="7">
        <v>5288</v>
      </c>
      <c r="G8" s="6">
        <v>454</v>
      </c>
      <c r="H8" s="6">
        <v>276</v>
      </c>
      <c r="I8" s="6">
        <v>22</v>
      </c>
      <c r="J8" s="6">
        <v>1</v>
      </c>
      <c r="K8" s="6">
        <v>91</v>
      </c>
      <c r="L8" s="6">
        <v>163</v>
      </c>
      <c r="M8" s="6">
        <v>37</v>
      </c>
      <c r="N8" s="6">
        <v>0</v>
      </c>
      <c r="O8" s="6">
        <v>333</v>
      </c>
      <c r="P8" s="7">
        <v>2242</v>
      </c>
      <c r="Q8" s="7">
        <v>1019</v>
      </c>
      <c r="R8" s="6">
        <v>123</v>
      </c>
      <c r="S8" s="6">
        <v>5</v>
      </c>
      <c r="T8" s="6">
        <v>0</v>
      </c>
      <c r="U8" s="6">
        <v>0</v>
      </c>
      <c r="V8" s="6">
        <v>0</v>
      </c>
      <c r="W8" s="6">
        <v>1</v>
      </c>
      <c r="X8" s="6">
        <v>30</v>
      </c>
      <c r="Y8" s="6">
        <v>754</v>
      </c>
      <c r="Z8" s="7">
        <v>2522</v>
      </c>
      <c r="AA8" s="7">
        <v>1659</v>
      </c>
      <c r="AB8" s="6">
        <v>184</v>
      </c>
      <c r="AC8" s="6">
        <v>25</v>
      </c>
      <c r="AD8" s="6">
        <v>15</v>
      </c>
      <c r="AE8" s="6">
        <v>0</v>
      </c>
      <c r="AF8" s="6">
        <v>1</v>
      </c>
      <c r="AG8" s="6">
        <v>0</v>
      </c>
      <c r="AH8" s="6">
        <v>0</v>
      </c>
      <c r="AI8" s="6">
        <v>0</v>
      </c>
      <c r="AJ8" s="6">
        <v>0</v>
      </c>
      <c r="AK8" s="6">
        <v>0</v>
      </c>
      <c r="AL8" s="6">
        <v>3</v>
      </c>
      <c r="AM8" s="6">
        <v>0</v>
      </c>
      <c r="AN8" s="3">
        <f t="shared" si="0"/>
        <v>50002</v>
      </c>
      <c r="AO8">
        <f t="shared" si="1"/>
        <v>8912</v>
      </c>
      <c r="AP8">
        <f t="shared" si="2"/>
        <v>4</v>
      </c>
      <c r="AQ8" s="3">
        <f t="shared" si="3"/>
        <v>58918</v>
      </c>
    </row>
    <row r="9" spans="1:43" ht="15.75" hidden="1" thickTop="1" x14ac:dyDescent="0.25">
      <c r="A9" s="6">
        <v>1</v>
      </c>
      <c r="B9" s="6">
        <v>2018</v>
      </c>
      <c r="C9" s="6">
        <v>7</v>
      </c>
      <c r="D9" s="7">
        <v>25370</v>
      </c>
      <c r="E9" s="7">
        <v>17798</v>
      </c>
      <c r="F9" s="7">
        <v>5740</v>
      </c>
      <c r="G9" s="6">
        <v>450</v>
      </c>
      <c r="H9" s="6">
        <v>318</v>
      </c>
      <c r="I9" s="6">
        <v>23</v>
      </c>
      <c r="J9" s="6">
        <v>0</v>
      </c>
      <c r="K9" s="6">
        <v>88</v>
      </c>
      <c r="L9" s="6">
        <v>165</v>
      </c>
      <c r="M9" s="6">
        <v>41</v>
      </c>
      <c r="N9" s="6">
        <v>0</v>
      </c>
      <c r="O9" s="6">
        <v>324</v>
      </c>
      <c r="P9" s="7">
        <v>2269</v>
      </c>
      <c r="Q9" s="6">
        <v>990</v>
      </c>
      <c r="R9" s="6">
        <v>138</v>
      </c>
      <c r="S9" s="6">
        <v>5</v>
      </c>
      <c r="T9" s="6">
        <v>0</v>
      </c>
      <c r="U9" s="6">
        <v>0</v>
      </c>
      <c r="V9" s="6">
        <v>0</v>
      </c>
      <c r="W9" s="6">
        <v>1</v>
      </c>
      <c r="X9" s="6">
        <v>30</v>
      </c>
      <c r="Y9" s="6">
        <v>835</v>
      </c>
      <c r="Z9" s="7">
        <v>2493</v>
      </c>
      <c r="AA9" s="7">
        <v>1620</v>
      </c>
      <c r="AB9" s="6">
        <v>192</v>
      </c>
      <c r="AC9" s="6">
        <v>22</v>
      </c>
      <c r="AD9" s="6">
        <v>15</v>
      </c>
      <c r="AE9" s="6">
        <v>0</v>
      </c>
      <c r="AF9" s="6">
        <v>1</v>
      </c>
      <c r="AG9" s="6">
        <v>0</v>
      </c>
      <c r="AH9" s="6">
        <v>0</v>
      </c>
      <c r="AI9" s="6">
        <v>0</v>
      </c>
      <c r="AJ9" s="6">
        <v>0</v>
      </c>
      <c r="AK9" s="6">
        <v>0</v>
      </c>
      <c r="AL9" s="6">
        <v>3</v>
      </c>
      <c r="AM9" s="6">
        <v>0</v>
      </c>
      <c r="AN9" s="3">
        <f t="shared" si="0"/>
        <v>49993</v>
      </c>
      <c r="AO9">
        <f t="shared" si="1"/>
        <v>8934</v>
      </c>
      <c r="AP9">
        <f t="shared" si="2"/>
        <v>4</v>
      </c>
      <c r="AQ9" s="3">
        <f t="shared" si="3"/>
        <v>58931</v>
      </c>
    </row>
    <row r="10" spans="1:43" ht="15.75" hidden="1" thickTop="1" x14ac:dyDescent="0.25">
      <c r="A10" s="6">
        <v>1</v>
      </c>
      <c r="B10" s="6">
        <v>2018</v>
      </c>
      <c r="C10" s="6">
        <v>8</v>
      </c>
      <c r="D10" s="7">
        <v>25326</v>
      </c>
      <c r="E10" s="7">
        <v>17842</v>
      </c>
      <c r="F10" s="7">
        <v>5844</v>
      </c>
      <c r="G10" s="6">
        <v>460</v>
      </c>
      <c r="H10" s="6">
        <v>318</v>
      </c>
      <c r="I10" s="6">
        <v>25</v>
      </c>
      <c r="J10" s="6">
        <v>0</v>
      </c>
      <c r="K10" s="6">
        <v>89</v>
      </c>
      <c r="L10" s="6">
        <v>165</v>
      </c>
      <c r="M10" s="6">
        <v>43</v>
      </c>
      <c r="N10" s="6">
        <v>0</v>
      </c>
      <c r="O10" s="6">
        <v>338</v>
      </c>
      <c r="P10" s="7">
        <v>2268</v>
      </c>
      <c r="Q10" s="6">
        <v>997</v>
      </c>
      <c r="R10" s="6">
        <v>118</v>
      </c>
      <c r="S10" s="6">
        <v>4</v>
      </c>
      <c r="T10" s="6">
        <v>0</v>
      </c>
      <c r="U10" s="6">
        <v>0</v>
      </c>
      <c r="V10" s="6">
        <v>0</v>
      </c>
      <c r="W10" s="6">
        <v>1</v>
      </c>
      <c r="X10" s="6">
        <v>33</v>
      </c>
      <c r="Y10" s="6">
        <v>821</v>
      </c>
      <c r="Z10" s="7">
        <v>2495</v>
      </c>
      <c r="AA10" s="7">
        <v>1628</v>
      </c>
      <c r="AB10" s="6">
        <v>190</v>
      </c>
      <c r="AC10" s="6">
        <v>24</v>
      </c>
      <c r="AD10" s="6">
        <v>15</v>
      </c>
      <c r="AE10" s="6">
        <v>0</v>
      </c>
      <c r="AF10" s="6">
        <v>1</v>
      </c>
      <c r="AG10" s="6">
        <v>0</v>
      </c>
      <c r="AH10" s="6">
        <v>0</v>
      </c>
      <c r="AI10" s="6">
        <v>0</v>
      </c>
      <c r="AJ10" s="6">
        <v>0</v>
      </c>
      <c r="AK10" s="6">
        <v>0</v>
      </c>
      <c r="AL10" s="6">
        <v>2</v>
      </c>
      <c r="AM10" s="6">
        <v>0</v>
      </c>
      <c r="AN10" s="3">
        <f t="shared" si="0"/>
        <v>50112</v>
      </c>
      <c r="AO10">
        <f t="shared" si="1"/>
        <v>8932</v>
      </c>
      <c r="AP10">
        <f t="shared" si="2"/>
        <v>3</v>
      </c>
      <c r="AQ10" s="3">
        <f t="shared" si="3"/>
        <v>59047</v>
      </c>
    </row>
    <row r="11" spans="1:43" ht="15.75" hidden="1" thickTop="1" x14ac:dyDescent="0.25">
      <c r="A11" s="6">
        <v>1</v>
      </c>
      <c r="B11" s="6">
        <v>2018</v>
      </c>
      <c r="C11" s="6">
        <v>9</v>
      </c>
      <c r="D11" s="7">
        <v>25274</v>
      </c>
      <c r="E11" s="7">
        <v>17826</v>
      </c>
      <c r="F11" s="7">
        <v>5880</v>
      </c>
      <c r="G11" s="6">
        <v>458</v>
      </c>
      <c r="H11" s="6">
        <v>315</v>
      </c>
      <c r="I11" s="6">
        <v>25</v>
      </c>
      <c r="J11" s="6">
        <v>0</v>
      </c>
      <c r="K11" s="6">
        <v>89</v>
      </c>
      <c r="L11" s="6">
        <v>165</v>
      </c>
      <c r="M11" s="6">
        <v>42</v>
      </c>
      <c r="N11" s="6">
        <v>0</v>
      </c>
      <c r="O11" s="6">
        <v>344</v>
      </c>
      <c r="P11" s="7">
        <v>2273</v>
      </c>
      <c r="Q11" s="7">
        <v>1007</v>
      </c>
      <c r="R11" s="6">
        <v>118</v>
      </c>
      <c r="S11" s="6">
        <v>5</v>
      </c>
      <c r="T11" s="6">
        <v>0</v>
      </c>
      <c r="U11" s="6">
        <v>0</v>
      </c>
      <c r="V11" s="6">
        <v>0</v>
      </c>
      <c r="W11" s="6">
        <v>1</v>
      </c>
      <c r="X11" s="6">
        <v>31</v>
      </c>
      <c r="Y11" s="6">
        <v>828</v>
      </c>
      <c r="Z11" s="7">
        <v>2520</v>
      </c>
      <c r="AA11" s="7">
        <v>1637</v>
      </c>
      <c r="AB11" s="6">
        <v>190</v>
      </c>
      <c r="AC11" s="6">
        <v>22</v>
      </c>
      <c r="AD11" s="6">
        <v>15</v>
      </c>
      <c r="AE11" s="6">
        <v>0</v>
      </c>
      <c r="AF11" s="6">
        <v>1</v>
      </c>
      <c r="AG11" s="6">
        <v>0</v>
      </c>
      <c r="AH11" s="6">
        <v>0</v>
      </c>
      <c r="AI11" s="6">
        <v>0</v>
      </c>
      <c r="AJ11" s="6">
        <v>0</v>
      </c>
      <c r="AK11" s="6">
        <v>0</v>
      </c>
      <c r="AL11" s="6">
        <v>4</v>
      </c>
      <c r="AM11" s="6">
        <v>0</v>
      </c>
      <c r="AN11" s="3">
        <f t="shared" si="0"/>
        <v>50074</v>
      </c>
      <c r="AO11">
        <f t="shared" si="1"/>
        <v>8991</v>
      </c>
      <c r="AP11">
        <f t="shared" si="2"/>
        <v>5</v>
      </c>
      <c r="AQ11" s="3">
        <f t="shared" si="3"/>
        <v>59070</v>
      </c>
    </row>
    <row r="12" spans="1:43" ht="15.75" hidden="1" thickTop="1" x14ac:dyDescent="0.25">
      <c r="A12" s="6">
        <v>1</v>
      </c>
      <c r="B12" s="6">
        <v>2018</v>
      </c>
      <c r="C12" s="6">
        <v>10</v>
      </c>
      <c r="D12" s="7">
        <v>25265</v>
      </c>
      <c r="E12" s="7">
        <v>17956</v>
      </c>
      <c r="F12" s="7">
        <v>5935</v>
      </c>
      <c r="G12" s="6">
        <v>467</v>
      </c>
      <c r="H12" s="6">
        <v>319</v>
      </c>
      <c r="I12" s="6">
        <v>23</v>
      </c>
      <c r="J12" s="6">
        <v>0</v>
      </c>
      <c r="K12" s="6">
        <v>91</v>
      </c>
      <c r="L12" s="6">
        <v>166</v>
      </c>
      <c r="M12" s="6">
        <v>42</v>
      </c>
      <c r="N12" s="6">
        <v>0</v>
      </c>
      <c r="O12" s="6">
        <v>334</v>
      </c>
      <c r="P12" s="7">
        <v>2261</v>
      </c>
      <c r="Q12" s="7">
        <v>1033</v>
      </c>
      <c r="R12" s="6">
        <v>115</v>
      </c>
      <c r="S12" s="6">
        <v>5</v>
      </c>
      <c r="T12" s="6">
        <v>0</v>
      </c>
      <c r="U12" s="6">
        <v>0</v>
      </c>
      <c r="V12" s="6">
        <v>0</v>
      </c>
      <c r="W12" s="6">
        <v>1</v>
      </c>
      <c r="X12" s="6">
        <v>31</v>
      </c>
      <c r="Y12" s="6">
        <v>823</v>
      </c>
      <c r="Z12" s="7">
        <v>2513</v>
      </c>
      <c r="AA12" s="7">
        <v>1639</v>
      </c>
      <c r="AB12" s="6">
        <v>196</v>
      </c>
      <c r="AC12" s="6">
        <v>24</v>
      </c>
      <c r="AD12" s="6">
        <v>15</v>
      </c>
      <c r="AE12" s="6">
        <v>0</v>
      </c>
      <c r="AF12" s="6">
        <v>1</v>
      </c>
      <c r="AG12" s="6">
        <v>0</v>
      </c>
      <c r="AH12" s="6">
        <v>0</v>
      </c>
      <c r="AI12" s="6">
        <v>0</v>
      </c>
      <c r="AJ12" s="6">
        <v>0</v>
      </c>
      <c r="AK12" s="6">
        <v>0</v>
      </c>
      <c r="AL12" s="6">
        <v>3</v>
      </c>
      <c r="AM12" s="6">
        <v>0</v>
      </c>
      <c r="AN12" s="3">
        <f t="shared" si="0"/>
        <v>50264</v>
      </c>
      <c r="AO12">
        <f t="shared" si="1"/>
        <v>8990</v>
      </c>
      <c r="AP12">
        <f t="shared" si="2"/>
        <v>4</v>
      </c>
      <c r="AQ12" s="3">
        <f t="shared" si="3"/>
        <v>59258</v>
      </c>
    </row>
    <row r="13" spans="1:43" ht="15.75" hidden="1" thickTop="1" x14ac:dyDescent="0.25">
      <c r="A13" s="6">
        <v>1</v>
      </c>
      <c r="B13" s="6">
        <v>2018</v>
      </c>
      <c r="C13" s="6">
        <v>11</v>
      </c>
      <c r="D13" s="7">
        <v>25150</v>
      </c>
      <c r="E13" s="7">
        <v>17897</v>
      </c>
      <c r="F13" s="7">
        <v>5948</v>
      </c>
      <c r="G13" s="6">
        <v>470</v>
      </c>
      <c r="H13" s="6">
        <v>324</v>
      </c>
      <c r="I13" s="6">
        <v>28</v>
      </c>
      <c r="J13" s="6">
        <v>0</v>
      </c>
      <c r="K13" s="6">
        <v>92</v>
      </c>
      <c r="L13" s="6">
        <v>165</v>
      </c>
      <c r="M13" s="6">
        <v>42</v>
      </c>
      <c r="N13" s="6">
        <v>0</v>
      </c>
      <c r="O13" s="6">
        <v>333</v>
      </c>
      <c r="P13" s="7">
        <v>2262</v>
      </c>
      <c r="Q13" s="7">
        <v>1025</v>
      </c>
      <c r="R13" s="6">
        <v>118</v>
      </c>
      <c r="S13" s="6">
        <v>4</v>
      </c>
      <c r="T13" s="6">
        <v>0</v>
      </c>
      <c r="U13" s="6">
        <v>0</v>
      </c>
      <c r="V13" s="6">
        <v>0</v>
      </c>
      <c r="W13" s="6">
        <v>1</v>
      </c>
      <c r="X13" s="6">
        <v>32</v>
      </c>
      <c r="Y13" s="6">
        <v>818</v>
      </c>
      <c r="Z13" s="7">
        <v>2509</v>
      </c>
      <c r="AA13" s="7">
        <v>1632</v>
      </c>
      <c r="AB13" s="6">
        <v>194</v>
      </c>
      <c r="AC13" s="6">
        <v>23</v>
      </c>
      <c r="AD13" s="6">
        <v>15</v>
      </c>
      <c r="AE13" s="6">
        <v>0</v>
      </c>
      <c r="AF13" s="6">
        <v>1</v>
      </c>
      <c r="AG13" s="6">
        <v>0</v>
      </c>
      <c r="AH13" s="6">
        <v>0</v>
      </c>
      <c r="AI13" s="6">
        <v>0</v>
      </c>
      <c r="AJ13" s="6">
        <v>0</v>
      </c>
      <c r="AK13" s="6">
        <v>0</v>
      </c>
      <c r="AL13" s="6">
        <v>0</v>
      </c>
      <c r="AM13" s="6">
        <v>3</v>
      </c>
      <c r="AN13" s="3">
        <f t="shared" si="0"/>
        <v>50116</v>
      </c>
      <c r="AO13">
        <f t="shared" si="1"/>
        <v>8966</v>
      </c>
      <c r="AP13">
        <f t="shared" si="2"/>
        <v>4</v>
      </c>
      <c r="AQ13" s="3">
        <f t="shared" si="3"/>
        <v>59086</v>
      </c>
    </row>
    <row r="14" spans="1:43" ht="15.75" hidden="1" thickTop="1" x14ac:dyDescent="0.25">
      <c r="A14" s="6">
        <v>1</v>
      </c>
      <c r="B14" s="6">
        <v>2018</v>
      </c>
      <c r="C14" s="6">
        <v>12</v>
      </c>
      <c r="D14" s="7">
        <v>25150</v>
      </c>
      <c r="E14" s="7">
        <v>17913</v>
      </c>
      <c r="F14" s="7">
        <v>6018</v>
      </c>
      <c r="G14" s="6">
        <v>467</v>
      </c>
      <c r="H14" s="6">
        <v>317</v>
      </c>
      <c r="I14" s="6">
        <v>21</v>
      </c>
      <c r="J14" s="6">
        <v>0</v>
      </c>
      <c r="K14" s="6">
        <v>92</v>
      </c>
      <c r="L14" s="6">
        <v>169</v>
      </c>
      <c r="M14" s="6">
        <v>42</v>
      </c>
      <c r="N14" s="6">
        <v>0</v>
      </c>
      <c r="O14" s="6">
        <v>332</v>
      </c>
      <c r="P14" s="7">
        <v>2251</v>
      </c>
      <c r="Q14" s="7">
        <v>1027</v>
      </c>
      <c r="R14" s="6">
        <v>126</v>
      </c>
      <c r="S14" s="6">
        <v>11</v>
      </c>
      <c r="T14" s="6">
        <v>0</v>
      </c>
      <c r="U14" s="6">
        <v>0</v>
      </c>
      <c r="V14" s="6">
        <v>0</v>
      </c>
      <c r="W14" s="6">
        <v>1</v>
      </c>
      <c r="X14" s="6">
        <v>32</v>
      </c>
      <c r="Y14" s="6">
        <v>811</v>
      </c>
      <c r="Z14" s="7">
        <v>2534</v>
      </c>
      <c r="AA14" s="7">
        <v>1638</v>
      </c>
      <c r="AB14" s="6">
        <v>197</v>
      </c>
      <c r="AC14" s="6">
        <v>23</v>
      </c>
      <c r="AD14" s="6">
        <v>15</v>
      </c>
      <c r="AE14" s="6">
        <v>0</v>
      </c>
      <c r="AF14" s="6">
        <v>1</v>
      </c>
      <c r="AG14" s="6">
        <v>0</v>
      </c>
      <c r="AH14" s="6">
        <v>0</v>
      </c>
      <c r="AI14" s="6">
        <v>0</v>
      </c>
      <c r="AJ14" s="6">
        <v>0</v>
      </c>
      <c r="AK14" s="6">
        <v>0</v>
      </c>
      <c r="AL14" s="6">
        <v>0</v>
      </c>
      <c r="AM14" s="6">
        <v>3</v>
      </c>
      <c r="AN14" s="3">
        <f t="shared" si="0"/>
        <v>50189</v>
      </c>
      <c r="AO14">
        <f t="shared" si="1"/>
        <v>8998</v>
      </c>
      <c r="AP14">
        <f t="shared" si="2"/>
        <v>4</v>
      </c>
      <c r="AQ14" s="3">
        <f t="shared" si="3"/>
        <v>59191</v>
      </c>
    </row>
    <row r="15" spans="1:43" ht="15.75" hidden="1" thickTop="1" x14ac:dyDescent="0.25">
      <c r="A15" s="6">
        <v>2</v>
      </c>
      <c r="B15" s="6">
        <v>2018</v>
      </c>
      <c r="C15" s="6">
        <v>1</v>
      </c>
      <c r="D15" s="7">
        <v>13745</v>
      </c>
      <c r="E15" s="7">
        <v>39097</v>
      </c>
      <c r="F15" s="7">
        <v>15111</v>
      </c>
      <c r="G15" s="6">
        <v>54</v>
      </c>
      <c r="H15" s="6">
        <v>74</v>
      </c>
      <c r="I15" s="6">
        <v>1</v>
      </c>
      <c r="J15" s="6">
        <v>0</v>
      </c>
      <c r="K15" s="6">
        <v>11</v>
      </c>
      <c r="L15" s="6">
        <v>11</v>
      </c>
      <c r="M15" s="6">
        <v>0</v>
      </c>
      <c r="N15" s="6">
        <v>0</v>
      </c>
      <c r="O15" s="6">
        <v>83</v>
      </c>
      <c r="P15" s="6">
        <v>639</v>
      </c>
      <c r="Q15" s="6">
        <v>409</v>
      </c>
      <c r="R15" s="6">
        <v>86</v>
      </c>
      <c r="S15" s="6">
        <v>5</v>
      </c>
      <c r="T15" s="6">
        <v>0</v>
      </c>
      <c r="U15" s="6">
        <v>0</v>
      </c>
      <c r="V15" s="6">
        <v>0</v>
      </c>
      <c r="W15" s="6">
        <v>1</v>
      </c>
      <c r="X15" s="6">
        <v>16</v>
      </c>
      <c r="Y15" s="6">
        <v>496</v>
      </c>
      <c r="Z15" s="7">
        <v>1493</v>
      </c>
      <c r="AA15" s="6">
        <v>780</v>
      </c>
      <c r="AB15" s="6">
        <v>97</v>
      </c>
      <c r="AC15" s="6">
        <v>23</v>
      </c>
      <c r="AD15" s="6">
        <v>26</v>
      </c>
      <c r="AE15" s="6">
        <v>0</v>
      </c>
      <c r="AF15" s="6">
        <v>5</v>
      </c>
      <c r="AG15" s="6">
        <v>0</v>
      </c>
      <c r="AH15" s="6">
        <v>2</v>
      </c>
      <c r="AI15" s="6">
        <v>0</v>
      </c>
      <c r="AJ15" s="6">
        <v>0</v>
      </c>
      <c r="AK15" s="6">
        <v>1</v>
      </c>
      <c r="AL15" s="6">
        <v>2</v>
      </c>
      <c r="AM15" s="6">
        <v>1</v>
      </c>
      <c r="AN15" s="3">
        <f t="shared" si="0"/>
        <v>68104</v>
      </c>
      <c r="AO15">
        <f t="shared" si="1"/>
        <v>4154</v>
      </c>
      <c r="AP15">
        <f t="shared" si="2"/>
        <v>11</v>
      </c>
      <c r="AQ15" s="3">
        <f t="shared" si="3"/>
        <v>72269</v>
      </c>
    </row>
    <row r="16" spans="1:43" ht="15.75" hidden="1" thickTop="1" x14ac:dyDescent="0.25">
      <c r="A16" s="6">
        <v>2</v>
      </c>
      <c r="B16" s="6">
        <v>2018</v>
      </c>
      <c r="C16" s="6">
        <v>2</v>
      </c>
      <c r="D16" s="7">
        <v>13753</v>
      </c>
      <c r="E16" s="7">
        <v>39109</v>
      </c>
      <c r="F16" s="7">
        <v>15146</v>
      </c>
      <c r="G16" s="6">
        <v>52</v>
      </c>
      <c r="H16" s="6">
        <v>79</v>
      </c>
      <c r="I16" s="6">
        <v>1</v>
      </c>
      <c r="J16" s="6">
        <v>0</v>
      </c>
      <c r="K16" s="6">
        <v>11</v>
      </c>
      <c r="L16" s="6">
        <v>11</v>
      </c>
      <c r="M16" s="6">
        <v>0</v>
      </c>
      <c r="N16" s="6">
        <v>0</v>
      </c>
      <c r="O16" s="6">
        <v>83</v>
      </c>
      <c r="P16" s="6">
        <v>639</v>
      </c>
      <c r="Q16" s="6">
        <v>400</v>
      </c>
      <c r="R16" s="6">
        <v>80</v>
      </c>
      <c r="S16" s="6">
        <v>4</v>
      </c>
      <c r="T16" s="6">
        <v>0</v>
      </c>
      <c r="U16" s="6">
        <v>0</v>
      </c>
      <c r="V16" s="6">
        <v>0</v>
      </c>
      <c r="W16" s="6">
        <v>1</v>
      </c>
      <c r="X16" s="6">
        <v>16</v>
      </c>
      <c r="Y16" s="6">
        <v>488</v>
      </c>
      <c r="Z16" s="7">
        <v>1491</v>
      </c>
      <c r="AA16" s="6">
        <v>775</v>
      </c>
      <c r="AB16" s="6">
        <v>97</v>
      </c>
      <c r="AC16" s="6">
        <v>23</v>
      </c>
      <c r="AD16" s="6">
        <v>26</v>
      </c>
      <c r="AE16" s="6">
        <v>0</v>
      </c>
      <c r="AF16" s="6">
        <v>5</v>
      </c>
      <c r="AG16" s="6">
        <v>0</v>
      </c>
      <c r="AH16" s="6">
        <v>2</v>
      </c>
      <c r="AI16" s="6">
        <v>0</v>
      </c>
      <c r="AJ16" s="6">
        <v>0</v>
      </c>
      <c r="AK16" s="6">
        <v>1</v>
      </c>
      <c r="AL16" s="6">
        <v>2</v>
      </c>
      <c r="AM16" s="6">
        <v>1</v>
      </c>
      <c r="AN16" s="3">
        <f t="shared" si="0"/>
        <v>68162</v>
      </c>
      <c r="AO16">
        <f t="shared" si="1"/>
        <v>4123</v>
      </c>
      <c r="AP16">
        <f t="shared" si="2"/>
        <v>11</v>
      </c>
      <c r="AQ16" s="3">
        <f t="shared" si="3"/>
        <v>72296</v>
      </c>
    </row>
    <row r="17" spans="1:43" ht="15.75" hidden="1" thickTop="1" x14ac:dyDescent="0.25">
      <c r="A17" s="6">
        <v>2</v>
      </c>
      <c r="B17" s="6">
        <v>2018</v>
      </c>
      <c r="C17" s="6">
        <v>3</v>
      </c>
      <c r="D17" s="7">
        <v>13748</v>
      </c>
      <c r="E17" s="7">
        <v>39157</v>
      </c>
      <c r="F17" s="7">
        <v>15315</v>
      </c>
      <c r="G17" s="6">
        <v>51</v>
      </c>
      <c r="H17" s="6">
        <v>77</v>
      </c>
      <c r="I17" s="6">
        <v>1</v>
      </c>
      <c r="J17" s="6">
        <v>0</v>
      </c>
      <c r="K17" s="6">
        <v>11</v>
      </c>
      <c r="L17" s="6">
        <v>11</v>
      </c>
      <c r="M17" s="6">
        <v>0</v>
      </c>
      <c r="N17" s="6">
        <v>0</v>
      </c>
      <c r="O17" s="6">
        <v>84</v>
      </c>
      <c r="P17" s="6">
        <v>638</v>
      </c>
      <c r="Q17" s="6">
        <v>399</v>
      </c>
      <c r="R17" s="6">
        <v>75</v>
      </c>
      <c r="S17" s="6">
        <v>5</v>
      </c>
      <c r="T17" s="6">
        <v>0</v>
      </c>
      <c r="U17" s="6">
        <v>0</v>
      </c>
      <c r="V17" s="6">
        <v>0</v>
      </c>
      <c r="W17" s="6">
        <v>1</v>
      </c>
      <c r="X17" s="6">
        <v>16</v>
      </c>
      <c r="Y17" s="6">
        <v>491</v>
      </c>
      <c r="Z17" s="7">
        <v>1492</v>
      </c>
      <c r="AA17" s="6">
        <v>784</v>
      </c>
      <c r="AB17" s="6">
        <v>97</v>
      </c>
      <c r="AC17" s="6">
        <v>25</v>
      </c>
      <c r="AD17" s="6">
        <v>26</v>
      </c>
      <c r="AE17" s="6">
        <v>0</v>
      </c>
      <c r="AF17" s="6">
        <v>5</v>
      </c>
      <c r="AG17" s="6">
        <v>0</v>
      </c>
      <c r="AH17" s="6">
        <v>2</v>
      </c>
      <c r="AI17" s="6">
        <v>0</v>
      </c>
      <c r="AJ17" s="6">
        <v>0</v>
      </c>
      <c r="AK17" s="6">
        <v>1</v>
      </c>
      <c r="AL17" s="6">
        <v>2</v>
      </c>
      <c r="AM17" s="6">
        <v>1</v>
      </c>
      <c r="AN17" s="3">
        <f t="shared" si="0"/>
        <v>68371</v>
      </c>
      <c r="AO17">
        <f t="shared" si="1"/>
        <v>4133</v>
      </c>
      <c r="AP17">
        <f t="shared" si="2"/>
        <v>11</v>
      </c>
      <c r="AQ17" s="3">
        <f t="shared" si="3"/>
        <v>72515</v>
      </c>
    </row>
    <row r="18" spans="1:43" ht="15.75" hidden="1" thickTop="1" x14ac:dyDescent="0.25">
      <c r="A18" s="6">
        <v>2</v>
      </c>
      <c r="B18" s="6">
        <v>2018</v>
      </c>
      <c r="C18" s="6">
        <v>4</v>
      </c>
      <c r="D18" s="7">
        <v>13714</v>
      </c>
      <c r="E18" s="7">
        <v>39126</v>
      </c>
      <c r="F18" s="7">
        <v>15433</v>
      </c>
      <c r="G18" s="6">
        <v>53</v>
      </c>
      <c r="H18" s="6">
        <v>78</v>
      </c>
      <c r="I18" s="6">
        <v>1</v>
      </c>
      <c r="J18" s="6">
        <v>0</v>
      </c>
      <c r="K18" s="6">
        <v>11</v>
      </c>
      <c r="L18" s="6">
        <v>11</v>
      </c>
      <c r="M18" s="6">
        <v>0</v>
      </c>
      <c r="N18" s="6">
        <v>0</v>
      </c>
      <c r="O18" s="6">
        <v>82</v>
      </c>
      <c r="P18" s="6">
        <v>639</v>
      </c>
      <c r="Q18" s="6">
        <v>415</v>
      </c>
      <c r="R18" s="6">
        <v>80</v>
      </c>
      <c r="S18" s="6">
        <v>3</v>
      </c>
      <c r="T18" s="6">
        <v>0</v>
      </c>
      <c r="U18" s="6">
        <v>0</v>
      </c>
      <c r="V18" s="6">
        <v>0</v>
      </c>
      <c r="W18" s="6">
        <v>1</v>
      </c>
      <c r="X18" s="6">
        <v>16</v>
      </c>
      <c r="Y18" s="6">
        <v>486</v>
      </c>
      <c r="Z18" s="7">
        <v>1501</v>
      </c>
      <c r="AA18" s="6">
        <v>787</v>
      </c>
      <c r="AB18" s="6">
        <v>99</v>
      </c>
      <c r="AC18" s="6">
        <v>24</v>
      </c>
      <c r="AD18" s="6">
        <v>26</v>
      </c>
      <c r="AE18" s="6">
        <v>0</v>
      </c>
      <c r="AF18" s="6">
        <v>5</v>
      </c>
      <c r="AG18" s="6">
        <v>0</v>
      </c>
      <c r="AH18" s="6">
        <v>2</v>
      </c>
      <c r="AI18" s="6">
        <v>0</v>
      </c>
      <c r="AJ18" s="6">
        <v>0</v>
      </c>
      <c r="AK18" s="6">
        <v>1</v>
      </c>
      <c r="AL18" s="6">
        <v>2</v>
      </c>
      <c r="AM18" s="6">
        <v>1</v>
      </c>
      <c r="AN18" s="3">
        <f t="shared" si="0"/>
        <v>68427</v>
      </c>
      <c r="AO18">
        <f t="shared" si="1"/>
        <v>4159</v>
      </c>
      <c r="AP18">
        <f t="shared" si="2"/>
        <v>11</v>
      </c>
      <c r="AQ18" s="3">
        <f t="shared" si="3"/>
        <v>72597</v>
      </c>
    </row>
    <row r="19" spans="1:43" ht="15.75" hidden="1" thickTop="1" x14ac:dyDescent="0.25">
      <c r="A19" s="6">
        <v>2</v>
      </c>
      <c r="B19" s="6">
        <v>2018</v>
      </c>
      <c r="C19" s="6">
        <v>5</v>
      </c>
      <c r="D19" s="7">
        <v>13737</v>
      </c>
      <c r="E19" s="7">
        <v>39215</v>
      </c>
      <c r="F19" s="7">
        <v>15598</v>
      </c>
      <c r="G19" s="6">
        <v>52</v>
      </c>
      <c r="H19" s="6">
        <v>76</v>
      </c>
      <c r="I19" s="6">
        <v>1</v>
      </c>
      <c r="J19" s="6">
        <v>0</v>
      </c>
      <c r="K19" s="6">
        <v>11</v>
      </c>
      <c r="L19" s="6">
        <v>11</v>
      </c>
      <c r="M19" s="6">
        <v>0</v>
      </c>
      <c r="N19" s="6">
        <v>0</v>
      </c>
      <c r="O19" s="6">
        <v>82</v>
      </c>
      <c r="P19" s="6">
        <v>627</v>
      </c>
      <c r="Q19" s="6">
        <v>404</v>
      </c>
      <c r="R19" s="6">
        <v>78</v>
      </c>
      <c r="S19" s="6">
        <v>3</v>
      </c>
      <c r="T19" s="6">
        <v>1</v>
      </c>
      <c r="U19" s="6">
        <v>0</v>
      </c>
      <c r="V19" s="6">
        <v>0</v>
      </c>
      <c r="W19" s="6">
        <v>1</v>
      </c>
      <c r="X19" s="6">
        <v>15</v>
      </c>
      <c r="Y19" s="6">
        <v>496</v>
      </c>
      <c r="Z19" s="7">
        <v>1515</v>
      </c>
      <c r="AA19" s="6">
        <v>786</v>
      </c>
      <c r="AB19" s="6">
        <v>99</v>
      </c>
      <c r="AC19" s="6">
        <v>24</v>
      </c>
      <c r="AD19" s="6">
        <v>26</v>
      </c>
      <c r="AE19" s="6">
        <v>0</v>
      </c>
      <c r="AF19" s="6">
        <v>5</v>
      </c>
      <c r="AG19" s="6">
        <v>0</v>
      </c>
      <c r="AH19" s="6">
        <v>2</v>
      </c>
      <c r="AI19" s="6">
        <v>0</v>
      </c>
      <c r="AJ19" s="6">
        <v>0</v>
      </c>
      <c r="AK19" s="6">
        <v>1</v>
      </c>
      <c r="AL19" s="6">
        <v>2</v>
      </c>
      <c r="AM19" s="6">
        <v>1</v>
      </c>
      <c r="AN19" s="3">
        <f t="shared" si="0"/>
        <v>68701</v>
      </c>
      <c r="AO19">
        <f t="shared" si="1"/>
        <v>4157</v>
      </c>
      <c r="AP19">
        <f t="shared" si="2"/>
        <v>11</v>
      </c>
      <c r="AQ19" s="3">
        <f t="shared" si="3"/>
        <v>72869</v>
      </c>
    </row>
    <row r="20" spans="1:43" ht="15.75" hidden="1" thickTop="1" x14ac:dyDescent="0.25">
      <c r="A20" s="6">
        <v>2</v>
      </c>
      <c r="B20" s="6">
        <v>2018</v>
      </c>
      <c r="C20" s="6">
        <v>6</v>
      </c>
      <c r="D20" s="7">
        <v>13763</v>
      </c>
      <c r="E20" s="7">
        <v>39153</v>
      </c>
      <c r="F20" s="7">
        <v>15773</v>
      </c>
      <c r="G20" s="6">
        <v>51</v>
      </c>
      <c r="H20" s="6">
        <v>75</v>
      </c>
      <c r="I20" s="6">
        <v>1</v>
      </c>
      <c r="J20" s="6">
        <v>0</v>
      </c>
      <c r="K20" s="6">
        <v>11</v>
      </c>
      <c r="L20" s="6">
        <v>11</v>
      </c>
      <c r="M20" s="6">
        <v>0</v>
      </c>
      <c r="N20" s="6">
        <v>0</v>
      </c>
      <c r="O20" s="6">
        <v>81</v>
      </c>
      <c r="P20" s="6">
        <v>623</v>
      </c>
      <c r="Q20" s="6">
        <v>425</v>
      </c>
      <c r="R20" s="6">
        <v>80</v>
      </c>
      <c r="S20" s="6">
        <v>3</v>
      </c>
      <c r="T20" s="6">
        <v>1</v>
      </c>
      <c r="U20" s="6">
        <v>0</v>
      </c>
      <c r="V20" s="6">
        <v>0</v>
      </c>
      <c r="W20" s="6">
        <v>1</v>
      </c>
      <c r="X20" s="6">
        <v>17</v>
      </c>
      <c r="Y20" s="6">
        <v>492</v>
      </c>
      <c r="Z20" s="7">
        <v>1526</v>
      </c>
      <c r="AA20" s="6">
        <v>784</v>
      </c>
      <c r="AB20" s="6">
        <v>97</v>
      </c>
      <c r="AC20" s="6">
        <v>24</v>
      </c>
      <c r="AD20" s="6">
        <v>26</v>
      </c>
      <c r="AE20" s="6">
        <v>0</v>
      </c>
      <c r="AF20" s="6">
        <v>5</v>
      </c>
      <c r="AG20" s="6">
        <v>0</v>
      </c>
      <c r="AH20" s="6">
        <v>2</v>
      </c>
      <c r="AI20" s="6">
        <v>0</v>
      </c>
      <c r="AJ20" s="6">
        <v>0</v>
      </c>
      <c r="AK20" s="6">
        <v>1</v>
      </c>
      <c r="AL20" s="6">
        <v>2</v>
      </c>
      <c r="AM20" s="6">
        <v>1</v>
      </c>
      <c r="AN20" s="3">
        <f t="shared" si="0"/>
        <v>68838</v>
      </c>
      <c r="AO20">
        <f t="shared" si="1"/>
        <v>4180</v>
      </c>
      <c r="AP20">
        <f t="shared" si="2"/>
        <v>11</v>
      </c>
      <c r="AQ20" s="3">
        <f t="shared" si="3"/>
        <v>73029</v>
      </c>
    </row>
    <row r="21" spans="1:43" ht="15.75" hidden="1" thickTop="1" x14ac:dyDescent="0.25">
      <c r="A21" s="6">
        <v>2</v>
      </c>
      <c r="B21" s="6">
        <v>2018</v>
      </c>
      <c r="C21" s="6">
        <v>7</v>
      </c>
      <c r="D21" s="7">
        <v>11749</v>
      </c>
      <c r="E21" s="7">
        <v>36388</v>
      </c>
      <c r="F21" s="7">
        <v>20747</v>
      </c>
      <c r="G21" s="6">
        <v>55</v>
      </c>
      <c r="H21" s="6">
        <v>82</v>
      </c>
      <c r="I21" s="6">
        <v>0</v>
      </c>
      <c r="J21" s="6">
        <v>0</v>
      </c>
      <c r="K21" s="6">
        <v>10</v>
      </c>
      <c r="L21" s="6">
        <v>12</v>
      </c>
      <c r="M21" s="6">
        <v>0</v>
      </c>
      <c r="N21" s="6">
        <v>0</v>
      </c>
      <c r="O21" s="6">
        <v>85</v>
      </c>
      <c r="P21" s="6">
        <v>646</v>
      </c>
      <c r="Q21" s="6">
        <v>397</v>
      </c>
      <c r="R21" s="6">
        <v>69</v>
      </c>
      <c r="S21" s="6">
        <v>4</v>
      </c>
      <c r="T21" s="6">
        <v>1</v>
      </c>
      <c r="U21" s="6">
        <v>0</v>
      </c>
      <c r="V21" s="6">
        <v>0</v>
      </c>
      <c r="W21" s="6">
        <v>1</v>
      </c>
      <c r="X21" s="6">
        <v>16</v>
      </c>
      <c r="Y21" s="6">
        <v>525</v>
      </c>
      <c r="Z21" s="7">
        <v>1528</v>
      </c>
      <c r="AA21" s="6">
        <v>754</v>
      </c>
      <c r="AB21" s="6">
        <v>97</v>
      </c>
      <c r="AC21" s="6">
        <v>23</v>
      </c>
      <c r="AD21" s="6">
        <v>26</v>
      </c>
      <c r="AE21" s="6">
        <v>0</v>
      </c>
      <c r="AF21" s="6">
        <v>5</v>
      </c>
      <c r="AG21" s="6">
        <v>0</v>
      </c>
      <c r="AH21" s="6">
        <v>2</v>
      </c>
      <c r="AI21" s="6">
        <v>0</v>
      </c>
      <c r="AJ21" s="6">
        <v>0</v>
      </c>
      <c r="AK21" s="6">
        <v>1</v>
      </c>
      <c r="AL21" s="6">
        <v>2</v>
      </c>
      <c r="AM21" s="6">
        <v>1</v>
      </c>
      <c r="AN21" s="3">
        <f t="shared" si="0"/>
        <v>69043</v>
      </c>
      <c r="AO21">
        <f t="shared" si="1"/>
        <v>4172</v>
      </c>
      <c r="AP21">
        <f t="shared" si="2"/>
        <v>11</v>
      </c>
      <c r="AQ21" s="3">
        <f t="shared" si="3"/>
        <v>73226</v>
      </c>
    </row>
    <row r="22" spans="1:43" ht="15.75" hidden="1" thickTop="1" x14ac:dyDescent="0.25">
      <c r="A22" s="6">
        <v>2</v>
      </c>
      <c r="B22" s="6">
        <v>2018</v>
      </c>
      <c r="C22" s="6">
        <v>8</v>
      </c>
      <c r="D22" s="7">
        <v>11692</v>
      </c>
      <c r="E22" s="7">
        <v>36335</v>
      </c>
      <c r="F22" s="7">
        <v>20838</v>
      </c>
      <c r="G22" s="6">
        <v>54</v>
      </c>
      <c r="H22" s="6">
        <v>82</v>
      </c>
      <c r="I22" s="6">
        <v>0</v>
      </c>
      <c r="J22" s="6">
        <v>0</v>
      </c>
      <c r="K22" s="6">
        <v>10</v>
      </c>
      <c r="L22" s="6">
        <v>12</v>
      </c>
      <c r="M22" s="6">
        <v>0</v>
      </c>
      <c r="N22" s="6">
        <v>0</v>
      </c>
      <c r="O22" s="6">
        <v>81</v>
      </c>
      <c r="P22" s="6">
        <v>649</v>
      </c>
      <c r="Q22" s="6">
        <v>409</v>
      </c>
      <c r="R22" s="6">
        <v>68</v>
      </c>
      <c r="S22" s="6">
        <v>2</v>
      </c>
      <c r="T22" s="6">
        <v>1</v>
      </c>
      <c r="U22" s="6">
        <v>0</v>
      </c>
      <c r="V22" s="6">
        <v>0</v>
      </c>
      <c r="W22" s="6">
        <v>1</v>
      </c>
      <c r="X22" s="6">
        <v>16</v>
      </c>
      <c r="Y22" s="6">
        <v>529</v>
      </c>
      <c r="Z22" s="7">
        <v>1535</v>
      </c>
      <c r="AA22" s="6">
        <v>757</v>
      </c>
      <c r="AB22" s="6">
        <v>97</v>
      </c>
      <c r="AC22" s="6">
        <v>23</v>
      </c>
      <c r="AD22" s="6">
        <v>26</v>
      </c>
      <c r="AE22" s="6">
        <v>0</v>
      </c>
      <c r="AF22" s="6">
        <v>5</v>
      </c>
      <c r="AG22" s="6">
        <v>0</v>
      </c>
      <c r="AH22" s="6">
        <v>2</v>
      </c>
      <c r="AI22" s="6">
        <v>0</v>
      </c>
      <c r="AJ22" s="6">
        <v>0</v>
      </c>
      <c r="AK22" s="6">
        <v>1</v>
      </c>
      <c r="AL22" s="6">
        <v>2</v>
      </c>
      <c r="AM22" s="6">
        <v>1</v>
      </c>
      <c r="AN22" s="3">
        <f t="shared" si="0"/>
        <v>69023</v>
      </c>
      <c r="AO22">
        <f t="shared" si="1"/>
        <v>4194</v>
      </c>
      <c r="AP22">
        <f t="shared" si="2"/>
        <v>11</v>
      </c>
      <c r="AQ22" s="3">
        <f t="shared" si="3"/>
        <v>73228</v>
      </c>
    </row>
    <row r="23" spans="1:43" ht="15.75" hidden="1" thickTop="1" x14ac:dyDescent="0.25">
      <c r="A23" s="6">
        <v>2</v>
      </c>
      <c r="B23" s="6">
        <v>2018</v>
      </c>
      <c r="C23" s="6">
        <v>9</v>
      </c>
      <c r="D23" s="7">
        <v>11772</v>
      </c>
      <c r="E23" s="7">
        <v>36591</v>
      </c>
      <c r="F23" s="7">
        <v>20991</v>
      </c>
      <c r="G23" s="6">
        <v>54</v>
      </c>
      <c r="H23" s="6">
        <v>87</v>
      </c>
      <c r="I23" s="6">
        <v>0</v>
      </c>
      <c r="J23" s="6">
        <v>0</v>
      </c>
      <c r="K23" s="6">
        <v>10</v>
      </c>
      <c r="L23" s="6">
        <v>12</v>
      </c>
      <c r="M23" s="6">
        <v>0</v>
      </c>
      <c r="N23" s="6">
        <v>0</v>
      </c>
      <c r="O23" s="6">
        <v>88</v>
      </c>
      <c r="P23" s="6">
        <v>645</v>
      </c>
      <c r="Q23" s="6">
        <v>402</v>
      </c>
      <c r="R23" s="6">
        <v>63</v>
      </c>
      <c r="S23" s="6">
        <v>1</v>
      </c>
      <c r="T23" s="6">
        <v>0</v>
      </c>
      <c r="U23" s="6">
        <v>0</v>
      </c>
      <c r="V23" s="6">
        <v>0</v>
      </c>
      <c r="W23" s="6">
        <v>1</v>
      </c>
      <c r="X23" s="6">
        <v>16</v>
      </c>
      <c r="Y23" s="6">
        <v>525</v>
      </c>
      <c r="Z23" s="7">
        <v>1543</v>
      </c>
      <c r="AA23" s="6">
        <v>763</v>
      </c>
      <c r="AB23" s="6">
        <v>99</v>
      </c>
      <c r="AC23" s="6">
        <v>24</v>
      </c>
      <c r="AD23" s="6">
        <v>26</v>
      </c>
      <c r="AE23" s="6">
        <v>0</v>
      </c>
      <c r="AF23" s="6">
        <v>4</v>
      </c>
      <c r="AG23" s="6">
        <v>0</v>
      </c>
      <c r="AH23" s="6">
        <v>2</v>
      </c>
      <c r="AI23" s="6">
        <v>0</v>
      </c>
      <c r="AJ23" s="6">
        <v>0</v>
      </c>
      <c r="AK23" s="6">
        <v>2</v>
      </c>
      <c r="AL23" s="6">
        <v>2</v>
      </c>
      <c r="AM23" s="6">
        <v>1</v>
      </c>
      <c r="AN23" s="3">
        <f t="shared" si="0"/>
        <v>69517</v>
      </c>
      <c r="AO23">
        <f t="shared" si="1"/>
        <v>4196</v>
      </c>
      <c r="AP23">
        <f t="shared" si="2"/>
        <v>11</v>
      </c>
      <c r="AQ23" s="3">
        <f t="shared" si="3"/>
        <v>73724</v>
      </c>
    </row>
    <row r="24" spans="1:43" ht="15.75" hidden="1" thickTop="1" x14ac:dyDescent="0.25">
      <c r="A24" s="6">
        <v>2</v>
      </c>
      <c r="B24" s="6">
        <v>2018</v>
      </c>
      <c r="C24" s="6">
        <v>10</v>
      </c>
      <c r="D24" s="7">
        <v>11685</v>
      </c>
      <c r="E24" s="7">
        <v>36428</v>
      </c>
      <c r="F24" s="7">
        <v>21148</v>
      </c>
      <c r="G24" s="6">
        <v>57</v>
      </c>
      <c r="H24" s="6">
        <v>83</v>
      </c>
      <c r="I24" s="6">
        <v>0</v>
      </c>
      <c r="J24" s="6">
        <v>0</v>
      </c>
      <c r="K24" s="6">
        <v>10</v>
      </c>
      <c r="L24" s="6">
        <v>12</v>
      </c>
      <c r="M24" s="6">
        <v>0</v>
      </c>
      <c r="N24" s="6">
        <v>0</v>
      </c>
      <c r="O24" s="6">
        <v>85</v>
      </c>
      <c r="P24" s="6">
        <v>644</v>
      </c>
      <c r="Q24" s="6">
        <v>411</v>
      </c>
      <c r="R24" s="6">
        <v>71</v>
      </c>
      <c r="S24" s="6">
        <v>4</v>
      </c>
      <c r="T24" s="6">
        <v>1</v>
      </c>
      <c r="U24" s="6">
        <v>0</v>
      </c>
      <c r="V24" s="6">
        <v>0</v>
      </c>
      <c r="W24" s="6">
        <v>1</v>
      </c>
      <c r="X24" s="6">
        <v>16</v>
      </c>
      <c r="Y24" s="6">
        <v>526</v>
      </c>
      <c r="Z24" s="7">
        <v>1553</v>
      </c>
      <c r="AA24" s="6">
        <v>756</v>
      </c>
      <c r="AB24" s="6">
        <v>97</v>
      </c>
      <c r="AC24" s="6">
        <v>24</v>
      </c>
      <c r="AD24" s="6">
        <v>26</v>
      </c>
      <c r="AE24" s="6">
        <v>0</v>
      </c>
      <c r="AF24" s="6">
        <v>4</v>
      </c>
      <c r="AG24" s="6">
        <v>0</v>
      </c>
      <c r="AH24" s="6">
        <v>2</v>
      </c>
      <c r="AI24" s="6">
        <v>0</v>
      </c>
      <c r="AJ24" s="6">
        <v>0</v>
      </c>
      <c r="AK24" s="6">
        <v>2</v>
      </c>
      <c r="AL24" s="6">
        <v>2</v>
      </c>
      <c r="AM24" s="6">
        <v>1</v>
      </c>
      <c r="AN24" s="3">
        <f t="shared" si="0"/>
        <v>69423</v>
      </c>
      <c r="AO24">
        <f t="shared" si="1"/>
        <v>4215</v>
      </c>
      <c r="AP24">
        <f t="shared" si="2"/>
        <v>11</v>
      </c>
      <c r="AQ24" s="3">
        <f t="shared" si="3"/>
        <v>73649</v>
      </c>
    </row>
    <row r="25" spans="1:43" ht="15.75" hidden="1" thickTop="1" x14ac:dyDescent="0.25">
      <c r="A25" s="6">
        <v>2</v>
      </c>
      <c r="B25" s="6">
        <v>2018</v>
      </c>
      <c r="C25" s="6">
        <v>11</v>
      </c>
      <c r="D25" s="7">
        <v>11687</v>
      </c>
      <c r="E25" s="7">
        <v>36406</v>
      </c>
      <c r="F25" s="7">
        <v>21253</v>
      </c>
      <c r="G25" s="6">
        <v>58</v>
      </c>
      <c r="H25" s="6">
        <v>83</v>
      </c>
      <c r="I25" s="6">
        <v>0</v>
      </c>
      <c r="J25" s="6">
        <v>0</v>
      </c>
      <c r="K25" s="6">
        <v>10</v>
      </c>
      <c r="L25" s="6">
        <v>12</v>
      </c>
      <c r="M25" s="6">
        <v>0</v>
      </c>
      <c r="N25" s="6">
        <v>0</v>
      </c>
      <c r="O25" s="6">
        <v>86</v>
      </c>
      <c r="P25" s="6">
        <v>647</v>
      </c>
      <c r="Q25" s="6">
        <v>415</v>
      </c>
      <c r="R25" s="6">
        <v>69</v>
      </c>
      <c r="S25" s="6">
        <v>3</v>
      </c>
      <c r="T25" s="6">
        <v>1</v>
      </c>
      <c r="U25" s="6">
        <v>0</v>
      </c>
      <c r="V25" s="6">
        <v>0</v>
      </c>
      <c r="W25" s="6">
        <v>1</v>
      </c>
      <c r="X25" s="6">
        <v>16</v>
      </c>
      <c r="Y25" s="6">
        <v>517</v>
      </c>
      <c r="Z25" s="7">
        <v>1555</v>
      </c>
      <c r="AA25" s="6">
        <v>764</v>
      </c>
      <c r="AB25" s="6">
        <v>96</v>
      </c>
      <c r="AC25" s="6">
        <v>24</v>
      </c>
      <c r="AD25" s="6">
        <v>26</v>
      </c>
      <c r="AE25" s="6">
        <v>0</v>
      </c>
      <c r="AF25" s="6">
        <v>4</v>
      </c>
      <c r="AG25" s="6">
        <v>0</v>
      </c>
      <c r="AH25" s="6">
        <v>2</v>
      </c>
      <c r="AI25" s="6">
        <v>0</v>
      </c>
      <c r="AJ25" s="6">
        <v>0</v>
      </c>
      <c r="AK25" s="6">
        <v>2</v>
      </c>
      <c r="AL25" s="6">
        <v>2</v>
      </c>
      <c r="AM25" s="6">
        <v>1</v>
      </c>
      <c r="AN25" s="3">
        <f t="shared" si="0"/>
        <v>69509</v>
      </c>
      <c r="AO25">
        <f t="shared" si="1"/>
        <v>4220</v>
      </c>
      <c r="AP25">
        <f t="shared" si="2"/>
        <v>11</v>
      </c>
      <c r="AQ25" s="3">
        <f t="shared" si="3"/>
        <v>73740</v>
      </c>
    </row>
    <row r="26" spans="1:43" ht="15.75" hidden="1" thickTop="1" x14ac:dyDescent="0.25">
      <c r="A26" s="6">
        <v>2</v>
      </c>
      <c r="B26" s="6">
        <v>2018</v>
      </c>
      <c r="C26" s="6">
        <v>12</v>
      </c>
      <c r="D26" s="7">
        <v>11702</v>
      </c>
      <c r="E26" s="7">
        <v>36451</v>
      </c>
      <c r="F26" s="7">
        <v>21444</v>
      </c>
      <c r="G26" s="6">
        <v>58</v>
      </c>
      <c r="H26" s="6">
        <v>83</v>
      </c>
      <c r="I26" s="6">
        <v>0</v>
      </c>
      <c r="J26" s="6">
        <v>0</v>
      </c>
      <c r="K26" s="6">
        <v>10</v>
      </c>
      <c r="L26" s="6">
        <v>12</v>
      </c>
      <c r="M26" s="6">
        <v>0</v>
      </c>
      <c r="N26" s="6">
        <v>0</v>
      </c>
      <c r="O26" s="6">
        <v>86</v>
      </c>
      <c r="P26" s="6">
        <v>644</v>
      </c>
      <c r="Q26" s="6">
        <v>426</v>
      </c>
      <c r="R26" s="6">
        <v>72</v>
      </c>
      <c r="S26" s="6">
        <v>4</v>
      </c>
      <c r="T26" s="6">
        <v>1</v>
      </c>
      <c r="U26" s="6">
        <v>0</v>
      </c>
      <c r="V26" s="6">
        <v>0</v>
      </c>
      <c r="W26" s="6">
        <v>1</v>
      </c>
      <c r="X26" s="6">
        <v>16</v>
      </c>
      <c r="Y26" s="6">
        <v>516</v>
      </c>
      <c r="Z26" s="7">
        <v>1563</v>
      </c>
      <c r="AA26" s="6">
        <v>767</v>
      </c>
      <c r="AB26" s="6">
        <v>96</v>
      </c>
      <c r="AC26" s="6">
        <v>24</v>
      </c>
      <c r="AD26" s="6">
        <v>26</v>
      </c>
      <c r="AE26" s="6">
        <v>0</v>
      </c>
      <c r="AF26" s="6">
        <v>4</v>
      </c>
      <c r="AG26" s="6">
        <v>0</v>
      </c>
      <c r="AH26" s="6">
        <v>2</v>
      </c>
      <c r="AI26" s="6">
        <v>0</v>
      </c>
      <c r="AJ26" s="6">
        <v>0</v>
      </c>
      <c r="AK26" s="6">
        <v>2</v>
      </c>
      <c r="AL26" s="6">
        <v>2</v>
      </c>
      <c r="AM26" s="6">
        <v>0</v>
      </c>
      <c r="AN26" s="3">
        <f t="shared" si="0"/>
        <v>69760</v>
      </c>
      <c r="AO26">
        <f t="shared" si="1"/>
        <v>4242</v>
      </c>
      <c r="AP26">
        <f t="shared" si="2"/>
        <v>10</v>
      </c>
      <c r="AQ26" s="3">
        <f t="shared" si="3"/>
        <v>74012</v>
      </c>
    </row>
    <row r="27" spans="1:43" ht="15.75" hidden="1" thickTop="1" x14ac:dyDescent="0.25">
      <c r="A27" s="6">
        <v>3</v>
      </c>
      <c r="B27" s="6">
        <v>2018</v>
      </c>
      <c r="C27" s="6">
        <v>1</v>
      </c>
      <c r="D27" s="7">
        <v>8804</v>
      </c>
      <c r="E27" s="7">
        <v>9861</v>
      </c>
      <c r="F27" s="7">
        <v>1972</v>
      </c>
      <c r="G27" s="6">
        <v>27</v>
      </c>
      <c r="H27" s="6">
        <v>33</v>
      </c>
      <c r="I27" s="6">
        <v>0</v>
      </c>
      <c r="J27" s="6">
        <v>0</v>
      </c>
      <c r="K27" s="6">
        <v>29</v>
      </c>
      <c r="L27" s="6">
        <v>3</v>
      </c>
      <c r="M27" s="6">
        <v>0</v>
      </c>
      <c r="N27" s="6">
        <v>0</v>
      </c>
      <c r="O27" s="6">
        <v>47</v>
      </c>
      <c r="P27" s="6">
        <v>664</v>
      </c>
      <c r="Q27" s="6">
        <v>195</v>
      </c>
      <c r="R27" s="6">
        <v>38</v>
      </c>
      <c r="S27" s="6">
        <v>3</v>
      </c>
      <c r="T27" s="6">
        <v>0</v>
      </c>
      <c r="U27" s="6">
        <v>0</v>
      </c>
      <c r="V27" s="6">
        <v>0</v>
      </c>
      <c r="W27" s="6">
        <v>1</v>
      </c>
      <c r="X27" s="6">
        <v>8</v>
      </c>
      <c r="Y27" s="6">
        <v>270</v>
      </c>
      <c r="Z27" s="6">
        <v>746</v>
      </c>
      <c r="AA27" s="6">
        <v>337</v>
      </c>
      <c r="AB27" s="6">
        <v>41</v>
      </c>
      <c r="AC27" s="6">
        <v>11</v>
      </c>
      <c r="AD27" s="6">
        <v>6</v>
      </c>
      <c r="AE27" s="6">
        <v>0</v>
      </c>
      <c r="AF27" s="6">
        <v>1</v>
      </c>
      <c r="AG27" s="6">
        <v>0</v>
      </c>
      <c r="AH27" s="6">
        <v>0</v>
      </c>
      <c r="AI27" s="6">
        <v>0</v>
      </c>
      <c r="AJ27" s="6">
        <v>0</v>
      </c>
      <c r="AK27" s="6">
        <v>0</v>
      </c>
      <c r="AL27" s="6">
        <v>0</v>
      </c>
      <c r="AM27" s="6">
        <v>0</v>
      </c>
      <c r="AN27" s="3">
        <f t="shared" si="0"/>
        <v>20729</v>
      </c>
      <c r="AO27">
        <f t="shared" si="1"/>
        <v>2367</v>
      </c>
      <c r="AP27">
        <f t="shared" si="2"/>
        <v>1</v>
      </c>
      <c r="AQ27" s="3">
        <f t="shared" si="3"/>
        <v>23097</v>
      </c>
    </row>
    <row r="28" spans="1:43" ht="15.75" hidden="1" thickTop="1" x14ac:dyDescent="0.25">
      <c r="A28" s="6">
        <v>3</v>
      </c>
      <c r="B28" s="6">
        <v>2018</v>
      </c>
      <c r="C28" s="6">
        <v>2</v>
      </c>
      <c r="D28" s="7">
        <v>8794</v>
      </c>
      <c r="E28" s="7">
        <v>9852</v>
      </c>
      <c r="F28" s="7">
        <v>1969</v>
      </c>
      <c r="G28" s="6">
        <v>27</v>
      </c>
      <c r="H28" s="6">
        <v>33</v>
      </c>
      <c r="I28" s="6">
        <v>0</v>
      </c>
      <c r="J28" s="6">
        <v>0</v>
      </c>
      <c r="K28" s="6">
        <v>29</v>
      </c>
      <c r="L28" s="6">
        <v>3</v>
      </c>
      <c r="M28" s="6">
        <v>0</v>
      </c>
      <c r="N28" s="6">
        <v>0</v>
      </c>
      <c r="O28" s="6">
        <v>47</v>
      </c>
      <c r="P28" s="6">
        <v>652</v>
      </c>
      <c r="Q28" s="6">
        <v>194</v>
      </c>
      <c r="R28" s="6">
        <v>37</v>
      </c>
      <c r="S28" s="6">
        <v>3</v>
      </c>
      <c r="T28" s="6">
        <v>0</v>
      </c>
      <c r="U28" s="6">
        <v>2</v>
      </c>
      <c r="V28" s="6">
        <v>0</v>
      </c>
      <c r="W28" s="6">
        <v>1</v>
      </c>
      <c r="X28" s="6">
        <v>8</v>
      </c>
      <c r="Y28" s="6">
        <v>263</v>
      </c>
      <c r="Z28" s="6">
        <v>738</v>
      </c>
      <c r="AA28" s="6">
        <v>339</v>
      </c>
      <c r="AB28" s="6">
        <v>41</v>
      </c>
      <c r="AC28" s="6">
        <v>11</v>
      </c>
      <c r="AD28" s="6">
        <v>6</v>
      </c>
      <c r="AE28" s="6">
        <v>0</v>
      </c>
      <c r="AF28" s="6">
        <v>1</v>
      </c>
      <c r="AG28" s="6">
        <v>0</v>
      </c>
      <c r="AH28" s="6">
        <v>0</v>
      </c>
      <c r="AI28" s="6">
        <v>0</v>
      </c>
      <c r="AJ28" s="6">
        <v>0</v>
      </c>
      <c r="AK28" s="6">
        <v>0</v>
      </c>
      <c r="AL28" s="6">
        <v>0</v>
      </c>
      <c r="AM28" s="6">
        <v>0</v>
      </c>
      <c r="AN28" s="3">
        <f t="shared" si="0"/>
        <v>20707</v>
      </c>
      <c r="AO28">
        <f t="shared" si="1"/>
        <v>2342</v>
      </c>
      <c r="AP28">
        <f t="shared" si="2"/>
        <v>1</v>
      </c>
      <c r="AQ28" s="3">
        <f t="shared" si="3"/>
        <v>23050</v>
      </c>
    </row>
    <row r="29" spans="1:43" ht="15.75" hidden="1" thickTop="1" x14ac:dyDescent="0.25">
      <c r="A29" s="6">
        <v>3</v>
      </c>
      <c r="B29" s="6">
        <v>2018</v>
      </c>
      <c r="C29" s="6">
        <v>3</v>
      </c>
      <c r="D29" s="7">
        <v>8782</v>
      </c>
      <c r="E29" s="7">
        <v>9851</v>
      </c>
      <c r="F29" s="7">
        <v>1994</v>
      </c>
      <c r="G29" s="6">
        <v>27</v>
      </c>
      <c r="H29" s="6">
        <v>33</v>
      </c>
      <c r="I29" s="6">
        <v>0</v>
      </c>
      <c r="J29" s="6">
        <v>0</v>
      </c>
      <c r="K29" s="6">
        <v>29</v>
      </c>
      <c r="L29" s="6">
        <v>3</v>
      </c>
      <c r="M29" s="6">
        <v>0</v>
      </c>
      <c r="N29" s="6">
        <v>0</v>
      </c>
      <c r="O29" s="6">
        <v>47</v>
      </c>
      <c r="P29" s="6">
        <v>652</v>
      </c>
      <c r="Q29" s="6">
        <v>196</v>
      </c>
      <c r="R29" s="6">
        <v>38</v>
      </c>
      <c r="S29" s="6">
        <v>2</v>
      </c>
      <c r="T29" s="6">
        <v>0</v>
      </c>
      <c r="U29" s="6">
        <v>1</v>
      </c>
      <c r="V29" s="6">
        <v>0</v>
      </c>
      <c r="W29" s="6">
        <v>1</v>
      </c>
      <c r="X29" s="6">
        <v>8</v>
      </c>
      <c r="Y29" s="6">
        <v>265</v>
      </c>
      <c r="Z29" s="6">
        <v>740</v>
      </c>
      <c r="AA29" s="6">
        <v>334</v>
      </c>
      <c r="AB29" s="6">
        <v>42</v>
      </c>
      <c r="AC29" s="6">
        <v>11</v>
      </c>
      <c r="AD29" s="6">
        <v>6</v>
      </c>
      <c r="AE29" s="6">
        <v>0</v>
      </c>
      <c r="AF29" s="6">
        <v>1</v>
      </c>
      <c r="AG29" s="6">
        <v>0</v>
      </c>
      <c r="AH29" s="6">
        <v>0</v>
      </c>
      <c r="AI29" s="6">
        <v>0</v>
      </c>
      <c r="AJ29" s="6">
        <v>0</v>
      </c>
      <c r="AK29" s="6">
        <v>0</v>
      </c>
      <c r="AL29" s="6">
        <v>0</v>
      </c>
      <c r="AM29" s="6">
        <v>0</v>
      </c>
      <c r="AN29" s="3">
        <f t="shared" si="0"/>
        <v>20719</v>
      </c>
      <c r="AO29">
        <f t="shared" si="1"/>
        <v>2343</v>
      </c>
      <c r="AP29">
        <f t="shared" si="2"/>
        <v>1</v>
      </c>
      <c r="AQ29" s="3">
        <f t="shared" si="3"/>
        <v>23063</v>
      </c>
    </row>
    <row r="30" spans="1:43" ht="15.75" hidden="1" thickTop="1" x14ac:dyDescent="0.25">
      <c r="A30" s="6">
        <v>3</v>
      </c>
      <c r="B30" s="6">
        <v>2018</v>
      </c>
      <c r="C30" s="6">
        <v>4</v>
      </c>
      <c r="D30" s="7">
        <v>8780</v>
      </c>
      <c r="E30" s="7">
        <v>9862</v>
      </c>
      <c r="F30" s="7">
        <v>2004</v>
      </c>
      <c r="G30" s="6">
        <v>27</v>
      </c>
      <c r="H30" s="6">
        <v>33</v>
      </c>
      <c r="I30" s="6">
        <v>0</v>
      </c>
      <c r="J30" s="6">
        <v>0</v>
      </c>
      <c r="K30" s="6">
        <v>29</v>
      </c>
      <c r="L30" s="6">
        <v>3</v>
      </c>
      <c r="M30" s="6">
        <v>0</v>
      </c>
      <c r="N30" s="6">
        <v>0</v>
      </c>
      <c r="O30" s="6">
        <v>47</v>
      </c>
      <c r="P30" s="6">
        <v>650</v>
      </c>
      <c r="Q30" s="6">
        <v>198</v>
      </c>
      <c r="R30" s="6">
        <v>35</v>
      </c>
      <c r="S30" s="6">
        <v>2</v>
      </c>
      <c r="T30" s="6">
        <v>0</v>
      </c>
      <c r="U30" s="6">
        <v>0</v>
      </c>
      <c r="V30" s="6">
        <v>0</v>
      </c>
      <c r="W30" s="6">
        <v>1</v>
      </c>
      <c r="X30" s="6">
        <v>7</v>
      </c>
      <c r="Y30" s="6">
        <v>262</v>
      </c>
      <c r="Z30" s="6">
        <v>745</v>
      </c>
      <c r="AA30" s="6">
        <v>338</v>
      </c>
      <c r="AB30" s="6">
        <v>42</v>
      </c>
      <c r="AC30" s="6">
        <v>11</v>
      </c>
      <c r="AD30" s="6">
        <v>7</v>
      </c>
      <c r="AE30" s="6">
        <v>0</v>
      </c>
      <c r="AF30" s="6">
        <v>1</v>
      </c>
      <c r="AG30" s="6">
        <v>0</v>
      </c>
      <c r="AH30" s="6">
        <v>0</v>
      </c>
      <c r="AI30" s="6">
        <v>0</v>
      </c>
      <c r="AJ30" s="6">
        <v>0</v>
      </c>
      <c r="AK30" s="6">
        <v>0</v>
      </c>
      <c r="AL30" s="6">
        <v>0</v>
      </c>
      <c r="AM30" s="6">
        <v>0</v>
      </c>
      <c r="AN30" s="3">
        <f t="shared" si="0"/>
        <v>20738</v>
      </c>
      <c r="AO30">
        <f t="shared" si="1"/>
        <v>2345</v>
      </c>
      <c r="AP30">
        <f t="shared" si="2"/>
        <v>1</v>
      </c>
      <c r="AQ30" s="3">
        <f t="shared" si="3"/>
        <v>23084</v>
      </c>
    </row>
    <row r="31" spans="1:43" ht="15.75" hidden="1" thickTop="1" x14ac:dyDescent="0.25">
      <c r="A31" s="6">
        <v>3</v>
      </c>
      <c r="B31" s="6">
        <v>2018</v>
      </c>
      <c r="C31" s="6">
        <v>5</v>
      </c>
      <c r="D31" s="7">
        <v>8731</v>
      </c>
      <c r="E31" s="7">
        <v>9833</v>
      </c>
      <c r="F31" s="7">
        <v>2009</v>
      </c>
      <c r="G31" s="6">
        <v>27</v>
      </c>
      <c r="H31" s="6">
        <v>33</v>
      </c>
      <c r="I31" s="6">
        <v>0</v>
      </c>
      <c r="J31" s="6">
        <v>0</v>
      </c>
      <c r="K31" s="6">
        <v>29</v>
      </c>
      <c r="L31" s="6">
        <v>3</v>
      </c>
      <c r="M31" s="6">
        <v>0</v>
      </c>
      <c r="N31" s="6">
        <v>0</v>
      </c>
      <c r="O31" s="6">
        <v>47</v>
      </c>
      <c r="P31" s="6">
        <v>640</v>
      </c>
      <c r="Q31" s="6">
        <v>195</v>
      </c>
      <c r="R31" s="6">
        <v>31</v>
      </c>
      <c r="S31" s="6">
        <v>2</v>
      </c>
      <c r="T31" s="6">
        <v>0</v>
      </c>
      <c r="U31" s="6">
        <v>0</v>
      </c>
      <c r="V31" s="6">
        <v>0</v>
      </c>
      <c r="W31" s="6">
        <v>1</v>
      </c>
      <c r="X31" s="6">
        <v>9</v>
      </c>
      <c r="Y31" s="6">
        <v>269</v>
      </c>
      <c r="Z31" s="6">
        <v>751</v>
      </c>
      <c r="AA31" s="6">
        <v>343</v>
      </c>
      <c r="AB31" s="6">
        <v>42</v>
      </c>
      <c r="AC31" s="6">
        <v>11</v>
      </c>
      <c r="AD31" s="6">
        <v>7</v>
      </c>
      <c r="AE31" s="6">
        <v>0</v>
      </c>
      <c r="AF31" s="6">
        <v>1</v>
      </c>
      <c r="AG31" s="6">
        <v>0</v>
      </c>
      <c r="AH31" s="6">
        <v>0</v>
      </c>
      <c r="AI31" s="6">
        <v>0</v>
      </c>
      <c r="AJ31" s="6">
        <v>0</v>
      </c>
      <c r="AK31" s="6">
        <v>0</v>
      </c>
      <c r="AL31" s="6">
        <v>0</v>
      </c>
      <c r="AM31" s="6">
        <v>0</v>
      </c>
      <c r="AN31" s="3">
        <f t="shared" si="0"/>
        <v>20665</v>
      </c>
      <c r="AO31">
        <f t="shared" si="1"/>
        <v>2348</v>
      </c>
      <c r="AP31">
        <f t="shared" si="2"/>
        <v>1</v>
      </c>
      <c r="AQ31" s="3">
        <f t="shared" si="3"/>
        <v>23014</v>
      </c>
    </row>
    <row r="32" spans="1:43" ht="15.75" hidden="1" thickTop="1" x14ac:dyDescent="0.25">
      <c r="A32" s="6">
        <v>3</v>
      </c>
      <c r="B32" s="6">
        <v>2018</v>
      </c>
      <c r="C32" s="6">
        <v>6</v>
      </c>
      <c r="D32" s="7">
        <v>8717</v>
      </c>
      <c r="E32" s="7">
        <v>9819</v>
      </c>
      <c r="F32" s="7">
        <v>2014</v>
      </c>
      <c r="G32" s="6">
        <v>28</v>
      </c>
      <c r="H32" s="6">
        <v>33</v>
      </c>
      <c r="I32" s="6">
        <v>0</v>
      </c>
      <c r="J32" s="6">
        <v>0</v>
      </c>
      <c r="K32" s="6">
        <v>29</v>
      </c>
      <c r="L32" s="6">
        <v>3</v>
      </c>
      <c r="M32" s="6">
        <v>0</v>
      </c>
      <c r="N32" s="6">
        <v>0</v>
      </c>
      <c r="O32" s="6">
        <v>46</v>
      </c>
      <c r="P32" s="6">
        <v>653</v>
      </c>
      <c r="Q32" s="6">
        <v>197</v>
      </c>
      <c r="R32" s="6">
        <v>31</v>
      </c>
      <c r="S32" s="6">
        <v>2</v>
      </c>
      <c r="T32" s="6">
        <v>0</v>
      </c>
      <c r="U32" s="6">
        <v>0</v>
      </c>
      <c r="V32" s="6">
        <v>0</v>
      </c>
      <c r="W32" s="6">
        <v>1</v>
      </c>
      <c r="X32" s="6">
        <v>8</v>
      </c>
      <c r="Y32" s="6">
        <v>270</v>
      </c>
      <c r="Z32" s="6">
        <v>752</v>
      </c>
      <c r="AA32" s="6">
        <v>346</v>
      </c>
      <c r="AB32" s="6">
        <v>42</v>
      </c>
      <c r="AC32" s="6">
        <v>11</v>
      </c>
      <c r="AD32" s="6">
        <v>7</v>
      </c>
      <c r="AE32" s="6">
        <v>0</v>
      </c>
      <c r="AF32" s="6">
        <v>1</v>
      </c>
      <c r="AG32" s="6">
        <v>0</v>
      </c>
      <c r="AH32" s="6">
        <v>0</v>
      </c>
      <c r="AI32" s="6">
        <v>0</v>
      </c>
      <c r="AJ32" s="6">
        <v>0</v>
      </c>
      <c r="AK32" s="6">
        <v>0</v>
      </c>
      <c r="AL32" s="6">
        <v>0</v>
      </c>
      <c r="AM32" s="6">
        <v>0</v>
      </c>
      <c r="AN32" s="3">
        <f t="shared" si="0"/>
        <v>20643</v>
      </c>
      <c r="AO32">
        <f t="shared" si="1"/>
        <v>2366</v>
      </c>
      <c r="AP32">
        <f t="shared" si="2"/>
        <v>1</v>
      </c>
      <c r="AQ32" s="3">
        <f t="shared" si="3"/>
        <v>23010</v>
      </c>
    </row>
    <row r="33" spans="1:43" ht="15.75" hidden="1" thickTop="1" x14ac:dyDescent="0.25">
      <c r="A33" s="6">
        <v>3</v>
      </c>
      <c r="B33" s="6">
        <v>2018</v>
      </c>
      <c r="C33" s="6">
        <v>7</v>
      </c>
      <c r="D33" s="7">
        <v>8163</v>
      </c>
      <c r="E33" s="7">
        <v>9685</v>
      </c>
      <c r="F33" s="7">
        <v>2656</v>
      </c>
      <c r="G33" s="6">
        <v>28</v>
      </c>
      <c r="H33" s="6">
        <v>29</v>
      </c>
      <c r="I33" s="6">
        <v>0</v>
      </c>
      <c r="J33" s="6">
        <v>0</v>
      </c>
      <c r="K33" s="6">
        <v>29</v>
      </c>
      <c r="L33" s="6">
        <v>3</v>
      </c>
      <c r="M33" s="6">
        <v>0</v>
      </c>
      <c r="N33" s="6">
        <v>0</v>
      </c>
      <c r="O33" s="6">
        <v>48</v>
      </c>
      <c r="P33" s="6">
        <v>645</v>
      </c>
      <c r="Q33" s="6">
        <v>186</v>
      </c>
      <c r="R33" s="6">
        <v>36</v>
      </c>
      <c r="S33" s="6">
        <v>1</v>
      </c>
      <c r="T33" s="6">
        <v>0</v>
      </c>
      <c r="U33" s="6">
        <v>0</v>
      </c>
      <c r="V33" s="6">
        <v>0</v>
      </c>
      <c r="W33" s="6">
        <v>1</v>
      </c>
      <c r="X33" s="6">
        <v>8</v>
      </c>
      <c r="Y33" s="6">
        <v>279</v>
      </c>
      <c r="Z33" s="6">
        <v>739</v>
      </c>
      <c r="AA33" s="6">
        <v>358</v>
      </c>
      <c r="AB33" s="6">
        <v>47</v>
      </c>
      <c r="AC33" s="6">
        <v>10</v>
      </c>
      <c r="AD33" s="6">
        <v>7</v>
      </c>
      <c r="AE33" s="6">
        <v>0</v>
      </c>
      <c r="AF33" s="6">
        <v>1</v>
      </c>
      <c r="AG33" s="6">
        <v>0</v>
      </c>
      <c r="AH33" s="6">
        <v>0</v>
      </c>
      <c r="AI33" s="6">
        <v>0</v>
      </c>
      <c r="AJ33" s="6">
        <v>0</v>
      </c>
      <c r="AK33" s="6">
        <v>0</v>
      </c>
      <c r="AL33" s="6">
        <v>0</v>
      </c>
      <c r="AM33" s="6">
        <v>0</v>
      </c>
      <c r="AN33" s="3">
        <f t="shared" si="0"/>
        <v>20593</v>
      </c>
      <c r="AO33">
        <f t="shared" si="1"/>
        <v>2365</v>
      </c>
      <c r="AP33">
        <f t="shared" si="2"/>
        <v>1</v>
      </c>
      <c r="AQ33" s="3">
        <f t="shared" si="3"/>
        <v>22959</v>
      </c>
    </row>
    <row r="34" spans="1:43" ht="15.75" hidden="1" thickTop="1" x14ac:dyDescent="0.25">
      <c r="A34" s="6">
        <v>3</v>
      </c>
      <c r="B34" s="6">
        <v>2018</v>
      </c>
      <c r="C34" s="6">
        <v>8</v>
      </c>
      <c r="D34" s="7">
        <v>8157</v>
      </c>
      <c r="E34" s="7">
        <v>9686</v>
      </c>
      <c r="F34" s="7">
        <v>2660</v>
      </c>
      <c r="G34" s="6">
        <v>28</v>
      </c>
      <c r="H34" s="6">
        <v>29</v>
      </c>
      <c r="I34" s="6">
        <v>0</v>
      </c>
      <c r="J34" s="6">
        <v>0</v>
      </c>
      <c r="K34" s="6">
        <v>29</v>
      </c>
      <c r="L34" s="6">
        <v>3</v>
      </c>
      <c r="M34" s="6">
        <v>0</v>
      </c>
      <c r="N34" s="6">
        <v>0</v>
      </c>
      <c r="O34" s="6">
        <v>42</v>
      </c>
      <c r="P34" s="6">
        <v>638</v>
      </c>
      <c r="Q34" s="6">
        <v>185</v>
      </c>
      <c r="R34" s="6">
        <v>34</v>
      </c>
      <c r="S34" s="6">
        <v>1</v>
      </c>
      <c r="T34" s="6">
        <v>0</v>
      </c>
      <c r="U34" s="6">
        <v>0</v>
      </c>
      <c r="V34" s="6">
        <v>0</v>
      </c>
      <c r="W34" s="6">
        <v>1</v>
      </c>
      <c r="X34" s="6">
        <v>8</v>
      </c>
      <c r="Y34" s="6">
        <v>275</v>
      </c>
      <c r="Z34" s="6">
        <v>737</v>
      </c>
      <c r="AA34" s="6">
        <v>359</v>
      </c>
      <c r="AB34" s="6">
        <v>47</v>
      </c>
      <c r="AC34" s="6">
        <v>10</v>
      </c>
      <c r="AD34" s="6">
        <v>7</v>
      </c>
      <c r="AE34" s="6">
        <v>0</v>
      </c>
      <c r="AF34" s="6">
        <v>1</v>
      </c>
      <c r="AG34" s="6">
        <v>0</v>
      </c>
      <c r="AH34" s="6">
        <v>0</v>
      </c>
      <c r="AI34" s="6">
        <v>0</v>
      </c>
      <c r="AJ34" s="6">
        <v>0</v>
      </c>
      <c r="AK34" s="6">
        <v>0</v>
      </c>
      <c r="AL34" s="6">
        <v>0</v>
      </c>
      <c r="AM34" s="6">
        <v>0</v>
      </c>
      <c r="AN34" s="3">
        <f t="shared" si="0"/>
        <v>20592</v>
      </c>
      <c r="AO34">
        <f t="shared" si="1"/>
        <v>2344</v>
      </c>
      <c r="AP34">
        <f t="shared" si="2"/>
        <v>1</v>
      </c>
      <c r="AQ34" s="3">
        <f t="shared" si="3"/>
        <v>22937</v>
      </c>
    </row>
    <row r="35" spans="1:43" ht="15.75" hidden="1" thickTop="1" x14ac:dyDescent="0.25">
      <c r="A35" s="6">
        <v>3</v>
      </c>
      <c r="B35" s="6">
        <v>2018</v>
      </c>
      <c r="C35" s="6">
        <v>9</v>
      </c>
      <c r="D35" s="7">
        <v>8170</v>
      </c>
      <c r="E35" s="7">
        <v>9740</v>
      </c>
      <c r="F35" s="7">
        <v>2686</v>
      </c>
      <c r="G35" s="6">
        <v>28</v>
      </c>
      <c r="H35" s="6">
        <v>29</v>
      </c>
      <c r="I35" s="6">
        <v>0</v>
      </c>
      <c r="J35" s="6">
        <v>0</v>
      </c>
      <c r="K35" s="6">
        <v>29</v>
      </c>
      <c r="L35" s="6">
        <v>3</v>
      </c>
      <c r="M35" s="6">
        <v>0</v>
      </c>
      <c r="N35" s="6">
        <v>0</v>
      </c>
      <c r="O35" s="6">
        <v>53</v>
      </c>
      <c r="P35" s="6">
        <v>652</v>
      </c>
      <c r="Q35" s="6">
        <v>185</v>
      </c>
      <c r="R35" s="6">
        <v>38</v>
      </c>
      <c r="S35" s="6">
        <v>1</v>
      </c>
      <c r="T35" s="6">
        <v>0</v>
      </c>
      <c r="U35" s="6">
        <v>0</v>
      </c>
      <c r="V35" s="6">
        <v>0</v>
      </c>
      <c r="W35" s="6">
        <v>1</v>
      </c>
      <c r="X35" s="6">
        <v>8</v>
      </c>
      <c r="Y35" s="6">
        <v>280</v>
      </c>
      <c r="Z35" s="6">
        <v>746</v>
      </c>
      <c r="AA35" s="6">
        <v>360</v>
      </c>
      <c r="AB35" s="6">
        <v>47</v>
      </c>
      <c r="AC35" s="6">
        <v>10</v>
      </c>
      <c r="AD35" s="6">
        <v>7</v>
      </c>
      <c r="AE35" s="6">
        <v>0</v>
      </c>
      <c r="AF35" s="6">
        <v>1</v>
      </c>
      <c r="AG35" s="6">
        <v>0</v>
      </c>
      <c r="AH35" s="6">
        <v>0</v>
      </c>
      <c r="AI35" s="6">
        <v>0</v>
      </c>
      <c r="AJ35" s="6">
        <v>0</v>
      </c>
      <c r="AK35" s="6">
        <v>0</v>
      </c>
      <c r="AL35" s="6">
        <v>0</v>
      </c>
      <c r="AM35" s="6">
        <v>0</v>
      </c>
      <c r="AN35" s="3">
        <f t="shared" si="0"/>
        <v>20685</v>
      </c>
      <c r="AO35">
        <f t="shared" si="1"/>
        <v>2388</v>
      </c>
      <c r="AP35">
        <f t="shared" si="2"/>
        <v>1</v>
      </c>
      <c r="AQ35" s="3">
        <f t="shared" si="3"/>
        <v>23074</v>
      </c>
    </row>
    <row r="36" spans="1:43" ht="15.75" hidden="1" thickTop="1" x14ac:dyDescent="0.25">
      <c r="A36" s="6">
        <v>3</v>
      </c>
      <c r="B36" s="6">
        <v>2018</v>
      </c>
      <c r="C36" s="6">
        <v>10</v>
      </c>
      <c r="D36" s="7">
        <v>8166</v>
      </c>
      <c r="E36" s="7">
        <v>9725</v>
      </c>
      <c r="F36" s="7">
        <v>2713</v>
      </c>
      <c r="G36" s="6">
        <v>28</v>
      </c>
      <c r="H36" s="6">
        <v>28</v>
      </c>
      <c r="I36" s="6">
        <v>0</v>
      </c>
      <c r="J36" s="6">
        <v>0</v>
      </c>
      <c r="K36" s="6">
        <v>30</v>
      </c>
      <c r="L36" s="6">
        <v>3</v>
      </c>
      <c r="M36" s="6">
        <v>0</v>
      </c>
      <c r="N36" s="6">
        <v>0</v>
      </c>
      <c r="O36" s="6">
        <v>50</v>
      </c>
      <c r="P36" s="6">
        <v>638</v>
      </c>
      <c r="Q36" s="6">
        <v>191</v>
      </c>
      <c r="R36" s="6">
        <v>45</v>
      </c>
      <c r="S36" s="6">
        <v>1</v>
      </c>
      <c r="T36" s="6">
        <v>0</v>
      </c>
      <c r="U36" s="6">
        <v>0</v>
      </c>
      <c r="V36" s="6">
        <v>0</v>
      </c>
      <c r="W36" s="6">
        <v>1</v>
      </c>
      <c r="X36" s="6">
        <v>8</v>
      </c>
      <c r="Y36" s="6">
        <v>277</v>
      </c>
      <c r="Z36" s="6">
        <v>734</v>
      </c>
      <c r="AA36" s="6">
        <v>359</v>
      </c>
      <c r="AB36" s="6">
        <v>48</v>
      </c>
      <c r="AC36" s="6">
        <v>10</v>
      </c>
      <c r="AD36" s="6">
        <v>7</v>
      </c>
      <c r="AE36" s="6">
        <v>0</v>
      </c>
      <c r="AF36" s="6">
        <v>1</v>
      </c>
      <c r="AG36" s="6">
        <v>0</v>
      </c>
      <c r="AH36" s="6">
        <v>0</v>
      </c>
      <c r="AI36" s="6">
        <v>0</v>
      </c>
      <c r="AJ36" s="6">
        <v>0</v>
      </c>
      <c r="AK36" s="6">
        <v>0</v>
      </c>
      <c r="AL36" s="6">
        <v>0</v>
      </c>
      <c r="AM36" s="6">
        <v>0</v>
      </c>
      <c r="AN36" s="3">
        <f t="shared" si="0"/>
        <v>20693</v>
      </c>
      <c r="AO36">
        <f t="shared" si="1"/>
        <v>2369</v>
      </c>
      <c r="AP36">
        <f t="shared" si="2"/>
        <v>1</v>
      </c>
      <c r="AQ36" s="3">
        <f t="shared" si="3"/>
        <v>23063</v>
      </c>
    </row>
    <row r="37" spans="1:43" ht="15.75" hidden="1" thickTop="1" x14ac:dyDescent="0.25">
      <c r="A37" s="6">
        <v>3</v>
      </c>
      <c r="B37" s="6">
        <v>2018</v>
      </c>
      <c r="C37" s="6">
        <v>11</v>
      </c>
      <c r="D37" s="7">
        <v>8186</v>
      </c>
      <c r="E37" s="7">
        <v>9736</v>
      </c>
      <c r="F37" s="7">
        <v>2716</v>
      </c>
      <c r="G37" s="6">
        <v>28</v>
      </c>
      <c r="H37" s="6">
        <v>28</v>
      </c>
      <c r="I37" s="6">
        <v>0</v>
      </c>
      <c r="J37" s="6">
        <v>0</v>
      </c>
      <c r="K37" s="6">
        <v>30</v>
      </c>
      <c r="L37" s="6">
        <v>3</v>
      </c>
      <c r="M37" s="6">
        <v>0</v>
      </c>
      <c r="N37" s="6">
        <v>0</v>
      </c>
      <c r="O37" s="6">
        <v>49</v>
      </c>
      <c r="P37" s="6">
        <v>637</v>
      </c>
      <c r="Q37" s="6">
        <v>182</v>
      </c>
      <c r="R37" s="6">
        <v>39</v>
      </c>
      <c r="S37" s="6">
        <v>1</v>
      </c>
      <c r="T37" s="6">
        <v>0</v>
      </c>
      <c r="U37" s="6">
        <v>0</v>
      </c>
      <c r="V37" s="6">
        <v>0</v>
      </c>
      <c r="W37" s="6">
        <v>1</v>
      </c>
      <c r="X37" s="6">
        <v>8</v>
      </c>
      <c r="Y37" s="6">
        <v>279</v>
      </c>
      <c r="Z37" s="6">
        <v>743</v>
      </c>
      <c r="AA37" s="6">
        <v>360</v>
      </c>
      <c r="AB37" s="6">
        <v>48</v>
      </c>
      <c r="AC37" s="6">
        <v>10</v>
      </c>
      <c r="AD37" s="6">
        <v>7</v>
      </c>
      <c r="AE37" s="6">
        <v>0</v>
      </c>
      <c r="AF37" s="6">
        <v>1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6">
        <v>0</v>
      </c>
      <c r="AN37" s="3">
        <f t="shared" si="0"/>
        <v>20727</v>
      </c>
      <c r="AO37">
        <f t="shared" si="1"/>
        <v>2364</v>
      </c>
      <c r="AP37">
        <f t="shared" si="2"/>
        <v>1</v>
      </c>
      <c r="AQ37" s="3">
        <f t="shared" si="3"/>
        <v>23092</v>
      </c>
    </row>
    <row r="38" spans="1:43" ht="15.75" hidden="1" thickTop="1" x14ac:dyDescent="0.25">
      <c r="A38" s="6">
        <v>3</v>
      </c>
      <c r="B38" s="6">
        <v>2018</v>
      </c>
      <c r="C38" s="6">
        <v>12</v>
      </c>
      <c r="D38" s="7">
        <v>8219</v>
      </c>
      <c r="E38" s="7">
        <v>9754</v>
      </c>
      <c r="F38" s="7">
        <v>2748</v>
      </c>
      <c r="G38" s="6">
        <v>28</v>
      </c>
      <c r="H38" s="6">
        <v>28</v>
      </c>
      <c r="I38" s="6">
        <v>0</v>
      </c>
      <c r="J38" s="6">
        <v>0</v>
      </c>
      <c r="K38" s="6">
        <v>30</v>
      </c>
      <c r="L38" s="6">
        <v>3</v>
      </c>
      <c r="M38" s="6">
        <v>0</v>
      </c>
      <c r="N38" s="6">
        <v>0</v>
      </c>
      <c r="O38" s="6">
        <v>49</v>
      </c>
      <c r="P38" s="6">
        <v>635</v>
      </c>
      <c r="Q38" s="6">
        <v>187</v>
      </c>
      <c r="R38" s="6">
        <v>41</v>
      </c>
      <c r="S38" s="6">
        <v>2</v>
      </c>
      <c r="T38" s="6">
        <v>0</v>
      </c>
      <c r="U38" s="6">
        <v>0</v>
      </c>
      <c r="V38" s="6">
        <v>0</v>
      </c>
      <c r="W38" s="6">
        <v>1</v>
      </c>
      <c r="X38" s="6">
        <v>8</v>
      </c>
      <c r="Y38" s="6">
        <v>275</v>
      </c>
      <c r="Z38" s="6">
        <v>746</v>
      </c>
      <c r="AA38" s="6">
        <v>359</v>
      </c>
      <c r="AB38" s="6">
        <v>48</v>
      </c>
      <c r="AC38" s="6">
        <v>10</v>
      </c>
      <c r="AD38" s="6">
        <v>8</v>
      </c>
      <c r="AE38" s="6">
        <v>0</v>
      </c>
      <c r="AF38" s="6">
        <v>1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6">
        <v>0</v>
      </c>
      <c r="AN38" s="3">
        <f t="shared" si="0"/>
        <v>20810</v>
      </c>
      <c r="AO38">
        <f t="shared" si="1"/>
        <v>2369</v>
      </c>
      <c r="AP38">
        <f t="shared" si="2"/>
        <v>1</v>
      </c>
      <c r="AQ38" s="3">
        <f t="shared" si="3"/>
        <v>23180</v>
      </c>
    </row>
    <row r="39" spans="1:43" ht="15.75" hidden="1" thickTop="1" x14ac:dyDescent="0.25">
      <c r="A39" s="6">
        <v>4</v>
      </c>
      <c r="B39" s="6">
        <v>2018</v>
      </c>
      <c r="C39" s="6">
        <v>1</v>
      </c>
      <c r="D39" s="7">
        <v>10072</v>
      </c>
      <c r="E39" s="7">
        <v>27769</v>
      </c>
      <c r="F39" s="7">
        <v>9304</v>
      </c>
      <c r="G39" s="6">
        <v>13</v>
      </c>
      <c r="H39" s="6">
        <v>228</v>
      </c>
      <c r="I39" s="6">
        <v>12</v>
      </c>
      <c r="J39" s="6">
        <v>26</v>
      </c>
      <c r="K39" s="6">
        <v>11</v>
      </c>
      <c r="L39" s="6">
        <v>2</v>
      </c>
      <c r="M39" s="6">
        <v>1</v>
      </c>
      <c r="N39" s="6">
        <v>0</v>
      </c>
      <c r="O39" s="6">
        <v>19</v>
      </c>
      <c r="P39" s="6">
        <v>719</v>
      </c>
      <c r="Q39" s="6">
        <v>374</v>
      </c>
      <c r="R39" s="6">
        <v>99</v>
      </c>
      <c r="S39" s="6">
        <v>14</v>
      </c>
      <c r="T39" s="6">
        <v>0</v>
      </c>
      <c r="U39" s="6">
        <v>1</v>
      </c>
      <c r="V39" s="6">
        <v>0</v>
      </c>
      <c r="W39" s="6">
        <v>0</v>
      </c>
      <c r="X39" s="6">
        <v>6</v>
      </c>
      <c r="Y39" s="6">
        <v>491</v>
      </c>
      <c r="Z39" s="7">
        <v>1772</v>
      </c>
      <c r="AA39" s="7">
        <v>1152</v>
      </c>
      <c r="AB39" s="6">
        <v>158</v>
      </c>
      <c r="AC39" s="6">
        <v>26</v>
      </c>
      <c r="AD39" s="6">
        <v>27</v>
      </c>
      <c r="AE39" s="6">
        <v>0</v>
      </c>
      <c r="AF39" s="6">
        <v>4</v>
      </c>
      <c r="AG39" s="6">
        <v>0</v>
      </c>
      <c r="AH39" s="6">
        <v>2</v>
      </c>
      <c r="AI39" s="6">
        <v>0</v>
      </c>
      <c r="AJ39" s="6">
        <v>0</v>
      </c>
      <c r="AK39" s="6">
        <v>1</v>
      </c>
      <c r="AL39" s="6">
        <v>0</v>
      </c>
      <c r="AM39" s="6">
        <v>1</v>
      </c>
      <c r="AN39" s="3">
        <f t="shared" si="0"/>
        <v>47438</v>
      </c>
      <c r="AO39">
        <f t="shared" si="1"/>
        <v>4858</v>
      </c>
      <c r="AP39">
        <f t="shared" si="2"/>
        <v>8</v>
      </c>
      <c r="AQ39" s="3">
        <f t="shared" si="3"/>
        <v>52304</v>
      </c>
    </row>
    <row r="40" spans="1:43" ht="15.75" hidden="1" thickTop="1" x14ac:dyDescent="0.25">
      <c r="A40" s="6">
        <v>4</v>
      </c>
      <c r="B40" s="6">
        <v>2018</v>
      </c>
      <c r="C40" s="6">
        <v>2</v>
      </c>
      <c r="D40" s="7">
        <v>10037</v>
      </c>
      <c r="E40" s="7">
        <v>27710</v>
      </c>
      <c r="F40" s="7">
        <v>9359</v>
      </c>
      <c r="G40" s="6">
        <v>13</v>
      </c>
      <c r="H40" s="6">
        <v>226</v>
      </c>
      <c r="I40" s="6">
        <v>12</v>
      </c>
      <c r="J40" s="6">
        <v>6</v>
      </c>
      <c r="K40" s="6">
        <v>11</v>
      </c>
      <c r="L40" s="6">
        <v>2</v>
      </c>
      <c r="M40" s="6">
        <v>1</v>
      </c>
      <c r="N40" s="6">
        <v>0</v>
      </c>
      <c r="O40" s="6">
        <v>22</v>
      </c>
      <c r="P40" s="6">
        <v>719</v>
      </c>
      <c r="Q40" s="6">
        <v>390</v>
      </c>
      <c r="R40" s="6">
        <v>101</v>
      </c>
      <c r="S40" s="6">
        <v>13</v>
      </c>
      <c r="T40" s="6">
        <v>0</v>
      </c>
      <c r="U40" s="6">
        <v>1</v>
      </c>
      <c r="V40" s="6">
        <v>0</v>
      </c>
      <c r="W40" s="6">
        <v>0</v>
      </c>
      <c r="X40" s="6">
        <v>6</v>
      </c>
      <c r="Y40" s="6">
        <v>482</v>
      </c>
      <c r="Z40" s="7">
        <v>1751</v>
      </c>
      <c r="AA40" s="7">
        <v>1140</v>
      </c>
      <c r="AB40" s="6">
        <v>158</v>
      </c>
      <c r="AC40" s="6">
        <v>26</v>
      </c>
      <c r="AD40" s="6">
        <v>26</v>
      </c>
      <c r="AE40" s="6">
        <v>0</v>
      </c>
      <c r="AF40" s="6">
        <v>4</v>
      </c>
      <c r="AG40" s="6">
        <v>0</v>
      </c>
      <c r="AH40" s="6">
        <v>2</v>
      </c>
      <c r="AI40" s="6">
        <v>0</v>
      </c>
      <c r="AJ40" s="6">
        <v>0</v>
      </c>
      <c r="AK40" s="6">
        <v>1</v>
      </c>
      <c r="AL40" s="6">
        <v>0</v>
      </c>
      <c r="AM40" s="6">
        <v>1</v>
      </c>
      <c r="AN40" s="3">
        <f t="shared" si="0"/>
        <v>47377</v>
      </c>
      <c r="AO40">
        <f t="shared" si="1"/>
        <v>4835</v>
      </c>
      <c r="AP40">
        <f t="shared" si="2"/>
        <v>8</v>
      </c>
      <c r="AQ40" s="3">
        <f t="shared" si="3"/>
        <v>52220</v>
      </c>
    </row>
    <row r="41" spans="1:43" ht="15.75" hidden="1" thickTop="1" x14ac:dyDescent="0.25">
      <c r="A41" s="6">
        <v>4</v>
      </c>
      <c r="B41" s="6">
        <v>2018</v>
      </c>
      <c r="C41" s="6">
        <v>3</v>
      </c>
      <c r="D41" s="7">
        <v>10050</v>
      </c>
      <c r="E41" s="7">
        <v>27714</v>
      </c>
      <c r="F41" s="7">
        <v>9373</v>
      </c>
      <c r="G41" s="6">
        <v>14</v>
      </c>
      <c r="H41" s="6">
        <v>226</v>
      </c>
      <c r="I41" s="6">
        <v>12</v>
      </c>
      <c r="J41" s="6">
        <v>4</v>
      </c>
      <c r="K41" s="6">
        <v>11</v>
      </c>
      <c r="L41" s="6">
        <v>2</v>
      </c>
      <c r="M41" s="6">
        <v>1</v>
      </c>
      <c r="N41" s="6">
        <v>0</v>
      </c>
      <c r="O41" s="6">
        <v>20</v>
      </c>
      <c r="P41" s="6">
        <v>711</v>
      </c>
      <c r="Q41" s="6">
        <v>383</v>
      </c>
      <c r="R41" s="6">
        <v>94</v>
      </c>
      <c r="S41" s="6">
        <v>13</v>
      </c>
      <c r="T41" s="6">
        <v>0</v>
      </c>
      <c r="U41" s="6">
        <v>1</v>
      </c>
      <c r="V41" s="6">
        <v>0</v>
      </c>
      <c r="W41" s="6">
        <v>0</v>
      </c>
      <c r="X41" s="6">
        <v>7</v>
      </c>
      <c r="Y41" s="6">
        <v>486</v>
      </c>
      <c r="Z41" s="7">
        <v>1763</v>
      </c>
      <c r="AA41" s="7">
        <v>1147</v>
      </c>
      <c r="AB41" s="6">
        <v>160</v>
      </c>
      <c r="AC41" s="6">
        <v>26</v>
      </c>
      <c r="AD41" s="6">
        <v>28</v>
      </c>
      <c r="AE41" s="6">
        <v>0</v>
      </c>
      <c r="AF41" s="6">
        <v>4</v>
      </c>
      <c r="AG41" s="6">
        <v>0</v>
      </c>
      <c r="AH41" s="6">
        <v>2</v>
      </c>
      <c r="AI41" s="6">
        <v>0</v>
      </c>
      <c r="AJ41" s="6">
        <v>0</v>
      </c>
      <c r="AK41" s="6">
        <v>1</v>
      </c>
      <c r="AL41" s="6">
        <v>0</v>
      </c>
      <c r="AM41" s="6">
        <v>1</v>
      </c>
      <c r="AN41" s="3">
        <f t="shared" si="0"/>
        <v>47407</v>
      </c>
      <c r="AO41">
        <f t="shared" si="1"/>
        <v>4839</v>
      </c>
      <c r="AP41">
        <f t="shared" si="2"/>
        <v>8</v>
      </c>
      <c r="AQ41" s="3">
        <f t="shared" si="3"/>
        <v>52254</v>
      </c>
    </row>
    <row r="42" spans="1:43" ht="15.75" hidden="1" thickTop="1" x14ac:dyDescent="0.25">
      <c r="A42" s="6">
        <v>4</v>
      </c>
      <c r="B42" s="6">
        <v>2018</v>
      </c>
      <c r="C42" s="6">
        <v>4</v>
      </c>
      <c r="D42" s="7">
        <v>10007</v>
      </c>
      <c r="E42" s="7">
        <v>27687</v>
      </c>
      <c r="F42" s="7">
        <v>9449</v>
      </c>
      <c r="G42" s="6">
        <v>14</v>
      </c>
      <c r="H42" s="6">
        <v>226</v>
      </c>
      <c r="I42" s="6">
        <v>12</v>
      </c>
      <c r="J42" s="6">
        <v>4</v>
      </c>
      <c r="K42" s="6">
        <v>11</v>
      </c>
      <c r="L42" s="6">
        <v>2</v>
      </c>
      <c r="M42" s="6">
        <v>1</v>
      </c>
      <c r="N42" s="6">
        <v>0</v>
      </c>
      <c r="O42" s="6">
        <v>21</v>
      </c>
      <c r="P42" s="6">
        <v>704</v>
      </c>
      <c r="Q42" s="6">
        <v>374</v>
      </c>
      <c r="R42" s="6">
        <v>94</v>
      </c>
      <c r="S42" s="6">
        <v>15</v>
      </c>
      <c r="T42" s="6">
        <v>0</v>
      </c>
      <c r="U42" s="6">
        <v>1</v>
      </c>
      <c r="V42" s="6">
        <v>0</v>
      </c>
      <c r="W42" s="6">
        <v>0</v>
      </c>
      <c r="X42" s="6">
        <v>7</v>
      </c>
      <c r="Y42" s="6">
        <v>479</v>
      </c>
      <c r="Z42" s="7">
        <v>1771</v>
      </c>
      <c r="AA42" s="7">
        <v>1148</v>
      </c>
      <c r="AB42" s="6">
        <v>160</v>
      </c>
      <c r="AC42" s="6">
        <v>26</v>
      </c>
      <c r="AD42" s="6">
        <v>27</v>
      </c>
      <c r="AE42" s="6">
        <v>0</v>
      </c>
      <c r="AF42" s="6">
        <v>4</v>
      </c>
      <c r="AG42" s="6">
        <v>0</v>
      </c>
      <c r="AH42" s="6">
        <v>2</v>
      </c>
      <c r="AI42" s="6">
        <v>0</v>
      </c>
      <c r="AJ42" s="6">
        <v>0</v>
      </c>
      <c r="AK42" s="6">
        <v>1</v>
      </c>
      <c r="AL42" s="6">
        <v>0</v>
      </c>
      <c r="AM42" s="6">
        <v>1</v>
      </c>
      <c r="AN42" s="3">
        <f t="shared" si="0"/>
        <v>47413</v>
      </c>
      <c r="AO42">
        <f t="shared" si="1"/>
        <v>4827</v>
      </c>
      <c r="AP42">
        <f t="shared" si="2"/>
        <v>8</v>
      </c>
      <c r="AQ42" s="3">
        <f t="shared" si="3"/>
        <v>52248</v>
      </c>
    </row>
    <row r="43" spans="1:43" ht="15.75" hidden="1" thickTop="1" x14ac:dyDescent="0.25">
      <c r="A43" s="6">
        <v>4</v>
      </c>
      <c r="B43" s="6">
        <v>2018</v>
      </c>
      <c r="C43" s="6">
        <v>5</v>
      </c>
      <c r="D43" s="7">
        <v>10001</v>
      </c>
      <c r="E43" s="7">
        <v>27691</v>
      </c>
      <c r="F43" s="7">
        <v>9508</v>
      </c>
      <c r="G43" s="6">
        <v>14</v>
      </c>
      <c r="H43" s="6">
        <v>226</v>
      </c>
      <c r="I43" s="6">
        <v>12</v>
      </c>
      <c r="J43" s="6">
        <v>6</v>
      </c>
      <c r="K43" s="6">
        <v>11</v>
      </c>
      <c r="L43" s="6">
        <v>2</v>
      </c>
      <c r="M43" s="6">
        <v>1</v>
      </c>
      <c r="N43" s="6">
        <v>0</v>
      </c>
      <c r="O43" s="6">
        <v>20</v>
      </c>
      <c r="P43" s="6">
        <v>697</v>
      </c>
      <c r="Q43" s="6">
        <v>365</v>
      </c>
      <c r="R43" s="6">
        <v>98</v>
      </c>
      <c r="S43" s="6">
        <v>11</v>
      </c>
      <c r="T43" s="6">
        <v>0</v>
      </c>
      <c r="U43" s="6">
        <v>1</v>
      </c>
      <c r="V43" s="6">
        <v>0</v>
      </c>
      <c r="W43" s="6">
        <v>0</v>
      </c>
      <c r="X43" s="6">
        <v>7</v>
      </c>
      <c r="Y43" s="6">
        <v>481</v>
      </c>
      <c r="Z43" s="7">
        <v>1784</v>
      </c>
      <c r="AA43" s="7">
        <v>1150</v>
      </c>
      <c r="AB43" s="6">
        <v>163</v>
      </c>
      <c r="AC43" s="6">
        <v>26</v>
      </c>
      <c r="AD43" s="6">
        <v>27</v>
      </c>
      <c r="AE43" s="6">
        <v>0</v>
      </c>
      <c r="AF43" s="6">
        <v>4</v>
      </c>
      <c r="AG43" s="6">
        <v>0</v>
      </c>
      <c r="AH43" s="6">
        <v>2</v>
      </c>
      <c r="AI43" s="6">
        <v>0</v>
      </c>
      <c r="AJ43" s="6">
        <v>0</v>
      </c>
      <c r="AK43" s="6">
        <v>1</v>
      </c>
      <c r="AL43" s="6">
        <v>0</v>
      </c>
      <c r="AM43" s="6">
        <v>1</v>
      </c>
      <c r="AN43" s="3">
        <f t="shared" si="0"/>
        <v>47472</v>
      </c>
      <c r="AO43">
        <f t="shared" si="1"/>
        <v>4830</v>
      </c>
      <c r="AP43">
        <f t="shared" si="2"/>
        <v>8</v>
      </c>
      <c r="AQ43" s="3">
        <f t="shared" si="3"/>
        <v>52310</v>
      </c>
    </row>
    <row r="44" spans="1:43" ht="15.75" hidden="1" thickTop="1" x14ac:dyDescent="0.25">
      <c r="A44" s="6">
        <v>4</v>
      </c>
      <c r="B44" s="6">
        <v>2018</v>
      </c>
      <c r="C44" s="6">
        <v>6</v>
      </c>
      <c r="D44" s="7">
        <v>9993</v>
      </c>
      <c r="E44" s="7">
        <v>27633</v>
      </c>
      <c r="F44" s="7">
        <v>9584</v>
      </c>
      <c r="G44" s="6">
        <v>13</v>
      </c>
      <c r="H44" s="6">
        <v>225</v>
      </c>
      <c r="I44" s="6">
        <v>11</v>
      </c>
      <c r="J44" s="6">
        <v>6</v>
      </c>
      <c r="K44" s="6">
        <v>11</v>
      </c>
      <c r="L44" s="6">
        <v>2</v>
      </c>
      <c r="M44" s="6">
        <v>1</v>
      </c>
      <c r="N44" s="6">
        <v>0</v>
      </c>
      <c r="O44" s="6">
        <v>20</v>
      </c>
      <c r="P44" s="6">
        <v>701</v>
      </c>
      <c r="Q44" s="6">
        <v>387</v>
      </c>
      <c r="R44" s="6">
        <v>108</v>
      </c>
      <c r="S44" s="6">
        <v>12</v>
      </c>
      <c r="T44" s="6">
        <v>0</v>
      </c>
      <c r="U44" s="6">
        <v>0</v>
      </c>
      <c r="V44" s="6">
        <v>0</v>
      </c>
      <c r="W44" s="6">
        <v>0</v>
      </c>
      <c r="X44" s="6">
        <v>7</v>
      </c>
      <c r="Y44" s="6">
        <v>486</v>
      </c>
      <c r="Z44" s="7">
        <v>1805</v>
      </c>
      <c r="AA44" s="7">
        <v>1149</v>
      </c>
      <c r="AB44" s="6">
        <v>165</v>
      </c>
      <c r="AC44" s="6">
        <v>26</v>
      </c>
      <c r="AD44" s="6">
        <v>28</v>
      </c>
      <c r="AE44" s="6">
        <v>0</v>
      </c>
      <c r="AF44" s="6">
        <v>4</v>
      </c>
      <c r="AG44" s="6">
        <v>0</v>
      </c>
      <c r="AH44" s="6">
        <v>2</v>
      </c>
      <c r="AI44" s="6">
        <v>0</v>
      </c>
      <c r="AJ44" s="6">
        <v>0</v>
      </c>
      <c r="AK44" s="6">
        <v>1</v>
      </c>
      <c r="AL44" s="6">
        <v>0</v>
      </c>
      <c r="AM44" s="6">
        <v>1</v>
      </c>
      <c r="AN44" s="3">
        <f t="shared" si="0"/>
        <v>47479</v>
      </c>
      <c r="AO44">
        <f t="shared" si="1"/>
        <v>4894</v>
      </c>
      <c r="AP44">
        <f t="shared" si="2"/>
        <v>8</v>
      </c>
      <c r="AQ44" s="3">
        <f t="shared" si="3"/>
        <v>52381</v>
      </c>
    </row>
    <row r="45" spans="1:43" ht="15.75" hidden="1" thickTop="1" x14ac:dyDescent="0.25">
      <c r="A45" s="6">
        <v>4</v>
      </c>
      <c r="B45" s="6">
        <v>2018</v>
      </c>
      <c r="C45" s="6">
        <v>7</v>
      </c>
      <c r="D45" s="7">
        <v>8546</v>
      </c>
      <c r="E45" s="7">
        <v>27312</v>
      </c>
      <c r="F45" s="7">
        <v>11378</v>
      </c>
      <c r="G45" s="6">
        <v>15</v>
      </c>
      <c r="H45" s="6">
        <v>288</v>
      </c>
      <c r="I45" s="6">
        <v>2</v>
      </c>
      <c r="J45" s="6">
        <v>1</v>
      </c>
      <c r="K45" s="6">
        <v>10</v>
      </c>
      <c r="L45" s="6">
        <v>3</v>
      </c>
      <c r="M45" s="6">
        <v>0</v>
      </c>
      <c r="N45" s="6">
        <v>0</v>
      </c>
      <c r="O45" s="6">
        <v>21</v>
      </c>
      <c r="P45" s="6">
        <v>733</v>
      </c>
      <c r="Q45" s="6">
        <v>372</v>
      </c>
      <c r="R45" s="6">
        <v>98</v>
      </c>
      <c r="S45" s="6">
        <v>7</v>
      </c>
      <c r="T45" s="6">
        <v>1</v>
      </c>
      <c r="U45" s="6">
        <v>0</v>
      </c>
      <c r="V45" s="6">
        <v>0</v>
      </c>
      <c r="W45" s="6">
        <v>0</v>
      </c>
      <c r="X45" s="6">
        <v>7</v>
      </c>
      <c r="Y45" s="6">
        <v>521</v>
      </c>
      <c r="Z45" s="7">
        <v>1761</v>
      </c>
      <c r="AA45" s="7">
        <v>1164</v>
      </c>
      <c r="AB45" s="6">
        <v>154</v>
      </c>
      <c r="AC45" s="6">
        <v>27</v>
      </c>
      <c r="AD45" s="6">
        <v>28</v>
      </c>
      <c r="AE45" s="6">
        <v>0</v>
      </c>
      <c r="AF45" s="6">
        <v>4</v>
      </c>
      <c r="AG45" s="6">
        <v>0</v>
      </c>
      <c r="AH45" s="6">
        <v>2</v>
      </c>
      <c r="AI45" s="6">
        <v>0</v>
      </c>
      <c r="AJ45" s="6">
        <v>0</v>
      </c>
      <c r="AK45" s="6">
        <v>1</v>
      </c>
      <c r="AL45" s="6">
        <v>0</v>
      </c>
      <c r="AM45" s="6">
        <v>1</v>
      </c>
      <c r="AN45" s="3">
        <f t="shared" si="0"/>
        <v>47555</v>
      </c>
      <c r="AO45">
        <f t="shared" si="1"/>
        <v>4894</v>
      </c>
      <c r="AP45">
        <f t="shared" si="2"/>
        <v>8</v>
      </c>
      <c r="AQ45" s="3">
        <f t="shared" si="3"/>
        <v>52457</v>
      </c>
    </row>
    <row r="46" spans="1:43" ht="15.75" hidden="1" thickTop="1" x14ac:dyDescent="0.25">
      <c r="A46" s="6">
        <v>4</v>
      </c>
      <c r="B46" s="6">
        <v>2018</v>
      </c>
      <c r="C46" s="6">
        <v>8</v>
      </c>
      <c r="D46" s="7">
        <v>8530</v>
      </c>
      <c r="E46" s="7">
        <v>27273</v>
      </c>
      <c r="F46" s="7">
        <v>11431</v>
      </c>
      <c r="G46" s="6">
        <v>16</v>
      </c>
      <c r="H46" s="6">
        <v>288</v>
      </c>
      <c r="I46" s="6">
        <v>3</v>
      </c>
      <c r="J46" s="6">
        <v>1</v>
      </c>
      <c r="K46" s="6">
        <v>10</v>
      </c>
      <c r="L46" s="6">
        <v>3</v>
      </c>
      <c r="M46" s="6">
        <v>0</v>
      </c>
      <c r="N46" s="6">
        <v>0</v>
      </c>
      <c r="O46" s="6">
        <v>19</v>
      </c>
      <c r="P46" s="6">
        <v>720</v>
      </c>
      <c r="Q46" s="6">
        <v>391</v>
      </c>
      <c r="R46" s="6">
        <v>86</v>
      </c>
      <c r="S46" s="6">
        <v>7</v>
      </c>
      <c r="T46" s="6">
        <v>0</v>
      </c>
      <c r="U46" s="6">
        <v>0</v>
      </c>
      <c r="V46" s="6">
        <v>0</v>
      </c>
      <c r="W46" s="6">
        <v>0</v>
      </c>
      <c r="X46" s="6">
        <v>8</v>
      </c>
      <c r="Y46" s="6">
        <v>516</v>
      </c>
      <c r="Z46" s="7">
        <v>1771</v>
      </c>
      <c r="AA46" s="7">
        <v>1172</v>
      </c>
      <c r="AB46" s="6">
        <v>154</v>
      </c>
      <c r="AC46" s="6">
        <v>28</v>
      </c>
      <c r="AD46" s="6">
        <v>28</v>
      </c>
      <c r="AE46" s="6">
        <v>0</v>
      </c>
      <c r="AF46" s="6">
        <v>4</v>
      </c>
      <c r="AG46" s="6">
        <v>0</v>
      </c>
      <c r="AH46" s="6">
        <v>2</v>
      </c>
      <c r="AI46" s="6">
        <v>0</v>
      </c>
      <c r="AJ46" s="6">
        <v>0</v>
      </c>
      <c r="AK46" s="6">
        <v>1</v>
      </c>
      <c r="AL46" s="6">
        <v>0</v>
      </c>
      <c r="AM46" s="6">
        <v>1</v>
      </c>
      <c r="AN46" s="3">
        <f t="shared" si="0"/>
        <v>47555</v>
      </c>
      <c r="AO46">
        <f t="shared" si="1"/>
        <v>4900</v>
      </c>
      <c r="AP46">
        <f t="shared" si="2"/>
        <v>8</v>
      </c>
      <c r="AQ46" s="3">
        <f t="shared" si="3"/>
        <v>52463</v>
      </c>
    </row>
    <row r="47" spans="1:43" ht="15.75" hidden="1" thickTop="1" x14ac:dyDescent="0.25">
      <c r="A47" s="6">
        <v>4</v>
      </c>
      <c r="B47" s="6">
        <v>2018</v>
      </c>
      <c r="C47" s="6">
        <v>9</v>
      </c>
      <c r="D47" s="7">
        <v>8517</v>
      </c>
      <c r="E47" s="7">
        <v>27307</v>
      </c>
      <c r="F47" s="7">
        <v>11492</v>
      </c>
      <c r="G47" s="6">
        <v>17</v>
      </c>
      <c r="H47" s="6">
        <v>292</v>
      </c>
      <c r="I47" s="6">
        <v>3</v>
      </c>
      <c r="J47" s="6">
        <v>1</v>
      </c>
      <c r="K47" s="6">
        <v>13</v>
      </c>
      <c r="L47" s="6">
        <v>3</v>
      </c>
      <c r="M47" s="6">
        <v>0</v>
      </c>
      <c r="N47" s="6">
        <v>0</v>
      </c>
      <c r="O47" s="6">
        <v>21</v>
      </c>
      <c r="P47" s="6">
        <v>718</v>
      </c>
      <c r="Q47" s="6">
        <v>393</v>
      </c>
      <c r="R47" s="6">
        <v>94</v>
      </c>
      <c r="S47" s="6">
        <v>7</v>
      </c>
      <c r="T47" s="6">
        <v>0</v>
      </c>
      <c r="U47" s="6">
        <v>1</v>
      </c>
      <c r="V47" s="6">
        <v>0</v>
      </c>
      <c r="W47" s="6">
        <v>0</v>
      </c>
      <c r="X47" s="6">
        <v>8</v>
      </c>
      <c r="Y47" s="6">
        <v>519</v>
      </c>
      <c r="Z47" s="7">
        <v>1799</v>
      </c>
      <c r="AA47" s="7">
        <v>1172</v>
      </c>
      <c r="AB47" s="6">
        <v>153</v>
      </c>
      <c r="AC47" s="6">
        <v>28</v>
      </c>
      <c r="AD47" s="6">
        <v>27</v>
      </c>
      <c r="AE47" s="6">
        <v>0</v>
      </c>
      <c r="AF47" s="6">
        <v>4</v>
      </c>
      <c r="AG47" s="6">
        <v>0</v>
      </c>
      <c r="AH47" s="6">
        <v>2</v>
      </c>
      <c r="AI47" s="6">
        <v>0</v>
      </c>
      <c r="AJ47" s="6">
        <v>0</v>
      </c>
      <c r="AK47" s="6">
        <v>1</v>
      </c>
      <c r="AL47" s="6">
        <v>0</v>
      </c>
      <c r="AM47" s="6">
        <v>1</v>
      </c>
      <c r="AN47" s="3">
        <f t="shared" si="0"/>
        <v>47645</v>
      </c>
      <c r="AO47">
        <f t="shared" si="1"/>
        <v>4940</v>
      </c>
      <c r="AP47">
        <f t="shared" si="2"/>
        <v>8</v>
      </c>
      <c r="AQ47" s="3">
        <f t="shared" si="3"/>
        <v>52593</v>
      </c>
    </row>
    <row r="48" spans="1:43" ht="15.75" hidden="1" thickTop="1" x14ac:dyDescent="0.25">
      <c r="A48" s="6">
        <v>4</v>
      </c>
      <c r="B48" s="6">
        <v>2018</v>
      </c>
      <c r="C48" s="6">
        <v>10</v>
      </c>
      <c r="D48" s="7">
        <v>8542</v>
      </c>
      <c r="E48" s="7">
        <v>27440</v>
      </c>
      <c r="F48" s="7">
        <v>11549</v>
      </c>
      <c r="G48" s="6">
        <v>17</v>
      </c>
      <c r="H48" s="6">
        <v>296</v>
      </c>
      <c r="I48" s="6">
        <v>3</v>
      </c>
      <c r="J48" s="6">
        <v>1</v>
      </c>
      <c r="K48" s="6">
        <v>11</v>
      </c>
      <c r="L48" s="6">
        <v>3</v>
      </c>
      <c r="M48" s="6">
        <v>0</v>
      </c>
      <c r="N48" s="6">
        <v>0</v>
      </c>
      <c r="O48" s="6">
        <v>20</v>
      </c>
      <c r="P48" s="6">
        <v>720</v>
      </c>
      <c r="Q48" s="6">
        <v>379</v>
      </c>
      <c r="R48" s="6">
        <v>93</v>
      </c>
      <c r="S48" s="6">
        <v>6</v>
      </c>
      <c r="T48" s="6">
        <v>0</v>
      </c>
      <c r="U48" s="6">
        <v>1</v>
      </c>
      <c r="V48" s="6">
        <v>0</v>
      </c>
      <c r="W48" s="6">
        <v>0</v>
      </c>
      <c r="X48" s="6">
        <v>8</v>
      </c>
      <c r="Y48" s="6">
        <v>513</v>
      </c>
      <c r="Z48" s="7">
        <v>1800</v>
      </c>
      <c r="AA48" s="7">
        <v>1179</v>
      </c>
      <c r="AB48" s="6">
        <v>153</v>
      </c>
      <c r="AC48" s="6">
        <v>28</v>
      </c>
      <c r="AD48" s="6">
        <v>29</v>
      </c>
      <c r="AE48" s="6">
        <v>0</v>
      </c>
      <c r="AF48" s="6">
        <v>4</v>
      </c>
      <c r="AG48" s="6">
        <v>0</v>
      </c>
      <c r="AH48" s="6">
        <v>1</v>
      </c>
      <c r="AI48" s="6">
        <v>0</v>
      </c>
      <c r="AJ48" s="6">
        <v>0</v>
      </c>
      <c r="AK48" s="6">
        <v>1</v>
      </c>
      <c r="AL48" s="6">
        <v>0</v>
      </c>
      <c r="AM48" s="6">
        <v>1</v>
      </c>
      <c r="AN48" s="3">
        <f t="shared" si="0"/>
        <v>47862</v>
      </c>
      <c r="AO48">
        <f t="shared" si="1"/>
        <v>4929</v>
      </c>
      <c r="AP48">
        <f t="shared" si="2"/>
        <v>7</v>
      </c>
      <c r="AQ48" s="3">
        <f t="shared" si="3"/>
        <v>52798</v>
      </c>
    </row>
    <row r="49" spans="1:43" ht="15.75" hidden="1" thickTop="1" x14ac:dyDescent="0.25">
      <c r="A49" s="6">
        <v>4</v>
      </c>
      <c r="B49" s="6">
        <v>2018</v>
      </c>
      <c r="C49" s="6">
        <v>11</v>
      </c>
      <c r="D49" s="7">
        <v>8529</v>
      </c>
      <c r="E49" s="7">
        <v>27391</v>
      </c>
      <c r="F49" s="7">
        <v>11641</v>
      </c>
      <c r="G49" s="6">
        <v>17</v>
      </c>
      <c r="H49" s="6">
        <v>292</v>
      </c>
      <c r="I49" s="6">
        <v>3</v>
      </c>
      <c r="J49" s="6">
        <v>10</v>
      </c>
      <c r="K49" s="6">
        <v>11</v>
      </c>
      <c r="L49" s="6">
        <v>3</v>
      </c>
      <c r="M49" s="6">
        <v>0</v>
      </c>
      <c r="N49" s="6">
        <v>0</v>
      </c>
      <c r="O49" s="6">
        <v>20</v>
      </c>
      <c r="P49" s="6">
        <v>716</v>
      </c>
      <c r="Q49" s="6">
        <v>395</v>
      </c>
      <c r="R49" s="6">
        <v>90</v>
      </c>
      <c r="S49" s="6">
        <v>6</v>
      </c>
      <c r="T49" s="6">
        <v>0</v>
      </c>
      <c r="U49" s="6">
        <v>1</v>
      </c>
      <c r="V49" s="6">
        <v>0</v>
      </c>
      <c r="W49" s="6">
        <v>0</v>
      </c>
      <c r="X49" s="6">
        <v>8</v>
      </c>
      <c r="Y49" s="6">
        <v>512</v>
      </c>
      <c r="Z49" s="7">
        <v>1798</v>
      </c>
      <c r="AA49" s="7">
        <v>1193</v>
      </c>
      <c r="AB49" s="6">
        <v>154</v>
      </c>
      <c r="AC49" s="6">
        <v>27</v>
      </c>
      <c r="AD49" s="6">
        <v>28</v>
      </c>
      <c r="AE49" s="6">
        <v>0</v>
      </c>
      <c r="AF49" s="6">
        <v>4</v>
      </c>
      <c r="AG49" s="6">
        <v>0</v>
      </c>
      <c r="AH49" s="6">
        <v>3</v>
      </c>
      <c r="AI49" s="6">
        <v>0</v>
      </c>
      <c r="AJ49" s="6">
        <v>0</v>
      </c>
      <c r="AK49" s="6">
        <v>1</v>
      </c>
      <c r="AL49" s="6">
        <v>0</v>
      </c>
      <c r="AM49" s="6">
        <v>1</v>
      </c>
      <c r="AN49" s="3">
        <f t="shared" si="0"/>
        <v>47897</v>
      </c>
      <c r="AO49">
        <f t="shared" si="1"/>
        <v>4948</v>
      </c>
      <c r="AP49">
        <f t="shared" si="2"/>
        <v>9</v>
      </c>
      <c r="AQ49" s="3">
        <f t="shared" si="3"/>
        <v>52854</v>
      </c>
    </row>
    <row r="50" spans="1:43" ht="15.75" hidden="1" thickTop="1" x14ac:dyDescent="0.25">
      <c r="A50" s="6">
        <v>4</v>
      </c>
      <c r="B50" s="6">
        <v>2018</v>
      </c>
      <c r="C50" s="6">
        <v>12</v>
      </c>
      <c r="D50" s="7">
        <v>8587</v>
      </c>
      <c r="E50" s="7">
        <v>27502</v>
      </c>
      <c r="F50" s="7">
        <v>11739</v>
      </c>
      <c r="G50" s="6">
        <v>17</v>
      </c>
      <c r="H50" s="6">
        <v>293</v>
      </c>
      <c r="I50" s="6">
        <v>3</v>
      </c>
      <c r="J50" s="6">
        <v>1</v>
      </c>
      <c r="K50" s="6">
        <v>11</v>
      </c>
      <c r="L50" s="6">
        <v>3</v>
      </c>
      <c r="M50" s="6">
        <v>0</v>
      </c>
      <c r="N50" s="6">
        <v>0</v>
      </c>
      <c r="O50" s="6">
        <v>20</v>
      </c>
      <c r="P50" s="6">
        <v>721</v>
      </c>
      <c r="Q50" s="6">
        <v>410</v>
      </c>
      <c r="R50" s="6">
        <v>92</v>
      </c>
      <c r="S50" s="6">
        <v>6</v>
      </c>
      <c r="T50" s="6">
        <v>0</v>
      </c>
      <c r="U50" s="6">
        <v>1</v>
      </c>
      <c r="V50" s="6">
        <v>0</v>
      </c>
      <c r="W50" s="6">
        <v>0</v>
      </c>
      <c r="X50" s="6">
        <v>9</v>
      </c>
      <c r="Y50" s="6">
        <v>514</v>
      </c>
      <c r="Z50" s="7">
        <v>1796</v>
      </c>
      <c r="AA50" s="7">
        <v>1192</v>
      </c>
      <c r="AB50" s="6">
        <v>153</v>
      </c>
      <c r="AC50" s="6">
        <v>29</v>
      </c>
      <c r="AD50" s="6">
        <v>28</v>
      </c>
      <c r="AE50" s="6">
        <v>0</v>
      </c>
      <c r="AF50" s="6">
        <v>4</v>
      </c>
      <c r="AG50" s="6">
        <v>0</v>
      </c>
      <c r="AH50" s="6">
        <v>2</v>
      </c>
      <c r="AI50" s="6">
        <v>0</v>
      </c>
      <c r="AJ50" s="6">
        <v>0</v>
      </c>
      <c r="AK50" s="6">
        <v>1</v>
      </c>
      <c r="AL50" s="6">
        <v>0</v>
      </c>
      <c r="AM50" s="6">
        <v>1</v>
      </c>
      <c r="AN50" s="3">
        <f t="shared" si="0"/>
        <v>48156</v>
      </c>
      <c r="AO50">
        <f t="shared" si="1"/>
        <v>4971</v>
      </c>
      <c r="AP50">
        <f t="shared" si="2"/>
        <v>8</v>
      </c>
      <c r="AQ50" s="3">
        <f t="shared" si="3"/>
        <v>53135</v>
      </c>
    </row>
    <row r="51" spans="1:43" ht="15.75" hidden="1" thickTop="1" x14ac:dyDescent="0.25">
      <c r="A51" s="6">
        <v>5</v>
      </c>
      <c r="B51" s="6">
        <v>2018</v>
      </c>
      <c r="C51" s="6">
        <v>1</v>
      </c>
      <c r="D51" s="7">
        <v>2004</v>
      </c>
      <c r="E51" s="7">
        <v>2813</v>
      </c>
      <c r="F51" s="6">
        <v>668</v>
      </c>
      <c r="G51" s="6">
        <v>1</v>
      </c>
      <c r="H51" s="6">
        <v>2</v>
      </c>
      <c r="I51" s="6">
        <v>7</v>
      </c>
      <c r="J51" s="6">
        <v>0</v>
      </c>
      <c r="K51" s="6">
        <v>0</v>
      </c>
      <c r="L51" s="6">
        <v>0</v>
      </c>
      <c r="M51" s="6">
        <v>0</v>
      </c>
      <c r="N51" s="6">
        <v>0</v>
      </c>
      <c r="O51" s="6">
        <v>12</v>
      </c>
      <c r="P51" s="6">
        <v>169</v>
      </c>
      <c r="Q51" s="6">
        <v>55</v>
      </c>
      <c r="R51" s="6">
        <v>3</v>
      </c>
      <c r="S51" s="6">
        <v>0</v>
      </c>
      <c r="T51" s="6">
        <v>0</v>
      </c>
      <c r="U51" s="6">
        <v>0</v>
      </c>
      <c r="V51" s="6">
        <v>0</v>
      </c>
      <c r="W51" s="6">
        <v>0</v>
      </c>
      <c r="X51" s="6">
        <v>0</v>
      </c>
      <c r="Y51" s="6">
        <v>38</v>
      </c>
      <c r="Z51" s="6">
        <v>140</v>
      </c>
      <c r="AA51" s="6">
        <v>41</v>
      </c>
      <c r="AB51" s="6">
        <v>6</v>
      </c>
      <c r="AC51" s="6">
        <v>2</v>
      </c>
      <c r="AD51" s="6">
        <v>1</v>
      </c>
      <c r="AE51" s="6">
        <v>0</v>
      </c>
      <c r="AF51" s="6">
        <v>1</v>
      </c>
      <c r="AG51" s="6">
        <v>0</v>
      </c>
      <c r="AH51" s="6">
        <v>1</v>
      </c>
      <c r="AI51" s="6">
        <v>0</v>
      </c>
      <c r="AJ51" s="6">
        <v>0</v>
      </c>
      <c r="AK51" s="6">
        <v>0</v>
      </c>
      <c r="AL51" s="6">
        <v>0</v>
      </c>
      <c r="AM51" s="6">
        <v>0</v>
      </c>
      <c r="AN51" s="3">
        <f t="shared" si="0"/>
        <v>5495</v>
      </c>
      <c r="AO51">
        <f t="shared" si="1"/>
        <v>467</v>
      </c>
      <c r="AP51">
        <f t="shared" si="2"/>
        <v>2</v>
      </c>
      <c r="AQ51" s="3">
        <f t="shared" si="3"/>
        <v>5964</v>
      </c>
    </row>
    <row r="52" spans="1:43" ht="15.75" hidden="1" thickTop="1" x14ac:dyDescent="0.25">
      <c r="A52" s="6">
        <v>5</v>
      </c>
      <c r="B52" s="6">
        <v>2018</v>
      </c>
      <c r="C52" s="6">
        <v>2</v>
      </c>
      <c r="D52" s="7">
        <v>2005</v>
      </c>
      <c r="E52" s="7">
        <v>2813</v>
      </c>
      <c r="F52" s="6">
        <v>679</v>
      </c>
      <c r="G52" s="6">
        <v>1</v>
      </c>
      <c r="H52" s="6">
        <v>2</v>
      </c>
      <c r="I52" s="6">
        <v>7</v>
      </c>
      <c r="J52" s="6">
        <v>0</v>
      </c>
      <c r="K52" s="6">
        <v>0</v>
      </c>
      <c r="L52" s="6">
        <v>0</v>
      </c>
      <c r="M52" s="6">
        <v>0</v>
      </c>
      <c r="N52" s="6">
        <v>0</v>
      </c>
      <c r="O52" s="6">
        <v>12</v>
      </c>
      <c r="P52" s="6">
        <v>167</v>
      </c>
      <c r="Q52" s="6">
        <v>55</v>
      </c>
      <c r="R52" s="6">
        <v>4</v>
      </c>
      <c r="S52" s="6">
        <v>0</v>
      </c>
      <c r="T52" s="6">
        <v>0</v>
      </c>
      <c r="U52" s="6">
        <v>0</v>
      </c>
      <c r="V52" s="6">
        <v>0</v>
      </c>
      <c r="W52" s="6">
        <v>0</v>
      </c>
      <c r="X52" s="6">
        <v>0</v>
      </c>
      <c r="Y52" s="6">
        <v>39</v>
      </c>
      <c r="Z52" s="6">
        <v>137</v>
      </c>
      <c r="AA52" s="6">
        <v>39</v>
      </c>
      <c r="AB52" s="6">
        <v>6</v>
      </c>
      <c r="AC52" s="6">
        <v>3</v>
      </c>
      <c r="AD52" s="6">
        <v>1</v>
      </c>
      <c r="AE52" s="6">
        <v>0</v>
      </c>
      <c r="AF52" s="6">
        <v>1</v>
      </c>
      <c r="AG52" s="6">
        <v>0</v>
      </c>
      <c r="AH52" s="6">
        <v>1</v>
      </c>
      <c r="AI52" s="6">
        <v>0</v>
      </c>
      <c r="AJ52" s="6">
        <v>0</v>
      </c>
      <c r="AK52" s="6">
        <v>0</v>
      </c>
      <c r="AL52" s="6">
        <v>0</v>
      </c>
      <c r="AM52" s="6">
        <v>0</v>
      </c>
      <c r="AN52" s="3">
        <f t="shared" si="0"/>
        <v>5507</v>
      </c>
      <c r="AO52">
        <f t="shared" si="1"/>
        <v>463</v>
      </c>
      <c r="AP52">
        <f t="shared" si="2"/>
        <v>2</v>
      </c>
      <c r="AQ52" s="3">
        <f t="shared" si="3"/>
        <v>5972</v>
      </c>
    </row>
    <row r="53" spans="1:43" ht="15.75" hidden="1" thickTop="1" x14ac:dyDescent="0.25">
      <c r="A53" s="6">
        <v>5</v>
      </c>
      <c r="B53" s="6">
        <v>2018</v>
      </c>
      <c r="C53" s="6">
        <v>3</v>
      </c>
      <c r="D53" s="7">
        <v>2002</v>
      </c>
      <c r="E53" s="7">
        <v>2815</v>
      </c>
      <c r="F53" s="6">
        <v>696</v>
      </c>
      <c r="G53" s="6">
        <v>1</v>
      </c>
      <c r="H53" s="6">
        <v>2</v>
      </c>
      <c r="I53" s="6">
        <v>7</v>
      </c>
      <c r="J53" s="6">
        <v>0</v>
      </c>
      <c r="K53" s="6">
        <v>0</v>
      </c>
      <c r="L53" s="6">
        <v>0</v>
      </c>
      <c r="M53" s="6">
        <v>0</v>
      </c>
      <c r="N53" s="6">
        <v>0</v>
      </c>
      <c r="O53" s="6">
        <v>13</v>
      </c>
      <c r="P53" s="6">
        <v>168</v>
      </c>
      <c r="Q53" s="6">
        <v>55</v>
      </c>
      <c r="R53" s="6">
        <v>3</v>
      </c>
      <c r="S53" s="6">
        <v>0</v>
      </c>
      <c r="T53" s="6">
        <v>0</v>
      </c>
      <c r="U53" s="6">
        <v>0</v>
      </c>
      <c r="V53" s="6">
        <v>0</v>
      </c>
      <c r="W53" s="6">
        <v>0</v>
      </c>
      <c r="X53" s="6">
        <v>0</v>
      </c>
      <c r="Y53" s="6">
        <v>38</v>
      </c>
      <c r="Z53" s="6">
        <v>138</v>
      </c>
      <c r="AA53" s="6">
        <v>41</v>
      </c>
      <c r="AB53" s="6">
        <v>6</v>
      </c>
      <c r="AC53" s="6">
        <v>4</v>
      </c>
      <c r="AD53" s="6">
        <v>1</v>
      </c>
      <c r="AE53" s="6">
        <v>0</v>
      </c>
      <c r="AF53" s="6">
        <v>1</v>
      </c>
      <c r="AG53" s="6">
        <v>0</v>
      </c>
      <c r="AH53" s="6">
        <v>1</v>
      </c>
      <c r="AI53" s="6">
        <v>0</v>
      </c>
      <c r="AJ53" s="6">
        <v>0</v>
      </c>
      <c r="AK53" s="6">
        <v>0</v>
      </c>
      <c r="AL53" s="6">
        <v>0</v>
      </c>
      <c r="AM53" s="6">
        <v>0</v>
      </c>
      <c r="AN53" s="3">
        <f t="shared" si="0"/>
        <v>5523</v>
      </c>
      <c r="AO53">
        <f t="shared" si="1"/>
        <v>467</v>
      </c>
      <c r="AP53">
        <f t="shared" si="2"/>
        <v>2</v>
      </c>
      <c r="AQ53" s="3">
        <f t="shared" si="3"/>
        <v>5992</v>
      </c>
    </row>
    <row r="54" spans="1:43" ht="15.75" hidden="1" thickTop="1" x14ac:dyDescent="0.25">
      <c r="A54" s="6">
        <v>5</v>
      </c>
      <c r="B54" s="6">
        <v>2018</v>
      </c>
      <c r="C54" s="6">
        <v>4</v>
      </c>
      <c r="D54" s="7">
        <v>1993</v>
      </c>
      <c r="E54" s="7">
        <v>2809</v>
      </c>
      <c r="F54" s="6">
        <v>694</v>
      </c>
      <c r="G54" s="6">
        <v>1</v>
      </c>
      <c r="H54" s="6">
        <v>2</v>
      </c>
      <c r="I54" s="6">
        <v>7</v>
      </c>
      <c r="J54" s="6">
        <v>0</v>
      </c>
      <c r="K54" s="6">
        <v>0</v>
      </c>
      <c r="L54" s="6">
        <v>0</v>
      </c>
      <c r="M54" s="6">
        <v>0</v>
      </c>
      <c r="N54" s="6">
        <v>0</v>
      </c>
      <c r="O54" s="6">
        <v>13</v>
      </c>
      <c r="P54" s="6">
        <v>166</v>
      </c>
      <c r="Q54" s="6">
        <v>53</v>
      </c>
      <c r="R54" s="6">
        <v>3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6">
        <v>39</v>
      </c>
      <c r="Z54" s="6">
        <v>144</v>
      </c>
      <c r="AA54" s="6">
        <v>41</v>
      </c>
      <c r="AB54" s="6">
        <v>6</v>
      </c>
      <c r="AC54" s="6">
        <v>3</v>
      </c>
      <c r="AD54" s="6">
        <v>1</v>
      </c>
      <c r="AE54" s="6">
        <v>0</v>
      </c>
      <c r="AF54" s="6">
        <v>1</v>
      </c>
      <c r="AG54" s="6">
        <v>0</v>
      </c>
      <c r="AH54" s="6">
        <v>1</v>
      </c>
      <c r="AI54" s="6">
        <v>0</v>
      </c>
      <c r="AJ54" s="6">
        <v>0</v>
      </c>
      <c r="AK54" s="6">
        <v>0</v>
      </c>
      <c r="AL54" s="6">
        <v>0</v>
      </c>
      <c r="AM54" s="6">
        <v>0</v>
      </c>
      <c r="AN54" s="3">
        <f t="shared" si="0"/>
        <v>5506</v>
      </c>
      <c r="AO54">
        <f t="shared" si="1"/>
        <v>469</v>
      </c>
      <c r="AP54">
        <f t="shared" si="2"/>
        <v>2</v>
      </c>
      <c r="AQ54" s="3">
        <f t="shared" si="3"/>
        <v>5977</v>
      </c>
    </row>
    <row r="55" spans="1:43" ht="15.75" hidden="1" thickTop="1" x14ac:dyDescent="0.25">
      <c r="A55" s="6">
        <v>5</v>
      </c>
      <c r="B55" s="6">
        <v>2018</v>
      </c>
      <c r="C55" s="6">
        <v>5</v>
      </c>
      <c r="D55" s="7">
        <v>1979</v>
      </c>
      <c r="E55" s="7">
        <v>2783</v>
      </c>
      <c r="F55" s="6">
        <v>694</v>
      </c>
      <c r="G55" s="6">
        <v>1</v>
      </c>
      <c r="H55" s="6">
        <v>2</v>
      </c>
      <c r="I55" s="6">
        <v>7</v>
      </c>
      <c r="J55" s="6">
        <v>0</v>
      </c>
      <c r="K55" s="6">
        <v>0</v>
      </c>
      <c r="L55" s="6">
        <v>0</v>
      </c>
      <c r="M55" s="6">
        <v>0</v>
      </c>
      <c r="N55" s="6">
        <v>0</v>
      </c>
      <c r="O55" s="6">
        <v>13</v>
      </c>
      <c r="P55" s="6">
        <v>165</v>
      </c>
      <c r="Q55" s="6">
        <v>56</v>
      </c>
      <c r="R55" s="6">
        <v>4</v>
      </c>
      <c r="S55" s="6">
        <v>0</v>
      </c>
      <c r="T55" s="6">
        <v>0</v>
      </c>
      <c r="U55" s="6">
        <v>0</v>
      </c>
      <c r="V55" s="6">
        <v>0</v>
      </c>
      <c r="W55" s="6">
        <v>0</v>
      </c>
      <c r="X55" s="6">
        <v>0</v>
      </c>
      <c r="Y55" s="6">
        <v>40</v>
      </c>
      <c r="Z55" s="6">
        <v>139</v>
      </c>
      <c r="AA55" s="6">
        <v>41</v>
      </c>
      <c r="AB55" s="6">
        <v>6</v>
      </c>
      <c r="AC55" s="6">
        <v>3</v>
      </c>
      <c r="AD55" s="6">
        <v>1</v>
      </c>
      <c r="AE55" s="6">
        <v>0</v>
      </c>
      <c r="AF55" s="6">
        <v>1</v>
      </c>
      <c r="AG55" s="6">
        <v>0</v>
      </c>
      <c r="AH55" s="6">
        <v>1</v>
      </c>
      <c r="AI55" s="6">
        <v>0</v>
      </c>
      <c r="AJ55" s="6">
        <v>0</v>
      </c>
      <c r="AK55" s="6">
        <v>0</v>
      </c>
      <c r="AL55" s="6">
        <v>0</v>
      </c>
      <c r="AM55" s="6">
        <v>0</v>
      </c>
      <c r="AN55" s="3">
        <f t="shared" si="0"/>
        <v>5466</v>
      </c>
      <c r="AO55">
        <f t="shared" si="1"/>
        <v>468</v>
      </c>
      <c r="AP55">
        <f t="shared" si="2"/>
        <v>2</v>
      </c>
      <c r="AQ55" s="3">
        <f t="shared" si="3"/>
        <v>5936</v>
      </c>
    </row>
    <row r="56" spans="1:43" ht="15.75" hidden="1" thickTop="1" x14ac:dyDescent="0.25">
      <c r="A56" s="6">
        <v>5</v>
      </c>
      <c r="B56" s="6">
        <v>2018</v>
      </c>
      <c r="C56" s="6">
        <v>6</v>
      </c>
      <c r="D56" s="7">
        <v>1973</v>
      </c>
      <c r="E56" s="7">
        <v>2771</v>
      </c>
      <c r="F56" s="6">
        <v>711</v>
      </c>
      <c r="G56" s="6">
        <v>1</v>
      </c>
      <c r="H56" s="6">
        <v>2</v>
      </c>
      <c r="I56" s="6">
        <v>6</v>
      </c>
      <c r="J56" s="6">
        <v>0</v>
      </c>
      <c r="K56" s="6">
        <v>0</v>
      </c>
      <c r="L56" s="6">
        <v>0</v>
      </c>
      <c r="M56" s="6">
        <v>0</v>
      </c>
      <c r="N56" s="6">
        <v>0</v>
      </c>
      <c r="O56" s="6">
        <v>12</v>
      </c>
      <c r="P56" s="6">
        <v>166</v>
      </c>
      <c r="Q56" s="6">
        <v>54</v>
      </c>
      <c r="R56" s="6">
        <v>3</v>
      </c>
      <c r="S56" s="6">
        <v>0</v>
      </c>
      <c r="T56" s="6">
        <v>0</v>
      </c>
      <c r="U56" s="6">
        <v>0</v>
      </c>
      <c r="V56" s="6">
        <v>0</v>
      </c>
      <c r="W56" s="6">
        <v>0</v>
      </c>
      <c r="X56" s="6">
        <v>0</v>
      </c>
      <c r="Y56" s="6">
        <v>40</v>
      </c>
      <c r="Z56" s="6">
        <v>141</v>
      </c>
      <c r="AA56" s="6">
        <v>41</v>
      </c>
      <c r="AB56" s="6">
        <v>6</v>
      </c>
      <c r="AC56" s="6">
        <v>3</v>
      </c>
      <c r="AD56" s="6">
        <v>1</v>
      </c>
      <c r="AE56" s="6">
        <v>0</v>
      </c>
      <c r="AF56" s="6">
        <v>1</v>
      </c>
      <c r="AG56" s="6">
        <v>0</v>
      </c>
      <c r="AH56" s="6">
        <v>1</v>
      </c>
      <c r="AI56" s="6">
        <v>0</v>
      </c>
      <c r="AJ56" s="6">
        <v>0</v>
      </c>
      <c r="AK56" s="6">
        <v>0</v>
      </c>
      <c r="AL56" s="6">
        <v>0</v>
      </c>
      <c r="AM56" s="6">
        <v>0</v>
      </c>
      <c r="AN56" s="3">
        <f t="shared" si="0"/>
        <v>5464</v>
      </c>
      <c r="AO56">
        <f t="shared" si="1"/>
        <v>467</v>
      </c>
      <c r="AP56">
        <f t="shared" si="2"/>
        <v>2</v>
      </c>
      <c r="AQ56" s="3">
        <f t="shared" si="3"/>
        <v>5933</v>
      </c>
    </row>
    <row r="57" spans="1:43" ht="15.75" hidden="1" thickTop="1" x14ac:dyDescent="0.25">
      <c r="A57" s="6">
        <v>5</v>
      </c>
      <c r="B57" s="6">
        <v>2018</v>
      </c>
      <c r="C57" s="6">
        <v>7</v>
      </c>
      <c r="D57" s="7">
        <v>1582</v>
      </c>
      <c r="E57" s="7">
        <v>2749</v>
      </c>
      <c r="F57" s="7">
        <v>1130</v>
      </c>
      <c r="G57" s="6">
        <v>1</v>
      </c>
      <c r="H57" s="6">
        <v>0</v>
      </c>
      <c r="I57" s="6">
        <v>2</v>
      </c>
      <c r="J57" s="6">
        <v>0</v>
      </c>
      <c r="K57" s="6">
        <v>0</v>
      </c>
      <c r="L57" s="6">
        <v>0</v>
      </c>
      <c r="M57" s="6">
        <v>0</v>
      </c>
      <c r="N57" s="6">
        <v>0</v>
      </c>
      <c r="O57" s="6">
        <v>14</v>
      </c>
      <c r="P57" s="6">
        <v>170</v>
      </c>
      <c r="Q57" s="6">
        <v>49</v>
      </c>
      <c r="R57" s="6">
        <v>2</v>
      </c>
      <c r="S57" s="6">
        <v>0</v>
      </c>
      <c r="T57" s="6">
        <v>0</v>
      </c>
      <c r="U57" s="6">
        <v>0</v>
      </c>
      <c r="V57" s="6">
        <v>0</v>
      </c>
      <c r="W57" s="6">
        <v>0</v>
      </c>
      <c r="X57" s="6">
        <v>0</v>
      </c>
      <c r="Y57" s="6">
        <v>46</v>
      </c>
      <c r="Z57" s="6">
        <v>144</v>
      </c>
      <c r="AA57" s="6">
        <v>45</v>
      </c>
      <c r="AB57" s="6">
        <v>6</v>
      </c>
      <c r="AC57" s="6">
        <v>4</v>
      </c>
      <c r="AD57" s="6">
        <v>1</v>
      </c>
      <c r="AE57" s="6">
        <v>0</v>
      </c>
      <c r="AF57" s="6">
        <v>1</v>
      </c>
      <c r="AG57" s="6">
        <v>0</v>
      </c>
      <c r="AH57" s="6">
        <v>1</v>
      </c>
      <c r="AI57" s="6">
        <v>0</v>
      </c>
      <c r="AJ57" s="6">
        <v>0</v>
      </c>
      <c r="AK57" s="6">
        <v>0</v>
      </c>
      <c r="AL57" s="6">
        <v>0</v>
      </c>
      <c r="AM57" s="6">
        <v>0</v>
      </c>
      <c r="AN57" s="3">
        <f t="shared" si="0"/>
        <v>5464</v>
      </c>
      <c r="AO57">
        <f t="shared" si="1"/>
        <v>481</v>
      </c>
      <c r="AP57">
        <f t="shared" si="2"/>
        <v>2</v>
      </c>
      <c r="AQ57" s="3">
        <f t="shared" si="3"/>
        <v>5947</v>
      </c>
    </row>
    <row r="58" spans="1:43" ht="15.75" hidden="1" thickTop="1" x14ac:dyDescent="0.25">
      <c r="A58" s="6">
        <v>5</v>
      </c>
      <c r="B58" s="6">
        <v>2018</v>
      </c>
      <c r="C58" s="6">
        <v>8</v>
      </c>
      <c r="D58" s="7">
        <v>1571</v>
      </c>
      <c r="E58" s="7">
        <v>2742</v>
      </c>
      <c r="F58" s="7">
        <v>1138</v>
      </c>
      <c r="G58" s="6">
        <v>1</v>
      </c>
      <c r="H58" s="6">
        <v>0</v>
      </c>
      <c r="I58" s="6">
        <v>1</v>
      </c>
      <c r="J58" s="6">
        <v>0</v>
      </c>
      <c r="K58" s="6">
        <v>0</v>
      </c>
      <c r="L58" s="6">
        <v>0</v>
      </c>
      <c r="M58" s="6">
        <v>0</v>
      </c>
      <c r="N58" s="6">
        <v>0</v>
      </c>
      <c r="O58" s="6">
        <v>12</v>
      </c>
      <c r="P58" s="6">
        <v>174</v>
      </c>
      <c r="Q58" s="6">
        <v>51</v>
      </c>
      <c r="R58" s="6">
        <v>2</v>
      </c>
      <c r="S58" s="6">
        <v>0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45</v>
      </c>
      <c r="Z58" s="6">
        <v>134</v>
      </c>
      <c r="AA58" s="6">
        <v>45</v>
      </c>
      <c r="AB58" s="6">
        <v>6</v>
      </c>
      <c r="AC58" s="6">
        <v>4</v>
      </c>
      <c r="AD58" s="6">
        <v>1</v>
      </c>
      <c r="AE58" s="6">
        <v>0</v>
      </c>
      <c r="AF58" s="6">
        <v>1</v>
      </c>
      <c r="AG58" s="6">
        <v>0</v>
      </c>
      <c r="AH58" s="6">
        <v>1</v>
      </c>
      <c r="AI58" s="6">
        <v>0</v>
      </c>
      <c r="AJ58" s="6">
        <v>0</v>
      </c>
      <c r="AK58" s="6">
        <v>0</v>
      </c>
      <c r="AL58" s="6">
        <v>0</v>
      </c>
      <c r="AM58" s="6">
        <v>0</v>
      </c>
      <c r="AN58" s="3">
        <f t="shared" si="0"/>
        <v>5453</v>
      </c>
      <c r="AO58">
        <f t="shared" si="1"/>
        <v>474</v>
      </c>
      <c r="AP58">
        <f t="shared" si="2"/>
        <v>2</v>
      </c>
      <c r="AQ58" s="3">
        <f t="shared" si="3"/>
        <v>5929</v>
      </c>
    </row>
    <row r="59" spans="1:43" ht="15.75" hidden="1" thickTop="1" x14ac:dyDescent="0.25">
      <c r="A59" s="6">
        <v>5</v>
      </c>
      <c r="B59" s="6">
        <v>2018</v>
      </c>
      <c r="C59" s="6">
        <v>9</v>
      </c>
      <c r="D59" s="7">
        <v>1577</v>
      </c>
      <c r="E59" s="7">
        <v>2752</v>
      </c>
      <c r="F59" s="7">
        <v>1137</v>
      </c>
      <c r="G59" s="6">
        <v>2</v>
      </c>
      <c r="H59" s="6">
        <v>0</v>
      </c>
      <c r="I59" s="6">
        <v>1</v>
      </c>
      <c r="J59" s="6">
        <v>0</v>
      </c>
      <c r="K59" s="6">
        <v>0</v>
      </c>
      <c r="L59" s="6">
        <v>0</v>
      </c>
      <c r="M59" s="6">
        <v>0</v>
      </c>
      <c r="N59" s="6">
        <v>0</v>
      </c>
      <c r="O59" s="6">
        <v>13</v>
      </c>
      <c r="P59" s="6">
        <v>171</v>
      </c>
      <c r="Q59" s="6">
        <v>49</v>
      </c>
      <c r="R59" s="6">
        <v>2</v>
      </c>
      <c r="S59" s="6">
        <v>0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6">
        <v>46</v>
      </c>
      <c r="Z59" s="6">
        <v>134</v>
      </c>
      <c r="AA59" s="6">
        <v>44</v>
      </c>
      <c r="AB59" s="6">
        <v>6</v>
      </c>
      <c r="AC59" s="6">
        <v>4</v>
      </c>
      <c r="AD59" s="6">
        <v>1</v>
      </c>
      <c r="AE59" s="6">
        <v>0</v>
      </c>
      <c r="AF59" s="6">
        <v>1</v>
      </c>
      <c r="AG59" s="6">
        <v>0</v>
      </c>
      <c r="AH59" s="6">
        <v>1</v>
      </c>
      <c r="AI59" s="6">
        <v>0</v>
      </c>
      <c r="AJ59" s="6">
        <v>0</v>
      </c>
      <c r="AK59" s="6">
        <v>0</v>
      </c>
      <c r="AL59" s="6">
        <v>0</v>
      </c>
      <c r="AM59" s="6">
        <v>0</v>
      </c>
      <c r="AN59" s="3">
        <f t="shared" si="0"/>
        <v>5469</v>
      </c>
      <c r="AO59">
        <f t="shared" si="1"/>
        <v>470</v>
      </c>
      <c r="AP59">
        <f t="shared" si="2"/>
        <v>2</v>
      </c>
      <c r="AQ59" s="3">
        <f t="shared" si="3"/>
        <v>5941</v>
      </c>
    </row>
    <row r="60" spans="1:43" ht="15.75" hidden="1" thickTop="1" x14ac:dyDescent="0.25">
      <c r="A60" s="6">
        <v>5</v>
      </c>
      <c r="B60" s="6">
        <v>2018</v>
      </c>
      <c r="C60" s="6">
        <v>10</v>
      </c>
      <c r="D60" s="7">
        <v>1576</v>
      </c>
      <c r="E60" s="7">
        <v>2756</v>
      </c>
      <c r="F60" s="7">
        <v>1150</v>
      </c>
      <c r="G60" s="6">
        <v>2</v>
      </c>
      <c r="H60" s="6">
        <v>0</v>
      </c>
      <c r="I60" s="6">
        <v>1</v>
      </c>
      <c r="J60" s="6">
        <v>0</v>
      </c>
      <c r="K60" s="6">
        <v>0</v>
      </c>
      <c r="L60" s="6">
        <v>0</v>
      </c>
      <c r="M60" s="6">
        <v>0</v>
      </c>
      <c r="N60" s="6">
        <v>0</v>
      </c>
      <c r="O60" s="6">
        <v>14</v>
      </c>
      <c r="P60" s="6">
        <v>169</v>
      </c>
      <c r="Q60" s="6">
        <v>66</v>
      </c>
      <c r="R60" s="6">
        <v>3</v>
      </c>
      <c r="S60" s="6">
        <v>0</v>
      </c>
      <c r="T60" s="6">
        <v>0</v>
      </c>
      <c r="U60" s="6">
        <v>0</v>
      </c>
      <c r="V60" s="6">
        <v>0</v>
      </c>
      <c r="W60" s="6">
        <v>0</v>
      </c>
      <c r="X60" s="6">
        <v>0</v>
      </c>
      <c r="Y60" s="6">
        <v>44</v>
      </c>
      <c r="Z60" s="6">
        <v>131</v>
      </c>
      <c r="AA60" s="6">
        <v>44</v>
      </c>
      <c r="AB60" s="6">
        <v>6</v>
      </c>
      <c r="AC60" s="6">
        <v>4</v>
      </c>
      <c r="AD60" s="6">
        <v>1</v>
      </c>
      <c r="AE60" s="6">
        <v>0</v>
      </c>
      <c r="AF60" s="6">
        <v>1</v>
      </c>
      <c r="AG60" s="6">
        <v>0</v>
      </c>
      <c r="AH60" s="6">
        <v>1</v>
      </c>
      <c r="AI60" s="6">
        <v>0</v>
      </c>
      <c r="AJ60" s="6">
        <v>0</v>
      </c>
      <c r="AK60" s="6">
        <v>0</v>
      </c>
      <c r="AL60" s="6">
        <v>0</v>
      </c>
      <c r="AM60" s="6">
        <v>0</v>
      </c>
      <c r="AN60" s="3">
        <f t="shared" si="0"/>
        <v>5485</v>
      </c>
      <c r="AO60">
        <f t="shared" si="1"/>
        <v>482</v>
      </c>
      <c r="AP60">
        <f t="shared" si="2"/>
        <v>2</v>
      </c>
      <c r="AQ60" s="3">
        <f t="shared" si="3"/>
        <v>5969</v>
      </c>
    </row>
    <row r="61" spans="1:43" ht="15.75" hidden="1" thickTop="1" x14ac:dyDescent="0.25">
      <c r="A61" s="6">
        <v>5</v>
      </c>
      <c r="B61" s="6">
        <v>2018</v>
      </c>
      <c r="C61" s="6">
        <v>11</v>
      </c>
      <c r="D61" s="7">
        <v>1580</v>
      </c>
      <c r="E61" s="7">
        <v>2761</v>
      </c>
      <c r="F61" s="7">
        <v>1151</v>
      </c>
      <c r="G61" s="6">
        <v>2</v>
      </c>
      <c r="H61" s="6">
        <v>0</v>
      </c>
      <c r="I61" s="6">
        <v>1</v>
      </c>
      <c r="J61" s="6">
        <v>0</v>
      </c>
      <c r="K61" s="6">
        <v>0</v>
      </c>
      <c r="L61" s="6">
        <v>0</v>
      </c>
      <c r="M61" s="6">
        <v>0</v>
      </c>
      <c r="N61" s="6">
        <v>0</v>
      </c>
      <c r="O61" s="6">
        <v>13</v>
      </c>
      <c r="P61" s="6">
        <v>169</v>
      </c>
      <c r="Q61" s="6">
        <v>51</v>
      </c>
      <c r="R61" s="6">
        <v>4</v>
      </c>
      <c r="S61" s="6">
        <v>0</v>
      </c>
      <c r="T61" s="6">
        <v>0</v>
      </c>
      <c r="U61" s="6">
        <v>0</v>
      </c>
      <c r="V61" s="6">
        <v>0</v>
      </c>
      <c r="W61" s="6">
        <v>0</v>
      </c>
      <c r="X61" s="6">
        <v>0</v>
      </c>
      <c r="Y61" s="6">
        <v>44</v>
      </c>
      <c r="Z61" s="6">
        <v>133</v>
      </c>
      <c r="AA61" s="6">
        <v>44</v>
      </c>
      <c r="AB61" s="6">
        <v>6</v>
      </c>
      <c r="AC61" s="6">
        <v>4</v>
      </c>
      <c r="AD61" s="6">
        <v>1</v>
      </c>
      <c r="AE61" s="6">
        <v>0</v>
      </c>
      <c r="AF61" s="6">
        <v>1</v>
      </c>
      <c r="AG61" s="6">
        <v>0</v>
      </c>
      <c r="AH61" s="6">
        <v>1</v>
      </c>
      <c r="AI61" s="6">
        <v>0</v>
      </c>
      <c r="AJ61" s="6">
        <v>0</v>
      </c>
      <c r="AK61" s="6">
        <v>0</v>
      </c>
      <c r="AL61" s="6">
        <v>0</v>
      </c>
      <c r="AM61" s="6">
        <v>0</v>
      </c>
      <c r="AN61" s="3">
        <f t="shared" si="0"/>
        <v>5495</v>
      </c>
      <c r="AO61">
        <f t="shared" si="1"/>
        <v>469</v>
      </c>
      <c r="AP61">
        <f t="shared" si="2"/>
        <v>2</v>
      </c>
      <c r="AQ61" s="3">
        <f t="shared" si="3"/>
        <v>5966</v>
      </c>
    </row>
    <row r="62" spans="1:43" ht="15.75" hidden="1" thickTop="1" x14ac:dyDescent="0.25">
      <c r="A62" s="6">
        <v>5</v>
      </c>
      <c r="B62" s="6">
        <v>2018</v>
      </c>
      <c r="C62" s="6">
        <v>12</v>
      </c>
      <c r="D62" s="7">
        <v>1599</v>
      </c>
      <c r="E62" s="7">
        <v>2779</v>
      </c>
      <c r="F62" s="7">
        <v>1157</v>
      </c>
      <c r="G62" s="6">
        <v>5</v>
      </c>
      <c r="H62" s="6">
        <v>0</v>
      </c>
      <c r="I62" s="6">
        <v>1</v>
      </c>
      <c r="J62" s="6">
        <v>0</v>
      </c>
      <c r="K62" s="6">
        <v>0</v>
      </c>
      <c r="L62" s="6">
        <v>0</v>
      </c>
      <c r="M62" s="6">
        <v>0</v>
      </c>
      <c r="N62" s="6">
        <v>0</v>
      </c>
      <c r="O62" s="6">
        <v>11</v>
      </c>
      <c r="P62" s="6">
        <v>170</v>
      </c>
      <c r="Q62" s="6">
        <v>51</v>
      </c>
      <c r="R62" s="6">
        <v>2</v>
      </c>
      <c r="S62" s="6">
        <v>0</v>
      </c>
      <c r="T62" s="6">
        <v>0</v>
      </c>
      <c r="U62" s="6">
        <v>0</v>
      </c>
      <c r="V62" s="6">
        <v>0</v>
      </c>
      <c r="W62" s="6">
        <v>0</v>
      </c>
      <c r="X62" s="6">
        <v>0</v>
      </c>
      <c r="Y62" s="6">
        <v>44</v>
      </c>
      <c r="Z62" s="6">
        <v>133</v>
      </c>
      <c r="AA62" s="6">
        <v>45</v>
      </c>
      <c r="AB62" s="6">
        <v>6</v>
      </c>
      <c r="AC62" s="6">
        <v>4</v>
      </c>
      <c r="AD62" s="6">
        <v>1</v>
      </c>
      <c r="AE62" s="6">
        <v>0</v>
      </c>
      <c r="AF62" s="6">
        <v>1</v>
      </c>
      <c r="AG62" s="6">
        <v>0</v>
      </c>
      <c r="AH62" s="6">
        <v>1</v>
      </c>
      <c r="AI62" s="6">
        <v>0</v>
      </c>
      <c r="AJ62" s="6">
        <v>0</v>
      </c>
      <c r="AK62" s="6">
        <v>0</v>
      </c>
      <c r="AL62" s="6">
        <v>0</v>
      </c>
      <c r="AM62" s="6">
        <v>0</v>
      </c>
      <c r="AN62" s="3">
        <f t="shared" si="0"/>
        <v>5541</v>
      </c>
      <c r="AO62">
        <f t="shared" si="1"/>
        <v>467</v>
      </c>
      <c r="AP62">
        <f t="shared" si="2"/>
        <v>2</v>
      </c>
      <c r="AQ62" s="3">
        <f t="shared" si="3"/>
        <v>6010</v>
      </c>
    </row>
    <row r="63" spans="1:43" ht="15.75" hidden="1" thickTop="1" x14ac:dyDescent="0.25">
      <c r="A63" s="6">
        <v>6</v>
      </c>
      <c r="B63" s="6">
        <v>2018</v>
      </c>
      <c r="C63" s="6">
        <v>1</v>
      </c>
      <c r="D63" s="7">
        <v>6136</v>
      </c>
      <c r="E63" s="7">
        <v>11737</v>
      </c>
      <c r="F63" s="7">
        <v>7191</v>
      </c>
      <c r="G63" s="6">
        <v>11</v>
      </c>
      <c r="H63" s="6">
        <v>8</v>
      </c>
      <c r="I63" s="6">
        <v>5</v>
      </c>
      <c r="J63" s="6">
        <v>49</v>
      </c>
      <c r="K63" s="6">
        <v>5</v>
      </c>
      <c r="L63" s="6">
        <v>2</v>
      </c>
      <c r="M63" s="6">
        <v>0</v>
      </c>
      <c r="N63" s="6">
        <v>0</v>
      </c>
      <c r="O63" s="6">
        <v>33</v>
      </c>
      <c r="P63" s="6">
        <v>627</v>
      </c>
      <c r="Q63" s="6">
        <v>287</v>
      </c>
      <c r="R63" s="6">
        <v>93</v>
      </c>
      <c r="S63" s="6">
        <v>15</v>
      </c>
      <c r="T63" s="6">
        <v>0</v>
      </c>
      <c r="U63" s="6">
        <v>1</v>
      </c>
      <c r="V63" s="6">
        <v>0</v>
      </c>
      <c r="W63" s="6">
        <v>0</v>
      </c>
      <c r="X63" s="6">
        <v>8</v>
      </c>
      <c r="Y63" s="6">
        <v>617</v>
      </c>
      <c r="Z63" s="7">
        <v>1324</v>
      </c>
      <c r="AA63" s="6">
        <v>572</v>
      </c>
      <c r="AB63" s="6">
        <v>68</v>
      </c>
      <c r="AC63" s="6">
        <v>17</v>
      </c>
      <c r="AD63" s="6">
        <v>25</v>
      </c>
      <c r="AE63" s="6">
        <v>1</v>
      </c>
      <c r="AF63" s="6">
        <v>11</v>
      </c>
      <c r="AG63" s="6">
        <v>0</v>
      </c>
      <c r="AH63" s="6">
        <v>7</v>
      </c>
      <c r="AI63" s="6">
        <v>0</v>
      </c>
      <c r="AJ63" s="6">
        <v>1</v>
      </c>
      <c r="AK63" s="6">
        <v>6</v>
      </c>
      <c r="AL63" s="6">
        <v>0</v>
      </c>
      <c r="AM63" s="6">
        <v>1</v>
      </c>
      <c r="AN63" s="3">
        <f t="shared" si="0"/>
        <v>25144</v>
      </c>
      <c r="AO63">
        <f t="shared" si="1"/>
        <v>3687</v>
      </c>
      <c r="AP63">
        <f t="shared" si="2"/>
        <v>27</v>
      </c>
      <c r="AQ63" s="3">
        <f t="shared" si="3"/>
        <v>28858</v>
      </c>
    </row>
    <row r="64" spans="1:43" ht="15.75" hidden="1" thickTop="1" x14ac:dyDescent="0.25">
      <c r="A64" s="6">
        <v>6</v>
      </c>
      <c r="B64" s="6">
        <v>2018</v>
      </c>
      <c r="C64" s="6">
        <v>2</v>
      </c>
      <c r="D64" s="7">
        <v>6120</v>
      </c>
      <c r="E64" s="7">
        <v>11660</v>
      </c>
      <c r="F64" s="7">
        <v>7222</v>
      </c>
      <c r="G64" s="6">
        <v>11</v>
      </c>
      <c r="H64" s="6">
        <v>8</v>
      </c>
      <c r="I64" s="6">
        <v>2</v>
      </c>
      <c r="J64" s="6">
        <v>35</v>
      </c>
      <c r="K64" s="6">
        <v>5</v>
      </c>
      <c r="L64" s="6">
        <v>2</v>
      </c>
      <c r="M64" s="6">
        <v>0</v>
      </c>
      <c r="N64" s="6">
        <v>0</v>
      </c>
      <c r="O64" s="6">
        <v>37</v>
      </c>
      <c r="P64" s="6">
        <v>637</v>
      </c>
      <c r="Q64" s="6">
        <v>278</v>
      </c>
      <c r="R64" s="6">
        <v>80</v>
      </c>
      <c r="S64" s="6">
        <v>18</v>
      </c>
      <c r="T64" s="6">
        <v>0</v>
      </c>
      <c r="U64" s="6">
        <v>1</v>
      </c>
      <c r="V64" s="6">
        <v>0</v>
      </c>
      <c r="W64" s="6">
        <v>0</v>
      </c>
      <c r="X64" s="6">
        <v>8</v>
      </c>
      <c r="Y64" s="6">
        <v>608</v>
      </c>
      <c r="Z64" s="7">
        <v>1301</v>
      </c>
      <c r="AA64" s="6">
        <v>577</v>
      </c>
      <c r="AB64" s="6">
        <v>68</v>
      </c>
      <c r="AC64" s="6">
        <v>17</v>
      </c>
      <c r="AD64" s="6">
        <v>25</v>
      </c>
      <c r="AE64" s="6">
        <v>1</v>
      </c>
      <c r="AF64" s="6">
        <v>11</v>
      </c>
      <c r="AG64" s="6">
        <v>0</v>
      </c>
      <c r="AH64" s="6">
        <v>7</v>
      </c>
      <c r="AI64" s="6">
        <v>0</v>
      </c>
      <c r="AJ64" s="6">
        <v>1</v>
      </c>
      <c r="AK64" s="6">
        <v>6</v>
      </c>
      <c r="AL64" s="6">
        <v>0</v>
      </c>
      <c r="AM64" s="6">
        <v>1</v>
      </c>
      <c r="AN64" s="3">
        <f t="shared" si="0"/>
        <v>25065</v>
      </c>
      <c r="AO64">
        <f t="shared" si="1"/>
        <v>3655</v>
      </c>
      <c r="AP64">
        <f t="shared" si="2"/>
        <v>27</v>
      </c>
      <c r="AQ64" s="3">
        <f t="shared" si="3"/>
        <v>28747</v>
      </c>
    </row>
    <row r="65" spans="1:43" ht="15.75" hidden="1" thickTop="1" x14ac:dyDescent="0.25">
      <c r="A65" s="6">
        <v>6</v>
      </c>
      <c r="B65" s="6">
        <v>2018</v>
      </c>
      <c r="C65" s="6">
        <v>3</v>
      </c>
      <c r="D65" s="7">
        <v>6115</v>
      </c>
      <c r="E65" s="7">
        <v>11710</v>
      </c>
      <c r="F65" s="7">
        <v>7539</v>
      </c>
      <c r="G65" s="6">
        <v>10</v>
      </c>
      <c r="H65" s="6">
        <v>8</v>
      </c>
      <c r="I65" s="6">
        <v>2</v>
      </c>
      <c r="J65" s="6">
        <v>31</v>
      </c>
      <c r="K65" s="6">
        <v>5</v>
      </c>
      <c r="L65" s="6">
        <v>2</v>
      </c>
      <c r="M65" s="6">
        <v>0</v>
      </c>
      <c r="N65" s="6">
        <v>0</v>
      </c>
      <c r="O65" s="6">
        <v>35</v>
      </c>
      <c r="P65" s="6">
        <v>626</v>
      </c>
      <c r="Q65" s="6">
        <v>270</v>
      </c>
      <c r="R65" s="6">
        <v>82</v>
      </c>
      <c r="S65" s="6">
        <v>15</v>
      </c>
      <c r="T65" s="6">
        <v>0</v>
      </c>
      <c r="U65" s="6">
        <v>1</v>
      </c>
      <c r="V65" s="6">
        <v>0</v>
      </c>
      <c r="W65" s="6">
        <v>0</v>
      </c>
      <c r="X65" s="6">
        <v>12</v>
      </c>
      <c r="Y65" s="6">
        <v>607</v>
      </c>
      <c r="Z65" s="7">
        <v>1322</v>
      </c>
      <c r="AA65" s="6">
        <v>581</v>
      </c>
      <c r="AB65" s="6">
        <v>68</v>
      </c>
      <c r="AC65" s="6">
        <v>17</v>
      </c>
      <c r="AD65" s="6">
        <v>25</v>
      </c>
      <c r="AE65" s="6">
        <v>1</v>
      </c>
      <c r="AF65" s="6">
        <v>11</v>
      </c>
      <c r="AG65" s="6">
        <v>0</v>
      </c>
      <c r="AH65" s="6">
        <v>7</v>
      </c>
      <c r="AI65" s="6">
        <v>0</v>
      </c>
      <c r="AJ65" s="6">
        <v>1</v>
      </c>
      <c r="AK65" s="6">
        <v>6</v>
      </c>
      <c r="AL65" s="6">
        <v>0</v>
      </c>
      <c r="AM65" s="6">
        <v>1</v>
      </c>
      <c r="AN65" s="3">
        <f t="shared" si="0"/>
        <v>25422</v>
      </c>
      <c r="AO65">
        <f t="shared" si="1"/>
        <v>3661</v>
      </c>
      <c r="AP65">
        <f t="shared" si="2"/>
        <v>27</v>
      </c>
      <c r="AQ65" s="3">
        <f t="shared" si="3"/>
        <v>29110</v>
      </c>
    </row>
    <row r="66" spans="1:43" ht="15.75" hidden="1" thickTop="1" x14ac:dyDescent="0.25">
      <c r="A66" s="6">
        <v>6</v>
      </c>
      <c r="B66" s="6">
        <v>2018</v>
      </c>
      <c r="C66" s="6">
        <v>4</v>
      </c>
      <c r="D66" s="7">
        <v>6120</v>
      </c>
      <c r="E66" s="7">
        <v>11749</v>
      </c>
      <c r="F66" s="7">
        <v>7872</v>
      </c>
      <c r="G66" s="6">
        <v>10</v>
      </c>
      <c r="H66" s="6">
        <v>9</v>
      </c>
      <c r="I66" s="6">
        <v>2</v>
      </c>
      <c r="J66" s="6">
        <v>27</v>
      </c>
      <c r="K66" s="6">
        <v>5</v>
      </c>
      <c r="L66" s="6">
        <v>2</v>
      </c>
      <c r="M66" s="6">
        <v>0</v>
      </c>
      <c r="N66" s="6">
        <v>0</v>
      </c>
      <c r="O66" s="6">
        <v>33</v>
      </c>
      <c r="P66" s="6">
        <v>626</v>
      </c>
      <c r="Q66" s="6">
        <v>263</v>
      </c>
      <c r="R66" s="6">
        <v>82</v>
      </c>
      <c r="S66" s="6">
        <v>15</v>
      </c>
      <c r="T66" s="6">
        <v>0</v>
      </c>
      <c r="U66" s="6">
        <v>1</v>
      </c>
      <c r="V66" s="6">
        <v>0</v>
      </c>
      <c r="W66" s="6">
        <v>0</v>
      </c>
      <c r="X66" s="6">
        <v>13</v>
      </c>
      <c r="Y66" s="6">
        <v>605</v>
      </c>
      <c r="Z66" s="7">
        <v>1334</v>
      </c>
      <c r="AA66" s="6">
        <v>584</v>
      </c>
      <c r="AB66" s="6">
        <v>67</v>
      </c>
      <c r="AC66" s="6">
        <v>17</v>
      </c>
      <c r="AD66" s="6">
        <v>25</v>
      </c>
      <c r="AE66" s="6">
        <v>1</v>
      </c>
      <c r="AF66" s="6">
        <v>11</v>
      </c>
      <c r="AG66" s="6">
        <v>0</v>
      </c>
      <c r="AH66" s="6">
        <v>7</v>
      </c>
      <c r="AI66" s="6">
        <v>0</v>
      </c>
      <c r="AJ66" s="6">
        <v>1</v>
      </c>
      <c r="AK66" s="6">
        <v>6</v>
      </c>
      <c r="AL66" s="6">
        <v>0</v>
      </c>
      <c r="AM66" s="6">
        <v>1</v>
      </c>
      <c r="AN66" s="3">
        <f t="shared" si="0"/>
        <v>25796</v>
      </c>
      <c r="AO66">
        <f t="shared" si="1"/>
        <v>3665</v>
      </c>
      <c r="AP66">
        <f t="shared" si="2"/>
        <v>27</v>
      </c>
      <c r="AQ66" s="3">
        <f t="shared" si="3"/>
        <v>29488</v>
      </c>
    </row>
    <row r="67" spans="1:43" ht="15.75" hidden="1" thickTop="1" x14ac:dyDescent="0.25">
      <c r="A67" s="6">
        <v>6</v>
      </c>
      <c r="B67" s="6">
        <v>2018</v>
      </c>
      <c r="C67" s="6">
        <v>5</v>
      </c>
      <c r="D67" s="7">
        <v>6123</v>
      </c>
      <c r="E67" s="7">
        <v>11732</v>
      </c>
      <c r="F67" s="7">
        <v>8009</v>
      </c>
      <c r="G67" s="6">
        <v>9</v>
      </c>
      <c r="H67" s="6">
        <v>8</v>
      </c>
      <c r="I67" s="6">
        <v>2</v>
      </c>
      <c r="J67" s="6">
        <v>21</v>
      </c>
      <c r="K67" s="6">
        <v>5</v>
      </c>
      <c r="L67" s="6">
        <v>2</v>
      </c>
      <c r="M67" s="6">
        <v>0</v>
      </c>
      <c r="N67" s="6">
        <v>0</v>
      </c>
      <c r="O67" s="6">
        <v>32</v>
      </c>
      <c r="P67" s="6">
        <v>615</v>
      </c>
      <c r="Q67" s="6">
        <v>260</v>
      </c>
      <c r="R67" s="6">
        <v>77</v>
      </c>
      <c r="S67" s="6">
        <v>14</v>
      </c>
      <c r="T67" s="6">
        <v>0</v>
      </c>
      <c r="U67" s="6">
        <v>0</v>
      </c>
      <c r="V67" s="6">
        <v>0</v>
      </c>
      <c r="W67" s="6">
        <v>0</v>
      </c>
      <c r="X67" s="6">
        <v>15</v>
      </c>
      <c r="Y67" s="6">
        <v>605</v>
      </c>
      <c r="Z67" s="7">
        <v>1332</v>
      </c>
      <c r="AA67" s="6">
        <v>591</v>
      </c>
      <c r="AB67" s="6">
        <v>67</v>
      </c>
      <c r="AC67" s="6">
        <v>16</v>
      </c>
      <c r="AD67" s="6">
        <v>26</v>
      </c>
      <c r="AE67" s="6">
        <v>1</v>
      </c>
      <c r="AF67" s="6">
        <v>11</v>
      </c>
      <c r="AG67" s="6">
        <v>0</v>
      </c>
      <c r="AH67" s="6">
        <v>7</v>
      </c>
      <c r="AI67" s="6">
        <v>0</v>
      </c>
      <c r="AJ67" s="6">
        <v>1</v>
      </c>
      <c r="AK67" s="6">
        <v>6</v>
      </c>
      <c r="AL67" s="6">
        <v>0</v>
      </c>
      <c r="AM67" s="6">
        <v>1</v>
      </c>
      <c r="AN67" s="3">
        <f t="shared" si="0"/>
        <v>25911</v>
      </c>
      <c r="AO67">
        <f t="shared" si="1"/>
        <v>3650</v>
      </c>
      <c r="AP67">
        <f t="shared" si="2"/>
        <v>27</v>
      </c>
      <c r="AQ67" s="3">
        <f t="shared" si="3"/>
        <v>29588</v>
      </c>
    </row>
    <row r="68" spans="1:43" ht="15.75" hidden="1" thickTop="1" x14ac:dyDescent="0.25">
      <c r="A68" s="6">
        <v>6</v>
      </c>
      <c r="B68" s="6">
        <v>2018</v>
      </c>
      <c r="C68" s="6">
        <v>6</v>
      </c>
      <c r="D68" s="7">
        <v>6110</v>
      </c>
      <c r="E68" s="7">
        <v>11686</v>
      </c>
      <c r="F68" s="7">
        <v>8141</v>
      </c>
      <c r="G68" s="6">
        <v>11</v>
      </c>
      <c r="H68" s="6">
        <v>8</v>
      </c>
      <c r="I68" s="6">
        <v>2</v>
      </c>
      <c r="J68" s="6">
        <v>14</v>
      </c>
      <c r="K68" s="6">
        <v>5</v>
      </c>
      <c r="L68" s="6">
        <v>2</v>
      </c>
      <c r="M68" s="6">
        <v>0</v>
      </c>
      <c r="N68" s="6">
        <v>0</v>
      </c>
      <c r="O68" s="6">
        <v>31</v>
      </c>
      <c r="P68" s="6">
        <v>608</v>
      </c>
      <c r="Q68" s="6">
        <v>262</v>
      </c>
      <c r="R68" s="6">
        <v>79</v>
      </c>
      <c r="S68" s="6">
        <v>15</v>
      </c>
      <c r="T68" s="6">
        <v>0</v>
      </c>
      <c r="U68" s="6">
        <v>4</v>
      </c>
      <c r="V68" s="6">
        <v>0</v>
      </c>
      <c r="W68" s="6">
        <v>0</v>
      </c>
      <c r="X68" s="6">
        <v>13</v>
      </c>
      <c r="Y68" s="6">
        <v>608</v>
      </c>
      <c r="Z68" s="7">
        <v>1348</v>
      </c>
      <c r="AA68" s="6">
        <v>595</v>
      </c>
      <c r="AB68" s="6">
        <v>67</v>
      </c>
      <c r="AC68" s="6">
        <v>16</v>
      </c>
      <c r="AD68" s="6">
        <v>26</v>
      </c>
      <c r="AE68" s="6">
        <v>1</v>
      </c>
      <c r="AF68" s="6">
        <v>11</v>
      </c>
      <c r="AG68" s="6">
        <v>0</v>
      </c>
      <c r="AH68" s="6">
        <v>7</v>
      </c>
      <c r="AI68" s="6">
        <v>0</v>
      </c>
      <c r="AJ68" s="6">
        <v>1</v>
      </c>
      <c r="AK68" s="6">
        <v>6</v>
      </c>
      <c r="AL68" s="6">
        <v>0</v>
      </c>
      <c r="AM68" s="6">
        <v>1</v>
      </c>
      <c r="AN68" s="3">
        <f t="shared" ref="AN68:AN131" si="4">SUM(D68:M68)</f>
        <v>25979</v>
      </c>
      <c r="AO68">
        <f t="shared" ref="AO68:AO131" si="5">SUM(N68:AD68)</f>
        <v>3672</v>
      </c>
      <c r="AP68">
        <f t="shared" ref="AP68:AP131" si="6">SUM(AE68:AM68)</f>
        <v>27</v>
      </c>
      <c r="AQ68" s="3">
        <f t="shared" ref="AQ68:AQ131" si="7">SUM(AN68:AP68)</f>
        <v>29678</v>
      </c>
    </row>
    <row r="69" spans="1:43" ht="15.75" hidden="1" thickTop="1" x14ac:dyDescent="0.25">
      <c r="A69" s="6">
        <v>6</v>
      </c>
      <c r="B69" s="6">
        <v>2018</v>
      </c>
      <c r="C69" s="6">
        <v>7</v>
      </c>
      <c r="D69" s="7">
        <v>6603</v>
      </c>
      <c r="E69" s="7">
        <v>10982</v>
      </c>
      <c r="F69" s="7">
        <v>8510</v>
      </c>
      <c r="G69" s="6">
        <v>11</v>
      </c>
      <c r="H69" s="6">
        <v>15</v>
      </c>
      <c r="I69" s="6">
        <v>0</v>
      </c>
      <c r="J69" s="6">
        <v>4</v>
      </c>
      <c r="K69" s="6">
        <v>5</v>
      </c>
      <c r="L69" s="6">
        <v>1</v>
      </c>
      <c r="M69" s="6">
        <v>1</v>
      </c>
      <c r="N69" s="6">
        <v>0</v>
      </c>
      <c r="O69" s="6">
        <v>33</v>
      </c>
      <c r="P69" s="6">
        <v>625</v>
      </c>
      <c r="Q69" s="6">
        <v>269</v>
      </c>
      <c r="R69" s="6">
        <v>95</v>
      </c>
      <c r="S69" s="6">
        <v>13</v>
      </c>
      <c r="T69" s="6">
        <v>0</v>
      </c>
      <c r="U69" s="6">
        <v>2</v>
      </c>
      <c r="V69" s="6">
        <v>0</v>
      </c>
      <c r="W69" s="6">
        <v>0</v>
      </c>
      <c r="X69" s="6">
        <v>13</v>
      </c>
      <c r="Y69" s="6">
        <v>645</v>
      </c>
      <c r="Z69" s="7">
        <v>1294</v>
      </c>
      <c r="AA69" s="6">
        <v>611</v>
      </c>
      <c r="AB69" s="6">
        <v>67</v>
      </c>
      <c r="AC69" s="6">
        <v>17</v>
      </c>
      <c r="AD69" s="6">
        <v>26</v>
      </c>
      <c r="AE69" s="6">
        <v>1</v>
      </c>
      <c r="AF69" s="6">
        <v>11</v>
      </c>
      <c r="AG69" s="6">
        <v>0</v>
      </c>
      <c r="AH69" s="6">
        <v>7</v>
      </c>
      <c r="AI69" s="6">
        <v>0</v>
      </c>
      <c r="AJ69" s="6">
        <v>0</v>
      </c>
      <c r="AK69" s="6">
        <v>6</v>
      </c>
      <c r="AL69" s="6">
        <v>0</v>
      </c>
      <c r="AM69" s="6">
        <v>1</v>
      </c>
      <c r="AN69" s="3">
        <f t="shared" si="4"/>
        <v>26132</v>
      </c>
      <c r="AO69">
        <f t="shared" si="5"/>
        <v>3710</v>
      </c>
      <c r="AP69">
        <f t="shared" si="6"/>
        <v>26</v>
      </c>
      <c r="AQ69" s="3">
        <f t="shared" si="7"/>
        <v>29868</v>
      </c>
    </row>
    <row r="70" spans="1:43" ht="15.75" hidden="1" thickTop="1" x14ac:dyDescent="0.25">
      <c r="A70" s="6">
        <v>6</v>
      </c>
      <c r="B70" s="6">
        <v>2018</v>
      </c>
      <c r="C70" s="6">
        <v>8</v>
      </c>
      <c r="D70" s="7">
        <v>6599</v>
      </c>
      <c r="E70" s="7">
        <v>11028</v>
      </c>
      <c r="F70" s="7">
        <v>8716</v>
      </c>
      <c r="G70" s="6">
        <v>13</v>
      </c>
      <c r="H70" s="6">
        <v>15</v>
      </c>
      <c r="I70" s="6">
        <v>0</v>
      </c>
      <c r="J70" s="6">
        <v>4</v>
      </c>
      <c r="K70" s="6">
        <v>5</v>
      </c>
      <c r="L70" s="6">
        <v>1</v>
      </c>
      <c r="M70" s="6">
        <v>1</v>
      </c>
      <c r="N70" s="6">
        <v>0</v>
      </c>
      <c r="O70" s="6">
        <v>33</v>
      </c>
      <c r="P70" s="6">
        <v>593</v>
      </c>
      <c r="Q70" s="6">
        <v>258</v>
      </c>
      <c r="R70" s="6">
        <v>84</v>
      </c>
      <c r="S70" s="6">
        <v>12</v>
      </c>
      <c r="T70" s="6">
        <v>0</v>
      </c>
      <c r="U70" s="6">
        <v>1</v>
      </c>
      <c r="V70" s="6">
        <v>0</v>
      </c>
      <c r="W70" s="6">
        <v>0</v>
      </c>
      <c r="X70" s="6">
        <v>13</v>
      </c>
      <c r="Y70" s="6">
        <v>661</v>
      </c>
      <c r="Z70" s="7">
        <v>1301</v>
      </c>
      <c r="AA70" s="6">
        <v>617</v>
      </c>
      <c r="AB70" s="6">
        <v>71</v>
      </c>
      <c r="AC70" s="6">
        <v>17</v>
      </c>
      <c r="AD70" s="6">
        <v>26</v>
      </c>
      <c r="AE70" s="6">
        <v>0</v>
      </c>
      <c r="AF70" s="6">
        <v>12</v>
      </c>
      <c r="AG70" s="6">
        <v>0</v>
      </c>
      <c r="AH70" s="6">
        <v>7</v>
      </c>
      <c r="AI70" s="6">
        <v>0</v>
      </c>
      <c r="AJ70" s="6">
        <v>2</v>
      </c>
      <c r="AK70" s="6">
        <v>6</v>
      </c>
      <c r="AL70" s="6">
        <v>0</v>
      </c>
      <c r="AM70" s="6">
        <v>1</v>
      </c>
      <c r="AN70" s="3">
        <f t="shared" si="4"/>
        <v>26382</v>
      </c>
      <c r="AO70">
        <f t="shared" si="5"/>
        <v>3687</v>
      </c>
      <c r="AP70">
        <f t="shared" si="6"/>
        <v>28</v>
      </c>
      <c r="AQ70" s="3">
        <f t="shared" si="7"/>
        <v>30097</v>
      </c>
    </row>
    <row r="71" spans="1:43" ht="15.75" hidden="1" thickTop="1" x14ac:dyDescent="0.25">
      <c r="A71" s="6">
        <v>6</v>
      </c>
      <c r="B71" s="6">
        <v>2018</v>
      </c>
      <c r="C71" s="6">
        <v>9</v>
      </c>
      <c r="D71" s="7">
        <v>6602</v>
      </c>
      <c r="E71" s="7">
        <v>11105</v>
      </c>
      <c r="F71" s="7">
        <v>9010</v>
      </c>
      <c r="G71" s="6">
        <v>13</v>
      </c>
      <c r="H71" s="6">
        <v>14</v>
      </c>
      <c r="I71" s="6">
        <v>0</v>
      </c>
      <c r="J71" s="6">
        <v>3</v>
      </c>
      <c r="K71" s="6">
        <v>5</v>
      </c>
      <c r="L71" s="6">
        <v>1</v>
      </c>
      <c r="M71" s="6">
        <v>1</v>
      </c>
      <c r="N71" s="6">
        <v>0</v>
      </c>
      <c r="O71" s="6">
        <v>32</v>
      </c>
      <c r="P71" s="6">
        <v>587</v>
      </c>
      <c r="Q71" s="6">
        <v>268</v>
      </c>
      <c r="R71" s="6">
        <v>90</v>
      </c>
      <c r="S71" s="6">
        <v>13</v>
      </c>
      <c r="T71" s="6">
        <v>1</v>
      </c>
      <c r="U71" s="6">
        <v>0</v>
      </c>
      <c r="V71" s="6">
        <v>0</v>
      </c>
      <c r="W71" s="6">
        <v>0</v>
      </c>
      <c r="X71" s="6">
        <v>13</v>
      </c>
      <c r="Y71" s="6">
        <v>658</v>
      </c>
      <c r="Z71" s="7">
        <v>1303</v>
      </c>
      <c r="AA71" s="6">
        <v>616</v>
      </c>
      <c r="AB71" s="6">
        <v>68</v>
      </c>
      <c r="AC71" s="6">
        <v>17</v>
      </c>
      <c r="AD71" s="6">
        <v>29</v>
      </c>
      <c r="AE71" s="6">
        <v>0</v>
      </c>
      <c r="AF71" s="6">
        <v>12</v>
      </c>
      <c r="AG71" s="6">
        <v>0</v>
      </c>
      <c r="AH71" s="6">
        <v>7</v>
      </c>
      <c r="AI71" s="6">
        <v>0</v>
      </c>
      <c r="AJ71" s="6">
        <v>1</v>
      </c>
      <c r="AK71" s="6">
        <v>6</v>
      </c>
      <c r="AL71" s="6">
        <v>0</v>
      </c>
      <c r="AM71" s="6">
        <v>1</v>
      </c>
      <c r="AN71" s="3">
        <f t="shared" si="4"/>
        <v>26754</v>
      </c>
      <c r="AO71">
        <f t="shared" si="5"/>
        <v>3695</v>
      </c>
      <c r="AP71">
        <f t="shared" si="6"/>
        <v>27</v>
      </c>
      <c r="AQ71" s="3">
        <f t="shared" si="7"/>
        <v>30476</v>
      </c>
    </row>
    <row r="72" spans="1:43" ht="15.75" hidden="1" thickTop="1" x14ac:dyDescent="0.25">
      <c r="A72" s="6">
        <v>6</v>
      </c>
      <c r="B72" s="6">
        <v>2018</v>
      </c>
      <c r="C72" s="6">
        <v>10</v>
      </c>
      <c r="D72" s="7">
        <v>6631</v>
      </c>
      <c r="E72" s="7">
        <v>11124</v>
      </c>
      <c r="F72" s="7">
        <v>9498</v>
      </c>
      <c r="G72" s="6">
        <v>14</v>
      </c>
      <c r="H72" s="6">
        <v>14</v>
      </c>
      <c r="I72" s="6">
        <v>0</v>
      </c>
      <c r="J72" s="6">
        <v>3</v>
      </c>
      <c r="K72" s="6">
        <v>5</v>
      </c>
      <c r="L72" s="6">
        <v>1</v>
      </c>
      <c r="M72" s="6">
        <v>1</v>
      </c>
      <c r="N72" s="6">
        <v>0</v>
      </c>
      <c r="O72" s="6">
        <v>32</v>
      </c>
      <c r="P72" s="6">
        <v>584</v>
      </c>
      <c r="Q72" s="6">
        <v>267</v>
      </c>
      <c r="R72" s="6">
        <v>92</v>
      </c>
      <c r="S72" s="6">
        <v>13</v>
      </c>
      <c r="T72" s="6">
        <v>1</v>
      </c>
      <c r="U72" s="6">
        <v>0</v>
      </c>
      <c r="V72" s="6">
        <v>0</v>
      </c>
      <c r="W72" s="6">
        <v>0</v>
      </c>
      <c r="X72" s="6">
        <v>13</v>
      </c>
      <c r="Y72" s="6">
        <v>656</v>
      </c>
      <c r="Z72" s="7">
        <v>1313</v>
      </c>
      <c r="AA72" s="6">
        <v>615</v>
      </c>
      <c r="AB72" s="6">
        <v>68</v>
      </c>
      <c r="AC72" s="6">
        <v>17</v>
      </c>
      <c r="AD72" s="6">
        <v>28</v>
      </c>
      <c r="AE72" s="6">
        <v>0</v>
      </c>
      <c r="AF72" s="6">
        <v>12</v>
      </c>
      <c r="AG72" s="6">
        <v>0</v>
      </c>
      <c r="AH72" s="6">
        <v>7</v>
      </c>
      <c r="AI72" s="6">
        <v>0</v>
      </c>
      <c r="AJ72" s="6">
        <v>1</v>
      </c>
      <c r="AK72" s="6">
        <v>6</v>
      </c>
      <c r="AL72" s="6">
        <v>0</v>
      </c>
      <c r="AM72" s="6">
        <v>1</v>
      </c>
      <c r="AN72" s="3">
        <f t="shared" si="4"/>
        <v>27291</v>
      </c>
      <c r="AO72">
        <f t="shared" si="5"/>
        <v>3699</v>
      </c>
      <c r="AP72">
        <f t="shared" si="6"/>
        <v>27</v>
      </c>
      <c r="AQ72" s="3">
        <f t="shared" si="7"/>
        <v>31017</v>
      </c>
    </row>
    <row r="73" spans="1:43" ht="15.75" hidden="1" thickTop="1" x14ac:dyDescent="0.25">
      <c r="A73" s="6">
        <v>6</v>
      </c>
      <c r="B73" s="6">
        <v>2018</v>
      </c>
      <c r="C73" s="6">
        <v>11</v>
      </c>
      <c r="D73" s="7">
        <v>6587</v>
      </c>
      <c r="E73" s="7">
        <v>11147</v>
      </c>
      <c r="F73" s="7">
        <v>9663</v>
      </c>
      <c r="G73" s="6">
        <v>14</v>
      </c>
      <c r="H73" s="6">
        <v>14</v>
      </c>
      <c r="I73" s="6">
        <v>0</v>
      </c>
      <c r="J73" s="6">
        <v>3</v>
      </c>
      <c r="K73" s="6">
        <v>5</v>
      </c>
      <c r="L73" s="6">
        <v>1</v>
      </c>
      <c r="M73" s="6">
        <v>1</v>
      </c>
      <c r="N73" s="6">
        <v>0</v>
      </c>
      <c r="O73" s="6">
        <v>32</v>
      </c>
      <c r="P73" s="6">
        <v>581</v>
      </c>
      <c r="Q73" s="6">
        <v>282</v>
      </c>
      <c r="R73" s="6">
        <v>99</v>
      </c>
      <c r="S73" s="6">
        <v>14</v>
      </c>
      <c r="T73" s="6">
        <v>1</v>
      </c>
      <c r="U73" s="6">
        <v>0</v>
      </c>
      <c r="V73" s="6">
        <v>0</v>
      </c>
      <c r="W73" s="6">
        <v>0</v>
      </c>
      <c r="X73" s="6">
        <v>13</v>
      </c>
      <c r="Y73" s="6">
        <v>653</v>
      </c>
      <c r="Z73" s="7">
        <v>1303</v>
      </c>
      <c r="AA73" s="6">
        <v>620</v>
      </c>
      <c r="AB73" s="6">
        <v>69</v>
      </c>
      <c r="AC73" s="6">
        <v>17</v>
      </c>
      <c r="AD73" s="6">
        <v>28</v>
      </c>
      <c r="AE73" s="6">
        <v>0</v>
      </c>
      <c r="AF73" s="6">
        <v>12</v>
      </c>
      <c r="AG73" s="6">
        <v>0</v>
      </c>
      <c r="AH73" s="6">
        <v>7</v>
      </c>
      <c r="AI73" s="6">
        <v>0</v>
      </c>
      <c r="AJ73" s="6">
        <v>1</v>
      </c>
      <c r="AK73" s="6">
        <v>6</v>
      </c>
      <c r="AL73" s="6">
        <v>0</v>
      </c>
      <c r="AM73" s="6">
        <v>1</v>
      </c>
      <c r="AN73" s="3">
        <f t="shared" si="4"/>
        <v>27435</v>
      </c>
      <c r="AO73">
        <f t="shared" si="5"/>
        <v>3712</v>
      </c>
      <c r="AP73">
        <f t="shared" si="6"/>
        <v>27</v>
      </c>
      <c r="AQ73" s="3">
        <f t="shared" si="7"/>
        <v>31174</v>
      </c>
    </row>
    <row r="74" spans="1:43" ht="15.75" hidden="1" thickTop="1" x14ac:dyDescent="0.25">
      <c r="A74" s="6">
        <v>6</v>
      </c>
      <c r="B74" s="6">
        <v>2018</v>
      </c>
      <c r="C74" s="6">
        <v>12</v>
      </c>
      <c r="D74" s="7">
        <v>6620</v>
      </c>
      <c r="E74" s="7">
        <v>11181</v>
      </c>
      <c r="F74" s="7">
        <v>10000</v>
      </c>
      <c r="G74" s="6">
        <v>15</v>
      </c>
      <c r="H74" s="6">
        <v>14</v>
      </c>
      <c r="I74" s="6">
        <v>0</v>
      </c>
      <c r="J74" s="6">
        <v>3</v>
      </c>
      <c r="K74" s="6">
        <v>4</v>
      </c>
      <c r="L74" s="6">
        <v>1</v>
      </c>
      <c r="M74" s="6">
        <v>1</v>
      </c>
      <c r="N74" s="6">
        <v>0</v>
      </c>
      <c r="O74" s="6">
        <v>32</v>
      </c>
      <c r="P74" s="6">
        <v>588</v>
      </c>
      <c r="Q74" s="6">
        <v>274</v>
      </c>
      <c r="R74" s="6">
        <v>100</v>
      </c>
      <c r="S74" s="6">
        <v>14</v>
      </c>
      <c r="T74" s="6">
        <v>1</v>
      </c>
      <c r="U74" s="6">
        <v>0</v>
      </c>
      <c r="V74" s="6">
        <v>0</v>
      </c>
      <c r="W74" s="6">
        <v>0</v>
      </c>
      <c r="X74" s="6">
        <v>12</v>
      </c>
      <c r="Y74" s="6">
        <v>649</v>
      </c>
      <c r="Z74" s="7">
        <v>1318</v>
      </c>
      <c r="AA74" s="6">
        <v>622</v>
      </c>
      <c r="AB74" s="6">
        <v>70</v>
      </c>
      <c r="AC74" s="6">
        <v>17</v>
      </c>
      <c r="AD74" s="6">
        <v>28</v>
      </c>
      <c r="AE74" s="6">
        <v>0</v>
      </c>
      <c r="AF74" s="6">
        <v>12</v>
      </c>
      <c r="AG74" s="6">
        <v>0</v>
      </c>
      <c r="AH74" s="6">
        <v>6</v>
      </c>
      <c r="AI74" s="6">
        <v>0</v>
      </c>
      <c r="AJ74" s="6">
        <v>1</v>
      </c>
      <c r="AK74" s="6">
        <v>6</v>
      </c>
      <c r="AL74" s="6">
        <v>0</v>
      </c>
      <c r="AM74" s="6">
        <v>1</v>
      </c>
      <c r="AN74" s="3">
        <f t="shared" si="4"/>
        <v>27839</v>
      </c>
      <c r="AO74">
        <f t="shared" si="5"/>
        <v>3725</v>
      </c>
      <c r="AP74">
        <f t="shared" si="6"/>
        <v>26</v>
      </c>
      <c r="AQ74" s="3">
        <f t="shared" si="7"/>
        <v>31590</v>
      </c>
    </row>
    <row r="75" spans="1:43" ht="15.75" hidden="1" thickTop="1" x14ac:dyDescent="0.25">
      <c r="A75" s="6">
        <v>8</v>
      </c>
      <c r="B75" s="6">
        <v>2018</v>
      </c>
      <c r="C75" s="6">
        <v>1</v>
      </c>
      <c r="D75" s="7">
        <v>1520</v>
      </c>
      <c r="E75" s="7">
        <v>2627</v>
      </c>
      <c r="F75" s="6">
        <v>566</v>
      </c>
      <c r="G75" s="6">
        <v>7</v>
      </c>
      <c r="H75" s="6">
        <v>2</v>
      </c>
      <c r="I75" s="6">
        <v>0</v>
      </c>
      <c r="J75" s="6">
        <v>0</v>
      </c>
      <c r="K75" s="6">
        <v>0</v>
      </c>
      <c r="L75" s="6">
        <v>2</v>
      </c>
      <c r="M75" s="6">
        <v>0</v>
      </c>
      <c r="N75" s="6">
        <v>0</v>
      </c>
      <c r="O75" s="6">
        <v>14</v>
      </c>
      <c r="P75" s="6">
        <v>142</v>
      </c>
      <c r="Q75" s="6">
        <v>43</v>
      </c>
      <c r="R75" s="6">
        <v>7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1</v>
      </c>
      <c r="Y75" s="6">
        <v>80</v>
      </c>
      <c r="Z75" s="6">
        <v>230</v>
      </c>
      <c r="AA75" s="6">
        <v>122</v>
      </c>
      <c r="AB75" s="6">
        <v>15</v>
      </c>
      <c r="AC75" s="6">
        <v>7</v>
      </c>
      <c r="AD75" s="6">
        <v>12</v>
      </c>
      <c r="AE75" s="6">
        <v>0</v>
      </c>
      <c r="AF75" s="6">
        <v>5</v>
      </c>
      <c r="AG75" s="6">
        <v>0</v>
      </c>
      <c r="AH75" s="6">
        <v>0</v>
      </c>
      <c r="AI75" s="6">
        <v>0</v>
      </c>
      <c r="AJ75" s="6">
        <v>1</v>
      </c>
      <c r="AK75" s="6">
        <v>0</v>
      </c>
      <c r="AL75" s="6">
        <v>0</v>
      </c>
      <c r="AM75" s="6">
        <v>0</v>
      </c>
      <c r="AN75" s="3">
        <f t="shared" si="4"/>
        <v>4724</v>
      </c>
      <c r="AO75">
        <f t="shared" si="5"/>
        <v>673</v>
      </c>
      <c r="AP75">
        <f t="shared" si="6"/>
        <v>6</v>
      </c>
      <c r="AQ75" s="3">
        <f t="shared" si="7"/>
        <v>5403</v>
      </c>
    </row>
    <row r="76" spans="1:43" ht="15.75" hidden="1" thickTop="1" x14ac:dyDescent="0.25">
      <c r="A76" s="6">
        <v>8</v>
      </c>
      <c r="B76" s="6">
        <v>2018</v>
      </c>
      <c r="C76" s="6">
        <v>2</v>
      </c>
      <c r="D76" s="7">
        <v>1518</v>
      </c>
      <c r="E76" s="7">
        <v>2633</v>
      </c>
      <c r="F76" s="6">
        <v>563</v>
      </c>
      <c r="G76" s="6">
        <v>7</v>
      </c>
      <c r="H76" s="6">
        <v>2</v>
      </c>
      <c r="I76" s="6">
        <v>0</v>
      </c>
      <c r="J76" s="6">
        <v>0</v>
      </c>
      <c r="K76" s="6">
        <v>0</v>
      </c>
      <c r="L76" s="6">
        <v>2</v>
      </c>
      <c r="M76" s="6">
        <v>0</v>
      </c>
      <c r="N76" s="6">
        <v>0</v>
      </c>
      <c r="O76" s="6">
        <v>14</v>
      </c>
      <c r="P76" s="6">
        <v>138</v>
      </c>
      <c r="Q76" s="6">
        <v>45</v>
      </c>
      <c r="R76" s="6">
        <v>7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1</v>
      </c>
      <c r="Y76" s="6">
        <v>80</v>
      </c>
      <c r="Z76" s="6">
        <v>226</v>
      </c>
      <c r="AA76" s="6">
        <v>120</v>
      </c>
      <c r="AB76" s="6">
        <v>15</v>
      </c>
      <c r="AC76" s="6">
        <v>7</v>
      </c>
      <c r="AD76" s="6">
        <v>12</v>
      </c>
      <c r="AE76" s="6">
        <v>0</v>
      </c>
      <c r="AF76" s="6">
        <v>5</v>
      </c>
      <c r="AG76" s="6">
        <v>0</v>
      </c>
      <c r="AH76" s="6">
        <v>0</v>
      </c>
      <c r="AI76" s="6">
        <v>0</v>
      </c>
      <c r="AJ76" s="6">
        <v>1</v>
      </c>
      <c r="AK76" s="6">
        <v>0</v>
      </c>
      <c r="AL76" s="6">
        <v>0</v>
      </c>
      <c r="AM76" s="6">
        <v>0</v>
      </c>
      <c r="AN76" s="3">
        <f t="shared" si="4"/>
        <v>4725</v>
      </c>
      <c r="AO76">
        <f t="shared" si="5"/>
        <v>665</v>
      </c>
      <c r="AP76">
        <f t="shared" si="6"/>
        <v>6</v>
      </c>
      <c r="AQ76" s="3">
        <f t="shared" si="7"/>
        <v>5396</v>
      </c>
    </row>
    <row r="77" spans="1:43" ht="15.75" hidden="1" thickTop="1" x14ac:dyDescent="0.25">
      <c r="A77" s="6">
        <v>8</v>
      </c>
      <c r="B77" s="6">
        <v>2018</v>
      </c>
      <c r="C77" s="6">
        <v>3</v>
      </c>
      <c r="D77" s="7">
        <v>1518</v>
      </c>
      <c r="E77" s="7">
        <v>2641</v>
      </c>
      <c r="F77" s="6">
        <v>563</v>
      </c>
      <c r="G77" s="6">
        <v>7</v>
      </c>
      <c r="H77" s="6">
        <v>2</v>
      </c>
      <c r="I77" s="6">
        <v>0</v>
      </c>
      <c r="J77" s="6">
        <v>0</v>
      </c>
      <c r="K77" s="6">
        <v>0</v>
      </c>
      <c r="L77" s="6">
        <v>2</v>
      </c>
      <c r="M77" s="6">
        <v>0</v>
      </c>
      <c r="N77" s="6">
        <v>0</v>
      </c>
      <c r="O77" s="6">
        <v>14</v>
      </c>
      <c r="P77" s="6">
        <v>138</v>
      </c>
      <c r="Q77" s="6">
        <v>42</v>
      </c>
      <c r="R77" s="6">
        <v>7</v>
      </c>
      <c r="S77" s="6">
        <v>0</v>
      </c>
      <c r="T77" s="6">
        <v>0</v>
      </c>
      <c r="U77" s="6">
        <v>0</v>
      </c>
      <c r="V77" s="6">
        <v>0</v>
      </c>
      <c r="W77" s="6">
        <v>0</v>
      </c>
      <c r="X77" s="6">
        <v>1</v>
      </c>
      <c r="Y77" s="6">
        <v>79</v>
      </c>
      <c r="Z77" s="6">
        <v>228</v>
      </c>
      <c r="AA77" s="6">
        <v>120</v>
      </c>
      <c r="AB77" s="6">
        <v>15</v>
      </c>
      <c r="AC77" s="6">
        <v>7</v>
      </c>
      <c r="AD77" s="6">
        <v>12</v>
      </c>
      <c r="AE77" s="6">
        <v>0</v>
      </c>
      <c r="AF77" s="6">
        <v>5</v>
      </c>
      <c r="AG77" s="6">
        <v>0</v>
      </c>
      <c r="AH77" s="6">
        <v>0</v>
      </c>
      <c r="AI77" s="6">
        <v>0</v>
      </c>
      <c r="AJ77" s="6">
        <v>1</v>
      </c>
      <c r="AK77" s="6">
        <v>0</v>
      </c>
      <c r="AL77" s="6">
        <v>0</v>
      </c>
      <c r="AM77" s="6">
        <v>0</v>
      </c>
      <c r="AN77" s="3">
        <f t="shared" si="4"/>
        <v>4733</v>
      </c>
      <c r="AO77">
        <f t="shared" si="5"/>
        <v>663</v>
      </c>
      <c r="AP77">
        <f t="shared" si="6"/>
        <v>6</v>
      </c>
      <c r="AQ77" s="3">
        <f t="shared" si="7"/>
        <v>5402</v>
      </c>
    </row>
    <row r="78" spans="1:43" ht="15.75" hidden="1" thickTop="1" x14ac:dyDescent="0.25">
      <c r="A78" s="6">
        <v>8</v>
      </c>
      <c r="B78" s="6">
        <v>2018</v>
      </c>
      <c r="C78" s="6">
        <v>4</v>
      </c>
      <c r="D78" s="7">
        <v>1508</v>
      </c>
      <c r="E78" s="7">
        <v>2623</v>
      </c>
      <c r="F78" s="6">
        <v>565</v>
      </c>
      <c r="G78" s="6">
        <v>7</v>
      </c>
      <c r="H78" s="6">
        <v>2</v>
      </c>
      <c r="I78" s="6">
        <v>0</v>
      </c>
      <c r="J78" s="6">
        <v>0</v>
      </c>
      <c r="K78" s="6">
        <v>0</v>
      </c>
      <c r="L78" s="6">
        <v>2</v>
      </c>
      <c r="M78" s="6">
        <v>0</v>
      </c>
      <c r="N78" s="6">
        <v>0</v>
      </c>
      <c r="O78" s="6">
        <v>14</v>
      </c>
      <c r="P78" s="6">
        <v>137</v>
      </c>
      <c r="Q78" s="6">
        <v>42</v>
      </c>
      <c r="R78" s="6">
        <v>5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79</v>
      </c>
      <c r="Z78" s="6">
        <v>230</v>
      </c>
      <c r="AA78" s="6">
        <v>122</v>
      </c>
      <c r="AB78" s="6">
        <v>15</v>
      </c>
      <c r="AC78" s="6">
        <v>7</v>
      </c>
      <c r="AD78" s="6">
        <v>12</v>
      </c>
      <c r="AE78" s="6">
        <v>0</v>
      </c>
      <c r="AF78" s="6">
        <v>5</v>
      </c>
      <c r="AG78" s="6">
        <v>0</v>
      </c>
      <c r="AH78" s="6">
        <v>0</v>
      </c>
      <c r="AI78" s="6">
        <v>0</v>
      </c>
      <c r="AJ78" s="6">
        <v>1</v>
      </c>
      <c r="AK78" s="6">
        <v>0</v>
      </c>
      <c r="AL78" s="6">
        <v>0</v>
      </c>
      <c r="AM78" s="6">
        <v>0</v>
      </c>
      <c r="AN78" s="3">
        <f t="shared" si="4"/>
        <v>4707</v>
      </c>
      <c r="AO78">
        <f t="shared" si="5"/>
        <v>663</v>
      </c>
      <c r="AP78">
        <f t="shared" si="6"/>
        <v>6</v>
      </c>
      <c r="AQ78" s="3">
        <f t="shared" si="7"/>
        <v>5376</v>
      </c>
    </row>
    <row r="79" spans="1:43" ht="15.75" hidden="1" thickTop="1" x14ac:dyDescent="0.25">
      <c r="A79" s="6">
        <v>8</v>
      </c>
      <c r="B79" s="6">
        <v>2018</v>
      </c>
      <c r="C79" s="6">
        <v>5</v>
      </c>
      <c r="D79" s="7">
        <v>1485</v>
      </c>
      <c r="E79" s="7">
        <v>2591</v>
      </c>
      <c r="F79" s="6">
        <v>561</v>
      </c>
      <c r="G79" s="6">
        <v>7</v>
      </c>
      <c r="H79" s="6">
        <v>2</v>
      </c>
      <c r="I79" s="6">
        <v>0</v>
      </c>
      <c r="J79" s="6">
        <v>0</v>
      </c>
      <c r="K79" s="6">
        <v>0</v>
      </c>
      <c r="L79" s="6">
        <v>2</v>
      </c>
      <c r="M79" s="6">
        <v>0</v>
      </c>
      <c r="N79" s="6">
        <v>0</v>
      </c>
      <c r="O79" s="6">
        <v>14</v>
      </c>
      <c r="P79" s="6">
        <v>136</v>
      </c>
      <c r="Q79" s="6">
        <v>39</v>
      </c>
      <c r="R79" s="6">
        <v>7</v>
      </c>
      <c r="S79" s="6">
        <v>0</v>
      </c>
      <c r="T79" s="6">
        <v>0</v>
      </c>
      <c r="U79" s="6">
        <v>0</v>
      </c>
      <c r="V79" s="6">
        <v>0</v>
      </c>
      <c r="W79" s="6">
        <v>0</v>
      </c>
      <c r="X79" s="6">
        <v>2</v>
      </c>
      <c r="Y79" s="6">
        <v>80</v>
      </c>
      <c r="Z79" s="6">
        <v>232</v>
      </c>
      <c r="AA79" s="6">
        <v>122</v>
      </c>
      <c r="AB79" s="6">
        <v>15</v>
      </c>
      <c r="AC79" s="6">
        <v>7</v>
      </c>
      <c r="AD79" s="6">
        <v>11</v>
      </c>
      <c r="AE79" s="6">
        <v>0</v>
      </c>
      <c r="AF79" s="6">
        <v>5</v>
      </c>
      <c r="AG79" s="6">
        <v>0</v>
      </c>
      <c r="AH79" s="6">
        <v>0</v>
      </c>
      <c r="AI79" s="6">
        <v>0</v>
      </c>
      <c r="AJ79" s="6">
        <v>1</v>
      </c>
      <c r="AK79" s="6">
        <v>0</v>
      </c>
      <c r="AL79" s="6">
        <v>0</v>
      </c>
      <c r="AM79" s="6">
        <v>0</v>
      </c>
      <c r="AN79" s="3">
        <f t="shared" si="4"/>
        <v>4648</v>
      </c>
      <c r="AO79">
        <f t="shared" si="5"/>
        <v>665</v>
      </c>
      <c r="AP79">
        <f t="shared" si="6"/>
        <v>6</v>
      </c>
      <c r="AQ79" s="3">
        <f t="shared" si="7"/>
        <v>5319</v>
      </c>
    </row>
    <row r="80" spans="1:43" ht="15.75" hidden="1" thickTop="1" x14ac:dyDescent="0.25">
      <c r="A80" s="6">
        <v>8</v>
      </c>
      <c r="B80" s="6">
        <v>2018</v>
      </c>
      <c r="C80" s="6">
        <v>6</v>
      </c>
      <c r="D80" s="7">
        <v>1471</v>
      </c>
      <c r="E80" s="7">
        <v>2584</v>
      </c>
      <c r="F80" s="6">
        <v>564</v>
      </c>
      <c r="G80" s="6">
        <v>7</v>
      </c>
      <c r="H80" s="6">
        <v>2</v>
      </c>
      <c r="I80" s="6">
        <v>0</v>
      </c>
      <c r="J80" s="6">
        <v>0</v>
      </c>
      <c r="K80" s="6">
        <v>0</v>
      </c>
      <c r="L80" s="6">
        <v>2</v>
      </c>
      <c r="M80" s="6">
        <v>0</v>
      </c>
      <c r="N80" s="6">
        <v>0</v>
      </c>
      <c r="O80" s="6">
        <v>14</v>
      </c>
      <c r="P80" s="6">
        <v>134</v>
      </c>
      <c r="Q80" s="6">
        <v>39</v>
      </c>
      <c r="R80" s="6">
        <v>8</v>
      </c>
      <c r="S80" s="6">
        <v>0</v>
      </c>
      <c r="T80" s="6">
        <v>0</v>
      </c>
      <c r="U80" s="6">
        <v>0</v>
      </c>
      <c r="V80" s="6">
        <v>0</v>
      </c>
      <c r="W80" s="6">
        <v>0</v>
      </c>
      <c r="X80" s="6">
        <v>1</v>
      </c>
      <c r="Y80" s="6">
        <v>81</v>
      </c>
      <c r="Z80" s="6">
        <v>236</v>
      </c>
      <c r="AA80" s="6">
        <v>121</v>
      </c>
      <c r="AB80" s="6">
        <v>15</v>
      </c>
      <c r="AC80" s="6">
        <v>7</v>
      </c>
      <c r="AD80" s="6">
        <v>13</v>
      </c>
      <c r="AE80" s="6">
        <v>0</v>
      </c>
      <c r="AF80" s="6">
        <v>5</v>
      </c>
      <c r="AG80" s="6">
        <v>0</v>
      </c>
      <c r="AH80" s="6">
        <v>0</v>
      </c>
      <c r="AI80" s="6">
        <v>0</v>
      </c>
      <c r="AJ80" s="6">
        <v>1</v>
      </c>
      <c r="AK80" s="6">
        <v>0</v>
      </c>
      <c r="AL80" s="6">
        <v>0</v>
      </c>
      <c r="AM80" s="6">
        <v>0</v>
      </c>
      <c r="AN80" s="3">
        <f t="shared" si="4"/>
        <v>4630</v>
      </c>
      <c r="AO80">
        <f t="shared" si="5"/>
        <v>669</v>
      </c>
      <c r="AP80">
        <f t="shared" si="6"/>
        <v>6</v>
      </c>
      <c r="AQ80" s="3">
        <f t="shared" si="7"/>
        <v>5305</v>
      </c>
    </row>
    <row r="81" spans="1:43" ht="15.75" hidden="1" thickTop="1" x14ac:dyDescent="0.25">
      <c r="A81" s="6">
        <v>8</v>
      </c>
      <c r="B81" s="6">
        <v>2018</v>
      </c>
      <c r="C81" s="6">
        <v>7</v>
      </c>
      <c r="D81" s="7">
        <v>1416</v>
      </c>
      <c r="E81" s="7">
        <v>2527</v>
      </c>
      <c r="F81" s="6">
        <v>661</v>
      </c>
      <c r="G81" s="6">
        <v>7</v>
      </c>
      <c r="H81" s="6">
        <v>1</v>
      </c>
      <c r="I81" s="6">
        <v>1</v>
      </c>
      <c r="J81" s="6">
        <v>0</v>
      </c>
      <c r="K81" s="6">
        <v>0</v>
      </c>
      <c r="L81" s="6">
        <v>2</v>
      </c>
      <c r="M81" s="6">
        <v>0</v>
      </c>
      <c r="N81" s="6">
        <v>0</v>
      </c>
      <c r="O81" s="6">
        <v>14</v>
      </c>
      <c r="P81" s="6">
        <v>135</v>
      </c>
      <c r="Q81" s="6">
        <v>39</v>
      </c>
      <c r="R81" s="6">
        <v>10</v>
      </c>
      <c r="S81" s="6">
        <v>0</v>
      </c>
      <c r="T81" s="6">
        <v>0</v>
      </c>
      <c r="U81" s="6">
        <v>0</v>
      </c>
      <c r="V81" s="6">
        <v>0</v>
      </c>
      <c r="W81" s="6">
        <v>0</v>
      </c>
      <c r="X81" s="6">
        <v>1</v>
      </c>
      <c r="Y81" s="6">
        <v>82</v>
      </c>
      <c r="Z81" s="6">
        <v>234</v>
      </c>
      <c r="AA81" s="6">
        <v>123</v>
      </c>
      <c r="AB81" s="6">
        <v>15</v>
      </c>
      <c r="AC81" s="6">
        <v>7</v>
      </c>
      <c r="AD81" s="6">
        <v>12</v>
      </c>
      <c r="AE81" s="6">
        <v>0</v>
      </c>
      <c r="AF81" s="6">
        <v>5</v>
      </c>
      <c r="AG81" s="6">
        <v>0</v>
      </c>
      <c r="AH81" s="6">
        <v>0</v>
      </c>
      <c r="AI81" s="6">
        <v>0</v>
      </c>
      <c r="AJ81" s="6">
        <v>1</v>
      </c>
      <c r="AK81" s="6">
        <v>0</v>
      </c>
      <c r="AL81" s="6">
        <v>0</v>
      </c>
      <c r="AM81" s="6">
        <v>0</v>
      </c>
      <c r="AN81" s="3">
        <f t="shared" si="4"/>
        <v>4615</v>
      </c>
      <c r="AO81">
        <f t="shared" si="5"/>
        <v>672</v>
      </c>
      <c r="AP81">
        <f t="shared" si="6"/>
        <v>6</v>
      </c>
      <c r="AQ81" s="3">
        <f t="shared" si="7"/>
        <v>5293</v>
      </c>
    </row>
    <row r="82" spans="1:43" ht="15.75" hidden="1" thickTop="1" x14ac:dyDescent="0.25">
      <c r="A82" s="6">
        <v>8</v>
      </c>
      <c r="B82" s="6">
        <v>2018</v>
      </c>
      <c r="C82" s="6">
        <v>8</v>
      </c>
      <c r="D82" s="7">
        <v>1398</v>
      </c>
      <c r="E82" s="7">
        <v>2527</v>
      </c>
      <c r="F82" s="6">
        <v>661</v>
      </c>
      <c r="G82" s="6">
        <v>7</v>
      </c>
      <c r="H82" s="6">
        <v>1</v>
      </c>
      <c r="I82" s="6">
        <v>1</v>
      </c>
      <c r="J82" s="6">
        <v>0</v>
      </c>
      <c r="K82" s="6">
        <v>0</v>
      </c>
      <c r="L82" s="6">
        <v>2</v>
      </c>
      <c r="M82" s="6">
        <v>0</v>
      </c>
      <c r="N82" s="6">
        <v>0</v>
      </c>
      <c r="O82" s="6">
        <v>14</v>
      </c>
      <c r="P82" s="6">
        <v>138</v>
      </c>
      <c r="Q82" s="6">
        <v>42</v>
      </c>
      <c r="R82" s="6">
        <v>9</v>
      </c>
      <c r="S82" s="6">
        <v>0</v>
      </c>
      <c r="T82" s="6">
        <v>0</v>
      </c>
      <c r="U82" s="6">
        <v>0</v>
      </c>
      <c r="V82" s="6">
        <v>0</v>
      </c>
      <c r="W82" s="6">
        <v>0</v>
      </c>
      <c r="X82" s="6">
        <v>1</v>
      </c>
      <c r="Y82" s="6">
        <v>82</v>
      </c>
      <c r="Z82" s="6">
        <v>232</v>
      </c>
      <c r="AA82" s="6">
        <v>124</v>
      </c>
      <c r="AB82" s="6">
        <v>14</v>
      </c>
      <c r="AC82" s="6">
        <v>7</v>
      </c>
      <c r="AD82" s="6">
        <v>12</v>
      </c>
      <c r="AE82" s="6">
        <v>0</v>
      </c>
      <c r="AF82" s="6">
        <v>5</v>
      </c>
      <c r="AG82" s="6">
        <v>0</v>
      </c>
      <c r="AH82" s="6">
        <v>0</v>
      </c>
      <c r="AI82" s="6">
        <v>0</v>
      </c>
      <c r="AJ82" s="6">
        <v>1</v>
      </c>
      <c r="AK82" s="6">
        <v>0</v>
      </c>
      <c r="AL82" s="6">
        <v>0</v>
      </c>
      <c r="AM82" s="6">
        <v>0</v>
      </c>
      <c r="AN82" s="3">
        <f t="shared" si="4"/>
        <v>4597</v>
      </c>
      <c r="AO82">
        <f t="shared" si="5"/>
        <v>675</v>
      </c>
      <c r="AP82">
        <f t="shared" si="6"/>
        <v>6</v>
      </c>
      <c r="AQ82" s="3">
        <f t="shared" si="7"/>
        <v>5278</v>
      </c>
    </row>
    <row r="83" spans="1:43" ht="15.75" hidden="1" thickTop="1" x14ac:dyDescent="0.25">
      <c r="A83" s="6">
        <v>8</v>
      </c>
      <c r="B83" s="6">
        <v>2018</v>
      </c>
      <c r="C83" s="6">
        <v>9</v>
      </c>
      <c r="D83" s="7">
        <v>1401</v>
      </c>
      <c r="E83" s="7">
        <v>2536</v>
      </c>
      <c r="F83" s="6">
        <v>664</v>
      </c>
      <c r="G83" s="6">
        <v>8</v>
      </c>
      <c r="H83" s="6">
        <v>1</v>
      </c>
      <c r="I83" s="6">
        <v>1</v>
      </c>
      <c r="J83" s="6">
        <v>0</v>
      </c>
      <c r="K83" s="6">
        <v>0</v>
      </c>
      <c r="L83" s="6">
        <v>2</v>
      </c>
      <c r="M83" s="6">
        <v>0</v>
      </c>
      <c r="N83" s="6">
        <v>0</v>
      </c>
      <c r="O83" s="6">
        <v>14</v>
      </c>
      <c r="P83" s="6">
        <v>133</v>
      </c>
      <c r="Q83" s="6">
        <v>41</v>
      </c>
      <c r="R83" s="6">
        <v>9</v>
      </c>
      <c r="S83" s="6">
        <v>0</v>
      </c>
      <c r="T83" s="6">
        <v>0</v>
      </c>
      <c r="U83" s="6">
        <v>0</v>
      </c>
      <c r="V83" s="6">
        <v>0</v>
      </c>
      <c r="W83" s="6">
        <v>0</v>
      </c>
      <c r="X83" s="6">
        <v>1</v>
      </c>
      <c r="Y83" s="6">
        <v>83</v>
      </c>
      <c r="Z83" s="6">
        <v>237</v>
      </c>
      <c r="AA83" s="6">
        <v>124</v>
      </c>
      <c r="AB83" s="6">
        <v>16</v>
      </c>
      <c r="AC83" s="6">
        <v>6</v>
      </c>
      <c r="AD83" s="6">
        <v>11</v>
      </c>
      <c r="AE83" s="6">
        <v>0</v>
      </c>
      <c r="AF83" s="6">
        <v>5</v>
      </c>
      <c r="AG83" s="6">
        <v>0</v>
      </c>
      <c r="AH83" s="6">
        <v>0</v>
      </c>
      <c r="AI83" s="6">
        <v>0</v>
      </c>
      <c r="AJ83" s="6">
        <v>1</v>
      </c>
      <c r="AK83" s="6">
        <v>0</v>
      </c>
      <c r="AL83" s="6">
        <v>0</v>
      </c>
      <c r="AM83" s="6">
        <v>0</v>
      </c>
      <c r="AN83" s="3">
        <f t="shared" si="4"/>
        <v>4613</v>
      </c>
      <c r="AO83">
        <f t="shared" si="5"/>
        <v>675</v>
      </c>
      <c r="AP83">
        <f t="shared" si="6"/>
        <v>6</v>
      </c>
      <c r="AQ83" s="3">
        <f t="shared" si="7"/>
        <v>5294</v>
      </c>
    </row>
    <row r="84" spans="1:43" ht="15.75" hidden="1" thickTop="1" x14ac:dyDescent="0.25">
      <c r="A84" s="6">
        <v>8</v>
      </c>
      <c r="B84" s="6">
        <v>2018</v>
      </c>
      <c r="C84" s="6">
        <v>10</v>
      </c>
      <c r="D84" s="7">
        <v>1397</v>
      </c>
      <c r="E84" s="7">
        <v>2524</v>
      </c>
      <c r="F84" s="6">
        <v>663</v>
      </c>
      <c r="G84" s="6">
        <v>8</v>
      </c>
      <c r="H84" s="6">
        <v>1</v>
      </c>
      <c r="I84" s="6">
        <v>1</v>
      </c>
      <c r="J84" s="6">
        <v>0</v>
      </c>
      <c r="K84" s="6">
        <v>0</v>
      </c>
      <c r="L84" s="6">
        <v>2</v>
      </c>
      <c r="M84" s="6">
        <v>0</v>
      </c>
      <c r="N84" s="6">
        <v>0</v>
      </c>
      <c r="O84" s="6">
        <v>14</v>
      </c>
      <c r="P84" s="6">
        <v>135</v>
      </c>
      <c r="Q84" s="6">
        <v>42</v>
      </c>
      <c r="R84" s="6">
        <v>9</v>
      </c>
      <c r="S84" s="6">
        <v>0</v>
      </c>
      <c r="T84" s="6">
        <v>0</v>
      </c>
      <c r="U84" s="6">
        <v>0</v>
      </c>
      <c r="V84" s="6">
        <v>0</v>
      </c>
      <c r="W84" s="6">
        <v>0</v>
      </c>
      <c r="X84" s="6">
        <v>1</v>
      </c>
      <c r="Y84" s="6">
        <v>84</v>
      </c>
      <c r="Z84" s="6">
        <v>239</v>
      </c>
      <c r="AA84" s="6">
        <v>123</v>
      </c>
      <c r="AB84" s="6">
        <v>15</v>
      </c>
      <c r="AC84" s="6">
        <v>8</v>
      </c>
      <c r="AD84" s="6">
        <v>13</v>
      </c>
      <c r="AE84" s="6">
        <v>0</v>
      </c>
      <c r="AF84" s="6">
        <v>5</v>
      </c>
      <c r="AG84" s="6">
        <v>0</v>
      </c>
      <c r="AH84" s="6">
        <v>0</v>
      </c>
      <c r="AI84" s="6">
        <v>0</v>
      </c>
      <c r="AJ84" s="6">
        <v>1</v>
      </c>
      <c r="AK84" s="6">
        <v>0</v>
      </c>
      <c r="AL84" s="6">
        <v>0</v>
      </c>
      <c r="AM84" s="6">
        <v>0</v>
      </c>
      <c r="AN84" s="3">
        <f t="shared" si="4"/>
        <v>4596</v>
      </c>
      <c r="AO84">
        <f t="shared" si="5"/>
        <v>683</v>
      </c>
      <c r="AP84">
        <f t="shared" si="6"/>
        <v>6</v>
      </c>
      <c r="AQ84" s="3">
        <f t="shared" si="7"/>
        <v>5285</v>
      </c>
    </row>
    <row r="85" spans="1:43" ht="15.75" hidden="1" thickTop="1" x14ac:dyDescent="0.25">
      <c r="A85" s="6">
        <v>8</v>
      </c>
      <c r="B85" s="6">
        <v>2018</v>
      </c>
      <c r="C85" s="6">
        <v>11</v>
      </c>
      <c r="D85" s="7">
        <v>1410</v>
      </c>
      <c r="E85" s="7">
        <v>2523</v>
      </c>
      <c r="F85" s="6">
        <v>664</v>
      </c>
      <c r="G85" s="6">
        <v>8</v>
      </c>
      <c r="H85" s="6">
        <v>1</v>
      </c>
      <c r="I85" s="6">
        <v>1</v>
      </c>
      <c r="J85" s="6">
        <v>0</v>
      </c>
      <c r="K85" s="6">
        <v>0</v>
      </c>
      <c r="L85" s="6">
        <v>2</v>
      </c>
      <c r="M85" s="6">
        <v>0</v>
      </c>
      <c r="N85" s="6">
        <v>0</v>
      </c>
      <c r="O85" s="6">
        <v>14</v>
      </c>
      <c r="P85" s="6">
        <v>135</v>
      </c>
      <c r="Q85" s="6">
        <v>42</v>
      </c>
      <c r="R85" s="6">
        <v>8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1</v>
      </c>
      <c r="Y85" s="6">
        <v>84</v>
      </c>
      <c r="Z85" s="6">
        <v>241</v>
      </c>
      <c r="AA85" s="6">
        <v>124</v>
      </c>
      <c r="AB85" s="6">
        <v>15</v>
      </c>
      <c r="AC85" s="6">
        <v>7</v>
      </c>
      <c r="AD85" s="6">
        <v>12</v>
      </c>
      <c r="AE85" s="6">
        <v>0</v>
      </c>
      <c r="AF85" s="6">
        <v>5</v>
      </c>
      <c r="AG85" s="6">
        <v>0</v>
      </c>
      <c r="AH85" s="6">
        <v>0</v>
      </c>
      <c r="AI85" s="6">
        <v>0</v>
      </c>
      <c r="AJ85" s="6">
        <v>1</v>
      </c>
      <c r="AK85" s="6">
        <v>0</v>
      </c>
      <c r="AL85" s="6">
        <v>0</v>
      </c>
      <c r="AM85" s="6">
        <v>0</v>
      </c>
      <c r="AN85" s="3">
        <f t="shared" si="4"/>
        <v>4609</v>
      </c>
      <c r="AO85">
        <f t="shared" si="5"/>
        <v>683</v>
      </c>
      <c r="AP85">
        <f t="shared" si="6"/>
        <v>6</v>
      </c>
      <c r="AQ85" s="3">
        <f t="shared" si="7"/>
        <v>5298</v>
      </c>
    </row>
    <row r="86" spans="1:43" ht="15.75" hidden="1" thickTop="1" x14ac:dyDescent="0.25">
      <c r="A86" s="6">
        <v>8</v>
      </c>
      <c r="B86" s="6">
        <v>2018</v>
      </c>
      <c r="C86" s="6">
        <v>12</v>
      </c>
      <c r="D86" s="7">
        <v>1421</v>
      </c>
      <c r="E86" s="7">
        <v>2539</v>
      </c>
      <c r="F86" s="6">
        <v>670</v>
      </c>
      <c r="G86" s="6">
        <v>8</v>
      </c>
      <c r="H86" s="6">
        <v>1</v>
      </c>
      <c r="I86" s="6">
        <v>1</v>
      </c>
      <c r="J86" s="6">
        <v>0</v>
      </c>
      <c r="K86" s="6">
        <v>0</v>
      </c>
      <c r="L86" s="6">
        <v>2</v>
      </c>
      <c r="M86" s="6">
        <v>0</v>
      </c>
      <c r="N86" s="6">
        <v>0</v>
      </c>
      <c r="O86" s="6">
        <v>14</v>
      </c>
      <c r="P86" s="6">
        <v>135</v>
      </c>
      <c r="Q86" s="6">
        <v>40</v>
      </c>
      <c r="R86" s="6">
        <v>7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1</v>
      </c>
      <c r="Y86" s="6">
        <v>84</v>
      </c>
      <c r="Z86" s="6">
        <v>243</v>
      </c>
      <c r="AA86" s="6">
        <v>125</v>
      </c>
      <c r="AB86" s="6">
        <v>15</v>
      </c>
      <c r="AC86" s="6">
        <v>7</v>
      </c>
      <c r="AD86" s="6">
        <v>12</v>
      </c>
      <c r="AE86" s="6">
        <v>0</v>
      </c>
      <c r="AF86" s="6">
        <v>5</v>
      </c>
      <c r="AG86" s="6">
        <v>0</v>
      </c>
      <c r="AH86" s="6">
        <v>0</v>
      </c>
      <c r="AI86" s="6">
        <v>0</v>
      </c>
      <c r="AJ86" s="6">
        <v>1</v>
      </c>
      <c r="AK86" s="6">
        <v>0</v>
      </c>
      <c r="AL86" s="6">
        <v>0</v>
      </c>
      <c r="AM86" s="6">
        <v>0</v>
      </c>
      <c r="AN86" s="3">
        <f t="shared" si="4"/>
        <v>4642</v>
      </c>
      <c r="AO86">
        <f t="shared" si="5"/>
        <v>683</v>
      </c>
      <c r="AP86">
        <f t="shared" si="6"/>
        <v>6</v>
      </c>
      <c r="AQ86" s="3">
        <f t="shared" si="7"/>
        <v>5331</v>
      </c>
    </row>
    <row r="87" spans="1:43" ht="15.75" hidden="1" thickTop="1" x14ac:dyDescent="0.25">
      <c r="A87" s="6">
        <v>9</v>
      </c>
      <c r="B87" s="6">
        <v>2018</v>
      </c>
      <c r="C87" s="6">
        <v>1</v>
      </c>
      <c r="D87" s="7">
        <v>1705</v>
      </c>
      <c r="E87" s="7">
        <v>3341</v>
      </c>
      <c r="F87" s="6">
        <v>949</v>
      </c>
      <c r="G87" s="6">
        <v>7</v>
      </c>
      <c r="H87" s="6">
        <v>3</v>
      </c>
      <c r="I87" s="6">
        <v>0</v>
      </c>
      <c r="J87" s="6">
        <v>1</v>
      </c>
      <c r="K87" s="6">
        <v>14</v>
      </c>
      <c r="L87" s="6">
        <v>4</v>
      </c>
      <c r="M87" s="6">
        <v>1</v>
      </c>
      <c r="N87" s="6">
        <v>0</v>
      </c>
      <c r="O87" s="6">
        <v>16</v>
      </c>
      <c r="P87" s="6">
        <v>355</v>
      </c>
      <c r="Q87" s="6">
        <v>117</v>
      </c>
      <c r="R87" s="6">
        <v>23</v>
      </c>
      <c r="S87" s="6">
        <v>0</v>
      </c>
      <c r="T87" s="6">
        <v>0</v>
      </c>
      <c r="U87" s="6">
        <v>0</v>
      </c>
      <c r="V87" s="6">
        <v>0</v>
      </c>
      <c r="W87" s="6">
        <v>0</v>
      </c>
      <c r="X87" s="6">
        <v>5</v>
      </c>
      <c r="Y87" s="6">
        <v>125</v>
      </c>
      <c r="Z87" s="6">
        <v>462</v>
      </c>
      <c r="AA87" s="6">
        <v>233</v>
      </c>
      <c r="AB87" s="6">
        <v>19</v>
      </c>
      <c r="AC87" s="6">
        <v>7</v>
      </c>
      <c r="AD87" s="6">
        <v>4</v>
      </c>
      <c r="AE87" s="6">
        <v>0</v>
      </c>
      <c r="AF87" s="6">
        <v>0</v>
      </c>
      <c r="AG87" s="6">
        <v>0</v>
      </c>
      <c r="AH87" s="6">
        <v>0</v>
      </c>
      <c r="AI87" s="6">
        <v>0</v>
      </c>
      <c r="AJ87" s="6">
        <v>0</v>
      </c>
      <c r="AK87" s="6">
        <v>0</v>
      </c>
      <c r="AL87" s="6">
        <v>0</v>
      </c>
      <c r="AM87" s="6">
        <v>0</v>
      </c>
      <c r="AN87" s="3">
        <f t="shared" si="4"/>
        <v>6025</v>
      </c>
      <c r="AO87">
        <f t="shared" si="5"/>
        <v>1366</v>
      </c>
      <c r="AP87">
        <f t="shared" si="6"/>
        <v>0</v>
      </c>
      <c r="AQ87" s="3">
        <f t="shared" si="7"/>
        <v>7391</v>
      </c>
    </row>
    <row r="88" spans="1:43" ht="15.75" hidden="1" thickTop="1" x14ac:dyDescent="0.25">
      <c r="A88" s="6">
        <v>9</v>
      </c>
      <c r="B88" s="6">
        <v>2018</v>
      </c>
      <c r="C88" s="6">
        <v>2</v>
      </c>
      <c r="D88" s="7">
        <v>1696</v>
      </c>
      <c r="E88" s="7">
        <v>3336</v>
      </c>
      <c r="F88" s="6">
        <v>950</v>
      </c>
      <c r="G88" s="6">
        <v>8</v>
      </c>
      <c r="H88" s="6">
        <v>3</v>
      </c>
      <c r="I88" s="6">
        <v>0</v>
      </c>
      <c r="J88" s="6">
        <v>0</v>
      </c>
      <c r="K88" s="6">
        <v>14</v>
      </c>
      <c r="L88" s="6">
        <v>4</v>
      </c>
      <c r="M88" s="6">
        <v>1</v>
      </c>
      <c r="N88" s="6">
        <v>0</v>
      </c>
      <c r="O88" s="6">
        <v>16</v>
      </c>
      <c r="P88" s="6">
        <v>353</v>
      </c>
      <c r="Q88" s="6">
        <v>110</v>
      </c>
      <c r="R88" s="6">
        <v>23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5</v>
      </c>
      <c r="Y88" s="6">
        <v>121</v>
      </c>
      <c r="Z88" s="6">
        <v>461</v>
      </c>
      <c r="AA88" s="6">
        <v>236</v>
      </c>
      <c r="AB88" s="6">
        <v>18</v>
      </c>
      <c r="AC88" s="6">
        <v>7</v>
      </c>
      <c r="AD88" s="6">
        <v>4</v>
      </c>
      <c r="AE88" s="6">
        <v>0</v>
      </c>
      <c r="AF88" s="6">
        <v>0</v>
      </c>
      <c r="AG88" s="6">
        <v>0</v>
      </c>
      <c r="AH88" s="6">
        <v>0</v>
      </c>
      <c r="AI88" s="6">
        <v>0</v>
      </c>
      <c r="AJ88" s="6">
        <v>0</v>
      </c>
      <c r="AK88" s="6">
        <v>0</v>
      </c>
      <c r="AL88" s="6">
        <v>0</v>
      </c>
      <c r="AM88" s="6">
        <v>0</v>
      </c>
      <c r="AN88" s="3">
        <f t="shared" si="4"/>
        <v>6012</v>
      </c>
      <c r="AO88">
        <f t="shared" si="5"/>
        <v>1354</v>
      </c>
      <c r="AP88">
        <f t="shared" si="6"/>
        <v>0</v>
      </c>
      <c r="AQ88" s="3">
        <f t="shared" si="7"/>
        <v>7366</v>
      </c>
    </row>
    <row r="89" spans="1:43" ht="15.75" hidden="1" thickTop="1" x14ac:dyDescent="0.25">
      <c r="A89" s="6">
        <v>9</v>
      </c>
      <c r="B89" s="6">
        <v>2018</v>
      </c>
      <c r="C89" s="6">
        <v>3</v>
      </c>
      <c r="D89" s="7">
        <v>1689</v>
      </c>
      <c r="E89" s="7">
        <v>3349</v>
      </c>
      <c r="F89" s="6">
        <v>971</v>
      </c>
      <c r="G89" s="6">
        <v>8</v>
      </c>
      <c r="H89" s="6">
        <v>3</v>
      </c>
      <c r="I89" s="6">
        <v>0</v>
      </c>
      <c r="J89" s="6">
        <v>0</v>
      </c>
      <c r="K89" s="6">
        <v>14</v>
      </c>
      <c r="L89" s="6">
        <v>4</v>
      </c>
      <c r="M89" s="6">
        <v>1</v>
      </c>
      <c r="N89" s="6">
        <v>0</v>
      </c>
      <c r="O89" s="6">
        <v>16</v>
      </c>
      <c r="P89" s="6">
        <v>352</v>
      </c>
      <c r="Q89" s="6">
        <v>112</v>
      </c>
      <c r="R89" s="6">
        <v>20</v>
      </c>
      <c r="S89" s="6">
        <v>0</v>
      </c>
      <c r="T89" s="6">
        <v>0</v>
      </c>
      <c r="U89" s="6">
        <v>0</v>
      </c>
      <c r="V89" s="6">
        <v>0</v>
      </c>
      <c r="W89" s="6">
        <v>0</v>
      </c>
      <c r="X89" s="6">
        <v>5</v>
      </c>
      <c r="Y89" s="6">
        <v>119</v>
      </c>
      <c r="Z89" s="6">
        <v>462</v>
      </c>
      <c r="AA89" s="6">
        <v>240</v>
      </c>
      <c r="AB89" s="6">
        <v>18</v>
      </c>
      <c r="AC89" s="6">
        <v>7</v>
      </c>
      <c r="AD89" s="6">
        <v>4</v>
      </c>
      <c r="AE89" s="6">
        <v>0</v>
      </c>
      <c r="AF89" s="6">
        <v>0</v>
      </c>
      <c r="AG89" s="6">
        <v>0</v>
      </c>
      <c r="AH89" s="6">
        <v>0</v>
      </c>
      <c r="AI89" s="6">
        <v>0</v>
      </c>
      <c r="AJ89" s="6">
        <v>0</v>
      </c>
      <c r="AK89" s="6">
        <v>0</v>
      </c>
      <c r="AL89" s="6">
        <v>0</v>
      </c>
      <c r="AM89" s="6">
        <v>0</v>
      </c>
      <c r="AN89" s="3">
        <f t="shared" si="4"/>
        <v>6039</v>
      </c>
      <c r="AO89">
        <f t="shared" si="5"/>
        <v>1355</v>
      </c>
      <c r="AP89">
        <f t="shared" si="6"/>
        <v>0</v>
      </c>
      <c r="AQ89" s="3">
        <f t="shared" si="7"/>
        <v>7394</v>
      </c>
    </row>
    <row r="90" spans="1:43" ht="15.75" hidden="1" thickTop="1" x14ac:dyDescent="0.25">
      <c r="A90" s="6">
        <v>9</v>
      </c>
      <c r="B90" s="6">
        <v>2018</v>
      </c>
      <c r="C90" s="6">
        <v>4</v>
      </c>
      <c r="D90" s="7">
        <v>1692</v>
      </c>
      <c r="E90" s="7">
        <v>3371</v>
      </c>
      <c r="F90" s="6">
        <v>977</v>
      </c>
      <c r="G90" s="6">
        <v>8</v>
      </c>
      <c r="H90" s="6">
        <v>3</v>
      </c>
      <c r="I90" s="6">
        <v>0</v>
      </c>
      <c r="J90" s="6">
        <v>0</v>
      </c>
      <c r="K90" s="6">
        <v>14</v>
      </c>
      <c r="L90" s="6">
        <v>4</v>
      </c>
      <c r="M90" s="6">
        <v>1</v>
      </c>
      <c r="N90" s="6">
        <v>0</v>
      </c>
      <c r="O90" s="6">
        <v>17</v>
      </c>
      <c r="P90" s="6">
        <v>354</v>
      </c>
      <c r="Q90" s="6">
        <v>112</v>
      </c>
      <c r="R90" s="6">
        <v>21</v>
      </c>
      <c r="S90" s="6">
        <v>0</v>
      </c>
      <c r="T90" s="6">
        <v>0</v>
      </c>
      <c r="U90" s="6">
        <v>0</v>
      </c>
      <c r="V90" s="6">
        <v>0</v>
      </c>
      <c r="W90" s="6">
        <v>0</v>
      </c>
      <c r="X90" s="6">
        <v>5</v>
      </c>
      <c r="Y90" s="6">
        <v>119</v>
      </c>
      <c r="Z90" s="6">
        <v>461</v>
      </c>
      <c r="AA90" s="6">
        <v>238</v>
      </c>
      <c r="AB90" s="6">
        <v>18</v>
      </c>
      <c r="AC90" s="6">
        <v>7</v>
      </c>
      <c r="AD90" s="6">
        <v>4</v>
      </c>
      <c r="AE90" s="6">
        <v>0</v>
      </c>
      <c r="AF90" s="6">
        <v>0</v>
      </c>
      <c r="AG90" s="6">
        <v>0</v>
      </c>
      <c r="AH90" s="6">
        <v>0</v>
      </c>
      <c r="AI90" s="6">
        <v>0</v>
      </c>
      <c r="AJ90" s="6">
        <v>0</v>
      </c>
      <c r="AK90" s="6">
        <v>0</v>
      </c>
      <c r="AL90" s="6">
        <v>0</v>
      </c>
      <c r="AM90" s="6">
        <v>0</v>
      </c>
      <c r="AN90" s="3">
        <f t="shared" si="4"/>
        <v>6070</v>
      </c>
      <c r="AO90">
        <f t="shared" si="5"/>
        <v>1356</v>
      </c>
      <c r="AP90">
        <f t="shared" si="6"/>
        <v>0</v>
      </c>
      <c r="AQ90" s="3">
        <f t="shared" si="7"/>
        <v>7426</v>
      </c>
    </row>
    <row r="91" spans="1:43" ht="15.75" hidden="1" thickTop="1" x14ac:dyDescent="0.25">
      <c r="A91" s="6">
        <v>9</v>
      </c>
      <c r="B91" s="6">
        <v>2018</v>
      </c>
      <c r="C91" s="6">
        <v>5</v>
      </c>
      <c r="D91" s="7">
        <v>1695</v>
      </c>
      <c r="E91" s="7">
        <v>3385</v>
      </c>
      <c r="F91" s="6">
        <v>966</v>
      </c>
      <c r="G91" s="6">
        <v>8</v>
      </c>
      <c r="H91" s="6">
        <v>3</v>
      </c>
      <c r="I91" s="6">
        <v>0</v>
      </c>
      <c r="J91" s="6">
        <v>0</v>
      </c>
      <c r="K91" s="6">
        <v>14</v>
      </c>
      <c r="L91" s="6">
        <v>4</v>
      </c>
      <c r="M91" s="6">
        <v>1</v>
      </c>
      <c r="N91" s="6">
        <v>0</v>
      </c>
      <c r="O91" s="6">
        <v>16</v>
      </c>
      <c r="P91" s="6">
        <v>350</v>
      </c>
      <c r="Q91" s="6">
        <v>111</v>
      </c>
      <c r="R91" s="6">
        <v>20</v>
      </c>
      <c r="S91" s="6">
        <v>0</v>
      </c>
      <c r="T91" s="6">
        <v>0</v>
      </c>
      <c r="U91" s="6">
        <v>0</v>
      </c>
      <c r="V91" s="6">
        <v>0</v>
      </c>
      <c r="W91" s="6">
        <v>0</v>
      </c>
      <c r="X91" s="6">
        <v>5</v>
      </c>
      <c r="Y91" s="6">
        <v>121</v>
      </c>
      <c r="Z91" s="6">
        <v>464</v>
      </c>
      <c r="AA91" s="6">
        <v>239</v>
      </c>
      <c r="AB91" s="6">
        <v>18</v>
      </c>
      <c r="AC91" s="6">
        <v>7</v>
      </c>
      <c r="AD91" s="6">
        <v>4</v>
      </c>
      <c r="AE91" s="6">
        <v>0</v>
      </c>
      <c r="AF91" s="6">
        <v>0</v>
      </c>
      <c r="AG91" s="6">
        <v>0</v>
      </c>
      <c r="AH91" s="6">
        <v>0</v>
      </c>
      <c r="AI91" s="6">
        <v>0</v>
      </c>
      <c r="AJ91" s="6">
        <v>0</v>
      </c>
      <c r="AK91" s="6">
        <v>0</v>
      </c>
      <c r="AL91" s="6">
        <v>0</v>
      </c>
      <c r="AM91" s="6">
        <v>0</v>
      </c>
      <c r="AN91" s="3">
        <f t="shared" si="4"/>
        <v>6076</v>
      </c>
      <c r="AO91">
        <f t="shared" si="5"/>
        <v>1355</v>
      </c>
      <c r="AP91">
        <f t="shared" si="6"/>
        <v>0</v>
      </c>
      <c r="AQ91" s="3">
        <f t="shared" si="7"/>
        <v>7431</v>
      </c>
    </row>
    <row r="92" spans="1:43" ht="15.75" hidden="1" thickTop="1" x14ac:dyDescent="0.25">
      <c r="A92" s="6">
        <v>9</v>
      </c>
      <c r="B92" s="6">
        <v>2018</v>
      </c>
      <c r="C92" s="6">
        <v>6</v>
      </c>
      <c r="D92" s="7">
        <v>1687</v>
      </c>
      <c r="E92" s="7">
        <v>3410</v>
      </c>
      <c r="F92" s="6">
        <v>966</v>
      </c>
      <c r="G92" s="6">
        <v>9</v>
      </c>
      <c r="H92" s="6">
        <v>3</v>
      </c>
      <c r="I92" s="6">
        <v>0</v>
      </c>
      <c r="J92" s="6">
        <v>0</v>
      </c>
      <c r="K92" s="6">
        <v>14</v>
      </c>
      <c r="L92" s="6">
        <v>4</v>
      </c>
      <c r="M92" s="6">
        <v>1</v>
      </c>
      <c r="N92" s="6">
        <v>0</v>
      </c>
      <c r="O92" s="6">
        <v>19</v>
      </c>
      <c r="P92" s="6">
        <v>350</v>
      </c>
      <c r="Q92" s="6">
        <v>107</v>
      </c>
      <c r="R92" s="6">
        <v>21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5</v>
      </c>
      <c r="Y92" s="6">
        <v>120</v>
      </c>
      <c r="Z92" s="6">
        <v>465</v>
      </c>
      <c r="AA92" s="6">
        <v>239</v>
      </c>
      <c r="AB92" s="6">
        <v>18</v>
      </c>
      <c r="AC92" s="6">
        <v>7</v>
      </c>
      <c r="AD92" s="6">
        <v>4</v>
      </c>
      <c r="AE92" s="6">
        <v>0</v>
      </c>
      <c r="AF92" s="6">
        <v>0</v>
      </c>
      <c r="AG92" s="6">
        <v>0</v>
      </c>
      <c r="AH92" s="6">
        <v>0</v>
      </c>
      <c r="AI92" s="6">
        <v>0</v>
      </c>
      <c r="AJ92" s="6">
        <v>0</v>
      </c>
      <c r="AK92" s="6">
        <v>0</v>
      </c>
      <c r="AL92" s="6">
        <v>0</v>
      </c>
      <c r="AM92" s="6">
        <v>0</v>
      </c>
      <c r="AN92" s="3">
        <f t="shared" si="4"/>
        <v>6094</v>
      </c>
      <c r="AO92">
        <f t="shared" si="5"/>
        <v>1355</v>
      </c>
      <c r="AP92">
        <f t="shared" si="6"/>
        <v>0</v>
      </c>
      <c r="AQ92" s="3">
        <f t="shared" si="7"/>
        <v>7449</v>
      </c>
    </row>
    <row r="93" spans="1:43" ht="15.75" hidden="1" thickTop="1" x14ac:dyDescent="0.25">
      <c r="A93" s="6">
        <v>9</v>
      </c>
      <c r="B93" s="6">
        <v>2018</v>
      </c>
      <c r="C93" s="6">
        <v>7</v>
      </c>
      <c r="D93" s="7">
        <v>1466</v>
      </c>
      <c r="E93" s="7">
        <v>3257</v>
      </c>
      <c r="F93" s="7">
        <v>1345</v>
      </c>
      <c r="G93" s="6">
        <v>10</v>
      </c>
      <c r="H93" s="6">
        <v>6</v>
      </c>
      <c r="I93" s="6">
        <v>0</v>
      </c>
      <c r="J93" s="6">
        <v>0</v>
      </c>
      <c r="K93" s="6">
        <v>11</v>
      </c>
      <c r="L93" s="6">
        <v>6</v>
      </c>
      <c r="M93" s="6">
        <v>1</v>
      </c>
      <c r="N93" s="6">
        <v>0</v>
      </c>
      <c r="O93" s="6">
        <v>18</v>
      </c>
      <c r="P93" s="6">
        <v>359</v>
      </c>
      <c r="Q93" s="6">
        <v>107</v>
      </c>
      <c r="R93" s="6">
        <v>22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5</v>
      </c>
      <c r="Y93" s="6">
        <v>123</v>
      </c>
      <c r="Z93" s="6">
        <v>437</v>
      </c>
      <c r="AA93" s="6">
        <v>254</v>
      </c>
      <c r="AB93" s="6">
        <v>21</v>
      </c>
      <c r="AC93" s="6">
        <v>6</v>
      </c>
      <c r="AD93" s="6">
        <v>4</v>
      </c>
      <c r="AE93" s="6">
        <v>0</v>
      </c>
      <c r="AF93" s="6">
        <v>0</v>
      </c>
      <c r="AG93" s="6">
        <v>0</v>
      </c>
      <c r="AH93" s="6">
        <v>0</v>
      </c>
      <c r="AI93" s="6">
        <v>0</v>
      </c>
      <c r="AJ93" s="6">
        <v>0</v>
      </c>
      <c r="AK93" s="6">
        <v>0</v>
      </c>
      <c r="AL93" s="6">
        <v>0</v>
      </c>
      <c r="AM93" s="6">
        <v>0</v>
      </c>
      <c r="AN93" s="3">
        <f t="shared" si="4"/>
        <v>6102</v>
      </c>
      <c r="AO93">
        <f t="shared" si="5"/>
        <v>1356</v>
      </c>
      <c r="AP93">
        <f t="shared" si="6"/>
        <v>0</v>
      </c>
      <c r="AQ93" s="3">
        <f t="shared" si="7"/>
        <v>7458</v>
      </c>
    </row>
    <row r="94" spans="1:43" ht="15.75" hidden="1" thickTop="1" x14ac:dyDescent="0.25">
      <c r="A94" s="6">
        <v>9</v>
      </c>
      <c r="B94" s="6">
        <v>2018</v>
      </c>
      <c r="C94" s="6">
        <v>8</v>
      </c>
      <c r="D94" s="7">
        <v>1461</v>
      </c>
      <c r="E94" s="7">
        <v>3264</v>
      </c>
      <c r="F94" s="7">
        <v>1339</v>
      </c>
      <c r="G94" s="6">
        <v>10</v>
      </c>
      <c r="H94" s="6">
        <v>6</v>
      </c>
      <c r="I94" s="6">
        <v>0</v>
      </c>
      <c r="J94" s="6">
        <v>0</v>
      </c>
      <c r="K94" s="6">
        <v>13</v>
      </c>
      <c r="L94" s="6">
        <v>6</v>
      </c>
      <c r="M94" s="6">
        <v>1</v>
      </c>
      <c r="N94" s="6">
        <v>0</v>
      </c>
      <c r="O94" s="6">
        <v>17</v>
      </c>
      <c r="P94" s="6">
        <v>354</v>
      </c>
      <c r="Q94" s="6">
        <v>105</v>
      </c>
      <c r="R94" s="6">
        <v>22</v>
      </c>
      <c r="S94" s="6">
        <v>0</v>
      </c>
      <c r="T94" s="6">
        <v>0</v>
      </c>
      <c r="U94" s="6">
        <v>0</v>
      </c>
      <c r="V94" s="6">
        <v>0</v>
      </c>
      <c r="W94" s="6">
        <v>0</v>
      </c>
      <c r="X94" s="6">
        <v>5</v>
      </c>
      <c r="Y94" s="6">
        <v>123</v>
      </c>
      <c r="Z94" s="6">
        <v>440</v>
      </c>
      <c r="AA94" s="6">
        <v>257</v>
      </c>
      <c r="AB94" s="6">
        <v>21</v>
      </c>
      <c r="AC94" s="6">
        <v>6</v>
      </c>
      <c r="AD94" s="6">
        <v>4</v>
      </c>
      <c r="AE94" s="6">
        <v>0</v>
      </c>
      <c r="AF94" s="6">
        <v>0</v>
      </c>
      <c r="AG94" s="6">
        <v>0</v>
      </c>
      <c r="AH94" s="6">
        <v>0</v>
      </c>
      <c r="AI94" s="6">
        <v>0</v>
      </c>
      <c r="AJ94" s="6">
        <v>0</v>
      </c>
      <c r="AK94" s="6">
        <v>0</v>
      </c>
      <c r="AL94" s="6">
        <v>0</v>
      </c>
      <c r="AM94" s="6">
        <v>0</v>
      </c>
      <c r="AN94" s="3">
        <f t="shared" si="4"/>
        <v>6100</v>
      </c>
      <c r="AO94">
        <f t="shared" si="5"/>
        <v>1354</v>
      </c>
      <c r="AP94">
        <f t="shared" si="6"/>
        <v>0</v>
      </c>
      <c r="AQ94" s="3">
        <f t="shared" si="7"/>
        <v>7454</v>
      </c>
    </row>
    <row r="95" spans="1:43" ht="15.75" hidden="1" thickTop="1" x14ac:dyDescent="0.25">
      <c r="A95" s="6">
        <v>9</v>
      </c>
      <c r="B95" s="6">
        <v>2018</v>
      </c>
      <c r="C95" s="6">
        <v>9</v>
      </c>
      <c r="D95" s="7">
        <v>1461</v>
      </c>
      <c r="E95" s="7">
        <v>3315</v>
      </c>
      <c r="F95" s="7">
        <v>1366</v>
      </c>
      <c r="G95" s="6">
        <v>9</v>
      </c>
      <c r="H95" s="6">
        <v>6</v>
      </c>
      <c r="I95" s="6">
        <v>0</v>
      </c>
      <c r="J95" s="6">
        <v>0</v>
      </c>
      <c r="K95" s="6">
        <v>12</v>
      </c>
      <c r="L95" s="6">
        <v>6</v>
      </c>
      <c r="M95" s="6">
        <v>1</v>
      </c>
      <c r="N95" s="6">
        <v>0</v>
      </c>
      <c r="O95" s="6">
        <v>18</v>
      </c>
      <c r="P95" s="6">
        <v>360</v>
      </c>
      <c r="Q95" s="6">
        <v>103</v>
      </c>
      <c r="R95" s="6">
        <v>22</v>
      </c>
      <c r="S95" s="6">
        <v>0</v>
      </c>
      <c r="T95" s="6">
        <v>0</v>
      </c>
      <c r="U95" s="6">
        <v>0</v>
      </c>
      <c r="V95" s="6">
        <v>0</v>
      </c>
      <c r="W95" s="6">
        <v>0</v>
      </c>
      <c r="X95" s="6">
        <v>5</v>
      </c>
      <c r="Y95" s="6">
        <v>124</v>
      </c>
      <c r="Z95" s="6">
        <v>443</v>
      </c>
      <c r="AA95" s="6">
        <v>255</v>
      </c>
      <c r="AB95" s="6">
        <v>21</v>
      </c>
      <c r="AC95" s="6">
        <v>6</v>
      </c>
      <c r="AD95" s="6">
        <v>4</v>
      </c>
      <c r="AE95" s="6">
        <v>0</v>
      </c>
      <c r="AF95" s="6">
        <v>0</v>
      </c>
      <c r="AG95" s="6">
        <v>0</v>
      </c>
      <c r="AH95" s="6">
        <v>0</v>
      </c>
      <c r="AI95" s="6">
        <v>0</v>
      </c>
      <c r="AJ95" s="6">
        <v>0</v>
      </c>
      <c r="AK95" s="6">
        <v>0</v>
      </c>
      <c r="AL95" s="6">
        <v>0</v>
      </c>
      <c r="AM95" s="6">
        <v>0</v>
      </c>
      <c r="AN95" s="3">
        <f t="shared" si="4"/>
        <v>6176</v>
      </c>
      <c r="AO95">
        <f t="shared" si="5"/>
        <v>1361</v>
      </c>
      <c r="AP95">
        <f t="shared" si="6"/>
        <v>0</v>
      </c>
      <c r="AQ95" s="3">
        <f t="shared" si="7"/>
        <v>7537</v>
      </c>
    </row>
    <row r="96" spans="1:43" ht="15.75" hidden="1" thickTop="1" x14ac:dyDescent="0.25">
      <c r="A96" s="6">
        <v>9</v>
      </c>
      <c r="B96" s="6">
        <v>2018</v>
      </c>
      <c r="C96" s="6">
        <v>10</v>
      </c>
      <c r="D96" s="7">
        <v>1479</v>
      </c>
      <c r="E96" s="7">
        <v>3348</v>
      </c>
      <c r="F96" s="7">
        <v>1378</v>
      </c>
      <c r="G96" s="6">
        <v>11</v>
      </c>
      <c r="H96" s="6">
        <v>6</v>
      </c>
      <c r="I96" s="6">
        <v>0</v>
      </c>
      <c r="J96" s="6">
        <v>1</v>
      </c>
      <c r="K96" s="6">
        <v>12</v>
      </c>
      <c r="L96" s="6">
        <v>6</v>
      </c>
      <c r="M96" s="6">
        <v>1</v>
      </c>
      <c r="N96" s="6">
        <v>0</v>
      </c>
      <c r="O96" s="6">
        <v>19</v>
      </c>
      <c r="P96" s="6">
        <v>361</v>
      </c>
      <c r="Q96" s="6">
        <v>106</v>
      </c>
      <c r="R96" s="6">
        <v>22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5</v>
      </c>
      <c r="Y96" s="6">
        <v>124</v>
      </c>
      <c r="Z96" s="6">
        <v>442</v>
      </c>
      <c r="AA96" s="6">
        <v>256</v>
      </c>
      <c r="AB96" s="6">
        <v>21</v>
      </c>
      <c r="AC96" s="6">
        <v>6</v>
      </c>
      <c r="AD96" s="6">
        <v>4</v>
      </c>
      <c r="AE96" s="6">
        <v>0</v>
      </c>
      <c r="AF96" s="6">
        <v>0</v>
      </c>
      <c r="AG96" s="6">
        <v>0</v>
      </c>
      <c r="AH96" s="6">
        <v>0</v>
      </c>
      <c r="AI96" s="6">
        <v>0</v>
      </c>
      <c r="AJ96" s="6">
        <v>0</v>
      </c>
      <c r="AK96" s="6">
        <v>0</v>
      </c>
      <c r="AL96" s="6">
        <v>0</v>
      </c>
      <c r="AM96" s="6">
        <v>0</v>
      </c>
      <c r="AN96" s="3">
        <f t="shared" si="4"/>
        <v>6242</v>
      </c>
      <c r="AO96">
        <f t="shared" si="5"/>
        <v>1366</v>
      </c>
      <c r="AP96">
        <f t="shared" si="6"/>
        <v>0</v>
      </c>
      <c r="AQ96" s="3">
        <f t="shared" si="7"/>
        <v>7608</v>
      </c>
    </row>
    <row r="97" spans="1:43" ht="15.75" hidden="1" thickTop="1" x14ac:dyDescent="0.25">
      <c r="A97" s="6">
        <v>9</v>
      </c>
      <c r="B97" s="6">
        <v>2018</v>
      </c>
      <c r="C97" s="6">
        <v>11</v>
      </c>
      <c r="D97" s="7">
        <v>1474</v>
      </c>
      <c r="E97" s="7">
        <v>3362</v>
      </c>
      <c r="F97" s="7">
        <v>1395</v>
      </c>
      <c r="G97" s="6">
        <v>10</v>
      </c>
      <c r="H97" s="6">
        <v>6</v>
      </c>
      <c r="I97" s="6">
        <v>0</v>
      </c>
      <c r="J97" s="6">
        <v>1</v>
      </c>
      <c r="K97" s="6">
        <v>12</v>
      </c>
      <c r="L97" s="6">
        <v>6</v>
      </c>
      <c r="M97" s="6">
        <v>1</v>
      </c>
      <c r="N97" s="6">
        <v>0</v>
      </c>
      <c r="O97" s="6">
        <v>18</v>
      </c>
      <c r="P97" s="6">
        <v>354</v>
      </c>
      <c r="Q97" s="6">
        <v>112</v>
      </c>
      <c r="R97" s="6">
        <v>20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5</v>
      </c>
      <c r="Y97" s="6">
        <v>126</v>
      </c>
      <c r="Z97" s="6">
        <v>444</v>
      </c>
      <c r="AA97" s="6">
        <v>259</v>
      </c>
      <c r="AB97" s="6">
        <v>21</v>
      </c>
      <c r="AC97" s="6">
        <v>6</v>
      </c>
      <c r="AD97" s="6">
        <v>4</v>
      </c>
      <c r="AE97" s="6">
        <v>0</v>
      </c>
      <c r="AF97" s="6">
        <v>0</v>
      </c>
      <c r="AG97" s="6">
        <v>0</v>
      </c>
      <c r="AH97" s="6">
        <v>0</v>
      </c>
      <c r="AI97" s="6">
        <v>0</v>
      </c>
      <c r="AJ97" s="6">
        <v>0</v>
      </c>
      <c r="AK97" s="6">
        <v>0</v>
      </c>
      <c r="AL97" s="6">
        <v>0</v>
      </c>
      <c r="AM97" s="6">
        <v>0</v>
      </c>
      <c r="AN97" s="3">
        <f t="shared" si="4"/>
        <v>6267</v>
      </c>
      <c r="AO97">
        <f t="shared" si="5"/>
        <v>1369</v>
      </c>
      <c r="AP97">
        <f t="shared" si="6"/>
        <v>0</v>
      </c>
      <c r="AQ97" s="3">
        <f t="shared" si="7"/>
        <v>7636</v>
      </c>
    </row>
    <row r="98" spans="1:43" ht="15.75" hidden="1" thickTop="1" x14ac:dyDescent="0.25">
      <c r="A98" s="6">
        <v>9</v>
      </c>
      <c r="B98" s="6">
        <v>2018</v>
      </c>
      <c r="C98" s="6">
        <v>12</v>
      </c>
      <c r="D98" s="7">
        <v>1478</v>
      </c>
      <c r="E98" s="7">
        <v>3422</v>
      </c>
      <c r="F98" s="7">
        <v>1404</v>
      </c>
      <c r="G98" s="6">
        <v>10</v>
      </c>
      <c r="H98" s="6">
        <v>6</v>
      </c>
      <c r="I98" s="6">
        <v>0</v>
      </c>
      <c r="J98" s="6">
        <v>1</v>
      </c>
      <c r="K98" s="6">
        <v>12</v>
      </c>
      <c r="L98" s="6">
        <v>6</v>
      </c>
      <c r="M98" s="6">
        <v>1</v>
      </c>
      <c r="N98" s="6">
        <v>0</v>
      </c>
      <c r="O98" s="6">
        <v>18</v>
      </c>
      <c r="P98" s="6">
        <v>354</v>
      </c>
      <c r="Q98" s="6">
        <v>116</v>
      </c>
      <c r="R98" s="6">
        <v>20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5</v>
      </c>
      <c r="Y98" s="6">
        <v>126</v>
      </c>
      <c r="Z98" s="6">
        <v>443</v>
      </c>
      <c r="AA98" s="6">
        <v>258</v>
      </c>
      <c r="AB98" s="6">
        <v>20</v>
      </c>
      <c r="AC98" s="6">
        <v>6</v>
      </c>
      <c r="AD98" s="6">
        <v>4</v>
      </c>
      <c r="AE98" s="6">
        <v>0</v>
      </c>
      <c r="AF98" s="6">
        <v>0</v>
      </c>
      <c r="AG98" s="6">
        <v>0</v>
      </c>
      <c r="AH98" s="6">
        <v>0</v>
      </c>
      <c r="AI98" s="6">
        <v>0</v>
      </c>
      <c r="AJ98" s="6">
        <v>0</v>
      </c>
      <c r="AK98" s="6">
        <v>0</v>
      </c>
      <c r="AL98" s="6">
        <v>0</v>
      </c>
      <c r="AM98" s="6">
        <v>0</v>
      </c>
      <c r="AN98" s="3">
        <f t="shared" si="4"/>
        <v>6340</v>
      </c>
      <c r="AO98">
        <f t="shared" si="5"/>
        <v>1370</v>
      </c>
      <c r="AP98">
        <f t="shared" si="6"/>
        <v>0</v>
      </c>
      <c r="AQ98" s="3">
        <f t="shared" si="7"/>
        <v>7710</v>
      </c>
    </row>
    <row r="99" spans="1:43" ht="15.75" hidden="1" thickTop="1" x14ac:dyDescent="0.25">
      <c r="A99" s="6">
        <v>10</v>
      </c>
      <c r="B99" s="6">
        <v>2018</v>
      </c>
      <c r="C99" s="6">
        <v>1</v>
      </c>
      <c r="D99" s="6">
        <v>122</v>
      </c>
      <c r="E99" s="6">
        <v>144</v>
      </c>
      <c r="F99" s="6">
        <v>28</v>
      </c>
      <c r="G99" s="6">
        <v>0</v>
      </c>
      <c r="H99" s="6">
        <v>0</v>
      </c>
      <c r="I99" s="6">
        <v>0</v>
      </c>
      <c r="J99" s="6">
        <v>0</v>
      </c>
      <c r="K99" s="6">
        <v>0</v>
      </c>
      <c r="L99" s="6">
        <v>0</v>
      </c>
      <c r="M99" s="6">
        <v>0</v>
      </c>
      <c r="N99" s="6">
        <v>0</v>
      </c>
      <c r="O99" s="6">
        <v>1</v>
      </c>
      <c r="P99" s="6">
        <v>37</v>
      </c>
      <c r="Q99" s="6">
        <v>13</v>
      </c>
      <c r="R99" s="6">
        <v>1</v>
      </c>
      <c r="S99" s="6">
        <v>0</v>
      </c>
      <c r="T99" s="6">
        <v>0</v>
      </c>
      <c r="U99" s="6">
        <v>0</v>
      </c>
      <c r="V99" s="6">
        <v>0</v>
      </c>
      <c r="W99" s="6">
        <v>0</v>
      </c>
      <c r="X99" s="6">
        <v>0</v>
      </c>
      <c r="Y99" s="6">
        <v>10</v>
      </c>
      <c r="Z99" s="6">
        <v>32</v>
      </c>
      <c r="AA99" s="6">
        <v>12</v>
      </c>
      <c r="AB99" s="6">
        <v>3</v>
      </c>
      <c r="AC99" s="6">
        <v>0</v>
      </c>
      <c r="AD99" s="6">
        <v>2</v>
      </c>
      <c r="AE99" s="6">
        <v>0</v>
      </c>
      <c r="AF99" s="6">
        <v>0</v>
      </c>
      <c r="AG99" s="6">
        <v>0</v>
      </c>
      <c r="AH99" s="6">
        <v>0</v>
      </c>
      <c r="AI99" s="6">
        <v>0</v>
      </c>
      <c r="AJ99" s="6">
        <v>0</v>
      </c>
      <c r="AK99" s="6">
        <v>0</v>
      </c>
      <c r="AL99" s="6">
        <v>0</v>
      </c>
      <c r="AM99" s="6">
        <v>0</v>
      </c>
      <c r="AN99" s="3">
        <f t="shared" si="4"/>
        <v>294</v>
      </c>
      <c r="AO99">
        <f t="shared" si="5"/>
        <v>111</v>
      </c>
      <c r="AP99">
        <f t="shared" si="6"/>
        <v>0</v>
      </c>
      <c r="AQ99" s="3">
        <f t="shared" si="7"/>
        <v>405</v>
      </c>
    </row>
    <row r="100" spans="1:43" ht="15.75" hidden="1" thickTop="1" x14ac:dyDescent="0.25">
      <c r="A100" s="6">
        <v>10</v>
      </c>
      <c r="B100" s="6">
        <v>2018</v>
      </c>
      <c r="C100" s="6">
        <v>2</v>
      </c>
      <c r="D100" s="6">
        <v>120</v>
      </c>
      <c r="E100" s="6">
        <v>138</v>
      </c>
      <c r="F100" s="6">
        <v>25</v>
      </c>
      <c r="G100" s="6">
        <v>0</v>
      </c>
      <c r="H100" s="6">
        <v>0</v>
      </c>
      <c r="I100" s="6">
        <v>0</v>
      </c>
      <c r="J100" s="6">
        <v>0</v>
      </c>
      <c r="K100" s="6">
        <v>0</v>
      </c>
      <c r="L100" s="6">
        <v>0</v>
      </c>
      <c r="M100" s="6">
        <v>0</v>
      </c>
      <c r="N100" s="6">
        <v>0</v>
      </c>
      <c r="O100" s="6">
        <v>1</v>
      </c>
      <c r="P100" s="6">
        <v>37</v>
      </c>
      <c r="Q100" s="6">
        <v>11</v>
      </c>
      <c r="R100" s="6">
        <v>1</v>
      </c>
      <c r="S100" s="6">
        <v>0</v>
      </c>
      <c r="T100" s="6">
        <v>0</v>
      </c>
      <c r="U100" s="6">
        <v>0</v>
      </c>
      <c r="V100" s="6">
        <v>0</v>
      </c>
      <c r="W100" s="6">
        <v>0</v>
      </c>
      <c r="X100" s="6">
        <v>0</v>
      </c>
      <c r="Y100" s="6">
        <v>10</v>
      </c>
      <c r="Z100" s="6">
        <v>34</v>
      </c>
      <c r="AA100" s="6">
        <v>12</v>
      </c>
      <c r="AB100" s="6">
        <v>3</v>
      </c>
      <c r="AC100" s="6">
        <v>0</v>
      </c>
      <c r="AD100" s="6">
        <v>2</v>
      </c>
      <c r="AE100" s="6">
        <v>0</v>
      </c>
      <c r="AF100" s="6">
        <v>0</v>
      </c>
      <c r="AG100" s="6">
        <v>0</v>
      </c>
      <c r="AH100" s="6">
        <v>0</v>
      </c>
      <c r="AI100" s="6">
        <v>0</v>
      </c>
      <c r="AJ100" s="6">
        <v>0</v>
      </c>
      <c r="AK100" s="6">
        <v>0</v>
      </c>
      <c r="AL100" s="6">
        <v>0</v>
      </c>
      <c r="AM100" s="6">
        <v>0</v>
      </c>
      <c r="AN100" s="3">
        <f t="shared" si="4"/>
        <v>283</v>
      </c>
      <c r="AO100">
        <f t="shared" si="5"/>
        <v>111</v>
      </c>
      <c r="AP100">
        <f t="shared" si="6"/>
        <v>0</v>
      </c>
      <c r="AQ100" s="3">
        <f t="shared" si="7"/>
        <v>394</v>
      </c>
    </row>
    <row r="101" spans="1:43" ht="15.75" hidden="1" thickTop="1" x14ac:dyDescent="0.25">
      <c r="A101" s="6">
        <v>10</v>
      </c>
      <c r="B101" s="6">
        <v>2018</v>
      </c>
      <c r="C101" s="6">
        <v>3</v>
      </c>
      <c r="D101" s="6">
        <v>119</v>
      </c>
      <c r="E101" s="6">
        <v>137</v>
      </c>
      <c r="F101" s="6">
        <v>25</v>
      </c>
      <c r="G101" s="6">
        <v>0</v>
      </c>
      <c r="H101" s="6">
        <v>0</v>
      </c>
      <c r="I101" s="6">
        <v>0</v>
      </c>
      <c r="J101" s="6">
        <v>0</v>
      </c>
      <c r="K101" s="6">
        <v>0</v>
      </c>
      <c r="L101" s="6">
        <v>0</v>
      </c>
      <c r="M101" s="6">
        <v>0</v>
      </c>
      <c r="N101" s="6">
        <v>0</v>
      </c>
      <c r="O101" s="6">
        <v>1</v>
      </c>
      <c r="P101" s="6">
        <v>35</v>
      </c>
      <c r="Q101" s="6">
        <v>11</v>
      </c>
      <c r="R101" s="6">
        <v>1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6">
        <v>12</v>
      </c>
      <c r="Z101" s="6">
        <v>34</v>
      </c>
      <c r="AA101" s="6">
        <v>12</v>
      </c>
      <c r="AB101" s="6">
        <v>3</v>
      </c>
      <c r="AC101" s="6">
        <v>0</v>
      </c>
      <c r="AD101" s="6">
        <v>2</v>
      </c>
      <c r="AE101" s="6">
        <v>0</v>
      </c>
      <c r="AF101" s="6">
        <v>0</v>
      </c>
      <c r="AG101" s="6">
        <v>0</v>
      </c>
      <c r="AH101" s="6">
        <v>0</v>
      </c>
      <c r="AI101" s="6">
        <v>0</v>
      </c>
      <c r="AJ101" s="6">
        <v>0</v>
      </c>
      <c r="AK101" s="6">
        <v>0</v>
      </c>
      <c r="AL101" s="6">
        <v>0</v>
      </c>
      <c r="AM101" s="6">
        <v>0</v>
      </c>
      <c r="AN101" s="3">
        <f t="shared" si="4"/>
        <v>281</v>
      </c>
      <c r="AO101">
        <f t="shared" si="5"/>
        <v>111</v>
      </c>
      <c r="AP101">
        <f t="shared" si="6"/>
        <v>0</v>
      </c>
      <c r="AQ101" s="3">
        <f t="shared" si="7"/>
        <v>392</v>
      </c>
    </row>
    <row r="102" spans="1:43" ht="15.75" hidden="1" thickTop="1" x14ac:dyDescent="0.25">
      <c r="A102" s="6">
        <v>10</v>
      </c>
      <c r="B102" s="6">
        <v>2018</v>
      </c>
      <c r="C102" s="6">
        <v>4</v>
      </c>
      <c r="D102" s="6">
        <v>115</v>
      </c>
      <c r="E102" s="6">
        <v>129</v>
      </c>
      <c r="F102" s="6">
        <v>25</v>
      </c>
      <c r="G102" s="6">
        <v>0</v>
      </c>
      <c r="H102" s="6">
        <v>0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  <c r="N102" s="6">
        <v>0</v>
      </c>
      <c r="O102" s="6">
        <v>1</v>
      </c>
      <c r="P102" s="6">
        <v>35</v>
      </c>
      <c r="Q102" s="6">
        <v>13</v>
      </c>
      <c r="R102" s="6">
        <v>1</v>
      </c>
      <c r="S102" s="6">
        <v>0</v>
      </c>
      <c r="T102" s="6">
        <v>0</v>
      </c>
      <c r="U102" s="6">
        <v>0</v>
      </c>
      <c r="V102" s="6">
        <v>0</v>
      </c>
      <c r="W102" s="6">
        <v>0</v>
      </c>
      <c r="X102" s="6">
        <v>0</v>
      </c>
      <c r="Y102" s="6">
        <v>12</v>
      </c>
      <c r="Z102" s="6">
        <v>34</v>
      </c>
      <c r="AA102" s="6">
        <v>12</v>
      </c>
      <c r="AB102" s="6">
        <v>3</v>
      </c>
      <c r="AC102" s="6">
        <v>0</v>
      </c>
      <c r="AD102" s="6">
        <v>2</v>
      </c>
      <c r="AE102" s="6">
        <v>0</v>
      </c>
      <c r="AF102" s="6">
        <v>0</v>
      </c>
      <c r="AG102" s="6">
        <v>0</v>
      </c>
      <c r="AH102" s="6">
        <v>0</v>
      </c>
      <c r="AI102" s="6">
        <v>0</v>
      </c>
      <c r="AJ102" s="6">
        <v>0</v>
      </c>
      <c r="AK102" s="6">
        <v>0</v>
      </c>
      <c r="AL102" s="6">
        <v>0</v>
      </c>
      <c r="AM102" s="6">
        <v>0</v>
      </c>
      <c r="AN102" s="3">
        <f t="shared" si="4"/>
        <v>269</v>
      </c>
      <c r="AO102">
        <f t="shared" si="5"/>
        <v>113</v>
      </c>
      <c r="AP102">
        <f t="shared" si="6"/>
        <v>0</v>
      </c>
      <c r="AQ102" s="3">
        <f t="shared" si="7"/>
        <v>382</v>
      </c>
    </row>
    <row r="103" spans="1:43" ht="15.75" hidden="1" thickTop="1" x14ac:dyDescent="0.25">
      <c r="A103" s="6">
        <v>10</v>
      </c>
      <c r="B103" s="6">
        <v>2018</v>
      </c>
      <c r="C103" s="6">
        <v>5</v>
      </c>
      <c r="D103" s="6">
        <v>117</v>
      </c>
      <c r="E103" s="6">
        <v>128</v>
      </c>
      <c r="F103" s="6">
        <v>25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  <c r="N103" s="6">
        <v>0</v>
      </c>
      <c r="O103" s="6">
        <v>1</v>
      </c>
      <c r="P103" s="6">
        <v>34</v>
      </c>
      <c r="Q103" s="6">
        <v>12</v>
      </c>
      <c r="R103" s="6">
        <v>2</v>
      </c>
      <c r="S103" s="6">
        <v>0</v>
      </c>
      <c r="T103" s="6">
        <v>0</v>
      </c>
      <c r="U103" s="6">
        <v>0</v>
      </c>
      <c r="V103" s="6">
        <v>0</v>
      </c>
      <c r="W103" s="6">
        <v>0</v>
      </c>
      <c r="X103" s="6">
        <v>0</v>
      </c>
      <c r="Y103" s="6">
        <v>12</v>
      </c>
      <c r="Z103" s="6">
        <v>35</v>
      </c>
      <c r="AA103" s="6">
        <v>12</v>
      </c>
      <c r="AB103" s="6">
        <v>3</v>
      </c>
      <c r="AC103" s="6">
        <v>0</v>
      </c>
      <c r="AD103" s="6">
        <v>2</v>
      </c>
      <c r="AE103" s="6">
        <v>0</v>
      </c>
      <c r="AF103" s="6">
        <v>0</v>
      </c>
      <c r="AG103" s="6">
        <v>0</v>
      </c>
      <c r="AH103" s="6">
        <v>0</v>
      </c>
      <c r="AI103" s="6">
        <v>0</v>
      </c>
      <c r="AJ103" s="6">
        <v>0</v>
      </c>
      <c r="AK103" s="6">
        <v>0</v>
      </c>
      <c r="AL103" s="6">
        <v>0</v>
      </c>
      <c r="AM103" s="6">
        <v>0</v>
      </c>
      <c r="AN103" s="3">
        <f t="shared" si="4"/>
        <v>270</v>
      </c>
      <c r="AO103">
        <f t="shared" si="5"/>
        <v>113</v>
      </c>
      <c r="AP103">
        <f t="shared" si="6"/>
        <v>0</v>
      </c>
      <c r="AQ103" s="3">
        <f t="shared" si="7"/>
        <v>383</v>
      </c>
    </row>
    <row r="104" spans="1:43" ht="15.75" hidden="1" thickTop="1" x14ac:dyDescent="0.25">
      <c r="A104" s="6">
        <v>10</v>
      </c>
      <c r="B104" s="6">
        <v>2018</v>
      </c>
      <c r="C104" s="6">
        <v>6</v>
      </c>
      <c r="D104" s="6">
        <v>116</v>
      </c>
      <c r="E104" s="6">
        <v>125</v>
      </c>
      <c r="F104" s="6">
        <v>25</v>
      </c>
      <c r="G104" s="6">
        <v>0</v>
      </c>
      <c r="H104" s="6">
        <v>0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  <c r="N104" s="6">
        <v>0</v>
      </c>
      <c r="O104" s="6">
        <v>1</v>
      </c>
      <c r="P104" s="6">
        <v>35</v>
      </c>
      <c r="Q104" s="6">
        <v>12</v>
      </c>
      <c r="R104" s="6">
        <v>2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6">
        <v>13</v>
      </c>
      <c r="Z104" s="6">
        <v>35</v>
      </c>
      <c r="AA104" s="6">
        <v>12</v>
      </c>
      <c r="AB104" s="6">
        <v>3</v>
      </c>
      <c r="AC104" s="6">
        <v>0</v>
      </c>
      <c r="AD104" s="6">
        <v>2</v>
      </c>
      <c r="AE104" s="6">
        <v>0</v>
      </c>
      <c r="AF104" s="6">
        <v>0</v>
      </c>
      <c r="AG104" s="6">
        <v>0</v>
      </c>
      <c r="AH104" s="6">
        <v>0</v>
      </c>
      <c r="AI104" s="6">
        <v>0</v>
      </c>
      <c r="AJ104" s="6">
        <v>0</v>
      </c>
      <c r="AK104" s="6">
        <v>0</v>
      </c>
      <c r="AL104" s="6">
        <v>0</v>
      </c>
      <c r="AM104" s="6">
        <v>0</v>
      </c>
      <c r="AN104" s="3">
        <f t="shared" si="4"/>
        <v>266</v>
      </c>
      <c r="AO104">
        <f t="shared" si="5"/>
        <v>115</v>
      </c>
      <c r="AP104">
        <f t="shared" si="6"/>
        <v>0</v>
      </c>
      <c r="AQ104" s="3">
        <f t="shared" si="7"/>
        <v>381</v>
      </c>
    </row>
    <row r="105" spans="1:43" ht="15.75" hidden="1" thickTop="1" x14ac:dyDescent="0.25">
      <c r="A105" s="6">
        <v>10</v>
      </c>
      <c r="B105" s="6">
        <v>2018</v>
      </c>
      <c r="C105" s="6">
        <v>7</v>
      </c>
      <c r="D105" s="6">
        <v>95</v>
      </c>
      <c r="E105" s="6">
        <v>139</v>
      </c>
      <c r="F105" s="6">
        <v>32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6">
        <v>1</v>
      </c>
      <c r="P105" s="6">
        <v>36</v>
      </c>
      <c r="Q105" s="6">
        <v>10</v>
      </c>
      <c r="R105" s="6">
        <v>1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6">
        <v>15</v>
      </c>
      <c r="Z105" s="6">
        <v>32</v>
      </c>
      <c r="AA105" s="6">
        <v>13</v>
      </c>
      <c r="AB105" s="6">
        <v>3</v>
      </c>
      <c r="AC105" s="6">
        <v>0</v>
      </c>
      <c r="AD105" s="6">
        <v>2</v>
      </c>
      <c r="AE105" s="6">
        <v>0</v>
      </c>
      <c r="AF105" s="6">
        <v>0</v>
      </c>
      <c r="AG105" s="6">
        <v>0</v>
      </c>
      <c r="AH105" s="6">
        <v>0</v>
      </c>
      <c r="AI105" s="6">
        <v>0</v>
      </c>
      <c r="AJ105" s="6">
        <v>0</v>
      </c>
      <c r="AK105" s="6">
        <v>0</v>
      </c>
      <c r="AL105" s="6">
        <v>0</v>
      </c>
      <c r="AM105" s="6">
        <v>0</v>
      </c>
      <c r="AN105" s="3">
        <f t="shared" si="4"/>
        <v>266</v>
      </c>
      <c r="AO105">
        <f t="shared" si="5"/>
        <v>113</v>
      </c>
      <c r="AP105">
        <f t="shared" si="6"/>
        <v>0</v>
      </c>
      <c r="AQ105" s="3">
        <f t="shared" si="7"/>
        <v>379</v>
      </c>
    </row>
    <row r="106" spans="1:43" ht="15.75" hidden="1" thickTop="1" x14ac:dyDescent="0.25">
      <c r="A106" s="6">
        <v>10</v>
      </c>
      <c r="B106" s="6">
        <v>2018</v>
      </c>
      <c r="C106" s="6">
        <v>8</v>
      </c>
      <c r="D106" s="6">
        <v>95</v>
      </c>
      <c r="E106" s="6">
        <v>139</v>
      </c>
      <c r="F106" s="6">
        <v>32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  <c r="N106" s="6">
        <v>0</v>
      </c>
      <c r="O106" s="6">
        <v>1</v>
      </c>
      <c r="P106" s="6">
        <v>36</v>
      </c>
      <c r="Q106" s="6">
        <v>10</v>
      </c>
      <c r="R106" s="6">
        <v>1</v>
      </c>
      <c r="S106" s="6">
        <v>0</v>
      </c>
      <c r="T106" s="6">
        <v>0</v>
      </c>
      <c r="U106" s="6">
        <v>0</v>
      </c>
      <c r="V106" s="6">
        <v>0</v>
      </c>
      <c r="W106" s="6">
        <v>0</v>
      </c>
      <c r="X106" s="6">
        <v>0</v>
      </c>
      <c r="Y106" s="6">
        <v>14</v>
      </c>
      <c r="Z106" s="6">
        <v>32</v>
      </c>
      <c r="AA106" s="6">
        <v>13</v>
      </c>
      <c r="AB106" s="6">
        <v>3</v>
      </c>
      <c r="AC106" s="6">
        <v>0</v>
      </c>
      <c r="AD106" s="6">
        <v>2</v>
      </c>
      <c r="AE106" s="6">
        <v>0</v>
      </c>
      <c r="AF106" s="6">
        <v>0</v>
      </c>
      <c r="AG106" s="6">
        <v>0</v>
      </c>
      <c r="AH106" s="6">
        <v>0</v>
      </c>
      <c r="AI106" s="6">
        <v>0</v>
      </c>
      <c r="AJ106" s="6">
        <v>0</v>
      </c>
      <c r="AK106" s="6">
        <v>0</v>
      </c>
      <c r="AL106" s="6">
        <v>0</v>
      </c>
      <c r="AM106" s="6">
        <v>0</v>
      </c>
      <c r="AN106" s="3">
        <f t="shared" si="4"/>
        <v>266</v>
      </c>
      <c r="AO106">
        <f t="shared" si="5"/>
        <v>112</v>
      </c>
      <c r="AP106">
        <f t="shared" si="6"/>
        <v>0</v>
      </c>
      <c r="AQ106" s="3">
        <f t="shared" si="7"/>
        <v>378</v>
      </c>
    </row>
    <row r="107" spans="1:43" ht="15.75" hidden="1" thickTop="1" x14ac:dyDescent="0.25">
      <c r="A107" s="6">
        <v>10</v>
      </c>
      <c r="B107" s="6">
        <v>2018</v>
      </c>
      <c r="C107" s="6">
        <v>9</v>
      </c>
      <c r="D107" s="6">
        <v>95</v>
      </c>
      <c r="E107" s="6">
        <v>139</v>
      </c>
      <c r="F107" s="6">
        <v>32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1</v>
      </c>
      <c r="P107" s="6">
        <v>38</v>
      </c>
      <c r="Q107" s="6">
        <v>10</v>
      </c>
      <c r="R107" s="6">
        <v>1</v>
      </c>
      <c r="S107" s="6">
        <v>0</v>
      </c>
      <c r="T107" s="6">
        <v>0</v>
      </c>
      <c r="U107" s="6">
        <v>0</v>
      </c>
      <c r="V107" s="6">
        <v>0</v>
      </c>
      <c r="W107" s="6">
        <v>0</v>
      </c>
      <c r="X107" s="6">
        <v>0</v>
      </c>
      <c r="Y107" s="6">
        <v>14</v>
      </c>
      <c r="Z107" s="6">
        <v>32</v>
      </c>
      <c r="AA107" s="6">
        <v>13</v>
      </c>
      <c r="AB107" s="6">
        <v>3</v>
      </c>
      <c r="AC107" s="6">
        <v>0</v>
      </c>
      <c r="AD107" s="6">
        <v>2</v>
      </c>
      <c r="AE107" s="6">
        <v>0</v>
      </c>
      <c r="AF107" s="6">
        <v>0</v>
      </c>
      <c r="AG107" s="6">
        <v>0</v>
      </c>
      <c r="AH107" s="6">
        <v>0</v>
      </c>
      <c r="AI107" s="6">
        <v>0</v>
      </c>
      <c r="AJ107" s="6">
        <v>0</v>
      </c>
      <c r="AK107" s="6">
        <v>0</v>
      </c>
      <c r="AL107" s="6">
        <v>0</v>
      </c>
      <c r="AM107" s="6">
        <v>0</v>
      </c>
      <c r="AN107" s="3">
        <f t="shared" si="4"/>
        <v>266</v>
      </c>
      <c r="AO107">
        <f t="shared" si="5"/>
        <v>114</v>
      </c>
      <c r="AP107">
        <f t="shared" si="6"/>
        <v>0</v>
      </c>
      <c r="AQ107" s="3">
        <f t="shared" si="7"/>
        <v>380</v>
      </c>
    </row>
    <row r="108" spans="1:43" ht="15.75" hidden="1" thickTop="1" x14ac:dyDescent="0.25">
      <c r="A108" s="6">
        <v>10</v>
      </c>
      <c r="B108" s="6">
        <v>2018</v>
      </c>
      <c r="C108" s="6">
        <v>10</v>
      </c>
      <c r="D108" s="6">
        <v>95</v>
      </c>
      <c r="E108" s="6">
        <v>139</v>
      </c>
      <c r="F108" s="6">
        <v>30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1</v>
      </c>
      <c r="P108" s="6">
        <v>37</v>
      </c>
      <c r="Q108" s="6">
        <v>9</v>
      </c>
      <c r="R108" s="6">
        <v>1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6">
        <v>14</v>
      </c>
      <c r="Z108" s="6">
        <v>33</v>
      </c>
      <c r="AA108" s="6">
        <v>13</v>
      </c>
      <c r="AB108" s="6">
        <v>3</v>
      </c>
      <c r="AC108" s="6">
        <v>0</v>
      </c>
      <c r="AD108" s="6">
        <v>2</v>
      </c>
      <c r="AE108" s="6">
        <v>0</v>
      </c>
      <c r="AF108" s="6">
        <v>0</v>
      </c>
      <c r="AG108" s="6">
        <v>0</v>
      </c>
      <c r="AH108" s="6">
        <v>0</v>
      </c>
      <c r="AI108" s="6">
        <v>0</v>
      </c>
      <c r="AJ108" s="6">
        <v>0</v>
      </c>
      <c r="AK108" s="6">
        <v>0</v>
      </c>
      <c r="AL108" s="6">
        <v>0</v>
      </c>
      <c r="AM108" s="6">
        <v>0</v>
      </c>
      <c r="AN108" s="3">
        <f t="shared" si="4"/>
        <v>264</v>
      </c>
      <c r="AO108">
        <f t="shared" si="5"/>
        <v>113</v>
      </c>
      <c r="AP108">
        <f t="shared" si="6"/>
        <v>0</v>
      </c>
      <c r="AQ108" s="3">
        <f t="shared" si="7"/>
        <v>377</v>
      </c>
    </row>
    <row r="109" spans="1:43" ht="15.75" hidden="1" thickTop="1" x14ac:dyDescent="0.25">
      <c r="A109" s="6">
        <v>10</v>
      </c>
      <c r="B109" s="6">
        <v>2018</v>
      </c>
      <c r="C109" s="6">
        <v>11</v>
      </c>
      <c r="D109" s="6">
        <v>95</v>
      </c>
      <c r="E109" s="6">
        <v>140</v>
      </c>
      <c r="F109" s="6">
        <v>30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6">
        <v>1</v>
      </c>
      <c r="P109" s="6">
        <v>37</v>
      </c>
      <c r="Q109" s="6">
        <v>10</v>
      </c>
      <c r="R109" s="6">
        <v>1</v>
      </c>
      <c r="S109" s="6">
        <v>0</v>
      </c>
      <c r="T109" s="6">
        <v>0</v>
      </c>
      <c r="U109" s="6">
        <v>0</v>
      </c>
      <c r="V109" s="6">
        <v>0</v>
      </c>
      <c r="W109" s="6">
        <v>0</v>
      </c>
      <c r="X109" s="6">
        <v>0</v>
      </c>
      <c r="Y109" s="6">
        <v>14</v>
      </c>
      <c r="Z109" s="6">
        <v>33</v>
      </c>
      <c r="AA109" s="6">
        <v>13</v>
      </c>
      <c r="AB109" s="6">
        <v>3</v>
      </c>
      <c r="AC109" s="6">
        <v>0</v>
      </c>
      <c r="AD109" s="6">
        <v>2</v>
      </c>
      <c r="AE109" s="6">
        <v>0</v>
      </c>
      <c r="AF109" s="6">
        <v>0</v>
      </c>
      <c r="AG109" s="6">
        <v>0</v>
      </c>
      <c r="AH109" s="6">
        <v>0</v>
      </c>
      <c r="AI109" s="6">
        <v>0</v>
      </c>
      <c r="AJ109" s="6">
        <v>0</v>
      </c>
      <c r="AK109" s="6">
        <v>0</v>
      </c>
      <c r="AL109" s="6">
        <v>0</v>
      </c>
      <c r="AM109" s="6">
        <v>0</v>
      </c>
      <c r="AN109" s="3">
        <f t="shared" si="4"/>
        <v>265</v>
      </c>
      <c r="AO109">
        <f t="shared" si="5"/>
        <v>114</v>
      </c>
      <c r="AP109">
        <f t="shared" si="6"/>
        <v>0</v>
      </c>
      <c r="AQ109" s="3">
        <f t="shared" si="7"/>
        <v>379</v>
      </c>
    </row>
    <row r="110" spans="1:43" ht="15.75" hidden="1" thickTop="1" x14ac:dyDescent="0.25">
      <c r="A110" s="6">
        <v>10</v>
      </c>
      <c r="B110" s="6">
        <v>2018</v>
      </c>
      <c r="C110" s="6">
        <v>12</v>
      </c>
      <c r="D110" s="6">
        <v>95</v>
      </c>
      <c r="E110" s="6">
        <v>142</v>
      </c>
      <c r="F110" s="6">
        <v>30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1</v>
      </c>
      <c r="P110" s="6">
        <v>37</v>
      </c>
      <c r="Q110" s="6">
        <v>9</v>
      </c>
      <c r="R110" s="6">
        <v>1</v>
      </c>
      <c r="S110" s="6">
        <v>0</v>
      </c>
      <c r="T110" s="6">
        <v>0</v>
      </c>
      <c r="U110" s="6">
        <v>0</v>
      </c>
      <c r="V110" s="6">
        <v>0</v>
      </c>
      <c r="W110" s="6">
        <v>0</v>
      </c>
      <c r="X110" s="6">
        <v>0</v>
      </c>
      <c r="Y110" s="6">
        <v>14</v>
      </c>
      <c r="Z110" s="6">
        <v>34</v>
      </c>
      <c r="AA110" s="6">
        <v>13</v>
      </c>
      <c r="AB110" s="6">
        <v>3</v>
      </c>
      <c r="AC110" s="6">
        <v>0</v>
      </c>
      <c r="AD110" s="6">
        <v>2</v>
      </c>
      <c r="AE110" s="6">
        <v>0</v>
      </c>
      <c r="AF110" s="6">
        <v>0</v>
      </c>
      <c r="AG110" s="6">
        <v>0</v>
      </c>
      <c r="AH110" s="6">
        <v>0</v>
      </c>
      <c r="AI110" s="6">
        <v>0</v>
      </c>
      <c r="AJ110" s="6">
        <v>0</v>
      </c>
      <c r="AK110" s="6">
        <v>0</v>
      </c>
      <c r="AL110" s="6">
        <v>0</v>
      </c>
      <c r="AM110" s="6">
        <v>0</v>
      </c>
      <c r="AN110" s="3">
        <f t="shared" si="4"/>
        <v>267</v>
      </c>
      <c r="AO110">
        <f t="shared" si="5"/>
        <v>114</v>
      </c>
      <c r="AP110">
        <f t="shared" si="6"/>
        <v>0</v>
      </c>
      <c r="AQ110" s="3">
        <f t="shared" si="7"/>
        <v>381</v>
      </c>
    </row>
    <row r="111" spans="1:43" ht="15.75" hidden="1" thickTop="1" x14ac:dyDescent="0.25">
      <c r="A111" s="6">
        <v>11</v>
      </c>
      <c r="B111" s="6">
        <v>2018</v>
      </c>
      <c r="C111" s="6">
        <v>1</v>
      </c>
      <c r="D111" s="7">
        <v>9861</v>
      </c>
      <c r="E111" s="7">
        <v>15507</v>
      </c>
      <c r="F111" s="7">
        <v>10755</v>
      </c>
      <c r="G111" s="6">
        <v>44</v>
      </c>
      <c r="H111" s="6">
        <v>284</v>
      </c>
      <c r="I111" s="6">
        <v>5</v>
      </c>
      <c r="J111" s="6">
        <v>0</v>
      </c>
      <c r="K111" s="6">
        <v>128</v>
      </c>
      <c r="L111" s="6">
        <v>33</v>
      </c>
      <c r="M111" s="6">
        <v>0</v>
      </c>
      <c r="N111" s="6">
        <v>0</v>
      </c>
      <c r="O111" s="6">
        <v>49</v>
      </c>
      <c r="P111" s="6">
        <v>395</v>
      </c>
      <c r="Q111" s="6">
        <v>195</v>
      </c>
      <c r="R111" s="6">
        <v>24</v>
      </c>
      <c r="S111" s="6">
        <v>1</v>
      </c>
      <c r="T111" s="6">
        <v>0</v>
      </c>
      <c r="U111" s="6">
        <v>0</v>
      </c>
      <c r="V111" s="6">
        <v>0</v>
      </c>
      <c r="W111" s="6">
        <v>0</v>
      </c>
      <c r="X111" s="6">
        <v>18</v>
      </c>
      <c r="Y111" s="6">
        <v>386</v>
      </c>
      <c r="Z111" s="7">
        <v>1104</v>
      </c>
      <c r="AA111" s="6">
        <v>476</v>
      </c>
      <c r="AB111" s="6">
        <v>33</v>
      </c>
      <c r="AC111" s="6">
        <v>13</v>
      </c>
      <c r="AD111" s="6">
        <v>5</v>
      </c>
      <c r="AE111" s="6">
        <v>0</v>
      </c>
      <c r="AF111" s="6">
        <v>0</v>
      </c>
      <c r="AG111" s="6">
        <v>0</v>
      </c>
      <c r="AH111" s="6">
        <v>1</v>
      </c>
      <c r="AI111" s="6">
        <v>0</v>
      </c>
      <c r="AJ111" s="6">
        <v>0</v>
      </c>
      <c r="AK111" s="6">
        <v>0</v>
      </c>
      <c r="AL111" s="6">
        <v>0</v>
      </c>
      <c r="AM111" s="6">
        <v>0</v>
      </c>
      <c r="AN111" s="3">
        <f t="shared" si="4"/>
        <v>36617</v>
      </c>
      <c r="AO111">
        <f t="shared" si="5"/>
        <v>2699</v>
      </c>
      <c r="AP111">
        <f t="shared" si="6"/>
        <v>1</v>
      </c>
      <c r="AQ111" s="3">
        <f t="shared" si="7"/>
        <v>39317</v>
      </c>
    </row>
    <row r="112" spans="1:43" ht="15.75" hidden="1" thickTop="1" x14ac:dyDescent="0.25">
      <c r="A112" s="6">
        <v>11</v>
      </c>
      <c r="B112" s="6">
        <v>2018</v>
      </c>
      <c r="C112" s="6">
        <v>2</v>
      </c>
      <c r="D112" s="7">
        <v>9860</v>
      </c>
      <c r="E112" s="7">
        <v>15507</v>
      </c>
      <c r="F112" s="7">
        <v>10704</v>
      </c>
      <c r="G112" s="6">
        <v>44</v>
      </c>
      <c r="H112" s="6">
        <v>288</v>
      </c>
      <c r="I112" s="6">
        <v>4</v>
      </c>
      <c r="J112" s="6">
        <v>0</v>
      </c>
      <c r="K112" s="6">
        <v>127</v>
      </c>
      <c r="L112" s="6">
        <v>33</v>
      </c>
      <c r="M112" s="6">
        <v>0</v>
      </c>
      <c r="N112" s="6">
        <v>0</v>
      </c>
      <c r="O112" s="6">
        <v>50</v>
      </c>
      <c r="P112" s="6">
        <v>396</v>
      </c>
      <c r="Q112" s="6">
        <v>191</v>
      </c>
      <c r="R112" s="6">
        <v>28</v>
      </c>
      <c r="S112" s="6">
        <v>1</v>
      </c>
      <c r="T112" s="6">
        <v>0</v>
      </c>
      <c r="U112" s="6">
        <v>0</v>
      </c>
      <c r="V112" s="6">
        <v>0</v>
      </c>
      <c r="W112" s="6">
        <v>0</v>
      </c>
      <c r="X112" s="6">
        <v>18</v>
      </c>
      <c r="Y112" s="6">
        <v>381</v>
      </c>
      <c r="Z112" s="7">
        <v>1096</v>
      </c>
      <c r="AA112" s="6">
        <v>470</v>
      </c>
      <c r="AB112" s="6">
        <v>31</v>
      </c>
      <c r="AC112" s="6">
        <v>13</v>
      </c>
      <c r="AD112" s="6">
        <v>5</v>
      </c>
      <c r="AE112" s="6">
        <v>0</v>
      </c>
      <c r="AF112" s="6">
        <v>0</v>
      </c>
      <c r="AG112" s="6">
        <v>0</v>
      </c>
      <c r="AH112" s="6">
        <v>1</v>
      </c>
      <c r="AI112" s="6">
        <v>0</v>
      </c>
      <c r="AJ112" s="6">
        <v>0</v>
      </c>
      <c r="AK112" s="6">
        <v>0</v>
      </c>
      <c r="AL112" s="6">
        <v>0</v>
      </c>
      <c r="AM112" s="6">
        <v>0</v>
      </c>
      <c r="AN112" s="3">
        <f t="shared" si="4"/>
        <v>36567</v>
      </c>
      <c r="AO112">
        <f t="shared" si="5"/>
        <v>2680</v>
      </c>
      <c r="AP112">
        <f t="shared" si="6"/>
        <v>1</v>
      </c>
      <c r="AQ112" s="3">
        <f t="shared" si="7"/>
        <v>39248</v>
      </c>
    </row>
    <row r="113" spans="1:43" ht="15.75" hidden="1" thickTop="1" x14ac:dyDescent="0.25">
      <c r="A113" s="6">
        <v>11</v>
      </c>
      <c r="B113" s="6">
        <v>2018</v>
      </c>
      <c r="C113" s="6">
        <v>3</v>
      </c>
      <c r="D113" s="7">
        <v>9863</v>
      </c>
      <c r="E113" s="7">
        <v>15546</v>
      </c>
      <c r="F113" s="7">
        <v>10858</v>
      </c>
      <c r="G113" s="6">
        <v>46</v>
      </c>
      <c r="H113" s="6">
        <v>283</v>
      </c>
      <c r="I113" s="6">
        <v>4</v>
      </c>
      <c r="J113" s="6">
        <v>0</v>
      </c>
      <c r="K113" s="6">
        <v>130</v>
      </c>
      <c r="L113" s="6">
        <v>33</v>
      </c>
      <c r="M113" s="6">
        <v>0</v>
      </c>
      <c r="N113" s="6">
        <v>0</v>
      </c>
      <c r="O113" s="6">
        <v>49</v>
      </c>
      <c r="P113" s="6">
        <v>397</v>
      </c>
      <c r="Q113" s="6">
        <v>189</v>
      </c>
      <c r="R113" s="6">
        <v>25</v>
      </c>
      <c r="S113" s="6">
        <v>1</v>
      </c>
      <c r="T113" s="6">
        <v>0</v>
      </c>
      <c r="U113" s="6">
        <v>0</v>
      </c>
      <c r="V113" s="6">
        <v>0</v>
      </c>
      <c r="W113" s="6">
        <v>0</v>
      </c>
      <c r="X113" s="6">
        <v>18</v>
      </c>
      <c r="Y113" s="6">
        <v>376</v>
      </c>
      <c r="Z113" s="7">
        <v>1106</v>
      </c>
      <c r="AA113" s="6">
        <v>474</v>
      </c>
      <c r="AB113" s="6">
        <v>31</v>
      </c>
      <c r="AC113" s="6">
        <v>13</v>
      </c>
      <c r="AD113" s="6">
        <v>5</v>
      </c>
      <c r="AE113" s="6">
        <v>0</v>
      </c>
      <c r="AF113" s="6">
        <v>0</v>
      </c>
      <c r="AG113" s="6">
        <v>0</v>
      </c>
      <c r="AH113" s="6">
        <v>1</v>
      </c>
      <c r="AI113" s="6">
        <v>0</v>
      </c>
      <c r="AJ113" s="6">
        <v>0</v>
      </c>
      <c r="AK113" s="6">
        <v>0</v>
      </c>
      <c r="AL113" s="6">
        <v>0</v>
      </c>
      <c r="AM113" s="6">
        <v>0</v>
      </c>
      <c r="AN113" s="3">
        <f t="shared" si="4"/>
        <v>36763</v>
      </c>
      <c r="AO113">
        <f t="shared" si="5"/>
        <v>2684</v>
      </c>
      <c r="AP113">
        <f t="shared" si="6"/>
        <v>1</v>
      </c>
      <c r="AQ113" s="3">
        <f t="shared" si="7"/>
        <v>39448</v>
      </c>
    </row>
    <row r="114" spans="1:43" ht="15.75" hidden="1" thickTop="1" x14ac:dyDescent="0.25">
      <c r="A114" s="6">
        <v>11</v>
      </c>
      <c r="B114" s="6">
        <v>2018</v>
      </c>
      <c r="C114" s="6">
        <v>4</v>
      </c>
      <c r="D114" s="7">
        <v>9864</v>
      </c>
      <c r="E114" s="7">
        <v>15553</v>
      </c>
      <c r="F114" s="7">
        <v>11055</v>
      </c>
      <c r="G114" s="6">
        <v>46</v>
      </c>
      <c r="H114" s="6">
        <v>283</v>
      </c>
      <c r="I114" s="6">
        <v>4</v>
      </c>
      <c r="J114" s="6">
        <v>1</v>
      </c>
      <c r="K114" s="6">
        <v>130</v>
      </c>
      <c r="L114" s="6">
        <v>33</v>
      </c>
      <c r="M114" s="6">
        <v>0</v>
      </c>
      <c r="N114" s="6">
        <v>0</v>
      </c>
      <c r="O114" s="6">
        <v>48</v>
      </c>
      <c r="P114" s="6">
        <v>393</v>
      </c>
      <c r="Q114" s="6">
        <v>191</v>
      </c>
      <c r="R114" s="6">
        <v>26</v>
      </c>
      <c r="S114" s="6">
        <v>1</v>
      </c>
      <c r="T114" s="6">
        <v>0</v>
      </c>
      <c r="U114" s="6">
        <v>0</v>
      </c>
      <c r="V114" s="6">
        <v>0</v>
      </c>
      <c r="W114" s="6">
        <v>0</v>
      </c>
      <c r="X114" s="6">
        <v>18</v>
      </c>
      <c r="Y114" s="6">
        <v>375</v>
      </c>
      <c r="Z114" s="7">
        <v>1108</v>
      </c>
      <c r="AA114" s="6">
        <v>476</v>
      </c>
      <c r="AB114" s="6">
        <v>31</v>
      </c>
      <c r="AC114" s="6">
        <v>13</v>
      </c>
      <c r="AD114" s="6">
        <v>5</v>
      </c>
      <c r="AE114" s="6">
        <v>0</v>
      </c>
      <c r="AF114" s="6">
        <v>0</v>
      </c>
      <c r="AG114" s="6">
        <v>0</v>
      </c>
      <c r="AH114" s="6">
        <v>1</v>
      </c>
      <c r="AI114" s="6">
        <v>0</v>
      </c>
      <c r="AJ114" s="6">
        <v>0</v>
      </c>
      <c r="AK114" s="6">
        <v>0</v>
      </c>
      <c r="AL114" s="6">
        <v>0</v>
      </c>
      <c r="AM114" s="6">
        <v>0</v>
      </c>
      <c r="AN114" s="3">
        <f t="shared" si="4"/>
        <v>36969</v>
      </c>
      <c r="AO114">
        <f t="shared" si="5"/>
        <v>2685</v>
      </c>
      <c r="AP114">
        <f t="shared" si="6"/>
        <v>1</v>
      </c>
      <c r="AQ114" s="3">
        <f t="shared" si="7"/>
        <v>39655</v>
      </c>
    </row>
    <row r="115" spans="1:43" ht="15.75" hidden="1" thickTop="1" x14ac:dyDescent="0.25">
      <c r="A115" s="6">
        <v>11</v>
      </c>
      <c r="B115" s="6">
        <v>2018</v>
      </c>
      <c r="C115" s="6">
        <v>5</v>
      </c>
      <c r="D115" s="7">
        <v>9813</v>
      </c>
      <c r="E115" s="7">
        <v>15551</v>
      </c>
      <c r="F115" s="7">
        <v>11200</v>
      </c>
      <c r="G115" s="6">
        <v>47</v>
      </c>
      <c r="H115" s="6">
        <v>280</v>
      </c>
      <c r="I115" s="6">
        <v>4</v>
      </c>
      <c r="J115" s="6">
        <v>3</v>
      </c>
      <c r="K115" s="6">
        <v>131</v>
      </c>
      <c r="L115" s="6">
        <v>33</v>
      </c>
      <c r="M115" s="6">
        <v>0</v>
      </c>
      <c r="N115" s="6">
        <v>0</v>
      </c>
      <c r="O115" s="6">
        <v>48</v>
      </c>
      <c r="P115" s="6">
        <v>392</v>
      </c>
      <c r="Q115" s="6">
        <v>200</v>
      </c>
      <c r="R115" s="6">
        <v>24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18</v>
      </c>
      <c r="Y115" s="6">
        <v>380</v>
      </c>
      <c r="Z115" s="7">
        <v>1115</v>
      </c>
      <c r="AA115" s="6">
        <v>477</v>
      </c>
      <c r="AB115" s="6">
        <v>32</v>
      </c>
      <c r="AC115" s="6">
        <v>13</v>
      </c>
      <c r="AD115" s="6">
        <v>5</v>
      </c>
      <c r="AE115" s="6">
        <v>0</v>
      </c>
      <c r="AF115" s="6">
        <v>0</v>
      </c>
      <c r="AG115" s="6">
        <v>0</v>
      </c>
      <c r="AH115" s="6">
        <v>1</v>
      </c>
      <c r="AI115" s="6">
        <v>0</v>
      </c>
      <c r="AJ115" s="6">
        <v>0</v>
      </c>
      <c r="AK115" s="6">
        <v>0</v>
      </c>
      <c r="AL115" s="6">
        <v>0</v>
      </c>
      <c r="AM115" s="6">
        <v>0</v>
      </c>
      <c r="AN115" s="3">
        <f t="shared" si="4"/>
        <v>37062</v>
      </c>
      <c r="AO115">
        <f t="shared" si="5"/>
        <v>2704</v>
      </c>
      <c r="AP115">
        <f t="shared" si="6"/>
        <v>1</v>
      </c>
      <c r="AQ115" s="3">
        <f t="shared" si="7"/>
        <v>39767</v>
      </c>
    </row>
    <row r="116" spans="1:43" ht="15.75" hidden="1" thickTop="1" x14ac:dyDescent="0.25">
      <c r="A116" s="6">
        <v>11</v>
      </c>
      <c r="B116" s="6">
        <v>2018</v>
      </c>
      <c r="C116" s="6">
        <v>6</v>
      </c>
      <c r="D116" s="7">
        <v>9846</v>
      </c>
      <c r="E116" s="7">
        <v>15573</v>
      </c>
      <c r="F116" s="7">
        <v>11442</v>
      </c>
      <c r="G116" s="6">
        <v>47</v>
      </c>
      <c r="H116" s="6">
        <v>281</v>
      </c>
      <c r="I116" s="6">
        <v>4</v>
      </c>
      <c r="J116" s="6">
        <v>12</v>
      </c>
      <c r="K116" s="6">
        <v>131</v>
      </c>
      <c r="L116" s="6">
        <v>33</v>
      </c>
      <c r="M116" s="6">
        <v>0</v>
      </c>
      <c r="N116" s="6">
        <v>0</v>
      </c>
      <c r="O116" s="6">
        <v>53</v>
      </c>
      <c r="P116" s="6">
        <v>399</v>
      </c>
      <c r="Q116" s="6">
        <v>184</v>
      </c>
      <c r="R116" s="6">
        <v>22</v>
      </c>
      <c r="S116" s="6">
        <v>0</v>
      </c>
      <c r="T116" s="6">
        <v>0</v>
      </c>
      <c r="U116" s="6">
        <v>0</v>
      </c>
      <c r="V116" s="6">
        <v>0</v>
      </c>
      <c r="W116" s="6">
        <v>0</v>
      </c>
      <c r="X116" s="6">
        <v>18</v>
      </c>
      <c r="Y116" s="6">
        <v>375</v>
      </c>
      <c r="Z116" s="7">
        <v>1119</v>
      </c>
      <c r="AA116" s="6">
        <v>478</v>
      </c>
      <c r="AB116" s="6">
        <v>32</v>
      </c>
      <c r="AC116" s="6">
        <v>13</v>
      </c>
      <c r="AD116" s="6">
        <v>5</v>
      </c>
      <c r="AE116" s="6">
        <v>0</v>
      </c>
      <c r="AF116" s="6">
        <v>0</v>
      </c>
      <c r="AG116" s="6">
        <v>0</v>
      </c>
      <c r="AH116" s="6">
        <v>1</v>
      </c>
      <c r="AI116" s="6">
        <v>0</v>
      </c>
      <c r="AJ116" s="6">
        <v>0</v>
      </c>
      <c r="AK116" s="6">
        <v>0</v>
      </c>
      <c r="AL116" s="6">
        <v>0</v>
      </c>
      <c r="AM116" s="6">
        <v>0</v>
      </c>
      <c r="AN116" s="3">
        <f t="shared" si="4"/>
        <v>37369</v>
      </c>
      <c r="AO116">
        <f t="shared" si="5"/>
        <v>2698</v>
      </c>
      <c r="AP116">
        <f t="shared" si="6"/>
        <v>1</v>
      </c>
      <c r="AQ116" s="3">
        <f t="shared" si="7"/>
        <v>40068</v>
      </c>
    </row>
    <row r="117" spans="1:43" ht="15.75" hidden="1" thickTop="1" x14ac:dyDescent="0.25">
      <c r="A117" s="6">
        <v>11</v>
      </c>
      <c r="B117" s="6">
        <v>2018</v>
      </c>
      <c r="C117" s="6">
        <v>7</v>
      </c>
      <c r="D117" s="7">
        <v>9792</v>
      </c>
      <c r="E117" s="7">
        <v>16115</v>
      </c>
      <c r="F117" s="7">
        <v>11090</v>
      </c>
      <c r="G117" s="6">
        <v>48</v>
      </c>
      <c r="H117" s="6">
        <v>279</v>
      </c>
      <c r="I117" s="6">
        <v>4</v>
      </c>
      <c r="J117" s="6">
        <v>22</v>
      </c>
      <c r="K117" s="6">
        <v>126</v>
      </c>
      <c r="L117" s="6">
        <v>38</v>
      </c>
      <c r="M117" s="6">
        <v>0</v>
      </c>
      <c r="N117" s="6">
        <v>0</v>
      </c>
      <c r="O117" s="6">
        <v>54</v>
      </c>
      <c r="P117" s="6">
        <v>414</v>
      </c>
      <c r="Q117" s="6">
        <v>184</v>
      </c>
      <c r="R117" s="6">
        <v>24</v>
      </c>
      <c r="S117" s="6">
        <v>0</v>
      </c>
      <c r="T117" s="6">
        <v>0</v>
      </c>
      <c r="U117" s="6">
        <v>0</v>
      </c>
      <c r="V117" s="6">
        <v>0</v>
      </c>
      <c r="W117" s="6">
        <v>0</v>
      </c>
      <c r="X117" s="6">
        <v>18</v>
      </c>
      <c r="Y117" s="6">
        <v>402</v>
      </c>
      <c r="Z117" s="7">
        <v>1077</v>
      </c>
      <c r="AA117" s="6">
        <v>467</v>
      </c>
      <c r="AB117" s="6">
        <v>35</v>
      </c>
      <c r="AC117" s="6">
        <v>13</v>
      </c>
      <c r="AD117" s="6">
        <v>5</v>
      </c>
      <c r="AE117" s="6">
        <v>0</v>
      </c>
      <c r="AF117" s="6">
        <v>0</v>
      </c>
      <c r="AG117" s="6">
        <v>0</v>
      </c>
      <c r="AH117" s="6">
        <v>1</v>
      </c>
      <c r="AI117" s="6">
        <v>0</v>
      </c>
      <c r="AJ117" s="6">
        <v>0</v>
      </c>
      <c r="AK117" s="6">
        <v>0</v>
      </c>
      <c r="AL117" s="6">
        <v>0</v>
      </c>
      <c r="AM117" s="6">
        <v>0</v>
      </c>
      <c r="AN117" s="3">
        <f t="shared" si="4"/>
        <v>37514</v>
      </c>
      <c r="AO117">
        <f t="shared" si="5"/>
        <v>2693</v>
      </c>
      <c r="AP117">
        <f t="shared" si="6"/>
        <v>1</v>
      </c>
      <c r="AQ117" s="3">
        <f t="shared" si="7"/>
        <v>40208</v>
      </c>
    </row>
    <row r="118" spans="1:43" ht="15.75" hidden="1" thickTop="1" x14ac:dyDescent="0.25">
      <c r="A118" s="6">
        <v>11</v>
      </c>
      <c r="B118" s="6">
        <v>2018</v>
      </c>
      <c r="C118" s="6">
        <v>8</v>
      </c>
      <c r="D118" s="7">
        <v>9774</v>
      </c>
      <c r="E118" s="7">
        <v>16095</v>
      </c>
      <c r="F118" s="7">
        <v>11286</v>
      </c>
      <c r="G118" s="6">
        <v>51</v>
      </c>
      <c r="H118" s="6">
        <v>284</v>
      </c>
      <c r="I118" s="6">
        <v>5</v>
      </c>
      <c r="J118" s="6">
        <v>28</v>
      </c>
      <c r="K118" s="6">
        <v>126</v>
      </c>
      <c r="L118" s="6">
        <v>39</v>
      </c>
      <c r="M118" s="6">
        <v>0</v>
      </c>
      <c r="N118" s="6">
        <v>0</v>
      </c>
      <c r="O118" s="6">
        <v>52</v>
      </c>
      <c r="P118" s="6">
        <v>404</v>
      </c>
      <c r="Q118" s="6">
        <v>186</v>
      </c>
      <c r="R118" s="6">
        <v>23</v>
      </c>
      <c r="S118" s="6">
        <v>0</v>
      </c>
      <c r="T118" s="6">
        <v>0</v>
      </c>
      <c r="U118" s="6">
        <v>0</v>
      </c>
      <c r="V118" s="6">
        <v>0</v>
      </c>
      <c r="W118" s="6">
        <v>0</v>
      </c>
      <c r="X118" s="6">
        <v>18</v>
      </c>
      <c r="Y118" s="6">
        <v>401</v>
      </c>
      <c r="Z118" s="7">
        <v>1085</v>
      </c>
      <c r="AA118" s="6">
        <v>477</v>
      </c>
      <c r="AB118" s="6">
        <v>39</v>
      </c>
      <c r="AC118" s="6">
        <v>13</v>
      </c>
      <c r="AD118" s="6">
        <v>5</v>
      </c>
      <c r="AE118" s="6">
        <v>0</v>
      </c>
      <c r="AF118" s="6">
        <v>0</v>
      </c>
      <c r="AG118" s="6">
        <v>0</v>
      </c>
      <c r="AH118" s="6">
        <v>1</v>
      </c>
      <c r="AI118" s="6">
        <v>0</v>
      </c>
      <c r="AJ118" s="6">
        <v>0</v>
      </c>
      <c r="AK118" s="6">
        <v>0</v>
      </c>
      <c r="AL118" s="6">
        <v>0</v>
      </c>
      <c r="AM118" s="6">
        <v>0</v>
      </c>
      <c r="AN118" s="3">
        <f t="shared" si="4"/>
        <v>37688</v>
      </c>
      <c r="AO118">
        <f t="shared" si="5"/>
        <v>2703</v>
      </c>
      <c r="AP118">
        <f t="shared" si="6"/>
        <v>1</v>
      </c>
      <c r="AQ118" s="3">
        <f t="shared" si="7"/>
        <v>40392</v>
      </c>
    </row>
    <row r="119" spans="1:43" ht="15.75" hidden="1" thickTop="1" x14ac:dyDescent="0.25">
      <c r="A119" s="6">
        <v>11</v>
      </c>
      <c r="B119" s="6">
        <v>2018</v>
      </c>
      <c r="C119" s="6">
        <v>9</v>
      </c>
      <c r="D119" s="7">
        <v>9794</v>
      </c>
      <c r="E119" s="7">
        <v>16129</v>
      </c>
      <c r="F119" s="7">
        <v>11490</v>
      </c>
      <c r="G119" s="6">
        <v>52</v>
      </c>
      <c r="H119" s="6">
        <v>281</v>
      </c>
      <c r="I119" s="6">
        <v>5</v>
      </c>
      <c r="J119" s="6">
        <v>27</v>
      </c>
      <c r="K119" s="6">
        <v>126</v>
      </c>
      <c r="L119" s="6">
        <v>39</v>
      </c>
      <c r="M119" s="6">
        <v>0</v>
      </c>
      <c r="N119" s="6">
        <v>0</v>
      </c>
      <c r="O119" s="6">
        <v>57</v>
      </c>
      <c r="P119" s="6">
        <v>406</v>
      </c>
      <c r="Q119" s="6">
        <v>196</v>
      </c>
      <c r="R119" s="6">
        <v>21</v>
      </c>
      <c r="S119" s="6">
        <v>2</v>
      </c>
      <c r="T119" s="6">
        <v>0</v>
      </c>
      <c r="U119" s="6">
        <v>0</v>
      </c>
      <c r="V119" s="6">
        <v>0</v>
      </c>
      <c r="W119" s="6">
        <v>0</v>
      </c>
      <c r="X119" s="6">
        <v>18</v>
      </c>
      <c r="Y119" s="6">
        <v>404</v>
      </c>
      <c r="Z119" s="7">
        <v>1088</v>
      </c>
      <c r="AA119" s="6">
        <v>474</v>
      </c>
      <c r="AB119" s="6">
        <v>37</v>
      </c>
      <c r="AC119" s="6">
        <v>13</v>
      </c>
      <c r="AD119" s="6">
        <v>5</v>
      </c>
      <c r="AE119" s="6">
        <v>0</v>
      </c>
      <c r="AF119" s="6">
        <v>0</v>
      </c>
      <c r="AG119" s="6">
        <v>0</v>
      </c>
      <c r="AH119" s="6">
        <v>1</v>
      </c>
      <c r="AI119" s="6">
        <v>0</v>
      </c>
      <c r="AJ119" s="6">
        <v>0</v>
      </c>
      <c r="AK119" s="6">
        <v>0</v>
      </c>
      <c r="AL119" s="6">
        <v>0</v>
      </c>
      <c r="AM119" s="6">
        <v>0</v>
      </c>
      <c r="AN119" s="3">
        <f t="shared" si="4"/>
        <v>37943</v>
      </c>
      <c r="AO119">
        <f t="shared" si="5"/>
        <v>2721</v>
      </c>
      <c r="AP119">
        <f t="shared" si="6"/>
        <v>1</v>
      </c>
      <c r="AQ119" s="3">
        <f t="shared" si="7"/>
        <v>40665</v>
      </c>
    </row>
    <row r="120" spans="1:43" ht="15.75" hidden="1" thickTop="1" x14ac:dyDescent="0.25">
      <c r="A120" s="6">
        <v>11</v>
      </c>
      <c r="B120" s="6">
        <v>2018</v>
      </c>
      <c r="C120" s="6">
        <v>10</v>
      </c>
      <c r="D120" s="7">
        <v>9807</v>
      </c>
      <c r="E120" s="7">
        <v>16146</v>
      </c>
      <c r="F120" s="7">
        <v>11717</v>
      </c>
      <c r="G120" s="6">
        <v>52</v>
      </c>
      <c r="H120" s="6">
        <v>286</v>
      </c>
      <c r="I120" s="6">
        <v>5</v>
      </c>
      <c r="J120" s="6">
        <v>23</v>
      </c>
      <c r="K120" s="6">
        <v>126</v>
      </c>
      <c r="L120" s="6">
        <v>39</v>
      </c>
      <c r="M120" s="6">
        <v>0</v>
      </c>
      <c r="N120" s="6">
        <v>0</v>
      </c>
      <c r="O120" s="6">
        <v>57</v>
      </c>
      <c r="P120" s="6">
        <v>406</v>
      </c>
      <c r="Q120" s="6">
        <v>194</v>
      </c>
      <c r="R120" s="6">
        <v>24</v>
      </c>
      <c r="S120" s="6">
        <v>1</v>
      </c>
      <c r="T120" s="6">
        <v>0</v>
      </c>
      <c r="U120" s="6">
        <v>0</v>
      </c>
      <c r="V120" s="6">
        <v>0</v>
      </c>
      <c r="W120" s="6">
        <v>0</v>
      </c>
      <c r="X120" s="6">
        <v>18</v>
      </c>
      <c r="Y120" s="6">
        <v>400</v>
      </c>
      <c r="Z120" s="7">
        <v>1105</v>
      </c>
      <c r="AA120" s="6">
        <v>478</v>
      </c>
      <c r="AB120" s="6">
        <v>37</v>
      </c>
      <c r="AC120" s="6">
        <v>13</v>
      </c>
      <c r="AD120" s="6">
        <v>5</v>
      </c>
      <c r="AE120" s="6">
        <v>0</v>
      </c>
      <c r="AF120" s="6">
        <v>0</v>
      </c>
      <c r="AG120" s="6">
        <v>0</v>
      </c>
      <c r="AH120" s="6">
        <v>1</v>
      </c>
      <c r="AI120" s="6">
        <v>0</v>
      </c>
      <c r="AJ120" s="6">
        <v>0</v>
      </c>
      <c r="AK120" s="6">
        <v>0</v>
      </c>
      <c r="AL120" s="6">
        <v>0</v>
      </c>
      <c r="AM120" s="6">
        <v>0</v>
      </c>
      <c r="AN120" s="3">
        <f t="shared" si="4"/>
        <v>38201</v>
      </c>
      <c r="AO120">
        <f t="shared" si="5"/>
        <v>2738</v>
      </c>
      <c r="AP120">
        <f t="shared" si="6"/>
        <v>1</v>
      </c>
      <c r="AQ120" s="3">
        <f t="shared" si="7"/>
        <v>40940</v>
      </c>
    </row>
    <row r="121" spans="1:43" ht="15.75" hidden="1" thickTop="1" x14ac:dyDescent="0.25">
      <c r="A121" s="6">
        <v>11</v>
      </c>
      <c r="B121" s="6">
        <v>2018</v>
      </c>
      <c r="C121" s="6">
        <v>11</v>
      </c>
      <c r="D121" s="7">
        <v>9817</v>
      </c>
      <c r="E121" s="7">
        <v>16152</v>
      </c>
      <c r="F121" s="7">
        <v>11910</v>
      </c>
      <c r="G121" s="6">
        <v>52</v>
      </c>
      <c r="H121" s="6">
        <v>281</v>
      </c>
      <c r="I121" s="6">
        <v>5</v>
      </c>
      <c r="J121" s="6">
        <v>18</v>
      </c>
      <c r="K121" s="6">
        <v>126</v>
      </c>
      <c r="L121" s="6">
        <v>39</v>
      </c>
      <c r="M121" s="6">
        <v>1</v>
      </c>
      <c r="N121" s="6">
        <v>0</v>
      </c>
      <c r="O121" s="6">
        <v>57</v>
      </c>
      <c r="P121" s="6">
        <v>404</v>
      </c>
      <c r="Q121" s="6">
        <v>200</v>
      </c>
      <c r="R121" s="6">
        <v>26</v>
      </c>
      <c r="S121" s="6">
        <v>1</v>
      </c>
      <c r="T121" s="6">
        <v>0</v>
      </c>
      <c r="U121" s="6">
        <v>0</v>
      </c>
      <c r="V121" s="6">
        <v>0</v>
      </c>
      <c r="W121" s="6">
        <v>0</v>
      </c>
      <c r="X121" s="6">
        <v>18</v>
      </c>
      <c r="Y121" s="6">
        <v>400</v>
      </c>
      <c r="Z121" s="7">
        <v>1098</v>
      </c>
      <c r="AA121" s="6">
        <v>478</v>
      </c>
      <c r="AB121" s="6">
        <v>37</v>
      </c>
      <c r="AC121" s="6">
        <v>13</v>
      </c>
      <c r="AD121" s="6">
        <v>5</v>
      </c>
      <c r="AE121" s="6">
        <v>0</v>
      </c>
      <c r="AF121" s="6">
        <v>0</v>
      </c>
      <c r="AG121" s="6">
        <v>0</v>
      </c>
      <c r="AH121" s="6">
        <v>1</v>
      </c>
      <c r="AI121" s="6">
        <v>0</v>
      </c>
      <c r="AJ121" s="6">
        <v>0</v>
      </c>
      <c r="AK121" s="6">
        <v>0</v>
      </c>
      <c r="AL121" s="6">
        <v>0</v>
      </c>
      <c r="AM121" s="6">
        <v>0</v>
      </c>
      <c r="AN121" s="3">
        <f t="shared" si="4"/>
        <v>38401</v>
      </c>
      <c r="AO121">
        <f t="shared" si="5"/>
        <v>2737</v>
      </c>
      <c r="AP121">
        <f t="shared" si="6"/>
        <v>1</v>
      </c>
      <c r="AQ121" s="3">
        <f t="shared" si="7"/>
        <v>41139</v>
      </c>
    </row>
    <row r="122" spans="1:43" ht="15.75" hidden="1" thickTop="1" x14ac:dyDescent="0.25">
      <c r="A122" s="6">
        <v>11</v>
      </c>
      <c r="B122" s="6">
        <v>2018</v>
      </c>
      <c r="C122" s="6">
        <v>12</v>
      </c>
      <c r="D122" s="7">
        <v>9844</v>
      </c>
      <c r="E122" s="7">
        <v>16161</v>
      </c>
      <c r="F122" s="7">
        <v>12195</v>
      </c>
      <c r="G122" s="6">
        <v>54</v>
      </c>
      <c r="H122" s="6">
        <v>281</v>
      </c>
      <c r="I122" s="6">
        <v>5</v>
      </c>
      <c r="J122" s="6">
        <v>15</v>
      </c>
      <c r="K122" s="6">
        <v>126</v>
      </c>
      <c r="L122" s="6">
        <v>39</v>
      </c>
      <c r="M122" s="6">
        <v>1</v>
      </c>
      <c r="N122" s="6">
        <v>0</v>
      </c>
      <c r="O122" s="6">
        <v>57</v>
      </c>
      <c r="P122" s="6">
        <v>406</v>
      </c>
      <c r="Q122" s="6">
        <v>194</v>
      </c>
      <c r="R122" s="6">
        <v>25</v>
      </c>
      <c r="S122" s="6">
        <v>1</v>
      </c>
      <c r="T122" s="6">
        <v>0</v>
      </c>
      <c r="U122" s="6">
        <v>0</v>
      </c>
      <c r="V122" s="6">
        <v>0</v>
      </c>
      <c r="W122" s="6">
        <v>0</v>
      </c>
      <c r="X122" s="6">
        <v>18</v>
      </c>
      <c r="Y122" s="6">
        <v>399</v>
      </c>
      <c r="Z122" s="7">
        <v>1105</v>
      </c>
      <c r="AA122" s="6">
        <v>480</v>
      </c>
      <c r="AB122" s="6">
        <v>37</v>
      </c>
      <c r="AC122" s="6">
        <v>13</v>
      </c>
      <c r="AD122" s="6">
        <v>5</v>
      </c>
      <c r="AE122" s="6">
        <v>0</v>
      </c>
      <c r="AF122" s="6">
        <v>0</v>
      </c>
      <c r="AG122" s="6">
        <v>0</v>
      </c>
      <c r="AH122" s="6">
        <v>1</v>
      </c>
      <c r="AI122" s="6">
        <v>0</v>
      </c>
      <c r="AJ122" s="6">
        <v>0</v>
      </c>
      <c r="AK122" s="6">
        <v>0</v>
      </c>
      <c r="AL122" s="6">
        <v>0</v>
      </c>
      <c r="AM122" s="6">
        <v>0</v>
      </c>
      <c r="AN122" s="3">
        <f t="shared" si="4"/>
        <v>38721</v>
      </c>
      <c r="AO122">
        <f t="shared" si="5"/>
        <v>2740</v>
      </c>
      <c r="AP122">
        <f t="shared" si="6"/>
        <v>1</v>
      </c>
      <c r="AQ122" s="3">
        <f t="shared" si="7"/>
        <v>41462</v>
      </c>
    </row>
    <row r="123" spans="1:43" ht="15.75" hidden="1" thickTop="1" x14ac:dyDescent="0.25">
      <c r="A123" s="6">
        <v>13</v>
      </c>
      <c r="B123" s="6">
        <v>2018</v>
      </c>
      <c r="C123" s="6">
        <v>1</v>
      </c>
      <c r="D123" s="7">
        <v>2699</v>
      </c>
      <c r="E123" s="7">
        <v>4344</v>
      </c>
      <c r="F123" s="7">
        <v>4455</v>
      </c>
      <c r="G123" s="6">
        <v>99</v>
      </c>
      <c r="H123" s="6">
        <v>243</v>
      </c>
      <c r="I123" s="6">
        <v>5</v>
      </c>
      <c r="J123" s="6">
        <v>0</v>
      </c>
      <c r="K123" s="6">
        <v>4</v>
      </c>
      <c r="L123" s="6">
        <v>6</v>
      </c>
      <c r="M123" s="6">
        <v>1</v>
      </c>
      <c r="N123" s="6">
        <v>0</v>
      </c>
      <c r="O123" s="6">
        <v>31</v>
      </c>
      <c r="P123" s="6">
        <v>118</v>
      </c>
      <c r="Q123" s="6">
        <v>74</v>
      </c>
      <c r="R123" s="6">
        <v>16</v>
      </c>
      <c r="S123" s="6">
        <v>4</v>
      </c>
      <c r="T123" s="6">
        <v>0</v>
      </c>
      <c r="U123" s="6">
        <v>0</v>
      </c>
      <c r="V123" s="6">
        <v>0</v>
      </c>
      <c r="W123" s="6">
        <v>0</v>
      </c>
      <c r="X123" s="6">
        <v>2</v>
      </c>
      <c r="Y123" s="6">
        <v>55</v>
      </c>
      <c r="Z123" s="6">
        <v>328</v>
      </c>
      <c r="AA123" s="6">
        <v>195</v>
      </c>
      <c r="AB123" s="6">
        <v>9</v>
      </c>
      <c r="AC123" s="6">
        <v>4</v>
      </c>
      <c r="AD123" s="6">
        <v>0</v>
      </c>
      <c r="AE123" s="6">
        <v>0</v>
      </c>
      <c r="AF123" s="6">
        <v>0</v>
      </c>
      <c r="AG123" s="6">
        <v>0</v>
      </c>
      <c r="AH123" s="6">
        <v>0</v>
      </c>
      <c r="AI123" s="6">
        <v>0</v>
      </c>
      <c r="AJ123" s="6">
        <v>0</v>
      </c>
      <c r="AK123" s="6">
        <v>1</v>
      </c>
      <c r="AL123" s="6">
        <v>1</v>
      </c>
      <c r="AM123" s="6">
        <v>0</v>
      </c>
      <c r="AN123" s="3">
        <f t="shared" si="4"/>
        <v>11856</v>
      </c>
      <c r="AO123">
        <f t="shared" si="5"/>
        <v>836</v>
      </c>
      <c r="AP123">
        <f t="shared" si="6"/>
        <v>2</v>
      </c>
      <c r="AQ123" s="3">
        <f t="shared" si="7"/>
        <v>12694</v>
      </c>
    </row>
    <row r="124" spans="1:43" ht="15.75" hidden="1" thickTop="1" x14ac:dyDescent="0.25">
      <c r="A124" s="6">
        <v>13</v>
      </c>
      <c r="B124" s="6">
        <v>2018</v>
      </c>
      <c r="C124" s="6">
        <v>2</v>
      </c>
      <c r="D124" s="7">
        <v>2703</v>
      </c>
      <c r="E124" s="7">
        <v>4338</v>
      </c>
      <c r="F124" s="7">
        <v>4468</v>
      </c>
      <c r="G124" s="6">
        <v>99</v>
      </c>
      <c r="H124" s="6">
        <v>241</v>
      </c>
      <c r="I124" s="6">
        <v>5</v>
      </c>
      <c r="J124" s="6">
        <v>0</v>
      </c>
      <c r="K124" s="6">
        <v>4</v>
      </c>
      <c r="L124" s="6">
        <v>6</v>
      </c>
      <c r="M124" s="6">
        <v>1</v>
      </c>
      <c r="N124" s="6">
        <v>0</v>
      </c>
      <c r="O124" s="6">
        <v>31</v>
      </c>
      <c r="P124" s="6">
        <v>118</v>
      </c>
      <c r="Q124" s="6">
        <v>69</v>
      </c>
      <c r="R124" s="6">
        <v>14</v>
      </c>
      <c r="S124" s="6">
        <v>4</v>
      </c>
      <c r="T124" s="6">
        <v>0</v>
      </c>
      <c r="U124" s="6">
        <v>0</v>
      </c>
      <c r="V124" s="6">
        <v>0</v>
      </c>
      <c r="W124" s="6">
        <v>0</v>
      </c>
      <c r="X124" s="6">
        <v>2</v>
      </c>
      <c r="Y124" s="6">
        <v>55</v>
      </c>
      <c r="Z124" s="6">
        <v>323</v>
      </c>
      <c r="AA124" s="6">
        <v>195</v>
      </c>
      <c r="AB124" s="6">
        <v>9</v>
      </c>
      <c r="AC124" s="6">
        <v>4</v>
      </c>
      <c r="AD124" s="6">
        <v>0</v>
      </c>
      <c r="AE124" s="6">
        <v>0</v>
      </c>
      <c r="AF124" s="6">
        <v>0</v>
      </c>
      <c r="AG124" s="6">
        <v>0</v>
      </c>
      <c r="AH124" s="6">
        <v>0</v>
      </c>
      <c r="AI124" s="6">
        <v>0</v>
      </c>
      <c r="AJ124" s="6">
        <v>0</v>
      </c>
      <c r="AK124" s="6">
        <v>1</v>
      </c>
      <c r="AL124" s="6">
        <v>1</v>
      </c>
      <c r="AM124" s="6">
        <v>0</v>
      </c>
      <c r="AN124" s="3">
        <f t="shared" si="4"/>
        <v>11865</v>
      </c>
      <c r="AO124">
        <f t="shared" si="5"/>
        <v>824</v>
      </c>
      <c r="AP124">
        <f t="shared" si="6"/>
        <v>2</v>
      </c>
      <c r="AQ124" s="3">
        <f t="shared" si="7"/>
        <v>12691</v>
      </c>
    </row>
    <row r="125" spans="1:43" ht="15.75" hidden="1" thickTop="1" x14ac:dyDescent="0.25">
      <c r="A125" s="6">
        <v>13</v>
      </c>
      <c r="B125" s="6">
        <v>2018</v>
      </c>
      <c r="C125" s="6">
        <v>3</v>
      </c>
      <c r="D125" s="7">
        <v>2705</v>
      </c>
      <c r="E125" s="7">
        <v>4347</v>
      </c>
      <c r="F125" s="7">
        <v>4500</v>
      </c>
      <c r="G125" s="6">
        <v>100</v>
      </c>
      <c r="H125" s="6">
        <v>243</v>
      </c>
      <c r="I125" s="6">
        <v>5</v>
      </c>
      <c r="J125" s="6">
        <v>0</v>
      </c>
      <c r="K125" s="6">
        <v>4</v>
      </c>
      <c r="L125" s="6">
        <v>6</v>
      </c>
      <c r="M125" s="6">
        <v>1</v>
      </c>
      <c r="N125" s="6">
        <v>0</v>
      </c>
      <c r="O125" s="6">
        <v>31</v>
      </c>
      <c r="P125" s="6">
        <v>118</v>
      </c>
      <c r="Q125" s="6">
        <v>70</v>
      </c>
      <c r="R125" s="6">
        <v>18</v>
      </c>
      <c r="S125" s="6">
        <v>4</v>
      </c>
      <c r="T125" s="6">
        <v>0</v>
      </c>
      <c r="U125" s="6">
        <v>0</v>
      </c>
      <c r="V125" s="6">
        <v>0</v>
      </c>
      <c r="W125" s="6">
        <v>0</v>
      </c>
      <c r="X125" s="6">
        <v>2</v>
      </c>
      <c r="Y125" s="6">
        <v>55</v>
      </c>
      <c r="Z125" s="6">
        <v>323</v>
      </c>
      <c r="AA125" s="6">
        <v>199</v>
      </c>
      <c r="AB125" s="6">
        <v>9</v>
      </c>
      <c r="AC125" s="6">
        <v>4</v>
      </c>
      <c r="AD125" s="6">
        <v>0</v>
      </c>
      <c r="AE125" s="6">
        <v>0</v>
      </c>
      <c r="AF125" s="6">
        <v>0</v>
      </c>
      <c r="AG125" s="6">
        <v>0</v>
      </c>
      <c r="AH125" s="6">
        <v>0</v>
      </c>
      <c r="AI125" s="6">
        <v>0</v>
      </c>
      <c r="AJ125" s="6">
        <v>0</v>
      </c>
      <c r="AK125" s="6">
        <v>1</v>
      </c>
      <c r="AL125" s="6">
        <v>1</v>
      </c>
      <c r="AM125" s="6">
        <v>0</v>
      </c>
      <c r="AN125" s="3">
        <f t="shared" si="4"/>
        <v>11911</v>
      </c>
      <c r="AO125">
        <f t="shared" si="5"/>
        <v>833</v>
      </c>
      <c r="AP125">
        <f t="shared" si="6"/>
        <v>2</v>
      </c>
      <c r="AQ125" s="3">
        <f t="shared" si="7"/>
        <v>12746</v>
      </c>
    </row>
    <row r="126" spans="1:43" ht="15.75" hidden="1" thickTop="1" x14ac:dyDescent="0.25">
      <c r="A126" s="6">
        <v>13</v>
      </c>
      <c r="B126" s="6">
        <v>2018</v>
      </c>
      <c r="C126" s="6">
        <v>4</v>
      </c>
      <c r="D126" s="7">
        <v>2704</v>
      </c>
      <c r="E126" s="7">
        <v>4340</v>
      </c>
      <c r="F126" s="7">
        <v>4510</v>
      </c>
      <c r="G126" s="6">
        <v>100</v>
      </c>
      <c r="H126" s="6">
        <v>242</v>
      </c>
      <c r="I126" s="6">
        <v>5</v>
      </c>
      <c r="J126" s="6">
        <v>0</v>
      </c>
      <c r="K126" s="6">
        <v>4</v>
      </c>
      <c r="L126" s="6">
        <v>6</v>
      </c>
      <c r="M126" s="6">
        <v>1</v>
      </c>
      <c r="N126" s="6">
        <v>0</v>
      </c>
      <c r="O126" s="6">
        <v>31</v>
      </c>
      <c r="P126" s="6">
        <v>118</v>
      </c>
      <c r="Q126" s="6">
        <v>67</v>
      </c>
      <c r="R126" s="6">
        <v>15</v>
      </c>
      <c r="S126" s="6">
        <v>4</v>
      </c>
      <c r="T126" s="6">
        <v>0</v>
      </c>
      <c r="U126" s="6">
        <v>0</v>
      </c>
      <c r="V126" s="6">
        <v>0</v>
      </c>
      <c r="W126" s="6">
        <v>0</v>
      </c>
      <c r="X126" s="6">
        <v>2</v>
      </c>
      <c r="Y126" s="6">
        <v>54</v>
      </c>
      <c r="Z126" s="6">
        <v>327</v>
      </c>
      <c r="AA126" s="6">
        <v>198</v>
      </c>
      <c r="AB126" s="6">
        <v>10</v>
      </c>
      <c r="AC126" s="6">
        <v>4</v>
      </c>
      <c r="AD126" s="6">
        <v>0</v>
      </c>
      <c r="AE126" s="6">
        <v>0</v>
      </c>
      <c r="AF126" s="6">
        <v>0</v>
      </c>
      <c r="AG126" s="6">
        <v>0</v>
      </c>
      <c r="AH126" s="6">
        <v>0</v>
      </c>
      <c r="AI126" s="6">
        <v>0</v>
      </c>
      <c r="AJ126" s="6">
        <v>0</v>
      </c>
      <c r="AK126" s="6">
        <v>1</v>
      </c>
      <c r="AL126" s="6">
        <v>1</v>
      </c>
      <c r="AM126" s="6">
        <v>0</v>
      </c>
      <c r="AN126" s="3">
        <f t="shared" si="4"/>
        <v>11912</v>
      </c>
      <c r="AO126">
        <f t="shared" si="5"/>
        <v>830</v>
      </c>
      <c r="AP126">
        <f t="shared" si="6"/>
        <v>2</v>
      </c>
      <c r="AQ126" s="3">
        <f t="shared" si="7"/>
        <v>12744</v>
      </c>
    </row>
    <row r="127" spans="1:43" ht="15.75" hidden="1" thickTop="1" x14ac:dyDescent="0.25">
      <c r="A127" s="6">
        <v>13</v>
      </c>
      <c r="B127" s="6">
        <v>2018</v>
      </c>
      <c r="C127" s="6">
        <v>5</v>
      </c>
      <c r="D127" s="7">
        <v>2700</v>
      </c>
      <c r="E127" s="7">
        <v>4327</v>
      </c>
      <c r="F127" s="7">
        <v>4503</v>
      </c>
      <c r="G127" s="6">
        <v>102</v>
      </c>
      <c r="H127" s="6">
        <v>238</v>
      </c>
      <c r="I127" s="6">
        <v>5</v>
      </c>
      <c r="J127" s="6">
        <v>0</v>
      </c>
      <c r="K127" s="6">
        <v>4</v>
      </c>
      <c r="L127" s="6">
        <v>6</v>
      </c>
      <c r="M127" s="6">
        <v>1</v>
      </c>
      <c r="N127" s="6">
        <v>0</v>
      </c>
      <c r="O127" s="6">
        <v>30</v>
      </c>
      <c r="P127" s="6">
        <v>117</v>
      </c>
      <c r="Q127" s="6">
        <v>70</v>
      </c>
      <c r="R127" s="6">
        <v>13</v>
      </c>
      <c r="S127" s="6">
        <v>3</v>
      </c>
      <c r="T127" s="6">
        <v>0</v>
      </c>
      <c r="U127" s="6">
        <v>0</v>
      </c>
      <c r="V127" s="6">
        <v>0</v>
      </c>
      <c r="W127" s="6">
        <v>0</v>
      </c>
      <c r="X127" s="6">
        <v>2</v>
      </c>
      <c r="Y127" s="6">
        <v>56</v>
      </c>
      <c r="Z127" s="6">
        <v>328</v>
      </c>
      <c r="AA127" s="6">
        <v>198</v>
      </c>
      <c r="AB127" s="6">
        <v>11</v>
      </c>
      <c r="AC127" s="6">
        <v>4</v>
      </c>
      <c r="AD127" s="6">
        <v>0</v>
      </c>
      <c r="AE127" s="6">
        <v>0</v>
      </c>
      <c r="AF127" s="6">
        <v>0</v>
      </c>
      <c r="AG127" s="6">
        <v>0</v>
      </c>
      <c r="AH127" s="6">
        <v>0</v>
      </c>
      <c r="AI127" s="6">
        <v>0</v>
      </c>
      <c r="AJ127" s="6">
        <v>0</v>
      </c>
      <c r="AK127" s="6">
        <v>1</v>
      </c>
      <c r="AL127" s="6">
        <v>1</v>
      </c>
      <c r="AM127" s="6">
        <v>0</v>
      </c>
      <c r="AN127" s="3">
        <f t="shared" si="4"/>
        <v>11886</v>
      </c>
      <c r="AO127">
        <f t="shared" si="5"/>
        <v>832</v>
      </c>
      <c r="AP127">
        <f t="shared" si="6"/>
        <v>2</v>
      </c>
      <c r="AQ127" s="3">
        <f t="shared" si="7"/>
        <v>12720</v>
      </c>
    </row>
    <row r="128" spans="1:43" ht="15.75" hidden="1" thickTop="1" x14ac:dyDescent="0.25">
      <c r="A128" s="6">
        <v>13</v>
      </c>
      <c r="B128" s="6">
        <v>2018</v>
      </c>
      <c r="C128" s="6">
        <v>6</v>
      </c>
      <c r="D128" s="7">
        <v>2703</v>
      </c>
      <c r="E128" s="7">
        <v>4340</v>
      </c>
      <c r="F128" s="7">
        <v>4571</v>
      </c>
      <c r="G128" s="6">
        <v>103</v>
      </c>
      <c r="H128" s="6">
        <v>242</v>
      </c>
      <c r="I128" s="6">
        <v>5</v>
      </c>
      <c r="J128" s="6">
        <v>0</v>
      </c>
      <c r="K128" s="6">
        <v>4</v>
      </c>
      <c r="L128" s="6">
        <v>6</v>
      </c>
      <c r="M128" s="6">
        <v>1</v>
      </c>
      <c r="N128" s="6">
        <v>0</v>
      </c>
      <c r="O128" s="6">
        <v>31</v>
      </c>
      <c r="P128" s="6">
        <v>130</v>
      </c>
      <c r="Q128" s="6">
        <v>69</v>
      </c>
      <c r="R128" s="6">
        <v>15</v>
      </c>
      <c r="S128" s="6">
        <v>3</v>
      </c>
      <c r="T128" s="6">
        <v>0</v>
      </c>
      <c r="U128" s="6">
        <v>0</v>
      </c>
      <c r="V128" s="6">
        <v>0</v>
      </c>
      <c r="W128" s="6">
        <v>0</v>
      </c>
      <c r="X128" s="6">
        <v>2</v>
      </c>
      <c r="Y128" s="6">
        <v>53</v>
      </c>
      <c r="Z128" s="6">
        <v>329</v>
      </c>
      <c r="AA128" s="6">
        <v>198</v>
      </c>
      <c r="AB128" s="6">
        <v>11</v>
      </c>
      <c r="AC128" s="6">
        <v>4</v>
      </c>
      <c r="AD128" s="6">
        <v>0</v>
      </c>
      <c r="AE128" s="6">
        <v>0</v>
      </c>
      <c r="AF128" s="6">
        <v>0</v>
      </c>
      <c r="AG128" s="6">
        <v>0</v>
      </c>
      <c r="AH128" s="6">
        <v>0</v>
      </c>
      <c r="AI128" s="6">
        <v>0</v>
      </c>
      <c r="AJ128" s="6">
        <v>0</v>
      </c>
      <c r="AK128" s="6">
        <v>1</v>
      </c>
      <c r="AL128" s="6">
        <v>1</v>
      </c>
      <c r="AM128" s="6">
        <v>0</v>
      </c>
      <c r="AN128" s="3">
        <f t="shared" si="4"/>
        <v>11975</v>
      </c>
      <c r="AO128">
        <f t="shared" si="5"/>
        <v>845</v>
      </c>
      <c r="AP128">
        <f t="shared" si="6"/>
        <v>2</v>
      </c>
      <c r="AQ128" s="3">
        <f t="shared" si="7"/>
        <v>12822</v>
      </c>
    </row>
    <row r="129" spans="1:43" ht="15.75" hidden="1" thickTop="1" x14ac:dyDescent="0.25">
      <c r="A129" s="6">
        <v>13</v>
      </c>
      <c r="B129" s="6">
        <v>2018</v>
      </c>
      <c r="C129" s="6">
        <v>7</v>
      </c>
      <c r="D129" s="7">
        <v>2703</v>
      </c>
      <c r="E129" s="7">
        <v>4332</v>
      </c>
      <c r="F129" s="7">
        <v>4544</v>
      </c>
      <c r="G129" s="6">
        <v>103</v>
      </c>
      <c r="H129" s="6">
        <v>238</v>
      </c>
      <c r="I129" s="6">
        <v>4</v>
      </c>
      <c r="J129" s="6">
        <v>0</v>
      </c>
      <c r="K129" s="6">
        <v>4</v>
      </c>
      <c r="L129" s="6">
        <v>7</v>
      </c>
      <c r="M129" s="6">
        <v>0</v>
      </c>
      <c r="N129" s="6">
        <v>0</v>
      </c>
      <c r="O129" s="6">
        <v>29</v>
      </c>
      <c r="P129" s="6">
        <v>124</v>
      </c>
      <c r="Q129" s="6">
        <v>70</v>
      </c>
      <c r="R129" s="6">
        <v>13</v>
      </c>
      <c r="S129" s="6">
        <v>3</v>
      </c>
      <c r="T129" s="6">
        <v>0</v>
      </c>
      <c r="U129" s="6">
        <v>0</v>
      </c>
      <c r="V129" s="6">
        <v>0</v>
      </c>
      <c r="W129" s="6">
        <v>0</v>
      </c>
      <c r="X129" s="6">
        <v>2</v>
      </c>
      <c r="Y129" s="6">
        <v>60</v>
      </c>
      <c r="Z129" s="6">
        <v>331</v>
      </c>
      <c r="AA129" s="6">
        <v>192</v>
      </c>
      <c r="AB129" s="6">
        <v>10</v>
      </c>
      <c r="AC129" s="6">
        <v>3</v>
      </c>
      <c r="AD129" s="6">
        <v>0</v>
      </c>
      <c r="AE129" s="6">
        <v>0</v>
      </c>
      <c r="AF129" s="6">
        <v>0</v>
      </c>
      <c r="AG129" s="6">
        <v>0</v>
      </c>
      <c r="AH129" s="6">
        <v>0</v>
      </c>
      <c r="AI129" s="6">
        <v>0</v>
      </c>
      <c r="AJ129" s="6">
        <v>0</v>
      </c>
      <c r="AK129" s="6">
        <v>1</v>
      </c>
      <c r="AL129" s="6">
        <v>1</v>
      </c>
      <c r="AM129" s="6">
        <v>0</v>
      </c>
      <c r="AN129" s="3">
        <f t="shared" si="4"/>
        <v>11935</v>
      </c>
      <c r="AO129">
        <f t="shared" si="5"/>
        <v>837</v>
      </c>
      <c r="AP129">
        <f t="shared" si="6"/>
        <v>2</v>
      </c>
      <c r="AQ129" s="3">
        <f t="shared" si="7"/>
        <v>12774</v>
      </c>
    </row>
    <row r="130" spans="1:43" ht="15.75" hidden="1" thickTop="1" x14ac:dyDescent="0.25">
      <c r="A130" s="6">
        <v>13</v>
      </c>
      <c r="B130" s="6">
        <v>2018</v>
      </c>
      <c r="C130" s="6">
        <v>8</v>
      </c>
      <c r="D130" s="7">
        <v>2706</v>
      </c>
      <c r="E130" s="7">
        <v>4333</v>
      </c>
      <c r="F130" s="7">
        <v>4547</v>
      </c>
      <c r="G130" s="6">
        <v>105</v>
      </c>
      <c r="H130" s="6">
        <v>233</v>
      </c>
      <c r="I130" s="6">
        <v>4</v>
      </c>
      <c r="J130" s="6">
        <v>0</v>
      </c>
      <c r="K130" s="6">
        <v>4</v>
      </c>
      <c r="L130" s="6">
        <v>7</v>
      </c>
      <c r="M130" s="6">
        <v>0</v>
      </c>
      <c r="N130" s="6">
        <v>0</v>
      </c>
      <c r="O130" s="6">
        <v>30</v>
      </c>
      <c r="P130" s="6">
        <v>126</v>
      </c>
      <c r="Q130" s="6">
        <v>69</v>
      </c>
      <c r="R130" s="6">
        <v>15</v>
      </c>
      <c r="S130" s="6">
        <v>3</v>
      </c>
      <c r="T130" s="6">
        <v>0</v>
      </c>
      <c r="U130" s="6">
        <v>0</v>
      </c>
      <c r="V130" s="6">
        <v>0</v>
      </c>
      <c r="W130" s="6">
        <v>0</v>
      </c>
      <c r="X130" s="6">
        <v>2</v>
      </c>
      <c r="Y130" s="6">
        <v>59</v>
      </c>
      <c r="Z130" s="6">
        <v>340</v>
      </c>
      <c r="AA130" s="6">
        <v>190</v>
      </c>
      <c r="AB130" s="6">
        <v>10</v>
      </c>
      <c r="AC130" s="6">
        <v>3</v>
      </c>
      <c r="AD130" s="6">
        <v>0</v>
      </c>
      <c r="AE130" s="6">
        <v>0</v>
      </c>
      <c r="AF130" s="6">
        <v>0</v>
      </c>
      <c r="AG130" s="6">
        <v>0</v>
      </c>
      <c r="AH130" s="6">
        <v>0</v>
      </c>
      <c r="AI130" s="6">
        <v>0</v>
      </c>
      <c r="AJ130" s="6">
        <v>0</v>
      </c>
      <c r="AK130" s="6">
        <v>1</v>
      </c>
      <c r="AL130" s="6">
        <v>1</v>
      </c>
      <c r="AM130" s="6">
        <v>0</v>
      </c>
      <c r="AN130" s="3">
        <f t="shared" si="4"/>
        <v>11939</v>
      </c>
      <c r="AO130">
        <f t="shared" si="5"/>
        <v>847</v>
      </c>
      <c r="AP130">
        <f t="shared" si="6"/>
        <v>2</v>
      </c>
      <c r="AQ130" s="3">
        <f t="shared" si="7"/>
        <v>12788</v>
      </c>
    </row>
    <row r="131" spans="1:43" ht="15.75" hidden="1" thickTop="1" x14ac:dyDescent="0.25">
      <c r="A131" s="6">
        <v>13</v>
      </c>
      <c r="B131" s="6">
        <v>2018</v>
      </c>
      <c r="C131" s="6">
        <v>9</v>
      </c>
      <c r="D131" s="7">
        <v>2699</v>
      </c>
      <c r="E131" s="7">
        <v>4340</v>
      </c>
      <c r="F131" s="7">
        <v>4572</v>
      </c>
      <c r="G131" s="6">
        <v>104</v>
      </c>
      <c r="H131" s="6">
        <v>260</v>
      </c>
      <c r="I131" s="6">
        <v>4</v>
      </c>
      <c r="J131" s="6">
        <v>0</v>
      </c>
      <c r="K131" s="6">
        <v>4</v>
      </c>
      <c r="L131" s="6">
        <v>7</v>
      </c>
      <c r="M131" s="6">
        <v>0</v>
      </c>
      <c r="N131" s="6">
        <v>0</v>
      </c>
      <c r="O131" s="6">
        <v>31</v>
      </c>
      <c r="P131" s="6">
        <v>125</v>
      </c>
      <c r="Q131" s="6">
        <v>67</v>
      </c>
      <c r="R131" s="6">
        <v>18</v>
      </c>
      <c r="S131" s="6">
        <v>3</v>
      </c>
      <c r="T131" s="6">
        <v>0</v>
      </c>
      <c r="U131" s="6">
        <v>0</v>
      </c>
      <c r="V131" s="6">
        <v>0</v>
      </c>
      <c r="W131" s="6">
        <v>0</v>
      </c>
      <c r="X131" s="6">
        <v>2</v>
      </c>
      <c r="Y131" s="6">
        <v>58</v>
      </c>
      <c r="Z131" s="6">
        <v>340</v>
      </c>
      <c r="AA131" s="6">
        <v>191</v>
      </c>
      <c r="AB131" s="6">
        <v>10</v>
      </c>
      <c r="AC131" s="6">
        <v>3</v>
      </c>
      <c r="AD131" s="6">
        <v>0</v>
      </c>
      <c r="AE131" s="6">
        <v>0</v>
      </c>
      <c r="AF131" s="6">
        <v>0</v>
      </c>
      <c r="AG131" s="6">
        <v>0</v>
      </c>
      <c r="AH131" s="6">
        <v>0</v>
      </c>
      <c r="AI131" s="6">
        <v>0</v>
      </c>
      <c r="AJ131" s="6">
        <v>0</v>
      </c>
      <c r="AK131" s="6">
        <v>1</v>
      </c>
      <c r="AL131" s="6">
        <v>1</v>
      </c>
      <c r="AM131" s="6">
        <v>0</v>
      </c>
      <c r="AN131" s="3">
        <f t="shared" si="4"/>
        <v>11990</v>
      </c>
      <c r="AO131">
        <f t="shared" si="5"/>
        <v>848</v>
      </c>
      <c r="AP131">
        <f t="shared" si="6"/>
        <v>2</v>
      </c>
      <c r="AQ131" s="3">
        <f t="shared" si="7"/>
        <v>12840</v>
      </c>
    </row>
    <row r="132" spans="1:43" ht="15.75" hidden="1" thickTop="1" x14ac:dyDescent="0.25">
      <c r="A132" s="6">
        <v>13</v>
      </c>
      <c r="B132" s="6">
        <v>2018</v>
      </c>
      <c r="C132" s="6">
        <v>10</v>
      </c>
      <c r="D132" s="7">
        <v>2697</v>
      </c>
      <c r="E132" s="7">
        <v>4357</v>
      </c>
      <c r="F132" s="7">
        <v>4590</v>
      </c>
      <c r="G132" s="6">
        <v>104</v>
      </c>
      <c r="H132" s="6">
        <v>239</v>
      </c>
      <c r="I132" s="6">
        <v>4</v>
      </c>
      <c r="J132" s="6">
        <v>0</v>
      </c>
      <c r="K132" s="6">
        <v>4</v>
      </c>
      <c r="L132" s="6">
        <v>7</v>
      </c>
      <c r="M132" s="6">
        <v>0</v>
      </c>
      <c r="N132" s="6">
        <v>0</v>
      </c>
      <c r="O132" s="6">
        <v>31</v>
      </c>
      <c r="P132" s="6">
        <v>126</v>
      </c>
      <c r="Q132" s="6">
        <v>70</v>
      </c>
      <c r="R132" s="6">
        <v>15</v>
      </c>
      <c r="S132" s="6">
        <v>3</v>
      </c>
      <c r="T132" s="6">
        <v>0</v>
      </c>
      <c r="U132" s="6">
        <v>0</v>
      </c>
      <c r="V132" s="6">
        <v>0</v>
      </c>
      <c r="W132" s="6">
        <v>0</v>
      </c>
      <c r="X132" s="6">
        <v>2</v>
      </c>
      <c r="Y132" s="6">
        <v>57</v>
      </c>
      <c r="Z132" s="6">
        <v>339</v>
      </c>
      <c r="AA132" s="6">
        <v>193</v>
      </c>
      <c r="AB132" s="6">
        <v>10</v>
      </c>
      <c r="AC132" s="6">
        <v>3</v>
      </c>
      <c r="AD132" s="6">
        <v>0</v>
      </c>
      <c r="AE132" s="6">
        <v>0</v>
      </c>
      <c r="AF132" s="6">
        <v>0</v>
      </c>
      <c r="AG132" s="6">
        <v>0</v>
      </c>
      <c r="AH132" s="6">
        <v>0</v>
      </c>
      <c r="AI132" s="6">
        <v>0</v>
      </c>
      <c r="AJ132" s="6">
        <v>0</v>
      </c>
      <c r="AK132" s="6">
        <v>1</v>
      </c>
      <c r="AL132" s="6">
        <v>1</v>
      </c>
      <c r="AM132" s="6">
        <v>0</v>
      </c>
      <c r="AN132" s="3">
        <f t="shared" ref="AN132:AN195" si="8">SUM(D132:M132)</f>
        <v>12002</v>
      </c>
      <c r="AO132">
        <f t="shared" ref="AO132:AO195" si="9">SUM(N132:AD132)</f>
        <v>849</v>
      </c>
      <c r="AP132">
        <f t="shared" ref="AP132:AP195" si="10">SUM(AE132:AM132)</f>
        <v>2</v>
      </c>
      <c r="AQ132" s="3">
        <f t="shared" ref="AQ132:AQ195" si="11">SUM(AN132:AP132)</f>
        <v>12853</v>
      </c>
    </row>
    <row r="133" spans="1:43" ht="15.75" hidden="1" thickTop="1" x14ac:dyDescent="0.25">
      <c r="A133" s="6">
        <v>13</v>
      </c>
      <c r="B133" s="6">
        <v>2018</v>
      </c>
      <c r="C133" s="6">
        <v>11</v>
      </c>
      <c r="D133" s="7">
        <v>2700</v>
      </c>
      <c r="E133" s="7">
        <v>4341</v>
      </c>
      <c r="F133" s="7">
        <v>4608</v>
      </c>
      <c r="G133" s="6">
        <v>103</v>
      </c>
      <c r="H133" s="6">
        <v>239</v>
      </c>
      <c r="I133" s="6">
        <v>4</v>
      </c>
      <c r="J133" s="6">
        <v>0</v>
      </c>
      <c r="K133" s="6">
        <v>4</v>
      </c>
      <c r="L133" s="6">
        <v>7</v>
      </c>
      <c r="M133" s="6">
        <v>0</v>
      </c>
      <c r="N133" s="6">
        <v>0</v>
      </c>
      <c r="O133" s="6">
        <v>31</v>
      </c>
      <c r="P133" s="6">
        <v>128</v>
      </c>
      <c r="Q133" s="6">
        <v>70</v>
      </c>
      <c r="R133" s="6">
        <v>16</v>
      </c>
      <c r="S133" s="6">
        <v>3</v>
      </c>
      <c r="T133" s="6">
        <v>0</v>
      </c>
      <c r="U133" s="6">
        <v>0</v>
      </c>
      <c r="V133" s="6">
        <v>0</v>
      </c>
      <c r="W133" s="6">
        <v>0</v>
      </c>
      <c r="X133" s="6">
        <v>2</v>
      </c>
      <c r="Y133" s="6">
        <v>54</v>
      </c>
      <c r="Z133" s="6">
        <v>341</v>
      </c>
      <c r="AA133" s="6">
        <v>194</v>
      </c>
      <c r="AB133" s="6">
        <v>10</v>
      </c>
      <c r="AC133" s="6">
        <v>3</v>
      </c>
      <c r="AD133" s="6">
        <v>0</v>
      </c>
      <c r="AE133" s="6">
        <v>0</v>
      </c>
      <c r="AF133" s="6">
        <v>0</v>
      </c>
      <c r="AG133" s="6">
        <v>0</v>
      </c>
      <c r="AH133" s="6">
        <v>0</v>
      </c>
      <c r="AI133" s="6">
        <v>0</v>
      </c>
      <c r="AJ133" s="6">
        <v>0</v>
      </c>
      <c r="AK133" s="6">
        <v>1</v>
      </c>
      <c r="AL133" s="6">
        <v>1</v>
      </c>
      <c r="AM133" s="6">
        <v>0</v>
      </c>
      <c r="AN133" s="3">
        <f t="shared" si="8"/>
        <v>12006</v>
      </c>
      <c r="AO133">
        <f t="shared" si="9"/>
        <v>852</v>
      </c>
      <c r="AP133">
        <f t="shared" si="10"/>
        <v>2</v>
      </c>
      <c r="AQ133" s="3">
        <f t="shared" si="11"/>
        <v>12860</v>
      </c>
    </row>
    <row r="134" spans="1:43" ht="15.75" hidden="1" thickTop="1" x14ac:dyDescent="0.25">
      <c r="A134" s="6">
        <v>13</v>
      </c>
      <c r="B134" s="6">
        <v>2018</v>
      </c>
      <c r="C134" s="6">
        <v>12</v>
      </c>
      <c r="D134" s="7">
        <v>2721</v>
      </c>
      <c r="E134" s="7">
        <v>4358</v>
      </c>
      <c r="F134" s="7">
        <v>4641</v>
      </c>
      <c r="G134" s="6">
        <v>103</v>
      </c>
      <c r="H134" s="6">
        <v>240</v>
      </c>
      <c r="I134" s="6">
        <v>4</v>
      </c>
      <c r="J134" s="6">
        <v>0</v>
      </c>
      <c r="K134" s="6">
        <v>4</v>
      </c>
      <c r="L134" s="6">
        <v>7</v>
      </c>
      <c r="M134" s="6">
        <v>0</v>
      </c>
      <c r="N134" s="6">
        <v>0</v>
      </c>
      <c r="O134" s="6">
        <v>31</v>
      </c>
      <c r="P134" s="6">
        <v>128</v>
      </c>
      <c r="Q134" s="6">
        <v>72</v>
      </c>
      <c r="R134" s="6">
        <v>16</v>
      </c>
      <c r="S134" s="6">
        <v>3</v>
      </c>
      <c r="T134" s="6">
        <v>0</v>
      </c>
      <c r="U134" s="6">
        <v>0</v>
      </c>
      <c r="V134" s="6">
        <v>0</v>
      </c>
      <c r="W134" s="6">
        <v>0</v>
      </c>
      <c r="X134" s="6">
        <v>2</v>
      </c>
      <c r="Y134" s="6">
        <v>53</v>
      </c>
      <c r="Z134" s="6">
        <v>343</v>
      </c>
      <c r="AA134" s="6">
        <v>196</v>
      </c>
      <c r="AB134" s="6">
        <v>10</v>
      </c>
      <c r="AC134" s="6">
        <v>3</v>
      </c>
      <c r="AD134" s="6">
        <v>0</v>
      </c>
      <c r="AE134" s="6">
        <v>0</v>
      </c>
      <c r="AF134" s="6">
        <v>0</v>
      </c>
      <c r="AG134" s="6">
        <v>0</v>
      </c>
      <c r="AH134" s="6">
        <v>0</v>
      </c>
      <c r="AI134" s="6">
        <v>0</v>
      </c>
      <c r="AJ134" s="6">
        <v>0</v>
      </c>
      <c r="AK134" s="6">
        <v>1</v>
      </c>
      <c r="AL134" s="6">
        <v>1</v>
      </c>
      <c r="AM134" s="6">
        <v>0</v>
      </c>
      <c r="AN134" s="3">
        <f t="shared" si="8"/>
        <v>12078</v>
      </c>
      <c r="AO134">
        <f t="shared" si="9"/>
        <v>857</v>
      </c>
      <c r="AP134">
        <f t="shared" si="10"/>
        <v>2</v>
      </c>
      <c r="AQ134" s="3">
        <f t="shared" si="11"/>
        <v>12937</v>
      </c>
    </row>
    <row r="135" spans="1:43" ht="15.75" hidden="1" thickTop="1" x14ac:dyDescent="0.25">
      <c r="A135" s="6">
        <v>14</v>
      </c>
      <c r="B135" s="6">
        <v>2018</v>
      </c>
      <c r="C135" s="6">
        <v>1</v>
      </c>
      <c r="D135" s="7">
        <v>4754</v>
      </c>
      <c r="E135" s="7">
        <v>7993</v>
      </c>
      <c r="F135" s="7">
        <v>2664</v>
      </c>
      <c r="G135" s="6">
        <v>43</v>
      </c>
      <c r="H135" s="6">
        <v>9</v>
      </c>
      <c r="I135" s="6">
        <v>4</v>
      </c>
      <c r="J135" s="6">
        <v>1</v>
      </c>
      <c r="K135" s="6">
        <v>32</v>
      </c>
      <c r="L135" s="6">
        <v>15</v>
      </c>
      <c r="M135" s="6">
        <v>0</v>
      </c>
      <c r="N135" s="6">
        <v>0</v>
      </c>
      <c r="O135" s="6">
        <v>106</v>
      </c>
      <c r="P135" s="6">
        <v>628</v>
      </c>
      <c r="Q135" s="6">
        <v>110</v>
      </c>
      <c r="R135" s="6">
        <v>13</v>
      </c>
      <c r="S135" s="6">
        <v>0</v>
      </c>
      <c r="T135" s="6">
        <v>0</v>
      </c>
      <c r="U135" s="6">
        <v>0</v>
      </c>
      <c r="V135" s="6">
        <v>0</v>
      </c>
      <c r="W135" s="6">
        <v>0</v>
      </c>
      <c r="X135" s="6">
        <v>9</v>
      </c>
      <c r="Y135" s="6">
        <v>363</v>
      </c>
      <c r="Z135" s="6">
        <v>428</v>
      </c>
      <c r="AA135" s="6">
        <v>202</v>
      </c>
      <c r="AB135" s="6">
        <v>15</v>
      </c>
      <c r="AC135" s="6">
        <v>9</v>
      </c>
      <c r="AD135" s="6">
        <v>1</v>
      </c>
      <c r="AE135" s="6">
        <v>0</v>
      </c>
      <c r="AF135" s="6">
        <v>0</v>
      </c>
      <c r="AG135" s="6">
        <v>0</v>
      </c>
      <c r="AH135" s="6">
        <v>0</v>
      </c>
      <c r="AI135" s="6">
        <v>0</v>
      </c>
      <c r="AJ135" s="6">
        <v>0</v>
      </c>
      <c r="AK135" s="6">
        <v>2</v>
      </c>
      <c r="AL135" s="6">
        <v>0</v>
      </c>
      <c r="AM135" s="6">
        <v>0</v>
      </c>
      <c r="AN135" s="3">
        <f t="shared" si="8"/>
        <v>15515</v>
      </c>
      <c r="AO135">
        <f t="shared" si="9"/>
        <v>1884</v>
      </c>
      <c r="AP135">
        <f t="shared" si="10"/>
        <v>2</v>
      </c>
      <c r="AQ135" s="3">
        <f t="shared" si="11"/>
        <v>17401</v>
      </c>
    </row>
    <row r="136" spans="1:43" ht="15.75" hidden="1" thickTop="1" x14ac:dyDescent="0.25">
      <c r="A136" s="6">
        <v>14</v>
      </c>
      <c r="B136" s="6">
        <v>2018</v>
      </c>
      <c r="C136" s="6">
        <v>2</v>
      </c>
      <c r="D136" s="7">
        <v>4744</v>
      </c>
      <c r="E136" s="7">
        <v>8008</v>
      </c>
      <c r="F136" s="7">
        <v>2658</v>
      </c>
      <c r="G136" s="6">
        <v>43</v>
      </c>
      <c r="H136" s="6">
        <v>9</v>
      </c>
      <c r="I136" s="6">
        <v>3</v>
      </c>
      <c r="J136" s="6">
        <v>1</v>
      </c>
      <c r="K136" s="6">
        <v>31</v>
      </c>
      <c r="L136" s="6">
        <v>14</v>
      </c>
      <c r="M136" s="6">
        <v>0</v>
      </c>
      <c r="N136" s="6">
        <v>0</v>
      </c>
      <c r="O136" s="6">
        <v>106</v>
      </c>
      <c r="P136" s="6">
        <v>629</v>
      </c>
      <c r="Q136" s="6">
        <v>114</v>
      </c>
      <c r="R136" s="6">
        <v>13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9</v>
      </c>
      <c r="Y136" s="6">
        <v>365</v>
      </c>
      <c r="Z136" s="6">
        <v>417</v>
      </c>
      <c r="AA136" s="6">
        <v>204</v>
      </c>
      <c r="AB136" s="6">
        <v>18</v>
      </c>
      <c r="AC136" s="6">
        <v>9</v>
      </c>
      <c r="AD136" s="6">
        <v>1</v>
      </c>
      <c r="AE136" s="6">
        <v>0</v>
      </c>
      <c r="AF136" s="6">
        <v>0</v>
      </c>
      <c r="AG136" s="6">
        <v>0</v>
      </c>
      <c r="AH136" s="6">
        <v>0</v>
      </c>
      <c r="AI136" s="6">
        <v>0</v>
      </c>
      <c r="AJ136" s="6">
        <v>0</v>
      </c>
      <c r="AK136" s="6">
        <v>2</v>
      </c>
      <c r="AL136" s="6">
        <v>0</v>
      </c>
      <c r="AM136" s="6">
        <v>0</v>
      </c>
      <c r="AN136" s="3">
        <f t="shared" si="8"/>
        <v>15511</v>
      </c>
      <c r="AO136">
        <f t="shared" si="9"/>
        <v>1885</v>
      </c>
      <c r="AP136">
        <f t="shared" si="10"/>
        <v>2</v>
      </c>
      <c r="AQ136" s="3">
        <f t="shared" si="11"/>
        <v>17398</v>
      </c>
    </row>
    <row r="137" spans="1:43" ht="15.75" hidden="1" thickTop="1" x14ac:dyDescent="0.25">
      <c r="A137" s="6">
        <v>14</v>
      </c>
      <c r="B137" s="6">
        <v>2018</v>
      </c>
      <c r="C137" s="6">
        <v>3</v>
      </c>
      <c r="D137" s="7">
        <v>4742</v>
      </c>
      <c r="E137" s="7">
        <v>8019</v>
      </c>
      <c r="F137" s="7">
        <v>2671</v>
      </c>
      <c r="G137" s="6">
        <v>43</v>
      </c>
      <c r="H137" s="6">
        <v>9</v>
      </c>
      <c r="I137" s="6">
        <v>3</v>
      </c>
      <c r="J137" s="6">
        <v>0</v>
      </c>
      <c r="K137" s="6">
        <v>32</v>
      </c>
      <c r="L137" s="6">
        <v>14</v>
      </c>
      <c r="M137" s="6">
        <v>0</v>
      </c>
      <c r="N137" s="6">
        <v>0</v>
      </c>
      <c r="O137" s="6">
        <v>106</v>
      </c>
      <c r="P137" s="6">
        <v>626</v>
      </c>
      <c r="Q137" s="6">
        <v>111</v>
      </c>
      <c r="R137" s="6">
        <v>13</v>
      </c>
      <c r="S137" s="6">
        <v>0</v>
      </c>
      <c r="T137" s="6">
        <v>0</v>
      </c>
      <c r="U137" s="6">
        <v>0</v>
      </c>
      <c r="V137" s="6">
        <v>0</v>
      </c>
      <c r="W137" s="6">
        <v>0</v>
      </c>
      <c r="X137" s="6">
        <v>9</v>
      </c>
      <c r="Y137" s="6">
        <v>364</v>
      </c>
      <c r="Z137" s="6">
        <v>426</v>
      </c>
      <c r="AA137" s="6">
        <v>204</v>
      </c>
      <c r="AB137" s="6">
        <v>16</v>
      </c>
      <c r="AC137" s="6">
        <v>9</v>
      </c>
      <c r="AD137" s="6">
        <v>1</v>
      </c>
      <c r="AE137" s="6">
        <v>0</v>
      </c>
      <c r="AF137" s="6">
        <v>0</v>
      </c>
      <c r="AG137" s="6">
        <v>0</v>
      </c>
      <c r="AH137" s="6">
        <v>0</v>
      </c>
      <c r="AI137" s="6">
        <v>0</v>
      </c>
      <c r="AJ137" s="6">
        <v>0</v>
      </c>
      <c r="AK137" s="6">
        <v>2</v>
      </c>
      <c r="AL137" s="6">
        <v>0</v>
      </c>
      <c r="AM137" s="6">
        <v>0</v>
      </c>
      <c r="AN137" s="3">
        <f t="shared" si="8"/>
        <v>15533</v>
      </c>
      <c r="AO137">
        <f t="shared" si="9"/>
        <v>1885</v>
      </c>
      <c r="AP137">
        <f t="shared" si="10"/>
        <v>2</v>
      </c>
      <c r="AQ137" s="3">
        <f t="shared" si="11"/>
        <v>17420</v>
      </c>
    </row>
    <row r="138" spans="1:43" ht="15.75" hidden="1" thickTop="1" x14ac:dyDescent="0.25">
      <c r="A138" s="6">
        <v>14</v>
      </c>
      <c r="B138" s="6">
        <v>2018</v>
      </c>
      <c r="C138" s="6">
        <v>4</v>
      </c>
      <c r="D138" s="7">
        <v>4741</v>
      </c>
      <c r="E138" s="7">
        <v>8013</v>
      </c>
      <c r="F138" s="7">
        <v>2682</v>
      </c>
      <c r="G138" s="6">
        <v>43</v>
      </c>
      <c r="H138" s="6">
        <v>9</v>
      </c>
      <c r="I138" s="6">
        <v>3</v>
      </c>
      <c r="J138" s="6">
        <v>0</v>
      </c>
      <c r="K138" s="6">
        <v>32</v>
      </c>
      <c r="L138" s="6">
        <v>14</v>
      </c>
      <c r="M138" s="6">
        <v>0</v>
      </c>
      <c r="N138" s="6">
        <v>0</v>
      </c>
      <c r="O138" s="6">
        <v>107</v>
      </c>
      <c r="P138" s="6">
        <v>620</v>
      </c>
      <c r="Q138" s="6">
        <v>118</v>
      </c>
      <c r="R138" s="6">
        <v>11</v>
      </c>
      <c r="S138" s="6">
        <v>1</v>
      </c>
      <c r="T138" s="6">
        <v>0</v>
      </c>
      <c r="U138" s="6">
        <v>0</v>
      </c>
      <c r="V138" s="6">
        <v>0</v>
      </c>
      <c r="W138" s="6">
        <v>0</v>
      </c>
      <c r="X138" s="6">
        <v>7</v>
      </c>
      <c r="Y138" s="6">
        <v>362</v>
      </c>
      <c r="Z138" s="6">
        <v>424</v>
      </c>
      <c r="AA138" s="6">
        <v>206</v>
      </c>
      <c r="AB138" s="6">
        <v>16</v>
      </c>
      <c r="AC138" s="6">
        <v>9</v>
      </c>
      <c r="AD138" s="6">
        <v>1</v>
      </c>
      <c r="AE138" s="6">
        <v>0</v>
      </c>
      <c r="AF138" s="6">
        <v>0</v>
      </c>
      <c r="AG138" s="6">
        <v>0</v>
      </c>
      <c r="AH138" s="6">
        <v>0</v>
      </c>
      <c r="AI138" s="6">
        <v>0</v>
      </c>
      <c r="AJ138" s="6">
        <v>0</v>
      </c>
      <c r="AK138" s="6">
        <v>2</v>
      </c>
      <c r="AL138" s="6">
        <v>0</v>
      </c>
      <c r="AM138" s="6">
        <v>0</v>
      </c>
      <c r="AN138" s="3">
        <f t="shared" si="8"/>
        <v>15537</v>
      </c>
      <c r="AO138">
        <f t="shared" si="9"/>
        <v>1882</v>
      </c>
      <c r="AP138">
        <f t="shared" si="10"/>
        <v>2</v>
      </c>
      <c r="AQ138" s="3">
        <f t="shared" si="11"/>
        <v>17421</v>
      </c>
    </row>
    <row r="139" spans="1:43" ht="15.75" hidden="1" thickTop="1" x14ac:dyDescent="0.25">
      <c r="A139" s="6">
        <v>14</v>
      </c>
      <c r="B139" s="6">
        <v>2018</v>
      </c>
      <c r="C139" s="6">
        <v>5</v>
      </c>
      <c r="D139" s="7">
        <v>4732</v>
      </c>
      <c r="E139" s="7">
        <v>8016</v>
      </c>
      <c r="F139" s="7">
        <v>2683</v>
      </c>
      <c r="G139" s="6">
        <v>43</v>
      </c>
      <c r="H139" s="6">
        <v>9</v>
      </c>
      <c r="I139" s="6">
        <v>3</v>
      </c>
      <c r="J139" s="6">
        <v>0</v>
      </c>
      <c r="K139" s="6">
        <v>32</v>
      </c>
      <c r="L139" s="6">
        <v>14</v>
      </c>
      <c r="M139" s="6">
        <v>0</v>
      </c>
      <c r="N139" s="6">
        <v>0</v>
      </c>
      <c r="O139" s="6">
        <v>108</v>
      </c>
      <c r="P139" s="6">
        <v>613</v>
      </c>
      <c r="Q139" s="6">
        <v>119</v>
      </c>
      <c r="R139" s="6">
        <v>9</v>
      </c>
      <c r="S139" s="6">
        <v>0</v>
      </c>
      <c r="T139" s="6">
        <v>0</v>
      </c>
      <c r="U139" s="6">
        <v>0</v>
      </c>
      <c r="V139" s="6">
        <v>0</v>
      </c>
      <c r="W139" s="6">
        <v>0</v>
      </c>
      <c r="X139" s="6">
        <v>11</v>
      </c>
      <c r="Y139" s="6">
        <v>360</v>
      </c>
      <c r="Z139" s="6">
        <v>427</v>
      </c>
      <c r="AA139" s="6">
        <v>206</v>
      </c>
      <c r="AB139" s="6">
        <v>16</v>
      </c>
      <c r="AC139" s="6">
        <v>9</v>
      </c>
      <c r="AD139" s="6">
        <v>1</v>
      </c>
      <c r="AE139" s="6">
        <v>0</v>
      </c>
      <c r="AF139" s="6">
        <v>0</v>
      </c>
      <c r="AG139" s="6">
        <v>0</v>
      </c>
      <c r="AH139" s="6">
        <v>0</v>
      </c>
      <c r="AI139" s="6">
        <v>0</v>
      </c>
      <c r="AJ139" s="6">
        <v>0</v>
      </c>
      <c r="AK139" s="6">
        <v>2</v>
      </c>
      <c r="AL139" s="6">
        <v>0</v>
      </c>
      <c r="AM139" s="6">
        <v>0</v>
      </c>
      <c r="AN139" s="3">
        <f t="shared" si="8"/>
        <v>15532</v>
      </c>
      <c r="AO139">
        <f t="shared" si="9"/>
        <v>1879</v>
      </c>
      <c r="AP139">
        <f t="shared" si="10"/>
        <v>2</v>
      </c>
      <c r="AQ139" s="3">
        <f t="shared" si="11"/>
        <v>17413</v>
      </c>
    </row>
    <row r="140" spans="1:43" ht="15.75" hidden="1" thickTop="1" x14ac:dyDescent="0.25">
      <c r="A140" s="6">
        <v>14</v>
      </c>
      <c r="B140" s="6">
        <v>2018</v>
      </c>
      <c r="C140" s="6">
        <v>6</v>
      </c>
      <c r="D140" s="7">
        <v>4711</v>
      </c>
      <c r="E140" s="7">
        <v>8007</v>
      </c>
      <c r="F140" s="7">
        <v>2698</v>
      </c>
      <c r="G140" s="6">
        <v>43</v>
      </c>
      <c r="H140" s="6">
        <v>8</v>
      </c>
      <c r="I140" s="6">
        <v>2</v>
      </c>
      <c r="J140" s="6">
        <v>0</v>
      </c>
      <c r="K140" s="6">
        <v>32</v>
      </c>
      <c r="L140" s="6">
        <v>14</v>
      </c>
      <c r="M140" s="6">
        <v>0</v>
      </c>
      <c r="N140" s="6">
        <v>0</v>
      </c>
      <c r="O140" s="6">
        <v>106</v>
      </c>
      <c r="P140" s="6">
        <v>617</v>
      </c>
      <c r="Q140" s="6">
        <v>111</v>
      </c>
      <c r="R140" s="6">
        <v>9</v>
      </c>
      <c r="S140" s="6">
        <v>2</v>
      </c>
      <c r="T140" s="6">
        <v>0</v>
      </c>
      <c r="U140" s="6">
        <v>0</v>
      </c>
      <c r="V140" s="6">
        <v>0</v>
      </c>
      <c r="W140" s="6">
        <v>0</v>
      </c>
      <c r="X140" s="6">
        <v>9</v>
      </c>
      <c r="Y140" s="6">
        <v>361</v>
      </c>
      <c r="Z140" s="6">
        <v>430</v>
      </c>
      <c r="AA140" s="6">
        <v>205</v>
      </c>
      <c r="AB140" s="6">
        <v>16</v>
      </c>
      <c r="AC140" s="6">
        <v>9</v>
      </c>
      <c r="AD140" s="6">
        <v>1</v>
      </c>
      <c r="AE140" s="6">
        <v>0</v>
      </c>
      <c r="AF140" s="6">
        <v>0</v>
      </c>
      <c r="AG140" s="6">
        <v>0</v>
      </c>
      <c r="AH140" s="6">
        <v>0</v>
      </c>
      <c r="AI140" s="6">
        <v>0</v>
      </c>
      <c r="AJ140" s="6">
        <v>0</v>
      </c>
      <c r="AK140" s="6">
        <v>2</v>
      </c>
      <c r="AL140" s="6">
        <v>0</v>
      </c>
      <c r="AM140" s="6">
        <v>0</v>
      </c>
      <c r="AN140" s="3">
        <f t="shared" si="8"/>
        <v>15515</v>
      </c>
      <c r="AO140">
        <f t="shared" si="9"/>
        <v>1876</v>
      </c>
      <c r="AP140">
        <f t="shared" si="10"/>
        <v>2</v>
      </c>
      <c r="AQ140" s="3">
        <f t="shared" si="11"/>
        <v>17393</v>
      </c>
    </row>
    <row r="141" spans="1:43" ht="15.75" hidden="1" thickTop="1" x14ac:dyDescent="0.25">
      <c r="A141" s="6">
        <v>14</v>
      </c>
      <c r="B141" s="6">
        <v>2018</v>
      </c>
      <c r="C141" s="6">
        <v>7</v>
      </c>
      <c r="D141" s="7">
        <v>4218</v>
      </c>
      <c r="E141" s="7">
        <v>7389</v>
      </c>
      <c r="F141" s="7">
        <v>3825</v>
      </c>
      <c r="G141" s="6">
        <v>43</v>
      </c>
      <c r="H141" s="6">
        <v>18</v>
      </c>
      <c r="I141" s="6">
        <v>0</v>
      </c>
      <c r="J141" s="6">
        <v>0</v>
      </c>
      <c r="K141" s="6">
        <v>31</v>
      </c>
      <c r="L141" s="6">
        <v>15</v>
      </c>
      <c r="M141" s="6">
        <v>0</v>
      </c>
      <c r="N141" s="6">
        <v>0</v>
      </c>
      <c r="O141" s="6">
        <v>107</v>
      </c>
      <c r="P141" s="6">
        <v>598</v>
      </c>
      <c r="Q141" s="6">
        <v>130</v>
      </c>
      <c r="R141" s="6">
        <v>8</v>
      </c>
      <c r="S141" s="6">
        <v>0</v>
      </c>
      <c r="T141" s="6">
        <v>0</v>
      </c>
      <c r="U141" s="6">
        <v>0</v>
      </c>
      <c r="V141" s="6">
        <v>0</v>
      </c>
      <c r="W141" s="6">
        <v>0</v>
      </c>
      <c r="X141" s="6">
        <v>9</v>
      </c>
      <c r="Y141" s="6">
        <v>358</v>
      </c>
      <c r="Z141" s="6">
        <v>429</v>
      </c>
      <c r="AA141" s="6">
        <v>210</v>
      </c>
      <c r="AB141" s="6">
        <v>20</v>
      </c>
      <c r="AC141" s="6">
        <v>9</v>
      </c>
      <c r="AD141" s="6">
        <v>1</v>
      </c>
      <c r="AE141" s="6">
        <v>0</v>
      </c>
      <c r="AF141" s="6">
        <v>0</v>
      </c>
      <c r="AG141" s="6">
        <v>0</v>
      </c>
      <c r="AH141" s="6">
        <v>0</v>
      </c>
      <c r="AI141" s="6">
        <v>0</v>
      </c>
      <c r="AJ141" s="6">
        <v>0</v>
      </c>
      <c r="AK141" s="6">
        <v>2</v>
      </c>
      <c r="AL141" s="6">
        <v>0</v>
      </c>
      <c r="AM141" s="6">
        <v>0</v>
      </c>
      <c r="AN141" s="3">
        <f t="shared" si="8"/>
        <v>15539</v>
      </c>
      <c r="AO141">
        <f t="shared" si="9"/>
        <v>1879</v>
      </c>
      <c r="AP141">
        <f t="shared" si="10"/>
        <v>2</v>
      </c>
      <c r="AQ141" s="3">
        <f t="shared" si="11"/>
        <v>17420</v>
      </c>
    </row>
    <row r="142" spans="1:43" ht="15.75" hidden="1" thickTop="1" x14ac:dyDescent="0.25">
      <c r="A142" s="6">
        <v>14</v>
      </c>
      <c r="B142" s="6">
        <v>2018</v>
      </c>
      <c r="C142" s="6">
        <v>8</v>
      </c>
      <c r="D142" s="7">
        <v>4216</v>
      </c>
      <c r="E142" s="7">
        <v>7369</v>
      </c>
      <c r="F142" s="7">
        <v>3834</v>
      </c>
      <c r="G142" s="6">
        <v>43</v>
      </c>
      <c r="H142" s="6">
        <v>18</v>
      </c>
      <c r="I142" s="6">
        <v>0</v>
      </c>
      <c r="J142" s="6">
        <v>0</v>
      </c>
      <c r="K142" s="6">
        <v>31</v>
      </c>
      <c r="L142" s="6">
        <v>15</v>
      </c>
      <c r="M142" s="6">
        <v>0</v>
      </c>
      <c r="N142" s="6">
        <v>0</v>
      </c>
      <c r="O142" s="6">
        <v>111</v>
      </c>
      <c r="P142" s="6">
        <v>597</v>
      </c>
      <c r="Q142" s="6">
        <v>129</v>
      </c>
      <c r="R142" s="6">
        <v>8</v>
      </c>
      <c r="S142" s="6">
        <v>0</v>
      </c>
      <c r="T142" s="6">
        <v>0</v>
      </c>
      <c r="U142" s="6">
        <v>0</v>
      </c>
      <c r="V142" s="6">
        <v>0</v>
      </c>
      <c r="W142" s="6">
        <v>0</v>
      </c>
      <c r="X142" s="6">
        <v>9</v>
      </c>
      <c r="Y142" s="6">
        <v>360</v>
      </c>
      <c r="Z142" s="6">
        <v>435</v>
      </c>
      <c r="AA142" s="6">
        <v>209</v>
      </c>
      <c r="AB142" s="6">
        <v>20</v>
      </c>
      <c r="AC142" s="6">
        <v>9</v>
      </c>
      <c r="AD142" s="6">
        <v>1</v>
      </c>
      <c r="AE142" s="6">
        <v>0</v>
      </c>
      <c r="AF142" s="6">
        <v>0</v>
      </c>
      <c r="AG142" s="6">
        <v>0</v>
      </c>
      <c r="AH142" s="6">
        <v>0</v>
      </c>
      <c r="AI142" s="6">
        <v>0</v>
      </c>
      <c r="AJ142" s="6">
        <v>0</v>
      </c>
      <c r="AK142" s="6">
        <v>2</v>
      </c>
      <c r="AL142" s="6">
        <v>0</v>
      </c>
      <c r="AM142" s="6">
        <v>0</v>
      </c>
      <c r="AN142" s="3">
        <f t="shared" si="8"/>
        <v>15526</v>
      </c>
      <c r="AO142">
        <f t="shared" si="9"/>
        <v>1888</v>
      </c>
      <c r="AP142">
        <f t="shared" si="10"/>
        <v>2</v>
      </c>
      <c r="AQ142" s="3">
        <f t="shared" si="11"/>
        <v>17416</v>
      </c>
    </row>
    <row r="143" spans="1:43" ht="15.75" hidden="1" thickTop="1" x14ac:dyDescent="0.25">
      <c r="A143" s="6">
        <v>14</v>
      </c>
      <c r="B143" s="6">
        <v>2018</v>
      </c>
      <c r="C143" s="6">
        <v>9</v>
      </c>
      <c r="D143" s="7">
        <v>4223</v>
      </c>
      <c r="E143" s="7">
        <v>7382</v>
      </c>
      <c r="F143" s="7">
        <v>3835</v>
      </c>
      <c r="G143" s="6">
        <v>43</v>
      </c>
      <c r="H143" s="6">
        <v>18</v>
      </c>
      <c r="I143" s="6">
        <v>0</v>
      </c>
      <c r="J143" s="6">
        <v>0</v>
      </c>
      <c r="K143" s="6">
        <v>31</v>
      </c>
      <c r="L143" s="6">
        <v>15</v>
      </c>
      <c r="M143" s="6">
        <v>0</v>
      </c>
      <c r="N143" s="6">
        <v>0</v>
      </c>
      <c r="O143" s="6">
        <v>106</v>
      </c>
      <c r="P143" s="6">
        <v>595</v>
      </c>
      <c r="Q143" s="6">
        <v>134</v>
      </c>
      <c r="R143" s="6">
        <v>11</v>
      </c>
      <c r="S143" s="6">
        <v>0</v>
      </c>
      <c r="T143" s="6">
        <v>0</v>
      </c>
      <c r="U143" s="6">
        <v>0</v>
      </c>
      <c r="V143" s="6">
        <v>0</v>
      </c>
      <c r="W143" s="6">
        <v>0</v>
      </c>
      <c r="X143" s="6">
        <v>9</v>
      </c>
      <c r="Y143" s="6">
        <v>360</v>
      </c>
      <c r="Z143" s="6">
        <v>434</v>
      </c>
      <c r="AA143" s="6">
        <v>211</v>
      </c>
      <c r="AB143" s="6">
        <v>20</v>
      </c>
      <c r="AC143" s="6">
        <v>8</v>
      </c>
      <c r="AD143" s="6">
        <v>1</v>
      </c>
      <c r="AE143" s="6">
        <v>0</v>
      </c>
      <c r="AF143" s="6">
        <v>0</v>
      </c>
      <c r="AG143" s="6">
        <v>0</v>
      </c>
      <c r="AH143" s="6">
        <v>0</v>
      </c>
      <c r="AI143" s="6">
        <v>0</v>
      </c>
      <c r="AJ143" s="6">
        <v>0</v>
      </c>
      <c r="AK143" s="6">
        <v>2</v>
      </c>
      <c r="AL143" s="6">
        <v>0</v>
      </c>
      <c r="AM143" s="6">
        <v>0</v>
      </c>
      <c r="AN143" s="3">
        <f t="shared" si="8"/>
        <v>15547</v>
      </c>
      <c r="AO143">
        <f t="shared" si="9"/>
        <v>1889</v>
      </c>
      <c r="AP143">
        <f t="shared" si="10"/>
        <v>2</v>
      </c>
      <c r="AQ143" s="3">
        <f t="shared" si="11"/>
        <v>17438</v>
      </c>
    </row>
    <row r="144" spans="1:43" ht="15.75" hidden="1" thickTop="1" x14ac:dyDescent="0.25">
      <c r="A144" s="6">
        <v>14</v>
      </c>
      <c r="B144" s="6">
        <v>2018</v>
      </c>
      <c r="C144" s="6">
        <v>10</v>
      </c>
      <c r="D144" s="7">
        <v>4224</v>
      </c>
      <c r="E144" s="7">
        <v>7364</v>
      </c>
      <c r="F144" s="7">
        <v>3831</v>
      </c>
      <c r="G144" s="6">
        <v>43</v>
      </c>
      <c r="H144" s="6">
        <v>18</v>
      </c>
      <c r="I144" s="6">
        <v>0</v>
      </c>
      <c r="J144" s="6">
        <v>0</v>
      </c>
      <c r="K144" s="6">
        <v>31</v>
      </c>
      <c r="L144" s="6">
        <v>15</v>
      </c>
      <c r="M144" s="6">
        <v>0</v>
      </c>
      <c r="N144" s="6">
        <v>0</v>
      </c>
      <c r="O144" s="6">
        <v>107</v>
      </c>
      <c r="P144" s="6">
        <v>600</v>
      </c>
      <c r="Q144" s="6">
        <v>131</v>
      </c>
      <c r="R144" s="6">
        <v>9</v>
      </c>
      <c r="S144" s="6">
        <v>0</v>
      </c>
      <c r="T144" s="6">
        <v>0</v>
      </c>
      <c r="U144" s="6">
        <v>0</v>
      </c>
      <c r="V144" s="6">
        <v>0</v>
      </c>
      <c r="W144" s="6">
        <v>0</v>
      </c>
      <c r="X144" s="6">
        <v>9</v>
      </c>
      <c r="Y144" s="6">
        <v>360</v>
      </c>
      <c r="Z144" s="6">
        <v>440</v>
      </c>
      <c r="AA144" s="6">
        <v>210</v>
      </c>
      <c r="AB144" s="6">
        <v>20</v>
      </c>
      <c r="AC144" s="6">
        <v>10</v>
      </c>
      <c r="AD144" s="6">
        <v>1</v>
      </c>
      <c r="AE144" s="6">
        <v>0</v>
      </c>
      <c r="AF144" s="6">
        <v>0</v>
      </c>
      <c r="AG144" s="6">
        <v>0</v>
      </c>
      <c r="AH144" s="6">
        <v>0</v>
      </c>
      <c r="AI144" s="6">
        <v>0</v>
      </c>
      <c r="AJ144" s="6">
        <v>0</v>
      </c>
      <c r="AK144" s="6">
        <v>2</v>
      </c>
      <c r="AL144" s="6">
        <v>0</v>
      </c>
      <c r="AM144" s="6">
        <v>0</v>
      </c>
      <c r="AN144" s="3">
        <f t="shared" si="8"/>
        <v>15526</v>
      </c>
      <c r="AO144">
        <f t="shared" si="9"/>
        <v>1897</v>
      </c>
      <c r="AP144">
        <f t="shared" si="10"/>
        <v>2</v>
      </c>
      <c r="AQ144" s="3">
        <f t="shared" si="11"/>
        <v>17425</v>
      </c>
    </row>
    <row r="145" spans="1:43" ht="15.75" hidden="1" thickTop="1" x14ac:dyDescent="0.25">
      <c r="A145" s="6">
        <v>14</v>
      </c>
      <c r="B145" s="6">
        <v>2018</v>
      </c>
      <c r="C145" s="6">
        <v>11</v>
      </c>
      <c r="D145" s="7">
        <v>4083</v>
      </c>
      <c r="E145" s="7">
        <v>6913</v>
      </c>
      <c r="F145" s="7">
        <v>3655</v>
      </c>
      <c r="G145" s="6">
        <v>40</v>
      </c>
      <c r="H145" s="6">
        <v>18</v>
      </c>
      <c r="I145" s="6">
        <v>0</v>
      </c>
      <c r="J145" s="6">
        <v>0</v>
      </c>
      <c r="K145" s="6">
        <v>31</v>
      </c>
      <c r="L145" s="6">
        <v>14</v>
      </c>
      <c r="M145" s="6">
        <v>0</v>
      </c>
      <c r="N145" s="6">
        <v>0</v>
      </c>
      <c r="O145" s="6">
        <v>106</v>
      </c>
      <c r="P145" s="6">
        <v>577</v>
      </c>
      <c r="Q145" s="6">
        <v>121</v>
      </c>
      <c r="R145" s="6">
        <v>9</v>
      </c>
      <c r="S145" s="6">
        <v>0</v>
      </c>
      <c r="T145" s="6">
        <v>0</v>
      </c>
      <c r="U145" s="6">
        <v>0</v>
      </c>
      <c r="V145" s="6">
        <v>0</v>
      </c>
      <c r="W145" s="6">
        <v>0</v>
      </c>
      <c r="X145" s="6">
        <v>9</v>
      </c>
      <c r="Y145" s="6">
        <v>357</v>
      </c>
      <c r="Z145" s="6">
        <v>430</v>
      </c>
      <c r="AA145" s="6">
        <v>207</v>
      </c>
      <c r="AB145" s="6">
        <v>19</v>
      </c>
      <c r="AC145" s="6">
        <v>9</v>
      </c>
      <c r="AD145" s="6">
        <v>1</v>
      </c>
      <c r="AE145" s="6">
        <v>0</v>
      </c>
      <c r="AF145" s="6">
        <v>0</v>
      </c>
      <c r="AG145" s="6">
        <v>0</v>
      </c>
      <c r="AH145" s="6">
        <v>0</v>
      </c>
      <c r="AI145" s="6">
        <v>0</v>
      </c>
      <c r="AJ145" s="6">
        <v>0</v>
      </c>
      <c r="AK145" s="6">
        <v>2</v>
      </c>
      <c r="AL145" s="6">
        <v>0</v>
      </c>
      <c r="AM145" s="6">
        <v>0</v>
      </c>
      <c r="AN145" s="3">
        <f t="shared" si="8"/>
        <v>14754</v>
      </c>
      <c r="AO145">
        <f t="shared" si="9"/>
        <v>1845</v>
      </c>
      <c r="AP145">
        <f t="shared" si="10"/>
        <v>2</v>
      </c>
      <c r="AQ145" s="3">
        <f t="shared" si="11"/>
        <v>16601</v>
      </c>
    </row>
    <row r="146" spans="1:43" ht="15.75" hidden="1" thickTop="1" x14ac:dyDescent="0.25">
      <c r="A146" s="6">
        <v>14</v>
      </c>
      <c r="B146" s="6">
        <v>2018</v>
      </c>
      <c r="C146" s="6">
        <v>12</v>
      </c>
      <c r="D146" s="7">
        <v>4029</v>
      </c>
      <c r="E146" s="7">
        <v>6773</v>
      </c>
      <c r="F146" s="7">
        <v>3617</v>
      </c>
      <c r="G146" s="6">
        <v>40</v>
      </c>
      <c r="H146" s="6">
        <v>17</v>
      </c>
      <c r="I146" s="6">
        <v>0</v>
      </c>
      <c r="J146" s="6">
        <v>0</v>
      </c>
      <c r="K146" s="6">
        <v>31</v>
      </c>
      <c r="L146" s="6">
        <v>14</v>
      </c>
      <c r="M146" s="6">
        <v>0</v>
      </c>
      <c r="N146" s="6">
        <v>0</v>
      </c>
      <c r="O146" s="6">
        <v>106</v>
      </c>
      <c r="P146" s="6">
        <v>555</v>
      </c>
      <c r="Q146" s="6">
        <v>122</v>
      </c>
      <c r="R146" s="6">
        <v>9</v>
      </c>
      <c r="S146" s="6">
        <v>0</v>
      </c>
      <c r="T146" s="6">
        <v>0</v>
      </c>
      <c r="U146" s="6">
        <v>0</v>
      </c>
      <c r="V146" s="6">
        <v>0</v>
      </c>
      <c r="W146" s="6">
        <v>0</v>
      </c>
      <c r="X146" s="6">
        <v>9</v>
      </c>
      <c r="Y146" s="6">
        <v>322</v>
      </c>
      <c r="Z146" s="6">
        <v>425</v>
      </c>
      <c r="AA146" s="6">
        <v>205</v>
      </c>
      <c r="AB146" s="6">
        <v>19</v>
      </c>
      <c r="AC146" s="6">
        <v>9</v>
      </c>
      <c r="AD146" s="6">
        <v>1</v>
      </c>
      <c r="AE146" s="6">
        <v>0</v>
      </c>
      <c r="AF146" s="6">
        <v>0</v>
      </c>
      <c r="AG146" s="6">
        <v>0</v>
      </c>
      <c r="AH146" s="6">
        <v>0</v>
      </c>
      <c r="AI146" s="6">
        <v>0</v>
      </c>
      <c r="AJ146" s="6">
        <v>0</v>
      </c>
      <c r="AK146" s="6">
        <v>2</v>
      </c>
      <c r="AL146" s="6">
        <v>0</v>
      </c>
      <c r="AM146" s="6">
        <v>0</v>
      </c>
      <c r="AN146" s="3">
        <f t="shared" si="8"/>
        <v>14521</v>
      </c>
      <c r="AO146">
        <f t="shared" si="9"/>
        <v>1782</v>
      </c>
      <c r="AP146">
        <f t="shared" si="10"/>
        <v>2</v>
      </c>
      <c r="AQ146" s="3">
        <f t="shared" si="11"/>
        <v>16305</v>
      </c>
    </row>
    <row r="147" spans="1:43" ht="15.75" hidden="1" thickTop="1" x14ac:dyDescent="0.25">
      <c r="A147" s="6">
        <v>15</v>
      </c>
      <c r="B147" s="6">
        <v>2018</v>
      </c>
      <c r="C147" s="6">
        <v>1</v>
      </c>
      <c r="D147" s="7">
        <v>10498</v>
      </c>
      <c r="E147" s="7">
        <v>23767</v>
      </c>
      <c r="F147" s="7">
        <v>5854</v>
      </c>
      <c r="G147" s="6">
        <v>35</v>
      </c>
      <c r="H147" s="6">
        <v>21</v>
      </c>
      <c r="I147" s="6">
        <v>3</v>
      </c>
      <c r="J147" s="6">
        <v>6</v>
      </c>
      <c r="K147" s="6">
        <v>10</v>
      </c>
      <c r="L147" s="6">
        <v>5</v>
      </c>
      <c r="M147" s="6">
        <v>0</v>
      </c>
      <c r="N147" s="6">
        <v>0</v>
      </c>
      <c r="O147" s="6">
        <v>53</v>
      </c>
      <c r="P147" s="6">
        <v>450</v>
      </c>
      <c r="Q147" s="6">
        <v>89</v>
      </c>
      <c r="R147" s="6">
        <v>22</v>
      </c>
      <c r="S147" s="6">
        <v>1</v>
      </c>
      <c r="T147" s="6">
        <v>0</v>
      </c>
      <c r="U147" s="6">
        <v>0</v>
      </c>
      <c r="V147" s="6">
        <v>0</v>
      </c>
      <c r="W147" s="6">
        <v>0</v>
      </c>
      <c r="X147" s="6">
        <v>13</v>
      </c>
      <c r="Y147" s="6">
        <v>218</v>
      </c>
      <c r="Z147" s="6">
        <v>451</v>
      </c>
      <c r="AA147" s="6">
        <v>249</v>
      </c>
      <c r="AB147" s="6">
        <v>24</v>
      </c>
      <c r="AC147" s="6">
        <v>6</v>
      </c>
      <c r="AD147" s="6">
        <v>6</v>
      </c>
      <c r="AE147" s="6">
        <v>0</v>
      </c>
      <c r="AF147" s="6">
        <v>1</v>
      </c>
      <c r="AG147" s="6">
        <v>0</v>
      </c>
      <c r="AH147" s="6">
        <v>0</v>
      </c>
      <c r="AI147" s="6">
        <v>0</v>
      </c>
      <c r="AJ147" s="6">
        <v>0</v>
      </c>
      <c r="AK147" s="6">
        <v>0</v>
      </c>
      <c r="AL147" s="6">
        <v>1</v>
      </c>
      <c r="AM147" s="6">
        <v>0</v>
      </c>
      <c r="AN147" s="3">
        <f t="shared" si="8"/>
        <v>40199</v>
      </c>
      <c r="AO147">
        <f t="shared" si="9"/>
        <v>1582</v>
      </c>
      <c r="AP147">
        <f t="shared" si="10"/>
        <v>2</v>
      </c>
      <c r="AQ147" s="3">
        <f t="shared" si="11"/>
        <v>41783</v>
      </c>
    </row>
    <row r="148" spans="1:43" ht="15.75" hidden="1" thickTop="1" x14ac:dyDescent="0.25">
      <c r="A148" s="6">
        <v>15</v>
      </c>
      <c r="B148" s="6">
        <v>2018</v>
      </c>
      <c r="C148" s="6">
        <v>2</v>
      </c>
      <c r="D148" s="7">
        <v>10502</v>
      </c>
      <c r="E148" s="7">
        <v>23737</v>
      </c>
      <c r="F148" s="7">
        <v>6042</v>
      </c>
      <c r="G148" s="6">
        <v>34</v>
      </c>
      <c r="H148" s="6">
        <v>21</v>
      </c>
      <c r="I148" s="6">
        <v>3</v>
      </c>
      <c r="J148" s="6">
        <v>2</v>
      </c>
      <c r="K148" s="6">
        <v>10</v>
      </c>
      <c r="L148" s="6">
        <v>5</v>
      </c>
      <c r="M148" s="6">
        <v>0</v>
      </c>
      <c r="N148" s="6">
        <v>0</v>
      </c>
      <c r="O148" s="6">
        <v>53</v>
      </c>
      <c r="P148" s="6">
        <v>441</v>
      </c>
      <c r="Q148" s="6">
        <v>93</v>
      </c>
      <c r="R148" s="6">
        <v>22</v>
      </c>
      <c r="S148" s="6">
        <v>1</v>
      </c>
      <c r="T148" s="6">
        <v>0</v>
      </c>
      <c r="U148" s="6">
        <v>0</v>
      </c>
      <c r="V148" s="6">
        <v>0</v>
      </c>
      <c r="W148" s="6">
        <v>0</v>
      </c>
      <c r="X148" s="6">
        <v>13</v>
      </c>
      <c r="Y148" s="6">
        <v>214</v>
      </c>
      <c r="Z148" s="6">
        <v>441</v>
      </c>
      <c r="AA148" s="6">
        <v>246</v>
      </c>
      <c r="AB148" s="6">
        <v>25</v>
      </c>
      <c r="AC148" s="6">
        <v>6</v>
      </c>
      <c r="AD148" s="6">
        <v>6</v>
      </c>
      <c r="AE148" s="6">
        <v>0</v>
      </c>
      <c r="AF148" s="6">
        <v>1</v>
      </c>
      <c r="AG148" s="6">
        <v>0</v>
      </c>
      <c r="AH148" s="6">
        <v>0</v>
      </c>
      <c r="AI148" s="6">
        <v>0</v>
      </c>
      <c r="AJ148" s="6">
        <v>0</v>
      </c>
      <c r="AK148" s="6">
        <v>0</v>
      </c>
      <c r="AL148" s="6">
        <v>1</v>
      </c>
      <c r="AM148" s="6">
        <v>0</v>
      </c>
      <c r="AN148" s="3">
        <f t="shared" si="8"/>
        <v>40356</v>
      </c>
      <c r="AO148">
        <f t="shared" si="9"/>
        <v>1561</v>
      </c>
      <c r="AP148">
        <f t="shared" si="10"/>
        <v>2</v>
      </c>
      <c r="AQ148" s="3">
        <f t="shared" si="11"/>
        <v>41919</v>
      </c>
    </row>
    <row r="149" spans="1:43" ht="15.75" hidden="1" thickTop="1" x14ac:dyDescent="0.25">
      <c r="A149" s="6">
        <v>15</v>
      </c>
      <c r="B149" s="6">
        <v>2018</v>
      </c>
      <c r="C149" s="6">
        <v>3</v>
      </c>
      <c r="D149" s="7">
        <v>10529</v>
      </c>
      <c r="E149" s="7">
        <v>23760</v>
      </c>
      <c r="F149" s="7">
        <v>6208</v>
      </c>
      <c r="G149" s="6">
        <v>34</v>
      </c>
      <c r="H149" s="6">
        <v>21</v>
      </c>
      <c r="I149" s="6">
        <v>3</v>
      </c>
      <c r="J149" s="6">
        <v>2</v>
      </c>
      <c r="K149" s="6">
        <v>10</v>
      </c>
      <c r="L149" s="6">
        <v>5</v>
      </c>
      <c r="M149" s="6">
        <v>0</v>
      </c>
      <c r="N149" s="6">
        <v>0</v>
      </c>
      <c r="O149" s="6">
        <v>53</v>
      </c>
      <c r="P149" s="6">
        <v>439</v>
      </c>
      <c r="Q149" s="6">
        <v>83</v>
      </c>
      <c r="R149" s="6">
        <v>22</v>
      </c>
      <c r="S149" s="6">
        <v>1</v>
      </c>
      <c r="T149" s="6">
        <v>0</v>
      </c>
      <c r="U149" s="6">
        <v>0</v>
      </c>
      <c r="V149" s="6">
        <v>0</v>
      </c>
      <c r="W149" s="6">
        <v>0</v>
      </c>
      <c r="X149" s="6">
        <v>13</v>
      </c>
      <c r="Y149" s="6">
        <v>216</v>
      </c>
      <c r="Z149" s="6">
        <v>447</v>
      </c>
      <c r="AA149" s="6">
        <v>248</v>
      </c>
      <c r="AB149" s="6">
        <v>24</v>
      </c>
      <c r="AC149" s="6">
        <v>6</v>
      </c>
      <c r="AD149" s="6">
        <v>6</v>
      </c>
      <c r="AE149" s="6">
        <v>0</v>
      </c>
      <c r="AF149" s="6">
        <v>1</v>
      </c>
      <c r="AG149" s="6">
        <v>0</v>
      </c>
      <c r="AH149" s="6">
        <v>0</v>
      </c>
      <c r="AI149" s="6">
        <v>0</v>
      </c>
      <c r="AJ149" s="6">
        <v>0</v>
      </c>
      <c r="AK149" s="6">
        <v>0</v>
      </c>
      <c r="AL149" s="6">
        <v>1</v>
      </c>
      <c r="AM149" s="6">
        <v>0</v>
      </c>
      <c r="AN149" s="3">
        <f t="shared" si="8"/>
        <v>40572</v>
      </c>
      <c r="AO149">
        <f t="shared" si="9"/>
        <v>1558</v>
      </c>
      <c r="AP149">
        <f t="shared" si="10"/>
        <v>2</v>
      </c>
      <c r="AQ149" s="3">
        <f t="shared" si="11"/>
        <v>42132</v>
      </c>
    </row>
    <row r="150" spans="1:43" ht="15.75" hidden="1" thickTop="1" x14ac:dyDescent="0.25">
      <c r="A150" s="6">
        <v>15</v>
      </c>
      <c r="B150" s="6">
        <v>2018</v>
      </c>
      <c r="C150" s="6">
        <v>4</v>
      </c>
      <c r="D150" s="7">
        <v>10535</v>
      </c>
      <c r="E150" s="7">
        <v>23744</v>
      </c>
      <c r="F150" s="7">
        <v>6379</v>
      </c>
      <c r="G150" s="6">
        <v>34</v>
      </c>
      <c r="H150" s="6">
        <v>21</v>
      </c>
      <c r="I150" s="6">
        <v>3</v>
      </c>
      <c r="J150" s="6">
        <v>2</v>
      </c>
      <c r="K150" s="6">
        <v>10</v>
      </c>
      <c r="L150" s="6">
        <v>5</v>
      </c>
      <c r="M150" s="6">
        <v>0</v>
      </c>
      <c r="N150" s="6">
        <v>0</v>
      </c>
      <c r="O150" s="6">
        <v>53</v>
      </c>
      <c r="P150" s="6">
        <v>436</v>
      </c>
      <c r="Q150" s="6">
        <v>87</v>
      </c>
      <c r="R150" s="6">
        <v>23</v>
      </c>
      <c r="S150" s="6">
        <v>1</v>
      </c>
      <c r="T150" s="6">
        <v>0</v>
      </c>
      <c r="U150" s="6">
        <v>0</v>
      </c>
      <c r="V150" s="6">
        <v>0</v>
      </c>
      <c r="W150" s="6">
        <v>0</v>
      </c>
      <c r="X150" s="6">
        <v>13</v>
      </c>
      <c r="Y150" s="6">
        <v>214</v>
      </c>
      <c r="Z150" s="6">
        <v>446</v>
      </c>
      <c r="AA150" s="6">
        <v>247</v>
      </c>
      <c r="AB150" s="6">
        <v>24</v>
      </c>
      <c r="AC150" s="6">
        <v>6</v>
      </c>
      <c r="AD150" s="6">
        <v>6</v>
      </c>
      <c r="AE150" s="6">
        <v>0</v>
      </c>
      <c r="AF150" s="6">
        <v>1</v>
      </c>
      <c r="AG150" s="6">
        <v>0</v>
      </c>
      <c r="AH150" s="6">
        <v>0</v>
      </c>
      <c r="AI150" s="6">
        <v>0</v>
      </c>
      <c r="AJ150" s="6">
        <v>0</v>
      </c>
      <c r="AK150" s="6">
        <v>0</v>
      </c>
      <c r="AL150" s="6">
        <v>1</v>
      </c>
      <c r="AM150" s="6">
        <v>0</v>
      </c>
      <c r="AN150" s="3">
        <f t="shared" si="8"/>
        <v>40733</v>
      </c>
      <c r="AO150">
        <f t="shared" si="9"/>
        <v>1556</v>
      </c>
      <c r="AP150">
        <f t="shared" si="10"/>
        <v>2</v>
      </c>
      <c r="AQ150" s="3">
        <f t="shared" si="11"/>
        <v>42291</v>
      </c>
    </row>
    <row r="151" spans="1:43" ht="15.75" hidden="1" thickTop="1" x14ac:dyDescent="0.25">
      <c r="A151" s="6">
        <v>15</v>
      </c>
      <c r="B151" s="6">
        <v>2018</v>
      </c>
      <c r="C151" s="6">
        <v>5</v>
      </c>
      <c r="D151" s="7">
        <v>10499</v>
      </c>
      <c r="E151" s="7">
        <v>23709</v>
      </c>
      <c r="F151" s="7">
        <v>6507</v>
      </c>
      <c r="G151" s="6">
        <v>33</v>
      </c>
      <c r="H151" s="6">
        <v>21</v>
      </c>
      <c r="I151" s="6">
        <v>3</v>
      </c>
      <c r="J151" s="6">
        <v>16</v>
      </c>
      <c r="K151" s="6">
        <v>10</v>
      </c>
      <c r="L151" s="6">
        <v>5</v>
      </c>
      <c r="M151" s="6">
        <v>0</v>
      </c>
      <c r="N151" s="6">
        <v>0</v>
      </c>
      <c r="O151" s="6">
        <v>53</v>
      </c>
      <c r="P151" s="6">
        <v>432</v>
      </c>
      <c r="Q151" s="6">
        <v>86</v>
      </c>
      <c r="R151" s="6">
        <v>22</v>
      </c>
      <c r="S151" s="6">
        <v>1</v>
      </c>
      <c r="T151" s="6">
        <v>0</v>
      </c>
      <c r="U151" s="6">
        <v>0</v>
      </c>
      <c r="V151" s="6">
        <v>0</v>
      </c>
      <c r="W151" s="6">
        <v>0</v>
      </c>
      <c r="X151" s="6">
        <v>13</v>
      </c>
      <c r="Y151" s="6">
        <v>213</v>
      </c>
      <c r="Z151" s="6">
        <v>451</v>
      </c>
      <c r="AA151" s="6">
        <v>249</v>
      </c>
      <c r="AB151" s="6">
        <v>24</v>
      </c>
      <c r="AC151" s="6">
        <v>6</v>
      </c>
      <c r="AD151" s="6">
        <v>6</v>
      </c>
      <c r="AE151" s="6">
        <v>0</v>
      </c>
      <c r="AF151" s="6">
        <v>1</v>
      </c>
      <c r="AG151" s="6">
        <v>0</v>
      </c>
      <c r="AH151" s="6">
        <v>0</v>
      </c>
      <c r="AI151" s="6">
        <v>0</v>
      </c>
      <c r="AJ151" s="6">
        <v>0</v>
      </c>
      <c r="AK151" s="6">
        <v>0</v>
      </c>
      <c r="AL151" s="6">
        <v>1</v>
      </c>
      <c r="AM151" s="6">
        <v>0</v>
      </c>
      <c r="AN151" s="3">
        <f t="shared" si="8"/>
        <v>40803</v>
      </c>
      <c r="AO151">
        <f t="shared" si="9"/>
        <v>1556</v>
      </c>
      <c r="AP151">
        <f t="shared" si="10"/>
        <v>2</v>
      </c>
      <c r="AQ151" s="3">
        <f t="shared" si="11"/>
        <v>42361</v>
      </c>
    </row>
    <row r="152" spans="1:43" ht="15.75" hidden="1" thickTop="1" x14ac:dyDescent="0.25">
      <c r="A152" s="6">
        <v>15</v>
      </c>
      <c r="B152" s="6">
        <v>2018</v>
      </c>
      <c r="C152" s="6">
        <v>6</v>
      </c>
      <c r="D152" s="7">
        <v>10492</v>
      </c>
      <c r="E152" s="7">
        <v>23724</v>
      </c>
      <c r="F152" s="7">
        <v>6700</v>
      </c>
      <c r="G152" s="6">
        <v>35</v>
      </c>
      <c r="H152" s="6">
        <v>21</v>
      </c>
      <c r="I152" s="6">
        <v>3</v>
      </c>
      <c r="J152" s="6">
        <v>17</v>
      </c>
      <c r="K152" s="6">
        <v>10</v>
      </c>
      <c r="L152" s="6">
        <v>5</v>
      </c>
      <c r="M152" s="6">
        <v>0</v>
      </c>
      <c r="N152" s="6">
        <v>0</v>
      </c>
      <c r="O152" s="6">
        <v>54</v>
      </c>
      <c r="P152" s="6">
        <v>442</v>
      </c>
      <c r="Q152" s="6">
        <v>85</v>
      </c>
      <c r="R152" s="6">
        <v>18</v>
      </c>
      <c r="S152" s="6">
        <v>2</v>
      </c>
      <c r="T152" s="6">
        <v>0</v>
      </c>
      <c r="U152" s="6">
        <v>0</v>
      </c>
      <c r="V152" s="6">
        <v>0</v>
      </c>
      <c r="W152" s="6">
        <v>0</v>
      </c>
      <c r="X152" s="6">
        <v>13</v>
      </c>
      <c r="Y152" s="6">
        <v>211</v>
      </c>
      <c r="Z152" s="6">
        <v>451</v>
      </c>
      <c r="AA152" s="6">
        <v>255</v>
      </c>
      <c r="AB152" s="6">
        <v>24</v>
      </c>
      <c r="AC152" s="6">
        <v>6</v>
      </c>
      <c r="AD152" s="6">
        <v>6</v>
      </c>
      <c r="AE152" s="6">
        <v>0</v>
      </c>
      <c r="AF152" s="6">
        <v>1</v>
      </c>
      <c r="AG152" s="6">
        <v>0</v>
      </c>
      <c r="AH152" s="6">
        <v>0</v>
      </c>
      <c r="AI152" s="6">
        <v>0</v>
      </c>
      <c r="AJ152" s="6">
        <v>0</v>
      </c>
      <c r="AK152" s="6">
        <v>0</v>
      </c>
      <c r="AL152" s="6">
        <v>1</v>
      </c>
      <c r="AM152" s="6">
        <v>0</v>
      </c>
      <c r="AN152" s="3">
        <f t="shared" si="8"/>
        <v>41007</v>
      </c>
      <c r="AO152">
        <f t="shared" si="9"/>
        <v>1567</v>
      </c>
      <c r="AP152">
        <f t="shared" si="10"/>
        <v>2</v>
      </c>
      <c r="AQ152" s="3">
        <f t="shared" si="11"/>
        <v>42576</v>
      </c>
    </row>
    <row r="153" spans="1:43" ht="15.75" hidden="1" thickTop="1" x14ac:dyDescent="0.25">
      <c r="A153" s="6">
        <v>15</v>
      </c>
      <c r="B153" s="6">
        <v>2018</v>
      </c>
      <c r="C153" s="6">
        <v>7</v>
      </c>
      <c r="D153" s="7">
        <v>5925</v>
      </c>
      <c r="E153" s="7">
        <v>24299</v>
      </c>
      <c r="F153" s="7">
        <v>10774</v>
      </c>
      <c r="G153" s="6">
        <v>36</v>
      </c>
      <c r="H153" s="6">
        <v>21</v>
      </c>
      <c r="I153" s="6">
        <v>0</v>
      </c>
      <c r="J153" s="6">
        <v>1</v>
      </c>
      <c r="K153" s="6">
        <v>6</v>
      </c>
      <c r="L153" s="6">
        <v>9</v>
      </c>
      <c r="M153" s="6">
        <v>0</v>
      </c>
      <c r="N153" s="6">
        <v>0</v>
      </c>
      <c r="O153" s="6">
        <v>54</v>
      </c>
      <c r="P153" s="6">
        <v>440</v>
      </c>
      <c r="Q153" s="6">
        <v>73</v>
      </c>
      <c r="R153" s="6">
        <v>19</v>
      </c>
      <c r="S153" s="6">
        <v>2</v>
      </c>
      <c r="T153" s="6">
        <v>0</v>
      </c>
      <c r="U153" s="6">
        <v>0</v>
      </c>
      <c r="V153" s="6">
        <v>0</v>
      </c>
      <c r="W153" s="6">
        <v>0</v>
      </c>
      <c r="X153" s="6">
        <v>14</v>
      </c>
      <c r="Y153" s="6">
        <v>199</v>
      </c>
      <c r="Z153" s="6">
        <v>497</v>
      </c>
      <c r="AA153" s="6">
        <v>232</v>
      </c>
      <c r="AB153" s="6">
        <v>21</v>
      </c>
      <c r="AC153" s="6">
        <v>7</v>
      </c>
      <c r="AD153" s="6">
        <v>6</v>
      </c>
      <c r="AE153" s="6">
        <v>0</v>
      </c>
      <c r="AF153" s="6">
        <v>1</v>
      </c>
      <c r="AG153" s="6">
        <v>0</v>
      </c>
      <c r="AH153" s="6">
        <v>0</v>
      </c>
      <c r="AI153" s="6">
        <v>0</v>
      </c>
      <c r="AJ153" s="6">
        <v>0</v>
      </c>
      <c r="AK153" s="6">
        <v>0</v>
      </c>
      <c r="AL153" s="6">
        <v>1</v>
      </c>
      <c r="AM153" s="6">
        <v>0</v>
      </c>
      <c r="AN153" s="3">
        <f t="shared" si="8"/>
        <v>41071</v>
      </c>
      <c r="AO153">
        <f t="shared" si="9"/>
        <v>1564</v>
      </c>
      <c r="AP153">
        <f t="shared" si="10"/>
        <v>2</v>
      </c>
      <c r="AQ153" s="3">
        <f t="shared" si="11"/>
        <v>42637</v>
      </c>
    </row>
    <row r="154" spans="1:43" ht="15.75" hidden="1" thickTop="1" x14ac:dyDescent="0.25">
      <c r="A154" s="6">
        <v>15</v>
      </c>
      <c r="B154" s="6">
        <v>2018</v>
      </c>
      <c r="C154" s="6">
        <v>8</v>
      </c>
      <c r="D154" s="7">
        <v>5925</v>
      </c>
      <c r="E154" s="7">
        <v>24257</v>
      </c>
      <c r="F154" s="7">
        <v>10954</v>
      </c>
      <c r="G154" s="6">
        <v>36</v>
      </c>
      <c r="H154" s="6">
        <v>21</v>
      </c>
      <c r="I154" s="6">
        <v>0</v>
      </c>
      <c r="J154" s="6">
        <v>1</v>
      </c>
      <c r="K154" s="6">
        <v>6</v>
      </c>
      <c r="L154" s="6">
        <v>9</v>
      </c>
      <c r="M154" s="6">
        <v>0</v>
      </c>
      <c r="N154" s="6">
        <v>0</v>
      </c>
      <c r="O154" s="6">
        <v>54</v>
      </c>
      <c r="P154" s="6">
        <v>439</v>
      </c>
      <c r="Q154" s="6">
        <v>73</v>
      </c>
      <c r="R154" s="6">
        <v>17</v>
      </c>
      <c r="S154" s="6">
        <v>3</v>
      </c>
      <c r="T154" s="6">
        <v>0</v>
      </c>
      <c r="U154" s="6">
        <v>0</v>
      </c>
      <c r="V154" s="6">
        <v>0</v>
      </c>
      <c r="W154" s="6">
        <v>0</v>
      </c>
      <c r="X154" s="6">
        <v>15</v>
      </c>
      <c r="Y154" s="6">
        <v>201</v>
      </c>
      <c r="Z154" s="6">
        <v>497</v>
      </c>
      <c r="AA154" s="6">
        <v>233</v>
      </c>
      <c r="AB154" s="6">
        <v>21</v>
      </c>
      <c r="AC154" s="6">
        <v>7</v>
      </c>
      <c r="AD154" s="6">
        <v>5</v>
      </c>
      <c r="AE154" s="6">
        <v>0</v>
      </c>
      <c r="AF154" s="6">
        <v>1</v>
      </c>
      <c r="AG154" s="6">
        <v>0</v>
      </c>
      <c r="AH154" s="6">
        <v>0</v>
      </c>
      <c r="AI154" s="6">
        <v>0</v>
      </c>
      <c r="AJ154" s="6">
        <v>0</v>
      </c>
      <c r="AK154" s="6">
        <v>0</v>
      </c>
      <c r="AL154" s="6">
        <v>1</v>
      </c>
      <c r="AM154" s="6">
        <v>0</v>
      </c>
      <c r="AN154" s="3">
        <f t="shared" si="8"/>
        <v>41209</v>
      </c>
      <c r="AO154">
        <f t="shared" si="9"/>
        <v>1565</v>
      </c>
      <c r="AP154">
        <f t="shared" si="10"/>
        <v>2</v>
      </c>
      <c r="AQ154" s="3">
        <f t="shared" si="11"/>
        <v>42776</v>
      </c>
    </row>
    <row r="155" spans="1:43" ht="15.75" hidden="1" thickTop="1" x14ac:dyDescent="0.25">
      <c r="A155" s="6">
        <v>15</v>
      </c>
      <c r="B155" s="6">
        <v>2018</v>
      </c>
      <c r="C155" s="6">
        <v>9</v>
      </c>
      <c r="D155" s="7">
        <v>5949</v>
      </c>
      <c r="E155" s="7">
        <v>24318</v>
      </c>
      <c r="F155" s="7">
        <v>11030</v>
      </c>
      <c r="G155" s="6">
        <v>36</v>
      </c>
      <c r="H155" s="6">
        <v>21</v>
      </c>
      <c r="I155" s="6">
        <v>0</v>
      </c>
      <c r="J155" s="6">
        <v>1</v>
      </c>
      <c r="K155" s="6">
        <v>6</v>
      </c>
      <c r="L155" s="6">
        <v>9</v>
      </c>
      <c r="M155" s="6">
        <v>0</v>
      </c>
      <c r="N155" s="6">
        <v>0</v>
      </c>
      <c r="O155" s="6">
        <v>58</v>
      </c>
      <c r="P155" s="6">
        <v>434</v>
      </c>
      <c r="Q155" s="6">
        <v>72</v>
      </c>
      <c r="R155" s="6">
        <v>17</v>
      </c>
      <c r="S155" s="6">
        <v>3</v>
      </c>
      <c r="T155" s="6">
        <v>0</v>
      </c>
      <c r="U155" s="6">
        <v>1</v>
      </c>
      <c r="V155" s="6">
        <v>0</v>
      </c>
      <c r="W155" s="6">
        <v>0</v>
      </c>
      <c r="X155" s="6">
        <v>15</v>
      </c>
      <c r="Y155" s="6">
        <v>204</v>
      </c>
      <c r="Z155" s="6">
        <v>500</v>
      </c>
      <c r="AA155" s="6">
        <v>234</v>
      </c>
      <c r="AB155" s="6">
        <v>21</v>
      </c>
      <c r="AC155" s="6">
        <v>7</v>
      </c>
      <c r="AD155" s="6">
        <v>5</v>
      </c>
      <c r="AE155" s="6">
        <v>0</v>
      </c>
      <c r="AF155" s="6">
        <v>1</v>
      </c>
      <c r="AG155" s="6">
        <v>0</v>
      </c>
      <c r="AH155" s="6">
        <v>0</v>
      </c>
      <c r="AI155" s="6">
        <v>0</v>
      </c>
      <c r="AJ155" s="6">
        <v>0</v>
      </c>
      <c r="AK155" s="6">
        <v>0</v>
      </c>
      <c r="AL155" s="6">
        <v>1</v>
      </c>
      <c r="AM155" s="6">
        <v>0</v>
      </c>
      <c r="AN155" s="3">
        <f t="shared" si="8"/>
        <v>41370</v>
      </c>
      <c r="AO155">
        <f t="shared" si="9"/>
        <v>1571</v>
      </c>
      <c r="AP155">
        <f t="shared" si="10"/>
        <v>2</v>
      </c>
      <c r="AQ155" s="3">
        <f t="shared" si="11"/>
        <v>42943</v>
      </c>
    </row>
    <row r="156" spans="1:43" ht="15.75" hidden="1" thickTop="1" x14ac:dyDescent="0.25">
      <c r="A156" s="6">
        <v>15</v>
      </c>
      <c r="B156" s="6">
        <v>2018</v>
      </c>
      <c r="C156" s="6">
        <v>10</v>
      </c>
      <c r="D156" s="7">
        <v>5947</v>
      </c>
      <c r="E156" s="7">
        <v>24322</v>
      </c>
      <c r="F156" s="7">
        <v>11099</v>
      </c>
      <c r="G156" s="6">
        <v>38</v>
      </c>
      <c r="H156" s="6">
        <v>21</v>
      </c>
      <c r="I156" s="6">
        <v>0</v>
      </c>
      <c r="J156" s="6">
        <v>0</v>
      </c>
      <c r="K156" s="6">
        <v>6</v>
      </c>
      <c r="L156" s="6">
        <v>9</v>
      </c>
      <c r="M156" s="6">
        <v>0</v>
      </c>
      <c r="N156" s="6">
        <v>0</v>
      </c>
      <c r="O156" s="6">
        <v>57</v>
      </c>
      <c r="P156" s="6">
        <v>435</v>
      </c>
      <c r="Q156" s="6">
        <v>76</v>
      </c>
      <c r="R156" s="6">
        <v>16</v>
      </c>
      <c r="S156" s="6">
        <v>2</v>
      </c>
      <c r="T156" s="6">
        <v>0</v>
      </c>
      <c r="U156" s="6">
        <v>2</v>
      </c>
      <c r="V156" s="6">
        <v>0</v>
      </c>
      <c r="W156" s="6">
        <v>0</v>
      </c>
      <c r="X156" s="6">
        <v>15</v>
      </c>
      <c r="Y156" s="6">
        <v>203</v>
      </c>
      <c r="Z156" s="6">
        <v>495</v>
      </c>
      <c r="AA156" s="6">
        <v>235</v>
      </c>
      <c r="AB156" s="6">
        <v>22</v>
      </c>
      <c r="AC156" s="6">
        <v>7</v>
      </c>
      <c r="AD156" s="6">
        <v>5</v>
      </c>
      <c r="AE156" s="6">
        <v>0</v>
      </c>
      <c r="AF156" s="6">
        <v>1</v>
      </c>
      <c r="AG156" s="6">
        <v>0</v>
      </c>
      <c r="AH156" s="6">
        <v>0</v>
      </c>
      <c r="AI156" s="6">
        <v>0</v>
      </c>
      <c r="AJ156" s="6">
        <v>0</v>
      </c>
      <c r="AK156" s="6">
        <v>0</v>
      </c>
      <c r="AL156" s="6">
        <v>1</v>
      </c>
      <c r="AM156" s="6">
        <v>0</v>
      </c>
      <c r="AN156" s="3">
        <f t="shared" si="8"/>
        <v>41442</v>
      </c>
      <c r="AO156">
        <f t="shared" si="9"/>
        <v>1570</v>
      </c>
      <c r="AP156">
        <f t="shared" si="10"/>
        <v>2</v>
      </c>
      <c r="AQ156" s="3">
        <f t="shared" si="11"/>
        <v>43014</v>
      </c>
    </row>
    <row r="157" spans="1:43" ht="15.75" hidden="1" thickTop="1" x14ac:dyDescent="0.25">
      <c r="A157" s="6">
        <v>15</v>
      </c>
      <c r="B157" s="6">
        <v>2018</v>
      </c>
      <c r="C157" s="6">
        <v>11</v>
      </c>
      <c r="D157" s="7">
        <v>5945</v>
      </c>
      <c r="E157" s="7">
        <v>24348</v>
      </c>
      <c r="F157" s="7">
        <v>11237</v>
      </c>
      <c r="G157" s="6">
        <v>39</v>
      </c>
      <c r="H157" s="6">
        <v>21</v>
      </c>
      <c r="I157" s="6">
        <v>0</v>
      </c>
      <c r="J157" s="6">
        <v>1</v>
      </c>
      <c r="K157" s="6">
        <v>6</v>
      </c>
      <c r="L157" s="6">
        <v>9</v>
      </c>
      <c r="M157" s="6">
        <v>0</v>
      </c>
      <c r="N157" s="6">
        <v>0</v>
      </c>
      <c r="O157" s="6">
        <v>57</v>
      </c>
      <c r="P157" s="6">
        <v>431</v>
      </c>
      <c r="Q157" s="6">
        <v>69</v>
      </c>
      <c r="R157" s="6">
        <v>17</v>
      </c>
      <c r="S157" s="6">
        <v>2</v>
      </c>
      <c r="T157" s="6">
        <v>0</v>
      </c>
      <c r="U157" s="6">
        <v>0</v>
      </c>
      <c r="V157" s="6">
        <v>0</v>
      </c>
      <c r="W157" s="6">
        <v>0</v>
      </c>
      <c r="X157" s="6">
        <v>15</v>
      </c>
      <c r="Y157" s="6">
        <v>205</v>
      </c>
      <c r="Z157" s="6">
        <v>502</v>
      </c>
      <c r="AA157" s="6">
        <v>235</v>
      </c>
      <c r="AB157" s="6">
        <v>22</v>
      </c>
      <c r="AC157" s="6">
        <v>7</v>
      </c>
      <c r="AD157" s="6">
        <v>6</v>
      </c>
      <c r="AE157" s="6">
        <v>0</v>
      </c>
      <c r="AF157" s="6">
        <v>1</v>
      </c>
      <c r="AG157" s="6">
        <v>0</v>
      </c>
      <c r="AH157" s="6">
        <v>0</v>
      </c>
      <c r="AI157" s="6">
        <v>0</v>
      </c>
      <c r="AJ157" s="6">
        <v>0</v>
      </c>
      <c r="AK157" s="6">
        <v>0</v>
      </c>
      <c r="AL157" s="6">
        <v>1</v>
      </c>
      <c r="AM157" s="6">
        <v>0</v>
      </c>
      <c r="AN157" s="3">
        <f t="shared" si="8"/>
        <v>41606</v>
      </c>
      <c r="AO157">
        <f t="shared" si="9"/>
        <v>1568</v>
      </c>
      <c r="AP157">
        <f t="shared" si="10"/>
        <v>2</v>
      </c>
      <c r="AQ157" s="3">
        <f t="shared" si="11"/>
        <v>43176</v>
      </c>
    </row>
    <row r="158" spans="1:43" ht="15.75" hidden="1" thickTop="1" x14ac:dyDescent="0.25">
      <c r="A158" s="6">
        <v>15</v>
      </c>
      <c r="B158" s="6">
        <v>2018</v>
      </c>
      <c r="C158" s="6">
        <v>12</v>
      </c>
      <c r="D158" s="7">
        <v>6002</v>
      </c>
      <c r="E158" s="7">
        <v>24431</v>
      </c>
      <c r="F158" s="7">
        <v>11325</v>
      </c>
      <c r="G158" s="6">
        <v>39</v>
      </c>
      <c r="H158" s="6">
        <v>21</v>
      </c>
      <c r="I158" s="6">
        <v>0</v>
      </c>
      <c r="J158" s="6">
        <v>1</v>
      </c>
      <c r="K158" s="6">
        <v>6</v>
      </c>
      <c r="L158" s="6">
        <v>9</v>
      </c>
      <c r="M158" s="6">
        <v>0</v>
      </c>
      <c r="N158" s="6">
        <v>0</v>
      </c>
      <c r="O158" s="6">
        <v>58</v>
      </c>
      <c r="P158" s="6">
        <v>430</v>
      </c>
      <c r="Q158" s="6">
        <v>71</v>
      </c>
      <c r="R158" s="6">
        <v>17</v>
      </c>
      <c r="S158" s="6">
        <v>2</v>
      </c>
      <c r="T158" s="6">
        <v>0</v>
      </c>
      <c r="U158" s="6">
        <v>0</v>
      </c>
      <c r="V158" s="6">
        <v>0</v>
      </c>
      <c r="W158" s="6">
        <v>0</v>
      </c>
      <c r="X158" s="6">
        <v>15</v>
      </c>
      <c r="Y158" s="6">
        <v>205</v>
      </c>
      <c r="Z158" s="6">
        <v>503</v>
      </c>
      <c r="AA158" s="6">
        <v>235</v>
      </c>
      <c r="AB158" s="6">
        <v>23</v>
      </c>
      <c r="AC158" s="6">
        <v>7</v>
      </c>
      <c r="AD158" s="6">
        <v>6</v>
      </c>
      <c r="AE158" s="6">
        <v>0</v>
      </c>
      <c r="AF158" s="6">
        <v>1</v>
      </c>
      <c r="AG158" s="6">
        <v>0</v>
      </c>
      <c r="AH158" s="6">
        <v>0</v>
      </c>
      <c r="AI158" s="6">
        <v>0</v>
      </c>
      <c r="AJ158" s="6">
        <v>0</v>
      </c>
      <c r="AK158" s="6">
        <v>0</v>
      </c>
      <c r="AL158" s="6">
        <v>1</v>
      </c>
      <c r="AM158" s="6">
        <v>0</v>
      </c>
      <c r="AN158" s="3">
        <f t="shared" si="8"/>
        <v>41834</v>
      </c>
      <c r="AO158">
        <f t="shared" si="9"/>
        <v>1572</v>
      </c>
      <c r="AP158">
        <f t="shared" si="10"/>
        <v>2</v>
      </c>
      <c r="AQ158" s="3">
        <f t="shared" si="11"/>
        <v>43408</v>
      </c>
    </row>
    <row r="159" spans="1:43" ht="15.75" hidden="1" thickTop="1" x14ac:dyDescent="0.25">
      <c r="A159" s="6">
        <v>16</v>
      </c>
      <c r="B159" s="6">
        <v>2018</v>
      </c>
      <c r="C159" s="6">
        <v>1</v>
      </c>
      <c r="D159" s="7">
        <v>4538</v>
      </c>
      <c r="E159" s="7">
        <v>3769</v>
      </c>
      <c r="F159" s="7">
        <v>4909</v>
      </c>
      <c r="G159" s="6">
        <v>13</v>
      </c>
      <c r="H159" s="6">
        <v>211</v>
      </c>
      <c r="I159" s="6">
        <v>1</v>
      </c>
      <c r="J159" s="6">
        <v>0</v>
      </c>
      <c r="K159" s="6">
        <v>57</v>
      </c>
      <c r="L159" s="6">
        <v>13</v>
      </c>
      <c r="M159" s="6">
        <v>1</v>
      </c>
      <c r="N159" s="6">
        <v>0</v>
      </c>
      <c r="O159" s="6">
        <v>37</v>
      </c>
      <c r="P159" s="6">
        <v>218</v>
      </c>
      <c r="Q159" s="6">
        <v>186</v>
      </c>
      <c r="R159" s="6">
        <v>39</v>
      </c>
      <c r="S159" s="6">
        <v>3</v>
      </c>
      <c r="T159" s="6">
        <v>0</v>
      </c>
      <c r="U159" s="6">
        <v>0</v>
      </c>
      <c r="V159" s="6">
        <v>0</v>
      </c>
      <c r="W159" s="6">
        <v>1</v>
      </c>
      <c r="X159" s="6">
        <v>4</v>
      </c>
      <c r="Y159" s="6">
        <v>304</v>
      </c>
      <c r="Z159" s="7">
        <v>1212</v>
      </c>
      <c r="AA159" s="6">
        <v>563</v>
      </c>
      <c r="AB159" s="6">
        <v>42</v>
      </c>
      <c r="AC159" s="6">
        <v>13</v>
      </c>
      <c r="AD159" s="6">
        <v>7</v>
      </c>
      <c r="AE159" s="6">
        <v>0</v>
      </c>
      <c r="AF159" s="6">
        <v>0</v>
      </c>
      <c r="AG159" s="6">
        <v>0</v>
      </c>
      <c r="AH159" s="6">
        <v>0</v>
      </c>
      <c r="AI159" s="6">
        <v>0</v>
      </c>
      <c r="AJ159" s="6">
        <v>0</v>
      </c>
      <c r="AK159" s="6">
        <v>0</v>
      </c>
      <c r="AL159" s="6">
        <v>0</v>
      </c>
      <c r="AM159" s="6">
        <v>0</v>
      </c>
      <c r="AN159" s="3">
        <f t="shared" si="8"/>
        <v>13512</v>
      </c>
      <c r="AO159">
        <f t="shared" si="9"/>
        <v>2629</v>
      </c>
      <c r="AP159">
        <f t="shared" si="10"/>
        <v>0</v>
      </c>
      <c r="AQ159" s="3">
        <f t="shared" si="11"/>
        <v>16141</v>
      </c>
    </row>
    <row r="160" spans="1:43" ht="15.75" hidden="1" thickTop="1" x14ac:dyDescent="0.25">
      <c r="A160" s="6">
        <v>16</v>
      </c>
      <c r="B160" s="6">
        <v>2018</v>
      </c>
      <c r="C160" s="6">
        <v>2</v>
      </c>
      <c r="D160" s="7">
        <v>4635</v>
      </c>
      <c r="E160" s="7">
        <v>3771</v>
      </c>
      <c r="F160" s="7">
        <v>4835</v>
      </c>
      <c r="G160" s="6">
        <v>13</v>
      </c>
      <c r="H160" s="6">
        <v>211</v>
      </c>
      <c r="I160" s="6">
        <v>1</v>
      </c>
      <c r="J160" s="6">
        <v>0</v>
      </c>
      <c r="K160" s="6">
        <v>57</v>
      </c>
      <c r="L160" s="6">
        <v>13</v>
      </c>
      <c r="M160" s="6">
        <v>1</v>
      </c>
      <c r="N160" s="6">
        <v>0</v>
      </c>
      <c r="O160" s="6">
        <v>37</v>
      </c>
      <c r="P160" s="6">
        <v>221</v>
      </c>
      <c r="Q160" s="6">
        <v>191</v>
      </c>
      <c r="R160" s="6">
        <v>45</v>
      </c>
      <c r="S160" s="6">
        <v>3</v>
      </c>
      <c r="T160" s="6">
        <v>0</v>
      </c>
      <c r="U160" s="6">
        <v>0</v>
      </c>
      <c r="V160" s="6">
        <v>0</v>
      </c>
      <c r="W160" s="6">
        <v>1</v>
      </c>
      <c r="X160" s="6">
        <v>4</v>
      </c>
      <c r="Y160" s="6">
        <v>299</v>
      </c>
      <c r="Z160" s="7">
        <v>1192</v>
      </c>
      <c r="AA160" s="6">
        <v>563</v>
      </c>
      <c r="AB160" s="6">
        <v>42</v>
      </c>
      <c r="AC160" s="6">
        <v>13</v>
      </c>
      <c r="AD160" s="6">
        <v>7</v>
      </c>
      <c r="AE160" s="6">
        <v>0</v>
      </c>
      <c r="AF160" s="6">
        <v>0</v>
      </c>
      <c r="AG160" s="6">
        <v>0</v>
      </c>
      <c r="AH160" s="6">
        <v>0</v>
      </c>
      <c r="AI160" s="6">
        <v>0</v>
      </c>
      <c r="AJ160" s="6">
        <v>0</v>
      </c>
      <c r="AK160" s="6">
        <v>0</v>
      </c>
      <c r="AL160" s="6">
        <v>0</v>
      </c>
      <c r="AM160" s="6">
        <v>0</v>
      </c>
      <c r="AN160" s="3">
        <f t="shared" si="8"/>
        <v>13537</v>
      </c>
      <c r="AO160">
        <f t="shared" si="9"/>
        <v>2618</v>
      </c>
      <c r="AP160">
        <f t="shared" si="10"/>
        <v>0</v>
      </c>
      <c r="AQ160" s="3">
        <f t="shared" si="11"/>
        <v>16155</v>
      </c>
    </row>
    <row r="161" spans="1:43" ht="15.75" hidden="1" thickTop="1" x14ac:dyDescent="0.25">
      <c r="A161" s="6">
        <v>16</v>
      </c>
      <c r="B161" s="6">
        <v>2018</v>
      </c>
      <c r="C161" s="6">
        <v>3</v>
      </c>
      <c r="D161" s="7">
        <v>4730</v>
      </c>
      <c r="E161" s="7">
        <v>3770</v>
      </c>
      <c r="F161" s="7">
        <v>4814</v>
      </c>
      <c r="G161" s="6">
        <v>13</v>
      </c>
      <c r="H161" s="6">
        <v>207</v>
      </c>
      <c r="I161" s="6">
        <v>1</v>
      </c>
      <c r="J161" s="6">
        <v>0</v>
      </c>
      <c r="K161" s="6">
        <v>57</v>
      </c>
      <c r="L161" s="6">
        <v>13</v>
      </c>
      <c r="M161" s="6">
        <v>1</v>
      </c>
      <c r="N161" s="6">
        <v>0</v>
      </c>
      <c r="O161" s="6">
        <v>39</v>
      </c>
      <c r="P161" s="6">
        <v>216</v>
      </c>
      <c r="Q161" s="6">
        <v>182</v>
      </c>
      <c r="R161" s="6">
        <v>44</v>
      </c>
      <c r="S161" s="6">
        <v>4</v>
      </c>
      <c r="T161" s="6">
        <v>0</v>
      </c>
      <c r="U161" s="6">
        <v>0</v>
      </c>
      <c r="V161" s="6">
        <v>0</v>
      </c>
      <c r="W161" s="6">
        <v>1</v>
      </c>
      <c r="X161" s="6">
        <v>4</v>
      </c>
      <c r="Y161" s="6">
        <v>303</v>
      </c>
      <c r="Z161" s="7">
        <v>1200</v>
      </c>
      <c r="AA161" s="6">
        <v>565</v>
      </c>
      <c r="AB161" s="6">
        <v>42</v>
      </c>
      <c r="AC161" s="6">
        <v>13</v>
      </c>
      <c r="AD161" s="6">
        <v>7</v>
      </c>
      <c r="AE161" s="6">
        <v>0</v>
      </c>
      <c r="AF161" s="6">
        <v>0</v>
      </c>
      <c r="AG161" s="6">
        <v>0</v>
      </c>
      <c r="AH161" s="6">
        <v>0</v>
      </c>
      <c r="AI161" s="6">
        <v>0</v>
      </c>
      <c r="AJ161" s="6">
        <v>0</v>
      </c>
      <c r="AK161" s="6">
        <v>0</v>
      </c>
      <c r="AL161" s="6">
        <v>0</v>
      </c>
      <c r="AM161" s="6">
        <v>0</v>
      </c>
      <c r="AN161" s="3">
        <f t="shared" si="8"/>
        <v>13606</v>
      </c>
      <c r="AO161">
        <f t="shared" si="9"/>
        <v>2620</v>
      </c>
      <c r="AP161">
        <f t="shared" si="10"/>
        <v>0</v>
      </c>
      <c r="AQ161" s="3">
        <f t="shared" si="11"/>
        <v>16226</v>
      </c>
    </row>
    <row r="162" spans="1:43" ht="15.75" hidden="1" thickTop="1" x14ac:dyDescent="0.25">
      <c r="A162" s="6">
        <v>16</v>
      </c>
      <c r="B162" s="6">
        <v>2018</v>
      </c>
      <c r="C162" s="6">
        <v>4</v>
      </c>
      <c r="D162" s="7">
        <v>4845</v>
      </c>
      <c r="E162" s="7">
        <v>3771</v>
      </c>
      <c r="F162" s="7">
        <v>4821</v>
      </c>
      <c r="G162" s="6">
        <v>13</v>
      </c>
      <c r="H162" s="6">
        <v>214</v>
      </c>
      <c r="I162" s="6">
        <v>1</v>
      </c>
      <c r="J162" s="6">
        <v>0</v>
      </c>
      <c r="K162" s="6">
        <v>57</v>
      </c>
      <c r="L162" s="6">
        <v>13</v>
      </c>
      <c r="M162" s="6">
        <v>1</v>
      </c>
      <c r="N162" s="6">
        <v>0</v>
      </c>
      <c r="O162" s="6">
        <v>39</v>
      </c>
      <c r="P162" s="6">
        <v>214</v>
      </c>
      <c r="Q162" s="6">
        <v>194</v>
      </c>
      <c r="R162" s="6">
        <v>42</v>
      </c>
      <c r="S162" s="6">
        <v>2</v>
      </c>
      <c r="T162" s="6">
        <v>0</v>
      </c>
      <c r="U162" s="6">
        <v>0</v>
      </c>
      <c r="V162" s="6">
        <v>0</v>
      </c>
      <c r="W162" s="6">
        <v>1</v>
      </c>
      <c r="X162" s="6">
        <v>4</v>
      </c>
      <c r="Y162" s="6">
        <v>305</v>
      </c>
      <c r="Z162" s="7">
        <v>1197</v>
      </c>
      <c r="AA162" s="6">
        <v>570</v>
      </c>
      <c r="AB162" s="6">
        <v>44</v>
      </c>
      <c r="AC162" s="6">
        <v>13</v>
      </c>
      <c r="AD162" s="6">
        <v>7</v>
      </c>
      <c r="AE162" s="6">
        <v>0</v>
      </c>
      <c r="AF162" s="6">
        <v>0</v>
      </c>
      <c r="AG162" s="6">
        <v>0</v>
      </c>
      <c r="AH162" s="6">
        <v>0</v>
      </c>
      <c r="AI162" s="6">
        <v>0</v>
      </c>
      <c r="AJ162" s="6">
        <v>0</v>
      </c>
      <c r="AK162" s="6">
        <v>0</v>
      </c>
      <c r="AL162" s="6">
        <v>0</v>
      </c>
      <c r="AM162" s="6">
        <v>0</v>
      </c>
      <c r="AN162" s="3">
        <f t="shared" si="8"/>
        <v>13736</v>
      </c>
      <c r="AO162">
        <f t="shared" si="9"/>
        <v>2632</v>
      </c>
      <c r="AP162">
        <f t="shared" si="10"/>
        <v>0</v>
      </c>
      <c r="AQ162" s="3">
        <f t="shared" si="11"/>
        <v>16368</v>
      </c>
    </row>
    <row r="163" spans="1:43" ht="15.75" hidden="1" thickTop="1" x14ac:dyDescent="0.25">
      <c r="A163" s="6">
        <v>16</v>
      </c>
      <c r="B163" s="6">
        <v>2018</v>
      </c>
      <c r="C163" s="6">
        <v>5</v>
      </c>
      <c r="D163" s="7">
        <v>4928</v>
      </c>
      <c r="E163" s="7">
        <v>3770</v>
      </c>
      <c r="F163" s="7">
        <v>4813</v>
      </c>
      <c r="G163" s="6">
        <v>13</v>
      </c>
      <c r="H163" s="6">
        <v>209</v>
      </c>
      <c r="I163" s="6">
        <v>1</v>
      </c>
      <c r="J163" s="6">
        <v>0</v>
      </c>
      <c r="K163" s="6">
        <v>57</v>
      </c>
      <c r="L163" s="6">
        <v>13</v>
      </c>
      <c r="M163" s="6">
        <v>1</v>
      </c>
      <c r="N163" s="6">
        <v>0</v>
      </c>
      <c r="O163" s="6">
        <v>38</v>
      </c>
      <c r="P163" s="6">
        <v>214</v>
      </c>
      <c r="Q163" s="6">
        <v>190</v>
      </c>
      <c r="R163" s="6">
        <v>57</v>
      </c>
      <c r="S163" s="6">
        <v>2</v>
      </c>
      <c r="T163" s="6">
        <v>0</v>
      </c>
      <c r="U163" s="6">
        <v>0</v>
      </c>
      <c r="V163" s="6">
        <v>0</v>
      </c>
      <c r="W163" s="6">
        <v>1</v>
      </c>
      <c r="X163" s="6">
        <v>4</v>
      </c>
      <c r="Y163" s="6">
        <v>303</v>
      </c>
      <c r="Z163" s="7">
        <v>1217</v>
      </c>
      <c r="AA163" s="6">
        <v>584</v>
      </c>
      <c r="AB163" s="6">
        <v>44</v>
      </c>
      <c r="AC163" s="6">
        <v>13</v>
      </c>
      <c r="AD163" s="6">
        <v>7</v>
      </c>
      <c r="AE163" s="6">
        <v>0</v>
      </c>
      <c r="AF163" s="6">
        <v>0</v>
      </c>
      <c r="AG163" s="6">
        <v>0</v>
      </c>
      <c r="AH163" s="6">
        <v>0</v>
      </c>
      <c r="AI163" s="6">
        <v>0</v>
      </c>
      <c r="AJ163" s="6">
        <v>0</v>
      </c>
      <c r="AK163" s="6">
        <v>0</v>
      </c>
      <c r="AL163" s="6">
        <v>0</v>
      </c>
      <c r="AM163" s="6">
        <v>0</v>
      </c>
      <c r="AN163" s="3">
        <f t="shared" si="8"/>
        <v>13805</v>
      </c>
      <c r="AO163">
        <f t="shared" si="9"/>
        <v>2674</v>
      </c>
      <c r="AP163">
        <f t="shared" si="10"/>
        <v>0</v>
      </c>
      <c r="AQ163" s="3">
        <f t="shared" si="11"/>
        <v>16479</v>
      </c>
    </row>
    <row r="164" spans="1:43" ht="15.75" hidden="1" thickTop="1" x14ac:dyDescent="0.25">
      <c r="A164" s="6">
        <v>16</v>
      </c>
      <c r="B164" s="6">
        <v>2018</v>
      </c>
      <c r="C164" s="6">
        <v>6</v>
      </c>
      <c r="D164" s="7">
        <v>5002</v>
      </c>
      <c r="E164" s="7">
        <v>3774</v>
      </c>
      <c r="F164" s="7">
        <v>4902</v>
      </c>
      <c r="G164" s="6">
        <v>13</v>
      </c>
      <c r="H164" s="6">
        <v>222</v>
      </c>
      <c r="I164" s="6">
        <v>1</v>
      </c>
      <c r="J164" s="6">
        <v>2</v>
      </c>
      <c r="K164" s="6">
        <v>57</v>
      </c>
      <c r="L164" s="6">
        <v>13</v>
      </c>
      <c r="M164" s="6">
        <v>1</v>
      </c>
      <c r="N164" s="6">
        <v>0</v>
      </c>
      <c r="O164" s="6">
        <v>39</v>
      </c>
      <c r="P164" s="6">
        <v>213</v>
      </c>
      <c r="Q164" s="6">
        <v>191</v>
      </c>
      <c r="R164" s="6">
        <v>45</v>
      </c>
      <c r="S164" s="6">
        <v>6</v>
      </c>
      <c r="T164" s="6">
        <v>0</v>
      </c>
      <c r="U164" s="6">
        <v>0</v>
      </c>
      <c r="V164" s="6">
        <v>0</v>
      </c>
      <c r="W164" s="6">
        <v>1</v>
      </c>
      <c r="X164" s="6">
        <v>4</v>
      </c>
      <c r="Y164" s="6">
        <v>299</v>
      </c>
      <c r="Z164" s="7">
        <v>1222</v>
      </c>
      <c r="AA164" s="6">
        <v>573</v>
      </c>
      <c r="AB164" s="6">
        <v>45</v>
      </c>
      <c r="AC164" s="6">
        <v>13</v>
      </c>
      <c r="AD164" s="6">
        <v>7</v>
      </c>
      <c r="AE164" s="6">
        <v>0</v>
      </c>
      <c r="AF164" s="6">
        <v>0</v>
      </c>
      <c r="AG164" s="6">
        <v>0</v>
      </c>
      <c r="AH164" s="6">
        <v>0</v>
      </c>
      <c r="AI164" s="6">
        <v>0</v>
      </c>
      <c r="AJ164" s="6">
        <v>0</v>
      </c>
      <c r="AK164" s="6">
        <v>0</v>
      </c>
      <c r="AL164" s="6">
        <v>0</v>
      </c>
      <c r="AM164" s="6">
        <v>0</v>
      </c>
      <c r="AN164" s="3">
        <f t="shared" si="8"/>
        <v>13987</v>
      </c>
      <c r="AO164">
        <f t="shared" si="9"/>
        <v>2658</v>
      </c>
      <c r="AP164">
        <f t="shared" si="10"/>
        <v>0</v>
      </c>
      <c r="AQ164" s="3">
        <f t="shared" si="11"/>
        <v>16645</v>
      </c>
    </row>
    <row r="165" spans="1:43" ht="15.75" hidden="1" thickTop="1" x14ac:dyDescent="0.25">
      <c r="A165" s="6">
        <v>16</v>
      </c>
      <c r="B165" s="6">
        <v>2018</v>
      </c>
      <c r="C165" s="6">
        <v>7</v>
      </c>
      <c r="D165" s="7">
        <v>5137</v>
      </c>
      <c r="E165" s="7">
        <v>4090</v>
      </c>
      <c r="F165" s="7">
        <v>4555</v>
      </c>
      <c r="G165" s="6">
        <v>13</v>
      </c>
      <c r="H165" s="6">
        <v>198</v>
      </c>
      <c r="I165" s="6">
        <v>1</v>
      </c>
      <c r="J165" s="6">
        <v>4</v>
      </c>
      <c r="K165" s="6">
        <v>58</v>
      </c>
      <c r="L165" s="6">
        <v>12</v>
      </c>
      <c r="M165" s="6">
        <v>1</v>
      </c>
      <c r="N165" s="6">
        <v>0</v>
      </c>
      <c r="O165" s="6">
        <v>41</v>
      </c>
      <c r="P165" s="6">
        <v>215</v>
      </c>
      <c r="Q165" s="6">
        <v>181</v>
      </c>
      <c r="R165" s="6">
        <v>34</v>
      </c>
      <c r="S165" s="6">
        <v>4</v>
      </c>
      <c r="T165" s="6">
        <v>0</v>
      </c>
      <c r="U165" s="6">
        <v>0</v>
      </c>
      <c r="V165" s="6">
        <v>0</v>
      </c>
      <c r="W165" s="6">
        <v>1</v>
      </c>
      <c r="X165" s="6">
        <v>4</v>
      </c>
      <c r="Y165" s="6">
        <v>339</v>
      </c>
      <c r="Z165" s="7">
        <v>1214</v>
      </c>
      <c r="AA165" s="6">
        <v>552</v>
      </c>
      <c r="AB165" s="6">
        <v>44</v>
      </c>
      <c r="AC165" s="6">
        <v>15</v>
      </c>
      <c r="AD165" s="6">
        <v>7</v>
      </c>
      <c r="AE165" s="6">
        <v>0</v>
      </c>
      <c r="AF165" s="6">
        <v>0</v>
      </c>
      <c r="AG165" s="6">
        <v>0</v>
      </c>
      <c r="AH165" s="6">
        <v>0</v>
      </c>
      <c r="AI165" s="6">
        <v>0</v>
      </c>
      <c r="AJ165" s="6">
        <v>0</v>
      </c>
      <c r="AK165" s="6">
        <v>0</v>
      </c>
      <c r="AL165" s="6">
        <v>0</v>
      </c>
      <c r="AM165" s="6">
        <v>0</v>
      </c>
      <c r="AN165" s="3">
        <f t="shared" si="8"/>
        <v>14069</v>
      </c>
      <c r="AO165">
        <f t="shared" si="9"/>
        <v>2651</v>
      </c>
      <c r="AP165">
        <f t="shared" si="10"/>
        <v>0</v>
      </c>
      <c r="AQ165" s="3">
        <f t="shared" si="11"/>
        <v>16720</v>
      </c>
    </row>
    <row r="166" spans="1:43" ht="15.75" hidden="1" thickTop="1" x14ac:dyDescent="0.25">
      <c r="A166" s="6">
        <v>16</v>
      </c>
      <c r="B166" s="6">
        <v>2018</v>
      </c>
      <c r="C166" s="6">
        <v>8</v>
      </c>
      <c r="D166" s="7">
        <v>5233</v>
      </c>
      <c r="E166" s="7">
        <v>4086</v>
      </c>
      <c r="F166" s="7">
        <v>4563</v>
      </c>
      <c r="G166" s="6">
        <v>13</v>
      </c>
      <c r="H166" s="6">
        <v>204</v>
      </c>
      <c r="I166" s="6">
        <v>1</v>
      </c>
      <c r="J166" s="6">
        <v>2</v>
      </c>
      <c r="K166" s="6">
        <v>57</v>
      </c>
      <c r="L166" s="6">
        <v>12</v>
      </c>
      <c r="M166" s="6">
        <v>1</v>
      </c>
      <c r="N166" s="6">
        <v>0</v>
      </c>
      <c r="O166" s="6">
        <v>41</v>
      </c>
      <c r="P166" s="6">
        <v>217</v>
      </c>
      <c r="Q166" s="6">
        <v>180</v>
      </c>
      <c r="R166" s="6">
        <v>34</v>
      </c>
      <c r="S166" s="6">
        <v>4</v>
      </c>
      <c r="T166" s="6">
        <v>0</v>
      </c>
      <c r="U166" s="6">
        <v>0</v>
      </c>
      <c r="V166" s="6">
        <v>0</v>
      </c>
      <c r="W166" s="6">
        <v>1</v>
      </c>
      <c r="X166" s="6">
        <v>4</v>
      </c>
      <c r="Y166" s="6">
        <v>335</v>
      </c>
      <c r="Z166" s="7">
        <v>1210</v>
      </c>
      <c r="AA166" s="6">
        <v>555</v>
      </c>
      <c r="AB166" s="6">
        <v>42</v>
      </c>
      <c r="AC166" s="6">
        <v>15</v>
      </c>
      <c r="AD166" s="6">
        <v>7</v>
      </c>
      <c r="AE166" s="6">
        <v>0</v>
      </c>
      <c r="AF166" s="6">
        <v>0</v>
      </c>
      <c r="AG166" s="6">
        <v>0</v>
      </c>
      <c r="AH166" s="6">
        <v>0</v>
      </c>
      <c r="AI166" s="6">
        <v>0</v>
      </c>
      <c r="AJ166" s="6">
        <v>0</v>
      </c>
      <c r="AK166" s="6">
        <v>0</v>
      </c>
      <c r="AL166" s="6">
        <v>0</v>
      </c>
      <c r="AM166" s="6">
        <v>0</v>
      </c>
      <c r="AN166" s="3">
        <f t="shared" si="8"/>
        <v>14172</v>
      </c>
      <c r="AO166">
        <f t="shared" si="9"/>
        <v>2645</v>
      </c>
      <c r="AP166">
        <f t="shared" si="10"/>
        <v>0</v>
      </c>
      <c r="AQ166" s="3">
        <f t="shared" si="11"/>
        <v>16817</v>
      </c>
    </row>
    <row r="167" spans="1:43" ht="15.75" hidden="1" thickTop="1" x14ac:dyDescent="0.25">
      <c r="A167" s="6">
        <v>16</v>
      </c>
      <c r="B167" s="6">
        <v>2018</v>
      </c>
      <c r="C167" s="6">
        <v>9</v>
      </c>
      <c r="D167" s="7">
        <v>5329</v>
      </c>
      <c r="E167" s="7">
        <v>4111</v>
      </c>
      <c r="F167" s="7">
        <v>4604</v>
      </c>
      <c r="G167" s="6">
        <v>13</v>
      </c>
      <c r="H167" s="6">
        <v>213</v>
      </c>
      <c r="I167" s="6">
        <v>2</v>
      </c>
      <c r="J167" s="6">
        <v>3</v>
      </c>
      <c r="K167" s="6">
        <v>58</v>
      </c>
      <c r="L167" s="6">
        <v>11</v>
      </c>
      <c r="M167" s="6">
        <v>1</v>
      </c>
      <c r="N167" s="6">
        <v>0</v>
      </c>
      <c r="O167" s="6">
        <v>42</v>
      </c>
      <c r="P167" s="6">
        <v>217</v>
      </c>
      <c r="Q167" s="6">
        <v>185</v>
      </c>
      <c r="R167" s="6">
        <v>38</v>
      </c>
      <c r="S167" s="6">
        <v>4</v>
      </c>
      <c r="T167" s="6">
        <v>0</v>
      </c>
      <c r="U167" s="6">
        <v>0</v>
      </c>
      <c r="V167" s="6">
        <v>0</v>
      </c>
      <c r="W167" s="6">
        <v>1</v>
      </c>
      <c r="X167" s="6">
        <v>5</v>
      </c>
      <c r="Y167" s="6">
        <v>337</v>
      </c>
      <c r="Z167" s="7">
        <v>1217</v>
      </c>
      <c r="AA167" s="6">
        <v>561</v>
      </c>
      <c r="AB167" s="6">
        <v>44</v>
      </c>
      <c r="AC167" s="6">
        <v>15</v>
      </c>
      <c r="AD167" s="6">
        <v>7</v>
      </c>
      <c r="AE167" s="6">
        <v>0</v>
      </c>
      <c r="AF167" s="6">
        <v>0</v>
      </c>
      <c r="AG167" s="6">
        <v>0</v>
      </c>
      <c r="AH167" s="6">
        <v>0</v>
      </c>
      <c r="AI167" s="6">
        <v>0</v>
      </c>
      <c r="AJ167" s="6">
        <v>0</v>
      </c>
      <c r="AK167" s="6">
        <v>0</v>
      </c>
      <c r="AL167" s="6">
        <v>0</v>
      </c>
      <c r="AM167" s="6">
        <v>0</v>
      </c>
      <c r="AN167" s="3">
        <f t="shared" si="8"/>
        <v>14345</v>
      </c>
      <c r="AO167">
        <f t="shared" si="9"/>
        <v>2673</v>
      </c>
      <c r="AP167">
        <f t="shared" si="10"/>
        <v>0</v>
      </c>
      <c r="AQ167" s="3">
        <f t="shared" si="11"/>
        <v>17018</v>
      </c>
    </row>
    <row r="168" spans="1:43" ht="15.75" hidden="1" thickTop="1" x14ac:dyDescent="0.25">
      <c r="A168" s="6">
        <v>16</v>
      </c>
      <c r="B168" s="6">
        <v>2018</v>
      </c>
      <c r="C168" s="6">
        <v>10</v>
      </c>
      <c r="D168" s="7">
        <v>5424</v>
      </c>
      <c r="E168" s="7">
        <v>4086</v>
      </c>
      <c r="F168" s="7">
        <v>4626</v>
      </c>
      <c r="G168" s="6">
        <v>14</v>
      </c>
      <c r="H168" s="6">
        <v>214</v>
      </c>
      <c r="I168" s="6">
        <v>1</v>
      </c>
      <c r="J168" s="6">
        <v>4</v>
      </c>
      <c r="K168" s="6">
        <v>58</v>
      </c>
      <c r="L168" s="6">
        <v>12</v>
      </c>
      <c r="M168" s="6">
        <v>1</v>
      </c>
      <c r="N168" s="6">
        <v>0</v>
      </c>
      <c r="O168" s="6">
        <v>43</v>
      </c>
      <c r="P168" s="6">
        <v>213</v>
      </c>
      <c r="Q168" s="6">
        <v>196</v>
      </c>
      <c r="R168" s="6">
        <v>35</v>
      </c>
      <c r="S168" s="6">
        <v>3</v>
      </c>
      <c r="T168" s="6">
        <v>0</v>
      </c>
      <c r="U168" s="6">
        <v>0</v>
      </c>
      <c r="V168" s="6">
        <v>0</v>
      </c>
      <c r="W168" s="6">
        <v>1</v>
      </c>
      <c r="X168" s="6">
        <v>5</v>
      </c>
      <c r="Y168" s="6">
        <v>342</v>
      </c>
      <c r="Z168" s="7">
        <v>1217</v>
      </c>
      <c r="AA168" s="6">
        <v>557</v>
      </c>
      <c r="AB168" s="6">
        <v>46</v>
      </c>
      <c r="AC168" s="6">
        <v>15</v>
      </c>
      <c r="AD168" s="6">
        <v>7</v>
      </c>
      <c r="AE168" s="6">
        <v>0</v>
      </c>
      <c r="AF168" s="6">
        <v>0</v>
      </c>
      <c r="AG168" s="6">
        <v>0</v>
      </c>
      <c r="AH168" s="6">
        <v>0</v>
      </c>
      <c r="AI168" s="6">
        <v>0</v>
      </c>
      <c r="AJ168" s="6">
        <v>0</v>
      </c>
      <c r="AK168" s="6">
        <v>0</v>
      </c>
      <c r="AL168" s="6">
        <v>0</v>
      </c>
      <c r="AM168" s="6">
        <v>0</v>
      </c>
      <c r="AN168" s="3">
        <f t="shared" si="8"/>
        <v>14440</v>
      </c>
      <c r="AO168">
        <f t="shared" si="9"/>
        <v>2680</v>
      </c>
      <c r="AP168">
        <f t="shared" si="10"/>
        <v>0</v>
      </c>
      <c r="AQ168" s="3">
        <f t="shared" si="11"/>
        <v>17120</v>
      </c>
    </row>
    <row r="169" spans="1:43" ht="15.75" hidden="1" thickTop="1" x14ac:dyDescent="0.25">
      <c r="A169" s="6">
        <v>16</v>
      </c>
      <c r="B169" s="6">
        <v>2018</v>
      </c>
      <c r="C169" s="6">
        <v>11</v>
      </c>
      <c r="D169" s="7">
        <v>5562</v>
      </c>
      <c r="E169" s="7">
        <v>4087</v>
      </c>
      <c r="F169" s="7">
        <v>4671</v>
      </c>
      <c r="G169" s="6">
        <v>15</v>
      </c>
      <c r="H169" s="6">
        <v>218</v>
      </c>
      <c r="I169" s="6">
        <v>1</v>
      </c>
      <c r="J169" s="6">
        <v>4</v>
      </c>
      <c r="K169" s="6">
        <v>58</v>
      </c>
      <c r="L169" s="6">
        <v>12</v>
      </c>
      <c r="M169" s="6">
        <v>1</v>
      </c>
      <c r="N169" s="6">
        <v>0</v>
      </c>
      <c r="O169" s="6">
        <v>44</v>
      </c>
      <c r="P169" s="6">
        <v>214</v>
      </c>
      <c r="Q169" s="6">
        <v>195</v>
      </c>
      <c r="R169" s="6">
        <v>33</v>
      </c>
      <c r="S169" s="6">
        <v>3</v>
      </c>
      <c r="T169" s="6">
        <v>0</v>
      </c>
      <c r="U169" s="6">
        <v>0</v>
      </c>
      <c r="V169" s="6">
        <v>0</v>
      </c>
      <c r="W169" s="6">
        <v>1</v>
      </c>
      <c r="X169" s="6">
        <v>5</v>
      </c>
      <c r="Y169" s="6">
        <v>337</v>
      </c>
      <c r="Z169" s="7">
        <v>1225</v>
      </c>
      <c r="AA169" s="6">
        <v>560</v>
      </c>
      <c r="AB169" s="6">
        <v>46</v>
      </c>
      <c r="AC169" s="6">
        <v>15</v>
      </c>
      <c r="AD169" s="6">
        <v>7</v>
      </c>
      <c r="AE169" s="6">
        <v>0</v>
      </c>
      <c r="AF169" s="6">
        <v>0</v>
      </c>
      <c r="AG169" s="6">
        <v>0</v>
      </c>
      <c r="AH169" s="6">
        <v>0</v>
      </c>
      <c r="AI169" s="6">
        <v>0</v>
      </c>
      <c r="AJ169" s="6">
        <v>0</v>
      </c>
      <c r="AK169" s="6">
        <v>0</v>
      </c>
      <c r="AL169" s="6">
        <v>0</v>
      </c>
      <c r="AM169" s="6">
        <v>0</v>
      </c>
      <c r="AN169" s="3">
        <f t="shared" si="8"/>
        <v>14629</v>
      </c>
      <c r="AO169">
        <f t="shared" si="9"/>
        <v>2685</v>
      </c>
      <c r="AP169">
        <f t="shared" si="10"/>
        <v>0</v>
      </c>
      <c r="AQ169" s="3">
        <f t="shared" si="11"/>
        <v>17314</v>
      </c>
    </row>
    <row r="170" spans="1:43" ht="15.75" hidden="1" thickTop="1" x14ac:dyDescent="0.25">
      <c r="A170" s="6">
        <v>16</v>
      </c>
      <c r="B170" s="6">
        <v>2018</v>
      </c>
      <c r="C170" s="6">
        <v>12</v>
      </c>
      <c r="D170" s="7">
        <v>5732</v>
      </c>
      <c r="E170" s="7">
        <v>4085</v>
      </c>
      <c r="F170" s="7">
        <v>4702</v>
      </c>
      <c r="G170" s="6">
        <v>15</v>
      </c>
      <c r="H170" s="6">
        <v>214</v>
      </c>
      <c r="I170" s="6">
        <v>1</v>
      </c>
      <c r="J170" s="6">
        <v>4</v>
      </c>
      <c r="K170" s="6">
        <v>58</v>
      </c>
      <c r="L170" s="6">
        <v>12</v>
      </c>
      <c r="M170" s="6">
        <v>1</v>
      </c>
      <c r="N170" s="6">
        <v>0</v>
      </c>
      <c r="O170" s="6">
        <v>44</v>
      </c>
      <c r="P170" s="6">
        <v>215</v>
      </c>
      <c r="Q170" s="6">
        <v>198</v>
      </c>
      <c r="R170" s="6">
        <v>34</v>
      </c>
      <c r="S170" s="6">
        <v>4</v>
      </c>
      <c r="T170" s="6">
        <v>0</v>
      </c>
      <c r="U170" s="6">
        <v>0</v>
      </c>
      <c r="V170" s="6">
        <v>0</v>
      </c>
      <c r="W170" s="6">
        <v>1</v>
      </c>
      <c r="X170" s="6">
        <v>5</v>
      </c>
      <c r="Y170" s="6">
        <v>336</v>
      </c>
      <c r="Z170" s="7">
        <v>1240</v>
      </c>
      <c r="AA170" s="6">
        <v>561</v>
      </c>
      <c r="AB170" s="6">
        <v>46</v>
      </c>
      <c r="AC170" s="6">
        <v>15</v>
      </c>
      <c r="AD170" s="6">
        <v>7</v>
      </c>
      <c r="AE170" s="6">
        <v>0</v>
      </c>
      <c r="AF170" s="6">
        <v>0</v>
      </c>
      <c r="AG170" s="6">
        <v>0</v>
      </c>
      <c r="AH170" s="6">
        <v>0</v>
      </c>
      <c r="AI170" s="6">
        <v>0</v>
      </c>
      <c r="AJ170" s="6">
        <v>0</v>
      </c>
      <c r="AK170" s="6">
        <v>0</v>
      </c>
      <c r="AL170" s="6">
        <v>0</v>
      </c>
      <c r="AM170" s="6">
        <v>0</v>
      </c>
      <c r="AN170" s="3">
        <f t="shared" si="8"/>
        <v>14824</v>
      </c>
      <c r="AO170">
        <f t="shared" si="9"/>
        <v>2706</v>
      </c>
      <c r="AP170">
        <f t="shared" si="10"/>
        <v>0</v>
      </c>
      <c r="AQ170" s="3">
        <f t="shared" si="11"/>
        <v>17530</v>
      </c>
    </row>
    <row r="171" spans="1:43" ht="15.75" hidden="1" thickTop="1" x14ac:dyDescent="0.25">
      <c r="A171" s="2">
        <v>1</v>
      </c>
      <c r="B171" s="2">
        <v>2020</v>
      </c>
      <c r="C171" s="2">
        <v>1</v>
      </c>
      <c r="D171" s="4">
        <v>25839</v>
      </c>
      <c r="E171" s="4">
        <v>17674</v>
      </c>
      <c r="F171" s="4">
        <v>5864</v>
      </c>
      <c r="G171" s="2">
        <v>468</v>
      </c>
      <c r="H171" s="2">
        <v>284</v>
      </c>
      <c r="I171" s="2">
        <v>19</v>
      </c>
      <c r="J171" s="2">
        <v>2</v>
      </c>
      <c r="K171" s="2">
        <v>99</v>
      </c>
      <c r="L171" s="2">
        <v>156</v>
      </c>
      <c r="M171" s="2">
        <v>41</v>
      </c>
      <c r="N171" s="2">
        <v>0</v>
      </c>
      <c r="O171" s="2">
        <v>348</v>
      </c>
      <c r="P171" s="4">
        <v>2202</v>
      </c>
      <c r="Q171" s="4">
        <v>1013</v>
      </c>
      <c r="R171" s="2">
        <v>146</v>
      </c>
      <c r="S171" s="2">
        <v>12</v>
      </c>
      <c r="T171" s="2">
        <v>3</v>
      </c>
      <c r="U171" s="2">
        <v>1</v>
      </c>
      <c r="V171" s="2">
        <v>0</v>
      </c>
      <c r="W171" s="2">
        <v>1</v>
      </c>
      <c r="X171" s="2">
        <v>35</v>
      </c>
      <c r="Y171" s="2">
        <v>814</v>
      </c>
      <c r="Z171" s="4">
        <v>2605</v>
      </c>
      <c r="AA171" s="4">
        <v>1675</v>
      </c>
      <c r="AB171" s="2">
        <v>174</v>
      </c>
      <c r="AC171" s="2">
        <v>24</v>
      </c>
      <c r="AD171" s="2">
        <v>17</v>
      </c>
      <c r="AE171" s="2">
        <v>0</v>
      </c>
      <c r="AF171" s="2">
        <v>1</v>
      </c>
      <c r="AG171" s="2">
        <v>0</v>
      </c>
      <c r="AH171" s="2">
        <v>0</v>
      </c>
      <c r="AI171" s="2">
        <v>0</v>
      </c>
      <c r="AJ171" s="2">
        <v>0</v>
      </c>
      <c r="AK171" s="2">
        <v>0</v>
      </c>
      <c r="AL171" s="2">
        <v>0</v>
      </c>
      <c r="AM171" s="2">
        <v>3</v>
      </c>
      <c r="AN171" s="3">
        <f t="shared" si="8"/>
        <v>50446</v>
      </c>
      <c r="AO171">
        <f t="shared" si="9"/>
        <v>9070</v>
      </c>
      <c r="AP171">
        <f t="shared" si="10"/>
        <v>4</v>
      </c>
      <c r="AQ171" s="3">
        <f t="shared" si="11"/>
        <v>59520</v>
      </c>
    </row>
    <row r="172" spans="1:43" ht="15.75" hidden="1" thickTop="1" x14ac:dyDescent="0.25">
      <c r="A172" s="2">
        <v>1</v>
      </c>
      <c r="B172" s="2">
        <v>2020</v>
      </c>
      <c r="C172" s="2">
        <v>2</v>
      </c>
      <c r="D172" s="4">
        <v>25822</v>
      </c>
      <c r="E172" s="4">
        <v>17682</v>
      </c>
      <c r="F172" s="4">
        <v>5906</v>
      </c>
      <c r="G172" s="2">
        <v>468</v>
      </c>
      <c r="H172" s="2">
        <v>283</v>
      </c>
      <c r="I172" s="2">
        <v>19</v>
      </c>
      <c r="J172" s="2">
        <v>2</v>
      </c>
      <c r="K172" s="2">
        <v>99</v>
      </c>
      <c r="L172" s="2">
        <v>156</v>
      </c>
      <c r="M172" s="2">
        <v>41</v>
      </c>
      <c r="N172" s="2">
        <v>0</v>
      </c>
      <c r="O172" s="2">
        <v>351</v>
      </c>
      <c r="P172" s="4">
        <v>2188</v>
      </c>
      <c r="Q172" s="4">
        <v>1025</v>
      </c>
      <c r="R172" s="2">
        <v>144</v>
      </c>
      <c r="S172" s="2">
        <v>12</v>
      </c>
      <c r="T172" s="2">
        <v>2</v>
      </c>
      <c r="U172" s="2">
        <v>1</v>
      </c>
      <c r="V172" s="2">
        <v>0</v>
      </c>
      <c r="W172" s="2">
        <v>1</v>
      </c>
      <c r="X172" s="2">
        <v>35</v>
      </c>
      <c r="Y172" s="2">
        <v>814</v>
      </c>
      <c r="Z172" s="4">
        <v>2610</v>
      </c>
      <c r="AA172" s="4">
        <v>1675</v>
      </c>
      <c r="AB172" s="2">
        <v>174</v>
      </c>
      <c r="AC172" s="2">
        <v>24</v>
      </c>
      <c r="AD172" s="2">
        <v>17</v>
      </c>
      <c r="AE172" s="2">
        <v>0</v>
      </c>
      <c r="AF172" s="2">
        <v>1</v>
      </c>
      <c r="AG172" s="2">
        <v>0</v>
      </c>
      <c r="AH172" s="2">
        <v>0</v>
      </c>
      <c r="AI172" s="2">
        <v>0</v>
      </c>
      <c r="AJ172" s="2">
        <v>0</v>
      </c>
      <c r="AK172" s="2">
        <v>0</v>
      </c>
      <c r="AL172" s="2">
        <v>0</v>
      </c>
      <c r="AM172" s="2">
        <v>3</v>
      </c>
      <c r="AN172" s="3">
        <f t="shared" si="8"/>
        <v>50478</v>
      </c>
      <c r="AO172">
        <f t="shared" si="9"/>
        <v>9073</v>
      </c>
      <c r="AP172">
        <f t="shared" si="10"/>
        <v>4</v>
      </c>
      <c r="AQ172" s="3">
        <f t="shared" si="11"/>
        <v>59555</v>
      </c>
    </row>
    <row r="173" spans="1:43" ht="15.75" hidden="1" thickTop="1" x14ac:dyDescent="0.25">
      <c r="A173" s="2">
        <v>1</v>
      </c>
      <c r="B173" s="2">
        <v>2020</v>
      </c>
      <c r="C173" s="2">
        <v>3</v>
      </c>
      <c r="D173" s="4">
        <v>25851</v>
      </c>
      <c r="E173" s="4">
        <v>17708</v>
      </c>
      <c r="F173" s="4">
        <v>5981</v>
      </c>
      <c r="G173" s="2">
        <v>469</v>
      </c>
      <c r="H173" s="2">
        <v>284</v>
      </c>
      <c r="I173" s="2">
        <v>16</v>
      </c>
      <c r="J173" s="2">
        <v>2</v>
      </c>
      <c r="K173" s="2">
        <v>99</v>
      </c>
      <c r="L173" s="2">
        <v>159</v>
      </c>
      <c r="M173" s="2">
        <v>41</v>
      </c>
      <c r="N173" s="2">
        <v>0</v>
      </c>
      <c r="O173" s="2">
        <v>347</v>
      </c>
      <c r="P173" s="4">
        <v>2186</v>
      </c>
      <c r="Q173" s="4">
        <v>1031</v>
      </c>
      <c r="R173" s="2">
        <v>144</v>
      </c>
      <c r="S173" s="2">
        <v>10</v>
      </c>
      <c r="T173" s="2">
        <v>2</v>
      </c>
      <c r="U173" s="2">
        <v>2</v>
      </c>
      <c r="V173" s="2">
        <v>0</v>
      </c>
      <c r="W173" s="2">
        <v>1</v>
      </c>
      <c r="X173" s="2">
        <v>37</v>
      </c>
      <c r="Y173" s="2">
        <v>811</v>
      </c>
      <c r="Z173" s="4">
        <v>2629</v>
      </c>
      <c r="AA173" s="4">
        <v>1674</v>
      </c>
      <c r="AB173" s="2">
        <v>176</v>
      </c>
      <c r="AC173" s="2">
        <v>24</v>
      </c>
      <c r="AD173" s="2">
        <v>16</v>
      </c>
      <c r="AE173" s="2">
        <v>0</v>
      </c>
      <c r="AF173" s="2">
        <v>1</v>
      </c>
      <c r="AG173" s="2">
        <v>0</v>
      </c>
      <c r="AH173" s="2">
        <v>0</v>
      </c>
      <c r="AI173" s="2">
        <v>0</v>
      </c>
      <c r="AJ173" s="2">
        <v>0</v>
      </c>
      <c r="AK173" s="2">
        <v>0</v>
      </c>
      <c r="AL173" s="2">
        <v>0</v>
      </c>
      <c r="AM173" s="2">
        <v>3</v>
      </c>
      <c r="AN173" s="3">
        <f t="shared" si="8"/>
        <v>50610</v>
      </c>
      <c r="AO173">
        <f t="shared" si="9"/>
        <v>9090</v>
      </c>
      <c r="AP173">
        <f t="shared" si="10"/>
        <v>4</v>
      </c>
      <c r="AQ173" s="3">
        <f t="shared" si="11"/>
        <v>59704</v>
      </c>
    </row>
    <row r="174" spans="1:43" ht="15.75" hidden="1" thickTop="1" x14ac:dyDescent="0.25">
      <c r="A174" s="2">
        <v>1</v>
      </c>
      <c r="B174" s="2">
        <v>2020</v>
      </c>
      <c r="C174" s="2">
        <v>4</v>
      </c>
      <c r="D174" s="4">
        <v>25847</v>
      </c>
      <c r="E174" s="4">
        <v>17685</v>
      </c>
      <c r="F174" s="4">
        <v>6036</v>
      </c>
      <c r="G174" s="2">
        <v>471</v>
      </c>
      <c r="H174" s="2">
        <v>282</v>
      </c>
      <c r="I174" s="2">
        <v>16</v>
      </c>
      <c r="J174" s="2">
        <v>2</v>
      </c>
      <c r="K174" s="2">
        <v>100</v>
      </c>
      <c r="L174" s="2">
        <v>159</v>
      </c>
      <c r="M174" s="2">
        <v>41</v>
      </c>
      <c r="N174" s="2">
        <v>0</v>
      </c>
      <c r="O174" s="2">
        <v>350</v>
      </c>
      <c r="P174" s="4">
        <v>2182</v>
      </c>
      <c r="Q174" s="4">
        <v>1022</v>
      </c>
      <c r="R174" s="2">
        <v>142</v>
      </c>
      <c r="S174" s="2">
        <v>9</v>
      </c>
      <c r="T174" s="2">
        <v>3</v>
      </c>
      <c r="U174" s="2">
        <v>2</v>
      </c>
      <c r="V174" s="2">
        <v>0</v>
      </c>
      <c r="W174" s="2">
        <v>1</v>
      </c>
      <c r="X174" s="2">
        <v>37</v>
      </c>
      <c r="Y174" s="2">
        <v>815</v>
      </c>
      <c r="Z174" s="4">
        <v>2628</v>
      </c>
      <c r="AA174" s="4">
        <v>1667</v>
      </c>
      <c r="AB174" s="2">
        <v>177</v>
      </c>
      <c r="AC174" s="2">
        <v>23</v>
      </c>
      <c r="AD174" s="2">
        <v>16</v>
      </c>
      <c r="AE174" s="2">
        <v>0</v>
      </c>
      <c r="AF174" s="2">
        <v>0</v>
      </c>
      <c r="AG174" s="2">
        <v>0</v>
      </c>
      <c r="AH174" s="2">
        <v>0</v>
      </c>
      <c r="AI174" s="2">
        <v>0</v>
      </c>
      <c r="AJ174" s="2">
        <v>0</v>
      </c>
      <c r="AK174" s="2">
        <v>0</v>
      </c>
      <c r="AL174" s="2">
        <v>0</v>
      </c>
      <c r="AM174" s="2">
        <v>3</v>
      </c>
      <c r="AN174" s="3">
        <f t="shared" si="8"/>
        <v>50639</v>
      </c>
      <c r="AO174">
        <f t="shared" si="9"/>
        <v>9074</v>
      </c>
      <c r="AP174">
        <f t="shared" si="10"/>
        <v>3</v>
      </c>
      <c r="AQ174" s="3">
        <f t="shared" si="11"/>
        <v>59716</v>
      </c>
    </row>
    <row r="175" spans="1:43" ht="15.75" hidden="1" thickTop="1" x14ac:dyDescent="0.25">
      <c r="A175" s="2">
        <v>1</v>
      </c>
      <c r="B175" s="2">
        <v>2020</v>
      </c>
      <c r="C175" s="2">
        <v>5</v>
      </c>
      <c r="D175" s="4">
        <v>25816</v>
      </c>
      <c r="E175" s="4">
        <v>17694</v>
      </c>
      <c r="F175" s="4">
        <v>6070</v>
      </c>
      <c r="G175" s="2">
        <v>475</v>
      </c>
      <c r="H175" s="2">
        <v>282</v>
      </c>
      <c r="I175" s="2">
        <v>16</v>
      </c>
      <c r="J175" s="2">
        <v>2</v>
      </c>
      <c r="K175" s="2">
        <v>100</v>
      </c>
      <c r="L175" s="2">
        <v>157</v>
      </c>
      <c r="M175" s="2">
        <v>41</v>
      </c>
      <c r="N175" s="2">
        <v>0</v>
      </c>
      <c r="O175" s="2">
        <v>350</v>
      </c>
      <c r="P175" s="4">
        <v>2177</v>
      </c>
      <c r="Q175" s="4">
        <v>1031</v>
      </c>
      <c r="R175" s="2">
        <v>149</v>
      </c>
      <c r="S175" s="2">
        <v>9</v>
      </c>
      <c r="T175" s="2">
        <v>4</v>
      </c>
      <c r="U175" s="2">
        <v>2</v>
      </c>
      <c r="V175" s="2">
        <v>0</v>
      </c>
      <c r="W175" s="2">
        <v>1</v>
      </c>
      <c r="X175" s="2">
        <v>37</v>
      </c>
      <c r="Y175" s="2">
        <v>811</v>
      </c>
      <c r="Z175" s="4">
        <v>2614</v>
      </c>
      <c r="AA175" s="4">
        <v>1650</v>
      </c>
      <c r="AB175" s="2">
        <v>177</v>
      </c>
      <c r="AC175" s="2">
        <v>23</v>
      </c>
      <c r="AD175" s="2">
        <v>16</v>
      </c>
      <c r="AE175" s="2">
        <v>0</v>
      </c>
      <c r="AF175" s="2">
        <v>2</v>
      </c>
      <c r="AG175" s="2">
        <v>0</v>
      </c>
      <c r="AH175" s="2">
        <v>0</v>
      </c>
      <c r="AI175" s="2">
        <v>0</v>
      </c>
      <c r="AJ175" s="2">
        <v>0</v>
      </c>
      <c r="AK175" s="2">
        <v>0</v>
      </c>
      <c r="AL175" s="2">
        <v>0</v>
      </c>
      <c r="AM175" s="2">
        <v>3</v>
      </c>
      <c r="AN175" s="3">
        <f t="shared" si="8"/>
        <v>50653</v>
      </c>
      <c r="AO175">
        <f t="shared" si="9"/>
        <v>9051</v>
      </c>
      <c r="AP175">
        <f t="shared" si="10"/>
        <v>5</v>
      </c>
      <c r="AQ175" s="3">
        <f t="shared" si="11"/>
        <v>59709</v>
      </c>
    </row>
    <row r="176" spans="1:43" ht="15.75" hidden="1" thickTop="1" x14ac:dyDescent="0.25">
      <c r="A176" s="2">
        <v>1</v>
      </c>
      <c r="B176" s="2">
        <v>2020</v>
      </c>
      <c r="C176" s="2">
        <v>6</v>
      </c>
      <c r="D176" s="4">
        <v>25830</v>
      </c>
      <c r="E176" s="4">
        <v>17719</v>
      </c>
      <c r="F176" s="4">
        <v>6119</v>
      </c>
      <c r="G176" s="2">
        <v>481</v>
      </c>
      <c r="H176" s="2">
        <v>280</v>
      </c>
      <c r="I176" s="2">
        <v>16</v>
      </c>
      <c r="J176" s="2">
        <v>2</v>
      </c>
      <c r="K176" s="2">
        <v>101</v>
      </c>
      <c r="L176" s="2">
        <v>159</v>
      </c>
      <c r="M176" s="2">
        <v>41</v>
      </c>
      <c r="N176" s="2">
        <v>0</v>
      </c>
      <c r="O176" s="2">
        <v>353</v>
      </c>
      <c r="P176" s="4">
        <v>2174</v>
      </c>
      <c r="Q176" s="4">
        <v>1043</v>
      </c>
      <c r="R176" s="2">
        <v>159</v>
      </c>
      <c r="S176" s="2">
        <v>9</v>
      </c>
      <c r="T176" s="2">
        <v>1</v>
      </c>
      <c r="U176" s="2">
        <v>2</v>
      </c>
      <c r="V176" s="2">
        <v>0</v>
      </c>
      <c r="W176" s="2">
        <v>1</v>
      </c>
      <c r="X176" s="2">
        <v>37</v>
      </c>
      <c r="Y176" s="2">
        <v>806</v>
      </c>
      <c r="Z176" s="4">
        <v>2603</v>
      </c>
      <c r="AA176" s="4">
        <v>1645</v>
      </c>
      <c r="AB176" s="2">
        <v>177</v>
      </c>
      <c r="AC176" s="2">
        <v>26</v>
      </c>
      <c r="AD176" s="2">
        <v>16</v>
      </c>
      <c r="AE176" s="2">
        <v>0</v>
      </c>
      <c r="AF176" s="2">
        <v>1</v>
      </c>
      <c r="AG176" s="2">
        <v>0</v>
      </c>
      <c r="AH176" s="2">
        <v>0</v>
      </c>
      <c r="AI176" s="2">
        <v>0</v>
      </c>
      <c r="AJ176" s="2">
        <v>0</v>
      </c>
      <c r="AK176" s="2">
        <v>0</v>
      </c>
      <c r="AL176" s="2">
        <v>0</v>
      </c>
      <c r="AM176" s="2">
        <v>3</v>
      </c>
      <c r="AN176" s="3">
        <f t="shared" si="8"/>
        <v>50748</v>
      </c>
      <c r="AO176">
        <f t="shared" si="9"/>
        <v>9052</v>
      </c>
      <c r="AP176">
        <f t="shared" si="10"/>
        <v>4</v>
      </c>
      <c r="AQ176" s="3">
        <f t="shared" si="11"/>
        <v>59804</v>
      </c>
    </row>
    <row r="177" spans="1:43" ht="15.75" hidden="1" thickTop="1" x14ac:dyDescent="0.25">
      <c r="A177" s="2">
        <v>1</v>
      </c>
      <c r="B177" s="2">
        <v>2020</v>
      </c>
      <c r="C177" s="2">
        <v>7</v>
      </c>
      <c r="D177" s="4">
        <v>25733</v>
      </c>
      <c r="E177" s="4">
        <v>17715</v>
      </c>
      <c r="F177" s="4">
        <v>6170</v>
      </c>
      <c r="G177" s="2">
        <v>479</v>
      </c>
      <c r="H177" s="2">
        <v>279</v>
      </c>
      <c r="I177" s="2">
        <v>16</v>
      </c>
      <c r="J177" s="2">
        <v>2</v>
      </c>
      <c r="K177" s="2">
        <v>102</v>
      </c>
      <c r="L177" s="2">
        <v>160</v>
      </c>
      <c r="M177" s="2">
        <v>41</v>
      </c>
      <c r="N177" s="2">
        <v>0</v>
      </c>
      <c r="O177" s="2">
        <v>356</v>
      </c>
      <c r="P177" s="4">
        <v>2171</v>
      </c>
      <c r="Q177" s="4">
        <v>1062</v>
      </c>
      <c r="R177" s="2">
        <v>164</v>
      </c>
      <c r="S177" s="2">
        <v>8</v>
      </c>
      <c r="T177" s="2">
        <v>1</v>
      </c>
      <c r="U177" s="2">
        <v>1</v>
      </c>
      <c r="V177" s="2">
        <v>0</v>
      </c>
      <c r="W177" s="2">
        <v>1</v>
      </c>
      <c r="X177" s="2">
        <v>37</v>
      </c>
      <c r="Y177" s="2">
        <v>803</v>
      </c>
      <c r="Z177" s="4">
        <v>2583</v>
      </c>
      <c r="AA177" s="4">
        <v>1638</v>
      </c>
      <c r="AB177" s="2">
        <v>175</v>
      </c>
      <c r="AC177" s="2">
        <v>26</v>
      </c>
      <c r="AD177" s="2">
        <v>17</v>
      </c>
      <c r="AE177" s="2">
        <v>0</v>
      </c>
      <c r="AF177" s="2">
        <v>1</v>
      </c>
      <c r="AG177" s="2">
        <v>0</v>
      </c>
      <c r="AH177" s="2">
        <v>0</v>
      </c>
      <c r="AI177" s="2">
        <v>0</v>
      </c>
      <c r="AJ177" s="2">
        <v>0</v>
      </c>
      <c r="AK177" s="2">
        <v>0</v>
      </c>
      <c r="AL177" s="2">
        <v>0</v>
      </c>
      <c r="AM177" s="2">
        <v>3</v>
      </c>
      <c r="AN177" s="3">
        <f t="shared" si="8"/>
        <v>50697</v>
      </c>
      <c r="AO177">
        <f t="shared" si="9"/>
        <v>9043</v>
      </c>
      <c r="AP177">
        <f t="shared" si="10"/>
        <v>4</v>
      </c>
      <c r="AQ177" s="3">
        <f t="shared" si="11"/>
        <v>59744</v>
      </c>
    </row>
    <row r="178" spans="1:43" ht="15.75" hidden="1" thickTop="1" x14ac:dyDescent="0.25">
      <c r="A178" s="2">
        <v>1</v>
      </c>
      <c r="B178" s="2">
        <v>2020</v>
      </c>
      <c r="C178" s="2">
        <v>8</v>
      </c>
      <c r="D178" s="4">
        <v>25695</v>
      </c>
      <c r="E178" s="4">
        <v>17719</v>
      </c>
      <c r="F178" s="4">
        <v>6230</v>
      </c>
      <c r="G178" s="2">
        <v>481</v>
      </c>
      <c r="H178" s="2">
        <v>280</v>
      </c>
      <c r="I178" s="2">
        <v>16</v>
      </c>
      <c r="J178" s="2">
        <v>2</v>
      </c>
      <c r="K178" s="2">
        <v>102</v>
      </c>
      <c r="L178" s="2">
        <v>162</v>
      </c>
      <c r="M178" s="2">
        <v>42</v>
      </c>
      <c r="N178" s="2">
        <v>0</v>
      </c>
      <c r="O178" s="2">
        <v>359</v>
      </c>
      <c r="P178" s="4">
        <v>2168</v>
      </c>
      <c r="Q178" s="4">
        <v>1064</v>
      </c>
      <c r="R178" s="2">
        <v>169</v>
      </c>
      <c r="S178" s="2">
        <v>9</v>
      </c>
      <c r="T178" s="2">
        <v>1</v>
      </c>
      <c r="U178" s="2">
        <v>1</v>
      </c>
      <c r="V178" s="2">
        <v>0</v>
      </c>
      <c r="W178" s="2">
        <v>1</v>
      </c>
      <c r="X178" s="2">
        <v>37</v>
      </c>
      <c r="Y178" s="2">
        <v>804</v>
      </c>
      <c r="Z178" s="4">
        <v>2582</v>
      </c>
      <c r="AA178" s="4">
        <v>1623</v>
      </c>
      <c r="AB178" s="2">
        <v>176</v>
      </c>
      <c r="AC178" s="2">
        <v>26</v>
      </c>
      <c r="AD178" s="2">
        <v>17</v>
      </c>
      <c r="AE178" s="2">
        <v>0</v>
      </c>
      <c r="AF178" s="2">
        <v>1</v>
      </c>
      <c r="AG178" s="2">
        <v>0</v>
      </c>
      <c r="AH178" s="2">
        <v>0</v>
      </c>
      <c r="AI178" s="2">
        <v>0</v>
      </c>
      <c r="AJ178" s="2">
        <v>0</v>
      </c>
      <c r="AK178" s="2">
        <v>0</v>
      </c>
      <c r="AL178" s="2">
        <v>0</v>
      </c>
      <c r="AM178" s="2">
        <v>3</v>
      </c>
      <c r="AN178" s="3">
        <f t="shared" si="8"/>
        <v>50729</v>
      </c>
      <c r="AO178">
        <f t="shared" si="9"/>
        <v>9037</v>
      </c>
      <c r="AP178">
        <f t="shared" si="10"/>
        <v>4</v>
      </c>
      <c r="AQ178" s="3">
        <f t="shared" si="11"/>
        <v>59770</v>
      </c>
    </row>
    <row r="179" spans="1:43" ht="15.75" hidden="1" thickTop="1" x14ac:dyDescent="0.25">
      <c r="A179" s="2">
        <v>1</v>
      </c>
      <c r="B179" s="2">
        <v>2020</v>
      </c>
      <c r="C179" s="2">
        <v>9</v>
      </c>
      <c r="D179" s="4">
        <v>25670</v>
      </c>
      <c r="E179" s="4">
        <v>17731</v>
      </c>
      <c r="F179" s="4">
        <v>6272</v>
      </c>
      <c r="G179" s="2">
        <v>482</v>
      </c>
      <c r="H179" s="2">
        <v>279</v>
      </c>
      <c r="I179" s="2">
        <v>16</v>
      </c>
      <c r="J179" s="2">
        <v>2</v>
      </c>
      <c r="K179" s="2">
        <v>102</v>
      </c>
      <c r="L179" s="2">
        <v>161</v>
      </c>
      <c r="M179" s="2">
        <v>42</v>
      </c>
      <c r="N179" s="2">
        <v>0</v>
      </c>
      <c r="O179" s="2">
        <v>362</v>
      </c>
      <c r="P179" s="4">
        <v>2182</v>
      </c>
      <c r="Q179" s="4">
        <v>1093</v>
      </c>
      <c r="R179" s="2">
        <v>174</v>
      </c>
      <c r="S179" s="2">
        <v>11</v>
      </c>
      <c r="T179" s="2">
        <v>1</v>
      </c>
      <c r="U179" s="2">
        <v>1</v>
      </c>
      <c r="V179" s="2">
        <v>0</v>
      </c>
      <c r="W179" s="2">
        <v>1</v>
      </c>
      <c r="X179" s="2">
        <v>37</v>
      </c>
      <c r="Y179" s="2">
        <v>791</v>
      </c>
      <c r="Z179" s="4">
        <v>2556</v>
      </c>
      <c r="AA179" s="4">
        <v>1621</v>
      </c>
      <c r="AB179" s="2">
        <v>173</v>
      </c>
      <c r="AC179" s="2">
        <v>26</v>
      </c>
      <c r="AD179" s="2">
        <v>17</v>
      </c>
      <c r="AE179" s="2">
        <v>0</v>
      </c>
      <c r="AF179" s="2">
        <v>1</v>
      </c>
      <c r="AG179" s="2">
        <v>0</v>
      </c>
      <c r="AH179" s="2">
        <v>0</v>
      </c>
      <c r="AI179" s="2">
        <v>0</v>
      </c>
      <c r="AJ179" s="2">
        <v>0</v>
      </c>
      <c r="AK179" s="2">
        <v>0</v>
      </c>
      <c r="AL179" s="2">
        <v>0</v>
      </c>
      <c r="AM179" s="2">
        <v>3</v>
      </c>
      <c r="AN179" s="3">
        <f t="shared" si="8"/>
        <v>50757</v>
      </c>
      <c r="AO179">
        <f t="shared" si="9"/>
        <v>9046</v>
      </c>
      <c r="AP179">
        <f t="shared" si="10"/>
        <v>4</v>
      </c>
      <c r="AQ179" s="3">
        <f t="shared" si="11"/>
        <v>59807</v>
      </c>
    </row>
    <row r="180" spans="1:43" ht="15.75" hidden="1" thickTop="1" x14ac:dyDescent="0.25">
      <c r="A180" s="2">
        <v>1</v>
      </c>
      <c r="B180" s="2">
        <v>2020</v>
      </c>
      <c r="C180" s="2">
        <v>10</v>
      </c>
      <c r="D180" s="4">
        <v>25592</v>
      </c>
      <c r="E180" s="4">
        <v>17735</v>
      </c>
      <c r="F180" s="4">
        <v>6340</v>
      </c>
      <c r="G180" s="2">
        <v>484</v>
      </c>
      <c r="H180" s="2">
        <v>281</v>
      </c>
      <c r="I180" s="2">
        <v>17</v>
      </c>
      <c r="J180" s="2">
        <v>2</v>
      </c>
      <c r="K180" s="2">
        <v>102</v>
      </c>
      <c r="L180" s="2">
        <v>159</v>
      </c>
      <c r="M180" s="2">
        <v>42</v>
      </c>
      <c r="N180" s="2">
        <v>0</v>
      </c>
      <c r="O180" s="2">
        <v>362</v>
      </c>
      <c r="P180" s="4">
        <v>2176</v>
      </c>
      <c r="Q180" s="4">
        <v>1104</v>
      </c>
      <c r="R180" s="2">
        <v>174</v>
      </c>
      <c r="S180" s="2">
        <v>11</v>
      </c>
      <c r="T180" s="2">
        <v>1</v>
      </c>
      <c r="U180" s="2">
        <v>1</v>
      </c>
      <c r="V180" s="2">
        <v>0</v>
      </c>
      <c r="W180" s="2">
        <v>1</v>
      </c>
      <c r="X180" s="2">
        <v>37</v>
      </c>
      <c r="Y180" s="2">
        <v>786</v>
      </c>
      <c r="Z180" s="4">
        <v>2549</v>
      </c>
      <c r="AA180" s="4">
        <v>1615</v>
      </c>
      <c r="AB180" s="2">
        <v>172</v>
      </c>
      <c r="AC180" s="2">
        <v>26</v>
      </c>
      <c r="AD180" s="2">
        <v>17</v>
      </c>
      <c r="AE180" s="2">
        <v>0</v>
      </c>
      <c r="AF180" s="2">
        <v>1</v>
      </c>
      <c r="AG180" s="2">
        <v>0</v>
      </c>
      <c r="AH180" s="2">
        <v>0</v>
      </c>
      <c r="AI180" s="2">
        <v>0</v>
      </c>
      <c r="AJ180" s="2">
        <v>0</v>
      </c>
      <c r="AK180" s="2">
        <v>0</v>
      </c>
      <c r="AL180" s="2">
        <v>0</v>
      </c>
      <c r="AM180" s="2">
        <v>3</v>
      </c>
      <c r="AN180" s="3">
        <f t="shared" si="8"/>
        <v>50754</v>
      </c>
      <c r="AO180">
        <f t="shared" si="9"/>
        <v>9032</v>
      </c>
      <c r="AP180">
        <f t="shared" si="10"/>
        <v>4</v>
      </c>
      <c r="AQ180" s="3">
        <f t="shared" si="11"/>
        <v>59790</v>
      </c>
    </row>
    <row r="181" spans="1:43" ht="15.75" hidden="1" thickTop="1" x14ac:dyDescent="0.25">
      <c r="A181" s="2">
        <v>1</v>
      </c>
      <c r="B181" s="2">
        <v>2020</v>
      </c>
      <c r="C181" s="2">
        <v>11</v>
      </c>
      <c r="D181" s="4">
        <v>25527</v>
      </c>
      <c r="E181" s="4">
        <v>17744</v>
      </c>
      <c r="F181" s="4">
        <v>6380</v>
      </c>
      <c r="G181" s="2">
        <v>487</v>
      </c>
      <c r="H181" s="2">
        <v>279</v>
      </c>
      <c r="I181" s="2">
        <v>18</v>
      </c>
      <c r="J181" s="2">
        <v>2</v>
      </c>
      <c r="K181" s="2">
        <v>102</v>
      </c>
      <c r="L181" s="2">
        <v>157</v>
      </c>
      <c r="M181" s="2">
        <v>42</v>
      </c>
      <c r="N181" s="2">
        <v>0</v>
      </c>
      <c r="O181" s="2">
        <v>363</v>
      </c>
      <c r="P181" s="4">
        <v>2173</v>
      </c>
      <c r="Q181" s="4">
        <v>1106</v>
      </c>
      <c r="R181" s="2">
        <v>172</v>
      </c>
      <c r="S181" s="2">
        <v>11</v>
      </c>
      <c r="T181" s="2">
        <v>2</v>
      </c>
      <c r="U181" s="2">
        <v>1</v>
      </c>
      <c r="V181" s="2">
        <v>0</v>
      </c>
      <c r="W181" s="2">
        <v>1</v>
      </c>
      <c r="X181" s="2">
        <v>37</v>
      </c>
      <c r="Y181" s="2">
        <v>783</v>
      </c>
      <c r="Z181" s="4">
        <v>2537</v>
      </c>
      <c r="AA181" s="4">
        <v>1611</v>
      </c>
      <c r="AB181" s="2">
        <v>172</v>
      </c>
      <c r="AC181" s="2">
        <v>26</v>
      </c>
      <c r="AD181" s="2">
        <v>17</v>
      </c>
      <c r="AE181" s="2">
        <v>0</v>
      </c>
      <c r="AF181" s="2">
        <v>1</v>
      </c>
      <c r="AG181" s="2">
        <v>0</v>
      </c>
      <c r="AH181" s="2">
        <v>0</v>
      </c>
      <c r="AI181" s="2">
        <v>0</v>
      </c>
      <c r="AJ181" s="2">
        <v>0</v>
      </c>
      <c r="AK181" s="2">
        <v>0</v>
      </c>
      <c r="AL181" s="2">
        <v>0</v>
      </c>
      <c r="AM181" s="2">
        <v>3</v>
      </c>
      <c r="AN181" s="3">
        <f t="shared" si="8"/>
        <v>50738</v>
      </c>
      <c r="AO181">
        <f t="shared" si="9"/>
        <v>9012</v>
      </c>
      <c r="AP181">
        <f t="shared" si="10"/>
        <v>4</v>
      </c>
      <c r="AQ181" s="3">
        <f t="shared" si="11"/>
        <v>59754</v>
      </c>
    </row>
    <row r="182" spans="1:43" ht="15.75" hidden="1" thickTop="1" x14ac:dyDescent="0.25">
      <c r="A182" s="2">
        <v>1</v>
      </c>
      <c r="B182" s="2">
        <v>2020</v>
      </c>
      <c r="C182" s="2">
        <v>12</v>
      </c>
      <c r="D182" s="4">
        <v>25528</v>
      </c>
      <c r="E182" s="4">
        <v>17797</v>
      </c>
      <c r="F182" s="4">
        <v>6417</v>
      </c>
      <c r="G182" s="2">
        <v>486</v>
      </c>
      <c r="H182" s="2">
        <v>279</v>
      </c>
      <c r="I182" s="2">
        <v>17</v>
      </c>
      <c r="J182" s="2">
        <v>2</v>
      </c>
      <c r="K182" s="2">
        <v>102</v>
      </c>
      <c r="L182" s="2">
        <v>160</v>
      </c>
      <c r="M182" s="2">
        <v>42</v>
      </c>
      <c r="N182" s="2">
        <v>0</v>
      </c>
      <c r="O182" s="2">
        <v>362</v>
      </c>
      <c r="P182" s="4">
        <v>2175</v>
      </c>
      <c r="Q182" s="4">
        <v>1108</v>
      </c>
      <c r="R182" s="2">
        <v>178</v>
      </c>
      <c r="S182" s="2">
        <v>12</v>
      </c>
      <c r="T182" s="2">
        <v>2</v>
      </c>
      <c r="U182" s="2">
        <v>0</v>
      </c>
      <c r="V182" s="2">
        <v>0</v>
      </c>
      <c r="W182" s="2">
        <v>1</v>
      </c>
      <c r="X182" s="2">
        <v>37</v>
      </c>
      <c r="Y182" s="2">
        <v>778</v>
      </c>
      <c r="Z182" s="4">
        <v>2548</v>
      </c>
      <c r="AA182" s="4">
        <v>1603</v>
      </c>
      <c r="AB182" s="2">
        <v>170</v>
      </c>
      <c r="AC182" s="2">
        <v>25</v>
      </c>
      <c r="AD182" s="2">
        <v>17</v>
      </c>
      <c r="AE182" s="2">
        <v>0</v>
      </c>
      <c r="AF182" s="2">
        <v>1</v>
      </c>
      <c r="AG182" s="2">
        <v>0</v>
      </c>
      <c r="AH182" s="2">
        <v>0</v>
      </c>
      <c r="AI182" s="2">
        <v>0</v>
      </c>
      <c r="AJ182" s="2">
        <v>0</v>
      </c>
      <c r="AK182" s="2">
        <v>0</v>
      </c>
      <c r="AL182" s="2">
        <v>0</v>
      </c>
      <c r="AM182" s="2">
        <v>3</v>
      </c>
      <c r="AN182" s="3">
        <f t="shared" si="8"/>
        <v>50830</v>
      </c>
      <c r="AO182">
        <f t="shared" si="9"/>
        <v>9016</v>
      </c>
      <c r="AP182">
        <f t="shared" si="10"/>
        <v>4</v>
      </c>
      <c r="AQ182" s="3">
        <f t="shared" si="11"/>
        <v>59850</v>
      </c>
    </row>
    <row r="183" spans="1:43" ht="15.75" hidden="1" thickTop="1" x14ac:dyDescent="0.25">
      <c r="A183" s="2">
        <v>2</v>
      </c>
      <c r="B183" s="2">
        <v>2020</v>
      </c>
      <c r="C183" s="2">
        <v>1</v>
      </c>
      <c r="D183" s="4">
        <v>12505</v>
      </c>
      <c r="E183" s="4">
        <v>37711</v>
      </c>
      <c r="F183" s="4">
        <v>21422</v>
      </c>
      <c r="G183" s="2">
        <v>61</v>
      </c>
      <c r="H183" s="2">
        <v>77</v>
      </c>
      <c r="I183" s="2">
        <v>0</v>
      </c>
      <c r="J183" s="2">
        <v>11</v>
      </c>
      <c r="K183" s="2">
        <v>12</v>
      </c>
      <c r="L183" s="2">
        <v>11</v>
      </c>
      <c r="M183" s="2">
        <v>0</v>
      </c>
      <c r="N183" s="2">
        <v>0</v>
      </c>
      <c r="O183" s="2">
        <v>98</v>
      </c>
      <c r="P183" s="2">
        <v>624</v>
      </c>
      <c r="Q183" s="2">
        <v>475</v>
      </c>
      <c r="R183" s="2">
        <v>88</v>
      </c>
      <c r="S183" s="2">
        <v>4</v>
      </c>
      <c r="T183" s="2">
        <v>0</v>
      </c>
      <c r="U183" s="2">
        <v>0</v>
      </c>
      <c r="V183" s="2">
        <v>0</v>
      </c>
      <c r="W183" s="2">
        <v>1</v>
      </c>
      <c r="X183" s="2">
        <v>19</v>
      </c>
      <c r="Y183" s="2">
        <v>523</v>
      </c>
      <c r="Z183" s="4">
        <v>1614</v>
      </c>
      <c r="AA183" s="2">
        <v>791</v>
      </c>
      <c r="AB183" s="2">
        <v>102</v>
      </c>
      <c r="AC183" s="2">
        <v>28</v>
      </c>
      <c r="AD183" s="2">
        <v>26</v>
      </c>
      <c r="AE183" s="2">
        <v>0</v>
      </c>
      <c r="AF183" s="2">
        <v>3</v>
      </c>
      <c r="AG183" s="2">
        <v>0</v>
      </c>
      <c r="AH183" s="2">
        <v>1</v>
      </c>
      <c r="AI183" s="2">
        <v>0</v>
      </c>
      <c r="AJ183" s="2">
        <v>0</v>
      </c>
      <c r="AK183" s="2">
        <v>3</v>
      </c>
      <c r="AL183" s="2">
        <v>3</v>
      </c>
      <c r="AM183" s="2">
        <v>1</v>
      </c>
      <c r="AN183" s="3">
        <f t="shared" si="8"/>
        <v>71810</v>
      </c>
      <c r="AO183">
        <f t="shared" si="9"/>
        <v>4393</v>
      </c>
      <c r="AP183">
        <f t="shared" si="10"/>
        <v>11</v>
      </c>
      <c r="AQ183" s="3">
        <f t="shared" si="11"/>
        <v>76214</v>
      </c>
    </row>
    <row r="184" spans="1:43" ht="15.75" hidden="1" thickTop="1" x14ac:dyDescent="0.25">
      <c r="A184" s="2">
        <v>2</v>
      </c>
      <c r="B184" s="2">
        <v>2020</v>
      </c>
      <c r="C184" s="2">
        <v>2</v>
      </c>
      <c r="D184" s="4">
        <v>12480</v>
      </c>
      <c r="E184" s="4">
        <v>37716</v>
      </c>
      <c r="F184" s="4">
        <v>21514</v>
      </c>
      <c r="G184" s="2">
        <v>60</v>
      </c>
      <c r="H184" s="2">
        <v>78</v>
      </c>
      <c r="I184" s="2">
        <v>1</v>
      </c>
      <c r="J184" s="2">
        <v>9</v>
      </c>
      <c r="K184" s="2">
        <v>11</v>
      </c>
      <c r="L184" s="2">
        <v>10</v>
      </c>
      <c r="M184" s="2">
        <v>0</v>
      </c>
      <c r="N184" s="2">
        <v>0</v>
      </c>
      <c r="O184" s="2">
        <v>97</v>
      </c>
      <c r="P184" s="2">
        <v>619</v>
      </c>
      <c r="Q184" s="2">
        <v>472</v>
      </c>
      <c r="R184" s="2">
        <v>87</v>
      </c>
      <c r="S184" s="2">
        <v>4</v>
      </c>
      <c r="T184" s="2">
        <v>0</v>
      </c>
      <c r="U184" s="2">
        <v>0</v>
      </c>
      <c r="V184" s="2">
        <v>0</v>
      </c>
      <c r="W184" s="2">
        <v>1</v>
      </c>
      <c r="X184" s="2">
        <v>19</v>
      </c>
      <c r="Y184" s="2">
        <v>525</v>
      </c>
      <c r="Z184" s="4">
        <v>1619</v>
      </c>
      <c r="AA184" s="2">
        <v>792</v>
      </c>
      <c r="AB184" s="2">
        <v>103</v>
      </c>
      <c r="AC184" s="2">
        <v>28</v>
      </c>
      <c r="AD184" s="2">
        <v>26</v>
      </c>
      <c r="AE184" s="2">
        <v>0</v>
      </c>
      <c r="AF184" s="2">
        <v>2</v>
      </c>
      <c r="AG184" s="2">
        <v>0</v>
      </c>
      <c r="AH184" s="2">
        <v>1</v>
      </c>
      <c r="AI184" s="2">
        <v>0</v>
      </c>
      <c r="AJ184" s="2">
        <v>0</v>
      </c>
      <c r="AK184" s="2">
        <v>3</v>
      </c>
      <c r="AL184" s="2">
        <v>3</v>
      </c>
      <c r="AM184" s="2">
        <v>1</v>
      </c>
      <c r="AN184" s="3">
        <f t="shared" si="8"/>
        <v>71879</v>
      </c>
      <c r="AO184">
        <f t="shared" si="9"/>
        <v>4392</v>
      </c>
      <c r="AP184">
        <f t="shared" si="10"/>
        <v>10</v>
      </c>
      <c r="AQ184" s="3">
        <f t="shared" si="11"/>
        <v>76281</v>
      </c>
    </row>
    <row r="185" spans="1:43" ht="15.75" hidden="1" thickTop="1" x14ac:dyDescent="0.25">
      <c r="A185" s="2">
        <v>2</v>
      </c>
      <c r="B185" s="2">
        <v>2020</v>
      </c>
      <c r="C185" s="2">
        <v>3</v>
      </c>
      <c r="D185" s="4">
        <v>12496</v>
      </c>
      <c r="E185" s="4">
        <v>37796</v>
      </c>
      <c r="F185" s="4">
        <v>21742</v>
      </c>
      <c r="G185" s="2">
        <v>60</v>
      </c>
      <c r="H185" s="2">
        <v>78</v>
      </c>
      <c r="I185" s="2">
        <v>1</v>
      </c>
      <c r="J185" s="2">
        <v>10</v>
      </c>
      <c r="K185" s="2">
        <v>11</v>
      </c>
      <c r="L185" s="2">
        <v>10</v>
      </c>
      <c r="M185" s="2">
        <v>0</v>
      </c>
      <c r="N185" s="2">
        <v>0</v>
      </c>
      <c r="O185" s="2">
        <v>97</v>
      </c>
      <c r="P185" s="2">
        <v>618</v>
      </c>
      <c r="Q185" s="2">
        <v>481</v>
      </c>
      <c r="R185" s="2">
        <v>88</v>
      </c>
      <c r="S185" s="2">
        <v>6</v>
      </c>
      <c r="T185" s="2">
        <v>0</v>
      </c>
      <c r="U185" s="2">
        <v>1</v>
      </c>
      <c r="V185" s="2">
        <v>0</v>
      </c>
      <c r="W185" s="2">
        <v>1</v>
      </c>
      <c r="X185" s="2">
        <v>19</v>
      </c>
      <c r="Y185" s="2">
        <v>521</v>
      </c>
      <c r="Z185" s="4">
        <v>1615</v>
      </c>
      <c r="AA185" s="2">
        <v>792</v>
      </c>
      <c r="AB185" s="2">
        <v>103</v>
      </c>
      <c r="AC185" s="2">
        <v>27</v>
      </c>
      <c r="AD185" s="2">
        <v>26</v>
      </c>
      <c r="AE185" s="2">
        <v>0</v>
      </c>
      <c r="AF185" s="2">
        <v>3</v>
      </c>
      <c r="AG185" s="2">
        <v>0</v>
      </c>
      <c r="AH185" s="2">
        <v>1</v>
      </c>
      <c r="AI185" s="2">
        <v>0</v>
      </c>
      <c r="AJ185" s="2">
        <v>0</v>
      </c>
      <c r="AK185" s="2">
        <v>4</v>
      </c>
      <c r="AL185" s="2">
        <v>3</v>
      </c>
      <c r="AM185" s="2">
        <v>1</v>
      </c>
      <c r="AN185" s="3">
        <f t="shared" si="8"/>
        <v>72204</v>
      </c>
      <c r="AO185">
        <f t="shared" si="9"/>
        <v>4395</v>
      </c>
      <c r="AP185">
        <f t="shared" si="10"/>
        <v>12</v>
      </c>
      <c r="AQ185" s="3">
        <f t="shared" si="11"/>
        <v>76611</v>
      </c>
    </row>
    <row r="186" spans="1:43" ht="15.75" hidden="1" thickTop="1" x14ac:dyDescent="0.25">
      <c r="A186" s="2">
        <v>2</v>
      </c>
      <c r="B186" s="2">
        <v>2020</v>
      </c>
      <c r="C186" s="2">
        <v>4</v>
      </c>
      <c r="D186" s="4">
        <v>12486</v>
      </c>
      <c r="E186" s="4">
        <v>37761</v>
      </c>
      <c r="F186" s="4">
        <v>21930</v>
      </c>
      <c r="G186" s="2">
        <v>59</v>
      </c>
      <c r="H186" s="2">
        <v>78</v>
      </c>
      <c r="I186" s="2">
        <v>1</v>
      </c>
      <c r="J186" s="2">
        <v>9</v>
      </c>
      <c r="K186" s="2">
        <v>11</v>
      </c>
      <c r="L186" s="2">
        <v>10</v>
      </c>
      <c r="M186" s="2">
        <v>0</v>
      </c>
      <c r="N186" s="2">
        <v>0</v>
      </c>
      <c r="O186" s="2">
        <v>98</v>
      </c>
      <c r="P186" s="2">
        <v>620</v>
      </c>
      <c r="Q186" s="2">
        <v>483</v>
      </c>
      <c r="R186" s="2">
        <v>89</v>
      </c>
      <c r="S186" s="2">
        <v>5</v>
      </c>
      <c r="T186" s="2">
        <v>0</v>
      </c>
      <c r="U186" s="2">
        <v>1</v>
      </c>
      <c r="V186" s="2">
        <v>0</v>
      </c>
      <c r="W186" s="2">
        <v>1</v>
      </c>
      <c r="X186" s="2">
        <v>19</v>
      </c>
      <c r="Y186" s="2">
        <v>520</v>
      </c>
      <c r="Z186" s="4">
        <v>1617</v>
      </c>
      <c r="AA186" s="2">
        <v>793</v>
      </c>
      <c r="AB186" s="2">
        <v>102</v>
      </c>
      <c r="AC186" s="2">
        <v>29</v>
      </c>
      <c r="AD186" s="2">
        <v>26</v>
      </c>
      <c r="AE186" s="2">
        <v>0</v>
      </c>
      <c r="AF186" s="2">
        <v>3</v>
      </c>
      <c r="AG186" s="2">
        <v>0</v>
      </c>
      <c r="AH186" s="2">
        <v>1</v>
      </c>
      <c r="AI186" s="2">
        <v>0</v>
      </c>
      <c r="AJ186" s="2">
        <v>0</v>
      </c>
      <c r="AK186" s="2">
        <v>4</v>
      </c>
      <c r="AL186" s="2">
        <v>3</v>
      </c>
      <c r="AM186" s="2">
        <v>1</v>
      </c>
      <c r="AN186" s="3">
        <f t="shared" si="8"/>
        <v>72345</v>
      </c>
      <c r="AO186">
        <f t="shared" si="9"/>
        <v>4403</v>
      </c>
      <c r="AP186">
        <f t="shared" si="10"/>
        <v>12</v>
      </c>
      <c r="AQ186" s="3">
        <f t="shared" si="11"/>
        <v>76760</v>
      </c>
    </row>
    <row r="187" spans="1:43" ht="15.75" hidden="1" thickTop="1" x14ac:dyDescent="0.25">
      <c r="A187" s="2">
        <v>2</v>
      </c>
      <c r="B187" s="2">
        <v>2020</v>
      </c>
      <c r="C187" s="2">
        <v>5</v>
      </c>
      <c r="D187" s="4">
        <v>12466</v>
      </c>
      <c r="E187" s="4">
        <v>37801</v>
      </c>
      <c r="F187" s="4">
        <v>22171</v>
      </c>
      <c r="G187" s="2">
        <v>61</v>
      </c>
      <c r="H187" s="2">
        <v>79</v>
      </c>
      <c r="I187" s="2">
        <v>1</v>
      </c>
      <c r="J187" s="2">
        <v>8</v>
      </c>
      <c r="K187" s="2">
        <v>11</v>
      </c>
      <c r="L187" s="2">
        <v>10</v>
      </c>
      <c r="M187" s="2">
        <v>0</v>
      </c>
      <c r="N187" s="2">
        <v>0</v>
      </c>
      <c r="O187" s="2">
        <v>99</v>
      </c>
      <c r="P187" s="2">
        <v>630</v>
      </c>
      <c r="Q187" s="2">
        <v>492</v>
      </c>
      <c r="R187" s="2">
        <v>87</v>
      </c>
      <c r="S187" s="2">
        <v>5</v>
      </c>
      <c r="T187" s="2">
        <v>0</v>
      </c>
      <c r="U187" s="2">
        <v>1</v>
      </c>
      <c r="V187" s="2">
        <v>0</v>
      </c>
      <c r="W187" s="2">
        <v>1</v>
      </c>
      <c r="X187" s="2">
        <v>19</v>
      </c>
      <c r="Y187" s="2">
        <v>513</v>
      </c>
      <c r="Z187" s="4">
        <v>1618</v>
      </c>
      <c r="AA187" s="2">
        <v>794</v>
      </c>
      <c r="AB187" s="2">
        <v>104</v>
      </c>
      <c r="AC187" s="2">
        <v>28</v>
      </c>
      <c r="AD187" s="2">
        <v>26</v>
      </c>
      <c r="AE187" s="2">
        <v>0</v>
      </c>
      <c r="AF187" s="2">
        <v>4</v>
      </c>
      <c r="AG187" s="2">
        <v>0</v>
      </c>
      <c r="AH187" s="2">
        <v>1</v>
      </c>
      <c r="AI187" s="2">
        <v>0</v>
      </c>
      <c r="AJ187" s="2">
        <v>0</v>
      </c>
      <c r="AK187" s="2">
        <v>4</v>
      </c>
      <c r="AL187" s="2">
        <v>3</v>
      </c>
      <c r="AM187" s="2">
        <v>1</v>
      </c>
      <c r="AN187" s="3">
        <f t="shared" si="8"/>
        <v>72608</v>
      </c>
      <c r="AO187">
        <f t="shared" si="9"/>
        <v>4417</v>
      </c>
      <c r="AP187">
        <f t="shared" si="10"/>
        <v>13</v>
      </c>
      <c r="AQ187" s="3">
        <f t="shared" si="11"/>
        <v>77038</v>
      </c>
    </row>
    <row r="188" spans="1:43" ht="15.75" hidden="1" thickTop="1" x14ac:dyDescent="0.25">
      <c r="A188" s="2">
        <v>2</v>
      </c>
      <c r="B188" s="2">
        <v>2020</v>
      </c>
      <c r="C188" s="2">
        <v>6</v>
      </c>
      <c r="D188" s="4">
        <v>12461</v>
      </c>
      <c r="E188" s="4">
        <v>37852</v>
      </c>
      <c r="F188" s="4">
        <v>22463</v>
      </c>
      <c r="G188" s="2">
        <v>60</v>
      </c>
      <c r="H188" s="2">
        <v>79</v>
      </c>
      <c r="I188" s="2">
        <v>1</v>
      </c>
      <c r="J188" s="2">
        <v>8</v>
      </c>
      <c r="K188" s="2">
        <v>11</v>
      </c>
      <c r="L188" s="2">
        <v>10</v>
      </c>
      <c r="M188" s="2">
        <v>0</v>
      </c>
      <c r="N188" s="2">
        <v>0</v>
      </c>
      <c r="O188" s="2">
        <v>100</v>
      </c>
      <c r="P188" s="2">
        <v>634</v>
      </c>
      <c r="Q188" s="2">
        <v>492</v>
      </c>
      <c r="R188" s="2">
        <v>97</v>
      </c>
      <c r="S188" s="2">
        <v>4</v>
      </c>
      <c r="T188" s="2">
        <v>0</v>
      </c>
      <c r="U188" s="2">
        <v>1</v>
      </c>
      <c r="V188" s="2">
        <v>0</v>
      </c>
      <c r="W188" s="2">
        <v>1</v>
      </c>
      <c r="X188" s="2">
        <v>19</v>
      </c>
      <c r="Y188" s="2">
        <v>505</v>
      </c>
      <c r="Z188" s="4">
        <v>1621</v>
      </c>
      <c r="AA188" s="2">
        <v>793</v>
      </c>
      <c r="AB188" s="2">
        <v>102</v>
      </c>
      <c r="AC188" s="2">
        <v>28</v>
      </c>
      <c r="AD188" s="2">
        <v>26</v>
      </c>
      <c r="AE188" s="2">
        <v>0</v>
      </c>
      <c r="AF188" s="2">
        <v>3</v>
      </c>
      <c r="AG188" s="2">
        <v>0</v>
      </c>
      <c r="AH188" s="2">
        <v>1</v>
      </c>
      <c r="AI188" s="2">
        <v>0</v>
      </c>
      <c r="AJ188" s="2">
        <v>0</v>
      </c>
      <c r="AK188" s="2">
        <v>4</v>
      </c>
      <c r="AL188" s="2">
        <v>3</v>
      </c>
      <c r="AM188" s="2">
        <v>1</v>
      </c>
      <c r="AN188" s="3">
        <f t="shared" si="8"/>
        <v>72945</v>
      </c>
      <c r="AO188">
        <f t="shared" si="9"/>
        <v>4423</v>
      </c>
      <c r="AP188">
        <f t="shared" si="10"/>
        <v>12</v>
      </c>
      <c r="AQ188" s="3">
        <f t="shared" si="11"/>
        <v>77380</v>
      </c>
    </row>
    <row r="189" spans="1:43" ht="15.75" hidden="1" thickTop="1" x14ac:dyDescent="0.25">
      <c r="A189" s="2">
        <v>2</v>
      </c>
      <c r="B189" s="2">
        <v>2020</v>
      </c>
      <c r="C189" s="2">
        <v>7</v>
      </c>
      <c r="D189" s="4">
        <v>12468</v>
      </c>
      <c r="E189" s="4">
        <v>37880</v>
      </c>
      <c r="F189" s="4">
        <v>22806</v>
      </c>
      <c r="G189" s="2">
        <v>60</v>
      </c>
      <c r="H189" s="2">
        <v>79</v>
      </c>
      <c r="I189" s="2">
        <v>2</v>
      </c>
      <c r="J189" s="2">
        <v>9</v>
      </c>
      <c r="K189" s="2">
        <v>10</v>
      </c>
      <c r="L189" s="2">
        <v>10</v>
      </c>
      <c r="M189" s="2">
        <v>0</v>
      </c>
      <c r="N189" s="2">
        <v>0</v>
      </c>
      <c r="O189" s="2">
        <v>100</v>
      </c>
      <c r="P189" s="2">
        <v>637</v>
      </c>
      <c r="Q189" s="2">
        <v>503</v>
      </c>
      <c r="R189" s="2">
        <v>98</v>
      </c>
      <c r="S189" s="2">
        <v>5</v>
      </c>
      <c r="T189" s="2">
        <v>0</v>
      </c>
      <c r="U189" s="2">
        <v>1</v>
      </c>
      <c r="V189" s="2">
        <v>0</v>
      </c>
      <c r="W189" s="2">
        <v>1</v>
      </c>
      <c r="X189" s="2">
        <v>20</v>
      </c>
      <c r="Y189" s="2">
        <v>501</v>
      </c>
      <c r="Z189" s="4">
        <v>1615</v>
      </c>
      <c r="AA189" s="2">
        <v>789</v>
      </c>
      <c r="AB189" s="2">
        <v>106</v>
      </c>
      <c r="AC189" s="2">
        <v>28</v>
      </c>
      <c r="AD189" s="2">
        <v>26</v>
      </c>
      <c r="AE189" s="2">
        <v>0</v>
      </c>
      <c r="AF189" s="2">
        <v>3</v>
      </c>
      <c r="AG189" s="2">
        <v>0</v>
      </c>
      <c r="AH189" s="2">
        <v>1</v>
      </c>
      <c r="AI189" s="2">
        <v>0</v>
      </c>
      <c r="AJ189" s="2">
        <v>0</v>
      </c>
      <c r="AK189" s="2">
        <v>4</v>
      </c>
      <c r="AL189" s="2">
        <v>3</v>
      </c>
      <c r="AM189" s="2">
        <v>1</v>
      </c>
      <c r="AN189" s="3">
        <f t="shared" si="8"/>
        <v>73324</v>
      </c>
      <c r="AO189">
        <f t="shared" si="9"/>
        <v>4430</v>
      </c>
      <c r="AP189">
        <f t="shared" si="10"/>
        <v>12</v>
      </c>
      <c r="AQ189" s="3">
        <f t="shared" si="11"/>
        <v>77766</v>
      </c>
    </row>
    <row r="190" spans="1:43" ht="15.75" hidden="1" thickTop="1" x14ac:dyDescent="0.25">
      <c r="A190" s="2">
        <v>2</v>
      </c>
      <c r="B190" s="2">
        <v>2020</v>
      </c>
      <c r="C190" s="2">
        <v>8</v>
      </c>
      <c r="D190" s="4">
        <v>12490</v>
      </c>
      <c r="E190" s="4">
        <v>37899</v>
      </c>
      <c r="F190" s="4">
        <v>23030</v>
      </c>
      <c r="G190" s="2">
        <v>61</v>
      </c>
      <c r="H190" s="2">
        <v>79</v>
      </c>
      <c r="I190" s="2">
        <v>3</v>
      </c>
      <c r="J190" s="2">
        <v>9</v>
      </c>
      <c r="K190" s="2">
        <v>10</v>
      </c>
      <c r="L190" s="2">
        <v>10</v>
      </c>
      <c r="M190" s="2">
        <v>0</v>
      </c>
      <c r="N190" s="2">
        <v>0</v>
      </c>
      <c r="O190" s="2">
        <v>101</v>
      </c>
      <c r="P190" s="2">
        <v>630</v>
      </c>
      <c r="Q190" s="2">
        <v>505</v>
      </c>
      <c r="R190" s="2">
        <v>101</v>
      </c>
      <c r="S190" s="2">
        <v>6</v>
      </c>
      <c r="T190" s="2">
        <v>0</v>
      </c>
      <c r="U190" s="2">
        <v>1</v>
      </c>
      <c r="V190" s="2">
        <v>0</v>
      </c>
      <c r="W190" s="2">
        <v>1</v>
      </c>
      <c r="X190" s="2">
        <v>20</v>
      </c>
      <c r="Y190" s="2">
        <v>500</v>
      </c>
      <c r="Z190" s="4">
        <v>1621</v>
      </c>
      <c r="AA190" s="2">
        <v>786</v>
      </c>
      <c r="AB190" s="2">
        <v>103</v>
      </c>
      <c r="AC190" s="2">
        <v>29</v>
      </c>
      <c r="AD190" s="2">
        <v>26</v>
      </c>
      <c r="AE190" s="2">
        <v>0</v>
      </c>
      <c r="AF190" s="2">
        <v>3</v>
      </c>
      <c r="AG190" s="2">
        <v>0</v>
      </c>
      <c r="AH190" s="2">
        <v>1</v>
      </c>
      <c r="AI190" s="2">
        <v>0</v>
      </c>
      <c r="AJ190" s="2">
        <v>0</v>
      </c>
      <c r="AK190" s="2">
        <v>4</v>
      </c>
      <c r="AL190" s="2">
        <v>3</v>
      </c>
      <c r="AM190" s="2">
        <v>1</v>
      </c>
      <c r="AN190" s="3">
        <f t="shared" si="8"/>
        <v>73591</v>
      </c>
      <c r="AO190">
        <f t="shared" si="9"/>
        <v>4430</v>
      </c>
      <c r="AP190">
        <f t="shared" si="10"/>
        <v>12</v>
      </c>
      <c r="AQ190" s="3">
        <f t="shared" si="11"/>
        <v>78033</v>
      </c>
    </row>
    <row r="191" spans="1:43" ht="15.75" hidden="1" thickTop="1" x14ac:dyDescent="0.25">
      <c r="A191" s="2">
        <v>2</v>
      </c>
      <c r="B191" s="2">
        <v>2020</v>
      </c>
      <c r="C191" s="2">
        <v>9</v>
      </c>
      <c r="D191" s="4">
        <v>12496</v>
      </c>
      <c r="E191" s="4">
        <v>37962</v>
      </c>
      <c r="F191" s="4">
        <v>23261</v>
      </c>
      <c r="G191" s="2">
        <v>63</v>
      </c>
      <c r="H191" s="2">
        <v>79</v>
      </c>
      <c r="I191" s="2">
        <v>3</v>
      </c>
      <c r="J191" s="2">
        <v>9</v>
      </c>
      <c r="K191" s="2">
        <v>10</v>
      </c>
      <c r="L191" s="2">
        <v>10</v>
      </c>
      <c r="M191" s="2">
        <v>0</v>
      </c>
      <c r="N191" s="2">
        <v>0</v>
      </c>
      <c r="O191" s="2">
        <v>101</v>
      </c>
      <c r="P191" s="2">
        <v>632</v>
      </c>
      <c r="Q191" s="2">
        <v>505</v>
      </c>
      <c r="R191" s="2">
        <v>103</v>
      </c>
      <c r="S191" s="2">
        <v>4</v>
      </c>
      <c r="T191" s="2">
        <v>0</v>
      </c>
      <c r="U191" s="2">
        <v>1</v>
      </c>
      <c r="V191" s="2">
        <v>0</v>
      </c>
      <c r="W191" s="2">
        <v>1</v>
      </c>
      <c r="X191" s="2">
        <v>20</v>
      </c>
      <c r="Y191" s="2">
        <v>497</v>
      </c>
      <c r="Z191" s="4">
        <v>1619</v>
      </c>
      <c r="AA191" s="2">
        <v>787</v>
      </c>
      <c r="AB191" s="2">
        <v>104</v>
      </c>
      <c r="AC191" s="2">
        <v>30</v>
      </c>
      <c r="AD191" s="2">
        <v>26</v>
      </c>
      <c r="AE191" s="2">
        <v>0</v>
      </c>
      <c r="AF191" s="2">
        <v>3</v>
      </c>
      <c r="AG191" s="2">
        <v>0</v>
      </c>
      <c r="AH191" s="2">
        <v>1</v>
      </c>
      <c r="AI191" s="2">
        <v>0</v>
      </c>
      <c r="AJ191" s="2">
        <v>0</v>
      </c>
      <c r="AK191" s="2">
        <v>4</v>
      </c>
      <c r="AL191" s="2">
        <v>3</v>
      </c>
      <c r="AM191" s="2">
        <v>1</v>
      </c>
      <c r="AN191" s="3">
        <f t="shared" si="8"/>
        <v>73893</v>
      </c>
      <c r="AO191">
        <f t="shared" si="9"/>
        <v>4430</v>
      </c>
      <c r="AP191">
        <f t="shared" si="10"/>
        <v>12</v>
      </c>
      <c r="AQ191" s="3">
        <f t="shared" si="11"/>
        <v>78335</v>
      </c>
    </row>
    <row r="192" spans="1:43" ht="15.75" hidden="1" thickTop="1" x14ac:dyDescent="0.25">
      <c r="A192" s="2">
        <v>2</v>
      </c>
      <c r="B192" s="2">
        <v>2020</v>
      </c>
      <c r="C192" s="2">
        <v>10</v>
      </c>
      <c r="D192" s="4">
        <v>12498</v>
      </c>
      <c r="E192" s="4">
        <v>37948</v>
      </c>
      <c r="F192" s="4">
        <v>23425</v>
      </c>
      <c r="G192" s="2">
        <v>65</v>
      </c>
      <c r="H192" s="2">
        <v>79</v>
      </c>
      <c r="I192" s="2">
        <v>3</v>
      </c>
      <c r="J192" s="2">
        <v>9</v>
      </c>
      <c r="K192" s="2">
        <v>10</v>
      </c>
      <c r="L192" s="2">
        <v>10</v>
      </c>
      <c r="M192" s="2">
        <v>0</v>
      </c>
      <c r="N192" s="2">
        <v>0</v>
      </c>
      <c r="O192" s="2">
        <v>101</v>
      </c>
      <c r="P192" s="2">
        <v>642</v>
      </c>
      <c r="Q192" s="2">
        <v>517</v>
      </c>
      <c r="R192" s="2">
        <v>103</v>
      </c>
      <c r="S192" s="2">
        <v>5</v>
      </c>
      <c r="T192" s="2">
        <v>2</v>
      </c>
      <c r="U192" s="2">
        <v>1</v>
      </c>
      <c r="V192" s="2">
        <v>0</v>
      </c>
      <c r="W192" s="2">
        <v>1</v>
      </c>
      <c r="X192" s="2">
        <v>20</v>
      </c>
      <c r="Y192" s="2">
        <v>495</v>
      </c>
      <c r="Z192" s="4">
        <v>1608</v>
      </c>
      <c r="AA192" s="2">
        <v>786</v>
      </c>
      <c r="AB192" s="2">
        <v>103</v>
      </c>
      <c r="AC192" s="2">
        <v>29</v>
      </c>
      <c r="AD192" s="2">
        <v>25</v>
      </c>
      <c r="AE192" s="2">
        <v>0</v>
      </c>
      <c r="AF192" s="2">
        <v>3</v>
      </c>
      <c r="AG192" s="2">
        <v>0</v>
      </c>
      <c r="AH192" s="2">
        <v>1</v>
      </c>
      <c r="AI192" s="2">
        <v>0</v>
      </c>
      <c r="AJ192" s="2">
        <v>0</v>
      </c>
      <c r="AK192" s="2">
        <v>4</v>
      </c>
      <c r="AL192" s="2">
        <v>3</v>
      </c>
      <c r="AM192" s="2">
        <v>1</v>
      </c>
      <c r="AN192" s="3">
        <f t="shared" si="8"/>
        <v>74047</v>
      </c>
      <c r="AO192">
        <f t="shared" si="9"/>
        <v>4438</v>
      </c>
      <c r="AP192">
        <f t="shared" si="10"/>
        <v>12</v>
      </c>
      <c r="AQ192" s="3">
        <f t="shared" si="11"/>
        <v>78497</v>
      </c>
    </row>
    <row r="193" spans="1:43" ht="15.75" hidden="1" thickTop="1" x14ac:dyDescent="0.25">
      <c r="A193" s="2">
        <v>2</v>
      </c>
      <c r="B193" s="2">
        <v>2020</v>
      </c>
      <c r="C193" s="2">
        <v>11</v>
      </c>
      <c r="D193" s="4">
        <v>12495</v>
      </c>
      <c r="E193" s="4">
        <v>37975</v>
      </c>
      <c r="F193" s="4">
        <v>23685</v>
      </c>
      <c r="G193" s="2">
        <v>66</v>
      </c>
      <c r="H193" s="2">
        <v>79</v>
      </c>
      <c r="I193" s="2">
        <v>3</v>
      </c>
      <c r="J193" s="2">
        <v>9</v>
      </c>
      <c r="K193" s="2">
        <v>10</v>
      </c>
      <c r="L193" s="2">
        <v>10</v>
      </c>
      <c r="M193" s="2">
        <v>0</v>
      </c>
      <c r="N193" s="2">
        <v>0</v>
      </c>
      <c r="O193" s="2">
        <v>101</v>
      </c>
      <c r="P193" s="2">
        <v>636</v>
      </c>
      <c r="Q193" s="2">
        <v>509</v>
      </c>
      <c r="R193" s="2">
        <v>106</v>
      </c>
      <c r="S193" s="2">
        <v>6</v>
      </c>
      <c r="T193" s="2">
        <v>1</v>
      </c>
      <c r="U193" s="2">
        <v>1</v>
      </c>
      <c r="V193" s="2">
        <v>0</v>
      </c>
      <c r="W193" s="2">
        <v>1</v>
      </c>
      <c r="X193" s="2">
        <v>20</v>
      </c>
      <c r="Y193" s="2">
        <v>492</v>
      </c>
      <c r="Z193" s="4">
        <v>1627</v>
      </c>
      <c r="AA193" s="2">
        <v>792</v>
      </c>
      <c r="AB193" s="2">
        <v>103</v>
      </c>
      <c r="AC193" s="2">
        <v>31</v>
      </c>
      <c r="AD193" s="2">
        <v>27</v>
      </c>
      <c r="AE193" s="2">
        <v>0</v>
      </c>
      <c r="AF193" s="2">
        <v>3</v>
      </c>
      <c r="AG193" s="2">
        <v>0</v>
      </c>
      <c r="AH193" s="2">
        <v>1</v>
      </c>
      <c r="AI193" s="2">
        <v>0</v>
      </c>
      <c r="AJ193" s="2">
        <v>0</v>
      </c>
      <c r="AK193" s="2">
        <v>4</v>
      </c>
      <c r="AL193" s="2">
        <v>3</v>
      </c>
      <c r="AM193" s="2">
        <v>1</v>
      </c>
      <c r="AN193" s="3">
        <f t="shared" si="8"/>
        <v>74332</v>
      </c>
      <c r="AO193">
        <f t="shared" si="9"/>
        <v>4453</v>
      </c>
      <c r="AP193">
        <f t="shared" si="10"/>
        <v>12</v>
      </c>
      <c r="AQ193" s="3">
        <f t="shared" si="11"/>
        <v>78797</v>
      </c>
    </row>
    <row r="194" spans="1:43" ht="15.75" hidden="1" thickTop="1" x14ac:dyDescent="0.25">
      <c r="A194" s="2">
        <v>2</v>
      </c>
      <c r="B194" s="2">
        <v>2020</v>
      </c>
      <c r="C194" s="2">
        <v>12</v>
      </c>
      <c r="D194" s="4">
        <v>12499</v>
      </c>
      <c r="E194" s="4">
        <v>38008</v>
      </c>
      <c r="F194" s="4">
        <v>23786</v>
      </c>
      <c r="G194" s="2">
        <v>66</v>
      </c>
      <c r="H194" s="2">
        <v>79</v>
      </c>
      <c r="I194" s="2">
        <v>3</v>
      </c>
      <c r="J194" s="2">
        <v>9</v>
      </c>
      <c r="K194" s="2">
        <v>10</v>
      </c>
      <c r="L194" s="2">
        <v>10</v>
      </c>
      <c r="M194" s="2">
        <v>0</v>
      </c>
      <c r="N194" s="2">
        <v>0</v>
      </c>
      <c r="O194" s="2">
        <v>101</v>
      </c>
      <c r="P194" s="2">
        <v>631</v>
      </c>
      <c r="Q194" s="2">
        <v>511</v>
      </c>
      <c r="R194" s="2">
        <v>106</v>
      </c>
      <c r="S194" s="2">
        <v>6</v>
      </c>
      <c r="T194" s="2">
        <v>1</v>
      </c>
      <c r="U194" s="2">
        <v>1</v>
      </c>
      <c r="V194" s="2">
        <v>0</v>
      </c>
      <c r="W194" s="2">
        <v>1</v>
      </c>
      <c r="X194" s="2">
        <v>20</v>
      </c>
      <c r="Y194" s="2">
        <v>491</v>
      </c>
      <c r="Z194" s="4">
        <v>1628</v>
      </c>
      <c r="AA194" s="2">
        <v>793</v>
      </c>
      <c r="AB194" s="2">
        <v>103</v>
      </c>
      <c r="AC194" s="2">
        <v>29</v>
      </c>
      <c r="AD194" s="2">
        <v>26</v>
      </c>
      <c r="AE194" s="2">
        <v>0</v>
      </c>
      <c r="AF194" s="2">
        <v>3</v>
      </c>
      <c r="AG194" s="2">
        <v>0</v>
      </c>
      <c r="AH194" s="2">
        <v>1</v>
      </c>
      <c r="AI194" s="2">
        <v>0</v>
      </c>
      <c r="AJ194" s="2">
        <v>0</v>
      </c>
      <c r="AK194" s="2">
        <v>4</v>
      </c>
      <c r="AL194" s="2">
        <v>3</v>
      </c>
      <c r="AM194" s="2">
        <v>1</v>
      </c>
      <c r="AN194" s="3">
        <f t="shared" si="8"/>
        <v>74470</v>
      </c>
      <c r="AO194">
        <f t="shared" si="9"/>
        <v>4448</v>
      </c>
      <c r="AP194">
        <f t="shared" si="10"/>
        <v>12</v>
      </c>
      <c r="AQ194" s="3">
        <f t="shared" si="11"/>
        <v>78930</v>
      </c>
    </row>
    <row r="195" spans="1:43" ht="15.75" hidden="1" thickTop="1" x14ac:dyDescent="0.25">
      <c r="A195" s="2">
        <v>3</v>
      </c>
      <c r="B195" s="2">
        <v>2020</v>
      </c>
      <c r="C195" s="2">
        <v>1</v>
      </c>
      <c r="D195" s="4">
        <v>8494</v>
      </c>
      <c r="E195" s="4">
        <v>9948</v>
      </c>
      <c r="F195" s="4">
        <v>2687</v>
      </c>
      <c r="G195" s="2">
        <v>34</v>
      </c>
      <c r="H195" s="2">
        <v>30</v>
      </c>
      <c r="I195" s="2">
        <v>0</v>
      </c>
      <c r="J195" s="2">
        <v>0</v>
      </c>
      <c r="K195" s="2">
        <v>31</v>
      </c>
      <c r="L195" s="2">
        <v>3</v>
      </c>
      <c r="M195" s="2">
        <v>0</v>
      </c>
      <c r="N195" s="2">
        <v>0</v>
      </c>
      <c r="O195" s="2">
        <v>63</v>
      </c>
      <c r="P195" s="2">
        <v>622</v>
      </c>
      <c r="Q195" s="2">
        <v>207</v>
      </c>
      <c r="R195" s="2">
        <v>31</v>
      </c>
      <c r="S195" s="2">
        <v>4</v>
      </c>
      <c r="T195" s="2">
        <v>0</v>
      </c>
      <c r="U195" s="2">
        <v>0</v>
      </c>
      <c r="V195" s="2">
        <v>0</v>
      </c>
      <c r="W195" s="2">
        <v>1</v>
      </c>
      <c r="X195" s="2">
        <v>10</v>
      </c>
      <c r="Y195" s="2">
        <v>262</v>
      </c>
      <c r="Z195" s="2">
        <v>783</v>
      </c>
      <c r="AA195" s="2">
        <v>374</v>
      </c>
      <c r="AB195" s="2">
        <v>45</v>
      </c>
      <c r="AC195" s="2">
        <v>10</v>
      </c>
      <c r="AD195" s="2">
        <v>8</v>
      </c>
      <c r="AE195" s="2">
        <v>0</v>
      </c>
      <c r="AF195" s="2">
        <v>1</v>
      </c>
      <c r="AG195" s="2">
        <v>0</v>
      </c>
      <c r="AH195" s="2">
        <v>0</v>
      </c>
      <c r="AI195" s="2">
        <v>0</v>
      </c>
      <c r="AJ195" s="2">
        <v>0</v>
      </c>
      <c r="AK195" s="2">
        <v>0</v>
      </c>
      <c r="AL195" s="2">
        <v>0</v>
      </c>
      <c r="AM195" s="2">
        <v>0</v>
      </c>
      <c r="AN195" s="3">
        <f t="shared" si="8"/>
        <v>21227</v>
      </c>
      <c r="AO195">
        <f t="shared" si="9"/>
        <v>2420</v>
      </c>
      <c r="AP195">
        <f t="shared" si="10"/>
        <v>1</v>
      </c>
      <c r="AQ195" s="3">
        <f t="shared" si="11"/>
        <v>23648</v>
      </c>
    </row>
    <row r="196" spans="1:43" ht="15.75" hidden="1" thickTop="1" x14ac:dyDescent="0.25">
      <c r="A196" s="2">
        <v>3</v>
      </c>
      <c r="B196" s="2">
        <v>2020</v>
      </c>
      <c r="C196" s="2">
        <v>2</v>
      </c>
      <c r="D196" s="4">
        <v>8496</v>
      </c>
      <c r="E196" s="4">
        <v>9960</v>
      </c>
      <c r="F196" s="4">
        <v>2713</v>
      </c>
      <c r="G196" s="2">
        <v>34</v>
      </c>
      <c r="H196" s="2">
        <v>30</v>
      </c>
      <c r="I196" s="2">
        <v>0</v>
      </c>
      <c r="J196" s="2">
        <v>0</v>
      </c>
      <c r="K196" s="2">
        <v>31</v>
      </c>
      <c r="L196" s="2">
        <v>3</v>
      </c>
      <c r="M196" s="2">
        <v>0</v>
      </c>
      <c r="N196" s="2">
        <v>0</v>
      </c>
      <c r="O196" s="2">
        <v>64</v>
      </c>
      <c r="P196" s="2">
        <v>616</v>
      </c>
      <c r="Q196" s="2">
        <v>207</v>
      </c>
      <c r="R196" s="2">
        <v>31</v>
      </c>
      <c r="S196" s="2">
        <v>4</v>
      </c>
      <c r="T196" s="2">
        <v>0</v>
      </c>
      <c r="U196" s="2">
        <v>0</v>
      </c>
      <c r="V196" s="2">
        <v>0</v>
      </c>
      <c r="W196" s="2">
        <v>1</v>
      </c>
      <c r="X196" s="2">
        <v>10</v>
      </c>
      <c r="Y196" s="2">
        <v>260</v>
      </c>
      <c r="Z196" s="2">
        <v>783</v>
      </c>
      <c r="AA196" s="2">
        <v>376</v>
      </c>
      <c r="AB196" s="2">
        <v>46</v>
      </c>
      <c r="AC196" s="2">
        <v>10</v>
      </c>
      <c r="AD196" s="2">
        <v>8</v>
      </c>
      <c r="AE196" s="2">
        <v>0</v>
      </c>
      <c r="AF196" s="2">
        <v>1</v>
      </c>
      <c r="AG196" s="2">
        <v>0</v>
      </c>
      <c r="AH196" s="2">
        <v>0</v>
      </c>
      <c r="AI196" s="2">
        <v>0</v>
      </c>
      <c r="AJ196" s="2">
        <v>0</v>
      </c>
      <c r="AK196" s="2">
        <v>0</v>
      </c>
      <c r="AL196" s="2">
        <v>0</v>
      </c>
      <c r="AM196" s="2">
        <v>0</v>
      </c>
      <c r="AN196" s="3">
        <f t="shared" ref="AN196:AN259" si="12">SUM(D196:M196)</f>
        <v>21267</v>
      </c>
      <c r="AO196">
        <f t="shared" ref="AO196:AO259" si="13">SUM(N196:AD196)</f>
        <v>2416</v>
      </c>
      <c r="AP196">
        <f t="shared" ref="AP196:AP259" si="14">SUM(AE196:AM196)</f>
        <v>1</v>
      </c>
      <c r="AQ196" s="3">
        <f t="shared" ref="AQ196:AQ259" si="15">SUM(AN196:AP196)</f>
        <v>23684</v>
      </c>
    </row>
    <row r="197" spans="1:43" ht="15.75" hidden="1" thickTop="1" x14ac:dyDescent="0.25">
      <c r="A197" s="2">
        <v>3</v>
      </c>
      <c r="B197" s="2">
        <v>2020</v>
      </c>
      <c r="C197" s="2">
        <v>3</v>
      </c>
      <c r="D197" s="4">
        <v>8511</v>
      </c>
      <c r="E197" s="4">
        <v>9976</v>
      </c>
      <c r="F197" s="4">
        <v>2732</v>
      </c>
      <c r="G197" s="2">
        <v>34</v>
      </c>
      <c r="H197" s="2">
        <v>30</v>
      </c>
      <c r="I197" s="2">
        <v>0</v>
      </c>
      <c r="J197" s="2">
        <v>0</v>
      </c>
      <c r="K197" s="2">
        <v>31</v>
      </c>
      <c r="L197" s="2">
        <v>3</v>
      </c>
      <c r="M197" s="2">
        <v>0</v>
      </c>
      <c r="N197" s="2">
        <v>0</v>
      </c>
      <c r="O197" s="2">
        <v>63</v>
      </c>
      <c r="P197" s="2">
        <v>628</v>
      </c>
      <c r="Q197" s="2">
        <v>199</v>
      </c>
      <c r="R197" s="2">
        <v>28</v>
      </c>
      <c r="S197" s="2">
        <v>3</v>
      </c>
      <c r="T197" s="2">
        <v>0</v>
      </c>
      <c r="U197" s="2">
        <v>0</v>
      </c>
      <c r="V197" s="2">
        <v>0</v>
      </c>
      <c r="W197" s="2">
        <v>1</v>
      </c>
      <c r="X197" s="2">
        <v>10</v>
      </c>
      <c r="Y197" s="2">
        <v>258</v>
      </c>
      <c r="Z197" s="2">
        <v>793</v>
      </c>
      <c r="AA197" s="2">
        <v>377</v>
      </c>
      <c r="AB197" s="2">
        <v>46</v>
      </c>
      <c r="AC197" s="2">
        <v>10</v>
      </c>
      <c r="AD197" s="2">
        <v>8</v>
      </c>
      <c r="AE197" s="2">
        <v>0</v>
      </c>
      <c r="AF197" s="2">
        <v>1</v>
      </c>
      <c r="AG197" s="2">
        <v>0</v>
      </c>
      <c r="AH197" s="2">
        <v>0</v>
      </c>
      <c r="AI197" s="2">
        <v>0</v>
      </c>
      <c r="AJ197" s="2">
        <v>0</v>
      </c>
      <c r="AK197" s="2">
        <v>0</v>
      </c>
      <c r="AL197" s="2">
        <v>0</v>
      </c>
      <c r="AM197" s="2">
        <v>0</v>
      </c>
      <c r="AN197" s="3">
        <f t="shared" si="12"/>
        <v>21317</v>
      </c>
      <c r="AO197">
        <f t="shared" si="13"/>
        <v>2424</v>
      </c>
      <c r="AP197">
        <f t="shared" si="14"/>
        <v>1</v>
      </c>
      <c r="AQ197" s="3">
        <f t="shared" si="15"/>
        <v>23742</v>
      </c>
    </row>
    <row r="198" spans="1:43" ht="15.75" hidden="1" thickTop="1" x14ac:dyDescent="0.25">
      <c r="A198" s="2">
        <v>3</v>
      </c>
      <c r="B198" s="2">
        <v>2020</v>
      </c>
      <c r="C198" s="2">
        <v>4</v>
      </c>
      <c r="D198" s="4">
        <v>8495</v>
      </c>
      <c r="E198" s="4">
        <v>9964</v>
      </c>
      <c r="F198" s="4">
        <v>2756</v>
      </c>
      <c r="G198" s="2">
        <v>33</v>
      </c>
      <c r="H198" s="2">
        <v>30</v>
      </c>
      <c r="I198" s="2">
        <v>0</v>
      </c>
      <c r="J198" s="2">
        <v>0</v>
      </c>
      <c r="K198" s="2">
        <v>31</v>
      </c>
      <c r="L198" s="2">
        <v>3</v>
      </c>
      <c r="M198" s="2">
        <v>0</v>
      </c>
      <c r="N198" s="2">
        <v>0</v>
      </c>
      <c r="O198" s="2">
        <v>61</v>
      </c>
      <c r="P198" s="2">
        <v>619</v>
      </c>
      <c r="Q198" s="2">
        <v>205</v>
      </c>
      <c r="R198" s="2">
        <v>31</v>
      </c>
      <c r="S198" s="2">
        <v>3</v>
      </c>
      <c r="T198" s="2">
        <v>0</v>
      </c>
      <c r="U198" s="2">
        <v>0</v>
      </c>
      <c r="V198" s="2">
        <v>0</v>
      </c>
      <c r="W198" s="2">
        <v>1</v>
      </c>
      <c r="X198" s="2">
        <v>12</v>
      </c>
      <c r="Y198" s="2">
        <v>258</v>
      </c>
      <c r="Z198" s="2">
        <v>785</v>
      </c>
      <c r="AA198" s="2">
        <v>378</v>
      </c>
      <c r="AB198" s="2">
        <v>46</v>
      </c>
      <c r="AC198" s="2">
        <v>10</v>
      </c>
      <c r="AD198" s="2">
        <v>8</v>
      </c>
      <c r="AE198" s="2">
        <v>0</v>
      </c>
      <c r="AF198" s="2">
        <v>1</v>
      </c>
      <c r="AG198" s="2">
        <v>0</v>
      </c>
      <c r="AH198" s="2">
        <v>0</v>
      </c>
      <c r="AI198" s="2">
        <v>0</v>
      </c>
      <c r="AJ198" s="2">
        <v>0</v>
      </c>
      <c r="AK198" s="2">
        <v>0</v>
      </c>
      <c r="AL198" s="2">
        <v>0</v>
      </c>
      <c r="AM198" s="2">
        <v>0</v>
      </c>
      <c r="AN198" s="3">
        <f t="shared" si="12"/>
        <v>21312</v>
      </c>
      <c r="AO198">
        <f t="shared" si="13"/>
        <v>2417</v>
      </c>
      <c r="AP198">
        <f t="shared" si="14"/>
        <v>1</v>
      </c>
      <c r="AQ198" s="3">
        <f t="shared" si="15"/>
        <v>23730</v>
      </c>
    </row>
    <row r="199" spans="1:43" ht="15.75" hidden="1" thickTop="1" x14ac:dyDescent="0.25">
      <c r="A199" s="2">
        <v>3</v>
      </c>
      <c r="B199" s="2">
        <v>2020</v>
      </c>
      <c r="C199" s="2">
        <v>5</v>
      </c>
      <c r="D199" s="4">
        <v>8490</v>
      </c>
      <c r="E199" s="4">
        <v>9977</v>
      </c>
      <c r="F199" s="4">
        <v>2769</v>
      </c>
      <c r="G199" s="2">
        <v>33</v>
      </c>
      <c r="H199" s="2">
        <v>30</v>
      </c>
      <c r="I199" s="2">
        <v>0</v>
      </c>
      <c r="J199" s="2">
        <v>0</v>
      </c>
      <c r="K199" s="2">
        <v>31</v>
      </c>
      <c r="L199" s="2">
        <v>3</v>
      </c>
      <c r="M199" s="2">
        <v>0</v>
      </c>
      <c r="N199" s="2">
        <v>0</v>
      </c>
      <c r="O199" s="2">
        <v>61</v>
      </c>
      <c r="P199" s="2">
        <v>615</v>
      </c>
      <c r="Q199" s="2">
        <v>209</v>
      </c>
      <c r="R199" s="2">
        <v>31</v>
      </c>
      <c r="S199" s="2">
        <v>2</v>
      </c>
      <c r="T199" s="2">
        <v>0</v>
      </c>
      <c r="U199" s="2">
        <v>0</v>
      </c>
      <c r="V199" s="2">
        <v>0</v>
      </c>
      <c r="W199" s="2">
        <v>1</v>
      </c>
      <c r="X199" s="2">
        <v>12</v>
      </c>
      <c r="Y199" s="2">
        <v>258</v>
      </c>
      <c r="Z199" s="2">
        <v>779</v>
      </c>
      <c r="AA199" s="2">
        <v>379</v>
      </c>
      <c r="AB199" s="2">
        <v>47</v>
      </c>
      <c r="AC199" s="2">
        <v>10</v>
      </c>
      <c r="AD199" s="2">
        <v>8</v>
      </c>
      <c r="AE199" s="2">
        <v>0</v>
      </c>
      <c r="AF199" s="2">
        <v>1</v>
      </c>
      <c r="AG199" s="2">
        <v>0</v>
      </c>
      <c r="AH199" s="2">
        <v>0</v>
      </c>
      <c r="AI199" s="2">
        <v>0</v>
      </c>
      <c r="AJ199" s="2">
        <v>0</v>
      </c>
      <c r="AK199" s="2">
        <v>0</v>
      </c>
      <c r="AL199" s="2">
        <v>0</v>
      </c>
      <c r="AM199" s="2">
        <v>0</v>
      </c>
      <c r="AN199" s="3">
        <f t="shared" si="12"/>
        <v>21333</v>
      </c>
      <c r="AO199">
        <f t="shared" si="13"/>
        <v>2412</v>
      </c>
      <c r="AP199">
        <f t="shared" si="14"/>
        <v>1</v>
      </c>
      <c r="AQ199" s="3">
        <f t="shared" si="15"/>
        <v>23746</v>
      </c>
    </row>
    <row r="200" spans="1:43" ht="15.75" hidden="1" thickTop="1" x14ac:dyDescent="0.25">
      <c r="A200" s="2">
        <v>3</v>
      </c>
      <c r="B200" s="2">
        <v>2020</v>
      </c>
      <c r="C200" s="2">
        <v>6</v>
      </c>
      <c r="D200" s="4">
        <v>8475</v>
      </c>
      <c r="E200" s="4">
        <v>9989</v>
      </c>
      <c r="F200" s="4">
        <v>2783</v>
      </c>
      <c r="G200" s="2">
        <v>33</v>
      </c>
      <c r="H200" s="2">
        <v>30</v>
      </c>
      <c r="I200" s="2">
        <v>1</v>
      </c>
      <c r="J200" s="2">
        <v>0</v>
      </c>
      <c r="K200" s="2">
        <v>31</v>
      </c>
      <c r="L200" s="2">
        <v>3</v>
      </c>
      <c r="M200" s="2">
        <v>0</v>
      </c>
      <c r="N200" s="2">
        <v>0</v>
      </c>
      <c r="O200" s="2">
        <v>62</v>
      </c>
      <c r="P200" s="2">
        <v>614</v>
      </c>
      <c r="Q200" s="2">
        <v>212</v>
      </c>
      <c r="R200" s="2">
        <v>34</v>
      </c>
      <c r="S200" s="2">
        <v>2</v>
      </c>
      <c r="T200" s="2">
        <v>0</v>
      </c>
      <c r="U200" s="2">
        <v>0</v>
      </c>
      <c r="V200" s="2">
        <v>0</v>
      </c>
      <c r="W200" s="2">
        <v>1</v>
      </c>
      <c r="X200" s="2">
        <v>12</v>
      </c>
      <c r="Y200" s="2">
        <v>257</v>
      </c>
      <c r="Z200" s="2">
        <v>782</v>
      </c>
      <c r="AA200" s="2">
        <v>383</v>
      </c>
      <c r="AB200" s="2">
        <v>47</v>
      </c>
      <c r="AC200" s="2">
        <v>10</v>
      </c>
      <c r="AD200" s="2">
        <v>8</v>
      </c>
      <c r="AE200" s="2">
        <v>0</v>
      </c>
      <c r="AF200" s="2">
        <v>1</v>
      </c>
      <c r="AG200" s="2">
        <v>0</v>
      </c>
      <c r="AH200" s="2">
        <v>0</v>
      </c>
      <c r="AI200" s="2">
        <v>0</v>
      </c>
      <c r="AJ200" s="2">
        <v>0</v>
      </c>
      <c r="AK200" s="2">
        <v>0</v>
      </c>
      <c r="AL200" s="2">
        <v>0</v>
      </c>
      <c r="AM200" s="2">
        <v>0</v>
      </c>
      <c r="AN200" s="3">
        <f t="shared" si="12"/>
        <v>21345</v>
      </c>
      <c r="AO200">
        <f t="shared" si="13"/>
        <v>2424</v>
      </c>
      <c r="AP200">
        <f t="shared" si="14"/>
        <v>1</v>
      </c>
      <c r="AQ200" s="3">
        <f t="shared" si="15"/>
        <v>23770</v>
      </c>
    </row>
    <row r="201" spans="1:43" ht="15.75" hidden="1" thickTop="1" x14ac:dyDescent="0.25">
      <c r="A201" s="2">
        <v>3</v>
      </c>
      <c r="B201" s="2">
        <v>2020</v>
      </c>
      <c r="C201" s="2">
        <v>7</v>
      </c>
      <c r="D201" s="4">
        <v>8465</v>
      </c>
      <c r="E201" s="4">
        <v>9995</v>
      </c>
      <c r="F201" s="4">
        <v>2810</v>
      </c>
      <c r="G201" s="2">
        <v>33</v>
      </c>
      <c r="H201" s="2">
        <v>30</v>
      </c>
      <c r="I201" s="2">
        <v>1</v>
      </c>
      <c r="J201" s="2">
        <v>0</v>
      </c>
      <c r="K201" s="2">
        <v>31</v>
      </c>
      <c r="L201" s="2">
        <v>3</v>
      </c>
      <c r="M201" s="2">
        <v>0</v>
      </c>
      <c r="N201" s="2">
        <v>0</v>
      </c>
      <c r="O201" s="2">
        <v>62</v>
      </c>
      <c r="P201" s="2">
        <v>609</v>
      </c>
      <c r="Q201" s="2">
        <v>211</v>
      </c>
      <c r="R201" s="2">
        <v>34</v>
      </c>
      <c r="S201" s="2">
        <v>2</v>
      </c>
      <c r="T201" s="2">
        <v>0</v>
      </c>
      <c r="U201" s="2">
        <v>0</v>
      </c>
      <c r="V201" s="2">
        <v>0</v>
      </c>
      <c r="W201" s="2">
        <v>1</v>
      </c>
      <c r="X201" s="2">
        <v>12</v>
      </c>
      <c r="Y201" s="2">
        <v>256</v>
      </c>
      <c r="Z201" s="2">
        <v>785</v>
      </c>
      <c r="AA201" s="2">
        <v>381</v>
      </c>
      <c r="AB201" s="2">
        <v>46</v>
      </c>
      <c r="AC201" s="2">
        <v>10</v>
      </c>
      <c r="AD201" s="2">
        <v>8</v>
      </c>
      <c r="AE201" s="2">
        <v>0</v>
      </c>
      <c r="AF201" s="2">
        <v>1</v>
      </c>
      <c r="AG201" s="2">
        <v>0</v>
      </c>
      <c r="AH201" s="2">
        <v>0</v>
      </c>
      <c r="AI201" s="2">
        <v>0</v>
      </c>
      <c r="AJ201" s="2">
        <v>0</v>
      </c>
      <c r="AK201" s="2">
        <v>0</v>
      </c>
      <c r="AL201" s="2">
        <v>0</v>
      </c>
      <c r="AM201" s="2">
        <v>0</v>
      </c>
      <c r="AN201" s="3">
        <f t="shared" si="12"/>
        <v>21368</v>
      </c>
      <c r="AO201">
        <f t="shared" si="13"/>
        <v>2417</v>
      </c>
      <c r="AP201">
        <f t="shared" si="14"/>
        <v>1</v>
      </c>
      <c r="AQ201" s="3">
        <f t="shared" si="15"/>
        <v>23786</v>
      </c>
    </row>
    <row r="202" spans="1:43" ht="15.75" hidden="1" thickTop="1" x14ac:dyDescent="0.25">
      <c r="A202" s="2">
        <v>3</v>
      </c>
      <c r="B202" s="2">
        <v>2020</v>
      </c>
      <c r="C202" s="2">
        <v>8</v>
      </c>
      <c r="D202" s="4">
        <v>8449</v>
      </c>
      <c r="E202" s="4">
        <v>10018</v>
      </c>
      <c r="F202" s="4">
        <v>2822</v>
      </c>
      <c r="G202" s="2">
        <v>33</v>
      </c>
      <c r="H202" s="2">
        <v>30</v>
      </c>
      <c r="I202" s="2">
        <v>1</v>
      </c>
      <c r="J202" s="2">
        <v>0</v>
      </c>
      <c r="K202" s="2">
        <v>31</v>
      </c>
      <c r="L202" s="2">
        <v>3</v>
      </c>
      <c r="M202" s="2">
        <v>0</v>
      </c>
      <c r="N202" s="2">
        <v>0</v>
      </c>
      <c r="O202" s="2">
        <v>62</v>
      </c>
      <c r="P202" s="2">
        <v>613</v>
      </c>
      <c r="Q202" s="2">
        <v>215</v>
      </c>
      <c r="R202" s="2">
        <v>35</v>
      </c>
      <c r="S202" s="2">
        <v>1</v>
      </c>
      <c r="T202" s="2">
        <v>0</v>
      </c>
      <c r="U202" s="2">
        <v>0</v>
      </c>
      <c r="V202" s="2">
        <v>0</v>
      </c>
      <c r="W202" s="2">
        <v>1</v>
      </c>
      <c r="X202" s="2">
        <v>12</v>
      </c>
      <c r="Y202" s="2">
        <v>250</v>
      </c>
      <c r="Z202" s="2">
        <v>788</v>
      </c>
      <c r="AA202" s="2">
        <v>381</v>
      </c>
      <c r="AB202" s="2">
        <v>47</v>
      </c>
      <c r="AC202" s="2">
        <v>10</v>
      </c>
      <c r="AD202" s="2">
        <v>8</v>
      </c>
      <c r="AE202" s="2">
        <v>0</v>
      </c>
      <c r="AF202" s="2">
        <v>1</v>
      </c>
      <c r="AG202" s="2">
        <v>0</v>
      </c>
      <c r="AH202" s="2">
        <v>0</v>
      </c>
      <c r="AI202" s="2">
        <v>0</v>
      </c>
      <c r="AJ202" s="2">
        <v>0</v>
      </c>
      <c r="AK202" s="2">
        <v>0</v>
      </c>
      <c r="AL202" s="2">
        <v>0</v>
      </c>
      <c r="AM202" s="2">
        <v>0</v>
      </c>
      <c r="AN202" s="3">
        <f t="shared" si="12"/>
        <v>21387</v>
      </c>
      <c r="AO202">
        <f t="shared" si="13"/>
        <v>2423</v>
      </c>
      <c r="AP202">
        <f t="shared" si="14"/>
        <v>1</v>
      </c>
      <c r="AQ202" s="3">
        <f t="shared" si="15"/>
        <v>23811</v>
      </c>
    </row>
    <row r="203" spans="1:43" ht="15.75" hidden="1" thickTop="1" x14ac:dyDescent="0.25">
      <c r="A203" s="2">
        <v>3</v>
      </c>
      <c r="B203" s="2">
        <v>2020</v>
      </c>
      <c r="C203" s="2">
        <v>9</v>
      </c>
      <c r="D203" s="4">
        <v>8430</v>
      </c>
      <c r="E203" s="4">
        <v>10034</v>
      </c>
      <c r="F203" s="4">
        <v>2842</v>
      </c>
      <c r="G203" s="2">
        <v>34</v>
      </c>
      <c r="H203" s="2">
        <v>30</v>
      </c>
      <c r="I203" s="2">
        <v>1</v>
      </c>
      <c r="J203" s="2">
        <v>0</v>
      </c>
      <c r="K203" s="2">
        <v>31</v>
      </c>
      <c r="L203" s="2">
        <v>3</v>
      </c>
      <c r="M203" s="2">
        <v>0</v>
      </c>
      <c r="N203" s="2">
        <v>0</v>
      </c>
      <c r="O203" s="2">
        <v>62</v>
      </c>
      <c r="P203" s="2">
        <v>614</v>
      </c>
      <c r="Q203" s="2">
        <v>214</v>
      </c>
      <c r="R203" s="2">
        <v>37</v>
      </c>
      <c r="S203" s="2">
        <v>1</v>
      </c>
      <c r="T203" s="2">
        <v>0</v>
      </c>
      <c r="U203" s="2">
        <v>0</v>
      </c>
      <c r="V203" s="2">
        <v>0</v>
      </c>
      <c r="W203" s="2">
        <v>1</v>
      </c>
      <c r="X203" s="2">
        <v>12</v>
      </c>
      <c r="Y203" s="2">
        <v>251</v>
      </c>
      <c r="Z203" s="2">
        <v>788</v>
      </c>
      <c r="AA203" s="2">
        <v>380</v>
      </c>
      <c r="AB203" s="2">
        <v>47</v>
      </c>
      <c r="AC203" s="2">
        <v>10</v>
      </c>
      <c r="AD203" s="2">
        <v>8</v>
      </c>
      <c r="AE203" s="2">
        <v>0</v>
      </c>
      <c r="AF203" s="2">
        <v>1</v>
      </c>
      <c r="AG203" s="2">
        <v>0</v>
      </c>
      <c r="AH203" s="2">
        <v>0</v>
      </c>
      <c r="AI203" s="2">
        <v>0</v>
      </c>
      <c r="AJ203" s="2">
        <v>0</v>
      </c>
      <c r="AK203" s="2">
        <v>0</v>
      </c>
      <c r="AL203" s="2">
        <v>0</v>
      </c>
      <c r="AM203" s="2">
        <v>0</v>
      </c>
      <c r="AN203" s="3">
        <f t="shared" si="12"/>
        <v>21405</v>
      </c>
      <c r="AO203">
        <f t="shared" si="13"/>
        <v>2425</v>
      </c>
      <c r="AP203">
        <f t="shared" si="14"/>
        <v>1</v>
      </c>
      <c r="AQ203" s="3">
        <f t="shared" si="15"/>
        <v>23831</v>
      </c>
    </row>
    <row r="204" spans="1:43" ht="15.75" hidden="1" thickTop="1" x14ac:dyDescent="0.25">
      <c r="A204" s="2">
        <v>3</v>
      </c>
      <c r="B204" s="2">
        <v>2020</v>
      </c>
      <c r="C204" s="2">
        <v>10</v>
      </c>
      <c r="D204" s="4">
        <v>8419</v>
      </c>
      <c r="E204" s="4">
        <v>10042</v>
      </c>
      <c r="F204" s="4">
        <v>2860</v>
      </c>
      <c r="G204" s="2">
        <v>34</v>
      </c>
      <c r="H204" s="2">
        <v>30</v>
      </c>
      <c r="I204" s="2">
        <v>1</v>
      </c>
      <c r="J204" s="2">
        <v>0</v>
      </c>
      <c r="K204" s="2">
        <v>31</v>
      </c>
      <c r="L204" s="2">
        <v>3</v>
      </c>
      <c r="M204" s="2">
        <v>0</v>
      </c>
      <c r="N204" s="2">
        <v>0</v>
      </c>
      <c r="O204" s="2">
        <v>62</v>
      </c>
      <c r="P204" s="2">
        <v>615</v>
      </c>
      <c r="Q204" s="2">
        <v>219</v>
      </c>
      <c r="R204" s="2">
        <v>36</v>
      </c>
      <c r="S204" s="2">
        <v>1</v>
      </c>
      <c r="T204" s="2">
        <v>0</v>
      </c>
      <c r="U204" s="2">
        <v>0</v>
      </c>
      <c r="V204" s="2">
        <v>0</v>
      </c>
      <c r="W204" s="2">
        <v>1</v>
      </c>
      <c r="X204" s="2">
        <v>12</v>
      </c>
      <c r="Y204" s="2">
        <v>250</v>
      </c>
      <c r="Z204" s="2">
        <v>786</v>
      </c>
      <c r="AA204" s="2">
        <v>379</v>
      </c>
      <c r="AB204" s="2">
        <v>47</v>
      </c>
      <c r="AC204" s="2">
        <v>10</v>
      </c>
      <c r="AD204" s="2">
        <v>8</v>
      </c>
      <c r="AE204" s="2">
        <v>0</v>
      </c>
      <c r="AF204" s="2">
        <v>1</v>
      </c>
      <c r="AG204" s="2">
        <v>0</v>
      </c>
      <c r="AH204" s="2">
        <v>0</v>
      </c>
      <c r="AI204" s="2">
        <v>0</v>
      </c>
      <c r="AJ204" s="2">
        <v>0</v>
      </c>
      <c r="AK204" s="2">
        <v>0</v>
      </c>
      <c r="AL204" s="2">
        <v>0</v>
      </c>
      <c r="AM204" s="2">
        <v>0</v>
      </c>
      <c r="AN204" s="3">
        <f t="shared" si="12"/>
        <v>21420</v>
      </c>
      <c r="AO204">
        <f t="shared" si="13"/>
        <v>2426</v>
      </c>
      <c r="AP204">
        <f t="shared" si="14"/>
        <v>1</v>
      </c>
      <c r="AQ204" s="3">
        <f t="shared" si="15"/>
        <v>23847</v>
      </c>
    </row>
    <row r="205" spans="1:43" ht="15.75" hidden="1" thickTop="1" x14ac:dyDescent="0.25">
      <c r="A205" s="2">
        <v>3</v>
      </c>
      <c r="B205" s="2">
        <v>2020</v>
      </c>
      <c r="C205" s="2">
        <v>11</v>
      </c>
      <c r="D205" s="4">
        <v>8408</v>
      </c>
      <c r="E205" s="4">
        <v>10029</v>
      </c>
      <c r="F205" s="4">
        <v>2866</v>
      </c>
      <c r="G205" s="2">
        <v>34</v>
      </c>
      <c r="H205" s="2">
        <v>30</v>
      </c>
      <c r="I205" s="2">
        <v>1</v>
      </c>
      <c r="J205" s="2">
        <v>0</v>
      </c>
      <c r="K205" s="2">
        <v>31</v>
      </c>
      <c r="L205" s="2">
        <v>3</v>
      </c>
      <c r="M205" s="2">
        <v>0</v>
      </c>
      <c r="N205" s="2">
        <v>0</v>
      </c>
      <c r="O205" s="2">
        <v>62</v>
      </c>
      <c r="P205" s="2">
        <v>608</v>
      </c>
      <c r="Q205" s="2">
        <v>226</v>
      </c>
      <c r="R205" s="2">
        <v>37</v>
      </c>
      <c r="S205" s="2">
        <v>1</v>
      </c>
      <c r="T205" s="2">
        <v>0</v>
      </c>
      <c r="U205" s="2">
        <v>0</v>
      </c>
      <c r="V205" s="2">
        <v>0</v>
      </c>
      <c r="W205" s="2">
        <v>1</v>
      </c>
      <c r="X205" s="2">
        <v>12</v>
      </c>
      <c r="Y205" s="2">
        <v>253</v>
      </c>
      <c r="Z205" s="2">
        <v>784</v>
      </c>
      <c r="AA205" s="2">
        <v>378</v>
      </c>
      <c r="AB205" s="2">
        <v>47</v>
      </c>
      <c r="AC205" s="2">
        <v>10</v>
      </c>
      <c r="AD205" s="2">
        <v>8</v>
      </c>
      <c r="AE205" s="2">
        <v>0</v>
      </c>
      <c r="AF205" s="2">
        <v>1</v>
      </c>
      <c r="AG205" s="2">
        <v>0</v>
      </c>
      <c r="AH205" s="2">
        <v>0</v>
      </c>
      <c r="AI205" s="2">
        <v>0</v>
      </c>
      <c r="AJ205" s="2">
        <v>0</v>
      </c>
      <c r="AK205" s="2">
        <v>0</v>
      </c>
      <c r="AL205" s="2">
        <v>0</v>
      </c>
      <c r="AM205" s="2">
        <v>0</v>
      </c>
      <c r="AN205" s="3">
        <f t="shared" si="12"/>
        <v>21402</v>
      </c>
      <c r="AO205">
        <f t="shared" si="13"/>
        <v>2427</v>
      </c>
      <c r="AP205">
        <f t="shared" si="14"/>
        <v>1</v>
      </c>
      <c r="AQ205" s="3">
        <f t="shared" si="15"/>
        <v>23830</v>
      </c>
    </row>
    <row r="206" spans="1:43" ht="15.75" hidden="1" thickTop="1" x14ac:dyDescent="0.25">
      <c r="A206" s="2">
        <v>3</v>
      </c>
      <c r="B206" s="2">
        <v>2020</v>
      </c>
      <c r="C206" s="2">
        <v>12</v>
      </c>
      <c r="D206" s="4">
        <v>8413</v>
      </c>
      <c r="E206" s="4">
        <v>10032</v>
      </c>
      <c r="F206" s="4">
        <v>2866</v>
      </c>
      <c r="G206" s="2">
        <v>34</v>
      </c>
      <c r="H206" s="2">
        <v>30</v>
      </c>
      <c r="I206" s="2">
        <v>1</v>
      </c>
      <c r="J206" s="2">
        <v>0</v>
      </c>
      <c r="K206" s="2">
        <v>31</v>
      </c>
      <c r="L206" s="2">
        <v>3</v>
      </c>
      <c r="M206" s="2">
        <v>0</v>
      </c>
      <c r="N206" s="2">
        <v>0</v>
      </c>
      <c r="O206" s="2">
        <v>62</v>
      </c>
      <c r="P206" s="2">
        <v>602</v>
      </c>
      <c r="Q206" s="2">
        <v>224</v>
      </c>
      <c r="R206" s="2">
        <v>37</v>
      </c>
      <c r="S206" s="2">
        <v>1</v>
      </c>
      <c r="T206" s="2">
        <v>0</v>
      </c>
      <c r="U206" s="2">
        <v>0</v>
      </c>
      <c r="V206" s="2">
        <v>0</v>
      </c>
      <c r="W206" s="2">
        <v>1</v>
      </c>
      <c r="X206" s="2">
        <v>12</v>
      </c>
      <c r="Y206" s="2">
        <v>255</v>
      </c>
      <c r="Z206" s="2">
        <v>790</v>
      </c>
      <c r="AA206" s="2">
        <v>379</v>
      </c>
      <c r="AB206" s="2">
        <v>47</v>
      </c>
      <c r="AC206" s="2">
        <v>10</v>
      </c>
      <c r="AD206" s="2">
        <v>8</v>
      </c>
      <c r="AE206" s="2">
        <v>0</v>
      </c>
      <c r="AF206" s="2">
        <v>1</v>
      </c>
      <c r="AG206" s="2">
        <v>0</v>
      </c>
      <c r="AH206" s="2">
        <v>0</v>
      </c>
      <c r="AI206" s="2">
        <v>0</v>
      </c>
      <c r="AJ206" s="2">
        <v>0</v>
      </c>
      <c r="AK206" s="2">
        <v>0</v>
      </c>
      <c r="AL206" s="2">
        <v>0</v>
      </c>
      <c r="AM206" s="2">
        <v>0</v>
      </c>
      <c r="AN206" s="3">
        <f t="shared" si="12"/>
        <v>21410</v>
      </c>
      <c r="AO206">
        <f t="shared" si="13"/>
        <v>2428</v>
      </c>
      <c r="AP206">
        <f t="shared" si="14"/>
        <v>1</v>
      </c>
      <c r="AQ206" s="3">
        <f t="shared" si="15"/>
        <v>23839</v>
      </c>
    </row>
    <row r="207" spans="1:43" ht="15.75" hidden="1" thickTop="1" x14ac:dyDescent="0.25">
      <c r="A207" s="2">
        <v>4</v>
      </c>
      <c r="B207" s="2">
        <v>2020</v>
      </c>
      <c r="C207" s="2">
        <v>1</v>
      </c>
      <c r="D207" s="4">
        <v>9290</v>
      </c>
      <c r="E207" s="4">
        <v>27739</v>
      </c>
      <c r="F207" s="4">
        <v>12119</v>
      </c>
      <c r="G207" s="2">
        <v>17</v>
      </c>
      <c r="H207" s="2">
        <v>289</v>
      </c>
      <c r="I207" s="2">
        <v>5</v>
      </c>
      <c r="J207" s="2">
        <v>3</v>
      </c>
      <c r="K207" s="2">
        <v>11</v>
      </c>
      <c r="L207" s="2">
        <v>3</v>
      </c>
      <c r="M207" s="2">
        <v>0</v>
      </c>
      <c r="N207" s="2">
        <v>0</v>
      </c>
      <c r="O207" s="2">
        <v>20</v>
      </c>
      <c r="P207" s="2">
        <v>703</v>
      </c>
      <c r="Q207" s="2">
        <v>439</v>
      </c>
      <c r="R207" s="2">
        <v>125</v>
      </c>
      <c r="S207" s="2">
        <v>13</v>
      </c>
      <c r="T207" s="2">
        <v>2</v>
      </c>
      <c r="U207" s="2">
        <v>1</v>
      </c>
      <c r="V207" s="2">
        <v>0</v>
      </c>
      <c r="W207" s="2">
        <v>0</v>
      </c>
      <c r="X207" s="2">
        <v>10</v>
      </c>
      <c r="Y207" s="2">
        <v>505</v>
      </c>
      <c r="Z207" s="4">
        <v>1841</v>
      </c>
      <c r="AA207" s="4">
        <v>1250</v>
      </c>
      <c r="AB207" s="2">
        <v>152</v>
      </c>
      <c r="AC207" s="2">
        <v>29</v>
      </c>
      <c r="AD207" s="2">
        <v>29</v>
      </c>
      <c r="AE207" s="2">
        <v>0</v>
      </c>
      <c r="AF207" s="2">
        <v>3</v>
      </c>
      <c r="AG207" s="2">
        <v>0</v>
      </c>
      <c r="AH207" s="2">
        <v>2</v>
      </c>
      <c r="AI207" s="2">
        <v>0</v>
      </c>
      <c r="AJ207" s="2">
        <v>0</v>
      </c>
      <c r="AK207" s="2">
        <v>2</v>
      </c>
      <c r="AL207" s="2">
        <v>0</v>
      </c>
      <c r="AM207" s="2">
        <v>1</v>
      </c>
      <c r="AN207" s="3">
        <f t="shared" si="12"/>
        <v>49476</v>
      </c>
      <c r="AO207">
        <f t="shared" si="13"/>
        <v>5119</v>
      </c>
      <c r="AP207">
        <f t="shared" si="14"/>
        <v>8</v>
      </c>
      <c r="AQ207" s="3">
        <f t="shared" si="15"/>
        <v>54603</v>
      </c>
    </row>
    <row r="208" spans="1:43" ht="15.75" hidden="1" thickTop="1" x14ac:dyDescent="0.25">
      <c r="A208" s="2">
        <v>4</v>
      </c>
      <c r="B208" s="2">
        <v>2020</v>
      </c>
      <c r="C208" s="2">
        <v>2</v>
      </c>
      <c r="D208" s="4">
        <v>9297</v>
      </c>
      <c r="E208" s="4">
        <v>27750</v>
      </c>
      <c r="F208" s="4">
        <v>12194</v>
      </c>
      <c r="G208" s="2">
        <v>17</v>
      </c>
      <c r="H208" s="2">
        <v>287</v>
      </c>
      <c r="I208" s="2">
        <v>5</v>
      </c>
      <c r="J208" s="2">
        <v>3</v>
      </c>
      <c r="K208" s="2">
        <v>11</v>
      </c>
      <c r="L208" s="2">
        <v>3</v>
      </c>
      <c r="M208" s="2">
        <v>0</v>
      </c>
      <c r="N208" s="2">
        <v>0</v>
      </c>
      <c r="O208" s="2">
        <v>20</v>
      </c>
      <c r="P208" s="2">
        <v>701</v>
      </c>
      <c r="Q208" s="2">
        <v>448</v>
      </c>
      <c r="R208" s="2">
        <v>129</v>
      </c>
      <c r="S208" s="2">
        <v>13</v>
      </c>
      <c r="T208" s="2">
        <v>1</v>
      </c>
      <c r="U208" s="2">
        <v>1</v>
      </c>
      <c r="V208" s="2">
        <v>0</v>
      </c>
      <c r="W208" s="2">
        <v>0</v>
      </c>
      <c r="X208" s="2">
        <v>10</v>
      </c>
      <c r="Y208" s="2">
        <v>505</v>
      </c>
      <c r="Z208" s="4">
        <v>1832</v>
      </c>
      <c r="AA208" s="4">
        <v>1249</v>
      </c>
      <c r="AB208" s="2">
        <v>153</v>
      </c>
      <c r="AC208" s="2">
        <v>29</v>
      </c>
      <c r="AD208" s="2">
        <v>29</v>
      </c>
      <c r="AE208" s="2">
        <v>0</v>
      </c>
      <c r="AF208" s="2">
        <v>3</v>
      </c>
      <c r="AG208" s="2">
        <v>0</v>
      </c>
      <c r="AH208" s="2">
        <v>2</v>
      </c>
      <c r="AI208" s="2">
        <v>0</v>
      </c>
      <c r="AJ208" s="2">
        <v>0</v>
      </c>
      <c r="AK208" s="2">
        <v>2</v>
      </c>
      <c r="AL208" s="2">
        <v>0</v>
      </c>
      <c r="AM208" s="2">
        <v>1</v>
      </c>
      <c r="AN208" s="3">
        <f t="shared" si="12"/>
        <v>49567</v>
      </c>
      <c r="AO208">
        <f t="shared" si="13"/>
        <v>5120</v>
      </c>
      <c r="AP208">
        <f t="shared" si="14"/>
        <v>8</v>
      </c>
      <c r="AQ208" s="3">
        <f t="shared" si="15"/>
        <v>54695</v>
      </c>
    </row>
    <row r="209" spans="1:43" ht="15.75" hidden="1" thickTop="1" x14ac:dyDescent="0.25">
      <c r="A209" s="2">
        <v>4</v>
      </c>
      <c r="B209" s="2">
        <v>2020</v>
      </c>
      <c r="C209" s="2">
        <v>3</v>
      </c>
      <c r="D209" s="4">
        <v>9284</v>
      </c>
      <c r="E209" s="4">
        <v>27794</v>
      </c>
      <c r="F209" s="4">
        <v>12310</v>
      </c>
      <c r="G209" s="2">
        <v>17</v>
      </c>
      <c r="H209" s="2">
        <v>286</v>
      </c>
      <c r="I209" s="2">
        <v>5</v>
      </c>
      <c r="J209" s="2">
        <v>3</v>
      </c>
      <c r="K209" s="2">
        <v>11</v>
      </c>
      <c r="L209" s="2">
        <v>3</v>
      </c>
      <c r="M209" s="2">
        <v>0</v>
      </c>
      <c r="N209" s="2">
        <v>0</v>
      </c>
      <c r="O209" s="2">
        <v>20</v>
      </c>
      <c r="P209" s="2">
        <v>698</v>
      </c>
      <c r="Q209" s="2">
        <v>464</v>
      </c>
      <c r="R209" s="2">
        <v>133</v>
      </c>
      <c r="S209" s="2">
        <v>13</v>
      </c>
      <c r="T209" s="2">
        <v>1</v>
      </c>
      <c r="U209" s="2">
        <v>1</v>
      </c>
      <c r="V209" s="2">
        <v>0</v>
      </c>
      <c r="W209" s="2">
        <v>0</v>
      </c>
      <c r="X209" s="2">
        <v>10</v>
      </c>
      <c r="Y209" s="2">
        <v>500</v>
      </c>
      <c r="Z209" s="4">
        <v>1831</v>
      </c>
      <c r="AA209" s="4">
        <v>1250</v>
      </c>
      <c r="AB209" s="2">
        <v>153</v>
      </c>
      <c r="AC209" s="2">
        <v>29</v>
      </c>
      <c r="AD209" s="2">
        <v>30</v>
      </c>
      <c r="AE209" s="2">
        <v>0</v>
      </c>
      <c r="AF209" s="2">
        <v>3</v>
      </c>
      <c r="AG209" s="2">
        <v>0</v>
      </c>
      <c r="AH209" s="2">
        <v>2</v>
      </c>
      <c r="AI209" s="2">
        <v>0</v>
      </c>
      <c r="AJ209" s="2">
        <v>0</v>
      </c>
      <c r="AK209" s="2">
        <v>2</v>
      </c>
      <c r="AL209" s="2">
        <v>0</v>
      </c>
      <c r="AM209" s="2">
        <v>1</v>
      </c>
      <c r="AN209" s="3">
        <f t="shared" si="12"/>
        <v>49713</v>
      </c>
      <c r="AO209">
        <f t="shared" si="13"/>
        <v>5133</v>
      </c>
      <c r="AP209">
        <f t="shared" si="14"/>
        <v>8</v>
      </c>
      <c r="AQ209" s="3">
        <f t="shared" si="15"/>
        <v>54854</v>
      </c>
    </row>
    <row r="210" spans="1:43" ht="15.75" hidden="1" thickTop="1" x14ac:dyDescent="0.25">
      <c r="A210" s="2">
        <v>4</v>
      </c>
      <c r="B210" s="2">
        <v>2020</v>
      </c>
      <c r="C210" s="2">
        <v>4</v>
      </c>
      <c r="D210" s="4">
        <v>9271</v>
      </c>
      <c r="E210" s="4">
        <v>27769</v>
      </c>
      <c r="F210" s="4">
        <v>12412</v>
      </c>
      <c r="G210" s="2">
        <v>18</v>
      </c>
      <c r="H210" s="2">
        <v>286</v>
      </c>
      <c r="I210" s="2">
        <v>5</v>
      </c>
      <c r="J210" s="2">
        <v>3</v>
      </c>
      <c r="K210" s="2">
        <v>11</v>
      </c>
      <c r="L210" s="2">
        <v>3</v>
      </c>
      <c r="M210" s="2">
        <v>0</v>
      </c>
      <c r="N210" s="2">
        <v>0</v>
      </c>
      <c r="O210" s="2">
        <v>20</v>
      </c>
      <c r="P210" s="2">
        <v>702</v>
      </c>
      <c r="Q210" s="2">
        <v>468</v>
      </c>
      <c r="R210" s="2">
        <v>142</v>
      </c>
      <c r="S210" s="2">
        <v>13</v>
      </c>
      <c r="T210" s="2">
        <v>1</v>
      </c>
      <c r="U210" s="2">
        <v>1</v>
      </c>
      <c r="V210" s="2">
        <v>0</v>
      </c>
      <c r="W210" s="2">
        <v>0</v>
      </c>
      <c r="X210" s="2">
        <v>10</v>
      </c>
      <c r="Y210" s="2">
        <v>495</v>
      </c>
      <c r="Z210" s="4">
        <v>1828</v>
      </c>
      <c r="AA210" s="4">
        <v>1247</v>
      </c>
      <c r="AB210" s="2">
        <v>153</v>
      </c>
      <c r="AC210" s="2">
        <v>29</v>
      </c>
      <c r="AD210" s="2">
        <v>30</v>
      </c>
      <c r="AE210" s="2">
        <v>0</v>
      </c>
      <c r="AF210" s="2">
        <v>3</v>
      </c>
      <c r="AG210" s="2">
        <v>0</v>
      </c>
      <c r="AH210" s="2">
        <v>2</v>
      </c>
      <c r="AI210" s="2">
        <v>0</v>
      </c>
      <c r="AJ210" s="2">
        <v>0</v>
      </c>
      <c r="AK210" s="2">
        <v>2</v>
      </c>
      <c r="AL210" s="2">
        <v>0</v>
      </c>
      <c r="AM210" s="2">
        <v>1</v>
      </c>
      <c r="AN210" s="3">
        <f t="shared" si="12"/>
        <v>49778</v>
      </c>
      <c r="AO210">
        <f t="shared" si="13"/>
        <v>5139</v>
      </c>
      <c r="AP210">
        <f t="shared" si="14"/>
        <v>8</v>
      </c>
      <c r="AQ210" s="3">
        <f t="shared" si="15"/>
        <v>54925</v>
      </c>
    </row>
    <row r="211" spans="1:43" ht="15.75" hidden="1" thickTop="1" x14ac:dyDescent="0.25">
      <c r="A211" s="2">
        <v>4</v>
      </c>
      <c r="B211" s="2">
        <v>2020</v>
      </c>
      <c r="C211" s="2">
        <v>5</v>
      </c>
      <c r="D211" s="4">
        <v>9254</v>
      </c>
      <c r="E211" s="4">
        <v>27763</v>
      </c>
      <c r="F211" s="4">
        <v>12494</v>
      </c>
      <c r="G211" s="2">
        <v>19</v>
      </c>
      <c r="H211" s="2">
        <v>286</v>
      </c>
      <c r="I211" s="2">
        <v>5</v>
      </c>
      <c r="J211" s="2">
        <v>3</v>
      </c>
      <c r="K211" s="2">
        <v>11</v>
      </c>
      <c r="L211" s="2">
        <v>3</v>
      </c>
      <c r="M211" s="2">
        <v>0</v>
      </c>
      <c r="N211" s="2">
        <v>0</v>
      </c>
      <c r="O211" s="2">
        <v>20</v>
      </c>
      <c r="P211" s="2">
        <v>702</v>
      </c>
      <c r="Q211" s="2">
        <v>467</v>
      </c>
      <c r="R211" s="2">
        <v>137</v>
      </c>
      <c r="S211" s="2">
        <v>12</v>
      </c>
      <c r="T211" s="2">
        <v>1</v>
      </c>
      <c r="U211" s="2">
        <v>1</v>
      </c>
      <c r="V211" s="2">
        <v>0</v>
      </c>
      <c r="W211" s="2">
        <v>0</v>
      </c>
      <c r="X211" s="2">
        <v>10</v>
      </c>
      <c r="Y211" s="2">
        <v>492</v>
      </c>
      <c r="Z211" s="4">
        <v>1828</v>
      </c>
      <c r="AA211" s="4">
        <v>1243</v>
      </c>
      <c r="AB211" s="2">
        <v>154</v>
      </c>
      <c r="AC211" s="2">
        <v>29</v>
      </c>
      <c r="AD211" s="2">
        <v>30</v>
      </c>
      <c r="AE211" s="2">
        <v>0</v>
      </c>
      <c r="AF211" s="2">
        <v>3</v>
      </c>
      <c r="AG211" s="2">
        <v>0</v>
      </c>
      <c r="AH211" s="2">
        <v>2</v>
      </c>
      <c r="AI211" s="2">
        <v>0</v>
      </c>
      <c r="AJ211" s="2">
        <v>0</v>
      </c>
      <c r="AK211" s="2">
        <v>2</v>
      </c>
      <c r="AL211" s="2">
        <v>0</v>
      </c>
      <c r="AM211" s="2">
        <v>1</v>
      </c>
      <c r="AN211" s="3">
        <f t="shared" si="12"/>
        <v>49838</v>
      </c>
      <c r="AO211">
        <f t="shared" si="13"/>
        <v>5126</v>
      </c>
      <c r="AP211">
        <f t="shared" si="14"/>
        <v>8</v>
      </c>
      <c r="AQ211" s="3">
        <f t="shared" si="15"/>
        <v>54972</v>
      </c>
    </row>
    <row r="212" spans="1:43" ht="15.75" hidden="1" thickTop="1" x14ac:dyDescent="0.25">
      <c r="A212" s="2">
        <v>4</v>
      </c>
      <c r="B212" s="2">
        <v>2020</v>
      </c>
      <c r="C212" s="2">
        <v>6</v>
      </c>
      <c r="D212" s="4">
        <v>9250</v>
      </c>
      <c r="E212" s="4">
        <v>27754</v>
      </c>
      <c r="F212" s="4">
        <v>12572</v>
      </c>
      <c r="G212" s="2">
        <v>18</v>
      </c>
      <c r="H212" s="2">
        <v>285</v>
      </c>
      <c r="I212" s="2">
        <v>5</v>
      </c>
      <c r="J212" s="2">
        <v>3</v>
      </c>
      <c r="K212" s="2">
        <v>11</v>
      </c>
      <c r="L212" s="2">
        <v>3</v>
      </c>
      <c r="M212" s="2">
        <v>0</v>
      </c>
      <c r="N212" s="2">
        <v>0</v>
      </c>
      <c r="O212" s="2">
        <v>20</v>
      </c>
      <c r="P212" s="2">
        <v>700</v>
      </c>
      <c r="Q212" s="2">
        <v>476</v>
      </c>
      <c r="R212" s="2">
        <v>143</v>
      </c>
      <c r="S212" s="2">
        <v>13</v>
      </c>
      <c r="T212" s="2">
        <v>1</v>
      </c>
      <c r="U212" s="2">
        <v>1</v>
      </c>
      <c r="V212" s="2">
        <v>0</v>
      </c>
      <c r="W212" s="2">
        <v>0</v>
      </c>
      <c r="X212" s="2">
        <v>10</v>
      </c>
      <c r="Y212" s="2">
        <v>500</v>
      </c>
      <c r="Z212" s="4">
        <v>1827</v>
      </c>
      <c r="AA212" s="4">
        <v>1239</v>
      </c>
      <c r="AB212" s="2">
        <v>153</v>
      </c>
      <c r="AC212" s="2">
        <v>29</v>
      </c>
      <c r="AD212" s="2">
        <v>30</v>
      </c>
      <c r="AE212" s="2">
        <v>0</v>
      </c>
      <c r="AF212" s="2">
        <v>3</v>
      </c>
      <c r="AG212" s="2">
        <v>0</v>
      </c>
      <c r="AH212" s="2">
        <v>2</v>
      </c>
      <c r="AI212" s="2">
        <v>0</v>
      </c>
      <c r="AJ212" s="2">
        <v>0</v>
      </c>
      <c r="AK212" s="2">
        <v>2</v>
      </c>
      <c r="AL212" s="2">
        <v>0</v>
      </c>
      <c r="AM212" s="2">
        <v>1</v>
      </c>
      <c r="AN212" s="3">
        <f t="shared" si="12"/>
        <v>49901</v>
      </c>
      <c r="AO212">
        <f t="shared" si="13"/>
        <v>5142</v>
      </c>
      <c r="AP212">
        <f t="shared" si="14"/>
        <v>8</v>
      </c>
      <c r="AQ212" s="3">
        <f t="shared" si="15"/>
        <v>55051</v>
      </c>
    </row>
    <row r="213" spans="1:43" ht="15.75" hidden="1" thickTop="1" x14ac:dyDescent="0.25">
      <c r="A213" s="2">
        <v>4</v>
      </c>
      <c r="B213" s="2">
        <v>2020</v>
      </c>
      <c r="C213" s="2">
        <v>7</v>
      </c>
      <c r="D213" s="4">
        <v>9244</v>
      </c>
      <c r="E213" s="4">
        <v>27759</v>
      </c>
      <c r="F213" s="4">
        <v>12702</v>
      </c>
      <c r="G213" s="2">
        <v>18</v>
      </c>
      <c r="H213" s="2">
        <v>285</v>
      </c>
      <c r="I213" s="2">
        <v>5</v>
      </c>
      <c r="J213" s="2">
        <v>3</v>
      </c>
      <c r="K213" s="2">
        <v>11</v>
      </c>
      <c r="L213" s="2">
        <v>3</v>
      </c>
      <c r="M213" s="2">
        <v>0</v>
      </c>
      <c r="N213" s="2">
        <v>0</v>
      </c>
      <c r="O213" s="2">
        <v>20</v>
      </c>
      <c r="P213" s="2">
        <v>699</v>
      </c>
      <c r="Q213" s="2">
        <v>485</v>
      </c>
      <c r="R213" s="2">
        <v>155</v>
      </c>
      <c r="S213" s="2">
        <v>13</v>
      </c>
      <c r="T213" s="2">
        <v>1</v>
      </c>
      <c r="U213" s="2">
        <v>1</v>
      </c>
      <c r="V213" s="2">
        <v>0</v>
      </c>
      <c r="W213" s="2">
        <v>0</v>
      </c>
      <c r="X213" s="2">
        <v>10</v>
      </c>
      <c r="Y213" s="2">
        <v>501</v>
      </c>
      <c r="Z213" s="4">
        <v>1822</v>
      </c>
      <c r="AA213" s="4">
        <v>1231</v>
      </c>
      <c r="AB213" s="2">
        <v>153</v>
      </c>
      <c r="AC213" s="2">
        <v>29</v>
      </c>
      <c r="AD213" s="2">
        <v>30</v>
      </c>
      <c r="AE213" s="2">
        <v>0</v>
      </c>
      <c r="AF213" s="2">
        <v>3</v>
      </c>
      <c r="AG213" s="2">
        <v>0</v>
      </c>
      <c r="AH213" s="2">
        <v>2</v>
      </c>
      <c r="AI213" s="2">
        <v>0</v>
      </c>
      <c r="AJ213" s="2">
        <v>0</v>
      </c>
      <c r="AK213" s="2">
        <v>2</v>
      </c>
      <c r="AL213" s="2">
        <v>0</v>
      </c>
      <c r="AM213" s="2">
        <v>1</v>
      </c>
      <c r="AN213" s="3">
        <f t="shared" si="12"/>
        <v>50030</v>
      </c>
      <c r="AO213">
        <f t="shared" si="13"/>
        <v>5150</v>
      </c>
      <c r="AP213">
        <f t="shared" si="14"/>
        <v>8</v>
      </c>
      <c r="AQ213" s="3">
        <f t="shared" si="15"/>
        <v>55188</v>
      </c>
    </row>
    <row r="214" spans="1:43" ht="15.75" hidden="1" thickTop="1" x14ac:dyDescent="0.25">
      <c r="A214" s="2">
        <v>4</v>
      </c>
      <c r="B214" s="2">
        <v>2020</v>
      </c>
      <c r="C214" s="2">
        <v>8</v>
      </c>
      <c r="D214" s="4">
        <v>9228</v>
      </c>
      <c r="E214" s="4">
        <v>27781</v>
      </c>
      <c r="F214" s="4">
        <v>12816</v>
      </c>
      <c r="G214" s="2">
        <v>18</v>
      </c>
      <c r="H214" s="2">
        <v>285</v>
      </c>
      <c r="I214" s="2">
        <v>5</v>
      </c>
      <c r="J214" s="2">
        <v>3</v>
      </c>
      <c r="K214" s="2">
        <v>11</v>
      </c>
      <c r="L214" s="2">
        <v>3</v>
      </c>
      <c r="M214" s="2">
        <v>0</v>
      </c>
      <c r="N214" s="2">
        <v>0</v>
      </c>
      <c r="O214" s="2">
        <v>20</v>
      </c>
      <c r="P214" s="2">
        <v>699</v>
      </c>
      <c r="Q214" s="2">
        <v>497</v>
      </c>
      <c r="R214" s="2">
        <v>163</v>
      </c>
      <c r="S214" s="2">
        <v>12</v>
      </c>
      <c r="T214" s="2">
        <v>1</v>
      </c>
      <c r="U214" s="2">
        <v>1</v>
      </c>
      <c r="V214" s="2">
        <v>0</v>
      </c>
      <c r="W214" s="2">
        <v>0</v>
      </c>
      <c r="X214" s="2">
        <v>10</v>
      </c>
      <c r="Y214" s="2">
        <v>502</v>
      </c>
      <c r="Z214" s="4">
        <v>1816</v>
      </c>
      <c r="AA214" s="4">
        <v>1225</v>
      </c>
      <c r="AB214" s="2">
        <v>154</v>
      </c>
      <c r="AC214" s="2">
        <v>29</v>
      </c>
      <c r="AD214" s="2">
        <v>30</v>
      </c>
      <c r="AE214" s="2">
        <v>0</v>
      </c>
      <c r="AF214" s="2">
        <v>3</v>
      </c>
      <c r="AG214" s="2">
        <v>0</v>
      </c>
      <c r="AH214" s="2">
        <v>2</v>
      </c>
      <c r="AI214" s="2">
        <v>0</v>
      </c>
      <c r="AJ214" s="2">
        <v>0</v>
      </c>
      <c r="AK214" s="2">
        <v>2</v>
      </c>
      <c r="AL214" s="2">
        <v>0</v>
      </c>
      <c r="AM214" s="2">
        <v>1</v>
      </c>
      <c r="AN214" s="3">
        <f t="shared" si="12"/>
        <v>50150</v>
      </c>
      <c r="AO214">
        <f t="shared" si="13"/>
        <v>5159</v>
      </c>
      <c r="AP214">
        <f t="shared" si="14"/>
        <v>8</v>
      </c>
      <c r="AQ214" s="3">
        <f t="shared" si="15"/>
        <v>55317</v>
      </c>
    </row>
    <row r="215" spans="1:43" ht="15.75" hidden="1" thickTop="1" x14ac:dyDescent="0.25">
      <c r="A215" s="2">
        <v>4</v>
      </c>
      <c r="B215" s="2">
        <v>2020</v>
      </c>
      <c r="C215" s="2">
        <v>9</v>
      </c>
      <c r="D215" s="4">
        <v>9203</v>
      </c>
      <c r="E215" s="4">
        <v>27825</v>
      </c>
      <c r="F215" s="4">
        <v>12885</v>
      </c>
      <c r="G215" s="2">
        <v>19</v>
      </c>
      <c r="H215" s="2">
        <v>284</v>
      </c>
      <c r="I215" s="2">
        <v>5</v>
      </c>
      <c r="J215" s="2">
        <v>3</v>
      </c>
      <c r="K215" s="2">
        <v>11</v>
      </c>
      <c r="L215" s="2">
        <v>3</v>
      </c>
      <c r="M215" s="2">
        <v>0</v>
      </c>
      <c r="N215" s="2">
        <v>0</v>
      </c>
      <c r="O215" s="2">
        <v>20</v>
      </c>
      <c r="P215" s="2">
        <v>703</v>
      </c>
      <c r="Q215" s="2">
        <v>502</v>
      </c>
      <c r="R215" s="2">
        <v>168</v>
      </c>
      <c r="S215" s="2">
        <v>13</v>
      </c>
      <c r="T215" s="2">
        <v>2</v>
      </c>
      <c r="U215" s="2">
        <v>1</v>
      </c>
      <c r="V215" s="2">
        <v>0</v>
      </c>
      <c r="W215" s="2">
        <v>0</v>
      </c>
      <c r="X215" s="2">
        <v>10</v>
      </c>
      <c r="Y215" s="2">
        <v>498</v>
      </c>
      <c r="Z215" s="4">
        <v>1817</v>
      </c>
      <c r="AA215" s="4">
        <v>1219</v>
      </c>
      <c r="AB215" s="2">
        <v>154</v>
      </c>
      <c r="AC215" s="2">
        <v>29</v>
      </c>
      <c r="AD215" s="2">
        <v>30</v>
      </c>
      <c r="AE215" s="2">
        <v>0</v>
      </c>
      <c r="AF215" s="2">
        <v>3</v>
      </c>
      <c r="AG215" s="2">
        <v>0</v>
      </c>
      <c r="AH215" s="2">
        <v>2</v>
      </c>
      <c r="AI215" s="2">
        <v>0</v>
      </c>
      <c r="AJ215" s="2">
        <v>0</v>
      </c>
      <c r="AK215" s="2">
        <v>1</v>
      </c>
      <c r="AL215" s="2">
        <v>0</v>
      </c>
      <c r="AM215" s="2">
        <v>1</v>
      </c>
      <c r="AN215" s="3">
        <f t="shared" si="12"/>
        <v>50238</v>
      </c>
      <c r="AO215">
        <f t="shared" si="13"/>
        <v>5166</v>
      </c>
      <c r="AP215">
        <f t="shared" si="14"/>
        <v>7</v>
      </c>
      <c r="AQ215" s="3">
        <f t="shared" si="15"/>
        <v>55411</v>
      </c>
    </row>
    <row r="216" spans="1:43" ht="15.75" hidden="1" thickTop="1" x14ac:dyDescent="0.25">
      <c r="A216" s="2">
        <v>4</v>
      </c>
      <c r="B216" s="2">
        <v>2020</v>
      </c>
      <c r="C216" s="2">
        <v>10</v>
      </c>
      <c r="D216" s="4">
        <v>9216</v>
      </c>
      <c r="E216" s="4">
        <v>27802</v>
      </c>
      <c r="F216" s="4">
        <v>12896</v>
      </c>
      <c r="G216" s="2">
        <v>20</v>
      </c>
      <c r="H216" s="2">
        <v>290</v>
      </c>
      <c r="I216" s="2">
        <v>5</v>
      </c>
      <c r="J216" s="2">
        <v>3</v>
      </c>
      <c r="K216" s="2">
        <v>11</v>
      </c>
      <c r="L216" s="2">
        <v>3</v>
      </c>
      <c r="M216" s="2">
        <v>0</v>
      </c>
      <c r="N216" s="2">
        <v>0</v>
      </c>
      <c r="O216" s="2">
        <v>20</v>
      </c>
      <c r="P216" s="2">
        <v>697</v>
      </c>
      <c r="Q216" s="2">
        <v>497</v>
      </c>
      <c r="R216" s="2">
        <v>174</v>
      </c>
      <c r="S216" s="2">
        <v>14</v>
      </c>
      <c r="T216" s="2">
        <v>2</v>
      </c>
      <c r="U216" s="2">
        <v>1</v>
      </c>
      <c r="V216" s="2">
        <v>0</v>
      </c>
      <c r="W216" s="2">
        <v>0</v>
      </c>
      <c r="X216" s="2">
        <v>10</v>
      </c>
      <c r="Y216" s="2">
        <v>495</v>
      </c>
      <c r="Z216" s="4">
        <v>1816</v>
      </c>
      <c r="AA216" s="4">
        <v>1208</v>
      </c>
      <c r="AB216" s="2">
        <v>153</v>
      </c>
      <c r="AC216" s="2">
        <v>28</v>
      </c>
      <c r="AD216" s="2">
        <v>29</v>
      </c>
      <c r="AE216" s="2">
        <v>0</v>
      </c>
      <c r="AF216" s="2">
        <v>3</v>
      </c>
      <c r="AG216" s="2">
        <v>0</v>
      </c>
      <c r="AH216" s="2">
        <v>2</v>
      </c>
      <c r="AI216" s="2">
        <v>0</v>
      </c>
      <c r="AJ216" s="2">
        <v>0</v>
      </c>
      <c r="AK216" s="2">
        <v>3</v>
      </c>
      <c r="AL216" s="2">
        <v>0</v>
      </c>
      <c r="AM216" s="2">
        <v>1</v>
      </c>
      <c r="AN216" s="3">
        <f t="shared" si="12"/>
        <v>50246</v>
      </c>
      <c r="AO216">
        <f t="shared" si="13"/>
        <v>5144</v>
      </c>
      <c r="AP216">
        <f t="shared" si="14"/>
        <v>9</v>
      </c>
      <c r="AQ216" s="3">
        <f t="shared" si="15"/>
        <v>55399</v>
      </c>
    </row>
    <row r="217" spans="1:43" ht="15.75" hidden="1" thickTop="1" x14ac:dyDescent="0.25">
      <c r="A217" s="2">
        <v>4</v>
      </c>
      <c r="B217" s="2">
        <v>2020</v>
      </c>
      <c r="C217" s="2">
        <v>11</v>
      </c>
      <c r="D217" s="4">
        <v>9216</v>
      </c>
      <c r="E217" s="4">
        <v>27766</v>
      </c>
      <c r="F217" s="4">
        <v>12977</v>
      </c>
      <c r="G217" s="2">
        <v>21</v>
      </c>
      <c r="H217" s="2">
        <v>286</v>
      </c>
      <c r="I217" s="2">
        <v>5</v>
      </c>
      <c r="J217" s="2">
        <v>3</v>
      </c>
      <c r="K217" s="2">
        <v>11</v>
      </c>
      <c r="L217" s="2">
        <v>3</v>
      </c>
      <c r="M217" s="2">
        <v>0</v>
      </c>
      <c r="N217" s="2">
        <v>0</v>
      </c>
      <c r="O217" s="2">
        <v>20</v>
      </c>
      <c r="P217" s="2">
        <v>694</v>
      </c>
      <c r="Q217" s="2">
        <v>497</v>
      </c>
      <c r="R217" s="2">
        <v>179</v>
      </c>
      <c r="S217" s="2">
        <v>12</v>
      </c>
      <c r="T217" s="2">
        <v>2</v>
      </c>
      <c r="U217" s="2">
        <v>1</v>
      </c>
      <c r="V217" s="2">
        <v>0</v>
      </c>
      <c r="W217" s="2">
        <v>0</v>
      </c>
      <c r="X217" s="2">
        <v>10</v>
      </c>
      <c r="Y217" s="2">
        <v>490</v>
      </c>
      <c r="Z217" s="4">
        <v>1821</v>
      </c>
      <c r="AA217" s="4">
        <v>1206</v>
      </c>
      <c r="AB217" s="2">
        <v>153</v>
      </c>
      <c r="AC217" s="2">
        <v>30</v>
      </c>
      <c r="AD217" s="2">
        <v>31</v>
      </c>
      <c r="AE217" s="2">
        <v>0</v>
      </c>
      <c r="AF217" s="2">
        <v>3</v>
      </c>
      <c r="AG217" s="2">
        <v>0</v>
      </c>
      <c r="AH217" s="2">
        <v>2</v>
      </c>
      <c r="AI217" s="2">
        <v>0</v>
      </c>
      <c r="AJ217" s="2">
        <v>0</v>
      </c>
      <c r="AK217" s="2">
        <v>2</v>
      </c>
      <c r="AL217" s="2">
        <v>0</v>
      </c>
      <c r="AM217" s="2">
        <v>1</v>
      </c>
      <c r="AN217" s="3">
        <f t="shared" si="12"/>
        <v>50288</v>
      </c>
      <c r="AO217">
        <f t="shared" si="13"/>
        <v>5146</v>
      </c>
      <c r="AP217">
        <f t="shared" si="14"/>
        <v>8</v>
      </c>
      <c r="AQ217" s="3">
        <f t="shared" si="15"/>
        <v>55442</v>
      </c>
    </row>
    <row r="218" spans="1:43" ht="15.75" hidden="1" thickTop="1" x14ac:dyDescent="0.25">
      <c r="A218" s="2">
        <v>4</v>
      </c>
      <c r="B218" s="2">
        <v>2020</v>
      </c>
      <c r="C218" s="2">
        <v>12</v>
      </c>
      <c r="D218" s="4">
        <v>9242</v>
      </c>
      <c r="E218" s="4">
        <v>27789</v>
      </c>
      <c r="F218" s="4">
        <v>12993</v>
      </c>
      <c r="G218" s="2">
        <v>21</v>
      </c>
      <c r="H218" s="2">
        <v>286</v>
      </c>
      <c r="I218" s="2">
        <v>5</v>
      </c>
      <c r="J218" s="2">
        <v>3</v>
      </c>
      <c r="K218" s="2">
        <v>11</v>
      </c>
      <c r="L218" s="2">
        <v>3</v>
      </c>
      <c r="M218" s="2">
        <v>0</v>
      </c>
      <c r="N218" s="2">
        <v>0</v>
      </c>
      <c r="O218" s="2">
        <v>20</v>
      </c>
      <c r="P218" s="2">
        <v>689</v>
      </c>
      <c r="Q218" s="2">
        <v>507</v>
      </c>
      <c r="R218" s="2">
        <v>179</v>
      </c>
      <c r="S218" s="2">
        <v>12</v>
      </c>
      <c r="T218" s="2">
        <v>2</v>
      </c>
      <c r="U218" s="2">
        <v>2</v>
      </c>
      <c r="V218" s="2">
        <v>0</v>
      </c>
      <c r="W218" s="2">
        <v>0</v>
      </c>
      <c r="X218" s="2">
        <v>10</v>
      </c>
      <c r="Y218" s="2">
        <v>492</v>
      </c>
      <c r="Z218" s="4">
        <v>1817</v>
      </c>
      <c r="AA218" s="4">
        <v>1207</v>
      </c>
      <c r="AB218" s="2">
        <v>153</v>
      </c>
      <c r="AC218" s="2">
        <v>29</v>
      </c>
      <c r="AD218" s="2">
        <v>29</v>
      </c>
      <c r="AE218" s="2">
        <v>0</v>
      </c>
      <c r="AF218" s="2">
        <v>3</v>
      </c>
      <c r="AG218" s="2">
        <v>0</v>
      </c>
      <c r="AH218" s="2">
        <v>2</v>
      </c>
      <c r="AI218" s="2">
        <v>0</v>
      </c>
      <c r="AJ218" s="2">
        <v>0</v>
      </c>
      <c r="AK218" s="2">
        <v>2</v>
      </c>
      <c r="AL218" s="2">
        <v>0</v>
      </c>
      <c r="AM218" s="2">
        <v>1</v>
      </c>
      <c r="AN218" s="3">
        <f t="shared" si="12"/>
        <v>50353</v>
      </c>
      <c r="AO218">
        <f t="shared" si="13"/>
        <v>5148</v>
      </c>
      <c r="AP218">
        <f t="shared" si="14"/>
        <v>8</v>
      </c>
      <c r="AQ218" s="3">
        <f t="shared" si="15"/>
        <v>55509</v>
      </c>
    </row>
    <row r="219" spans="1:43" ht="15.75" hidden="1" thickTop="1" x14ac:dyDescent="0.25">
      <c r="A219" s="2">
        <v>5</v>
      </c>
      <c r="B219" s="2">
        <v>2020</v>
      </c>
      <c r="C219" s="2">
        <v>1</v>
      </c>
      <c r="D219" s="4">
        <v>1742</v>
      </c>
      <c r="E219" s="4">
        <v>2807</v>
      </c>
      <c r="F219" s="4">
        <v>1046</v>
      </c>
      <c r="G219" s="2">
        <v>5</v>
      </c>
      <c r="H219" s="2">
        <v>2</v>
      </c>
      <c r="I219" s="2">
        <v>0</v>
      </c>
      <c r="J219" s="2">
        <v>0</v>
      </c>
      <c r="K219" s="2">
        <v>0</v>
      </c>
      <c r="L219" s="2">
        <v>0</v>
      </c>
      <c r="M219" s="2">
        <v>0</v>
      </c>
      <c r="N219" s="2">
        <v>0</v>
      </c>
      <c r="O219" s="2">
        <v>14</v>
      </c>
      <c r="P219" s="2">
        <v>150</v>
      </c>
      <c r="Q219" s="2">
        <v>48</v>
      </c>
      <c r="R219" s="2">
        <v>3</v>
      </c>
      <c r="S219" s="2">
        <v>0</v>
      </c>
      <c r="T219" s="2">
        <v>0</v>
      </c>
      <c r="U219" s="2">
        <v>0</v>
      </c>
      <c r="V219" s="2">
        <v>0</v>
      </c>
      <c r="W219" s="2">
        <v>0</v>
      </c>
      <c r="X219" s="2">
        <v>0</v>
      </c>
      <c r="Y219" s="2">
        <v>56</v>
      </c>
      <c r="Z219" s="2">
        <v>151</v>
      </c>
      <c r="AA219" s="2">
        <v>43</v>
      </c>
      <c r="AB219" s="2">
        <v>6</v>
      </c>
      <c r="AC219" s="2">
        <v>1</v>
      </c>
      <c r="AD219" s="2">
        <v>2</v>
      </c>
      <c r="AE219" s="2">
        <v>0</v>
      </c>
      <c r="AF219" s="2">
        <v>1</v>
      </c>
      <c r="AG219" s="2">
        <v>0</v>
      </c>
      <c r="AH219" s="2">
        <v>1</v>
      </c>
      <c r="AI219" s="2">
        <v>0</v>
      </c>
      <c r="AJ219" s="2">
        <v>0</v>
      </c>
      <c r="AK219" s="2">
        <v>0</v>
      </c>
      <c r="AL219" s="2">
        <v>0</v>
      </c>
      <c r="AM219" s="2">
        <v>0</v>
      </c>
      <c r="AN219" s="3">
        <f t="shared" si="12"/>
        <v>5602</v>
      </c>
      <c r="AO219">
        <f t="shared" si="13"/>
        <v>474</v>
      </c>
      <c r="AP219">
        <f t="shared" si="14"/>
        <v>2</v>
      </c>
      <c r="AQ219" s="3">
        <f t="shared" si="15"/>
        <v>6078</v>
      </c>
    </row>
    <row r="220" spans="1:43" ht="15.75" hidden="1" thickTop="1" x14ac:dyDescent="0.25">
      <c r="A220" s="2">
        <v>5</v>
      </c>
      <c r="B220" s="2">
        <v>2020</v>
      </c>
      <c r="C220" s="2">
        <v>2</v>
      </c>
      <c r="D220" s="4">
        <v>1744</v>
      </c>
      <c r="E220" s="4">
        <v>2806</v>
      </c>
      <c r="F220" s="4">
        <v>1050</v>
      </c>
      <c r="G220" s="2">
        <v>5</v>
      </c>
      <c r="H220" s="2">
        <v>2</v>
      </c>
      <c r="I220" s="2">
        <v>0</v>
      </c>
      <c r="J220" s="2">
        <v>0</v>
      </c>
      <c r="K220" s="2">
        <v>0</v>
      </c>
      <c r="L220" s="2">
        <v>0</v>
      </c>
      <c r="M220" s="2">
        <v>0</v>
      </c>
      <c r="N220" s="2">
        <v>0</v>
      </c>
      <c r="O220" s="2">
        <v>14</v>
      </c>
      <c r="P220" s="2">
        <v>151</v>
      </c>
      <c r="Q220" s="2">
        <v>48</v>
      </c>
      <c r="R220" s="2">
        <v>4</v>
      </c>
      <c r="S220" s="2">
        <v>0</v>
      </c>
      <c r="T220" s="2">
        <v>0</v>
      </c>
      <c r="U220" s="2">
        <v>0</v>
      </c>
      <c r="V220" s="2">
        <v>0</v>
      </c>
      <c r="W220" s="2">
        <v>0</v>
      </c>
      <c r="X220" s="2">
        <v>0</v>
      </c>
      <c r="Y220" s="2">
        <v>55</v>
      </c>
      <c r="Z220" s="2">
        <v>152</v>
      </c>
      <c r="AA220" s="2">
        <v>42</v>
      </c>
      <c r="AB220" s="2">
        <v>6</v>
      </c>
      <c r="AC220" s="2">
        <v>1</v>
      </c>
      <c r="AD220" s="2">
        <v>2</v>
      </c>
      <c r="AE220" s="2">
        <v>0</v>
      </c>
      <c r="AF220" s="2">
        <v>1</v>
      </c>
      <c r="AG220" s="2">
        <v>0</v>
      </c>
      <c r="AH220" s="2">
        <v>1</v>
      </c>
      <c r="AI220" s="2">
        <v>0</v>
      </c>
      <c r="AJ220" s="2">
        <v>0</v>
      </c>
      <c r="AK220" s="2">
        <v>0</v>
      </c>
      <c r="AL220" s="2">
        <v>0</v>
      </c>
      <c r="AM220" s="2">
        <v>0</v>
      </c>
      <c r="AN220" s="3">
        <f t="shared" si="12"/>
        <v>5607</v>
      </c>
      <c r="AO220">
        <f t="shared" si="13"/>
        <v>475</v>
      </c>
      <c r="AP220">
        <f t="shared" si="14"/>
        <v>2</v>
      </c>
      <c r="AQ220" s="3">
        <f t="shared" si="15"/>
        <v>6084</v>
      </c>
    </row>
    <row r="221" spans="1:43" ht="15.75" hidden="1" thickTop="1" x14ac:dyDescent="0.25">
      <c r="A221" s="2">
        <v>5</v>
      </c>
      <c r="B221" s="2">
        <v>2020</v>
      </c>
      <c r="C221" s="2">
        <v>3</v>
      </c>
      <c r="D221" s="4">
        <v>1747</v>
      </c>
      <c r="E221" s="4">
        <v>2816</v>
      </c>
      <c r="F221" s="4">
        <v>1057</v>
      </c>
      <c r="G221" s="2">
        <v>5</v>
      </c>
      <c r="H221" s="2">
        <v>2</v>
      </c>
      <c r="I221" s="2">
        <v>0</v>
      </c>
      <c r="J221" s="2">
        <v>0</v>
      </c>
      <c r="K221" s="2">
        <v>0</v>
      </c>
      <c r="L221" s="2">
        <v>0</v>
      </c>
      <c r="M221" s="2">
        <v>0</v>
      </c>
      <c r="N221" s="2">
        <v>0</v>
      </c>
      <c r="O221" s="2">
        <v>14</v>
      </c>
      <c r="P221" s="2">
        <v>148</v>
      </c>
      <c r="Q221" s="2">
        <v>48</v>
      </c>
      <c r="R221" s="2">
        <v>4</v>
      </c>
      <c r="S221" s="2">
        <v>0</v>
      </c>
      <c r="T221" s="2">
        <v>0</v>
      </c>
      <c r="U221" s="2">
        <v>0</v>
      </c>
      <c r="V221" s="2">
        <v>0</v>
      </c>
      <c r="W221" s="2">
        <v>0</v>
      </c>
      <c r="X221" s="2">
        <v>0</v>
      </c>
      <c r="Y221" s="2">
        <v>55</v>
      </c>
      <c r="Z221" s="2">
        <v>152</v>
      </c>
      <c r="AA221" s="2">
        <v>42</v>
      </c>
      <c r="AB221" s="2">
        <v>6</v>
      </c>
      <c r="AC221" s="2">
        <v>1</v>
      </c>
      <c r="AD221" s="2">
        <v>2</v>
      </c>
      <c r="AE221" s="2">
        <v>0</v>
      </c>
      <c r="AF221" s="2">
        <v>1</v>
      </c>
      <c r="AG221" s="2">
        <v>0</v>
      </c>
      <c r="AH221" s="2">
        <v>1</v>
      </c>
      <c r="AI221" s="2">
        <v>0</v>
      </c>
      <c r="AJ221" s="2">
        <v>0</v>
      </c>
      <c r="AK221" s="2">
        <v>0</v>
      </c>
      <c r="AL221" s="2">
        <v>0</v>
      </c>
      <c r="AM221" s="2">
        <v>0</v>
      </c>
      <c r="AN221" s="3">
        <f t="shared" si="12"/>
        <v>5627</v>
      </c>
      <c r="AO221">
        <f t="shared" si="13"/>
        <v>472</v>
      </c>
      <c r="AP221">
        <f t="shared" si="14"/>
        <v>2</v>
      </c>
      <c r="AQ221" s="3">
        <f t="shared" si="15"/>
        <v>6101</v>
      </c>
    </row>
    <row r="222" spans="1:43" ht="15.75" hidden="1" thickTop="1" x14ac:dyDescent="0.25">
      <c r="A222" s="2">
        <v>5</v>
      </c>
      <c r="B222" s="2">
        <v>2020</v>
      </c>
      <c r="C222" s="2">
        <v>4</v>
      </c>
      <c r="D222" s="4">
        <v>1738</v>
      </c>
      <c r="E222" s="4">
        <v>2825</v>
      </c>
      <c r="F222" s="4">
        <v>1063</v>
      </c>
      <c r="G222" s="2">
        <v>5</v>
      </c>
      <c r="H222" s="2">
        <v>2</v>
      </c>
      <c r="I222" s="2">
        <v>0</v>
      </c>
      <c r="J222" s="2">
        <v>0</v>
      </c>
      <c r="K222" s="2">
        <v>0</v>
      </c>
      <c r="L222" s="2">
        <v>0</v>
      </c>
      <c r="M222" s="2">
        <v>0</v>
      </c>
      <c r="N222" s="2">
        <v>0</v>
      </c>
      <c r="O222" s="2">
        <v>14</v>
      </c>
      <c r="P222" s="2">
        <v>147</v>
      </c>
      <c r="Q222" s="2">
        <v>50</v>
      </c>
      <c r="R222" s="2">
        <v>3</v>
      </c>
      <c r="S222" s="2">
        <v>0</v>
      </c>
      <c r="T222" s="2">
        <v>0</v>
      </c>
      <c r="U222" s="2">
        <v>0</v>
      </c>
      <c r="V222" s="2">
        <v>0</v>
      </c>
      <c r="W222" s="2">
        <v>0</v>
      </c>
      <c r="X222" s="2">
        <v>0</v>
      </c>
      <c r="Y222" s="2">
        <v>56</v>
      </c>
      <c r="Z222" s="2">
        <v>151</v>
      </c>
      <c r="AA222" s="2">
        <v>43</v>
      </c>
      <c r="AB222" s="2">
        <v>6</v>
      </c>
      <c r="AC222" s="2">
        <v>1</v>
      </c>
      <c r="AD222" s="2">
        <v>2</v>
      </c>
      <c r="AE222" s="2">
        <v>0</v>
      </c>
      <c r="AF222" s="2">
        <v>1</v>
      </c>
      <c r="AG222" s="2">
        <v>0</v>
      </c>
      <c r="AH222" s="2">
        <v>1</v>
      </c>
      <c r="AI222" s="2">
        <v>0</v>
      </c>
      <c r="AJ222" s="2">
        <v>0</v>
      </c>
      <c r="AK222" s="2">
        <v>0</v>
      </c>
      <c r="AL222" s="2">
        <v>0</v>
      </c>
      <c r="AM222" s="2">
        <v>0</v>
      </c>
      <c r="AN222" s="3">
        <f t="shared" si="12"/>
        <v>5633</v>
      </c>
      <c r="AO222">
        <f t="shared" si="13"/>
        <v>473</v>
      </c>
      <c r="AP222">
        <f t="shared" si="14"/>
        <v>2</v>
      </c>
      <c r="AQ222" s="3">
        <f t="shared" si="15"/>
        <v>6108</v>
      </c>
    </row>
    <row r="223" spans="1:43" ht="15.75" hidden="1" thickTop="1" x14ac:dyDescent="0.25">
      <c r="A223" s="2">
        <v>5</v>
      </c>
      <c r="B223" s="2">
        <v>2020</v>
      </c>
      <c r="C223" s="2">
        <v>5</v>
      </c>
      <c r="D223" s="4">
        <v>1737</v>
      </c>
      <c r="E223" s="4">
        <v>2817</v>
      </c>
      <c r="F223" s="4">
        <v>1077</v>
      </c>
      <c r="G223" s="2">
        <v>5</v>
      </c>
      <c r="H223" s="2">
        <v>2</v>
      </c>
      <c r="I223" s="2">
        <v>0</v>
      </c>
      <c r="J223" s="2">
        <v>0</v>
      </c>
      <c r="K223" s="2">
        <v>0</v>
      </c>
      <c r="L223" s="2">
        <v>0</v>
      </c>
      <c r="M223" s="2">
        <v>0</v>
      </c>
      <c r="N223" s="2">
        <v>0</v>
      </c>
      <c r="O223" s="2">
        <v>14</v>
      </c>
      <c r="P223" s="2">
        <v>146</v>
      </c>
      <c r="Q223" s="2">
        <v>53</v>
      </c>
      <c r="R223" s="2">
        <v>3</v>
      </c>
      <c r="S223" s="2">
        <v>0</v>
      </c>
      <c r="T223" s="2">
        <v>0</v>
      </c>
      <c r="U223" s="2">
        <v>0</v>
      </c>
      <c r="V223" s="2">
        <v>0</v>
      </c>
      <c r="W223" s="2">
        <v>0</v>
      </c>
      <c r="X223" s="2">
        <v>0</v>
      </c>
      <c r="Y223" s="2">
        <v>56</v>
      </c>
      <c r="Z223" s="2">
        <v>149</v>
      </c>
      <c r="AA223" s="2">
        <v>43</v>
      </c>
      <c r="AB223" s="2">
        <v>6</v>
      </c>
      <c r="AC223" s="2">
        <v>1</v>
      </c>
      <c r="AD223" s="2">
        <v>2</v>
      </c>
      <c r="AE223" s="2">
        <v>0</v>
      </c>
      <c r="AF223" s="2">
        <v>1</v>
      </c>
      <c r="AG223" s="2">
        <v>0</v>
      </c>
      <c r="AH223" s="2">
        <v>1</v>
      </c>
      <c r="AI223" s="2">
        <v>0</v>
      </c>
      <c r="AJ223" s="2">
        <v>0</v>
      </c>
      <c r="AK223" s="2">
        <v>0</v>
      </c>
      <c r="AL223" s="2">
        <v>0</v>
      </c>
      <c r="AM223" s="2">
        <v>0</v>
      </c>
      <c r="AN223" s="3">
        <f t="shared" si="12"/>
        <v>5638</v>
      </c>
      <c r="AO223">
        <f t="shared" si="13"/>
        <v>473</v>
      </c>
      <c r="AP223">
        <f t="shared" si="14"/>
        <v>2</v>
      </c>
      <c r="AQ223" s="3">
        <f t="shared" si="15"/>
        <v>6113</v>
      </c>
    </row>
    <row r="224" spans="1:43" ht="15.75" hidden="1" thickTop="1" x14ac:dyDescent="0.25">
      <c r="A224" s="2">
        <v>5</v>
      </c>
      <c r="B224" s="2">
        <v>2020</v>
      </c>
      <c r="C224" s="2">
        <v>6</v>
      </c>
      <c r="D224" s="4">
        <v>1729</v>
      </c>
      <c r="E224" s="4">
        <v>2816</v>
      </c>
      <c r="F224" s="4">
        <v>1103</v>
      </c>
      <c r="G224" s="2">
        <v>6</v>
      </c>
      <c r="H224" s="2">
        <v>2</v>
      </c>
      <c r="I224" s="2">
        <v>0</v>
      </c>
      <c r="J224" s="2">
        <v>0</v>
      </c>
      <c r="K224" s="2">
        <v>0</v>
      </c>
      <c r="L224" s="2">
        <v>0</v>
      </c>
      <c r="M224" s="2">
        <v>0</v>
      </c>
      <c r="N224" s="2">
        <v>0</v>
      </c>
      <c r="O224" s="2">
        <v>14</v>
      </c>
      <c r="P224" s="2">
        <v>143</v>
      </c>
      <c r="Q224" s="2">
        <v>51</v>
      </c>
      <c r="R224" s="2">
        <v>3</v>
      </c>
      <c r="S224" s="2">
        <v>0</v>
      </c>
      <c r="T224" s="2">
        <v>0</v>
      </c>
      <c r="U224" s="2">
        <v>0</v>
      </c>
      <c r="V224" s="2">
        <v>0</v>
      </c>
      <c r="W224" s="2">
        <v>0</v>
      </c>
      <c r="X224" s="2">
        <v>0</v>
      </c>
      <c r="Y224" s="2">
        <v>56</v>
      </c>
      <c r="Z224" s="2">
        <v>149</v>
      </c>
      <c r="AA224" s="2">
        <v>43</v>
      </c>
      <c r="AB224" s="2">
        <v>6</v>
      </c>
      <c r="AC224" s="2">
        <v>1</v>
      </c>
      <c r="AD224" s="2">
        <v>2</v>
      </c>
      <c r="AE224" s="2">
        <v>0</v>
      </c>
      <c r="AF224" s="2">
        <v>1</v>
      </c>
      <c r="AG224" s="2">
        <v>0</v>
      </c>
      <c r="AH224" s="2">
        <v>1</v>
      </c>
      <c r="AI224" s="2">
        <v>0</v>
      </c>
      <c r="AJ224" s="2">
        <v>0</v>
      </c>
      <c r="AK224" s="2">
        <v>0</v>
      </c>
      <c r="AL224" s="2">
        <v>0</v>
      </c>
      <c r="AM224" s="2">
        <v>0</v>
      </c>
      <c r="AN224" s="3">
        <f t="shared" si="12"/>
        <v>5656</v>
      </c>
      <c r="AO224">
        <f t="shared" si="13"/>
        <v>468</v>
      </c>
      <c r="AP224">
        <f t="shared" si="14"/>
        <v>2</v>
      </c>
      <c r="AQ224" s="3">
        <f t="shared" si="15"/>
        <v>6126</v>
      </c>
    </row>
    <row r="225" spans="1:43" ht="15.75" hidden="1" thickTop="1" x14ac:dyDescent="0.25">
      <c r="A225" s="2">
        <v>5</v>
      </c>
      <c r="B225" s="2">
        <v>2020</v>
      </c>
      <c r="C225" s="2">
        <v>7</v>
      </c>
      <c r="D225" s="4">
        <v>1723</v>
      </c>
      <c r="E225" s="4">
        <v>2821</v>
      </c>
      <c r="F225" s="4">
        <v>1104</v>
      </c>
      <c r="G225" s="2">
        <v>8</v>
      </c>
      <c r="H225" s="2">
        <v>2</v>
      </c>
      <c r="I225" s="2">
        <v>0</v>
      </c>
      <c r="J225" s="2">
        <v>0</v>
      </c>
      <c r="K225" s="2">
        <v>0</v>
      </c>
      <c r="L225" s="2">
        <v>0</v>
      </c>
      <c r="M225" s="2">
        <v>0</v>
      </c>
      <c r="N225" s="2">
        <v>0</v>
      </c>
      <c r="O225" s="2">
        <v>14</v>
      </c>
      <c r="P225" s="2">
        <v>145</v>
      </c>
      <c r="Q225" s="2">
        <v>51</v>
      </c>
      <c r="R225" s="2">
        <v>4</v>
      </c>
      <c r="S225" s="2">
        <v>0</v>
      </c>
      <c r="T225" s="2">
        <v>1</v>
      </c>
      <c r="U225" s="2">
        <v>0</v>
      </c>
      <c r="V225" s="2">
        <v>0</v>
      </c>
      <c r="W225" s="2">
        <v>0</v>
      </c>
      <c r="X225" s="2">
        <v>0</v>
      </c>
      <c r="Y225" s="2">
        <v>55</v>
      </c>
      <c r="Z225" s="2">
        <v>149</v>
      </c>
      <c r="AA225" s="2">
        <v>43</v>
      </c>
      <c r="AB225" s="2">
        <v>6</v>
      </c>
      <c r="AC225" s="2">
        <v>1</v>
      </c>
      <c r="AD225" s="2">
        <v>2</v>
      </c>
      <c r="AE225" s="2">
        <v>0</v>
      </c>
      <c r="AF225" s="2">
        <v>1</v>
      </c>
      <c r="AG225" s="2">
        <v>0</v>
      </c>
      <c r="AH225" s="2">
        <v>1</v>
      </c>
      <c r="AI225" s="2">
        <v>0</v>
      </c>
      <c r="AJ225" s="2">
        <v>0</v>
      </c>
      <c r="AK225" s="2">
        <v>0</v>
      </c>
      <c r="AL225" s="2">
        <v>0</v>
      </c>
      <c r="AM225" s="2">
        <v>0</v>
      </c>
      <c r="AN225" s="3">
        <f t="shared" si="12"/>
        <v>5658</v>
      </c>
      <c r="AO225">
        <f t="shared" si="13"/>
        <v>471</v>
      </c>
      <c r="AP225">
        <f t="shared" si="14"/>
        <v>2</v>
      </c>
      <c r="AQ225" s="3">
        <f t="shared" si="15"/>
        <v>6131</v>
      </c>
    </row>
    <row r="226" spans="1:43" ht="15.75" hidden="1" thickTop="1" x14ac:dyDescent="0.25">
      <c r="A226" s="2">
        <v>5</v>
      </c>
      <c r="B226" s="2">
        <v>2020</v>
      </c>
      <c r="C226" s="2">
        <v>8</v>
      </c>
      <c r="D226" s="4">
        <v>1722</v>
      </c>
      <c r="E226" s="4">
        <v>2816</v>
      </c>
      <c r="F226" s="4">
        <v>1112</v>
      </c>
      <c r="G226" s="2">
        <v>10</v>
      </c>
      <c r="H226" s="2">
        <v>2</v>
      </c>
      <c r="I226" s="2">
        <v>0</v>
      </c>
      <c r="J226" s="2">
        <v>0</v>
      </c>
      <c r="K226" s="2">
        <v>0</v>
      </c>
      <c r="L226" s="2">
        <v>0</v>
      </c>
      <c r="M226" s="2">
        <v>0</v>
      </c>
      <c r="N226" s="2">
        <v>0</v>
      </c>
      <c r="O226" s="2">
        <v>14</v>
      </c>
      <c r="P226" s="2">
        <v>148</v>
      </c>
      <c r="Q226" s="2">
        <v>54</v>
      </c>
      <c r="R226" s="2">
        <v>4</v>
      </c>
      <c r="S226" s="2">
        <v>0</v>
      </c>
      <c r="T226" s="2">
        <v>1</v>
      </c>
      <c r="U226" s="2">
        <v>0</v>
      </c>
      <c r="V226" s="2">
        <v>0</v>
      </c>
      <c r="W226" s="2">
        <v>0</v>
      </c>
      <c r="X226" s="2">
        <v>0</v>
      </c>
      <c r="Y226" s="2">
        <v>55</v>
      </c>
      <c r="Z226" s="2">
        <v>149</v>
      </c>
      <c r="AA226" s="2">
        <v>43</v>
      </c>
      <c r="AB226" s="2">
        <v>6</v>
      </c>
      <c r="AC226" s="2">
        <v>1</v>
      </c>
      <c r="AD226" s="2">
        <v>2</v>
      </c>
      <c r="AE226" s="2">
        <v>0</v>
      </c>
      <c r="AF226" s="2">
        <v>1</v>
      </c>
      <c r="AG226" s="2">
        <v>0</v>
      </c>
      <c r="AH226" s="2">
        <v>1</v>
      </c>
      <c r="AI226" s="2">
        <v>0</v>
      </c>
      <c r="AJ226" s="2">
        <v>0</v>
      </c>
      <c r="AK226" s="2">
        <v>0</v>
      </c>
      <c r="AL226" s="2">
        <v>0</v>
      </c>
      <c r="AM226" s="2">
        <v>0</v>
      </c>
      <c r="AN226" s="3">
        <f t="shared" si="12"/>
        <v>5662</v>
      </c>
      <c r="AO226">
        <f t="shared" si="13"/>
        <v>477</v>
      </c>
      <c r="AP226">
        <f t="shared" si="14"/>
        <v>2</v>
      </c>
      <c r="AQ226" s="3">
        <f t="shared" si="15"/>
        <v>6141</v>
      </c>
    </row>
    <row r="227" spans="1:43" ht="15.75" hidden="1" thickTop="1" x14ac:dyDescent="0.25">
      <c r="A227" s="2">
        <v>5</v>
      </c>
      <c r="B227" s="2">
        <v>2020</v>
      </c>
      <c r="C227" s="2">
        <v>9</v>
      </c>
      <c r="D227" s="4">
        <v>1730</v>
      </c>
      <c r="E227" s="4">
        <v>2828</v>
      </c>
      <c r="F227" s="4">
        <v>1114</v>
      </c>
      <c r="G227" s="2">
        <v>10</v>
      </c>
      <c r="H227" s="2">
        <v>2</v>
      </c>
      <c r="I227" s="2">
        <v>0</v>
      </c>
      <c r="J227" s="2">
        <v>0</v>
      </c>
      <c r="K227" s="2">
        <v>0</v>
      </c>
      <c r="L227" s="2">
        <v>0</v>
      </c>
      <c r="M227" s="2">
        <v>0</v>
      </c>
      <c r="N227" s="2">
        <v>0</v>
      </c>
      <c r="O227" s="2">
        <v>14</v>
      </c>
      <c r="P227" s="2">
        <v>148</v>
      </c>
      <c r="Q227" s="2">
        <v>54</v>
      </c>
      <c r="R227" s="2">
        <v>4</v>
      </c>
      <c r="S227" s="2">
        <v>1</v>
      </c>
      <c r="T227" s="2">
        <v>0</v>
      </c>
      <c r="U227" s="2">
        <v>0</v>
      </c>
      <c r="V227" s="2">
        <v>0</v>
      </c>
      <c r="W227" s="2">
        <v>0</v>
      </c>
      <c r="X227" s="2">
        <v>0</v>
      </c>
      <c r="Y227" s="2">
        <v>55</v>
      </c>
      <c r="Z227" s="2">
        <v>149</v>
      </c>
      <c r="AA227" s="2">
        <v>43</v>
      </c>
      <c r="AB227" s="2">
        <v>6</v>
      </c>
      <c r="AC227" s="2">
        <v>1</v>
      </c>
      <c r="AD227" s="2">
        <v>2</v>
      </c>
      <c r="AE227" s="2">
        <v>0</v>
      </c>
      <c r="AF227" s="2">
        <v>1</v>
      </c>
      <c r="AG227" s="2">
        <v>0</v>
      </c>
      <c r="AH227" s="2">
        <v>1</v>
      </c>
      <c r="AI227" s="2">
        <v>0</v>
      </c>
      <c r="AJ227" s="2">
        <v>0</v>
      </c>
      <c r="AK227" s="2">
        <v>0</v>
      </c>
      <c r="AL227" s="2">
        <v>0</v>
      </c>
      <c r="AM227" s="2">
        <v>0</v>
      </c>
      <c r="AN227" s="3">
        <f t="shared" si="12"/>
        <v>5684</v>
      </c>
      <c r="AO227">
        <f t="shared" si="13"/>
        <v>477</v>
      </c>
      <c r="AP227">
        <f t="shared" si="14"/>
        <v>2</v>
      </c>
      <c r="AQ227" s="3">
        <f t="shared" si="15"/>
        <v>6163</v>
      </c>
    </row>
    <row r="228" spans="1:43" ht="15.75" hidden="1" thickTop="1" x14ac:dyDescent="0.25">
      <c r="A228" s="2">
        <v>5</v>
      </c>
      <c r="B228" s="2">
        <v>2020</v>
      </c>
      <c r="C228" s="2">
        <v>10</v>
      </c>
      <c r="D228" s="4">
        <v>1731</v>
      </c>
      <c r="E228" s="4">
        <v>2821</v>
      </c>
      <c r="F228" s="4">
        <v>1120</v>
      </c>
      <c r="G228" s="2">
        <v>10</v>
      </c>
      <c r="H228" s="2">
        <v>2</v>
      </c>
      <c r="I228" s="2">
        <v>0</v>
      </c>
      <c r="J228" s="2">
        <v>0</v>
      </c>
      <c r="K228" s="2">
        <v>0</v>
      </c>
      <c r="L228" s="2">
        <v>0</v>
      </c>
      <c r="M228" s="2">
        <v>0</v>
      </c>
      <c r="N228" s="2">
        <v>0</v>
      </c>
      <c r="O228" s="2">
        <v>14</v>
      </c>
      <c r="P228" s="2">
        <v>148</v>
      </c>
      <c r="Q228" s="2">
        <v>56</v>
      </c>
      <c r="R228" s="2">
        <v>4</v>
      </c>
      <c r="S228" s="2">
        <v>1</v>
      </c>
      <c r="T228" s="2">
        <v>0</v>
      </c>
      <c r="U228" s="2">
        <v>0</v>
      </c>
      <c r="V228" s="2">
        <v>0</v>
      </c>
      <c r="W228" s="2">
        <v>0</v>
      </c>
      <c r="X228" s="2">
        <v>0</v>
      </c>
      <c r="Y228" s="2">
        <v>55</v>
      </c>
      <c r="Z228" s="2">
        <v>149</v>
      </c>
      <c r="AA228" s="2">
        <v>43</v>
      </c>
      <c r="AB228" s="2">
        <v>6</v>
      </c>
      <c r="AC228" s="2">
        <v>1</v>
      </c>
      <c r="AD228" s="2">
        <v>2</v>
      </c>
      <c r="AE228" s="2">
        <v>0</v>
      </c>
      <c r="AF228" s="2">
        <v>1</v>
      </c>
      <c r="AG228" s="2">
        <v>0</v>
      </c>
      <c r="AH228" s="2">
        <v>1</v>
      </c>
      <c r="AI228" s="2">
        <v>0</v>
      </c>
      <c r="AJ228" s="2">
        <v>0</v>
      </c>
      <c r="AK228" s="2">
        <v>0</v>
      </c>
      <c r="AL228" s="2">
        <v>0</v>
      </c>
      <c r="AM228" s="2">
        <v>0</v>
      </c>
      <c r="AN228" s="3">
        <f t="shared" si="12"/>
        <v>5684</v>
      </c>
      <c r="AO228">
        <f t="shared" si="13"/>
        <v>479</v>
      </c>
      <c r="AP228">
        <f t="shared" si="14"/>
        <v>2</v>
      </c>
      <c r="AQ228" s="3">
        <f t="shared" si="15"/>
        <v>6165</v>
      </c>
    </row>
    <row r="229" spans="1:43" ht="15.75" hidden="1" thickTop="1" x14ac:dyDescent="0.25">
      <c r="A229" s="2">
        <v>5</v>
      </c>
      <c r="B229" s="2">
        <v>2020</v>
      </c>
      <c r="C229" s="2">
        <v>11</v>
      </c>
      <c r="D229" s="4">
        <v>1734</v>
      </c>
      <c r="E229" s="4">
        <v>2824</v>
      </c>
      <c r="F229" s="4">
        <v>1123</v>
      </c>
      <c r="G229" s="2">
        <v>10</v>
      </c>
      <c r="H229" s="2">
        <v>2</v>
      </c>
      <c r="I229" s="2">
        <v>0</v>
      </c>
      <c r="J229" s="2">
        <v>0</v>
      </c>
      <c r="K229" s="2">
        <v>0</v>
      </c>
      <c r="L229" s="2">
        <v>0</v>
      </c>
      <c r="M229" s="2">
        <v>0</v>
      </c>
      <c r="N229" s="2">
        <v>0</v>
      </c>
      <c r="O229" s="2">
        <v>14</v>
      </c>
      <c r="P229" s="2">
        <v>148</v>
      </c>
      <c r="Q229" s="2">
        <v>55</v>
      </c>
      <c r="R229" s="2">
        <v>5</v>
      </c>
      <c r="S229" s="2">
        <v>1</v>
      </c>
      <c r="T229" s="2">
        <v>0</v>
      </c>
      <c r="U229" s="2">
        <v>0</v>
      </c>
      <c r="V229" s="2">
        <v>0</v>
      </c>
      <c r="W229" s="2">
        <v>0</v>
      </c>
      <c r="X229" s="2">
        <v>0</v>
      </c>
      <c r="Y229" s="2">
        <v>55</v>
      </c>
      <c r="Z229" s="2">
        <v>150</v>
      </c>
      <c r="AA229" s="2">
        <v>42</v>
      </c>
      <c r="AB229" s="2">
        <v>6</v>
      </c>
      <c r="AC229" s="2">
        <v>1</v>
      </c>
      <c r="AD229" s="2">
        <v>2</v>
      </c>
      <c r="AE229" s="2">
        <v>0</v>
      </c>
      <c r="AF229" s="2">
        <v>1</v>
      </c>
      <c r="AG229" s="2">
        <v>0</v>
      </c>
      <c r="AH229" s="2">
        <v>1</v>
      </c>
      <c r="AI229" s="2">
        <v>0</v>
      </c>
      <c r="AJ229" s="2">
        <v>0</v>
      </c>
      <c r="AK229" s="2">
        <v>0</v>
      </c>
      <c r="AL229" s="2">
        <v>0</v>
      </c>
      <c r="AM229" s="2">
        <v>0</v>
      </c>
      <c r="AN229" s="3">
        <f t="shared" si="12"/>
        <v>5693</v>
      </c>
      <c r="AO229">
        <f t="shared" si="13"/>
        <v>479</v>
      </c>
      <c r="AP229">
        <f t="shared" si="14"/>
        <v>2</v>
      </c>
      <c r="AQ229" s="3">
        <f t="shared" si="15"/>
        <v>6174</v>
      </c>
    </row>
    <row r="230" spans="1:43" ht="15.75" hidden="1" thickTop="1" x14ac:dyDescent="0.25">
      <c r="A230" s="2">
        <v>5</v>
      </c>
      <c r="B230" s="2">
        <v>2020</v>
      </c>
      <c r="C230" s="2">
        <v>12</v>
      </c>
      <c r="D230" s="4">
        <v>1735</v>
      </c>
      <c r="E230" s="4">
        <v>2825</v>
      </c>
      <c r="F230" s="4">
        <v>1127</v>
      </c>
      <c r="G230" s="2">
        <v>9</v>
      </c>
      <c r="H230" s="2">
        <v>2</v>
      </c>
      <c r="I230" s="2">
        <v>0</v>
      </c>
      <c r="J230" s="2">
        <v>0</v>
      </c>
      <c r="K230" s="2">
        <v>0</v>
      </c>
      <c r="L230" s="2">
        <v>0</v>
      </c>
      <c r="M230" s="2">
        <v>0</v>
      </c>
      <c r="N230" s="2">
        <v>0</v>
      </c>
      <c r="O230" s="2">
        <v>14</v>
      </c>
      <c r="P230" s="2">
        <v>150</v>
      </c>
      <c r="Q230" s="2">
        <v>57</v>
      </c>
      <c r="R230" s="2">
        <v>5</v>
      </c>
      <c r="S230" s="2">
        <v>1</v>
      </c>
      <c r="T230" s="2">
        <v>0</v>
      </c>
      <c r="U230" s="2">
        <v>0</v>
      </c>
      <c r="V230" s="2">
        <v>0</v>
      </c>
      <c r="W230" s="2">
        <v>0</v>
      </c>
      <c r="X230" s="2">
        <v>0</v>
      </c>
      <c r="Y230" s="2">
        <v>55</v>
      </c>
      <c r="Z230" s="2">
        <v>151</v>
      </c>
      <c r="AA230" s="2">
        <v>42</v>
      </c>
      <c r="AB230" s="2">
        <v>6</v>
      </c>
      <c r="AC230" s="2">
        <v>1</v>
      </c>
      <c r="AD230" s="2">
        <v>2</v>
      </c>
      <c r="AE230" s="2">
        <v>0</v>
      </c>
      <c r="AF230" s="2">
        <v>1</v>
      </c>
      <c r="AG230" s="2">
        <v>0</v>
      </c>
      <c r="AH230" s="2">
        <v>1</v>
      </c>
      <c r="AI230" s="2">
        <v>0</v>
      </c>
      <c r="AJ230" s="2">
        <v>0</v>
      </c>
      <c r="AK230" s="2">
        <v>0</v>
      </c>
      <c r="AL230" s="2">
        <v>0</v>
      </c>
      <c r="AM230" s="2">
        <v>0</v>
      </c>
      <c r="AN230" s="3">
        <f t="shared" si="12"/>
        <v>5698</v>
      </c>
      <c r="AO230">
        <f t="shared" si="13"/>
        <v>484</v>
      </c>
      <c r="AP230">
        <f t="shared" si="14"/>
        <v>2</v>
      </c>
      <c r="AQ230" s="3">
        <f t="shared" si="15"/>
        <v>6184</v>
      </c>
    </row>
    <row r="231" spans="1:43" ht="15.75" hidden="1" thickTop="1" x14ac:dyDescent="0.25">
      <c r="A231" s="2">
        <v>6</v>
      </c>
      <c r="B231" s="2">
        <v>2020</v>
      </c>
      <c r="C231" s="2">
        <v>1</v>
      </c>
      <c r="D231" s="4">
        <v>6726</v>
      </c>
      <c r="E231" s="4">
        <v>12290</v>
      </c>
      <c r="F231" s="4">
        <v>12599</v>
      </c>
      <c r="G231" s="2">
        <v>15</v>
      </c>
      <c r="H231" s="2">
        <v>11</v>
      </c>
      <c r="I231" s="2">
        <v>1</v>
      </c>
      <c r="J231" s="2">
        <v>2</v>
      </c>
      <c r="K231" s="2">
        <v>5</v>
      </c>
      <c r="L231" s="2">
        <v>1</v>
      </c>
      <c r="M231" s="2">
        <v>1</v>
      </c>
      <c r="N231" s="2">
        <v>0</v>
      </c>
      <c r="O231" s="2">
        <v>29</v>
      </c>
      <c r="P231" s="2">
        <v>540</v>
      </c>
      <c r="Q231" s="2">
        <v>290</v>
      </c>
      <c r="R231" s="2">
        <v>88</v>
      </c>
      <c r="S231" s="2">
        <v>11</v>
      </c>
      <c r="T231" s="2">
        <v>3</v>
      </c>
      <c r="U231" s="2">
        <v>0</v>
      </c>
      <c r="V231" s="2">
        <v>0</v>
      </c>
      <c r="W231" s="2">
        <v>0</v>
      </c>
      <c r="X231" s="2">
        <v>17</v>
      </c>
      <c r="Y231" s="2">
        <v>678</v>
      </c>
      <c r="Z231" s="4">
        <v>1455</v>
      </c>
      <c r="AA231" s="2">
        <v>663</v>
      </c>
      <c r="AB231" s="2">
        <v>86</v>
      </c>
      <c r="AC231" s="2">
        <v>16</v>
      </c>
      <c r="AD231" s="2">
        <v>29</v>
      </c>
      <c r="AE231" s="2">
        <v>0</v>
      </c>
      <c r="AF231" s="2">
        <v>10</v>
      </c>
      <c r="AG231" s="2">
        <v>0</v>
      </c>
      <c r="AH231" s="2">
        <v>7</v>
      </c>
      <c r="AI231" s="2">
        <v>0</v>
      </c>
      <c r="AJ231" s="2">
        <v>0</v>
      </c>
      <c r="AK231" s="2">
        <v>9</v>
      </c>
      <c r="AL231" s="2">
        <v>0</v>
      </c>
      <c r="AM231" s="2">
        <v>1</v>
      </c>
      <c r="AN231" s="3">
        <f t="shared" si="12"/>
        <v>31651</v>
      </c>
      <c r="AO231">
        <f t="shared" si="13"/>
        <v>3905</v>
      </c>
      <c r="AP231">
        <f t="shared" si="14"/>
        <v>27</v>
      </c>
      <c r="AQ231" s="3">
        <f t="shared" si="15"/>
        <v>35583</v>
      </c>
    </row>
    <row r="232" spans="1:43" ht="15.75" hidden="1" thickTop="1" x14ac:dyDescent="0.25">
      <c r="A232" s="2">
        <v>6</v>
      </c>
      <c r="B232" s="2">
        <v>2020</v>
      </c>
      <c r="C232" s="2">
        <v>2</v>
      </c>
      <c r="D232" s="4">
        <v>6717</v>
      </c>
      <c r="E232" s="4">
        <v>12258</v>
      </c>
      <c r="F232" s="4">
        <v>12882</v>
      </c>
      <c r="G232" s="2">
        <v>15</v>
      </c>
      <c r="H232" s="2">
        <v>11</v>
      </c>
      <c r="I232" s="2">
        <v>2</v>
      </c>
      <c r="J232" s="2">
        <v>2</v>
      </c>
      <c r="K232" s="2">
        <v>5</v>
      </c>
      <c r="L232" s="2">
        <v>1</v>
      </c>
      <c r="M232" s="2">
        <v>1</v>
      </c>
      <c r="N232" s="2">
        <v>0</v>
      </c>
      <c r="O232" s="2">
        <v>29</v>
      </c>
      <c r="P232" s="2">
        <v>532</v>
      </c>
      <c r="Q232" s="2">
        <v>299</v>
      </c>
      <c r="R232" s="2">
        <v>74</v>
      </c>
      <c r="S232" s="2">
        <v>11</v>
      </c>
      <c r="T232" s="2">
        <v>3</v>
      </c>
      <c r="U232" s="2">
        <v>0</v>
      </c>
      <c r="V232" s="2">
        <v>0</v>
      </c>
      <c r="W232" s="2">
        <v>0</v>
      </c>
      <c r="X232" s="2">
        <v>17</v>
      </c>
      <c r="Y232" s="2">
        <v>675</v>
      </c>
      <c r="Z232" s="4">
        <v>1458</v>
      </c>
      <c r="AA232" s="2">
        <v>677</v>
      </c>
      <c r="AB232" s="2">
        <v>84</v>
      </c>
      <c r="AC232" s="2">
        <v>16</v>
      </c>
      <c r="AD232" s="2">
        <v>29</v>
      </c>
      <c r="AE232" s="2">
        <v>0</v>
      </c>
      <c r="AF232" s="2">
        <v>10</v>
      </c>
      <c r="AG232" s="2">
        <v>0</v>
      </c>
      <c r="AH232" s="2">
        <v>7</v>
      </c>
      <c r="AI232" s="2">
        <v>0</v>
      </c>
      <c r="AJ232" s="2">
        <v>0</v>
      </c>
      <c r="AK232" s="2">
        <v>9</v>
      </c>
      <c r="AL232" s="2">
        <v>0</v>
      </c>
      <c r="AM232" s="2">
        <v>1</v>
      </c>
      <c r="AN232" s="3">
        <f t="shared" si="12"/>
        <v>31894</v>
      </c>
      <c r="AO232">
        <f t="shared" si="13"/>
        <v>3904</v>
      </c>
      <c r="AP232">
        <f t="shared" si="14"/>
        <v>27</v>
      </c>
      <c r="AQ232" s="3">
        <f t="shared" si="15"/>
        <v>35825</v>
      </c>
    </row>
    <row r="233" spans="1:43" ht="15.75" hidden="1" thickTop="1" x14ac:dyDescent="0.25">
      <c r="A233" s="2">
        <v>6</v>
      </c>
      <c r="B233" s="2">
        <v>2020</v>
      </c>
      <c r="C233" s="2">
        <v>3</v>
      </c>
      <c r="D233" s="4">
        <v>6723</v>
      </c>
      <c r="E233" s="4">
        <v>12255</v>
      </c>
      <c r="F233" s="4">
        <v>13218</v>
      </c>
      <c r="G233" s="2">
        <v>15</v>
      </c>
      <c r="H233" s="2">
        <v>11</v>
      </c>
      <c r="I233" s="2">
        <v>2</v>
      </c>
      <c r="J233" s="2">
        <v>2</v>
      </c>
      <c r="K233" s="2">
        <v>5</v>
      </c>
      <c r="L233" s="2">
        <v>1</v>
      </c>
      <c r="M233" s="2">
        <v>1</v>
      </c>
      <c r="N233" s="2">
        <v>0</v>
      </c>
      <c r="O233" s="2">
        <v>29</v>
      </c>
      <c r="P233" s="2">
        <v>531</v>
      </c>
      <c r="Q233" s="2">
        <v>293</v>
      </c>
      <c r="R233" s="2">
        <v>80</v>
      </c>
      <c r="S233" s="2">
        <v>13</v>
      </c>
      <c r="T233" s="2">
        <v>3</v>
      </c>
      <c r="U233" s="2">
        <v>0</v>
      </c>
      <c r="V233" s="2">
        <v>0</v>
      </c>
      <c r="W233" s="2">
        <v>0</v>
      </c>
      <c r="X233" s="2">
        <v>17</v>
      </c>
      <c r="Y233" s="2">
        <v>675</v>
      </c>
      <c r="Z233" s="4">
        <v>1473</v>
      </c>
      <c r="AA233" s="2">
        <v>673</v>
      </c>
      <c r="AB233" s="2">
        <v>83</v>
      </c>
      <c r="AC233" s="2">
        <v>16</v>
      </c>
      <c r="AD233" s="2">
        <v>29</v>
      </c>
      <c r="AE233" s="2">
        <v>0</v>
      </c>
      <c r="AF233" s="2">
        <v>10</v>
      </c>
      <c r="AG233" s="2">
        <v>0</v>
      </c>
      <c r="AH233" s="2">
        <v>7</v>
      </c>
      <c r="AI233" s="2">
        <v>0</v>
      </c>
      <c r="AJ233" s="2">
        <v>0</v>
      </c>
      <c r="AK233" s="2">
        <v>9</v>
      </c>
      <c r="AL233" s="2">
        <v>0</v>
      </c>
      <c r="AM233" s="2">
        <v>1</v>
      </c>
      <c r="AN233" s="3">
        <f t="shared" si="12"/>
        <v>32233</v>
      </c>
      <c r="AO233">
        <f t="shared" si="13"/>
        <v>3915</v>
      </c>
      <c r="AP233">
        <f t="shared" si="14"/>
        <v>27</v>
      </c>
      <c r="AQ233" s="3">
        <f t="shared" si="15"/>
        <v>36175</v>
      </c>
    </row>
    <row r="234" spans="1:43" ht="15.75" hidden="1" thickTop="1" x14ac:dyDescent="0.25">
      <c r="A234" s="2">
        <v>6</v>
      </c>
      <c r="B234" s="2">
        <v>2020</v>
      </c>
      <c r="C234" s="2">
        <v>4</v>
      </c>
      <c r="D234" s="4">
        <v>6710</v>
      </c>
      <c r="E234" s="4">
        <v>12252</v>
      </c>
      <c r="F234" s="4">
        <v>13485</v>
      </c>
      <c r="G234" s="2">
        <v>15</v>
      </c>
      <c r="H234" s="2">
        <v>11</v>
      </c>
      <c r="I234" s="2">
        <v>2</v>
      </c>
      <c r="J234" s="2">
        <v>2</v>
      </c>
      <c r="K234" s="2">
        <v>5</v>
      </c>
      <c r="L234" s="2">
        <v>1</v>
      </c>
      <c r="M234" s="2">
        <v>1</v>
      </c>
      <c r="N234" s="2">
        <v>0</v>
      </c>
      <c r="O234" s="2">
        <v>29</v>
      </c>
      <c r="P234" s="2">
        <v>529</v>
      </c>
      <c r="Q234" s="2">
        <v>300</v>
      </c>
      <c r="R234" s="2">
        <v>83</v>
      </c>
      <c r="S234" s="2">
        <v>12</v>
      </c>
      <c r="T234" s="2">
        <v>3</v>
      </c>
      <c r="U234" s="2">
        <v>0</v>
      </c>
      <c r="V234" s="2">
        <v>0</v>
      </c>
      <c r="W234" s="2">
        <v>0</v>
      </c>
      <c r="X234" s="2">
        <v>17</v>
      </c>
      <c r="Y234" s="2">
        <v>673</v>
      </c>
      <c r="Z234" s="4">
        <v>1473</v>
      </c>
      <c r="AA234" s="2">
        <v>677</v>
      </c>
      <c r="AB234" s="2">
        <v>82</v>
      </c>
      <c r="AC234" s="2">
        <v>16</v>
      </c>
      <c r="AD234" s="2">
        <v>29</v>
      </c>
      <c r="AE234" s="2">
        <v>0</v>
      </c>
      <c r="AF234" s="2">
        <v>10</v>
      </c>
      <c r="AG234" s="2">
        <v>0</v>
      </c>
      <c r="AH234" s="2">
        <v>7</v>
      </c>
      <c r="AI234" s="2">
        <v>0</v>
      </c>
      <c r="AJ234" s="2">
        <v>0</v>
      </c>
      <c r="AK234" s="2">
        <v>9</v>
      </c>
      <c r="AL234" s="2">
        <v>0</v>
      </c>
      <c r="AM234" s="2">
        <v>1</v>
      </c>
      <c r="AN234" s="3">
        <f t="shared" si="12"/>
        <v>32484</v>
      </c>
      <c r="AO234">
        <f t="shared" si="13"/>
        <v>3923</v>
      </c>
      <c r="AP234">
        <f t="shared" si="14"/>
        <v>27</v>
      </c>
      <c r="AQ234" s="3">
        <f t="shared" si="15"/>
        <v>36434</v>
      </c>
    </row>
    <row r="235" spans="1:43" ht="15.75" hidden="1" thickTop="1" x14ac:dyDescent="0.25">
      <c r="A235" s="2">
        <v>6</v>
      </c>
      <c r="B235" s="2">
        <v>2020</v>
      </c>
      <c r="C235" s="2">
        <v>5</v>
      </c>
      <c r="D235" s="4">
        <v>6706</v>
      </c>
      <c r="E235" s="4">
        <v>12283</v>
      </c>
      <c r="F235" s="4">
        <v>13846</v>
      </c>
      <c r="G235" s="2">
        <v>15</v>
      </c>
      <c r="H235" s="2">
        <v>11</v>
      </c>
      <c r="I235" s="2">
        <v>2</v>
      </c>
      <c r="J235" s="2">
        <v>2</v>
      </c>
      <c r="K235" s="2">
        <v>5</v>
      </c>
      <c r="L235" s="2">
        <v>1</v>
      </c>
      <c r="M235" s="2">
        <v>1</v>
      </c>
      <c r="N235" s="2">
        <v>0</v>
      </c>
      <c r="O235" s="2">
        <v>29</v>
      </c>
      <c r="P235" s="2">
        <v>527</v>
      </c>
      <c r="Q235" s="2">
        <v>307</v>
      </c>
      <c r="R235" s="2">
        <v>86</v>
      </c>
      <c r="S235" s="2">
        <v>12</v>
      </c>
      <c r="T235" s="2">
        <v>3</v>
      </c>
      <c r="U235" s="2">
        <v>0</v>
      </c>
      <c r="V235" s="2">
        <v>0</v>
      </c>
      <c r="W235" s="2">
        <v>0</v>
      </c>
      <c r="X235" s="2">
        <v>17</v>
      </c>
      <c r="Y235" s="2">
        <v>672</v>
      </c>
      <c r="Z235" s="4">
        <v>1466</v>
      </c>
      <c r="AA235" s="2">
        <v>675</v>
      </c>
      <c r="AB235" s="2">
        <v>84</v>
      </c>
      <c r="AC235" s="2">
        <v>16</v>
      </c>
      <c r="AD235" s="2">
        <v>29</v>
      </c>
      <c r="AE235" s="2">
        <v>0</v>
      </c>
      <c r="AF235" s="2">
        <v>10</v>
      </c>
      <c r="AG235" s="2">
        <v>0</v>
      </c>
      <c r="AH235" s="2">
        <v>7</v>
      </c>
      <c r="AI235" s="2">
        <v>0</v>
      </c>
      <c r="AJ235" s="2">
        <v>0</v>
      </c>
      <c r="AK235" s="2">
        <v>9</v>
      </c>
      <c r="AL235" s="2">
        <v>0</v>
      </c>
      <c r="AM235" s="2">
        <v>1</v>
      </c>
      <c r="AN235" s="3">
        <f t="shared" si="12"/>
        <v>32872</v>
      </c>
      <c r="AO235">
        <f t="shared" si="13"/>
        <v>3923</v>
      </c>
      <c r="AP235">
        <f t="shared" si="14"/>
        <v>27</v>
      </c>
      <c r="AQ235" s="3">
        <f t="shared" si="15"/>
        <v>36822</v>
      </c>
    </row>
    <row r="236" spans="1:43" ht="15.75" hidden="1" thickTop="1" x14ac:dyDescent="0.25">
      <c r="A236" s="2">
        <v>6</v>
      </c>
      <c r="B236" s="2">
        <v>2020</v>
      </c>
      <c r="C236" s="2">
        <v>6</v>
      </c>
      <c r="D236" s="4">
        <v>6712</v>
      </c>
      <c r="E236" s="4">
        <v>12341</v>
      </c>
      <c r="F236" s="4">
        <v>14256</v>
      </c>
      <c r="G236" s="2">
        <v>16</v>
      </c>
      <c r="H236" s="2">
        <v>11</v>
      </c>
      <c r="I236" s="2">
        <v>2</v>
      </c>
      <c r="J236" s="2">
        <v>2</v>
      </c>
      <c r="K236" s="2">
        <v>5</v>
      </c>
      <c r="L236" s="2">
        <v>1</v>
      </c>
      <c r="M236" s="2">
        <v>1</v>
      </c>
      <c r="N236" s="2">
        <v>0</v>
      </c>
      <c r="O236" s="2">
        <v>29</v>
      </c>
      <c r="P236" s="2">
        <v>526</v>
      </c>
      <c r="Q236" s="2">
        <v>313</v>
      </c>
      <c r="R236" s="2">
        <v>86</v>
      </c>
      <c r="S236" s="2">
        <v>12</v>
      </c>
      <c r="T236" s="2">
        <v>3</v>
      </c>
      <c r="U236" s="2">
        <v>0</v>
      </c>
      <c r="V236" s="2">
        <v>0</v>
      </c>
      <c r="W236" s="2">
        <v>0</v>
      </c>
      <c r="X236" s="2">
        <v>17</v>
      </c>
      <c r="Y236" s="2">
        <v>664</v>
      </c>
      <c r="Z236" s="4">
        <v>1467</v>
      </c>
      <c r="AA236" s="2">
        <v>675</v>
      </c>
      <c r="AB236" s="2">
        <v>83</v>
      </c>
      <c r="AC236" s="2">
        <v>16</v>
      </c>
      <c r="AD236" s="2">
        <v>29</v>
      </c>
      <c r="AE236" s="2">
        <v>0</v>
      </c>
      <c r="AF236" s="2">
        <v>10</v>
      </c>
      <c r="AG236" s="2">
        <v>0</v>
      </c>
      <c r="AH236" s="2">
        <v>7</v>
      </c>
      <c r="AI236" s="2">
        <v>0</v>
      </c>
      <c r="AJ236" s="2">
        <v>0</v>
      </c>
      <c r="AK236" s="2">
        <v>9</v>
      </c>
      <c r="AL236" s="2">
        <v>0</v>
      </c>
      <c r="AM236" s="2">
        <v>1</v>
      </c>
      <c r="AN236" s="3">
        <f t="shared" si="12"/>
        <v>33347</v>
      </c>
      <c r="AO236">
        <f t="shared" si="13"/>
        <v>3920</v>
      </c>
      <c r="AP236">
        <f t="shared" si="14"/>
        <v>27</v>
      </c>
      <c r="AQ236" s="3">
        <f t="shared" si="15"/>
        <v>37294</v>
      </c>
    </row>
    <row r="237" spans="1:43" ht="15.75" hidden="1" thickTop="1" x14ac:dyDescent="0.25">
      <c r="A237" s="2">
        <v>6</v>
      </c>
      <c r="B237" s="2">
        <v>2020</v>
      </c>
      <c r="C237" s="2">
        <v>7</v>
      </c>
      <c r="D237" s="4">
        <v>6706</v>
      </c>
      <c r="E237" s="4">
        <v>12353</v>
      </c>
      <c r="F237" s="4">
        <v>14473</v>
      </c>
      <c r="G237" s="2">
        <v>15</v>
      </c>
      <c r="H237" s="2">
        <v>11</v>
      </c>
      <c r="I237" s="2">
        <v>2</v>
      </c>
      <c r="J237" s="2">
        <v>2</v>
      </c>
      <c r="K237" s="2">
        <v>5</v>
      </c>
      <c r="L237" s="2">
        <v>1</v>
      </c>
      <c r="M237" s="2">
        <v>1</v>
      </c>
      <c r="N237" s="2">
        <v>0</v>
      </c>
      <c r="O237" s="2">
        <v>29</v>
      </c>
      <c r="P237" s="2">
        <v>526</v>
      </c>
      <c r="Q237" s="2">
        <v>330</v>
      </c>
      <c r="R237" s="2">
        <v>92</v>
      </c>
      <c r="S237" s="2">
        <v>12</v>
      </c>
      <c r="T237" s="2">
        <v>3</v>
      </c>
      <c r="U237" s="2">
        <v>0</v>
      </c>
      <c r="V237" s="2">
        <v>0</v>
      </c>
      <c r="W237" s="2">
        <v>0</v>
      </c>
      <c r="X237" s="2">
        <v>17</v>
      </c>
      <c r="Y237" s="2">
        <v>658</v>
      </c>
      <c r="Z237" s="4">
        <v>1466</v>
      </c>
      <c r="AA237" s="2">
        <v>673</v>
      </c>
      <c r="AB237" s="2">
        <v>83</v>
      </c>
      <c r="AC237" s="2">
        <v>16</v>
      </c>
      <c r="AD237" s="2">
        <v>30</v>
      </c>
      <c r="AE237" s="2">
        <v>0</v>
      </c>
      <c r="AF237" s="2">
        <v>10</v>
      </c>
      <c r="AG237" s="2">
        <v>0</v>
      </c>
      <c r="AH237" s="2">
        <v>7</v>
      </c>
      <c r="AI237" s="2">
        <v>0</v>
      </c>
      <c r="AJ237" s="2">
        <v>0</v>
      </c>
      <c r="AK237" s="2">
        <v>9</v>
      </c>
      <c r="AL237" s="2">
        <v>0</v>
      </c>
      <c r="AM237" s="2">
        <v>1</v>
      </c>
      <c r="AN237" s="3">
        <f t="shared" si="12"/>
        <v>33569</v>
      </c>
      <c r="AO237">
        <f t="shared" si="13"/>
        <v>3935</v>
      </c>
      <c r="AP237">
        <f t="shared" si="14"/>
        <v>27</v>
      </c>
      <c r="AQ237" s="3">
        <f t="shared" si="15"/>
        <v>37531</v>
      </c>
    </row>
    <row r="238" spans="1:43" ht="15.75" hidden="1" thickTop="1" x14ac:dyDescent="0.25">
      <c r="A238" s="2">
        <v>6</v>
      </c>
      <c r="B238" s="2">
        <v>2020</v>
      </c>
      <c r="C238" s="2">
        <v>8</v>
      </c>
      <c r="D238" s="4">
        <v>6706</v>
      </c>
      <c r="E238" s="4">
        <v>12367</v>
      </c>
      <c r="F238" s="4">
        <v>14759</v>
      </c>
      <c r="G238" s="2">
        <v>14</v>
      </c>
      <c r="H238" s="2">
        <v>11</v>
      </c>
      <c r="I238" s="2">
        <v>1</v>
      </c>
      <c r="J238" s="2">
        <v>2</v>
      </c>
      <c r="K238" s="2">
        <v>5</v>
      </c>
      <c r="L238" s="2">
        <v>1</v>
      </c>
      <c r="M238" s="2">
        <v>1</v>
      </c>
      <c r="N238" s="2">
        <v>0</v>
      </c>
      <c r="O238" s="2">
        <v>29</v>
      </c>
      <c r="P238" s="2">
        <v>525</v>
      </c>
      <c r="Q238" s="2">
        <v>326</v>
      </c>
      <c r="R238" s="2">
        <v>90</v>
      </c>
      <c r="S238" s="2">
        <v>12</v>
      </c>
      <c r="T238" s="2">
        <v>3</v>
      </c>
      <c r="U238" s="2">
        <v>0</v>
      </c>
      <c r="V238" s="2">
        <v>0</v>
      </c>
      <c r="W238" s="2">
        <v>0</v>
      </c>
      <c r="X238" s="2">
        <v>17</v>
      </c>
      <c r="Y238" s="2">
        <v>654</v>
      </c>
      <c r="Z238" s="4">
        <v>1475</v>
      </c>
      <c r="AA238" s="2">
        <v>678</v>
      </c>
      <c r="AB238" s="2">
        <v>83</v>
      </c>
      <c r="AC238" s="2">
        <v>16</v>
      </c>
      <c r="AD238" s="2">
        <v>29</v>
      </c>
      <c r="AE238" s="2">
        <v>0</v>
      </c>
      <c r="AF238" s="2">
        <v>10</v>
      </c>
      <c r="AG238" s="2">
        <v>0</v>
      </c>
      <c r="AH238" s="2">
        <v>7</v>
      </c>
      <c r="AI238" s="2">
        <v>0</v>
      </c>
      <c r="AJ238" s="2">
        <v>0</v>
      </c>
      <c r="AK238" s="2">
        <v>8</v>
      </c>
      <c r="AL238" s="2">
        <v>0</v>
      </c>
      <c r="AM238" s="2">
        <v>1</v>
      </c>
      <c r="AN238" s="3">
        <f t="shared" si="12"/>
        <v>33867</v>
      </c>
      <c r="AO238">
        <f t="shared" si="13"/>
        <v>3937</v>
      </c>
      <c r="AP238">
        <f t="shared" si="14"/>
        <v>26</v>
      </c>
      <c r="AQ238" s="3">
        <f t="shared" si="15"/>
        <v>37830</v>
      </c>
    </row>
    <row r="239" spans="1:43" ht="15.75" hidden="1" thickTop="1" x14ac:dyDescent="0.25">
      <c r="A239" s="2">
        <v>6</v>
      </c>
      <c r="B239" s="2">
        <v>2020</v>
      </c>
      <c r="C239" s="2">
        <v>9</v>
      </c>
      <c r="D239" s="4">
        <v>6712</v>
      </c>
      <c r="E239" s="4">
        <v>12395</v>
      </c>
      <c r="F239" s="4">
        <v>15136</v>
      </c>
      <c r="G239" s="2">
        <v>15</v>
      </c>
      <c r="H239" s="2">
        <v>11</v>
      </c>
      <c r="I239" s="2">
        <v>1</v>
      </c>
      <c r="J239" s="2">
        <v>2</v>
      </c>
      <c r="K239" s="2">
        <v>5</v>
      </c>
      <c r="L239" s="2">
        <v>1</v>
      </c>
      <c r="M239" s="2">
        <v>1</v>
      </c>
      <c r="N239" s="2">
        <v>0</v>
      </c>
      <c r="O239" s="2">
        <v>29</v>
      </c>
      <c r="P239" s="2">
        <v>521</v>
      </c>
      <c r="Q239" s="2">
        <v>332</v>
      </c>
      <c r="R239" s="2">
        <v>94</v>
      </c>
      <c r="S239" s="2">
        <v>12</v>
      </c>
      <c r="T239" s="2">
        <v>3</v>
      </c>
      <c r="U239" s="2">
        <v>0</v>
      </c>
      <c r="V239" s="2">
        <v>0</v>
      </c>
      <c r="W239" s="2">
        <v>0</v>
      </c>
      <c r="X239" s="2">
        <v>17</v>
      </c>
      <c r="Y239" s="2">
        <v>653</v>
      </c>
      <c r="Z239" s="4">
        <v>1478</v>
      </c>
      <c r="AA239" s="2">
        <v>681</v>
      </c>
      <c r="AB239" s="2">
        <v>83</v>
      </c>
      <c r="AC239" s="2">
        <v>16</v>
      </c>
      <c r="AD239" s="2">
        <v>31</v>
      </c>
      <c r="AE239" s="2">
        <v>0</v>
      </c>
      <c r="AF239" s="2">
        <v>10</v>
      </c>
      <c r="AG239" s="2">
        <v>0</v>
      </c>
      <c r="AH239" s="2">
        <v>7</v>
      </c>
      <c r="AI239" s="2">
        <v>0</v>
      </c>
      <c r="AJ239" s="2">
        <v>0</v>
      </c>
      <c r="AK239" s="2">
        <v>10</v>
      </c>
      <c r="AL239" s="2">
        <v>0</v>
      </c>
      <c r="AM239" s="2">
        <v>1</v>
      </c>
      <c r="AN239" s="3">
        <f t="shared" si="12"/>
        <v>34279</v>
      </c>
      <c r="AO239">
        <f t="shared" si="13"/>
        <v>3950</v>
      </c>
      <c r="AP239">
        <f t="shared" si="14"/>
        <v>28</v>
      </c>
      <c r="AQ239" s="3">
        <f t="shared" si="15"/>
        <v>38257</v>
      </c>
    </row>
    <row r="240" spans="1:43" ht="15.75" hidden="1" thickTop="1" x14ac:dyDescent="0.25">
      <c r="A240" s="2">
        <v>6</v>
      </c>
      <c r="B240" s="2">
        <v>2020</v>
      </c>
      <c r="C240" s="2">
        <v>10</v>
      </c>
      <c r="D240" s="4">
        <v>6709</v>
      </c>
      <c r="E240" s="4">
        <v>12399</v>
      </c>
      <c r="F240" s="4">
        <v>15522</v>
      </c>
      <c r="G240" s="2">
        <v>15</v>
      </c>
      <c r="H240" s="2">
        <v>11</v>
      </c>
      <c r="I240" s="2">
        <v>1</v>
      </c>
      <c r="J240" s="2">
        <v>2</v>
      </c>
      <c r="K240" s="2">
        <v>5</v>
      </c>
      <c r="L240" s="2">
        <v>1</v>
      </c>
      <c r="M240" s="2">
        <v>1</v>
      </c>
      <c r="N240" s="2">
        <v>0</v>
      </c>
      <c r="O240" s="2">
        <v>29</v>
      </c>
      <c r="P240" s="2">
        <v>520</v>
      </c>
      <c r="Q240" s="2">
        <v>337</v>
      </c>
      <c r="R240" s="2">
        <v>96</v>
      </c>
      <c r="S240" s="2">
        <v>12</v>
      </c>
      <c r="T240" s="2">
        <v>3</v>
      </c>
      <c r="U240" s="2">
        <v>0</v>
      </c>
      <c r="V240" s="2">
        <v>0</v>
      </c>
      <c r="W240" s="2">
        <v>0</v>
      </c>
      <c r="X240" s="2">
        <v>17</v>
      </c>
      <c r="Y240" s="2">
        <v>648</v>
      </c>
      <c r="Z240" s="4">
        <v>1474</v>
      </c>
      <c r="AA240" s="2">
        <v>677</v>
      </c>
      <c r="AB240" s="2">
        <v>83</v>
      </c>
      <c r="AC240" s="2">
        <v>16</v>
      </c>
      <c r="AD240" s="2">
        <v>29</v>
      </c>
      <c r="AE240" s="2">
        <v>0</v>
      </c>
      <c r="AF240" s="2">
        <v>10</v>
      </c>
      <c r="AG240" s="2">
        <v>0</v>
      </c>
      <c r="AH240" s="2">
        <v>7</v>
      </c>
      <c r="AI240" s="2">
        <v>0</v>
      </c>
      <c r="AJ240" s="2">
        <v>0</v>
      </c>
      <c r="AK240" s="2">
        <v>9</v>
      </c>
      <c r="AL240" s="2">
        <v>0</v>
      </c>
      <c r="AM240" s="2">
        <v>1</v>
      </c>
      <c r="AN240" s="3">
        <f t="shared" si="12"/>
        <v>34666</v>
      </c>
      <c r="AO240">
        <f t="shared" si="13"/>
        <v>3941</v>
      </c>
      <c r="AP240">
        <f t="shared" si="14"/>
        <v>27</v>
      </c>
      <c r="AQ240" s="3">
        <f t="shared" si="15"/>
        <v>38634</v>
      </c>
    </row>
    <row r="241" spans="1:43" ht="15.75" hidden="1" thickTop="1" x14ac:dyDescent="0.25">
      <c r="A241" s="2">
        <v>6</v>
      </c>
      <c r="B241" s="2">
        <v>2020</v>
      </c>
      <c r="C241" s="2">
        <v>11</v>
      </c>
      <c r="D241" s="4">
        <v>6709</v>
      </c>
      <c r="E241" s="4">
        <v>12411</v>
      </c>
      <c r="F241" s="4">
        <v>15973</v>
      </c>
      <c r="G241" s="2">
        <v>16</v>
      </c>
      <c r="H241" s="2">
        <v>11</v>
      </c>
      <c r="I241" s="2">
        <v>1</v>
      </c>
      <c r="J241" s="2">
        <v>2</v>
      </c>
      <c r="K241" s="2">
        <v>5</v>
      </c>
      <c r="L241" s="2">
        <v>1</v>
      </c>
      <c r="M241" s="2">
        <v>1</v>
      </c>
      <c r="N241" s="2">
        <v>0</v>
      </c>
      <c r="O241" s="2">
        <v>29</v>
      </c>
      <c r="P241" s="2">
        <v>520</v>
      </c>
      <c r="Q241" s="2">
        <v>340</v>
      </c>
      <c r="R241" s="2">
        <v>99</v>
      </c>
      <c r="S241" s="2">
        <v>11</v>
      </c>
      <c r="T241" s="2">
        <v>3</v>
      </c>
      <c r="U241" s="2">
        <v>0</v>
      </c>
      <c r="V241" s="2">
        <v>0</v>
      </c>
      <c r="W241" s="2">
        <v>0</v>
      </c>
      <c r="X241" s="2">
        <v>16</v>
      </c>
      <c r="Y241" s="2">
        <v>648</v>
      </c>
      <c r="Z241" s="4">
        <v>1478</v>
      </c>
      <c r="AA241" s="2">
        <v>678</v>
      </c>
      <c r="AB241" s="2">
        <v>84</v>
      </c>
      <c r="AC241" s="2">
        <v>16</v>
      </c>
      <c r="AD241" s="2">
        <v>31</v>
      </c>
      <c r="AE241" s="2">
        <v>0</v>
      </c>
      <c r="AF241" s="2">
        <v>10</v>
      </c>
      <c r="AG241" s="2">
        <v>0</v>
      </c>
      <c r="AH241" s="2">
        <v>7</v>
      </c>
      <c r="AI241" s="2">
        <v>0</v>
      </c>
      <c r="AJ241" s="2">
        <v>0</v>
      </c>
      <c r="AK241" s="2">
        <v>9</v>
      </c>
      <c r="AL241" s="2">
        <v>0</v>
      </c>
      <c r="AM241" s="2">
        <v>1</v>
      </c>
      <c r="AN241" s="3">
        <f t="shared" si="12"/>
        <v>35130</v>
      </c>
      <c r="AO241">
        <f t="shared" si="13"/>
        <v>3953</v>
      </c>
      <c r="AP241">
        <f t="shared" si="14"/>
        <v>27</v>
      </c>
      <c r="AQ241" s="3">
        <f t="shared" si="15"/>
        <v>39110</v>
      </c>
    </row>
    <row r="242" spans="1:43" ht="15.75" hidden="1" thickTop="1" x14ac:dyDescent="0.25">
      <c r="A242" s="2">
        <v>6</v>
      </c>
      <c r="B242" s="2">
        <v>2020</v>
      </c>
      <c r="C242" s="2">
        <v>12</v>
      </c>
      <c r="D242" s="4">
        <v>6716</v>
      </c>
      <c r="E242" s="4">
        <v>12435</v>
      </c>
      <c r="F242" s="4">
        <v>16293</v>
      </c>
      <c r="G242" s="2">
        <v>17</v>
      </c>
      <c r="H242" s="2">
        <v>11</v>
      </c>
      <c r="I242" s="2">
        <v>1</v>
      </c>
      <c r="J242" s="2">
        <v>2</v>
      </c>
      <c r="K242" s="2">
        <v>5</v>
      </c>
      <c r="L242" s="2">
        <v>1</v>
      </c>
      <c r="M242" s="2">
        <v>1</v>
      </c>
      <c r="N242" s="2">
        <v>0</v>
      </c>
      <c r="O242" s="2">
        <v>29</v>
      </c>
      <c r="P242" s="2">
        <v>520</v>
      </c>
      <c r="Q242" s="2">
        <v>337</v>
      </c>
      <c r="R242" s="2">
        <v>97</v>
      </c>
      <c r="S242" s="2">
        <v>11</v>
      </c>
      <c r="T242" s="2">
        <v>2</v>
      </c>
      <c r="U242" s="2">
        <v>0</v>
      </c>
      <c r="V242" s="2">
        <v>0</v>
      </c>
      <c r="W242" s="2">
        <v>0</v>
      </c>
      <c r="X242" s="2">
        <v>16</v>
      </c>
      <c r="Y242" s="2">
        <v>651</v>
      </c>
      <c r="Z242" s="4">
        <v>1492</v>
      </c>
      <c r="AA242" s="2">
        <v>685</v>
      </c>
      <c r="AB242" s="2">
        <v>84</v>
      </c>
      <c r="AC242" s="2">
        <v>16</v>
      </c>
      <c r="AD242" s="2">
        <v>29</v>
      </c>
      <c r="AE242" s="2">
        <v>0</v>
      </c>
      <c r="AF242" s="2">
        <v>10</v>
      </c>
      <c r="AG242" s="2">
        <v>0</v>
      </c>
      <c r="AH242" s="2">
        <v>7</v>
      </c>
      <c r="AI242" s="2">
        <v>0</v>
      </c>
      <c r="AJ242" s="2">
        <v>0</v>
      </c>
      <c r="AK242" s="2">
        <v>9</v>
      </c>
      <c r="AL242" s="2">
        <v>0</v>
      </c>
      <c r="AM242" s="2">
        <v>1</v>
      </c>
      <c r="AN242" s="3">
        <f t="shared" si="12"/>
        <v>35482</v>
      </c>
      <c r="AO242">
        <f t="shared" si="13"/>
        <v>3969</v>
      </c>
      <c r="AP242">
        <f t="shared" si="14"/>
        <v>27</v>
      </c>
      <c r="AQ242" s="3">
        <f t="shared" si="15"/>
        <v>39478</v>
      </c>
    </row>
    <row r="243" spans="1:43" ht="15.75" hidden="1" thickTop="1" x14ac:dyDescent="0.25">
      <c r="A243" s="2">
        <v>8</v>
      </c>
      <c r="B243" s="2">
        <v>2020</v>
      </c>
      <c r="C243" s="2">
        <v>1</v>
      </c>
      <c r="D243" s="4">
        <v>1441</v>
      </c>
      <c r="E243" s="4">
        <v>2542</v>
      </c>
      <c r="F243" s="2">
        <v>662</v>
      </c>
      <c r="G243" s="2">
        <v>7</v>
      </c>
      <c r="H243" s="2">
        <v>1</v>
      </c>
      <c r="I243" s="2">
        <v>0</v>
      </c>
      <c r="J243" s="2">
        <v>0</v>
      </c>
      <c r="K243" s="2">
        <v>0</v>
      </c>
      <c r="L243" s="2">
        <v>2</v>
      </c>
      <c r="M243" s="2">
        <v>0</v>
      </c>
      <c r="N243" s="2">
        <v>0</v>
      </c>
      <c r="O243" s="2">
        <v>17</v>
      </c>
      <c r="P243" s="2">
        <v>131</v>
      </c>
      <c r="Q243" s="2">
        <v>51</v>
      </c>
      <c r="R243" s="2">
        <v>8</v>
      </c>
      <c r="S243" s="2">
        <v>0</v>
      </c>
      <c r="T243" s="2">
        <v>0</v>
      </c>
      <c r="U243" s="2">
        <v>0</v>
      </c>
      <c r="V243" s="2">
        <v>0</v>
      </c>
      <c r="W243" s="2">
        <v>0</v>
      </c>
      <c r="X243" s="2">
        <v>1</v>
      </c>
      <c r="Y243" s="2">
        <v>79</v>
      </c>
      <c r="Z243" s="2">
        <v>256</v>
      </c>
      <c r="AA243" s="2">
        <v>122</v>
      </c>
      <c r="AB243" s="2">
        <v>15</v>
      </c>
      <c r="AC243" s="2">
        <v>7</v>
      </c>
      <c r="AD243" s="2">
        <v>13</v>
      </c>
      <c r="AE243" s="2">
        <v>0</v>
      </c>
      <c r="AF243" s="2">
        <v>4</v>
      </c>
      <c r="AG243" s="2">
        <v>0</v>
      </c>
      <c r="AH243" s="2">
        <v>0</v>
      </c>
      <c r="AI243" s="2">
        <v>0</v>
      </c>
      <c r="AJ243" s="2">
        <v>0</v>
      </c>
      <c r="AK243" s="2">
        <v>2</v>
      </c>
      <c r="AL243" s="2">
        <v>0</v>
      </c>
      <c r="AM243" s="2">
        <v>0</v>
      </c>
      <c r="AN243" s="3">
        <f t="shared" si="12"/>
        <v>4655</v>
      </c>
      <c r="AO243">
        <f t="shared" si="13"/>
        <v>700</v>
      </c>
      <c r="AP243">
        <f t="shared" si="14"/>
        <v>6</v>
      </c>
      <c r="AQ243" s="3">
        <f t="shared" si="15"/>
        <v>5361</v>
      </c>
    </row>
    <row r="244" spans="1:43" ht="15.75" hidden="1" thickTop="1" x14ac:dyDescent="0.25">
      <c r="A244" s="2">
        <v>8</v>
      </c>
      <c r="B244" s="2">
        <v>2020</v>
      </c>
      <c r="C244" s="2">
        <v>2</v>
      </c>
      <c r="D244" s="4">
        <v>1447</v>
      </c>
      <c r="E244" s="4">
        <v>2530</v>
      </c>
      <c r="F244" s="2">
        <v>660</v>
      </c>
      <c r="G244" s="2">
        <v>7</v>
      </c>
      <c r="H244" s="2">
        <v>1</v>
      </c>
      <c r="I244" s="2">
        <v>0</v>
      </c>
      <c r="J244" s="2">
        <v>0</v>
      </c>
      <c r="K244" s="2">
        <v>0</v>
      </c>
      <c r="L244" s="2">
        <v>2</v>
      </c>
      <c r="M244" s="2">
        <v>0</v>
      </c>
      <c r="N244" s="2">
        <v>0</v>
      </c>
      <c r="O244" s="2">
        <v>17</v>
      </c>
      <c r="P244" s="2">
        <v>131</v>
      </c>
      <c r="Q244" s="2">
        <v>52</v>
      </c>
      <c r="R244" s="2">
        <v>11</v>
      </c>
      <c r="S244" s="2">
        <v>1</v>
      </c>
      <c r="T244" s="2">
        <v>0</v>
      </c>
      <c r="U244" s="2">
        <v>0</v>
      </c>
      <c r="V244" s="2">
        <v>0</v>
      </c>
      <c r="W244" s="2">
        <v>0</v>
      </c>
      <c r="X244" s="2">
        <v>1</v>
      </c>
      <c r="Y244" s="2">
        <v>78</v>
      </c>
      <c r="Z244" s="2">
        <v>256</v>
      </c>
      <c r="AA244" s="2">
        <v>122</v>
      </c>
      <c r="AB244" s="2">
        <v>15</v>
      </c>
      <c r="AC244" s="2">
        <v>7</v>
      </c>
      <c r="AD244" s="2">
        <v>14</v>
      </c>
      <c r="AE244" s="2">
        <v>0</v>
      </c>
      <c r="AF244" s="2">
        <v>4</v>
      </c>
      <c r="AG244" s="2">
        <v>0</v>
      </c>
      <c r="AH244" s="2">
        <v>0</v>
      </c>
      <c r="AI244" s="2">
        <v>0</v>
      </c>
      <c r="AJ244" s="2">
        <v>0</v>
      </c>
      <c r="AK244" s="2">
        <v>2</v>
      </c>
      <c r="AL244" s="2">
        <v>0</v>
      </c>
      <c r="AM244" s="2">
        <v>0</v>
      </c>
      <c r="AN244" s="3">
        <f t="shared" si="12"/>
        <v>4647</v>
      </c>
      <c r="AO244">
        <f t="shared" si="13"/>
        <v>705</v>
      </c>
      <c r="AP244">
        <f t="shared" si="14"/>
        <v>6</v>
      </c>
      <c r="AQ244" s="3">
        <f t="shared" si="15"/>
        <v>5358</v>
      </c>
    </row>
    <row r="245" spans="1:43" ht="15.75" hidden="1" thickTop="1" x14ac:dyDescent="0.25">
      <c r="A245" s="2">
        <v>8</v>
      </c>
      <c r="B245" s="2">
        <v>2020</v>
      </c>
      <c r="C245" s="2">
        <v>3</v>
      </c>
      <c r="D245" s="4">
        <v>1447</v>
      </c>
      <c r="E245" s="4">
        <v>2523</v>
      </c>
      <c r="F245" s="2">
        <v>669</v>
      </c>
      <c r="G245" s="2">
        <v>7</v>
      </c>
      <c r="H245" s="2">
        <v>1</v>
      </c>
      <c r="I245" s="2">
        <v>0</v>
      </c>
      <c r="J245" s="2">
        <v>0</v>
      </c>
      <c r="K245" s="2">
        <v>0</v>
      </c>
      <c r="L245" s="2">
        <v>2</v>
      </c>
      <c r="M245" s="2">
        <v>0</v>
      </c>
      <c r="N245" s="2">
        <v>0</v>
      </c>
      <c r="O245" s="2">
        <v>18</v>
      </c>
      <c r="P245" s="2">
        <v>133</v>
      </c>
      <c r="Q245" s="2">
        <v>51</v>
      </c>
      <c r="R245" s="2">
        <v>9</v>
      </c>
      <c r="S245" s="2">
        <v>1</v>
      </c>
      <c r="T245" s="2">
        <v>0</v>
      </c>
      <c r="U245" s="2">
        <v>0</v>
      </c>
      <c r="V245" s="2">
        <v>0</v>
      </c>
      <c r="W245" s="2">
        <v>0</v>
      </c>
      <c r="X245" s="2">
        <v>1</v>
      </c>
      <c r="Y245" s="2">
        <v>77</v>
      </c>
      <c r="Z245" s="2">
        <v>257</v>
      </c>
      <c r="AA245" s="2">
        <v>123</v>
      </c>
      <c r="AB245" s="2">
        <v>15</v>
      </c>
      <c r="AC245" s="2">
        <v>7</v>
      </c>
      <c r="AD245" s="2">
        <v>14</v>
      </c>
      <c r="AE245" s="2">
        <v>0</v>
      </c>
      <c r="AF245" s="2">
        <v>4</v>
      </c>
      <c r="AG245" s="2">
        <v>0</v>
      </c>
      <c r="AH245" s="2">
        <v>0</v>
      </c>
      <c r="AI245" s="2">
        <v>0</v>
      </c>
      <c r="AJ245" s="2">
        <v>0</v>
      </c>
      <c r="AK245" s="2">
        <v>2</v>
      </c>
      <c r="AL245" s="2">
        <v>0</v>
      </c>
      <c r="AM245" s="2">
        <v>0</v>
      </c>
      <c r="AN245" s="3">
        <f t="shared" si="12"/>
        <v>4649</v>
      </c>
      <c r="AO245">
        <f t="shared" si="13"/>
        <v>706</v>
      </c>
      <c r="AP245">
        <f t="shared" si="14"/>
        <v>6</v>
      </c>
      <c r="AQ245" s="3">
        <f t="shared" si="15"/>
        <v>5361</v>
      </c>
    </row>
    <row r="246" spans="1:43" ht="15.75" hidden="1" thickTop="1" x14ac:dyDescent="0.25">
      <c r="A246" s="2">
        <v>8</v>
      </c>
      <c r="B246" s="2">
        <v>2020</v>
      </c>
      <c r="C246" s="2">
        <v>4</v>
      </c>
      <c r="D246" s="4">
        <v>1440</v>
      </c>
      <c r="E246" s="4">
        <v>2509</v>
      </c>
      <c r="F246" s="2">
        <v>671</v>
      </c>
      <c r="G246" s="2">
        <v>7</v>
      </c>
      <c r="H246" s="2">
        <v>1</v>
      </c>
      <c r="I246" s="2">
        <v>0</v>
      </c>
      <c r="J246" s="2">
        <v>0</v>
      </c>
      <c r="K246" s="2">
        <v>0</v>
      </c>
      <c r="L246" s="2">
        <v>2</v>
      </c>
      <c r="M246" s="2">
        <v>0</v>
      </c>
      <c r="N246" s="2">
        <v>0</v>
      </c>
      <c r="O246" s="2">
        <v>18</v>
      </c>
      <c r="P246" s="2">
        <v>131</v>
      </c>
      <c r="Q246" s="2">
        <v>53</v>
      </c>
      <c r="R246" s="2">
        <v>12</v>
      </c>
      <c r="S246" s="2">
        <v>1</v>
      </c>
      <c r="T246" s="2">
        <v>0</v>
      </c>
      <c r="U246" s="2">
        <v>0</v>
      </c>
      <c r="V246" s="2">
        <v>0</v>
      </c>
      <c r="W246" s="2">
        <v>0</v>
      </c>
      <c r="X246" s="2">
        <v>1</v>
      </c>
      <c r="Y246" s="2">
        <v>77</v>
      </c>
      <c r="Z246" s="2">
        <v>256</v>
      </c>
      <c r="AA246" s="2">
        <v>120</v>
      </c>
      <c r="AB246" s="2">
        <v>15</v>
      </c>
      <c r="AC246" s="2">
        <v>7</v>
      </c>
      <c r="AD246" s="2">
        <v>14</v>
      </c>
      <c r="AE246" s="2">
        <v>0</v>
      </c>
      <c r="AF246" s="2">
        <v>4</v>
      </c>
      <c r="AG246" s="2">
        <v>0</v>
      </c>
      <c r="AH246" s="2">
        <v>0</v>
      </c>
      <c r="AI246" s="2">
        <v>0</v>
      </c>
      <c r="AJ246" s="2">
        <v>0</v>
      </c>
      <c r="AK246" s="2">
        <v>2</v>
      </c>
      <c r="AL246" s="2">
        <v>0</v>
      </c>
      <c r="AM246" s="2">
        <v>0</v>
      </c>
      <c r="AN246" s="3">
        <f t="shared" si="12"/>
        <v>4630</v>
      </c>
      <c r="AO246">
        <f t="shared" si="13"/>
        <v>705</v>
      </c>
      <c r="AP246">
        <f t="shared" si="14"/>
        <v>6</v>
      </c>
      <c r="AQ246" s="3">
        <f t="shared" si="15"/>
        <v>5341</v>
      </c>
    </row>
    <row r="247" spans="1:43" ht="15.75" hidden="1" thickTop="1" x14ac:dyDescent="0.25">
      <c r="A247" s="2">
        <v>8</v>
      </c>
      <c r="B247" s="2">
        <v>2020</v>
      </c>
      <c r="C247" s="2">
        <v>5</v>
      </c>
      <c r="D247" s="4">
        <v>1432</v>
      </c>
      <c r="E247" s="4">
        <v>2530</v>
      </c>
      <c r="F247" s="2">
        <v>671</v>
      </c>
      <c r="G247" s="2">
        <v>7</v>
      </c>
      <c r="H247" s="2">
        <v>1</v>
      </c>
      <c r="I247" s="2">
        <v>0</v>
      </c>
      <c r="J247" s="2">
        <v>0</v>
      </c>
      <c r="K247" s="2">
        <v>0</v>
      </c>
      <c r="L247" s="2">
        <v>2</v>
      </c>
      <c r="M247" s="2">
        <v>0</v>
      </c>
      <c r="N247" s="2">
        <v>0</v>
      </c>
      <c r="O247" s="2">
        <v>18</v>
      </c>
      <c r="P247" s="2">
        <v>130</v>
      </c>
      <c r="Q247" s="2">
        <v>51</v>
      </c>
      <c r="R247" s="2">
        <v>12</v>
      </c>
      <c r="S247" s="2">
        <v>1</v>
      </c>
      <c r="T247" s="2">
        <v>0</v>
      </c>
      <c r="U247" s="2">
        <v>0</v>
      </c>
      <c r="V247" s="2">
        <v>0</v>
      </c>
      <c r="W247" s="2">
        <v>0</v>
      </c>
      <c r="X247" s="2">
        <v>1</v>
      </c>
      <c r="Y247" s="2">
        <v>77</v>
      </c>
      <c r="Z247" s="2">
        <v>258</v>
      </c>
      <c r="AA247" s="2">
        <v>120</v>
      </c>
      <c r="AB247" s="2">
        <v>15</v>
      </c>
      <c r="AC247" s="2">
        <v>7</v>
      </c>
      <c r="AD247" s="2">
        <v>14</v>
      </c>
      <c r="AE247" s="2">
        <v>0</v>
      </c>
      <c r="AF247" s="2">
        <v>4</v>
      </c>
      <c r="AG247" s="2">
        <v>0</v>
      </c>
      <c r="AH247" s="2">
        <v>0</v>
      </c>
      <c r="AI247" s="2">
        <v>0</v>
      </c>
      <c r="AJ247" s="2">
        <v>0</v>
      </c>
      <c r="AK247" s="2">
        <v>2</v>
      </c>
      <c r="AL247" s="2">
        <v>0</v>
      </c>
      <c r="AM247" s="2">
        <v>0</v>
      </c>
      <c r="AN247" s="3">
        <f t="shared" si="12"/>
        <v>4643</v>
      </c>
      <c r="AO247">
        <f t="shared" si="13"/>
        <v>704</v>
      </c>
      <c r="AP247">
        <f t="shared" si="14"/>
        <v>6</v>
      </c>
      <c r="AQ247" s="3">
        <f t="shared" si="15"/>
        <v>5353</v>
      </c>
    </row>
    <row r="248" spans="1:43" ht="15.75" hidden="1" thickTop="1" x14ac:dyDescent="0.25">
      <c r="A248" s="2">
        <v>8</v>
      </c>
      <c r="B248" s="2">
        <v>2020</v>
      </c>
      <c r="C248" s="2">
        <v>6</v>
      </c>
      <c r="D248" s="4">
        <v>1428</v>
      </c>
      <c r="E248" s="4">
        <v>2527</v>
      </c>
      <c r="F248" s="2">
        <v>671</v>
      </c>
      <c r="G248" s="2">
        <v>8</v>
      </c>
      <c r="H248" s="2">
        <v>1</v>
      </c>
      <c r="I248" s="2">
        <v>0</v>
      </c>
      <c r="J248" s="2">
        <v>0</v>
      </c>
      <c r="K248" s="2">
        <v>0</v>
      </c>
      <c r="L248" s="2">
        <v>2</v>
      </c>
      <c r="M248" s="2">
        <v>0</v>
      </c>
      <c r="N248" s="2">
        <v>0</v>
      </c>
      <c r="O248" s="2">
        <v>18</v>
      </c>
      <c r="P248" s="2">
        <v>131</v>
      </c>
      <c r="Q248" s="2">
        <v>54</v>
      </c>
      <c r="R248" s="2">
        <v>12</v>
      </c>
      <c r="S248" s="2">
        <v>1</v>
      </c>
      <c r="T248" s="2">
        <v>0</v>
      </c>
      <c r="U248" s="2">
        <v>0</v>
      </c>
      <c r="V248" s="2">
        <v>0</v>
      </c>
      <c r="W248" s="2">
        <v>0</v>
      </c>
      <c r="X248" s="2">
        <v>1</v>
      </c>
      <c r="Y248" s="2">
        <v>77</v>
      </c>
      <c r="Z248" s="2">
        <v>259</v>
      </c>
      <c r="AA248" s="2">
        <v>120</v>
      </c>
      <c r="AB248" s="2">
        <v>15</v>
      </c>
      <c r="AC248" s="2">
        <v>7</v>
      </c>
      <c r="AD248" s="2">
        <v>14</v>
      </c>
      <c r="AE248" s="2">
        <v>0</v>
      </c>
      <c r="AF248" s="2">
        <v>4</v>
      </c>
      <c r="AG248" s="2">
        <v>0</v>
      </c>
      <c r="AH248" s="2">
        <v>0</v>
      </c>
      <c r="AI248" s="2">
        <v>0</v>
      </c>
      <c r="AJ248" s="2">
        <v>0</v>
      </c>
      <c r="AK248" s="2">
        <v>2</v>
      </c>
      <c r="AL248" s="2">
        <v>0</v>
      </c>
      <c r="AM248" s="2">
        <v>0</v>
      </c>
      <c r="AN248" s="3">
        <f t="shared" si="12"/>
        <v>4637</v>
      </c>
      <c r="AO248">
        <f t="shared" si="13"/>
        <v>709</v>
      </c>
      <c r="AP248">
        <f t="shared" si="14"/>
        <v>6</v>
      </c>
      <c r="AQ248" s="3">
        <f t="shared" si="15"/>
        <v>5352</v>
      </c>
    </row>
    <row r="249" spans="1:43" ht="15.75" hidden="1" thickTop="1" x14ac:dyDescent="0.25">
      <c r="A249" s="2">
        <v>8</v>
      </c>
      <c r="B249" s="2">
        <v>2020</v>
      </c>
      <c r="C249" s="2">
        <v>7</v>
      </c>
      <c r="D249" s="4">
        <v>1423</v>
      </c>
      <c r="E249" s="4">
        <v>2524</v>
      </c>
      <c r="F249" s="2">
        <v>667</v>
      </c>
      <c r="G249" s="2">
        <v>8</v>
      </c>
      <c r="H249" s="2">
        <v>1</v>
      </c>
      <c r="I249" s="2">
        <v>0</v>
      </c>
      <c r="J249" s="2">
        <v>0</v>
      </c>
      <c r="K249" s="2">
        <v>0</v>
      </c>
      <c r="L249" s="2">
        <v>2</v>
      </c>
      <c r="M249" s="2">
        <v>0</v>
      </c>
      <c r="N249" s="2">
        <v>0</v>
      </c>
      <c r="O249" s="2">
        <v>18</v>
      </c>
      <c r="P249" s="2">
        <v>131</v>
      </c>
      <c r="Q249" s="2">
        <v>50</v>
      </c>
      <c r="R249" s="2">
        <v>14</v>
      </c>
      <c r="S249" s="2">
        <v>1</v>
      </c>
      <c r="T249" s="2">
        <v>0</v>
      </c>
      <c r="U249" s="2">
        <v>0</v>
      </c>
      <c r="V249" s="2">
        <v>0</v>
      </c>
      <c r="W249" s="2">
        <v>0</v>
      </c>
      <c r="X249" s="2">
        <v>1</v>
      </c>
      <c r="Y249" s="2">
        <v>76</v>
      </c>
      <c r="Z249" s="2">
        <v>261</v>
      </c>
      <c r="AA249" s="2">
        <v>118</v>
      </c>
      <c r="AB249" s="2">
        <v>15</v>
      </c>
      <c r="AC249" s="2">
        <v>7</v>
      </c>
      <c r="AD249" s="2">
        <v>14</v>
      </c>
      <c r="AE249" s="2">
        <v>0</v>
      </c>
      <c r="AF249" s="2">
        <v>4</v>
      </c>
      <c r="AG249" s="2">
        <v>0</v>
      </c>
      <c r="AH249" s="2">
        <v>0</v>
      </c>
      <c r="AI249" s="2">
        <v>0</v>
      </c>
      <c r="AJ249" s="2">
        <v>0</v>
      </c>
      <c r="AK249" s="2">
        <v>2</v>
      </c>
      <c r="AL249" s="2">
        <v>0</v>
      </c>
      <c r="AM249" s="2">
        <v>0</v>
      </c>
      <c r="AN249" s="3">
        <f t="shared" si="12"/>
        <v>4625</v>
      </c>
      <c r="AO249">
        <f t="shared" si="13"/>
        <v>706</v>
      </c>
      <c r="AP249">
        <f t="shared" si="14"/>
        <v>6</v>
      </c>
      <c r="AQ249" s="3">
        <f t="shared" si="15"/>
        <v>5337</v>
      </c>
    </row>
    <row r="250" spans="1:43" ht="15.75" hidden="1" thickTop="1" x14ac:dyDescent="0.25">
      <c r="A250" s="2">
        <v>8</v>
      </c>
      <c r="B250" s="2">
        <v>2020</v>
      </c>
      <c r="C250" s="2">
        <v>8</v>
      </c>
      <c r="D250" s="4">
        <v>1415</v>
      </c>
      <c r="E250" s="4">
        <v>2533</v>
      </c>
      <c r="F250" s="2">
        <v>680</v>
      </c>
      <c r="G250" s="2">
        <v>8</v>
      </c>
      <c r="H250" s="2">
        <v>1</v>
      </c>
      <c r="I250" s="2">
        <v>0</v>
      </c>
      <c r="J250" s="2">
        <v>0</v>
      </c>
      <c r="K250" s="2">
        <v>0</v>
      </c>
      <c r="L250" s="2">
        <v>2</v>
      </c>
      <c r="M250" s="2">
        <v>0</v>
      </c>
      <c r="N250" s="2">
        <v>0</v>
      </c>
      <c r="O250" s="2">
        <v>18</v>
      </c>
      <c r="P250" s="2">
        <v>131</v>
      </c>
      <c r="Q250" s="2">
        <v>53</v>
      </c>
      <c r="R250" s="2">
        <v>14</v>
      </c>
      <c r="S250" s="2">
        <v>1</v>
      </c>
      <c r="T250" s="2">
        <v>0</v>
      </c>
      <c r="U250" s="2">
        <v>0</v>
      </c>
      <c r="V250" s="2">
        <v>0</v>
      </c>
      <c r="W250" s="2">
        <v>0</v>
      </c>
      <c r="X250" s="2">
        <v>1</v>
      </c>
      <c r="Y250" s="2">
        <v>75</v>
      </c>
      <c r="Z250" s="2">
        <v>260</v>
      </c>
      <c r="AA250" s="2">
        <v>118</v>
      </c>
      <c r="AB250" s="2">
        <v>15</v>
      </c>
      <c r="AC250" s="2">
        <v>7</v>
      </c>
      <c r="AD250" s="2">
        <v>14</v>
      </c>
      <c r="AE250" s="2">
        <v>0</v>
      </c>
      <c r="AF250" s="2">
        <v>4</v>
      </c>
      <c r="AG250" s="2">
        <v>0</v>
      </c>
      <c r="AH250" s="2">
        <v>0</v>
      </c>
      <c r="AI250" s="2">
        <v>0</v>
      </c>
      <c r="AJ250" s="2">
        <v>0</v>
      </c>
      <c r="AK250" s="2">
        <v>2</v>
      </c>
      <c r="AL250" s="2">
        <v>0</v>
      </c>
      <c r="AM250" s="2">
        <v>0</v>
      </c>
      <c r="AN250" s="3">
        <f t="shared" si="12"/>
        <v>4639</v>
      </c>
      <c r="AO250">
        <f t="shared" si="13"/>
        <v>707</v>
      </c>
      <c r="AP250">
        <f t="shared" si="14"/>
        <v>6</v>
      </c>
      <c r="AQ250" s="3">
        <f t="shared" si="15"/>
        <v>5352</v>
      </c>
    </row>
    <row r="251" spans="1:43" ht="15.75" hidden="1" thickTop="1" x14ac:dyDescent="0.25">
      <c r="A251" s="2">
        <v>8</v>
      </c>
      <c r="B251" s="2">
        <v>2020</v>
      </c>
      <c r="C251" s="2">
        <v>9</v>
      </c>
      <c r="D251" s="4">
        <v>1418</v>
      </c>
      <c r="E251" s="4">
        <v>2541</v>
      </c>
      <c r="F251" s="2">
        <v>677</v>
      </c>
      <c r="G251" s="2">
        <v>8</v>
      </c>
      <c r="H251" s="2">
        <v>1</v>
      </c>
      <c r="I251" s="2">
        <v>0</v>
      </c>
      <c r="J251" s="2">
        <v>0</v>
      </c>
      <c r="K251" s="2">
        <v>0</v>
      </c>
      <c r="L251" s="2">
        <v>2</v>
      </c>
      <c r="M251" s="2">
        <v>0</v>
      </c>
      <c r="N251" s="2">
        <v>0</v>
      </c>
      <c r="O251" s="2">
        <v>18</v>
      </c>
      <c r="P251" s="2">
        <v>131</v>
      </c>
      <c r="Q251" s="2">
        <v>51</v>
      </c>
      <c r="R251" s="2">
        <v>13</v>
      </c>
      <c r="S251" s="2">
        <v>1</v>
      </c>
      <c r="T251" s="2">
        <v>0</v>
      </c>
      <c r="U251" s="2">
        <v>0</v>
      </c>
      <c r="V251" s="2">
        <v>0</v>
      </c>
      <c r="W251" s="2">
        <v>0</v>
      </c>
      <c r="X251" s="2">
        <v>1</v>
      </c>
      <c r="Y251" s="2">
        <v>75</v>
      </c>
      <c r="Z251" s="2">
        <v>264</v>
      </c>
      <c r="AA251" s="2">
        <v>118</v>
      </c>
      <c r="AB251" s="2">
        <v>15</v>
      </c>
      <c r="AC251" s="2">
        <v>7</v>
      </c>
      <c r="AD251" s="2">
        <v>14</v>
      </c>
      <c r="AE251" s="2">
        <v>0</v>
      </c>
      <c r="AF251" s="2">
        <v>4</v>
      </c>
      <c r="AG251" s="2">
        <v>0</v>
      </c>
      <c r="AH251" s="2">
        <v>0</v>
      </c>
      <c r="AI251" s="2">
        <v>0</v>
      </c>
      <c r="AJ251" s="2">
        <v>0</v>
      </c>
      <c r="AK251" s="2">
        <v>2</v>
      </c>
      <c r="AL251" s="2">
        <v>0</v>
      </c>
      <c r="AM251" s="2">
        <v>0</v>
      </c>
      <c r="AN251" s="3">
        <f t="shared" si="12"/>
        <v>4647</v>
      </c>
      <c r="AO251">
        <f t="shared" si="13"/>
        <v>708</v>
      </c>
      <c r="AP251">
        <f t="shared" si="14"/>
        <v>6</v>
      </c>
      <c r="AQ251" s="3">
        <f t="shared" si="15"/>
        <v>5361</v>
      </c>
    </row>
    <row r="252" spans="1:43" ht="15.75" hidden="1" thickTop="1" x14ac:dyDescent="0.25">
      <c r="A252" s="2">
        <v>8</v>
      </c>
      <c r="B252" s="2">
        <v>2020</v>
      </c>
      <c r="C252" s="2">
        <v>10</v>
      </c>
      <c r="D252" s="4">
        <v>1426</v>
      </c>
      <c r="E252" s="4">
        <v>2549</v>
      </c>
      <c r="F252" s="2">
        <v>694</v>
      </c>
      <c r="G252" s="2">
        <v>8</v>
      </c>
      <c r="H252" s="2">
        <v>1</v>
      </c>
      <c r="I252" s="2">
        <v>0</v>
      </c>
      <c r="J252" s="2">
        <v>0</v>
      </c>
      <c r="K252" s="2">
        <v>0</v>
      </c>
      <c r="L252" s="2">
        <v>2</v>
      </c>
      <c r="M252" s="2">
        <v>0</v>
      </c>
      <c r="N252" s="2">
        <v>0</v>
      </c>
      <c r="O252" s="2">
        <v>18</v>
      </c>
      <c r="P252" s="2">
        <v>130</v>
      </c>
      <c r="Q252" s="2">
        <v>53</v>
      </c>
      <c r="R252" s="2">
        <v>13</v>
      </c>
      <c r="S252" s="2">
        <v>2</v>
      </c>
      <c r="T252" s="2">
        <v>0</v>
      </c>
      <c r="U252" s="2">
        <v>0</v>
      </c>
      <c r="V252" s="2">
        <v>0</v>
      </c>
      <c r="W252" s="2">
        <v>0</v>
      </c>
      <c r="X252" s="2">
        <v>1</v>
      </c>
      <c r="Y252" s="2">
        <v>75</v>
      </c>
      <c r="Z252" s="2">
        <v>260</v>
      </c>
      <c r="AA252" s="2">
        <v>117</v>
      </c>
      <c r="AB252" s="2">
        <v>15</v>
      </c>
      <c r="AC252" s="2">
        <v>7</v>
      </c>
      <c r="AD252" s="2">
        <v>14</v>
      </c>
      <c r="AE252" s="2">
        <v>0</v>
      </c>
      <c r="AF252" s="2">
        <v>4</v>
      </c>
      <c r="AG252" s="2">
        <v>0</v>
      </c>
      <c r="AH252" s="2">
        <v>0</v>
      </c>
      <c r="AI252" s="2">
        <v>0</v>
      </c>
      <c r="AJ252" s="2">
        <v>0</v>
      </c>
      <c r="AK252" s="2">
        <v>2</v>
      </c>
      <c r="AL252" s="2">
        <v>0</v>
      </c>
      <c r="AM252" s="2">
        <v>0</v>
      </c>
      <c r="AN252" s="3">
        <f t="shared" si="12"/>
        <v>4680</v>
      </c>
      <c r="AO252">
        <f t="shared" si="13"/>
        <v>705</v>
      </c>
      <c r="AP252">
        <f t="shared" si="14"/>
        <v>6</v>
      </c>
      <c r="AQ252" s="3">
        <f t="shared" si="15"/>
        <v>5391</v>
      </c>
    </row>
    <row r="253" spans="1:43" ht="15.75" hidden="1" thickTop="1" x14ac:dyDescent="0.25">
      <c r="A253" s="2">
        <v>8</v>
      </c>
      <c r="B253" s="2">
        <v>2020</v>
      </c>
      <c r="C253" s="2">
        <v>11</v>
      </c>
      <c r="D253" s="4">
        <v>1419</v>
      </c>
      <c r="E253" s="4">
        <v>2539</v>
      </c>
      <c r="F253" s="2">
        <v>692</v>
      </c>
      <c r="G253" s="2">
        <v>8</v>
      </c>
      <c r="H253" s="2">
        <v>1</v>
      </c>
      <c r="I253" s="2">
        <v>0</v>
      </c>
      <c r="J253" s="2">
        <v>0</v>
      </c>
      <c r="K253" s="2">
        <v>0</v>
      </c>
      <c r="L253" s="2">
        <v>2</v>
      </c>
      <c r="M253" s="2">
        <v>0</v>
      </c>
      <c r="N253" s="2">
        <v>0</v>
      </c>
      <c r="O253" s="2">
        <v>18</v>
      </c>
      <c r="P253" s="2">
        <v>131</v>
      </c>
      <c r="Q253" s="2">
        <v>55</v>
      </c>
      <c r="R253" s="2">
        <v>14</v>
      </c>
      <c r="S253" s="2">
        <v>2</v>
      </c>
      <c r="T253" s="2">
        <v>0</v>
      </c>
      <c r="U253" s="2">
        <v>0</v>
      </c>
      <c r="V253" s="2">
        <v>0</v>
      </c>
      <c r="W253" s="2">
        <v>0</v>
      </c>
      <c r="X253" s="2">
        <v>1</v>
      </c>
      <c r="Y253" s="2">
        <v>76</v>
      </c>
      <c r="Z253" s="2">
        <v>262</v>
      </c>
      <c r="AA253" s="2">
        <v>118</v>
      </c>
      <c r="AB253" s="2">
        <v>15</v>
      </c>
      <c r="AC253" s="2">
        <v>7</v>
      </c>
      <c r="AD253" s="2">
        <v>14</v>
      </c>
      <c r="AE253" s="2">
        <v>0</v>
      </c>
      <c r="AF253" s="2">
        <v>4</v>
      </c>
      <c r="AG253" s="2">
        <v>0</v>
      </c>
      <c r="AH253" s="2">
        <v>0</v>
      </c>
      <c r="AI253" s="2">
        <v>0</v>
      </c>
      <c r="AJ253" s="2">
        <v>0</v>
      </c>
      <c r="AK253" s="2">
        <v>2</v>
      </c>
      <c r="AL253" s="2">
        <v>0</v>
      </c>
      <c r="AM253" s="2">
        <v>0</v>
      </c>
      <c r="AN253" s="3">
        <f t="shared" si="12"/>
        <v>4661</v>
      </c>
      <c r="AO253">
        <f t="shared" si="13"/>
        <v>713</v>
      </c>
      <c r="AP253">
        <f t="shared" si="14"/>
        <v>6</v>
      </c>
      <c r="AQ253" s="3">
        <f t="shared" si="15"/>
        <v>5380</v>
      </c>
    </row>
    <row r="254" spans="1:43" ht="15.75" hidden="1" thickTop="1" x14ac:dyDescent="0.25">
      <c r="A254" s="2">
        <v>8</v>
      </c>
      <c r="B254" s="2">
        <v>2020</v>
      </c>
      <c r="C254" s="2">
        <v>12</v>
      </c>
      <c r="D254" s="4">
        <v>1421</v>
      </c>
      <c r="E254" s="4">
        <v>2536</v>
      </c>
      <c r="F254" s="2">
        <v>704</v>
      </c>
      <c r="G254" s="2">
        <v>8</v>
      </c>
      <c r="H254" s="2">
        <v>1</v>
      </c>
      <c r="I254" s="2">
        <v>0</v>
      </c>
      <c r="J254" s="2">
        <v>0</v>
      </c>
      <c r="K254" s="2">
        <v>0</v>
      </c>
      <c r="L254" s="2">
        <v>2</v>
      </c>
      <c r="M254" s="2">
        <v>0</v>
      </c>
      <c r="N254" s="2">
        <v>0</v>
      </c>
      <c r="O254" s="2">
        <v>18</v>
      </c>
      <c r="P254" s="2">
        <v>130</v>
      </c>
      <c r="Q254" s="2">
        <v>51</v>
      </c>
      <c r="R254" s="2">
        <v>12</v>
      </c>
      <c r="S254" s="2">
        <v>2</v>
      </c>
      <c r="T254" s="2">
        <v>0</v>
      </c>
      <c r="U254" s="2">
        <v>0</v>
      </c>
      <c r="V254" s="2">
        <v>0</v>
      </c>
      <c r="W254" s="2">
        <v>0</v>
      </c>
      <c r="X254" s="2">
        <v>1</v>
      </c>
      <c r="Y254" s="2">
        <v>77</v>
      </c>
      <c r="Z254" s="2">
        <v>267</v>
      </c>
      <c r="AA254" s="2">
        <v>120</v>
      </c>
      <c r="AB254" s="2">
        <v>15</v>
      </c>
      <c r="AC254" s="2">
        <v>7</v>
      </c>
      <c r="AD254" s="2">
        <v>14</v>
      </c>
      <c r="AE254" s="2">
        <v>0</v>
      </c>
      <c r="AF254" s="2">
        <v>4</v>
      </c>
      <c r="AG254" s="2">
        <v>0</v>
      </c>
      <c r="AH254" s="2">
        <v>0</v>
      </c>
      <c r="AI254" s="2">
        <v>0</v>
      </c>
      <c r="AJ254" s="2">
        <v>0</v>
      </c>
      <c r="AK254" s="2">
        <v>2</v>
      </c>
      <c r="AL254" s="2">
        <v>0</v>
      </c>
      <c r="AM254" s="2">
        <v>0</v>
      </c>
      <c r="AN254" s="3">
        <f t="shared" si="12"/>
        <v>4672</v>
      </c>
      <c r="AO254">
        <f t="shared" si="13"/>
        <v>714</v>
      </c>
      <c r="AP254">
        <f t="shared" si="14"/>
        <v>6</v>
      </c>
      <c r="AQ254" s="3">
        <f t="shared" si="15"/>
        <v>5392</v>
      </c>
    </row>
    <row r="255" spans="1:43" ht="15.75" hidden="1" thickTop="1" x14ac:dyDescent="0.25">
      <c r="A255" s="2">
        <v>9</v>
      </c>
      <c r="B255" s="2">
        <v>2020</v>
      </c>
      <c r="C255" s="2">
        <v>1</v>
      </c>
      <c r="D255" s="4">
        <v>1593</v>
      </c>
      <c r="E255" s="4">
        <v>3772</v>
      </c>
      <c r="F255" s="4">
        <v>1376</v>
      </c>
      <c r="G255" s="2">
        <v>13</v>
      </c>
      <c r="H255" s="2">
        <v>3</v>
      </c>
      <c r="I255" s="2">
        <v>0</v>
      </c>
      <c r="J255" s="2">
        <v>0</v>
      </c>
      <c r="K255" s="2">
        <v>11</v>
      </c>
      <c r="L255" s="2">
        <v>7</v>
      </c>
      <c r="M255" s="2">
        <v>1</v>
      </c>
      <c r="N255" s="2">
        <v>0</v>
      </c>
      <c r="O255" s="2">
        <v>20</v>
      </c>
      <c r="P255" s="2">
        <v>341</v>
      </c>
      <c r="Q255" s="2">
        <v>126</v>
      </c>
      <c r="R255" s="2">
        <v>26</v>
      </c>
      <c r="S255" s="2">
        <v>0</v>
      </c>
      <c r="T255" s="2">
        <v>0</v>
      </c>
      <c r="U255" s="2">
        <v>0</v>
      </c>
      <c r="V255" s="2">
        <v>0</v>
      </c>
      <c r="W255" s="2">
        <v>0</v>
      </c>
      <c r="X255" s="2">
        <v>5</v>
      </c>
      <c r="Y255" s="2">
        <v>124</v>
      </c>
      <c r="Z255" s="2">
        <v>459</v>
      </c>
      <c r="AA255" s="2">
        <v>249</v>
      </c>
      <c r="AB255" s="2">
        <v>20</v>
      </c>
      <c r="AC255" s="2">
        <v>8</v>
      </c>
      <c r="AD255" s="2">
        <v>4</v>
      </c>
      <c r="AE255" s="2">
        <v>0</v>
      </c>
      <c r="AF255" s="2">
        <v>0</v>
      </c>
      <c r="AG255" s="2">
        <v>0</v>
      </c>
      <c r="AH255" s="2">
        <v>0</v>
      </c>
      <c r="AI255" s="2">
        <v>0</v>
      </c>
      <c r="AJ255" s="2">
        <v>0</v>
      </c>
      <c r="AK255" s="2">
        <v>0</v>
      </c>
      <c r="AL255" s="2">
        <v>0</v>
      </c>
      <c r="AM255" s="2">
        <v>0</v>
      </c>
      <c r="AN255" s="3">
        <f t="shared" si="12"/>
        <v>6776</v>
      </c>
      <c r="AO255">
        <f t="shared" si="13"/>
        <v>1382</v>
      </c>
      <c r="AP255">
        <f t="shared" si="14"/>
        <v>0</v>
      </c>
      <c r="AQ255" s="3">
        <f t="shared" si="15"/>
        <v>8158</v>
      </c>
    </row>
    <row r="256" spans="1:43" ht="15.75" hidden="1" thickTop="1" x14ac:dyDescent="0.25">
      <c r="A256" s="2">
        <v>9</v>
      </c>
      <c r="B256" s="2">
        <v>2020</v>
      </c>
      <c r="C256" s="2">
        <v>2</v>
      </c>
      <c r="D256" s="4">
        <v>1584</v>
      </c>
      <c r="E256" s="4">
        <v>3778</v>
      </c>
      <c r="F256" s="4">
        <v>1371</v>
      </c>
      <c r="G256" s="2">
        <v>13</v>
      </c>
      <c r="H256" s="2">
        <v>3</v>
      </c>
      <c r="I256" s="2">
        <v>0</v>
      </c>
      <c r="J256" s="2">
        <v>0</v>
      </c>
      <c r="K256" s="2">
        <v>11</v>
      </c>
      <c r="L256" s="2">
        <v>7</v>
      </c>
      <c r="M256" s="2">
        <v>1</v>
      </c>
      <c r="N256" s="2">
        <v>0</v>
      </c>
      <c r="O256" s="2">
        <v>20</v>
      </c>
      <c r="P256" s="2">
        <v>339</v>
      </c>
      <c r="Q256" s="2">
        <v>124</v>
      </c>
      <c r="R256" s="2">
        <v>27</v>
      </c>
      <c r="S256" s="2">
        <v>0</v>
      </c>
      <c r="T256" s="2">
        <v>0</v>
      </c>
      <c r="U256" s="2">
        <v>0</v>
      </c>
      <c r="V256" s="2">
        <v>0</v>
      </c>
      <c r="W256" s="2">
        <v>0</v>
      </c>
      <c r="X256" s="2">
        <v>4</v>
      </c>
      <c r="Y256" s="2">
        <v>124</v>
      </c>
      <c r="Z256" s="2">
        <v>459</v>
      </c>
      <c r="AA256" s="2">
        <v>248</v>
      </c>
      <c r="AB256" s="2">
        <v>20</v>
      </c>
      <c r="AC256" s="2">
        <v>8</v>
      </c>
      <c r="AD256" s="2">
        <v>4</v>
      </c>
      <c r="AE256" s="2">
        <v>0</v>
      </c>
      <c r="AF256" s="2">
        <v>0</v>
      </c>
      <c r="AG256" s="2">
        <v>0</v>
      </c>
      <c r="AH256" s="2">
        <v>0</v>
      </c>
      <c r="AI256" s="2">
        <v>0</v>
      </c>
      <c r="AJ256" s="2">
        <v>0</v>
      </c>
      <c r="AK256" s="2">
        <v>0</v>
      </c>
      <c r="AL256" s="2">
        <v>0</v>
      </c>
      <c r="AM256" s="2">
        <v>0</v>
      </c>
      <c r="AN256" s="3">
        <f t="shared" si="12"/>
        <v>6768</v>
      </c>
      <c r="AO256">
        <f t="shared" si="13"/>
        <v>1377</v>
      </c>
      <c r="AP256">
        <f t="shared" si="14"/>
        <v>0</v>
      </c>
      <c r="AQ256" s="3">
        <f t="shared" si="15"/>
        <v>8145</v>
      </c>
    </row>
    <row r="257" spans="1:43" ht="15.75" hidden="1" thickTop="1" x14ac:dyDescent="0.25">
      <c r="A257" s="2">
        <v>9</v>
      </c>
      <c r="B257" s="2">
        <v>2020</v>
      </c>
      <c r="C257" s="2">
        <v>3</v>
      </c>
      <c r="D257" s="4">
        <v>1584</v>
      </c>
      <c r="E257" s="4">
        <v>3805</v>
      </c>
      <c r="F257" s="4">
        <v>1374</v>
      </c>
      <c r="G257" s="2">
        <v>13</v>
      </c>
      <c r="H257" s="2">
        <v>3</v>
      </c>
      <c r="I257" s="2">
        <v>0</v>
      </c>
      <c r="J257" s="2">
        <v>0</v>
      </c>
      <c r="K257" s="2">
        <v>11</v>
      </c>
      <c r="L257" s="2">
        <v>7</v>
      </c>
      <c r="M257" s="2">
        <v>1</v>
      </c>
      <c r="N257" s="2">
        <v>0</v>
      </c>
      <c r="O257" s="2">
        <v>20</v>
      </c>
      <c r="P257" s="2">
        <v>334</v>
      </c>
      <c r="Q257" s="2">
        <v>126</v>
      </c>
      <c r="R257" s="2">
        <v>27</v>
      </c>
      <c r="S257" s="2">
        <v>0</v>
      </c>
      <c r="T257" s="2">
        <v>0</v>
      </c>
      <c r="U257" s="2">
        <v>0</v>
      </c>
      <c r="V257" s="2">
        <v>0</v>
      </c>
      <c r="W257" s="2">
        <v>0</v>
      </c>
      <c r="X257" s="2">
        <v>6</v>
      </c>
      <c r="Y257" s="2">
        <v>127</v>
      </c>
      <c r="Z257" s="2">
        <v>461</v>
      </c>
      <c r="AA257" s="2">
        <v>249</v>
      </c>
      <c r="AB257" s="2">
        <v>20</v>
      </c>
      <c r="AC257" s="2">
        <v>8</v>
      </c>
      <c r="AD257" s="2">
        <v>4</v>
      </c>
      <c r="AE257" s="2">
        <v>0</v>
      </c>
      <c r="AF257" s="2">
        <v>0</v>
      </c>
      <c r="AG257" s="2">
        <v>0</v>
      </c>
      <c r="AH257" s="2">
        <v>0</v>
      </c>
      <c r="AI257" s="2">
        <v>0</v>
      </c>
      <c r="AJ257" s="2">
        <v>0</v>
      </c>
      <c r="AK257" s="2">
        <v>0</v>
      </c>
      <c r="AL257" s="2">
        <v>0</v>
      </c>
      <c r="AM257" s="2">
        <v>0</v>
      </c>
      <c r="AN257" s="3">
        <f t="shared" si="12"/>
        <v>6798</v>
      </c>
      <c r="AO257">
        <f t="shared" si="13"/>
        <v>1382</v>
      </c>
      <c r="AP257">
        <f t="shared" si="14"/>
        <v>0</v>
      </c>
      <c r="AQ257" s="3">
        <f t="shared" si="15"/>
        <v>8180</v>
      </c>
    </row>
    <row r="258" spans="1:43" ht="15.75" hidden="1" thickTop="1" x14ac:dyDescent="0.25">
      <c r="A258" s="2">
        <v>9</v>
      </c>
      <c r="B258" s="2">
        <v>2020</v>
      </c>
      <c r="C258" s="2">
        <v>4</v>
      </c>
      <c r="D258" s="4">
        <v>1585</v>
      </c>
      <c r="E258" s="4">
        <v>3839</v>
      </c>
      <c r="F258" s="4">
        <v>1389</v>
      </c>
      <c r="G258" s="2">
        <v>13</v>
      </c>
      <c r="H258" s="2">
        <v>3</v>
      </c>
      <c r="I258" s="2">
        <v>0</v>
      </c>
      <c r="J258" s="2">
        <v>0</v>
      </c>
      <c r="K258" s="2">
        <v>11</v>
      </c>
      <c r="L258" s="2">
        <v>7</v>
      </c>
      <c r="M258" s="2">
        <v>1</v>
      </c>
      <c r="N258" s="2">
        <v>0</v>
      </c>
      <c r="O258" s="2">
        <v>20</v>
      </c>
      <c r="P258" s="2">
        <v>335</v>
      </c>
      <c r="Q258" s="2">
        <v>125</v>
      </c>
      <c r="R258" s="2">
        <v>25</v>
      </c>
      <c r="S258" s="2">
        <v>0</v>
      </c>
      <c r="T258" s="2">
        <v>0</v>
      </c>
      <c r="U258" s="2">
        <v>0</v>
      </c>
      <c r="V258" s="2">
        <v>0</v>
      </c>
      <c r="W258" s="2">
        <v>0</v>
      </c>
      <c r="X258" s="2">
        <v>5</v>
      </c>
      <c r="Y258" s="2">
        <v>124</v>
      </c>
      <c r="Z258" s="2">
        <v>463</v>
      </c>
      <c r="AA258" s="2">
        <v>249</v>
      </c>
      <c r="AB258" s="2">
        <v>20</v>
      </c>
      <c r="AC258" s="2">
        <v>8</v>
      </c>
      <c r="AD258" s="2">
        <v>4</v>
      </c>
      <c r="AE258" s="2">
        <v>0</v>
      </c>
      <c r="AF258" s="2">
        <v>0</v>
      </c>
      <c r="AG258" s="2">
        <v>0</v>
      </c>
      <c r="AH258" s="2">
        <v>0</v>
      </c>
      <c r="AI258" s="2">
        <v>0</v>
      </c>
      <c r="AJ258" s="2">
        <v>0</v>
      </c>
      <c r="AK258" s="2">
        <v>0</v>
      </c>
      <c r="AL258" s="2">
        <v>0</v>
      </c>
      <c r="AM258" s="2">
        <v>0</v>
      </c>
      <c r="AN258" s="3">
        <f t="shared" si="12"/>
        <v>6848</v>
      </c>
      <c r="AO258">
        <f t="shared" si="13"/>
        <v>1378</v>
      </c>
      <c r="AP258">
        <f t="shared" si="14"/>
        <v>0</v>
      </c>
      <c r="AQ258" s="3">
        <f t="shared" si="15"/>
        <v>8226</v>
      </c>
    </row>
    <row r="259" spans="1:43" ht="15.75" hidden="1" thickTop="1" x14ac:dyDescent="0.25">
      <c r="A259" s="2">
        <v>9</v>
      </c>
      <c r="B259" s="2">
        <v>2020</v>
      </c>
      <c r="C259" s="2">
        <v>5</v>
      </c>
      <c r="D259" s="4">
        <v>1583</v>
      </c>
      <c r="E259" s="4">
        <v>3879</v>
      </c>
      <c r="F259" s="4">
        <v>1420</v>
      </c>
      <c r="G259" s="2">
        <v>13</v>
      </c>
      <c r="H259" s="2">
        <v>3</v>
      </c>
      <c r="I259" s="2">
        <v>0</v>
      </c>
      <c r="J259" s="2">
        <v>0</v>
      </c>
      <c r="K259" s="2">
        <v>11</v>
      </c>
      <c r="L259" s="2">
        <v>7</v>
      </c>
      <c r="M259" s="2">
        <v>1</v>
      </c>
      <c r="N259" s="2">
        <v>0</v>
      </c>
      <c r="O259" s="2">
        <v>20</v>
      </c>
      <c r="P259" s="2">
        <v>336</v>
      </c>
      <c r="Q259" s="2">
        <v>126</v>
      </c>
      <c r="R259" s="2">
        <v>25</v>
      </c>
      <c r="S259" s="2">
        <v>0</v>
      </c>
      <c r="T259" s="2">
        <v>0</v>
      </c>
      <c r="U259" s="2">
        <v>0</v>
      </c>
      <c r="V259" s="2">
        <v>0</v>
      </c>
      <c r="W259" s="2">
        <v>0</v>
      </c>
      <c r="X259" s="2">
        <v>5</v>
      </c>
      <c r="Y259" s="2">
        <v>124</v>
      </c>
      <c r="Z259" s="2">
        <v>460</v>
      </c>
      <c r="AA259" s="2">
        <v>249</v>
      </c>
      <c r="AB259" s="2">
        <v>20</v>
      </c>
      <c r="AC259" s="2">
        <v>8</v>
      </c>
      <c r="AD259" s="2">
        <v>4</v>
      </c>
      <c r="AE259" s="2">
        <v>0</v>
      </c>
      <c r="AF259" s="2">
        <v>0</v>
      </c>
      <c r="AG259" s="2">
        <v>0</v>
      </c>
      <c r="AH259" s="2">
        <v>0</v>
      </c>
      <c r="AI259" s="2">
        <v>0</v>
      </c>
      <c r="AJ259" s="2">
        <v>0</v>
      </c>
      <c r="AK259" s="2">
        <v>0</v>
      </c>
      <c r="AL259" s="2">
        <v>0</v>
      </c>
      <c r="AM259" s="2">
        <v>0</v>
      </c>
      <c r="AN259" s="3">
        <f t="shared" si="12"/>
        <v>6917</v>
      </c>
      <c r="AO259">
        <f t="shared" si="13"/>
        <v>1377</v>
      </c>
      <c r="AP259">
        <f t="shared" si="14"/>
        <v>0</v>
      </c>
      <c r="AQ259" s="3">
        <f t="shared" si="15"/>
        <v>8294</v>
      </c>
    </row>
    <row r="260" spans="1:43" ht="15.75" hidden="1" thickTop="1" x14ac:dyDescent="0.25">
      <c r="A260" s="2">
        <v>9</v>
      </c>
      <c r="B260" s="2">
        <v>2020</v>
      </c>
      <c r="C260" s="2">
        <v>6</v>
      </c>
      <c r="D260" s="4">
        <v>1594</v>
      </c>
      <c r="E260" s="4">
        <v>3921</v>
      </c>
      <c r="F260" s="4">
        <v>1421</v>
      </c>
      <c r="G260" s="2">
        <v>13</v>
      </c>
      <c r="H260" s="2">
        <v>3</v>
      </c>
      <c r="I260" s="2">
        <v>0</v>
      </c>
      <c r="J260" s="2">
        <v>0</v>
      </c>
      <c r="K260" s="2">
        <v>11</v>
      </c>
      <c r="L260" s="2">
        <v>7</v>
      </c>
      <c r="M260" s="2">
        <v>1</v>
      </c>
      <c r="N260" s="2">
        <v>0</v>
      </c>
      <c r="O260" s="2">
        <v>20</v>
      </c>
      <c r="P260" s="2">
        <v>336</v>
      </c>
      <c r="Q260" s="2">
        <v>133</v>
      </c>
      <c r="R260" s="2">
        <v>27</v>
      </c>
      <c r="S260" s="2">
        <v>0</v>
      </c>
      <c r="T260" s="2">
        <v>0</v>
      </c>
      <c r="U260" s="2">
        <v>0</v>
      </c>
      <c r="V260" s="2">
        <v>0</v>
      </c>
      <c r="W260" s="2">
        <v>0</v>
      </c>
      <c r="X260" s="2">
        <v>5</v>
      </c>
      <c r="Y260" s="2">
        <v>124</v>
      </c>
      <c r="Z260" s="2">
        <v>462</v>
      </c>
      <c r="AA260" s="2">
        <v>248</v>
      </c>
      <c r="AB260" s="2">
        <v>20</v>
      </c>
      <c r="AC260" s="2">
        <v>8</v>
      </c>
      <c r="AD260" s="2">
        <v>4</v>
      </c>
      <c r="AE260" s="2">
        <v>0</v>
      </c>
      <c r="AF260" s="2">
        <v>0</v>
      </c>
      <c r="AG260" s="2">
        <v>0</v>
      </c>
      <c r="AH260" s="2">
        <v>0</v>
      </c>
      <c r="AI260" s="2">
        <v>0</v>
      </c>
      <c r="AJ260" s="2">
        <v>0</v>
      </c>
      <c r="AK260" s="2">
        <v>0</v>
      </c>
      <c r="AL260" s="2">
        <v>0</v>
      </c>
      <c r="AM260" s="2">
        <v>0</v>
      </c>
      <c r="AN260" s="3">
        <f t="shared" ref="AN260:AN323" si="16">SUM(D260:M260)</f>
        <v>6971</v>
      </c>
      <c r="AO260">
        <f t="shared" ref="AO260:AO323" si="17">SUM(N260:AD260)</f>
        <v>1387</v>
      </c>
      <c r="AP260">
        <f t="shared" ref="AP260:AP323" si="18">SUM(AE260:AM260)</f>
        <v>0</v>
      </c>
      <c r="AQ260" s="3">
        <f t="shared" ref="AQ260:AQ323" si="19">SUM(AN260:AP260)</f>
        <v>8358</v>
      </c>
    </row>
    <row r="261" spans="1:43" ht="15.75" hidden="1" thickTop="1" x14ac:dyDescent="0.25">
      <c r="A261" s="2">
        <v>9</v>
      </c>
      <c r="B261" s="2">
        <v>2020</v>
      </c>
      <c r="C261" s="2">
        <v>7</v>
      </c>
      <c r="D261" s="4">
        <v>1581</v>
      </c>
      <c r="E261" s="4">
        <v>3967</v>
      </c>
      <c r="F261" s="4">
        <v>1427</v>
      </c>
      <c r="G261" s="2">
        <v>13</v>
      </c>
      <c r="H261" s="2">
        <v>3</v>
      </c>
      <c r="I261" s="2">
        <v>0</v>
      </c>
      <c r="J261" s="2">
        <v>0</v>
      </c>
      <c r="K261" s="2">
        <v>11</v>
      </c>
      <c r="L261" s="2">
        <v>7</v>
      </c>
      <c r="M261" s="2">
        <v>1</v>
      </c>
      <c r="N261" s="2">
        <v>0</v>
      </c>
      <c r="O261" s="2">
        <v>21</v>
      </c>
      <c r="P261" s="2">
        <v>337</v>
      </c>
      <c r="Q261" s="2">
        <v>136</v>
      </c>
      <c r="R261" s="2">
        <v>26</v>
      </c>
      <c r="S261" s="2">
        <v>0</v>
      </c>
      <c r="T261" s="2">
        <v>0</v>
      </c>
      <c r="U261" s="2">
        <v>0</v>
      </c>
      <c r="V261" s="2">
        <v>0</v>
      </c>
      <c r="W261" s="2">
        <v>0</v>
      </c>
      <c r="X261" s="2">
        <v>5</v>
      </c>
      <c r="Y261" s="2">
        <v>122</v>
      </c>
      <c r="Z261" s="2">
        <v>459</v>
      </c>
      <c r="AA261" s="2">
        <v>249</v>
      </c>
      <c r="AB261" s="2">
        <v>20</v>
      </c>
      <c r="AC261" s="2">
        <v>8</v>
      </c>
      <c r="AD261" s="2">
        <v>4</v>
      </c>
      <c r="AE261" s="2">
        <v>0</v>
      </c>
      <c r="AF261" s="2">
        <v>0</v>
      </c>
      <c r="AG261" s="2">
        <v>0</v>
      </c>
      <c r="AH261" s="2">
        <v>0</v>
      </c>
      <c r="AI261" s="2">
        <v>0</v>
      </c>
      <c r="AJ261" s="2">
        <v>0</v>
      </c>
      <c r="AK261" s="2">
        <v>0</v>
      </c>
      <c r="AL261" s="2">
        <v>0</v>
      </c>
      <c r="AM261" s="2">
        <v>0</v>
      </c>
      <c r="AN261" s="3">
        <f t="shared" si="16"/>
        <v>7010</v>
      </c>
      <c r="AO261">
        <f t="shared" si="17"/>
        <v>1387</v>
      </c>
      <c r="AP261">
        <f t="shared" si="18"/>
        <v>0</v>
      </c>
      <c r="AQ261" s="3">
        <f t="shared" si="19"/>
        <v>8397</v>
      </c>
    </row>
    <row r="262" spans="1:43" ht="15.75" hidden="1" thickTop="1" x14ac:dyDescent="0.25">
      <c r="A262" s="2">
        <v>9</v>
      </c>
      <c r="B262" s="2">
        <v>2020</v>
      </c>
      <c r="C262" s="2">
        <v>8</v>
      </c>
      <c r="D262" s="4">
        <v>1584</v>
      </c>
      <c r="E262" s="4">
        <v>3991</v>
      </c>
      <c r="F262" s="4">
        <v>1427</v>
      </c>
      <c r="G262" s="2">
        <v>14</v>
      </c>
      <c r="H262" s="2">
        <v>3</v>
      </c>
      <c r="I262" s="2">
        <v>0</v>
      </c>
      <c r="J262" s="2">
        <v>0</v>
      </c>
      <c r="K262" s="2">
        <v>11</v>
      </c>
      <c r="L262" s="2">
        <v>7</v>
      </c>
      <c r="M262" s="2">
        <v>1</v>
      </c>
      <c r="N262" s="2">
        <v>0</v>
      </c>
      <c r="O262" s="2">
        <v>21</v>
      </c>
      <c r="P262" s="2">
        <v>338</v>
      </c>
      <c r="Q262" s="2">
        <v>131</v>
      </c>
      <c r="R262" s="2">
        <v>30</v>
      </c>
      <c r="S262" s="2">
        <v>0</v>
      </c>
      <c r="T262" s="2">
        <v>0</v>
      </c>
      <c r="U262" s="2">
        <v>0</v>
      </c>
      <c r="V262" s="2">
        <v>0</v>
      </c>
      <c r="W262" s="2">
        <v>0</v>
      </c>
      <c r="X262" s="2">
        <v>5</v>
      </c>
      <c r="Y262" s="2">
        <v>120</v>
      </c>
      <c r="Z262" s="2">
        <v>467</v>
      </c>
      <c r="AA262" s="2">
        <v>245</v>
      </c>
      <c r="AB262" s="2">
        <v>20</v>
      </c>
      <c r="AC262" s="2">
        <v>8</v>
      </c>
      <c r="AD262" s="2">
        <v>4</v>
      </c>
      <c r="AE262" s="2">
        <v>0</v>
      </c>
      <c r="AF262" s="2">
        <v>0</v>
      </c>
      <c r="AG262" s="2">
        <v>0</v>
      </c>
      <c r="AH262" s="2">
        <v>0</v>
      </c>
      <c r="AI262" s="2">
        <v>0</v>
      </c>
      <c r="AJ262" s="2">
        <v>0</v>
      </c>
      <c r="AK262" s="2">
        <v>0</v>
      </c>
      <c r="AL262" s="2">
        <v>0</v>
      </c>
      <c r="AM262" s="2">
        <v>0</v>
      </c>
      <c r="AN262" s="3">
        <f t="shared" si="16"/>
        <v>7038</v>
      </c>
      <c r="AO262">
        <f t="shared" si="17"/>
        <v>1389</v>
      </c>
      <c r="AP262">
        <f t="shared" si="18"/>
        <v>0</v>
      </c>
      <c r="AQ262" s="3">
        <f t="shared" si="19"/>
        <v>8427</v>
      </c>
    </row>
    <row r="263" spans="1:43" ht="15.75" hidden="1" thickTop="1" x14ac:dyDescent="0.25">
      <c r="A263" s="2">
        <v>9</v>
      </c>
      <c r="B263" s="2">
        <v>2020</v>
      </c>
      <c r="C263" s="2">
        <v>9</v>
      </c>
      <c r="D263" s="4">
        <v>1581</v>
      </c>
      <c r="E263" s="4">
        <v>4033</v>
      </c>
      <c r="F263" s="4">
        <v>1434</v>
      </c>
      <c r="G263" s="2">
        <v>14</v>
      </c>
      <c r="H263" s="2">
        <v>3</v>
      </c>
      <c r="I263" s="2">
        <v>0</v>
      </c>
      <c r="J263" s="2">
        <v>0</v>
      </c>
      <c r="K263" s="2">
        <v>11</v>
      </c>
      <c r="L263" s="2">
        <v>7</v>
      </c>
      <c r="M263" s="2">
        <v>1</v>
      </c>
      <c r="N263" s="2">
        <v>0</v>
      </c>
      <c r="O263" s="2">
        <v>21</v>
      </c>
      <c r="P263" s="2">
        <v>339</v>
      </c>
      <c r="Q263" s="2">
        <v>133</v>
      </c>
      <c r="R263" s="2">
        <v>32</v>
      </c>
      <c r="S263" s="2">
        <v>0</v>
      </c>
      <c r="T263" s="2">
        <v>0</v>
      </c>
      <c r="U263" s="2">
        <v>0</v>
      </c>
      <c r="V263" s="2">
        <v>0</v>
      </c>
      <c r="W263" s="2">
        <v>0</v>
      </c>
      <c r="X263" s="2">
        <v>5</v>
      </c>
      <c r="Y263" s="2">
        <v>119</v>
      </c>
      <c r="Z263" s="2">
        <v>463</v>
      </c>
      <c r="AA263" s="2">
        <v>244</v>
      </c>
      <c r="AB263" s="2">
        <v>20</v>
      </c>
      <c r="AC263" s="2">
        <v>8</v>
      </c>
      <c r="AD263" s="2">
        <v>4</v>
      </c>
      <c r="AE263" s="2">
        <v>0</v>
      </c>
      <c r="AF263" s="2">
        <v>0</v>
      </c>
      <c r="AG263" s="2">
        <v>0</v>
      </c>
      <c r="AH263" s="2">
        <v>0</v>
      </c>
      <c r="AI263" s="2">
        <v>0</v>
      </c>
      <c r="AJ263" s="2">
        <v>0</v>
      </c>
      <c r="AK263" s="2">
        <v>0</v>
      </c>
      <c r="AL263" s="2">
        <v>0</v>
      </c>
      <c r="AM263" s="2">
        <v>0</v>
      </c>
      <c r="AN263" s="3">
        <f t="shared" si="16"/>
        <v>7084</v>
      </c>
      <c r="AO263">
        <f t="shared" si="17"/>
        <v>1388</v>
      </c>
      <c r="AP263">
        <f t="shared" si="18"/>
        <v>0</v>
      </c>
      <c r="AQ263" s="3">
        <f t="shared" si="19"/>
        <v>8472</v>
      </c>
    </row>
    <row r="264" spans="1:43" ht="15.75" hidden="1" thickTop="1" x14ac:dyDescent="0.25">
      <c r="A264" s="2">
        <v>9</v>
      </c>
      <c r="B264" s="2">
        <v>2020</v>
      </c>
      <c r="C264" s="2">
        <v>10</v>
      </c>
      <c r="D264" s="4">
        <v>1575</v>
      </c>
      <c r="E264" s="4">
        <v>4030</v>
      </c>
      <c r="F264" s="4">
        <v>1445</v>
      </c>
      <c r="G264" s="2">
        <v>15</v>
      </c>
      <c r="H264" s="2">
        <v>3</v>
      </c>
      <c r="I264" s="2">
        <v>0</v>
      </c>
      <c r="J264" s="2">
        <v>0</v>
      </c>
      <c r="K264" s="2">
        <v>11</v>
      </c>
      <c r="L264" s="2">
        <v>7</v>
      </c>
      <c r="M264" s="2">
        <v>1</v>
      </c>
      <c r="N264" s="2">
        <v>0</v>
      </c>
      <c r="O264" s="2">
        <v>21</v>
      </c>
      <c r="P264" s="2">
        <v>335</v>
      </c>
      <c r="Q264" s="2">
        <v>132</v>
      </c>
      <c r="R264" s="2">
        <v>31</v>
      </c>
      <c r="S264" s="2">
        <v>0</v>
      </c>
      <c r="T264" s="2">
        <v>0</v>
      </c>
      <c r="U264" s="2">
        <v>0</v>
      </c>
      <c r="V264" s="2">
        <v>0</v>
      </c>
      <c r="W264" s="2">
        <v>0</v>
      </c>
      <c r="X264" s="2">
        <v>5</v>
      </c>
      <c r="Y264" s="2">
        <v>119</v>
      </c>
      <c r="Z264" s="2">
        <v>465</v>
      </c>
      <c r="AA264" s="2">
        <v>244</v>
      </c>
      <c r="AB264" s="2">
        <v>20</v>
      </c>
      <c r="AC264" s="2">
        <v>8</v>
      </c>
      <c r="AD264" s="2">
        <v>4</v>
      </c>
      <c r="AE264" s="2">
        <v>0</v>
      </c>
      <c r="AF264" s="2">
        <v>0</v>
      </c>
      <c r="AG264" s="2">
        <v>0</v>
      </c>
      <c r="AH264" s="2">
        <v>0</v>
      </c>
      <c r="AI264" s="2">
        <v>0</v>
      </c>
      <c r="AJ264" s="2">
        <v>0</v>
      </c>
      <c r="AK264" s="2">
        <v>0</v>
      </c>
      <c r="AL264" s="2">
        <v>0</v>
      </c>
      <c r="AM264" s="2">
        <v>0</v>
      </c>
      <c r="AN264" s="3">
        <f t="shared" si="16"/>
        <v>7087</v>
      </c>
      <c r="AO264">
        <f t="shared" si="17"/>
        <v>1384</v>
      </c>
      <c r="AP264">
        <f t="shared" si="18"/>
        <v>0</v>
      </c>
      <c r="AQ264" s="3">
        <f t="shared" si="19"/>
        <v>8471</v>
      </c>
    </row>
    <row r="265" spans="1:43" ht="15.75" hidden="1" thickTop="1" x14ac:dyDescent="0.25">
      <c r="A265" s="2">
        <v>9</v>
      </c>
      <c r="B265" s="2">
        <v>2020</v>
      </c>
      <c r="C265" s="2">
        <v>11</v>
      </c>
      <c r="D265" s="4">
        <v>1582</v>
      </c>
      <c r="E265" s="4">
        <v>4054</v>
      </c>
      <c r="F265" s="4">
        <v>1449</v>
      </c>
      <c r="G265" s="2">
        <v>15</v>
      </c>
      <c r="H265" s="2">
        <v>3</v>
      </c>
      <c r="I265" s="2">
        <v>0</v>
      </c>
      <c r="J265" s="2">
        <v>0</v>
      </c>
      <c r="K265" s="2">
        <v>11</v>
      </c>
      <c r="L265" s="2">
        <v>7</v>
      </c>
      <c r="M265" s="2">
        <v>1</v>
      </c>
      <c r="N265" s="2">
        <v>0</v>
      </c>
      <c r="O265" s="2">
        <v>21</v>
      </c>
      <c r="P265" s="2">
        <v>333</v>
      </c>
      <c r="Q265" s="2">
        <v>136</v>
      </c>
      <c r="R265" s="2">
        <v>29</v>
      </c>
      <c r="S265" s="2">
        <v>0</v>
      </c>
      <c r="T265" s="2">
        <v>0</v>
      </c>
      <c r="U265" s="2">
        <v>0</v>
      </c>
      <c r="V265" s="2">
        <v>0</v>
      </c>
      <c r="W265" s="2">
        <v>0</v>
      </c>
      <c r="X265" s="2">
        <v>5</v>
      </c>
      <c r="Y265" s="2">
        <v>120</v>
      </c>
      <c r="Z265" s="2">
        <v>466</v>
      </c>
      <c r="AA265" s="2">
        <v>246</v>
      </c>
      <c r="AB265" s="2">
        <v>20</v>
      </c>
      <c r="AC265" s="2">
        <v>8</v>
      </c>
      <c r="AD265" s="2">
        <v>4</v>
      </c>
      <c r="AE265" s="2">
        <v>0</v>
      </c>
      <c r="AF265" s="2">
        <v>0</v>
      </c>
      <c r="AG265" s="2">
        <v>0</v>
      </c>
      <c r="AH265" s="2">
        <v>0</v>
      </c>
      <c r="AI265" s="2">
        <v>0</v>
      </c>
      <c r="AJ265" s="2">
        <v>0</v>
      </c>
      <c r="AK265" s="2">
        <v>0</v>
      </c>
      <c r="AL265" s="2">
        <v>0</v>
      </c>
      <c r="AM265" s="2">
        <v>0</v>
      </c>
      <c r="AN265" s="3">
        <f t="shared" si="16"/>
        <v>7122</v>
      </c>
      <c r="AO265">
        <f t="shared" si="17"/>
        <v>1388</v>
      </c>
      <c r="AP265">
        <f t="shared" si="18"/>
        <v>0</v>
      </c>
      <c r="AQ265" s="3">
        <f t="shared" si="19"/>
        <v>8510</v>
      </c>
    </row>
    <row r="266" spans="1:43" ht="15.75" hidden="1" thickTop="1" x14ac:dyDescent="0.25">
      <c r="A266" s="2">
        <v>9</v>
      </c>
      <c r="B266" s="2">
        <v>2020</v>
      </c>
      <c r="C266" s="2">
        <v>12</v>
      </c>
      <c r="D266" s="4">
        <v>1581</v>
      </c>
      <c r="E266" s="4">
        <v>4095</v>
      </c>
      <c r="F266" s="4">
        <v>1458</v>
      </c>
      <c r="G266" s="2">
        <v>15</v>
      </c>
      <c r="H266" s="2">
        <v>3</v>
      </c>
      <c r="I266" s="2">
        <v>0</v>
      </c>
      <c r="J266" s="2">
        <v>0</v>
      </c>
      <c r="K266" s="2">
        <v>11</v>
      </c>
      <c r="L266" s="2">
        <v>7</v>
      </c>
      <c r="M266" s="2">
        <v>1</v>
      </c>
      <c r="N266" s="2">
        <v>0</v>
      </c>
      <c r="O266" s="2">
        <v>21</v>
      </c>
      <c r="P266" s="2">
        <v>335</v>
      </c>
      <c r="Q266" s="2">
        <v>133</v>
      </c>
      <c r="R266" s="2">
        <v>30</v>
      </c>
      <c r="S266" s="2">
        <v>0</v>
      </c>
      <c r="T266" s="2">
        <v>0</v>
      </c>
      <c r="U266" s="2">
        <v>0</v>
      </c>
      <c r="V266" s="2">
        <v>0</v>
      </c>
      <c r="W266" s="2">
        <v>0</v>
      </c>
      <c r="X266" s="2">
        <v>5</v>
      </c>
      <c r="Y266" s="2">
        <v>118</v>
      </c>
      <c r="Z266" s="2">
        <v>470</v>
      </c>
      <c r="AA266" s="2">
        <v>247</v>
      </c>
      <c r="AB266" s="2">
        <v>20</v>
      </c>
      <c r="AC266" s="2">
        <v>8</v>
      </c>
      <c r="AD266" s="2">
        <v>4</v>
      </c>
      <c r="AE266" s="2">
        <v>0</v>
      </c>
      <c r="AF266" s="2">
        <v>0</v>
      </c>
      <c r="AG266" s="2">
        <v>0</v>
      </c>
      <c r="AH266" s="2">
        <v>0</v>
      </c>
      <c r="AI266" s="2">
        <v>0</v>
      </c>
      <c r="AJ266" s="2">
        <v>0</v>
      </c>
      <c r="AK266" s="2">
        <v>0</v>
      </c>
      <c r="AL266" s="2">
        <v>0</v>
      </c>
      <c r="AM266" s="2">
        <v>0</v>
      </c>
      <c r="AN266" s="3">
        <f t="shared" si="16"/>
        <v>7171</v>
      </c>
      <c r="AO266">
        <f t="shared" si="17"/>
        <v>1391</v>
      </c>
      <c r="AP266">
        <f t="shared" si="18"/>
        <v>0</v>
      </c>
      <c r="AQ266" s="3">
        <f t="shared" si="19"/>
        <v>8562</v>
      </c>
    </row>
    <row r="267" spans="1:43" ht="15.75" hidden="1" thickTop="1" x14ac:dyDescent="0.25">
      <c r="A267" s="2">
        <v>10</v>
      </c>
      <c r="B267" s="2">
        <v>2020</v>
      </c>
      <c r="C267" s="2">
        <v>1</v>
      </c>
      <c r="D267" s="2">
        <v>117</v>
      </c>
      <c r="E267" s="2">
        <v>122</v>
      </c>
      <c r="F267" s="2">
        <v>22</v>
      </c>
      <c r="G267" s="2">
        <v>0</v>
      </c>
      <c r="H267" s="2">
        <v>0</v>
      </c>
      <c r="I267" s="2">
        <v>0</v>
      </c>
      <c r="J267" s="2">
        <v>0</v>
      </c>
      <c r="K267" s="2">
        <v>0</v>
      </c>
      <c r="L267" s="2">
        <v>0</v>
      </c>
      <c r="M267" s="2">
        <v>0</v>
      </c>
      <c r="N267" s="2">
        <v>0</v>
      </c>
      <c r="O267" s="2">
        <v>1</v>
      </c>
      <c r="P267" s="2">
        <v>33</v>
      </c>
      <c r="Q267" s="2">
        <v>9</v>
      </c>
      <c r="R267" s="2">
        <v>0</v>
      </c>
      <c r="S267" s="2">
        <v>1</v>
      </c>
      <c r="T267" s="2">
        <v>0</v>
      </c>
      <c r="U267" s="2">
        <v>0</v>
      </c>
      <c r="V267" s="2">
        <v>0</v>
      </c>
      <c r="W267" s="2">
        <v>0</v>
      </c>
      <c r="X267" s="2">
        <v>0</v>
      </c>
      <c r="Y267" s="2">
        <v>12</v>
      </c>
      <c r="Z267" s="2">
        <v>38</v>
      </c>
      <c r="AA267" s="2">
        <v>13</v>
      </c>
      <c r="AB267" s="2">
        <v>2</v>
      </c>
      <c r="AC267" s="2">
        <v>0</v>
      </c>
      <c r="AD267" s="2">
        <v>2</v>
      </c>
      <c r="AE267" s="2">
        <v>0</v>
      </c>
      <c r="AF267" s="2">
        <v>0</v>
      </c>
      <c r="AG267" s="2">
        <v>0</v>
      </c>
      <c r="AH267" s="2">
        <v>0</v>
      </c>
      <c r="AI267" s="2">
        <v>0</v>
      </c>
      <c r="AJ267" s="2">
        <v>0</v>
      </c>
      <c r="AK267" s="2">
        <v>0</v>
      </c>
      <c r="AL267" s="2">
        <v>0</v>
      </c>
      <c r="AM267" s="2">
        <v>0</v>
      </c>
      <c r="AN267" s="3">
        <f t="shared" si="16"/>
        <v>261</v>
      </c>
      <c r="AO267">
        <f t="shared" si="17"/>
        <v>111</v>
      </c>
      <c r="AP267">
        <f t="shared" si="18"/>
        <v>0</v>
      </c>
      <c r="AQ267" s="3">
        <f t="shared" si="19"/>
        <v>372</v>
      </c>
    </row>
    <row r="268" spans="1:43" ht="15.75" hidden="1" thickTop="1" x14ac:dyDescent="0.25">
      <c r="A268" s="2">
        <v>10</v>
      </c>
      <c r="B268" s="2">
        <v>2020</v>
      </c>
      <c r="C268" s="2">
        <v>2</v>
      </c>
      <c r="D268" s="2">
        <v>119</v>
      </c>
      <c r="E268" s="2">
        <v>123</v>
      </c>
      <c r="F268" s="2">
        <v>22</v>
      </c>
      <c r="G268" s="2">
        <v>0</v>
      </c>
      <c r="H268" s="2">
        <v>0</v>
      </c>
      <c r="I268" s="2">
        <v>0</v>
      </c>
      <c r="J268" s="2">
        <v>0</v>
      </c>
      <c r="K268" s="2">
        <v>0</v>
      </c>
      <c r="L268" s="2">
        <v>0</v>
      </c>
      <c r="M268" s="2">
        <v>0</v>
      </c>
      <c r="N268" s="2">
        <v>0</v>
      </c>
      <c r="O268" s="2">
        <v>1</v>
      </c>
      <c r="P268" s="2">
        <v>33</v>
      </c>
      <c r="Q268" s="2">
        <v>9</v>
      </c>
      <c r="R268" s="2">
        <v>0</v>
      </c>
      <c r="S268" s="2">
        <v>1</v>
      </c>
      <c r="T268" s="2">
        <v>0</v>
      </c>
      <c r="U268" s="2">
        <v>0</v>
      </c>
      <c r="V268" s="2">
        <v>0</v>
      </c>
      <c r="W268" s="2">
        <v>0</v>
      </c>
      <c r="X268" s="2">
        <v>0</v>
      </c>
      <c r="Y268" s="2">
        <v>12</v>
      </c>
      <c r="Z268" s="2">
        <v>38</v>
      </c>
      <c r="AA268" s="2">
        <v>13</v>
      </c>
      <c r="AB268" s="2">
        <v>2</v>
      </c>
      <c r="AC268" s="2">
        <v>0</v>
      </c>
      <c r="AD268" s="2">
        <v>2</v>
      </c>
      <c r="AE268" s="2">
        <v>0</v>
      </c>
      <c r="AF268" s="2">
        <v>0</v>
      </c>
      <c r="AG268" s="2">
        <v>0</v>
      </c>
      <c r="AH268" s="2">
        <v>0</v>
      </c>
      <c r="AI268" s="2">
        <v>0</v>
      </c>
      <c r="AJ268" s="2">
        <v>0</v>
      </c>
      <c r="AK268" s="2">
        <v>0</v>
      </c>
      <c r="AL268" s="2">
        <v>0</v>
      </c>
      <c r="AM268" s="2">
        <v>0</v>
      </c>
      <c r="AN268" s="3">
        <f t="shared" si="16"/>
        <v>264</v>
      </c>
      <c r="AO268">
        <f t="shared" si="17"/>
        <v>111</v>
      </c>
      <c r="AP268">
        <f t="shared" si="18"/>
        <v>0</v>
      </c>
      <c r="AQ268" s="3">
        <f t="shared" si="19"/>
        <v>375</v>
      </c>
    </row>
    <row r="269" spans="1:43" ht="15.75" hidden="1" thickTop="1" x14ac:dyDescent="0.25">
      <c r="A269" s="2">
        <v>10</v>
      </c>
      <c r="B269" s="2">
        <v>2020</v>
      </c>
      <c r="C269" s="2">
        <v>3</v>
      </c>
      <c r="D269" s="2">
        <v>117</v>
      </c>
      <c r="E269" s="2">
        <v>123</v>
      </c>
      <c r="F269" s="2">
        <v>22</v>
      </c>
      <c r="G269" s="2">
        <v>0</v>
      </c>
      <c r="H269" s="2">
        <v>0</v>
      </c>
      <c r="I269" s="2">
        <v>0</v>
      </c>
      <c r="J269" s="2">
        <v>0</v>
      </c>
      <c r="K269" s="2">
        <v>0</v>
      </c>
      <c r="L269" s="2">
        <v>0</v>
      </c>
      <c r="M269" s="2">
        <v>0</v>
      </c>
      <c r="N269" s="2">
        <v>0</v>
      </c>
      <c r="O269" s="2">
        <v>1</v>
      </c>
      <c r="P269" s="2">
        <v>32</v>
      </c>
      <c r="Q269" s="2">
        <v>9</v>
      </c>
      <c r="R269" s="2">
        <v>0</v>
      </c>
      <c r="S269" s="2">
        <v>1</v>
      </c>
      <c r="T269" s="2">
        <v>0</v>
      </c>
      <c r="U269" s="2">
        <v>0</v>
      </c>
      <c r="V269" s="2">
        <v>0</v>
      </c>
      <c r="W269" s="2">
        <v>0</v>
      </c>
      <c r="X269" s="2">
        <v>0</v>
      </c>
      <c r="Y269" s="2">
        <v>13</v>
      </c>
      <c r="Z269" s="2">
        <v>38</v>
      </c>
      <c r="AA269" s="2">
        <v>13</v>
      </c>
      <c r="AB269" s="2">
        <v>2</v>
      </c>
      <c r="AC269" s="2">
        <v>0</v>
      </c>
      <c r="AD269" s="2">
        <v>2</v>
      </c>
      <c r="AE269" s="2">
        <v>0</v>
      </c>
      <c r="AF269" s="2">
        <v>0</v>
      </c>
      <c r="AG269" s="2">
        <v>0</v>
      </c>
      <c r="AH269" s="2">
        <v>0</v>
      </c>
      <c r="AI269" s="2">
        <v>0</v>
      </c>
      <c r="AJ269" s="2">
        <v>0</v>
      </c>
      <c r="AK269" s="2">
        <v>0</v>
      </c>
      <c r="AL269" s="2">
        <v>0</v>
      </c>
      <c r="AM269" s="2">
        <v>0</v>
      </c>
      <c r="AN269" s="3">
        <f t="shared" si="16"/>
        <v>262</v>
      </c>
      <c r="AO269">
        <f t="shared" si="17"/>
        <v>111</v>
      </c>
      <c r="AP269">
        <f t="shared" si="18"/>
        <v>0</v>
      </c>
      <c r="AQ269" s="3">
        <f t="shared" si="19"/>
        <v>373</v>
      </c>
    </row>
    <row r="270" spans="1:43" ht="15.75" hidden="1" thickTop="1" x14ac:dyDescent="0.25">
      <c r="A270" s="2">
        <v>10</v>
      </c>
      <c r="B270" s="2">
        <v>2020</v>
      </c>
      <c r="C270" s="2">
        <v>4</v>
      </c>
      <c r="D270" s="2">
        <v>116</v>
      </c>
      <c r="E270" s="2">
        <v>123</v>
      </c>
      <c r="F270" s="2">
        <v>22</v>
      </c>
      <c r="G270" s="2">
        <v>0</v>
      </c>
      <c r="H270" s="2">
        <v>0</v>
      </c>
      <c r="I270" s="2">
        <v>0</v>
      </c>
      <c r="J270" s="2">
        <v>0</v>
      </c>
      <c r="K270" s="2">
        <v>0</v>
      </c>
      <c r="L270" s="2">
        <v>0</v>
      </c>
      <c r="M270" s="2">
        <v>0</v>
      </c>
      <c r="N270" s="2">
        <v>0</v>
      </c>
      <c r="O270" s="2">
        <v>1</v>
      </c>
      <c r="P270" s="2">
        <v>32</v>
      </c>
      <c r="Q270" s="2">
        <v>9</v>
      </c>
      <c r="R270" s="2">
        <v>0</v>
      </c>
      <c r="S270" s="2">
        <v>1</v>
      </c>
      <c r="T270" s="2">
        <v>0</v>
      </c>
      <c r="U270" s="2">
        <v>0</v>
      </c>
      <c r="V270" s="2">
        <v>0</v>
      </c>
      <c r="W270" s="2">
        <v>0</v>
      </c>
      <c r="X270" s="2">
        <v>0</v>
      </c>
      <c r="Y270" s="2">
        <v>13</v>
      </c>
      <c r="Z270" s="2">
        <v>37</v>
      </c>
      <c r="AA270" s="2">
        <v>13</v>
      </c>
      <c r="AB270" s="2">
        <v>2</v>
      </c>
      <c r="AC270" s="2">
        <v>0</v>
      </c>
      <c r="AD270" s="2">
        <v>2</v>
      </c>
      <c r="AE270" s="2">
        <v>0</v>
      </c>
      <c r="AF270" s="2">
        <v>0</v>
      </c>
      <c r="AG270" s="2">
        <v>0</v>
      </c>
      <c r="AH270" s="2">
        <v>0</v>
      </c>
      <c r="AI270" s="2">
        <v>0</v>
      </c>
      <c r="AJ270" s="2">
        <v>0</v>
      </c>
      <c r="AK270" s="2">
        <v>0</v>
      </c>
      <c r="AL270" s="2">
        <v>0</v>
      </c>
      <c r="AM270" s="2">
        <v>0</v>
      </c>
      <c r="AN270" s="3">
        <f t="shared" si="16"/>
        <v>261</v>
      </c>
      <c r="AO270">
        <f t="shared" si="17"/>
        <v>110</v>
      </c>
      <c r="AP270">
        <f t="shared" si="18"/>
        <v>0</v>
      </c>
      <c r="AQ270" s="3">
        <f t="shared" si="19"/>
        <v>371</v>
      </c>
    </row>
    <row r="271" spans="1:43" ht="15.75" hidden="1" thickTop="1" x14ac:dyDescent="0.25">
      <c r="A271" s="2">
        <v>10</v>
      </c>
      <c r="B271" s="2">
        <v>2020</v>
      </c>
      <c r="C271" s="2">
        <v>5</v>
      </c>
      <c r="D271" s="2">
        <v>117</v>
      </c>
      <c r="E271" s="2">
        <v>122</v>
      </c>
      <c r="F271" s="2">
        <v>22</v>
      </c>
      <c r="G271" s="2">
        <v>0</v>
      </c>
      <c r="H271" s="2">
        <v>0</v>
      </c>
      <c r="I271" s="2">
        <v>0</v>
      </c>
      <c r="J271" s="2">
        <v>0</v>
      </c>
      <c r="K271" s="2">
        <v>0</v>
      </c>
      <c r="L271" s="2">
        <v>0</v>
      </c>
      <c r="M271" s="2">
        <v>0</v>
      </c>
      <c r="N271" s="2">
        <v>0</v>
      </c>
      <c r="O271" s="2">
        <v>1</v>
      </c>
      <c r="P271" s="2">
        <v>32</v>
      </c>
      <c r="Q271" s="2">
        <v>9</v>
      </c>
      <c r="R271" s="2">
        <v>1</v>
      </c>
      <c r="S271" s="2">
        <v>1</v>
      </c>
      <c r="T271" s="2">
        <v>0</v>
      </c>
      <c r="U271" s="2">
        <v>0</v>
      </c>
      <c r="V271" s="2">
        <v>0</v>
      </c>
      <c r="W271" s="2">
        <v>0</v>
      </c>
      <c r="X271" s="2">
        <v>0</v>
      </c>
      <c r="Y271" s="2">
        <v>13</v>
      </c>
      <c r="Z271" s="2">
        <v>37</v>
      </c>
      <c r="AA271" s="2">
        <v>12</v>
      </c>
      <c r="AB271" s="2">
        <v>2</v>
      </c>
      <c r="AC271" s="2">
        <v>0</v>
      </c>
      <c r="AD271" s="2">
        <v>2</v>
      </c>
      <c r="AE271" s="2">
        <v>0</v>
      </c>
      <c r="AF271" s="2">
        <v>0</v>
      </c>
      <c r="AG271" s="2">
        <v>0</v>
      </c>
      <c r="AH271" s="2">
        <v>0</v>
      </c>
      <c r="AI271" s="2">
        <v>0</v>
      </c>
      <c r="AJ271" s="2">
        <v>0</v>
      </c>
      <c r="AK271" s="2">
        <v>0</v>
      </c>
      <c r="AL271" s="2">
        <v>0</v>
      </c>
      <c r="AM271" s="2">
        <v>0</v>
      </c>
      <c r="AN271" s="3">
        <f t="shared" si="16"/>
        <v>261</v>
      </c>
      <c r="AO271">
        <f t="shared" si="17"/>
        <v>110</v>
      </c>
      <c r="AP271">
        <f t="shared" si="18"/>
        <v>0</v>
      </c>
      <c r="AQ271" s="3">
        <f t="shared" si="19"/>
        <v>371</v>
      </c>
    </row>
    <row r="272" spans="1:43" ht="15.75" hidden="1" thickTop="1" x14ac:dyDescent="0.25">
      <c r="A272" s="2">
        <v>10</v>
      </c>
      <c r="B272" s="2">
        <v>2020</v>
      </c>
      <c r="C272" s="2">
        <v>6</v>
      </c>
      <c r="D272" s="2">
        <v>115</v>
      </c>
      <c r="E272" s="2">
        <v>122</v>
      </c>
      <c r="F272" s="2">
        <v>22</v>
      </c>
      <c r="G272" s="2">
        <v>0</v>
      </c>
      <c r="H272" s="2">
        <v>0</v>
      </c>
      <c r="I272" s="2">
        <v>0</v>
      </c>
      <c r="J272" s="2">
        <v>0</v>
      </c>
      <c r="K272" s="2">
        <v>0</v>
      </c>
      <c r="L272" s="2">
        <v>0</v>
      </c>
      <c r="M272" s="2">
        <v>0</v>
      </c>
      <c r="N272" s="2">
        <v>0</v>
      </c>
      <c r="O272" s="2">
        <v>1</v>
      </c>
      <c r="P272" s="2">
        <v>32</v>
      </c>
      <c r="Q272" s="2">
        <v>9</v>
      </c>
      <c r="R272" s="2">
        <v>1</v>
      </c>
      <c r="S272" s="2">
        <v>0</v>
      </c>
      <c r="T272" s="2">
        <v>0</v>
      </c>
      <c r="U272" s="2">
        <v>0</v>
      </c>
      <c r="V272" s="2">
        <v>0</v>
      </c>
      <c r="W272" s="2">
        <v>0</v>
      </c>
      <c r="X272" s="2">
        <v>0</v>
      </c>
      <c r="Y272" s="2">
        <v>13</v>
      </c>
      <c r="Z272" s="2">
        <v>37</v>
      </c>
      <c r="AA272" s="2">
        <v>12</v>
      </c>
      <c r="AB272" s="2">
        <v>3</v>
      </c>
      <c r="AC272" s="2">
        <v>0</v>
      </c>
      <c r="AD272" s="2">
        <v>2</v>
      </c>
      <c r="AE272" s="2">
        <v>0</v>
      </c>
      <c r="AF272" s="2">
        <v>0</v>
      </c>
      <c r="AG272" s="2">
        <v>0</v>
      </c>
      <c r="AH272" s="2">
        <v>0</v>
      </c>
      <c r="AI272" s="2">
        <v>0</v>
      </c>
      <c r="AJ272" s="2">
        <v>0</v>
      </c>
      <c r="AK272" s="2">
        <v>0</v>
      </c>
      <c r="AL272" s="2">
        <v>0</v>
      </c>
      <c r="AM272" s="2">
        <v>0</v>
      </c>
      <c r="AN272" s="3">
        <f t="shared" si="16"/>
        <v>259</v>
      </c>
      <c r="AO272">
        <f t="shared" si="17"/>
        <v>110</v>
      </c>
      <c r="AP272">
        <f t="shared" si="18"/>
        <v>0</v>
      </c>
      <c r="AQ272" s="3">
        <f t="shared" si="19"/>
        <v>369</v>
      </c>
    </row>
    <row r="273" spans="1:43" ht="15.75" hidden="1" thickTop="1" x14ac:dyDescent="0.25">
      <c r="A273" s="2">
        <v>10</v>
      </c>
      <c r="B273" s="2">
        <v>2020</v>
      </c>
      <c r="C273" s="2">
        <v>7</v>
      </c>
      <c r="D273" s="2">
        <v>115</v>
      </c>
      <c r="E273" s="2">
        <v>121</v>
      </c>
      <c r="F273" s="2">
        <v>21</v>
      </c>
      <c r="G273" s="2">
        <v>0</v>
      </c>
      <c r="H273" s="2">
        <v>0</v>
      </c>
      <c r="I273" s="2">
        <v>0</v>
      </c>
      <c r="J273" s="2">
        <v>0</v>
      </c>
      <c r="K273" s="2">
        <v>0</v>
      </c>
      <c r="L273" s="2">
        <v>0</v>
      </c>
      <c r="M273" s="2">
        <v>0</v>
      </c>
      <c r="N273" s="2">
        <v>0</v>
      </c>
      <c r="O273" s="2">
        <v>1</v>
      </c>
      <c r="P273" s="2">
        <v>32</v>
      </c>
      <c r="Q273" s="2">
        <v>9</v>
      </c>
      <c r="R273" s="2">
        <v>1</v>
      </c>
      <c r="S273" s="2">
        <v>0</v>
      </c>
      <c r="T273" s="2">
        <v>0</v>
      </c>
      <c r="U273" s="2">
        <v>0</v>
      </c>
      <c r="V273" s="2">
        <v>0</v>
      </c>
      <c r="W273" s="2">
        <v>0</v>
      </c>
      <c r="X273" s="2">
        <v>0</v>
      </c>
      <c r="Y273" s="2">
        <v>13</v>
      </c>
      <c r="Z273" s="2">
        <v>37</v>
      </c>
      <c r="AA273" s="2">
        <v>12</v>
      </c>
      <c r="AB273" s="2">
        <v>3</v>
      </c>
      <c r="AC273" s="2">
        <v>0</v>
      </c>
      <c r="AD273" s="2">
        <v>2</v>
      </c>
      <c r="AE273" s="2">
        <v>0</v>
      </c>
      <c r="AF273" s="2">
        <v>0</v>
      </c>
      <c r="AG273" s="2">
        <v>0</v>
      </c>
      <c r="AH273" s="2">
        <v>0</v>
      </c>
      <c r="AI273" s="2">
        <v>0</v>
      </c>
      <c r="AJ273" s="2">
        <v>0</v>
      </c>
      <c r="AK273" s="2">
        <v>0</v>
      </c>
      <c r="AL273" s="2">
        <v>0</v>
      </c>
      <c r="AM273" s="2">
        <v>0</v>
      </c>
      <c r="AN273" s="3">
        <f t="shared" si="16"/>
        <v>257</v>
      </c>
      <c r="AO273">
        <f t="shared" si="17"/>
        <v>110</v>
      </c>
      <c r="AP273">
        <f t="shared" si="18"/>
        <v>0</v>
      </c>
      <c r="AQ273" s="3">
        <f t="shared" si="19"/>
        <v>367</v>
      </c>
    </row>
    <row r="274" spans="1:43" ht="15.75" hidden="1" thickTop="1" x14ac:dyDescent="0.25">
      <c r="A274" s="2">
        <v>10</v>
      </c>
      <c r="B274" s="2">
        <v>2020</v>
      </c>
      <c r="C274" s="2">
        <v>8</v>
      </c>
      <c r="D274" s="2">
        <v>113</v>
      </c>
      <c r="E274" s="2">
        <v>120</v>
      </c>
      <c r="F274" s="2">
        <v>22</v>
      </c>
      <c r="G274" s="2">
        <v>0</v>
      </c>
      <c r="H274" s="2">
        <v>0</v>
      </c>
      <c r="I274" s="2">
        <v>0</v>
      </c>
      <c r="J274" s="2">
        <v>0</v>
      </c>
      <c r="K274" s="2">
        <v>0</v>
      </c>
      <c r="L274" s="2">
        <v>0</v>
      </c>
      <c r="M274" s="2">
        <v>0</v>
      </c>
      <c r="N274" s="2">
        <v>0</v>
      </c>
      <c r="O274" s="2">
        <v>1</v>
      </c>
      <c r="P274" s="2">
        <v>32</v>
      </c>
      <c r="Q274" s="2">
        <v>9</v>
      </c>
      <c r="R274" s="2">
        <v>1</v>
      </c>
      <c r="S274" s="2">
        <v>0</v>
      </c>
      <c r="T274" s="2">
        <v>0</v>
      </c>
      <c r="U274" s="2">
        <v>0</v>
      </c>
      <c r="V274" s="2">
        <v>0</v>
      </c>
      <c r="W274" s="2">
        <v>0</v>
      </c>
      <c r="X274" s="2">
        <v>0</v>
      </c>
      <c r="Y274" s="2">
        <v>13</v>
      </c>
      <c r="Z274" s="2">
        <v>36</v>
      </c>
      <c r="AA274" s="2">
        <v>12</v>
      </c>
      <c r="AB274" s="2">
        <v>3</v>
      </c>
      <c r="AC274" s="2">
        <v>0</v>
      </c>
      <c r="AD274" s="2">
        <v>2</v>
      </c>
      <c r="AE274" s="2">
        <v>0</v>
      </c>
      <c r="AF274" s="2">
        <v>0</v>
      </c>
      <c r="AG274" s="2">
        <v>0</v>
      </c>
      <c r="AH274" s="2">
        <v>0</v>
      </c>
      <c r="AI274" s="2">
        <v>0</v>
      </c>
      <c r="AJ274" s="2">
        <v>0</v>
      </c>
      <c r="AK274" s="2">
        <v>0</v>
      </c>
      <c r="AL274" s="2">
        <v>0</v>
      </c>
      <c r="AM274" s="2">
        <v>0</v>
      </c>
      <c r="AN274" s="3">
        <f t="shared" si="16"/>
        <v>255</v>
      </c>
      <c r="AO274">
        <f t="shared" si="17"/>
        <v>109</v>
      </c>
      <c r="AP274">
        <f t="shared" si="18"/>
        <v>0</v>
      </c>
      <c r="AQ274" s="3">
        <f t="shared" si="19"/>
        <v>364</v>
      </c>
    </row>
    <row r="275" spans="1:43" ht="15.75" hidden="1" thickTop="1" x14ac:dyDescent="0.25">
      <c r="A275" s="2">
        <v>10</v>
      </c>
      <c r="B275" s="2">
        <v>2020</v>
      </c>
      <c r="C275" s="2">
        <v>9</v>
      </c>
      <c r="D275" s="2">
        <v>113</v>
      </c>
      <c r="E275" s="2">
        <v>121</v>
      </c>
      <c r="F275" s="2">
        <v>22</v>
      </c>
      <c r="G275" s="2">
        <v>0</v>
      </c>
      <c r="H275" s="2">
        <v>0</v>
      </c>
      <c r="I275" s="2">
        <v>0</v>
      </c>
      <c r="J275" s="2">
        <v>0</v>
      </c>
      <c r="K275" s="2">
        <v>0</v>
      </c>
      <c r="L275" s="2">
        <v>0</v>
      </c>
      <c r="M275" s="2">
        <v>0</v>
      </c>
      <c r="N275" s="2">
        <v>0</v>
      </c>
      <c r="O275" s="2">
        <v>1</v>
      </c>
      <c r="P275" s="2">
        <v>32</v>
      </c>
      <c r="Q275" s="2">
        <v>9</v>
      </c>
      <c r="R275" s="2">
        <v>1</v>
      </c>
      <c r="S275" s="2">
        <v>0</v>
      </c>
      <c r="T275" s="2">
        <v>0</v>
      </c>
      <c r="U275" s="2">
        <v>0</v>
      </c>
      <c r="V275" s="2">
        <v>0</v>
      </c>
      <c r="W275" s="2">
        <v>0</v>
      </c>
      <c r="X275" s="2">
        <v>0</v>
      </c>
      <c r="Y275" s="2">
        <v>13</v>
      </c>
      <c r="Z275" s="2">
        <v>37</v>
      </c>
      <c r="AA275" s="2">
        <v>12</v>
      </c>
      <c r="AB275" s="2">
        <v>3</v>
      </c>
      <c r="AC275" s="2">
        <v>0</v>
      </c>
      <c r="AD275" s="2">
        <v>2</v>
      </c>
      <c r="AE275" s="2">
        <v>0</v>
      </c>
      <c r="AF275" s="2">
        <v>0</v>
      </c>
      <c r="AG275" s="2">
        <v>0</v>
      </c>
      <c r="AH275" s="2">
        <v>0</v>
      </c>
      <c r="AI275" s="2">
        <v>0</v>
      </c>
      <c r="AJ275" s="2">
        <v>0</v>
      </c>
      <c r="AK275" s="2">
        <v>0</v>
      </c>
      <c r="AL275" s="2">
        <v>0</v>
      </c>
      <c r="AM275" s="2">
        <v>0</v>
      </c>
      <c r="AN275" s="3">
        <f t="shared" si="16"/>
        <v>256</v>
      </c>
      <c r="AO275">
        <f t="shared" si="17"/>
        <v>110</v>
      </c>
      <c r="AP275">
        <f t="shared" si="18"/>
        <v>0</v>
      </c>
      <c r="AQ275" s="3">
        <f t="shared" si="19"/>
        <v>366</v>
      </c>
    </row>
    <row r="276" spans="1:43" ht="15.75" hidden="1" thickTop="1" x14ac:dyDescent="0.25">
      <c r="A276" s="2">
        <v>10</v>
      </c>
      <c r="B276" s="2">
        <v>2020</v>
      </c>
      <c r="C276" s="2">
        <v>10</v>
      </c>
      <c r="D276" s="2">
        <v>113</v>
      </c>
      <c r="E276" s="2">
        <v>123</v>
      </c>
      <c r="F276" s="2">
        <v>22</v>
      </c>
      <c r="G276" s="2">
        <v>0</v>
      </c>
      <c r="H276" s="2">
        <v>0</v>
      </c>
      <c r="I276" s="2">
        <v>0</v>
      </c>
      <c r="J276" s="2">
        <v>0</v>
      </c>
      <c r="K276" s="2">
        <v>0</v>
      </c>
      <c r="L276" s="2">
        <v>0</v>
      </c>
      <c r="M276" s="2">
        <v>0</v>
      </c>
      <c r="N276" s="2">
        <v>0</v>
      </c>
      <c r="O276" s="2">
        <v>1</v>
      </c>
      <c r="P276" s="2">
        <v>32</v>
      </c>
      <c r="Q276" s="2">
        <v>9</v>
      </c>
      <c r="R276" s="2">
        <v>2</v>
      </c>
      <c r="S276" s="2">
        <v>0</v>
      </c>
      <c r="T276" s="2">
        <v>0</v>
      </c>
      <c r="U276" s="2">
        <v>0</v>
      </c>
      <c r="V276" s="2">
        <v>0</v>
      </c>
      <c r="W276" s="2">
        <v>0</v>
      </c>
      <c r="X276" s="2">
        <v>0</v>
      </c>
      <c r="Y276" s="2">
        <v>13</v>
      </c>
      <c r="Z276" s="2">
        <v>37</v>
      </c>
      <c r="AA276" s="2">
        <v>12</v>
      </c>
      <c r="AB276" s="2">
        <v>3</v>
      </c>
      <c r="AC276" s="2">
        <v>0</v>
      </c>
      <c r="AD276" s="2">
        <v>2</v>
      </c>
      <c r="AE276" s="2">
        <v>0</v>
      </c>
      <c r="AF276" s="2">
        <v>0</v>
      </c>
      <c r="AG276" s="2">
        <v>0</v>
      </c>
      <c r="AH276" s="2">
        <v>0</v>
      </c>
      <c r="AI276" s="2">
        <v>0</v>
      </c>
      <c r="AJ276" s="2">
        <v>0</v>
      </c>
      <c r="AK276" s="2">
        <v>0</v>
      </c>
      <c r="AL276" s="2">
        <v>0</v>
      </c>
      <c r="AM276" s="2">
        <v>0</v>
      </c>
      <c r="AN276" s="3">
        <f t="shared" si="16"/>
        <v>258</v>
      </c>
      <c r="AO276">
        <f t="shared" si="17"/>
        <v>111</v>
      </c>
      <c r="AP276">
        <f t="shared" si="18"/>
        <v>0</v>
      </c>
      <c r="AQ276" s="3">
        <f t="shared" si="19"/>
        <v>369</v>
      </c>
    </row>
    <row r="277" spans="1:43" ht="15.75" hidden="1" thickTop="1" x14ac:dyDescent="0.25">
      <c r="A277" s="2">
        <v>10</v>
      </c>
      <c r="B277" s="2">
        <v>2020</v>
      </c>
      <c r="C277" s="2">
        <v>11</v>
      </c>
      <c r="D277" s="2">
        <v>115</v>
      </c>
      <c r="E277" s="2">
        <v>123</v>
      </c>
      <c r="F277" s="2">
        <v>22</v>
      </c>
      <c r="G277" s="2">
        <v>0</v>
      </c>
      <c r="H277" s="2">
        <v>0</v>
      </c>
      <c r="I277" s="2">
        <v>0</v>
      </c>
      <c r="J277" s="2">
        <v>0</v>
      </c>
      <c r="K277" s="2">
        <v>0</v>
      </c>
      <c r="L277" s="2">
        <v>0</v>
      </c>
      <c r="M277" s="2">
        <v>0</v>
      </c>
      <c r="N277" s="2">
        <v>0</v>
      </c>
      <c r="O277" s="2">
        <v>1</v>
      </c>
      <c r="P277" s="2">
        <v>32</v>
      </c>
      <c r="Q277" s="2">
        <v>9</v>
      </c>
      <c r="R277" s="2">
        <v>1</v>
      </c>
      <c r="S277" s="2">
        <v>0</v>
      </c>
      <c r="T277" s="2">
        <v>0</v>
      </c>
      <c r="U277" s="2">
        <v>0</v>
      </c>
      <c r="V277" s="2">
        <v>0</v>
      </c>
      <c r="W277" s="2">
        <v>0</v>
      </c>
      <c r="X277" s="2">
        <v>0</v>
      </c>
      <c r="Y277" s="2">
        <v>13</v>
      </c>
      <c r="Z277" s="2">
        <v>37</v>
      </c>
      <c r="AA277" s="2">
        <v>13</v>
      </c>
      <c r="AB277" s="2">
        <v>3</v>
      </c>
      <c r="AC277" s="2">
        <v>0</v>
      </c>
      <c r="AD277" s="2">
        <v>2</v>
      </c>
      <c r="AE277" s="2">
        <v>0</v>
      </c>
      <c r="AF277" s="2">
        <v>0</v>
      </c>
      <c r="AG277" s="2">
        <v>0</v>
      </c>
      <c r="AH277" s="2">
        <v>0</v>
      </c>
      <c r="AI277" s="2">
        <v>0</v>
      </c>
      <c r="AJ277" s="2">
        <v>0</v>
      </c>
      <c r="AK277" s="2">
        <v>0</v>
      </c>
      <c r="AL277" s="2">
        <v>0</v>
      </c>
      <c r="AM277" s="2">
        <v>0</v>
      </c>
      <c r="AN277" s="3">
        <f t="shared" si="16"/>
        <v>260</v>
      </c>
      <c r="AO277">
        <f t="shared" si="17"/>
        <v>111</v>
      </c>
      <c r="AP277">
        <f t="shared" si="18"/>
        <v>0</v>
      </c>
      <c r="AQ277" s="3">
        <f t="shared" si="19"/>
        <v>371</v>
      </c>
    </row>
    <row r="278" spans="1:43" ht="15.75" hidden="1" thickTop="1" x14ac:dyDescent="0.25">
      <c r="A278" s="2">
        <v>10</v>
      </c>
      <c r="B278" s="2">
        <v>2020</v>
      </c>
      <c r="C278" s="2">
        <v>12</v>
      </c>
      <c r="D278" s="2">
        <v>115</v>
      </c>
      <c r="E278" s="2">
        <v>124</v>
      </c>
      <c r="F278" s="2">
        <v>22</v>
      </c>
      <c r="G278" s="2">
        <v>0</v>
      </c>
      <c r="H278" s="2">
        <v>0</v>
      </c>
      <c r="I278" s="2">
        <v>0</v>
      </c>
      <c r="J278" s="2">
        <v>0</v>
      </c>
      <c r="K278" s="2">
        <v>0</v>
      </c>
      <c r="L278" s="2">
        <v>0</v>
      </c>
      <c r="M278" s="2">
        <v>0</v>
      </c>
      <c r="N278" s="2">
        <v>0</v>
      </c>
      <c r="O278" s="2">
        <v>1</v>
      </c>
      <c r="P278" s="2">
        <v>32</v>
      </c>
      <c r="Q278" s="2">
        <v>9</v>
      </c>
      <c r="R278" s="2">
        <v>1</v>
      </c>
      <c r="S278" s="2">
        <v>0</v>
      </c>
      <c r="T278" s="2">
        <v>0</v>
      </c>
      <c r="U278" s="2">
        <v>1</v>
      </c>
      <c r="V278" s="2">
        <v>0</v>
      </c>
      <c r="W278" s="2">
        <v>0</v>
      </c>
      <c r="X278" s="2">
        <v>0</v>
      </c>
      <c r="Y278" s="2">
        <v>13</v>
      </c>
      <c r="Z278" s="2">
        <v>37</v>
      </c>
      <c r="AA278" s="2">
        <v>13</v>
      </c>
      <c r="AB278" s="2">
        <v>3</v>
      </c>
      <c r="AC278" s="2">
        <v>0</v>
      </c>
      <c r="AD278" s="2">
        <v>2</v>
      </c>
      <c r="AE278" s="2">
        <v>0</v>
      </c>
      <c r="AF278" s="2">
        <v>0</v>
      </c>
      <c r="AG278" s="2">
        <v>0</v>
      </c>
      <c r="AH278" s="2">
        <v>0</v>
      </c>
      <c r="AI278" s="2">
        <v>0</v>
      </c>
      <c r="AJ278" s="2">
        <v>0</v>
      </c>
      <c r="AK278" s="2">
        <v>0</v>
      </c>
      <c r="AL278" s="2">
        <v>0</v>
      </c>
      <c r="AM278" s="2">
        <v>0</v>
      </c>
      <c r="AN278" s="3">
        <f t="shared" si="16"/>
        <v>261</v>
      </c>
      <c r="AO278">
        <f t="shared" si="17"/>
        <v>112</v>
      </c>
      <c r="AP278">
        <f t="shared" si="18"/>
        <v>0</v>
      </c>
      <c r="AQ278" s="3">
        <f t="shared" si="19"/>
        <v>373</v>
      </c>
    </row>
    <row r="279" spans="1:43" ht="15.75" hidden="1" thickTop="1" x14ac:dyDescent="0.25">
      <c r="A279" s="2">
        <v>11</v>
      </c>
      <c r="B279" s="2">
        <v>2020</v>
      </c>
      <c r="C279" s="2">
        <v>1</v>
      </c>
      <c r="D279" s="4">
        <v>10199</v>
      </c>
      <c r="E279" s="4">
        <v>16782</v>
      </c>
      <c r="F279" s="4">
        <v>14292</v>
      </c>
      <c r="G279" s="2">
        <v>59</v>
      </c>
      <c r="H279" s="2">
        <v>247</v>
      </c>
      <c r="I279" s="2">
        <v>2</v>
      </c>
      <c r="J279" s="2">
        <v>11</v>
      </c>
      <c r="K279" s="2">
        <v>142</v>
      </c>
      <c r="L279" s="2">
        <v>34</v>
      </c>
      <c r="M279" s="2">
        <v>1</v>
      </c>
      <c r="N279" s="2">
        <v>0</v>
      </c>
      <c r="O279" s="2">
        <v>76</v>
      </c>
      <c r="P279" s="2">
        <v>412</v>
      </c>
      <c r="Q279" s="2">
        <v>214</v>
      </c>
      <c r="R279" s="2">
        <v>31</v>
      </c>
      <c r="S279" s="2">
        <v>1</v>
      </c>
      <c r="T279" s="2">
        <v>0</v>
      </c>
      <c r="U279" s="2">
        <v>0</v>
      </c>
      <c r="V279" s="2">
        <v>0</v>
      </c>
      <c r="W279" s="2">
        <v>0</v>
      </c>
      <c r="X279" s="2">
        <v>25</v>
      </c>
      <c r="Y279" s="2">
        <v>401</v>
      </c>
      <c r="Z279" s="4">
        <v>1132</v>
      </c>
      <c r="AA279" s="2">
        <v>517</v>
      </c>
      <c r="AB279" s="2">
        <v>38</v>
      </c>
      <c r="AC279" s="2">
        <v>13</v>
      </c>
      <c r="AD279" s="2">
        <v>5</v>
      </c>
      <c r="AE279" s="2">
        <v>0</v>
      </c>
      <c r="AF279" s="2">
        <v>0</v>
      </c>
      <c r="AG279" s="2">
        <v>0</v>
      </c>
      <c r="AH279" s="2">
        <v>1</v>
      </c>
      <c r="AI279" s="2">
        <v>0</v>
      </c>
      <c r="AJ279" s="2">
        <v>0</v>
      </c>
      <c r="AK279" s="2">
        <v>0</v>
      </c>
      <c r="AL279" s="2">
        <v>0</v>
      </c>
      <c r="AM279" s="2">
        <v>0</v>
      </c>
      <c r="AN279" s="3">
        <f t="shared" si="16"/>
        <v>41769</v>
      </c>
      <c r="AO279">
        <f t="shared" si="17"/>
        <v>2865</v>
      </c>
      <c r="AP279">
        <f t="shared" si="18"/>
        <v>1</v>
      </c>
      <c r="AQ279" s="3">
        <f t="shared" si="19"/>
        <v>44635</v>
      </c>
    </row>
    <row r="280" spans="1:43" ht="15.75" hidden="1" thickTop="1" x14ac:dyDescent="0.25">
      <c r="A280" s="2">
        <v>11</v>
      </c>
      <c r="B280" s="2">
        <v>2020</v>
      </c>
      <c r="C280" s="2">
        <v>2</v>
      </c>
      <c r="D280" s="4">
        <v>10185</v>
      </c>
      <c r="E280" s="4">
        <v>16795</v>
      </c>
      <c r="F280" s="4">
        <v>14475</v>
      </c>
      <c r="G280" s="2">
        <v>59</v>
      </c>
      <c r="H280" s="2">
        <v>247</v>
      </c>
      <c r="I280" s="2">
        <v>2</v>
      </c>
      <c r="J280" s="2">
        <v>11</v>
      </c>
      <c r="K280" s="2">
        <v>142</v>
      </c>
      <c r="L280" s="2">
        <v>34</v>
      </c>
      <c r="M280" s="2">
        <v>1</v>
      </c>
      <c r="N280" s="2">
        <v>0</v>
      </c>
      <c r="O280" s="2">
        <v>77</v>
      </c>
      <c r="P280" s="2">
        <v>414</v>
      </c>
      <c r="Q280" s="2">
        <v>213</v>
      </c>
      <c r="R280" s="2">
        <v>30</v>
      </c>
      <c r="S280" s="2">
        <v>1</v>
      </c>
      <c r="T280" s="2">
        <v>0</v>
      </c>
      <c r="U280" s="2">
        <v>0</v>
      </c>
      <c r="V280" s="2">
        <v>0</v>
      </c>
      <c r="W280" s="2">
        <v>0</v>
      </c>
      <c r="X280" s="2">
        <v>25</v>
      </c>
      <c r="Y280" s="2">
        <v>394</v>
      </c>
      <c r="Z280" s="4">
        <v>1139</v>
      </c>
      <c r="AA280" s="2">
        <v>519</v>
      </c>
      <c r="AB280" s="2">
        <v>38</v>
      </c>
      <c r="AC280" s="2">
        <v>13</v>
      </c>
      <c r="AD280" s="2">
        <v>5</v>
      </c>
      <c r="AE280" s="2">
        <v>0</v>
      </c>
      <c r="AF280" s="2">
        <v>0</v>
      </c>
      <c r="AG280" s="2">
        <v>0</v>
      </c>
      <c r="AH280" s="2">
        <v>1</v>
      </c>
      <c r="AI280" s="2">
        <v>0</v>
      </c>
      <c r="AJ280" s="2">
        <v>0</v>
      </c>
      <c r="AK280" s="2">
        <v>0</v>
      </c>
      <c r="AL280" s="2">
        <v>0</v>
      </c>
      <c r="AM280" s="2">
        <v>0</v>
      </c>
      <c r="AN280" s="3">
        <f t="shared" si="16"/>
        <v>41951</v>
      </c>
      <c r="AO280">
        <f t="shared" si="17"/>
        <v>2868</v>
      </c>
      <c r="AP280">
        <f t="shared" si="18"/>
        <v>1</v>
      </c>
      <c r="AQ280" s="3">
        <f t="shared" si="19"/>
        <v>44820</v>
      </c>
    </row>
    <row r="281" spans="1:43" ht="15.75" hidden="1" thickTop="1" x14ac:dyDescent="0.25">
      <c r="A281" s="2">
        <v>11</v>
      </c>
      <c r="B281" s="2">
        <v>2020</v>
      </c>
      <c r="C281" s="2">
        <v>3</v>
      </c>
      <c r="D281" s="4">
        <v>10200</v>
      </c>
      <c r="E281" s="4">
        <v>16820</v>
      </c>
      <c r="F281" s="4">
        <v>14746</v>
      </c>
      <c r="G281" s="2">
        <v>59</v>
      </c>
      <c r="H281" s="2">
        <v>247</v>
      </c>
      <c r="I281" s="2">
        <v>2</v>
      </c>
      <c r="J281" s="2">
        <v>11</v>
      </c>
      <c r="K281" s="2">
        <v>142</v>
      </c>
      <c r="L281" s="2">
        <v>34</v>
      </c>
      <c r="M281" s="2">
        <v>1</v>
      </c>
      <c r="N281" s="2">
        <v>0</v>
      </c>
      <c r="O281" s="2">
        <v>75</v>
      </c>
      <c r="P281" s="2">
        <v>419</v>
      </c>
      <c r="Q281" s="2">
        <v>217</v>
      </c>
      <c r="R281" s="2">
        <v>30</v>
      </c>
      <c r="S281" s="2">
        <v>1</v>
      </c>
      <c r="T281" s="2">
        <v>0</v>
      </c>
      <c r="U281" s="2">
        <v>0</v>
      </c>
      <c r="V281" s="2">
        <v>0</v>
      </c>
      <c r="W281" s="2">
        <v>0</v>
      </c>
      <c r="X281" s="2">
        <v>25</v>
      </c>
      <c r="Y281" s="2">
        <v>392</v>
      </c>
      <c r="Z281" s="4">
        <v>1136</v>
      </c>
      <c r="AA281" s="2">
        <v>521</v>
      </c>
      <c r="AB281" s="2">
        <v>38</v>
      </c>
      <c r="AC281" s="2">
        <v>13</v>
      </c>
      <c r="AD281" s="2">
        <v>5</v>
      </c>
      <c r="AE281" s="2">
        <v>0</v>
      </c>
      <c r="AF281" s="2">
        <v>0</v>
      </c>
      <c r="AG281" s="2">
        <v>0</v>
      </c>
      <c r="AH281" s="2">
        <v>1</v>
      </c>
      <c r="AI281" s="2">
        <v>0</v>
      </c>
      <c r="AJ281" s="2">
        <v>0</v>
      </c>
      <c r="AK281" s="2">
        <v>0</v>
      </c>
      <c r="AL281" s="2">
        <v>0</v>
      </c>
      <c r="AM281" s="2">
        <v>0</v>
      </c>
      <c r="AN281" s="3">
        <f t="shared" si="16"/>
        <v>42262</v>
      </c>
      <c r="AO281">
        <f t="shared" si="17"/>
        <v>2872</v>
      </c>
      <c r="AP281">
        <f t="shared" si="18"/>
        <v>1</v>
      </c>
      <c r="AQ281" s="3">
        <f t="shared" si="19"/>
        <v>45135</v>
      </c>
    </row>
    <row r="282" spans="1:43" ht="15.75" hidden="1" thickTop="1" x14ac:dyDescent="0.25">
      <c r="A282" s="2">
        <v>11</v>
      </c>
      <c r="B282" s="2">
        <v>2020</v>
      </c>
      <c r="C282" s="2">
        <v>4</v>
      </c>
      <c r="D282" s="4">
        <v>10192</v>
      </c>
      <c r="E282" s="4">
        <v>16811</v>
      </c>
      <c r="F282" s="4">
        <v>15041</v>
      </c>
      <c r="G282" s="2">
        <v>59</v>
      </c>
      <c r="H282" s="2">
        <v>249</v>
      </c>
      <c r="I282" s="2">
        <v>2</v>
      </c>
      <c r="J282" s="2">
        <v>11</v>
      </c>
      <c r="K282" s="2">
        <v>142</v>
      </c>
      <c r="L282" s="2">
        <v>34</v>
      </c>
      <c r="M282" s="2">
        <v>1</v>
      </c>
      <c r="N282" s="2">
        <v>0</v>
      </c>
      <c r="O282" s="2">
        <v>77</v>
      </c>
      <c r="P282" s="2">
        <v>416</v>
      </c>
      <c r="Q282" s="2">
        <v>219</v>
      </c>
      <c r="R282" s="2">
        <v>33</v>
      </c>
      <c r="S282" s="2">
        <v>0</v>
      </c>
      <c r="T282" s="2">
        <v>0</v>
      </c>
      <c r="U282" s="2">
        <v>0</v>
      </c>
      <c r="V282" s="2">
        <v>0</v>
      </c>
      <c r="W282" s="2">
        <v>0</v>
      </c>
      <c r="X282" s="2">
        <v>25</v>
      </c>
      <c r="Y282" s="2">
        <v>393</v>
      </c>
      <c r="Z282" s="4">
        <v>1138</v>
      </c>
      <c r="AA282" s="2">
        <v>519</v>
      </c>
      <c r="AB282" s="2">
        <v>38</v>
      </c>
      <c r="AC282" s="2">
        <v>13</v>
      </c>
      <c r="AD282" s="2">
        <v>5</v>
      </c>
      <c r="AE282" s="2">
        <v>0</v>
      </c>
      <c r="AF282" s="2">
        <v>0</v>
      </c>
      <c r="AG282" s="2">
        <v>0</v>
      </c>
      <c r="AH282" s="2">
        <v>1</v>
      </c>
      <c r="AI282" s="2">
        <v>0</v>
      </c>
      <c r="AJ282" s="2">
        <v>0</v>
      </c>
      <c r="AK282" s="2">
        <v>0</v>
      </c>
      <c r="AL282" s="2">
        <v>0</v>
      </c>
      <c r="AM282" s="2">
        <v>0</v>
      </c>
      <c r="AN282" s="3">
        <f t="shared" si="16"/>
        <v>42542</v>
      </c>
      <c r="AO282">
        <f t="shared" si="17"/>
        <v>2876</v>
      </c>
      <c r="AP282">
        <f t="shared" si="18"/>
        <v>1</v>
      </c>
      <c r="AQ282" s="3">
        <f t="shared" si="19"/>
        <v>45419</v>
      </c>
    </row>
    <row r="283" spans="1:43" ht="15.75" hidden="1" thickTop="1" x14ac:dyDescent="0.25">
      <c r="A283" s="2">
        <v>11</v>
      </c>
      <c r="B283" s="2">
        <v>2020</v>
      </c>
      <c r="C283" s="2">
        <v>5</v>
      </c>
      <c r="D283" s="4">
        <v>10181</v>
      </c>
      <c r="E283" s="4">
        <v>16829</v>
      </c>
      <c r="F283" s="4">
        <v>15420</v>
      </c>
      <c r="G283" s="2">
        <v>61</v>
      </c>
      <c r="H283" s="2">
        <v>249</v>
      </c>
      <c r="I283" s="2">
        <v>2</v>
      </c>
      <c r="J283" s="2">
        <v>11</v>
      </c>
      <c r="K283" s="2">
        <v>142</v>
      </c>
      <c r="L283" s="2">
        <v>34</v>
      </c>
      <c r="M283" s="2">
        <v>1</v>
      </c>
      <c r="N283" s="2">
        <v>0</v>
      </c>
      <c r="O283" s="2">
        <v>78</v>
      </c>
      <c r="P283" s="2">
        <v>419</v>
      </c>
      <c r="Q283" s="2">
        <v>215</v>
      </c>
      <c r="R283" s="2">
        <v>33</v>
      </c>
      <c r="S283" s="2">
        <v>0</v>
      </c>
      <c r="T283" s="2">
        <v>0</v>
      </c>
      <c r="U283" s="2">
        <v>0</v>
      </c>
      <c r="V283" s="2">
        <v>0</v>
      </c>
      <c r="W283" s="2">
        <v>0</v>
      </c>
      <c r="X283" s="2">
        <v>25</v>
      </c>
      <c r="Y283" s="2">
        <v>394</v>
      </c>
      <c r="Z283" s="4">
        <v>1135</v>
      </c>
      <c r="AA283" s="2">
        <v>518</v>
      </c>
      <c r="AB283" s="2">
        <v>38</v>
      </c>
      <c r="AC283" s="2">
        <v>13</v>
      </c>
      <c r="AD283" s="2">
        <v>5</v>
      </c>
      <c r="AE283" s="2">
        <v>0</v>
      </c>
      <c r="AF283" s="2">
        <v>0</v>
      </c>
      <c r="AG283" s="2">
        <v>0</v>
      </c>
      <c r="AH283" s="2">
        <v>1</v>
      </c>
      <c r="AI283" s="2">
        <v>0</v>
      </c>
      <c r="AJ283" s="2">
        <v>0</v>
      </c>
      <c r="AK283" s="2">
        <v>0</v>
      </c>
      <c r="AL283" s="2">
        <v>0</v>
      </c>
      <c r="AM283" s="2">
        <v>0</v>
      </c>
      <c r="AN283" s="3">
        <f t="shared" si="16"/>
        <v>42930</v>
      </c>
      <c r="AO283">
        <f t="shared" si="17"/>
        <v>2873</v>
      </c>
      <c r="AP283">
        <f t="shared" si="18"/>
        <v>1</v>
      </c>
      <c r="AQ283" s="3">
        <f t="shared" si="19"/>
        <v>45804</v>
      </c>
    </row>
    <row r="284" spans="1:43" ht="15.75" hidden="1" thickTop="1" x14ac:dyDescent="0.25">
      <c r="A284" s="2">
        <v>11</v>
      </c>
      <c r="B284" s="2">
        <v>2020</v>
      </c>
      <c r="C284" s="2">
        <v>6</v>
      </c>
      <c r="D284" s="4">
        <v>10193</v>
      </c>
      <c r="E284" s="4">
        <v>16831</v>
      </c>
      <c r="F284" s="4">
        <v>15741</v>
      </c>
      <c r="G284" s="2">
        <v>61</v>
      </c>
      <c r="H284" s="2">
        <v>249</v>
      </c>
      <c r="I284" s="2">
        <v>2</v>
      </c>
      <c r="J284" s="2">
        <v>11</v>
      </c>
      <c r="K284" s="2">
        <v>142</v>
      </c>
      <c r="L284" s="2">
        <v>34</v>
      </c>
      <c r="M284" s="2">
        <v>1</v>
      </c>
      <c r="N284" s="2">
        <v>0</v>
      </c>
      <c r="O284" s="2">
        <v>78</v>
      </c>
      <c r="P284" s="2">
        <v>425</v>
      </c>
      <c r="Q284" s="2">
        <v>232</v>
      </c>
      <c r="R284" s="2">
        <v>36</v>
      </c>
      <c r="S284" s="2">
        <v>0</v>
      </c>
      <c r="T284" s="2">
        <v>0</v>
      </c>
      <c r="U284" s="2">
        <v>0</v>
      </c>
      <c r="V284" s="2">
        <v>0</v>
      </c>
      <c r="W284" s="2">
        <v>0</v>
      </c>
      <c r="X284" s="2">
        <v>25</v>
      </c>
      <c r="Y284" s="2">
        <v>391</v>
      </c>
      <c r="Z284" s="4">
        <v>1134</v>
      </c>
      <c r="AA284" s="2">
        <v>517</v>
      </c>
      <c r="AB284" s="2">
        <v>38</v>
      </c>
      <c r="AC284" s="2">
        <v>13</v>
      </c>
      <c r="AD284" s="2">
        <v>5</v>
      </c>
      <c r="AE284" s="2">
        <v>0</v>
      </c>
      <c r="AF284" s="2">
        <v>0</v>
      </c>
      <c r="AG284" s="2">
        <v>0</v>
      </c>
      <c r="AH284" s="2">
        <v>1</v>
      </c>
      <c r="AI284" s="2">
        <v>0</v>
      </c>
      <c r="AJ284" s="2">
        <v>0</v>
      </c>
      <c r="AK284" s="2">
        <v>0</v>
      </c>
      <c r="AL284" s="2">
        <v>0</v>
      </c>
      <c r="AM284" s="2">
        <v>0</v>
      </c>
      <c r="AN284" s="3">
        <f t="shared" si="16"/>
        <v>43265</v>
      </c>
      <c r="AO284">
        <f t="shared" si="17"/>
        <v>2894</v>
      </c>
      <c r="AP284">
        <f t="shared" si="18"/>
        <v>1</v>
      </c>
      <c r="AQ284" s="3">
        <f t="shared" si="19"/>
        <v>46160</v>
      </c>
    </row>
    <row r="285" spans="1:43" ht="15.75" hidden="1" thickTop="1" x14ac:dyDescent="0.25">
      <c r="A285" s="2">
        <v>11</v>
      </c>
      <c r="B285" s="2">
        <v>2020</v>
      </c>
      <c r="C285" s="2">
        <v>7</v>
      </c>
      <c r="D285" s="4">
        <v>10179</v>
      </c>
      <c r="E285" s="4">
        <v>16837</v>
      </c>
      <c r="F285" s="4">
        <v>16025</v>
      </c>
      <c r="G285" s="2">
        <v>62</v>
      </c>
      <c r="H285" s="2">
        <v>249</v>
      </c>
      <c r="I285" s="2">
        <v>2</v>
      </c>
      <c r="J285" s="2">
        <v>11</v>
      </c>
      <c r="K285" s="2">
        <v>142</v>
      </c>
      <c r="L285" s="2">
        <v>34</v>
      </c>
      <c r="M285" s="2">
        <v>1</v>
      </c>
      <c r="N285" s="2">
        <v>0</v>
      </c>
      <c r="O285" s="2">
        <v>77</v>
      </c>
      <c r="P285" s="2">
        <v>425</v>
      </c>
      <c r="Q285" s="2">
        <v>225</v>
      </c>
      <c r="R285" s="2">
        <v>37</v>
      </c>
      <c r="S285" s="2">
        <v>0</v>
      </c>
      <c r="T285" s="2">
        <v>0</v>
      </c>
      <c r="U285" s="2">
        <v>0</v>
      </c>
      <c r="V285" s="2">
        <v>0</v>
      </c>
      <c r="W285" s="2">
        <v>0</v>
      </c>
      <c r="X285" s="2">
        <v>26</v>
      </c>
      <c r="Y285" s="2">
        <v>393</v>
      </c>
      <c r="Z285" s="4">
        <v>1139</v>
      </c>
      <c r="AA285" s="2">
        <v>513</v>
      </c>
      <c r="AB285" s="2">
        <v>38</v>
      </c>
      <c r="AC285" s="2">
        <v>13</v>
      </c>
      <c r="AD285" s="2">
        <v>5</v>
      </c>
      <c r="AE285" s="2">
        <v>0</v>
      </c>
      <c r="AF285" s="2">
        <v>0</v>
      </c>
      <c r="AG285" s="2">
        <v>0</v>
      </c>
      <c r="AH285" s="2">
        <v>1</v>
      </c>
      <c r="AI285" s="2">
        <v>0</v>
      </c>
      <c r="AJ285" s="2">
        <v>0</v>
      </c>
      <c r="AK285" s="2">
        <v>0</v>
      </c>
      <c r="AL285" s="2">
        <v>0</v>
      </c>
      <c r="AM285" s="2">
        <v>0</v>
      </c>
      <c r="AN285" s="3">
        <f t="shared" si="16"/>
        <v>43542</v>
      </c>
      <c r="AO285">
        <f t="shared" si="17"/>
        <v>2891</v>
      </c>
      <c r="AP285">
        <f t="shared" si="18"/>
        <v>1</v>
      </c>
      <c r="AQ285" s="3">
        <f t="shared" si="19"/>
        <v>46434</v>
      </c>
    </row>
    <row r="286" spans="1:43" ht="15.75" hidden="1" thickTop="1" x14ac:dyDescent="0.25">
      <c r="A286" s="2">
        <v>11</v>
      </c>
      <c r="B286" s="2">
        <v>2020</v>
      </c>
      <c r="C286" s="2">
        <v>8</v>
      </c>
      <c r="D286" s="4">
        <v>10180</v>
      </c>
      <c r="E286" s="4">
        <v>16848</v>
      </c>
      <c r="F286" s="4">
        <v>16305</v>
      </c>
      <c r="G286" s="2">
        <v>62</v>
      </c>
      <c r="H286" s="2">
        <v>249</v>
      </c>
      <c r="I286" s="2">
        <v>2</v>
      </c>
      <c r="J286" s="2">
        <v>11</v>
      </c>
      <c r="K286" s="2">
        <v>142</v>
      </c>
      <c r="L286" s="2">
        <v>34</v>
      </c>
      <c r="M286" s="2">
        <v>1</v>
      </c>
      <c r="N286" s="2">
        <v>0</v>
      </c>
      <c r="O286" s="2">
        <v>77</v>
      </c>
      <c r="P286" s="2">
        <v>426</v>
      </c>
      <c r="Q286" s="2">
        <v>232</v>
      </c>
      <c r="R286" s="2">
        <v>41</v>
      </c>
      <c r="S286" s="2">
        <v>0</v>
      </c>
      <c r="T286" s="2">
        <v>0</v>
      </c>
      <c r="U286" s="2">
        <v>0</v>
      </c>
      <c r="V286" s="2">
        <v>0</v>
      </c>
      <c r="W286" s="2">
        <v>0</v>
      </c>
      <c r="X286" s="2">
        <v>26</v>
      </c>
      <c r="Y286" s="2">
        <v>393</v>
      </c>
      <c r="Z286" s="4">
        <v>1132</v>
      </c>
      <c r="AA286" s="2">
        <v>508</v>
      </c>
      <c r="AB286" s="2">
        <v>38</v>
      </c>
      <c r="AC286" s="2">
        <v>13</v>
      </c>
      <c r="AD286" s="2">
        <v>5</v>
      </c>
      <c r="AE286" s="2">
        <v>0</v>
      </c>
      <c r="AF286" s="2">
        <v>0</v>
      </c>
      <c r="AG286" s="2">
        <v>0</v>
      </c>
      <c r="AH286" s="2">
        <v>1</v>
      </c>
      <c r="AI286" s="2">
        <v>0</v>
      </c>
      <c r="AJ286" s="2">
        <v>0</v>
      </c>
      <c r="AK286" s="2">
        <v>0</v>
      </c>
      <c r="AL286" s="2">
        <v>0</v>
      </c>
      <c r="AM286" s="2">
        <v>0</v>
      </c>
      <c r="AN286" s="3">
        <f t="shared" si="16"/>
        <v>43834</v>
      </c>
      <c r="AO286">
        <f t="shared" si="17"/>
        <v>2891</v>
      </c>
      <c r="AP286">
        <f t="shared" si="18"/>
        <v>1</v>
      </c>
      <c r="AQ286" s="3">
        <f t="shared" si="19"/>
        <v>46726</v>
      </c>
    </row>
    <row r="287" spans="1:43" ht="15.75" hidden="1" thickTop="1" x14ac:dyDescent="0.25">
      <c r="A287" s="2">
        <v>11</v>
      </c>
      <c r="B287" s="2">
        <v>2020</v>
      </c>
      <c r="C287" s="2">
        <v>9</v>
      </c>
      <c r="D287" s="4">
        <v>10163</v>
      </c>
      <c r="E287" s="4">
        <v>16831</v>
      </c>
      <c r="F287" s="4">
        <v>16520</v>
      </c>
      <c r="G287" s="2">
        <v>65</v>
      </c>
      <c r="H287" s="2">
        <v>249</v>
      </c>
      <c r="I287" s="2">
        <v>2</v>
      </c>
      <c r="J287" s="2">
        <v>11</v>
      </c>
      <c r="K287" s="2">
        <v>142</v>
      </c>
      <c r="L287" s="2">
        <v>34</v>
      </c>
      <c r="M287" s="2">
        <v>1</v>
      </c>
      <c r="N287" s="2">
        <v>0</v>
      </c>
      <c r="O287" s="2">
        <v>77</v>
      </c>
      <c r="P287" s="2">
        <v>428</v>
      </c>
      <c r="Q287" s="2">
        <v>231</v>
      </c>
      <c r="R287" s="2">
        <v>40</v>
      </c>
      <c r="S287" s="2">
        <v>0</v>
      </c>
      <c r="T287" s="2">
        <v>0</v>
      </c>
      <c r="U287" s="2">
        <v>0</v>
      </c>
      <c r="V287" s="2">
        <v>0</v>
      </c>
      <c r="W287" s="2">
        <v>0</v>
      </c>
      <c r="X287" s="2">
        <v>26</v>
      </c>
      <c r="Y287" s="2">
        <v>395</v>
      </c>
      <c r="Z287" s="4">
        <v>1136</v>
      </c>
      <c r="AA287" s="2">
        <v>514</v>
      </c>
      <c r="AB287" s="2">
        <v>38</v>
      </c>
      <c r="AC287" s="2">
        <v>13</v>
      </c>
      <c r="AD287" s="2">
        <v>5</v>
      </c>
      <c r="AE287" s="2">
        <v>0</v>
      </c>
      <c r="AF287" s="2">
        <v>0</v>
      </c>
      <c r="AG287" s="2">
        <v>0</v>
      </c>
      <c r="AH287" s="2">
        <v>1</v>
      </c>
      <c r="AI287" s="2">
        <v>0</v>
      </c>
      <c r="AJ287" s="2">
        <v>0</v>
      </c>
      <c r="AK287" s="2">
        <v>0</v>
      </c>
      <c r="AL287" s="2">
        <v>0</v>
      </c>
      <c r="AM287" s="2">
        <v>0</v>
      </c>
      <c r="AN287" s="3">
        <f t="shared" si="16"/>
        <v>44018</v>
      </c>
      <c r="AO287">
        <f t="shared" si="17"/>
        <v>2903</v>
      </c>
      <c r="AP287">
        <f t="shared" si="18"/>
        <v>1</v>
      </c>
      <c r="AQ287" s="3">
        <f t="shared" si="19"/>
        <v>46922</v>
      </c>
    </row>
    <row r="288" spans="1:43" ht="15.75" hidden="1" thickTop="1" x14ac:dyDescent="0.25">
      <c r="A288" s="2">
        <v>11</v>
      </c>
      <c r="B288" s="2">
        <v>2020</v>
      </c>
      <c r="C288" s="2">
        <v>10</v>
      </c>
      <c r="D288" s="4">
        <v>10175</v>
      </c>
      <c r="E288" s="4">
        <v>16869</v>
      </c>
      <c r="F288" s="4">
        <v>16787</v>
      </c>
      <c r="G288" s="2">
        <v>65</v>
      </c>
      <c r="H288" s="2">
        <v>247</v>
      </c>
      <c r="I288" s="2">
        <v>2</v>
      </c>
      <c r="J288" s="2">
        <v>11</v>
      </c>
      <c r="K288" s="2">
        <v>142</v>
      </c>
      <c r="L288" s="2">
        <v>34</v>
      </c>
      <c r="M288" s="2">
        <v>1</v>
      </c>
      <c r="N288" s="2">
        <v>0</v>
      </c>
      <c r="O288" s="2">
        <v>75</v>
      </c>
      <c r="P288" s="2">
        <v>430</v>
      </c>
      <c r="Q288" s="2">
        <v>237</v>
      </c>
      <c r="R288" s="2">
        <v>37</v>
      </c>
      <c r="S288" s="2">
        <v>0</v>
      </c>
      <c r="T288" s="2">
        <v>0</v>
      </c>
      <c r="U288" s="2">
        <v>0</v>
      </c>
      <c r="V288" s="2">
        <v>0</v>
      </c>
      <c r="W288" s="2">
        <v>0</v>
      </c>
      <c r="X288" s="2">
        <v>27</v>
      </c>
      <c r="Y288" s="2">
        <v>396</v>
      </c>
      <c r="Z288" s="4">
        <v>1133</v>
      </c>
      <c r="AA288" s="2">
        <v>515</v>
      </c>
      <c r="AB288" s="2">
        <v>38</v>
      </c>
      <c r="AC288" s="2">
        <v>13</v>
      </c>
      <c r="AD288" s="2">
        <v>5</v>
      </c>
      <c r="AE288" s="2">
        <v>0</v>
      </c>
      <c r="AF288" s="2">
        <v>0</v>
      </c>
      <c r="AG288" s="2">
        <v>0</v>
      </c>
      <c r="AH288" s="2">
        <v>1</v>
      </c>
      <c r="AI288" s="2">
        <v>0</v>
      </c>
      <c r="AJ288" s="2">
        <v>0</v>
      </c>
      <c r="AK288" s="2">
        <v>0</v>
      </c>
      <c r="AL288" s="2">
        <v>0</v>
      </c>
      <c r="AM288" s="2">
        <v>0</v>
      </c>
      <c r="AN288" s="3">
        <f t="shared" si="16"/>
        <v>44333</v>
      </c>
      <c r="AO288">
        <f t="shared" si="17"/>
        <v>2906</v>
      </c>
      <c r="AP288">
        <f t="shared" si="18"/>
        <v>1</v>
      </c>
      <c r="AQ288" s="3">
        <f t="shared" si="19"/>
        <v>47240</v>
      </c>
    </row>
    <row r="289" spans="1:43" ht="15.75" hidden="1" thickTop="1" x14ac:dyDescent="0.25">
      <c r="A289" s="2">
        <v>11</v>
      </c>
      <c r="B289" s="2">
        <v>2020</v>
      </c>
      <c r="C289" s="2">
        <v>11</v>
      </c>
      <c r="D289" s="4">
        <v>10191</v>
      </c>
      <c r="E289" s="4">
        <v>16879</v>
      </c>
      <c r="F289" s="4">
        <v>17063</v>
      </c>
      <c r="G289" s="2">
        <v>70</v>
      </c>
      <c r="H289" s="2">
        <v>247</v>
      </c>
      <c r="I289" s="2">
        <v>2</v>
      </c>
      <c r="J289" s="2">
        <v>11</v>
      </c>
      <c r="K289" s="2">
        <v>142</v>
      </c>
      <c r="L289" s="2">
        <v>34</v>
      </c>
      <c r="M289" s="2">
        <v>1</v>
      </c>
      <c r="N289" s="2">
        <v>0</v>
      </c>
      <c r="O289" s="2">
        <v>74</v>
      </c>
      <c r="P289" s="2">
        <v>426</v>
      </c>
      <c r="Q289" s="2">
        <v>246</v>
      </c>
      <c r="R289" s="2">
        <v>36</v>
      </c>
      <c r="S289" s="2">
        <v>3</v>
      </c>
      <c r="T289" s="2">
        <v>0</v>
      </c>
      <c r="U289" s="2">
        <v>0</v>
      </c>
      <c r="V289" s="2">
        <v>0</v>
      </c>
      <c r="W289" s="2">
        <v>0</v>
      </c>
      <c r="X289" s="2">
        <v>26</v>
      </c>
      <c r="Y289" s="2">
        <v>398</v>
      </c>
      <c r="Z289" s="4">
        <v>1133</v>
      </c>
      <c r="AA289" s="2">
        <v>516</v>
      </c>
      <c r="AB289" s="2">
        <v>38</v>
      </c>
      <c r="AC289" s="2">
        <v>13</v>
      </c>
      <c r="AD289" s="2">
        <v>5</v>
      </c>
      <c r="AE289" s="2">
        <v>0</v>
      </c>
      <c r="AF289" s="2">
        <v>0</v>
      </c>
      <c r="AG289" s="2">
        <v>0</v>
      </c>
      <c r="AH289" s="2">
        <v>1</v>
      </c>
      <c r="AI289" s="2">
        <v>0</v>
      </c>
      <c r="AJ289" s="2">
        <v>0</v>
      </c>
      <c r="AK289" s="2">
        <v>0</v>
      </c>
      <c r="AL289" s="2">
        <v>0</v>
      </c>
      <c r="AM289" s="2">
        <v>0</v>
      </c>
      <c r="AN289" s="3">
        <f t="shared" si="16"/>
        <v>44640</v>
      </c>
      <c r="AO289">
        <f t="shared" si="17"/>
        <v>2914</v>
      </c>
      <c r="AP289">
        <f t="shared" si="18"/>
        <v>1</v>
      </c>
      <c r="AQ289" s="3">
        <f t="shared" si="19"/>
        <v>47555</v>
      </c>
    </row>
    <row r="290" spans="1:43" ht="15.75" hidden="1" thickTop="1" x14ac:dyDescent="0.25">
      <c r="A290" s="2">
        <v>11</v>
      </c>
      <c r="B290" s="2">
        <v>2020</v>
      </c>
      <c r="C290" s="2">
        <v>12</v>
      </c>
      <c r="D290" s="4">
        <v>10204</v>
      </c>
      <c r="E290" s="4">
        <v>16901</v>
      </c>
      <c r="F290" s="4">
        <v>17340</v>
      </c>
      <c r="G290" s="2">
        <v>71</v>
      </c>
      <c r="H290" s="2">
        <v>247</v>
      </c>
      <c r="I290" s="2">
        <v>2</v>
      </c>
      <c r="J290" s="2">
        <v>11</v>
      </c>
      <c r="K290" s="2">
        <v>142</v>
      </c>
      <c r="L290" s="2">
        <v>34</v>
      </c>
      <c r="M290" s="2">
        <v>1</v>
      </c>
      <c r="N290" s="2">
        <v>0</v>
      </c>
      <c r="O290" s="2">
        <v>73</v>
      </c>
      <c r="P290" s="2">
        <v>430</v>
      </c>
      <c r="Q290" s="2">
        <v>248</v>
      </c>
      <c r="R290" s="2">
        <v>39</v>
      </c>
      <c r="S290" s="2">
        <v>3</v>
      </c>
      <c r="T290" s="2">
        <v>0</v>
      </c>
      <c r="U290" s="2">
        <v>0</v>
      </c>
      <c r="V290" s="2">
        <v>0</v>
      </c>
      <c r="W290" s="2">
        <v>0</v>
      </c>
      <c r="X290" s="2">
        <v>26</v>
      </c>
      <c r="Y290" s="2">
        <v>394</v>
      </c>
      <c r="Z290" s="4">
        <v>1138</v>
      </c>
      <c r="AA290" s="2">
        <v>514</v>
      </c>
      <c r="AB290" s="2">
        <v>38</v>
      </c>
      <c r="AC290" s="2">
        <v>13</v>
      </c>
      <c r="AD290" s="2">
        <v>5</v>
      </c>
      <c r="AE290" s="2">
        <v>0</v>
      </c>
      <c r="AF290" s="2">
        <v>0</v>
      </c>
      <c r="AG290" s="2">
        <v>0</v>
      </c>
      <c r="AH290" s="2">
        <v>1</v>
      </c>
      <c r="AI290" s="2">
        <v>0</v>
      </c>
      <c r="AJ290" s="2">
        <v>0</v>
      </c>
      <c r="AK290" s="2">
        <v>0</v>
      </c>
      <c r="AL290" s="2">
        <v>0</v>
      </c>
      <c r="AM290" s="2">
        <v>0</v>
      </c>
      <c r="AN290" s="3">
        <f t="shared" si="16"/>
        <v>44953</v>
      </c>
      <c r="AO290">
        <f t="shared" si="17"/>
        <v>2921</v>
      </c>
      <c r="AP290">
        <f t="shared" si="18"/>
        <v>1</v>
      </c>
      <c r="AQ290" s="3">
        <f t="shared" si="19"/>
        <v>47875</v>
      </c>
    </row>
    <row r="291" spans="1:43" ht="15.75" hidden="1" thickTop="1" x14ac:dyDescent="0.25">
      <c r="A291" s="2">
        <v>13</v>
      </c>
      <c r="B291" s="2">
        <v>2020</v>
      </c>
      <c r="C291" s="2">
        <v>1</v>
      </c>
      <c r="D291" s="4">
        <v>2739</v>
      </c>
      <c r="E291" s="4">
        <v>4330</v>
      </c>
      <c r="F291" s="4">
        <v>4945</v>
      </c>
      <c r="G291" s="2">
        <v>115</v>
      </c>
      <c r="H291" s="2">
        <v>220</v>
      </c>
      <c r="I291" s="2">
        <v>5</v>
      </c>
      <c r="J291" s="2">
        <v>0</v>
      </c>
      <c r="K291" s="2">
        <v>5</v>
      </c>
      <c r="L291" s="2">
        <v>7</v>
      </c>
      <c r="M291" s="2">
        <v>0</v>
      </c>
      <c r="N291" s="2">
        <v>0</v>
      </c>
      <c r="O291" s="2">
        <v>32</v>
      </c>
      <c r="P291" s="2">
        <v>133</v>
      </c>
      <c r="Q291" s="2">
        <v>86</v>
      </c>
      <c r="R291" s="2">
        <v>18</v>
      </c>
      <c r="S291" s="2">
        <v>1</v>
      </c>
      <c r="T291" s="2">
        <v>0</v>
      </c>
      <c r="U291" s="2">
        <v>0</v>
      </c>
      <c r="V291" s="2">
        <v>0</v>
      </c>
      <c r="W291" s="2">
        <v>0</v>
      </c>
      <c r="X291" s="2">
        <v>4</v>
      </c>
      <c r="Y291" s="2">
        <v>52</v>
      </c>
      <c r="Z291" s="2">
        <v>338</v>
      </c>
      <c r="AA291" s="2">
        <v>206</v>
      </c>
      <c r="AB291" s="2">
        <v>11</v>
      </c>
      <c r="AC291" s="2">
        <v>3</v>
      </c>
      <c r="AD291" s="2">
        <v>0</v>
      </c>
      <c r="AE291" s="2">
        <v>0</v>
      </c>
      <c r="AF291" s="2">
        <v>0</v>
      </c>
      <c r="AG291" s="2">
        <v>0</v>
      </c>
      <c r="AH291" s="2">
        <v>0</v>
      </c>
      <c r="AI291" s="2">
        <v>0</v>
      </c>
      <c r="AJ291" s="2">
        <v>0</v>
      </c>
      <c r="AK291" s="2">
        <v>1</v>
      </c>
      <c r="AL291" s="2">
        <v>1</v>
      </c>
      <c r="AM291" s="2">
        <v>0</v>
      </c>
      <c r="AN291" s="3">
        <f t="shared" si="16"/>
        <v>12366</v>
      </c>
      <c r="AO291">
        <f t="shared" si="17"/>
        <v>884</v>
      </c>
      <c r="AP291">
        <f t="shared" si="18"/>
        <v>2</v>
      </c>
      <c r="AQ291" s="3">
        <f t="shared" si="19"/>
        <v>13252</v>
      </c>
    </row>
    <row r="292" spans="1:43" ht="15.75" hidden="1" thickTop="1" x14ac:dyDescent="0.25">
      <c r="A292" s="2">
        <v>13</v>
      </c>
      <c r="B292" s="2">
        <v>2020</v>
      </c>
      <c r="C292" s="2">
        <v>2</v>
      </c>
      <c r="D292" s="4">
        <v>2739</v>
      </c>
      <c r="E292" s="4">
        <v>4318</v>
      </c>
      <c r="F292" s="4">
        <v>4961</v>
      </c>
      <c r="G292" s="2">
        <v>113</v>
      </c>
      <c r="H292" s="2">
        <v>220</v>
      </c>
      <c r="I292" s="2">
        <v>5</v>
      </c>
      <c r="J292" s="2">
        <v>0</v>
      </c>
      <c r="K292" s="2">
        <v>5</v>
      </c>
      <c r="L292" s="2">
        <v>7</v>
      </c>
      <c r="M292" s="2">
        <v>0</v>
      </c>
      <c r="N292" s="2">
        <v>0</v>
      </c>
      <c r="O292" s="2">
        <v>32</v>
      </c>
      <c r="P292" s="2">
        <v>133</v>
      </c>
      <c r="Q292" s="2">
        <v>84</v>
      </c>
      <c r="R292" s="2">
        <v>20</v>
      </c>
      <c r="S292" s="2">
        <v>1</v>
      </c>
      <c r="T292" s="2">
        <v>0</v>
      </c>
      <c r="U292" s="2">
        <v>0</v>
      </c>
      <c r="V292" s="2">
        <v>0</v>
      </c>
      <c r="W292" s="2">
        <v>0</v>
      </c>
      <c r="X292" s="2">
        <v>4</v>
      </c>
      <c r="Y292" s="2">
        <v>52</v>
      </c>
      <c r="Z292" s="2">
        <v>340</v>
      </c>
      <c r="AA292" s="2">
        <v>207</v>
      </c>
      <c r="AB292" s="2">
        <v>11</v>
      </c>
      <c r="AC292" s="2">
        <v>3</v>
      </c>
      <c r="AD292" s="2">
        <v>0</v>
      </c>
      <c r="AE292" s="2">
        <v>0</v>
      </c>
      <c r="AF292" s="2">
        <v>0</v>
      </c>
      <c r="AG292" s="2">
        <v>0</v>
      </c>
      <c r="AH292" s="2">
        <v>0</v>
      </c>
      <c r="AI292" s="2">
        <v>0</v>
      </c>
      <c r="AJ292" s="2">
        <v>0</v>
      </c>
      <c r="AK292" s="2">
        <v>1</v>
      </c>
      <c r="AL292" s="2">
        <v>1</v>
      </c>
      <c r="AM292" s="2">
        <v>0</v>
      </c>
      <c r="AN292" s="3">
        <f t="shared" si="16"/>
        <v>12368</v>
      </c>
      <c r="AO292">
        <f t="shared" si="17"/>
        <v>887</v>
      </c>
      <c r="AP292">
        <f t="shared" si="18"/>
        <v>2</v>
      </c>
      <c r="AQ292" s="3">
        <f t="shared" si="19"/>
        <v>13257</v>
      </c>
    </row>
    <row r="293" spans="1:43" ht="15.75" hidden="1" thickTop="1" x14ac:dyDescent="0.25">
      <c r="A293" s="2">
        <v>13</v>
      </c>
      <c r="B293" s="2">
        <v>2020</v>
      </c>
      <c r="C293" s="2">
        <v>3</v>
      </c>
      <c r="D293" s="4">
        <v>2733</v>
      </c>
      <c r="E293" s="4">
        <v>4319</v>
      </c>
      <c r="F293" s="4">
        <v>4972</v>
      </c>
      <c r="G293" s="2">
        <v>113</v>
      </c>
      <c r="H293" s="2">
        <v>219</v>
      </c>
      <c r="I293" s="2">
        <v>5</v>
      </c>
      <c r="J293" s="2">
        <v>0</v>
      </c>
      <c r="K293" s="2">
        <v>5</v>
      </c>
      <c r="L293" s="2">
        <v>7</v>
      </c>
      <c r="M293" s="2">
        <v>0</v>
      </c>
      <c r="N293" s="2">
        <v>0</v>
      </c>
      <c r="O293" s="2">
        <v>32</v>
      </c>
      <c r="P293" s="2">
        <v>133</v>
      </c>
      <c r="Q293" s="2">
        <v>88</v>
      </c>
      <c r="R293" s="2">
        <v>19</v>
      </c>
      <c r="S293" s="2">
        <v>1</v>
      </c>
      <c r="T293" s="2">
        <v>0</v>
      </c>
      <c r="U293" s="2">
        <v>0</v>
      </c>
      <c r="V293" s="2">
        <v>0</v>
      </c>
      <c r="W293" s="2">
        <v>0</v>
      </c>
      <c r="X293" s="2">
        <v>4</v>
      </c>
      <c r="Y293" s="2">
        <v>52</v>
      </c>
      <c r="Z293" s="2">
        <v>339</v>
      </c>
      <c r="AA293" s="2">
        <v>207</v>
      </c>
      <c r="AB293" s="2">
        <v>11</v>
      </c>
      <c r="AC293" s="2">
        <v>3</v>
      </c>
      <c r="AD293" s="2">
        <v>0</v>
      </c>
      <c r="AE293" s="2">
        <v>0</v>
      </c>
      <c r="AF293" s="2">
        <v>0</v>
      </c>
      <c r="AG293" s="2">
        <v>0</v>
      </c>
      <c r="AH293" s="2">
        <v>0</v>
      </c>
      <c r="AI293" s="2">
        <v>0</v>
      </c>
      <c r="AJ293" s="2">
        <v>0</v>
      </c>
      <c r="AK293" s="2">
        <v>1</v>
      </c>
      <c r="AL293" s="2">
        <v>1</v>
      </c>
      <c r="AM293" s="2">
        <v>0</v>
      </c>
      <c r="AN293" s="3">
        <f t="shared" si="16"/>
        <v>12373</v>
      </c>
      <c r="AO293">
        <f t="shared" si="17"/>
        <v>889</v>
      </c>
      <c r="AP293">
        <f t="shared" si="18"/>
        <v>2</v>
      </c>
      <c r="AQ293" s="3">
        <f t="shared" si="19"/>
        <v>13264</v>
      </c>
    </row>
    <row r="294" spans="1:43" ht="15.75" hidden="1" thickTop="1" x14ac:dyDescent="0.25">
      <c r="A294" s="2">
        <v>13</v>
      </c>
      <c r="B294" s="2">
        <v>2020</v>
      </c>
      <c r="C294" s="2">
        <v>4</v>
      </c>
      <c r="D294" s="4">
        <v>2731</v>
      </c>
      <c r="E294" s="4">
        <v>4319</v>
      </c>
      <c r="F294" s="4">
        <v>4992</v>
      </c>
      <c r="G294" s="2">
        <v>113</v>
      </c>
      <c r="H294" s="2">
        <v>218</v>
      </c>
      <c r="I294" s="2">
        <v>5</v>
      </c>
      <c r="J294" s="2">
        <v>0</v>
      </c>
      <c r="K294" s="2">
        <v>5</v>
      </c>
      <c r="L294" s="2">
        <v>7</v>
      </c>
      <c r="M294" s="2">
        <v>0</v>
      </c>
      <c r="N294" s="2">
        <v>0</v>
      </c>
      <c r="O294" s="2">
        <v>32</v>
      </c>
      <c r="P294" s="2">
        <v>135</v>
      </c>
      <c r="Q294" s="2">
        <v>87</v>
      </c>
      <c r="R294" s="2">
        <v>18</v>
      </c>
      <c r="S294" s="2">
        <v>1</v>
      </c>
      <c r="T294" s="2">
        <v>0</v>
      </c>
      <c r="U294" s="2">
        <v>0</v>
      </c>
      <c r="V294" s="2">
        <v>0</v>
      </c>
      <c r="W294" s="2">
        <v>0</v>
      </c>
      <c r="X294" s="2">
        <v>4</v>
      </c>
      <c r="Y294" s="2">
        <v>52</v>
      </c>
      <c r="Z294" s="2">
        <v>339</v>
      </c>
      <c r="AA294" s="2">
        <v>207</v>
      </c>
      <c r="AB294" s="2">
        <v>11</v>
      </c>
      <c r="AC294" s="2">
        <v>3</v>
      </c>
      <c r="AD294" s="2">
        <v>0</v>
      </c>
      <c r="AE294" s="2">
        <v>0</v>
      </c>
      <c r="AF294" s="2">
        <v>0</v>
      </c>
      <c r="AG294" s="2">
        <v>0</v>
      </c>
      <c r="AH294" s="2">
        <v>0</v>
      </c>
      <c r="AI294" s="2">
        <v>0</v>
      </c>
      <c r="AJ294" s="2">
        <v>0</v>
      </c>
      <c r="AK294" s="2">
        <v>1</v>
      </c>
      <c r="AL294" s="2">
        <v>1</v>
      </c>
      <c r="AM294" s="2">
        <v>0</v>
      </c>
      <c r="AN294" s="3">
        <f t="shared" si="16"/>
        <v>12390</v>
      </c>
      <c r="AO294">
        <f t="shared" si="17"/>
        <v>889</v>
      </c>
      <c r="AP294">
        <f t="shared" si="18"/>
        <v>2</v>
      </c>
      <c r="AQ294" s="3">
        <f t="shared" si="19"/>
        <v>13281</v>
      </c>
    </row>
    <row r="295" spans="1:43" ht="15.75" hidden="1" thickTop="1" x14ac:dyDescent="0.25">
      <c r="A295" s="2">
        <v>13</v>
      </c>
      <c r="B295" s="2">
        <v>2020</v>
      </c>
      <c r="C295" s="2">
        <v>5</v>
      </c>
      <c r="D295" s="4">
        <v>2730</v>
      </c>
      <c r="E295" s="4">
        <v>4315</v>
      </c>
      <c r="F295" s="4">
        <v>5000</v>
      </c>
      <c r="G295" s="2">
        <v>116</v>
      </c>
      <c r="H295" s="2">
        <v>219</v>
      </c>
      <c r="I295" s="2">
        <v>5</v>
      </c>
      <c r="J295" s="2">
        <v>0</v>
      </c>
      <c r="K295" s="2">
        <v>5</v>
      </c>
      <c r="L295" s="2">
        <v>7</v>
      </c>
      <c r="M295" s="2">
        <v>0</v>
      </c>
      <c r="N295" s="2">
        <v>0</v>
      </c>
      <c r="O295" s="2">
        <v>33</v>
      </c>
      <c r="P295" s="2">
        <v>136</v>
      </c>
      <c r="Q295" s="2">
        <v>90</v>
      </c>
      <c r="R295" s="2">
        <v>17</v>
      </c>
      <c r="S295" s="2">
        <v>1</v>
      </c>
      <c r="T295" s="2">
        <v>0</v>
      </c>
      <c r="U295" s="2">
        <v>0</v>
      </c>
      <c r="V295" s="2">
        <v>0</v>
      </c>
      <c r="W295" s="2">
        <v>0</v>
      </c>
      <c r="X295" s="2">
        <v>4</v>
      </c>
      <c r="Y295" s="2">
        <v>51</v>
      </c>
      <c r="Z295" s="2">
        <v>336</v>
      </c>
      <c r="AA295" s="2">
        <v>207</v>
      </c>
      <c r="AB295" s="2">
        <v>11</v>
      </c>
      <c r="AC295" s="2">
        <v>3</v>
      </c>
      <c r="AD295" s="2">
        <v>0</v>
      </c>
      <c r="AE295" s="2">
        <v>0</v>
      </c>
      <c r="AF295" s="2">
        <v>0</v>
      </c>
      <c r="AG295" s="2">
        <v>0</v>
      </c>
      <c r="AH295" s="2">
        <v>0</v>
      </c>
      <c r="AI295" s="2">
        <v>0</v>
      </c>
      <c r="AJ295" s="2">
        <v>0</v>
      </c>
      <c r="AK295" s="2">
        <v>1</v>
      </c>
      <c r="AL295" s="2">
        <v>1</v>
      </c>
      <c r="AM295" s="2">
        <v>0</v>
      </c>
      <c r="AN295" s="3">
        <f t="shared" si="16"/>
        <v>12397</v>
      </c>
      <c r="AO295">
        <f t="shared" si="17"/>
        <v>889</v>
      </c>
      <c r="AP295">
        <f t="shared" si="18"/>
        <v>2</v>
      </c>
      <c r="AQ295" s="3">
        <f t="shared" si="19"/>
        <v>13288</v>
      </c>
    </row>
    <row r="296" spans="1:43" ht="15.75" hidden="1" thickTop="1" x14ac:dyDescent="0.25">
      <c r="A296" s="2">
        <v>13</v>
      </c>
      <c r="B296" s="2">
        <v>2020</v>
      </c>
      <c r="C296" s="2">
        <v>6</v>
      </c>
      <c r="D296" s="4">
        <v>2740</v>
      </c>
      <c r="E296" s="4">
        <v>4323</v>
      </c>
      <c r="F296" s="4">
        <v>5024</v>
      </c>
      <c r="G296" s="2">
        <v>119</v>
      </c>
      <c r="H296" s="2">
        <v>219</v>
      </c>
      <c r="I296" s="2">
        <v>5</v>
      </c>
      <c r="J296" s="2">
        <v>0</v>
      </c>
      <c r="K296" s="2">
        <v>5</v>
      </c>
      <c r="L296" s="2">
        <v>7</v>
      </c>
      <c r="M296" s="2">
        <v>0</v>
      </c>
      <c r="N296" s="2">
        <v>0</v>
      </c>
      <c r="O296" s="2">
        <v>33</v>
      </c>
      <c r="P296" s="2">
        <v>136</v>
      </c>
      <c r="Q296" s="2">
        <v>89</v>
      </c>
      <c r="R296" s="2">
        <v>17</v>
      </c>
      <c r="S296" s="2">
        <v>1</v>
      </c>
      <c r="T296" s="2">
        <v>0</v>
      </c>
      <c r="U296" s="2">
        <v>0</v>
      </c>
      <c r="V296" s="2">
        <v>0</v>
      </c>
      <c r="W296" s="2">
        <v>0</v>
      </c>
      <c r="X296" s="2">
        <v>4</v>
      </c>
      <c r="Y296" s="2">
        <v>51</v>
      </c>
      <c r="Z296" s="2">
        <v>337</v>
      </c>
      <c r="AA296" s="2">
        <v>207</v>
      </c>
      <c r="AB296" s="2">
        <v>11</v>
      </c>
      <c r="AC296" s="2">
        <v>3</v>
      </c>
      <c r="AD296" s="2">
        <v>0</v>
      </c>
      <c r="AE296" s="2">
        <v>0</v>
      </c>
      <c r="AF296" s="2">
        <v>0</v>
      </c>
      <c r="AG296" s="2">
        <v>0</v>
      </c>
      <c r="AH296" s="2">
        <v>0</v>
      </c>
      <c r="AI296" s="2">
        <v>0</v>
      </c>
      <c r="AJ296" s="2">
        <v>0</v>
      </c>
      <c r="AK296" s="2">
        <v>1</v>
      </c>
      <c r="AL296" s="2">
        <v>1</v>
      </c>
      <c r="AM296" s="2">
        <v>0</v>
      </c>
      <c r="AN296" s="3">
        <f t="shared" si="16"/>
        <v>12442</v>
      </c>
      <c r="AO296">
        <f t="shared" si="17"/>
        <v>889</v>
      </c>
      <c r="AP296">
        <f t="shared" si="18"/>
        <v>2</v>
      </c>
      <c r="AQ296" s="3">
        <f t="shared" si="19"/>
        <v>13333</v>
      </c>
    </row>
    <row r="297" spans="1:43" ht="15.75" hidden="1" thickTop="1" x14ac:dyDescent="0.25">
      <c r="A297" s="2">
        <v>13</v>
      </c>
      <c r="B297" s="2">
        <v>2020</v>
      </c>
      <c r="C297" s="2">
        <v>7</v>
      </c>
      <c r="D297" s="4">
        <v>2730</v>
      </c>
      <c r="E297" s="4">
        <v>4320</v>
      </c>
      <c r="F297" s="4">
        <v>5038</v>
      </c>
      <c r="G297" s="2">
        <v>120</v>
      </c>
      <c r="H297" s="2">
        <v>220</v>
      </c>
      <c r="I297" s="2">
        <v>5</v>
      </c>
      <c r="J297" s="2">
        <v>0</v>
      </c>
      <c r="K297" s="2">
        <v>4</v>
      </c>
      <c r="L297" s="2">
        <v>7</v>
      </c>
      <c r="M297" s="2">
        <v>0</v>
      </c>
      <c r="N297" s="2">
        <v>0</v>
      </c>
      <c r="O297" s="2">
        <v>33</v>
      </c>
      <c r="P297" s="2">
        <v>136</v>
      </c>
      <c r="Q297" s="2">
        <v>91</v>
      </c>
      <c r="R297" s="2">
        <v>19</v>
      </c>
      <c r="S297" s="2">
        <v>1</v>
      </c>
      <c r="T297" s="2">
        <v>0</v>
      </c>
      <c r="U297" s="2">
        <v>0</v>
      </c>
      <c r="V297" s="2">
        <v>0</v>
      </c>
      <c r="W297" s="2">
        <v>0</v>
      </c>
      <c r="X297" s="2">
        <v>4</v>
      </c>
      <c r="Y297" s="2">
        <v>50</v>
      </c>
      <c r="Z297" s="2">
        <v>336</v>
      </c>
      <c r="AA297" s="2">
        <v>205</v>
      </c>
      <c r="AB297" s="2">
        <v>11</v>
      </c>
      <c r="AC297" s="2">
        <v>3</v>
      </c>
      <c r="AD297" s="2">
        <v>0</v>
      </c>
      <c r="AE297" s="2">
        <v>0</v>
      </c>
      <c r="AF297" s="2">
        <v>0</v>
      </c>
      <c r="AG297" s="2">
        <v>0</v>
      </c>
      <c r="AH297" s="2">
        <v>0</v>
      </c>
      <c r="AI297" s="2">
        <v>0</v>
      </c>
      <c r="AJ297" s="2">
        <v>0</v>
      </c>
      <c r="AK297" s="2">
        <v>1</v>
      </c>
      <c r="AL297" s="2">
        <v>1</v>
      </c>
      <c r="AM297" s="2">
        <v>0</v>
      </c>
      <c r="AN297" s="3">
        <f t="shared" si="16"/>
        <v>12444</v>
      </c>
      <c r="AO297">
        <f t="shared" si="17"/>
        <v>889</v>
      </c>
      <c r="AP297">
        <f t="shared" si="18"/>
        <v>2</v>
      </c>
      <c r="AQ297" s="3">
        <f t="shared" si="19"/>
        <v>13335</v>
      </c>
    </row>
    <row r="298" spans="1:43" ht="15.75" hidden="1" thickTop="1" x14ac:dyDescent="0.25">
      <c r="A298" s="2">
        <v>13</v>
      </c>
      <c r="B298" s="2">
        <v>2020</v>
      </c>
      <c r="C298" s="2">
        <v>8</v>
      </c>
      <c r="D298" s="4">
        <v>2736</v>
      </c>
      <c r="E298" s="4">
        <v>4316</v>
      </c>
      <c r="F298" s="4">
        <v>5046</v>
      </c>
      <c r="G298" s="2">
        <v>120</v>
      </c>
      <c r="H298" s="2">
        <v>220</v>
      </c>
      <c r="I298" s="2">
        <v>5</v>
      </c>
      <c r="J298" s="2">
        <v>0</v>
      </c>
      <c r="K298" s="2">
        <v>4</v>
      </c>
      <c r="L298" s="2">
        <v>7</v>
      </c>
      <c r="M298" s="2">
        <v>0</v>
      </c>
      <c r="N298" s="2">
        <v>0</v>
      </c>
      <c r="O298" s="2">
        <v>34</v>
      </c>
      <c r="P298" s="2">
        <v>137</v>
      </c>
      <c r="Q298" s="2">
        <v>89</v>
      </c>
      <c r="R298" s="2">
        <v>21</v>
      </c>
      <c r="S298" s="2">
        <v>1</v>
      </c>
      <c r="T298" s="2">
        <v>0</v>
      </c>
      <c r="U298" s="2">
        <v>0</v>
      </c>
      <c r="V298" s="2">
        <v>0</v>
      </c>
      <c r="W298" s="2">
        <v>0</v>
      </c>
      <c r="X298" s="2">
        <v>4</v>
      </c>
      <c r="Y298" s="2">
        <v>49</v>
      </c>
      <c r="Z298" s="2">
        <v>336</v>
      </c>
      <c r="AA298" s="2">
        <v>205</v>
      </c>
      <c r="AB298" s="2">
        <v>11</v>
      </c>
      <c r="AC298" s="2">
        <v>3</v>
      </c>
      <c r="AD298" s="2">
        <v>0</v>
      </c>
      <c r="AE298" s="2">
        <v>0</v>
      </c>
      <c r="AF298" s="2">
        <v>0</v>
      </c>
      <c r="AG298" s="2">
        <v>0</v>
      </c>
      <c r="AH298" s="2">
        <v>0</v>
      </c>
      <c r="AI298" s="2">
        <v>0</v>
      </c>
      <c r="AJ298" s="2">
        <v>0</v>
      </c>
      <c r="AK298" s="2">
        <v>1</v>
      </c>
      <c r="AL298" s="2">
        <v>1</v>
      </c>
      <c r="AM298" s="2">
        <v>0</v>
      </c>
      <c r="AN298" s="3">
        <f t="shared" si="16"/>
        <v>12454</v>
      </c>
      <c r="AO298">
        <f t="shared" si="17"/>
        <v>890</v>
      </c>
      <c r="AP298">
        <f t="shared" si="18"/>
        <v>2</v>
      </c>
      <c r="AQ298" s="3">
        <f t="shared" si="19"/>
        <v>13346</v>
      </c>
    </row>
    <row r="299" spans="1:43" ht="15.75" hidden="1" thickTop="1" x14ac:dyDescent="0.25">
      <c r="A299" s="2">
        <v>13</v>
      </c>
      <c r="B299" s="2">
        <v>2020</v>
      </c>
      <c r="C299" s="2">
        <v>9</v>
      </c>
      <c r="D299" s="4">
        <v>2731</v>
      </c>
      <c r="E299" s="4">
        <v>4315</v>
      </c>
      <c r="F299" s="4">
        <v>5086</v>
      </c>
      <c r="G299" s="2">
        <v>121</v>
      </c>
      <c r="H299" s="2">
        <v>220</v>
      </c>
      <c r="I299" s="2">
        <v>5</v>
      </c>
      <c r="J299" s="2">
        <v>0</v>
      </c>
      <c r="K299" s="2">
        <v>4</v>
      </c>
      <c r="L299" s="2">
        <v>7</v>
      </c>
      <c r="M299" s="2">
        <v>0</v>
      </c>
      <c r="N299" s="2">
        <v>0</v>
      </c>
      <c r="O299" s="2">
        <v>35</v>
      </c>
      <c r="P299" s="2">
        <v>137</v>
      </c>
      <c r="Q299" s="2">
        <v>91</v>
      </c>
      <c r="R299" s="2">
        <v>19</v>
      </c>
      <c r="S299" s="2">
        <v>1</v>
      </c>
      <c r="T299" s="2">
        <v>0</v>
      </c>
      <c r="U299" s="2">
        <v>0</v>
      </c>
      <c r="V299" s="2">
        <v>0</v>
      </c>
      <c r="W299" s="2">
        <v>0</v>
      </c>
      <c r="X299" s="2">
        <v>4</v>
      </c>
      <c r="Y299" s="2">
        <v>49</v>
      </c>
      <c r="Z299" s="2">
        <v>335</v>
      </c>
      <c r="AA299" s="2">
        <v>207</v>
      </c>
      <c r="AB299" s="2">
        <v>11</v>
      </c>
      <c r="AC299" s="2">
        <v>3</v>
      </c>
      <c r="AD299" s="2">
        <v>0</v>
      </c>
      <c r="AE299" s="2">
        <v>0</v>
      </c>
      <c r="AF299" s="2">
        <v>0</v>
      </c>
      <c r="AG299" s="2">
        <v>0</v>
      </c>
      <c r="AH299" s="2">
        <v>0</v>
      </c>
      <c r="AI299" s="2">
        <v>0</v>
      </c>
      <c r="AJ299" s="2">
        <v>0</v>
      </c>
      <c r="AK299" s="2">
        <v>1</v>
      </c>
      <c r="AL299" s="2">
        <v>1</v>
      </c>
      <c r="AM299" s="2">
        <v>0</v>
      </c>
      <c r="AN299" s="3">
        <f t="shared" si="16"/>
        <v>12489</v>
      </c>
      <c r="AO299">
        <f t="shared" si="17"/>
        <v>892</v>
      </c>
      <c r="AP299">
        <f t="shared" si="18"/>
        <v>2</v>
      </c>
      <c r="AQ299" s="3">
        <f t="shared" si="19"/>
        <v>13383</v>
      </c>
    </row>
    <row r="300" spans="1:43" ht="15.75" hidden="1" thickTop="1" x14ac:dyDescent="0.25">
      <c r="A300" s="2">
        <v>13</v>
      </c>
      <c r="B300" s="2">
        <v>2020</v>
      </c>
      <c r="C300" s="2">
        <v>10</v>
      </c>
      <c r="D300" s="4">
        <v>2735</v>
      </c>
      <c r="E300" s="4">
        <v>4319</v>
      </c>
      <c r="F300" s="4">
        <v>5121</v>
      </c>
      <c r="G300" s="2">
        <v>122</v>
      </c>
      <c r="H300" s="2">
        <v>220</v>
      </c>
      <c r="I300" s="2">
        <v>5</v>
      </c>
      <c r="J300" s="2">
        <v>0</v>
      </c>
      <c r="K300" s="2">
        <v>4</v>
      </c>
      <c r="L300" s="2">
        <v>7</v>
      </c>
      <c r="M300" s="2">
        <v>0</v>
      </c>
      <c r="N300" s="2">
        <v>0</v>
      </c>
      <c r="O300" s="2">
        <v>36</v>
      </c>
      <c r="P300" s="2">
        <v>133</v>
      </c>
      <c r="Q300" s="2">
        <v>92</v>
      </c>
      <c r="R300" s="2">
        <v>18</v>
      </c>
      <c r="S300" s="2">
        <v>1</v>
      </c>
      <c r="T300" s="2">
        <v>0</v>
      </c>
      <c r="U300" s="2">
        <v>0</v>
      </c>
      <c r="V300" s="2">
        <v>0</v>
      </c>
      <c r="W300" s="2">
        <v>0</v>
      </c>
      <c r="X300" s="2">
        <v>4</v>
      </c>
      <c r="Y300" s="2">
        <v>50</v>
      </c>
      <c r="Z300" s="2">
        <v>335</v>
      </c>
      <c r="AA300" s="2">
        <v>208</v>
      </c>
      <c r="AB300" s="2">
        <v>11</v>
      </c>
      <c r="AC300" s="2">
        <v>3</v>
      </c>
      <c r="AD300" s="2">
        <v>0</v>
      </c>
      <c r="AE300" s="2">
        <v>0</v>
      </c>
      <c r="AF300" s="2">
        <v>0</v>
      </c>
      <c r="AG300" s="2">
        <v>0</v>
      </c>
      <c r="AH300" s="2">
        <v>0</v>
      </c>
      <c r="AI300" s="2">
        <v>0</v>
      </c>
      <c r="AJ300" s="2">
        <v>0</v>
      </c>
      <c r="AK300" s="2">
        <v>1</v>
      </c>
      <c r="AL300" s="2">
        <v>1</v>
      </c>
      <c r="AM300" s="2">
        <v>0</v>
      </c>
      <c r="AN300" s="3">
        <f t="shared" si="16"/>
        <v>12533</v>
      </c>
      <c r="AO300">
        <f t="shared" si="17"/>
        <v>891</v>
      </c>
      <c r="AP300">
        <f t="shared" si="18"/>
        <v>2</v>
      </c>
      <c r="AQ300" s="3">
        <f t="shared" si="19"/>
        <v>13426</v>
      </c>
    </row>
    <row r="301" spans="1:43" ht="15.75" hidden="1" thickTop="1" x14ac:dyDescent="0.25">
      <c r="A301" s="2">
        <v>13</v>
      </c>
      <c r="B301" s="2">
        <v>2020</v>
      </c>
      <c r="C301" s="2">
        <v>11</v>
      </c>
      <c r="D301" s="4">
        <v>2735</v>
      </c>
      <c r="E301" s="4">
        <v>4303</v>
      </c>
      <c r="F301" s="4">
        <v>5141</v>
      </c>
      <c r="G301" s="2">
        <v>123</v>
      </c>
      <c r="H301" s="2">
        <v>220</v>
      </c>
      <c r="I301" s="2">
        <v>5</v>
      </c>
      <c r="J301" s="2">
        <v>0</v>
      </c>
      <c r="K301" s="2">
        <v>4</v>
      </c>
      <c r="L301" s="2">
        <v>7</v>
      </c>
      <c r="M301" s="2">
        <v>0</v>
      </c>
      <c r="N301" s="2">
        <v>0</v>
      </c>
      <c r="O301" s="2">
        <v>37</v>
      </c>
      <c r="P301" s="2">
        <v>135</v>
      </c>
      <c r="Q301" s="2">
        <v>89</v>
      </c>
      <c r="R301" s="2">
        <v>17</v>
      </c>
      <c r="S301" s="2">
        <v>1</v>
      </c>
      <c r="T301" s="2">
        <v>0</v>
      </c>
      <c r="U301" s="2">
        <v>0</v>
      </c>
      <c r="V301" s="2">
        <v>0</v>
      </c>
      <c r="W301" s="2">
        <v>0</v>
      </c>
      <c r="X301" s="2">
        <v>4</v>
      </c>
      <c r="Y301" s="2">
        <v>49</v>
      </c>
      <c r="Z301" s="2">
        <v>336</v>
      </c>
      <c r="AA301" s="2">
        <v>208</v>
      </c>
      <c r="AB301" s="2">
        <v>11</v>
      </c>
      <c r="AC301" s="2">
        <v>3</v>
      </c>
      <c r="AD301" s="2">
        <v>0</v>
      </c>
      <c r="AE301" s="2">
        <v>0</v>
      </c>
      <c r="AF301" s="2">
        <v>0</v>
      </c>
      <c r="AG301" s="2">
        <v>0</v>
      </c>
      <c r="AH301" s="2">
        <v>0</v>
      </c>
      <c r="AI301" s="2">
        <v>0</v>
      </c>
      <c r="AJ301" s="2">
        <v>0</v>
      </c>
      <c r="AK301" s="2">
        <v>1</v>
      </c>
      <c r="AL301" s="2">
        <v>1</v>
      </c>
      <c r="AM301" s="2">
        <v>0</v>
      </c>
      <c r="AN301" s="3">
        <f t="shared" si="16"/>
        <v>12538</v>
      </c>
      <c r="AO301">
        <f t="shared" si="17"/>
        <v>890</v>
      </c>
      <c r="AP301">
        <f t="shared" si="18"/>
        <v>2</v>
      </c>
      <c r="AQ301" s="3">
        <f t="shared" si="19"/>
        <v>13430</v>
      </c>
    </row>
    <row r="302" spans="1:43" ht="15.75" hidden="1" thickTop="1" x14ac:dyDescent="0.25">
      <c r="A302" s="2">
        <v>13</v>
      </c>
      <c r="B302" s="2">
        <v>2020</v>
      </c>
      <c r="C302" s="2">
        <v>12</v>
      </c>
      <c r="D302" s="4">
        <v>2730</v>
      </c>
      <c r="E302" s="4">
        <v>4317</v>
      </c>
      <c r="F302" s="4">
        <v>5147</v>
      </c>
      <c r="G302" s="2">
        <v>123</v>
      </c>
      <c r="H302" s="2">
        <v>220</v>
      </c>
      <c r="I302" s="2">
        <v>5</v>
      </c>
      <c r="J302" s="2">
        <v>0</v>
      </c>
      <c r="K302" s="2">
        <v>4</v>
      </c>
      <c r="L302" s="2">
        <v>7</v>
      </c>
      <c r="M302" s="2">
        <v>0</v>
      </c>
      <c r="N302" s="2">
        <v>0</v>
      </c>
      <c r="O302" s="2">
        <v>37</v>
      </c>
      <c r="P302" s="2">
        <v>135</v>
      </c>
      <c r="Q302" s="2">
        <v>87</v>
      </c>
      <c r="R302" s="2">
        <v>19</v>
      </c>
      <c r="S302" s="2">
        <v>1</v>
      </c>
      <c r="T302" s="2">
        <v>0</v>
      </c>
      <c r="U302" s="2">
        <v>0</v>
      </c>
      <c r="V302" s="2">
        <v>0</v>
      </c>
      <c r="W302" s="2">
        <v>0</v>
      </c>
      <c r="X302" s="2">
        <v>4</v>
      </c>
      <c r="Y302" s="2">
        <v>49</v>
      </c>
      <c r="Z302" s="2">
        <v>337</v>
      </c>
      <c r="AA302" s="2">
        <v>205</v>
      </c>
      <c r="AB302" s="2">
        <v>11</v>
      </c>
      <c r="AC302" s="2">
        <v>3</v>
      </c>
      <c r="AD302" s="2">
        <v>0</v>
      </c>
      <c r="AE302" s="2">
        <v>0</v>
      </c>
      <c r="AF302" s="2">
        <v>0</v>
      </c>
      <c r="AG302" s="2">
        <v>0</v>
      </c>
      <c r="AH302" s="2">
        <v>0</v>
      </c>
      <c r="AI302" s="2">
        <v>0</v>
      </c>
      <c r="AJ302" s="2">
        <v>0</v>
      </c>
      <c r="AK302" s="2">
        <v>1</v>
      </c>
      <c r="AL302" s="2">
        <v>1</v>
      </c>
      <c r="AM302" s="2">
        <v>0</v>
      </c>
      <c r="AN302" s="3">
        <f t="shared" si="16"/>
        <v>12553</v>
      </c>
      <c r="AO302">
        <f t="shared" si="17"/>
        <v>888</v>
      </c>
      <c r="AP302">
        <f t="shared" si="18"/>
        <v>2</v>
      </c>
      <c r="AQ302" s="3">
        <f t="shared" si="19"/>
        <v>13443</v>
      </c>
    </row>
    <row r="303" spans="1:43" ht="15.75" hidden="1" thickTop="1" x14ac:dyDescent="0.25">
      <c r="A303" s="2">
        <v>14</v>
      </c>
      <c r="B303" s="2">
        <v>2020</v>
      </c>
      <c r="C303" s="2">
        <v>1</v>
      </c>
      <c r="D303" s="4">
        <v>4904</v>
      </c>
      <c r="E303" s="4">
        <v>5869</v>
      </c>
      <c r="F303" s="4">
        <v>3215</v>
      </c>
      <c r="G303" s="2">
        <v>43</v>
      </c>
      <c r="H303" s="2">
        <v>13</v>
      </c>
      <c r="I303" s="2">
        <v>3</v>
      </c>
      <c r="J303" s="2">
        <v>0</v>
      </c>
      <c r="K303" s="2">
        <v>26</v>
      </c>
      <c r="L303" s="2">
        <v>18</v>
      </c>
      <c r="M303" s="2">
        <v>0</v>
      </c>
      <c r="N303" s="2">
        <v>0</v>
      </c>
      <c r="O303" s="2">
        <v>104</v>
      </c>
      <c r="P303" s="2">
        <v>541</v>
      </c>
      <c r="Q303" s="2">
        <v>120</v>
      </c>
      <c r="R303" s="2">
        <v>10</v>
      </c>
      <c r="S303" s="2">
        <v>0</v>
      </c>
      <c r="T303" s="2">
        <v>0</v>
      </c>
      <c r="U303" s="2">
        <v>0</v>
      </c>
      <c r="V303" s="2">
        <v>0</v>
      </c>
      <c r="W303" s="2">
        <v>0</v>
      </c>
      <c r="X303" s="2">
        <v>8</v>
      </c>
      <c r="Y303" s="2">
        <v>317</v>
      </c>
      <c r="Z303" s="2">
        <v>401</v>
      </c>
      <c r="AA303" s="2">
        <v>174</v>
      </c>
      <c r="AB303" s="2">
        <v>18</v>
      </c>
      <c r="AC303" s="2">
        <v>7</v>
      </c>
      <c r="AD303" s="2">
        <v>2</v>
      </c>
      <c r="AE303" s="2">
        <v>0</v>
      </c>
      <c r="AF303" s="2">
        <v>0</v>
      </c>
      <c r="AG303" s="2">
        <v>0</v>
      </c>
      <c r="AH303" s="2">
        <v>0</v>
      </c>
      <c r="AI303" s="2">
        <v>0</v>
      </c>
      <c r="AJ303" s="2">
        <v>0</v>
      </c>
      <c r="AK303" s="2">
        <v>2</v>
      </c>
      <c r="AL303" s="2">
        <v>0</v>
      </c>
      <c r="AM303" s="2">
        <v>0</v>
      </c>
      <c r="AN303" s="3">
        <f t="shared" si="16"/>
        <v>14091</v>
      </c>
      <c r="AO303">
        <f t="shared" si="17"/>
        <v>1702</v>
      </c>
      <c r="AP303">
        <f t="shared" si="18"/>
        <v>2</v>
      </c>
      <c r="AQ303" s="3">
        <f t="shared" si="19"/>
        <v>15795</v>
      </c>
    </row>
    <row r="304" spans="1:43" ht="15.75" hidden="1" thickTop="1" x14ac:dyDescent="0.25">
      <c r="A304" s="2">
        <v>14</v>
      </c>
      <c r="B304" s="2">
        <v>2020</v>
      </c>
      <c r="C304" s="2">
        <v>2</v>
      </c>
      <c r="D304" s="4">
        <v>4910</v>
      </c>
      <c r="E304" s="4">
        <v>5877</v>
      </c>
      <c r="F304" s="4">
        <v>3223</v>
      </c>
      <c r="G304" s="2">
        <v>42</v>
      </c>
      <c r="H304" s="2">
        <v>13</v>
      </c>
      <c r="I304" s="2">
        <v>3</v>
      </c>
      <c r="J304" s="2">
        <v>0</v>
      </c>
      <c r="K304" s="2">
        <v>26</v>
      </c>
      <c r="L304" s="2">
        <v>18</v>
      </c>
      <c r="M304" s="2">
        <v>0</v>
      </c>
      <c r="N304" s="2">
        <v>0</v>
      </c>
      <c r="O304" s="2">
        <v>106</v>
      </c>
      <c r="P304" s="2">
        <v>539</v>
      </c>
      <c r="Q304" s="2">
        <v>123</v>
      </c>
      <c r="R304" s="2">
        <v>10</v>
      </c>
      <c r="S304" s="2">
        <v>0</v>
      </c>
      <c r="T304" s="2">
        <v>0</v>
      </c>
      <c r="U304" s="2">
        <v>0</v>
      </c>
      <c r="V304" s="2">
        <v>0</v>
      </c>
      <c r="W304" s="2">
        <v>0</v>
      </c>
      <c r="X304" s="2">
        <v>8</v>
      </c>
      <c r="Y304" s="2">
        <v>315</v>
      </c>
      <c r="Z304" s="2">
        <v>401</v>
      </c>
      <c r="AA304" s="2">
        <v>174</v>
      </c>
      <c r="AB304" s="2">
        <v>18</v>
      </c>
      <c r="AC304" s="2">
        <v>7</v>
      </c>
      <c r="AD304" s="2">
        <v>2</v>
      </c>
      <c r="AE304" s="2">
        <v>0</v>
      </c>
      <c r="AF304" s="2">
        <v>0</v>
      </c>
      <c r="AG304" s="2">
        <v>0</v>
      </c>
      <c r="AH304" s="2">
        <v>0</v>
      </c>
      <c r="AI304" s="2">
        <v>0</v>
      </c>
      <c r="AJ304" s="2">
        <v>0</v>
      </c>
      <c r="AK304" s="2">
        <v>2</v>
      </c>
      <c r="AL304" s="2">
        <v>0</v>
      </c>
      <c r="AM304" s="2">
        <v>0</v>
      </c>
      <c r="AN304" s="3">
        <f t="shared" si="16"/>
        <v>14112</v>
      </c>
      <c r="AO304">
        <f t="shared" si="17"/>
        <v>1703</v>
      </c>
      <c r="AP304">
        <f t="shared" si="18"/>
        <v>2</v>
      </c>
      <c r="AQ304" s="3">
        <f t="shared" si="19"/>
        <v>15817</v>
      </c>
    </row>
    <row r="305" spans="1:43" ht="15.75" hidden="1" thickTop="1" x14ac:dyDescent="0.25">
      <c r="A305" s="2">
        <v>14</v>
      </c>
      <c r="B305" s="2">
        <v>2020</v>
      </c>
      <c r="C305" s="2">
        <v>3</v>
      </c>
      <c r="D305" s="4">
        <v>4943</v>
      </c>
      <c r="E305" s="4">
        <v>5921</v>
      </c>
      <c r="F305" s="4">
        <v>3226</v>
      </c>
      <c r="G305" s="2">
        <v>42</v>
      </c>
      <c r="H305" s="2">
        <v>13</v>
      </c>
      <c r="I305" s="2">
        <v>3</v>
      </c>
      <c r="J305" s="2">
        <v>0</v>
      </c>
      <c r="K305" s="2">
        <v>26</v>
      </c>
      <c r="L305" s="2">
        <v>18</v>
      </c>
      <c r="M305" s="2">
        <v>0</v>
      </c>
      <c r="N305" s="2">
        <v>0</v>
      </c>
      <c r="O305" s="2">
        <v>105</v>
      </c>
      <c r="P305" s="2">
        <v>533</v>
      </c>
      <c r="Q305" s="2">
        <v>122</v>
      </c>
      <c r="R305" s="2">
        <v>11</v>
      </c>
      <c r="S305" s="2">
        <v>0</v>
      </c>
      <c r="T305" s="2">
        <v>0</v>
      </c>
      <c r="U305" s="2">
        <v>0</v>
      </c>
      <c r="V305" s="2">
        <v>0</v>
      </c>
      <c r="W305" s="2">
        <v>0</v>
      </c>
      <c r="X305" s="2">
        <v>8</v>
      </c>
      <c r="Y305" s="2">
        <v>315</v>
      </c>
      <c r="Z305" s="2">
        <v>403</v>
      </c>
      <c r="AA305" s="2">
        <v>175</v>
      </c>
      <c r="AB305" s="2">
        <v>18</v>
      </c>
      <c r="AC305" s="2">
        <v>7</v>
      </c>
      <c r="AD305" s="2">
        <v>2</v>
      </c>
      <c r="AE305" s="2">
        <v>0</v>
      </c>
      <c r="AF305" s="2">
        <v>0</v>
      </c>
      <c r="AG305" s="2">
        <v>0</v>
      </c>
      <c r="AH305" s="2">
        <v>0</v>
      </c>
      <c r="AI305" s="2">
        <v>0</v>
      </c>
      <c r="AJ305" s="2">
        <v>0</v>
      </c>
      <c r="AK305" s="2">
        <v>2</v>
      </c>
      <c r="AL305" s="2">
        <v>0</v>
      </c>
      <c r="AM305" s="2">
        <v>0</v>
      </c>
      <c r="AN305" s="3">
        <f t="shared" si="16"/>
        <v>14192</v>
      </c>
      <c r="AO305">
        <f t="shared" si="17"/>
        <v>1699</v>
      </c>
      <c r="AP305">
        <f t="shared" si="18"/>
        <v>2</v>
      </c>
      <c r="AQ305" s="3">
        <f t="shared" si="19"/>
        <v>15893</v>
      </c>
    </row>
    <row r="306" spans="1:43" ht="15.75" hidden="1" thickTop="1" x14ac:dyDescent="0.25">
      <c r="A306" s="2">
        <v>14</v>
      </c>
      <c r="B306" s="2">
        <v>2020</v>
      </c>
      <c r="C306" s="2">
        <v>4</v>
      </c>
      <c r="D306" s="4">
        <v>4932</v>
      </c>
      <c r="E306" s="4">
        <v>5926</v>
      </c>
      <c r="F306" s="4">
        <v>3248</v>
      </c>
      <c r="G306" s="2">
        <v>42</v>
      </c>
      <c r="H306" s="2">
        <v>13</v>
      </c>
      <c r="I306" s="2">
        <v>3</v>
      </c>
      <c r="J306" s="2">
        <v>0</v>
      </c>
      <c r="K306" s="2">
        <v>26</v>
      </c>
      <c r="L306" s="2">
        <v>18</v>
      </c>
      <c r="M306" s="2">
        <v>0</v>
      </c>
      <c r="N306" s="2">
        <v>0</v>
      </c>
      <c r="O306" s="2">
        <v>105</v>
      </c>
      <c r="P306" s="2">
        <v>529</v>
      </c>
      <c r="Q306" s="2">
        <v>133</v>
      </c>
      <c r="R306" s="2">
        <v>11</v>
      </c>
      <c r="S306" s="2">
        <v>0</v>
      </c>
      <c r="T306" s="2">
        <v>0</v>
      </c>
      <c r="U306" s="2">
        <v>0</v>
      </c>
      <c r="V306" s="2">
        <v>0</v>
      </c>
      <c r="W306" s="2">
        <v>0</v>
      </c>
      <c r="X306" s="2">
        <v>8</v>
      </c>
      <c r="Y306" s="2">
        <v>311</v>
      </c>
      <c r="Z306" s="2">
        <v>402</v>
      </c>
      <c r="AA306" s="2">
        <v>173</v>
      </c>
      <c r="AB306" s="2">
        <v>18</v>
      </c>
      <c r="AC306" s="2">
        <v>7</v>
      </c>
      <c r="AD306" s="2">
        <v>2</v>
      </c>
      <c r="AE306" s="2">
        <v>0</v>
      </c>
      <c r="AF306" s="2">
        <v>0</v>
      </c>
      <c r="AG306" s="2">
        <v>0</v>
      </c>
      <c r="AH306" s="2">
        <v>0</v>
      </c>
      <c r="AI306" s="2">
        <v>0</v>
      </c>
      <c r="AJ306" s="2">
        <v>0</v>
      </c>
      <c r="AK306" s="2">
        <v>2</v>
      </c>
      <c r="AL306" s="2">
        <v>0</v>
      </c>
      <c r="AM306" s="2">
        <v>0</v>
      </c>
      <c r="AN306" s="3">
        <f t="shared" si="16"/>
        <v>14208</v>
      </c>
      <c r="AO306">
        <f t="shared" si="17"/>
        <v>1699</v>
      </c>
      <c r="AP306">
        <f t="shared" si="18"/>
        <v>2</v>
      </c>
      <c r="AQ306" s="3">
        <f t="shared" si="19"/>
        <v>15909</v>
      </c>
    </row>
    <row r="307" spans="1:43" ht="15.75" hidden="1" thickTop="1" x14ac:dyDescent="0.25">
      <c r="A307" s="2">
        <v>14</v>
      </c>
      <c r="B307" s="2">
        <v>2020</v>
      </c>
      <c r="C307" s="2">
        <v>5</v>
      </c>
      <c r="D307" s="4">
        <v>4946</v>
      </c>
      <c r="E307" s="4">
        <v>5978</v>
      </c>
      <c r="F307" s="4">
        <v>3276</v>
      </c>
      <c r="G307" s="2">
        <v>42</v>
      </c>
      <c r="H307" s="2">
        <v>13</v>
      </c>
      <c r="I307" s="2">
        <v>3</v>
      </c>
      <c r="J307" s="2">
        <v>0</v>
      </c>
      <c r="K307" s="2">
        <v>26</v>
      </c>
      <c r="L307" s="2">
        <v>18</v>
      </c>
      <c r="M307" s="2">
        <v>0</v>
      </c>
      <c r="N307" s="2">
        <v>0</v>
      </c>
      <c r="O307" s="2">
        <v>105</v>
      </c>
      <c r="P307" s="2">
        <v>545</v>
      </c>
      <c r="Q307" s="2">
        <v>136</v>
      </c>
      <c r="R307" s="2">
        <v>15</v>
      </c>
      <c r="S307" s="2">
        <v>1</v>
      </c>
      <c r="T307" s="2">
        <v>0</v>
      </c>
      <c r="U307" s="2">
        <v>0</v>
      </c>
      <c r="V307" s="2">
        <v>0</v>
      </c>
      <c r="W307" s="2">
        <v>0</v>
      </c>
      <c r="X307" s="2">
        <v>8</v>
      </c>
      <c r="Y307" s="2">
        <v>308</v>
      </c>
      <c r="Z307" s="2">
        <v>416</v>
      </c>
      <c r="AA307" s="2">
        <v>170</v>
      </c>
      <c r="AB307" s="2">
        <v>17</v>
      </c>
      <c r="AC307" s="2">
        <v>7</v>
      </c>
      <c r="AD307" s="2">
        <v>2</v>
      </c>
      <c r="AE307" s="2">
        <v>0</v>
      </c>
      <c r="AF307" s="2">
        <v>0</v>
      </c>
      <c r="AG307" s="2">
        <v>0</v>
      </c>
      <c r="AH307" s="2">
        <v>0</v>
      </c>
      <c r="AI307" s="2">
        <v>0</v>
      </c>
      <c r="AJ307" s="2">
        <v>0</v>
      </c>
      <c r="AK307" s="2">
        <v>2</v>
      </c>
      <c r="AL307" s="2">
        <v>0</v>
      </c>
      <c r="AM307" s="2">
        <v>0</v>
      </c>
      <c r="AN307" s="3">
        <f t="shared" si="16"/>
        <v>14302</v>
      </c>
      <c r="AO307">
        <f t="shared" si="17"/>
        <v>1730</v>
      </c>
      <c r="AP307">
        <f t="shared" si="18"/>
        <v>2</v>
      </c>
      <c r="AQ307" s="3">
        <f t="shared" si="19"/>
        <v>16034</v>
      </c>
    </row>
    <row r="308" spans="1:43" ht="15.75" hidden="1" thickTop="1" x14ac:dyDescent="0.25">
      <c r="A308" s="2">
        <v>14</v>
      </c>
      <c r="B308" s="2">
        <v>2020</v>
      </c>
      <c r="C308" s="2">
        <v>6</v>
      </c>
      <c r="D308" s="4">
        <v>4957</v>
      </c>
      <c r="E308" s="4">
        <v>6017</v>
      </c>
      <c r="F308" s="4">
        <v>3293</v>
      </c>
      <c r="G308" s="2">
        <v>42</v>
      </c>
      <c r="H308" s="2">
        <v>13</v>
      </c>
      <c r="I308" s="2">
        <v>3</v>
      </c>
      <c r="J308" s="2">
        <v>0</v>
      </c>
      <c r="K308" s="2">
        <v>26</v>
      </c>
      <c r="L308" s="2">
        <v>18</v>
      </c>
      <c r="M308" s="2">
        <v>0</v>
      </c>
      <c r="N308" s="2">
        <v>0</v>
      </c>
      <c r="O308" s="2">
        <v>105</v>
      </c>
      <c r="P308" s="2">
        <v>534</v>
      </c>
      <c r="Q308" s="2">
        <v>139</v>
      </c>
      <c r="R308" s="2">
        <v>15</v>
      </c>
      <c r="S308" s="2">
        <v>0</v>
      </c>
      <c r="T308" s="2">
        <v>0</v>
      </c>
      <c r="U308" s="2">
        <v>0</v>
      </c>
      <c r="V308" s="2">
        <v>0</v>
      </c>
      <c r="W308" s="2">
        <v>0</v>
      </c>
      <c r="X308" s="2">
        <v>8</v>
      </c>
      <c r="Y308" s="2">
        <v>308</v>
      </c>
      <c r="Z308" s="2">
        <v>412</v>
      </c>
      <c r="AA308" s="2">
        <v>172</v>
      </c>
      <c r="AB308" s="2">
        <v>18</v>
      </c>
      <c r="AC308" s="2">
        <v>7</v>
      </c>
      <c r="AD308" s="2">
        <v>2</v>
      </c>
      <c r="AE308" s="2">
        <v>0</v>
      </c>
      <c r="AF308" s="2">
        <v>0</v>
      </c>
      <c r="AG308" s="2">
        <v>0</v>
      </c>
      <c r="AH308" s="2">
        <v>0</v>
      </c>
      <c r="AI308" s="2">
        <v>0</v>
      </c>
      <c r="AJ308" s="2">
        <v>0</v>
      </c>
      <c r="AK308" s="2">
        <v>2</v>
      </c>
      <c r="AL308" s="2">
        <v>0</v>
      </c>
      <c r="AM308" s="2">
        <v>0</v>
      </c>
      <c r="AN308" s="3">
        <f t="shared" si="16"/>
        <v>14369</v>
      </c>
      <c r="AO308">
        <f t="shared" si="17"/>
        <v>1720</v>
      </c>
      <c r="AP308">
        <f t="shared" si="18"/>
        <v>2</v>
      </c>
      <c r="AQ308" s="3">
        <f t="shared" si="19"/>
        <v>16091</v>
      </c>
    </row>
    <row r="309" spans="1:43" ht="15.75" hidden="1" thickTop="1" x14ac:dyDescent="0.25">
      <c r="A309" s="2">
        <v>14</v>
      </c>
      <c r="B309" s="2">
        <v>2020</v>
      </c>
      <c r="C309" s="2">
        <v>7</v>
      </c>
      <c r="D309" s="4">
        <v>4953</v>
      </c>
      <c r="E309" s="4">
        <v>6037</v>
      </c>
      <c r="F309" s="4">
        <v>3323</v>
      </c>
      <c r="G309" s="2">
        <v>42</v>
      </c>
      <c r="H309" s="2">
        <v>13</v>
      </c>
      <c r="I309" s="2">
        <v>5</v>
      </c>
      <c r="J309" s="2">
        <v>0</v>
      </c>
      <c r="K309" s="2">
        <v>26</v>
      </c>
      <c r="L309" s="2">
        <v>16</v>
      </c>
      <c r="M309" s="2">
        <v>0</v>
      </c>
      <c r="N309" s="2">
        <v>0</v>
      </c>
      <c r="O309" s="2">
        <v>105</v>
      </c>
      <c r="P309" s="2">
        <v>533</v>
      </c>
      <c r="Q309" s="2">
        <v>141</v>
      </c>
      <c r="R309" s="2">
        <v>16</v>
      </c>
      <c r="S309" s="2">
        <v>0</v>
      </c>
      <c r="T309" s="2">
        <v>0</v>
      </c>
      <c r="U309" s="2">
        <v>0</v>
      </c>
      <c r="V309" s="2">
        <v>0</v>
      </c>
      <c r="W309" s="2">
        <v>0</v>
      </c>
      <c r="X309" s="2">
        <v>8</v>
      </c>
      <c r="Y309" s="2">
        <v>308</v>
      </c>
      <c r="Z309" s="2">
        <v>415</v>
      </c>
      <c r="AA309" s="2">
        <v>171</v>
      </c>
      <c r="AB309" s="2">
        <v>18</v>
      </c>
      <c r="AC309" s="2">
        <v>7</v>
      </c>
      <c r="AD309" s="2">
        <v>2</v>
      </c>
      <c r="AE309" s="2">
        <v>0</v>
      </c>
      <c r="AF309" s="2">
        <v>0</v>
      </c>
      <c r="AG309" s="2">
        <v>0</v>
      </c>
      <c r="AH309" s="2">
        <v>0</v>
      </c>
      <c r="AI309" s="2">
        <v>0</v>
      </c>
      <c r="AJ309" s="2">
        <v>0</v>
      </c>
      <c r="AK309" s="2">
        <v>2</v>
      </c>
      <c r="AL309" s="2">
        <v>0</v>
      </c>
      <c r="AM309" s="2">
        <v>0</v>
      </c>
      <c r="AN309" s="3">
        <f t="shared" si="16"/>
        <v>14415</v>
      </c>
      <c r="AO309">
        <f t="shared" si="17"/>
        <v>1724</v>
      </c>
      <c r="AP309">
        <f t="shared" si="18"/>
        <v>2</v>
      </c>
      <c r="AQ309" s="3">
        <f t="shared" si="19"/>
        <v>16141</v>
      </c>
    </row>
    <row r="310" spans="1:43" ht="15.75" hidden="1" thickTop="1" x14ac:dyDescent="0.25">
      <c r="A310" s="2">
        <v>14</v>
      </c>
      <c r="B310" s="2">
        <v>2020</v>
      </c>
      <c r="C310" s="2">
        <v>8</v>
      </c>
      <c r="D310" s="4">
        <v>4959</v>
      </c>
      <c r="E310" s="4">
        <v>6087</v>
      </c>
      <c r="F310" s="4">
        <v>3356</v>
      </c>
      <c r="G310" s="2">
        <v>42</v>
      </c>
      <c r="H310" s="2">
        <v>14</v>
      </c>
      <c r="I310" s="2">
        <v>4</v>
      </c>
      <c r="J310" s="2">
        <v>0</v>
      </c>
      <c r="K310" s="2">
        <v>26</v>
      </c>
      <c r="L310" s="2">
        <v>17</v>
      </c>
      <c r="M310" s="2">
        <v>0</v>
      </c>
      <c r="N310" s="2">
        <v>0</v>
      </c>
      <c r="O310" s="2">
        <v>105</v>
      </c>
      <c r="P310" s="2">
        <v>548</v>
      </c>
      <c r="Q310" s="2">
        <v>140</v>
      </c>
      <c r="R310" s="2">
        <v>17</v>
      </c>
      <c r="S310" s="2">
        <v>0</v>
      </c>
      <c r="T310" s="2">
        <v>0</v>
      </c>
      <c r="U310" s="2">
        <v>0</v>
      </c>
      <c r="V310" s="2">
        <v>0</v>
      </c>
      <c r="W310" s="2">
        <v>0</v>
      </c>
      <c r="X310" s="2">
        <v>8</v>
      </c>
      <c r="Y310" s="2">
        <v>308</v>
      </c>
      <c r="Z310" s="2">
        <v>419</v>
      </c>
      <c r="AA310" s="2">
        <v>171</v>
      </c>
      <c r="AB310" s="2">
        <v>17</v>
      </c>
      <c r="AC310" s="2">
        <v>7</v>
      </c>
      <c r="AD310" s="2">
        <v>2</v>
      </c>
      <c r="AE310" s="2">
        <v>0</v>
      </c>
      <c r="AF310" s="2">
        <v>0</v>
      </c>
      <c r="AG310" s="2">
        <v>0</v>
      </c>
      <c r="AH310" s="2">
        <v>0</v>
      </c>
      <c r="AI310" s="2">
        <v>0</v>
      </c>
      <c r="AJ310" s="2">
        <v>0</v>
      </c>
      <c r="AK310" s="2">
        <v>2</v>
      </c>
      <c r="AL310" s="2">
        <v>0</v>
      </c>
      <c r="AM310" s="2">
        <v>0</v>
      </c>
      <c r="AN310" s="3">
        <f t="shared" si="16"/>
        <v>14505</v>
      </c>
      <c r="AO310">
        <f t="shared" si="17"/>
        <v>1742</v>
      </c>
      <c r="AP310">
        <f t="shared" si="18"/>
        <v>2</v>
      </c>
      <c r="AQ310" s="3">
        <f t="shared" si="19"/>
        <v>16249</v>
      </c>
    </row>
    <row r="311" spans="1:43" ht="15.75" hidden="1" thickTop="1" x14ac:dyDescent="0.25">
      <c r="A311" s="2">
        <v>14</v>
      </c>
      <c r="B311" s="2">
        <v>2020</v>
      </c>
      <c r="C311" s="2">
        <v>9</v>
      </c>
      <c r="D311" s="4">
        <v>4951</v>
      </c>
      <c r="E311" s="4">
        <v>6133</v>
      </c>
      <c r="F311" s="4">
        <v>3378</v>
      </c>
      <c r="G311" s="2">
        <v>43</v>
      </c>
      <c r="H311" s="2">
        <v>14</v>
      </c>
      <c r="I311" s="2">
        <v>4</v>
      </c>
      <c r="J311" s="2">
        <v>0</v>
      </c>
      <c r="K311" s="2">
        <v>26</v>
      </c>
      <c r="L311" s="2">
        <v>17</v>
      </c>
      <c r="M311" s="2">
        <v>0</v>
      </c>
      <c r="N311" s="2">
        <v>0</v>
      </c>
      <c r="O311" s="2">
        <v>104</v>
      </c>
      <c r="P311" s="2">
        <v>538</v>
      </c>
      <c r="Q311" s="2">
        <v>141</v>
      </c>
      <c r="R311" s="2">
        <v>14</v>
      </c>
      <c r="S311" s="2">
        <v>0</v>
      </c>
      <c r="T311" s="2">
        <v>0</v>
      </c>
      <c r="U311" s="2">
        <v>0</v>
      </c>
      <c r="V311" s="2">
        <v>0</v>
      </c>
      <c r="W311" s="2">
        <v>0</v>
      </c>
      <c r="X311" s="2">
        <v>8</v>
      </c>
      <c r="Y311" s="2">
        <v>304</v>
      </c>
      <c r="Z311" s="2">
        <v>421</v>
      </c>
      <c r="AA311" s="2">
        <v>173</v>
      </c>
      <c r="AB311" s="2">
        <v>19</v>
      </c>
      <c r="AC311" s="2">
        <v>7</v>
      </c>
      <c r="AD311" s="2">
        <v>2</v>
      </c>
      <c r="AE311" s="2">
        <v>0</v>
      </c>
      <c r="AF311" s="2">
        <v>0</v>
      </c>
      <c r="AG311" s="2">
        <v>0</v>
      </c>
      <c r="AH311" s="2">
        <v>0</v>
      </c>
      <c r="AI311" s="2">
        <v>0</v>
      </c>
      <c r="AJ311" s="2">
        <v>0</v>
      </c>
      <c r="AK311" s="2">
        <v>2</v>
      </c>
      <c r="AL311" s="2">
        <v>0</v>
      </c>
      <c r="AM311" s="2">
        <v>0</v>
      </c>
      <c r="AN311" s="3">
        <f t="shared" si="16"/>
        <v>14566</v>
      </c>
      <c r="AO311">
        <f t="shared" si="17"/>
        <v>1731</v>
      </c>
      <c r="AP311">
        <f t="shared" si="18"/>
        <v>2</v>
      </c>
      <c r="AQ311" s="3">
        <f t="shared" si="19"/>
        <v>16299</v>
      </c>
    </row>
    <row r="312" spans="1:43" ht="15.75" hidden="1" thickTop="1" x14ac:dyDescent="0.25">
      <c r="A312" s="2">
        <v>14</v>
      </c>
      <c r="B312" s="2">
        <v>2020</v>
      </c>
      <c r="C312" s="2">
        <v>10</v>
      </c>
      <c r="D312" s="4">
        <v>4873</v>
      </c>
      <c r="E312" s="4">
        <v>6136</v>
      </c>
      <c r="F312" s="4">
        <v>3373</v>
      </c>
      <c r="G312" s="2">
        <v>45</v>
      </c>
      <c r="H312" s="2">
        <v>14</v>
      </c>
      <c r="I312" s="2">
        <v>5</v>
      </c>
      <c r="J312" s="2">
        <v>0</v>
      </c>
      <c r="K312" s="2">
        <v>26</v>
      </c>
      <c r="L312" s="2">
        <v>16</v>
      </c>
      <c r="M312" s="2">
        <v>0</v>
      </c>
      <c r="N312" s="2">
        <v>0</v>
      </c>
      <c r="O312" s="2">
        <v>104</v>
      </c>
      <c r="P312" s="2">
        <v>539</v>
      </c>
      <c r="Q312" s="2">
        <v>146</v>
      </c>
      <c r="R312" s="2">
        <v>13</v>
      </c>
      <c r="S312" s="2">
        <v>0</v>
      </c>
      <c r="T312" s="2">
        <v>0</v>
      </c>
      <c r="U312" s="2">
        <v>0</v>
      </c>
      <c r="V312" s="2">
        <v>0</v>
      </c>
      <c r="W312" s="2">
        <v>0</v>
      </c>
      <c r="X312" s="2">
        <v>8</v>
      </c>
      <c r="Y312" s="2">
        <v>303</v>
      </c>
      <c r="Z312" s="2">
        <v>413</v>
      </c>
      <c r="AA312" s="2">
        <v>173</v>
      </c>
      <c r="AB312" s="2">
        <v>18</v>
      </c>
      <c r="AC312" s="2">
        <v>7</v>
      </c>
      <c r="AD312" s="2">
        <v>2</v>
      </c>
      <c r="AE312" s="2">
        <v>0</v>
      </c>
      <c r="AF312" s="2">
        <v>0</v>
      </c>
      <c r="AG312" s="2">
        <v>0</v>
      </c>
      <c r="AH312" s="2">
        <v>0</v>
      </c>
      <c r="AI312" s="2">
        <v>0</v>
      </c>
      <c r="AJ312" s="2">
        <v>0</v>
      </c>
      <c r="AK312" s="2">
        <v>2</v>
      </c>
      <c r="AL312" s="2">
        <v>0</v>
      </c>
      <c r="AM312" s="2">
        <v>0</v>
      </c>
      <c r="AN312" s="3">
        <f t="shared" si="16"/>
        <v>14488</v>
      </c>
      <c r="AO312">
        <f t="shared" si="17"/>
        <v>1726</v>
      </c>
      <c r="AP312">
        <f t="shared" si="18"/>
        <v>2</v>
      </c>
      <c r="AQ312" s="3">
        <f t="shared" si="19"/>
        <v>16216</v>
      </c>
    </row>
    <row r="313" spans="1:43" ht="15.75" hidden="1" thickTop="1" x14ac:dyDescent="0.25">
      <c r="A313" s="2">
        <v>14</v>
      </c>
      <c r="B313" s="2">
        <v>2020</v>
      </c>
      <c r="C313" s="2">
        <v>11</v>
      </c>
      <c r="D313" s="4">
        <v>4772</v>
      </c>
      <c r="E313" s="4">
        <v>6157</v>
      </c>
      <c r="F313" s="4">
        <v>3377</v>
      </c>
      <c r="G313" s="2">
        <v>48</v>
      </c>
      <c r="H313" s="2">
        <v>14</v>
      </c>
      <c r="I313" s="2">
        <v>4</v>
      </c>
      <c r="J313" s="2">
        <v>0</v>
      </c>
      <c r="K313" s="2">
        <v>26</v>
      </c>
      <c r="L313" s="2">
        <v>17</v>
      </c>
      <c r="M313" s="2">
        <v>0</v>
      </c>
      <c r="N313" s="2">
        <v>0</v>
      </c>
      <c r="O313" s="2">
        <v>104</v>
      </c>
      <c r="P313" s="2">
        <v>535</v>
      </c>
      <c r="Q313" s="2">
        <v>148</v>
      </c>
      <c r="R313" s="2">
        <v>11</v>
      </c>
      <c r="S313" s="2">
        <v>0</v>
      </c>
      <c r="T313" s="2">
        <v>0</v>
      </c>
      <c r="U313" s="2">
        <v>0</v>
      </c>
      <c r="V313" s="2">
        <v>0</v>
      </c>
      <c r="W313" s="2">
        <v>0</v>
      </c>
      <c r="X313" s="2">
        <v>8</v>
      </c>
      <c r="Y313" s="2">
        <v>295</v>
      </c>
      <c r="Z313" s="2">
        <v>415</v>
      </c>
      <c r="AA313" s="2">
        <v>177</v>
      </c>
      <c r="AB313" s="2">
        <v>18</v>
      </c>
      <c r="AC313" s="2">
        <v>7</v>
      </c>
      <c r="AD313" s="2">
        <v>2</v>
      </c>
      <c r="AE313" s="2">
        <v>0</v>
      </c>
      <c r="AF313" s="2">
        <v>0</v>
      </c>
      <c r="AG313" s="2">
        <v>0</v>
      </c>
      <c r="AH313" s="2">
        <v>0</v>
      </c>
      <c r="AI313" s="2">
        <v>0</v>
      </c>
      <c r="AJ313" s="2">
        <v>0</v>
      </c>
      <c r="AK313" s="2">
        <v>2</v>
      </c>
      <c r="AL313" s="2">
        <v>0</v>
      </c>
      <c r="AM313" s="2">
        <v>0</v>
      </c>
      <c r="AN313" s="3">
        <f t="shared" si="16"/>
        <v>14415</v>
      </c>
      <c r="AO313">
        <f t="shared" si="17"/>
        <v>1720</v>
      </c>
      <c r="AP313">
        <f t="shared" si="18"/>
        <v>2</v>
      </c>
      <c r="AQ313" s="3">
        <f t="shared" si="19"/>
        <v>16137</v>
      </c>
    </row>
    <row r="314" spans="1:43" ht="15.75" hidden="1" thickTop="1" x14ac:dyDescent="0.25">
      <c r="A314" s="2">
        <v>14</v>
      </c>
      <c r="B314" s="2">
        <v>2020</v>
      </c>
      <c r="C314" s="2">
        <v>12</v>
      </c>
      <c r="D314" s="4">
        <v>4797</v>
      </c>
      <c r="E314" s="4">
        <v>6172</v>
      </c>
      <c r="F314" s="4">
        <v>3383</v>
      </c>
      <c r="G314" s="2">
        <v>48</v>
      </c>
      <c r="H314" s="2">
        <v>14</v>
      </c>
      <c r="I314" s="2">
        <v>4</v>
      </c>
      <c r="J314" s="2">
        <v>0</v>
      </c>
      <c r="K314" s="2">
        <v>26</v>
      </c>
      <c r="L314" s="2">
        <v>17</v>
      </c>
      <c r="M314" s="2">
        <v>0</v>
      </c>
      <c r="N314" s="2">
        <v>0</v>
      </c>
      <c r="O314" s="2">
        <v>104</v>
      </c>
      <c r="P314" s="2">
        <v>540</v>
      </c>
      <c r="Q314" s="2">
        <v>144</v>
      </c>
      <c r="R314" s="2">
        <v>16</v>
      </c>
      <c r="S314" s="2">
        <v>0</v>
      </c>
      <c r="T314" s="2">
        <v>0</v>
      </c>
      <c r="U314" s="2">
        <v>0</v>
      </c>
      <c r="V314" s="2">
        <v>0</v>
      </c>
      <c r="W314" s="2">
        <v>0</v>
      </c>
      <c r="X314" s="2">
        <v>8</v>
      </c>
      <c r="Y314" s="2">
        <v>291</v>
      </c>
      <c r="Z314" s="2">
        <v>420</v>
      </c>
      <c r="AA314" s="2">
        <v>176</v>
      </c>
      <c r="AB314" s="2">
        <v>18</v>
      </c>
      <c r="AC314" s="2">
        <v>7</v>
      </c>
      <c r="AD314" s="2">
        <v>2</v>
      </c>
      <c r="AE314" s="2">
        <v>0</v>
      </c>
      <c r="AF314" s="2">
        <v>0</v>
      </c>
      <c r="AG314" s="2">
        <v>0</v>
      </c>
      <c r="AH314" s="2">
        <v>0</v>
      </c>
      <c r="AI314" s="2">
        <v>0</v>
      </c>
      <c r="AJ314" s="2">
        <v>0</v>
      </c>
      <c r="AK314" s="2">
        <v>2</v>
      </c>
      <c r="AL314" s="2">
        <v>0</v>
      </c>
      <c r="AM314" s="2">
        <v>0</v>
      </c>
      <c r="AN314" s="3">
        <f t="shared" si="16"/>
        <v>14461</v>
      </c>
      <c r="AO314">
        <f t="shared" si="17"/>
        <v>1726</v>
      </c>
      <c r="AP314">
        <f t="shared" si="18"/>
        <v>2</v>
      </c>
      <c r="AQ314" s="3">
        <f t="shared" si="19"/>
        <v>16189</v>
      </c>
    </row>
    <row r="315" spans="1:43" ht="15.75" hidden="1" thickTop="1" x14ac:dyDescent="0.25">
      <c r="A315" s="2">
        <v>15</v>
      </c>
      <c r="B315" s="2">
        <v>2020</v>
      </c>
      <c r="C315" s="2">
        <v>1</v>
      </c>
      <c r="D315" s="4">
        <v>7435</v>
      </c>
      <c r="E315" s="4">
        <v>25109</v>
      </c>
      <c r="F315" s="4">
        <v>9914</v>
      </c>
      <c r="G315" s="2">
        <v>44</v>
      </c>
      <c r="H315" s="2">
        <v>17</v>
      </c>
      <c r="I315" s="2">
        <v>0</v>
      </c>
      <c r="J315" s="2">
        <v>0</v>
      </c>
      <c r="K315" s="2">
        <v>8</v>
      </c>
      <c r="L315" s="2">
        <v>7</v>
      </c>
      <c r="M315" s="2">
        <v>0</v>
      </c>
      <c r="N315" s="2">
        <v>0</v>
      </c>
      <c r="O315" s="2">
        <v>68</v>
      </c>
      <c r="P315" s="2">
        <v>424</v>
      </c>
      <c r="Q315" s="2">
        <v>83</v>
      </c>
      <c r="R315" s="2">
        <v>17</v>
      </c>
      <c r="S315" s="2">
        <v>4</v>
      </c>
      <c r="T315" s="2">
        <v>0</v>
      </c>
      <c r="U315" s="2">
        <v>0</v>
      </c>
      <c r="V315" s="2">
        <v>0</v>
      </c>
      <c r="W315" s="2">
        <v>0</v>
      </c>
      <c r="X315" s="2">
        <v>17</v>
      </c>
      <c r="Y315" s="2">
        <v>221</v>
      </c>
      <c r="Z315" s="2">
        <v>523</v>
      </c>
      <c r="AA315" s="2">
        <v>237</v>
      </c>
      <c r="AB315" s="2">
        <v>21</v>
      </c>
      <c r="AC315" s="2">
        <v>9</v>
      </c>
      <c r="AD315" s="2">
        <v>5</v>
      </c>
      <c r="AE315" s="2">
        <v>0</v>
      </c>
      <c r="AF315" s="2">
        <v>1</v>
      </c>
      <c r="AG315" s="2">
        <v>0</v>
      </c>
      <c r="AH315" s="2">
        <v>1</v>
      </c>
      <c r="AI315" s="2">
        <v>0</v>
      </c>
      <c r="AJ315" s="2">
        <v>0</v>
      </c>
      <c r="AK315" s="2">
        <v>0</v>
      </c>
      <c r="AL315" s="2">
        <v>1</v>
      </c>
      <c r="AM315" s="2">
        <v>0</v>
      </c>
      <c r="AN315" s="3">
        <f t="shared" si="16"/>
        <v>42534</v>
      </c>
      <c r="AO315">
        <f t="shared" si="17"/>
        <v>1629</v>
      </c>
      <c r="AP315">
        <f t="shared" si="18"/>
        <v>3</v>
      </c>
      <c r="AQ315" s="3">
        <f t="shared" si="19"/>
        <v>44166</v>
      </c>
    </row>
    <row r="316" spans="1:43" ht="15.75" hidden="1" thickTop="1" x14ac:dyDescent="0.25">
      <c r="A316" s="2">
        <v>15</v>
      </c>
      <c r="B316" s="2">
        <v>2020</v>
      </c>
      <c r="C316" s="2">
        <v>2</v>
      </c>
      <c r="D316" s="4">
        <v>7423</v>
      </c>
      <c r="E316" s="4">
        <v>25078</v>
      </c>
      <c r="F316" s="4">
        <v>9970</v>
      </c>
      <c r="G316" s="2">
        <v>44</v>
      </c>
      <c r="H316" s="2">
        <v>17</v>
      </c>
      <c r="I316" s="2">
        <v>0</v>
      </c>
      <c r="J316" s="2">
        <v>0</v>
      </c>
      <c r="K316" s="2">
        <v>8</v>
      </c>
      <c r="L316" s="2">
        <v>7</v>
      </c>
      <c r="M316" s="2">
        <v>0</v>
      </c>
      <c r="N316" s="2">
        <v>0</v>
      </c>
      <c r="O316" s="2">
        <v>68</v>
      </c>
      <c r="P316" s="2">
        <v>422</v>
      </c>
      <c r="Q316" s="2">
        <v>81</v>
      </c>
      <c r="R316" s="2">
        <v>21</v>
      </c>
      <c r="S316" s="2">
        <v>4</v>
      </c>
      <c r="T316" s="2">
        <v>0</v>
      </c>
      <c r="U316" s="2">
        <v>0</v>
      </c>
      <c r="V316" s="2">
        <v>0</v>
      </c>
      <c r="W316" s="2">
        <v>0</v>
      </c>
      <c r="X316" s="2">
        <v>17</v>
      </c>
      <c r="Y316" s="2">
        <v>219</v>
      </c>
      <c r="Z316" s="2">
        <v>528</v>
      </c>
      <c r="AA316" s="2">
        <v>236</v>
      </c>
      <c r="AB316" s="2">
        <v>22</v>
      </c>
      <c r="AC316" s="2">
        <v>9</v>
      </c>
      <c r="AD316" s="2">
        <v>5</v>
      </c>
      <c r="AE316" s="2">
        <v>0</v>
      </c>
      <c r="AF316" s="2">
        <v>1</v>
      </c>
      <c r="AG316" s="2">
        <v>0</v>
      </c>
      <c r="AH316" s="2">
        <v>1</v>
      </c>
      <c r="AI316" s="2">
        <v>0</v>
      </c>
      <c r="AJ316" s="2">
        <v>0</v>
      </c>
      <c r="AK316" s="2">
        <v>0</v>
      </c>
      <c r="AL316" s="2">
        <v>1</v>
      </c>
      <c r="AM316" s="2">
        <v>0</v>
      </c>
      <c r="AN316" s="3">
        <f t="shared" si="16"/>
        <v>42547</v>
      </c>
      <c r="AO316">
        <f t="shared" si="17"/>
        <v>1632</v>
      </c>
      <c r="AP316">
        <f t="shared" si="18"/>
        <v>3</v>
      </c>
      <c r="AQ316" s="3">
        <f t="shared" si="19"/>
        <v>44182</v>
      </c>
    </row>
    <row r="317" spans="1:43" ht="15.75" hidden="1" thickTop="1" x14ac:dyDescent="0.25">
      <c r="A317" s="2">
        <v>15</v>
      </c>
      <c r="B317" s="2">
        <v>2020</v>
      </c>
      <c r="C317" s="2">
        <v>3</v>
      </c>
      <c r="D317" s="4">
        <v>7427</v>
      </c>
      <c r="E317" s="4">
        <v>25084</v>
      </c>
      <c r="F317" s="4">
        <v>10024</v>
      </c>
      <c r="G317" s="2">
        <v>44</v>
      </c>
      <c r="H317" s="2">
        <v>17</v>
      </c>
      <c r="I317" s="2">
        <v>0</v>
      </c>
      <c r="J317" s="2">
        <v>0</v>
      </c>
      <c r="K317" s="2">
        <v>8</v>
      </c>
      <c r="L317" s="2">
        <v>7</v>
      </c>
      <c r="M317" s="2">
        <v>0</v>
      </c>
      <c r="N317" s="2">
        <v>0</v>
      </c>
      <c r="O317" s="2">
        <v>68</v>
      </c>
      <c r="P317" s="2">
        <v>420</v>
      </c>
      <c r="Q317" s="2">
        <v>84</v>
      </c>
      <c r="R317" s="2">
        <v>18</v>
      </c>
      <c r="S317" s="2">
        <v>4</v>
      </c>
      <c r="T317" s="2">
        <v>0</v>
      </c>
      <c r="U317" s="2">
        <v>0</v>
      </c>
      <c r="V317" s="2">
        <v>0</v>
      </c>
      <c r="W317" s="2">
        <v>0</v>
      </c>
      <c r="X317" s="2">
        <v>17</v>
      </c>
      <c r="Y317" s="2">
        <v>219</v>
      </c>
      <c r="Z317" s="2">
        <v>531</v>
      </c>
      <c r="AA317" s="2">
        <v>240</v>
      </c>
      <c r="AB317" s="2">
        <v>22</v>
      </c>
      <c r="AC317" s="2">
        <v>9</v>
      </c>
      <c r="AD317" s="2">
        <v>5</v>
      </c>
      <c r="AE317" s="2">
        <v>0</v>
      </c>
      <c r="AF317" s="2">
        <v>1</v>
      </c>
      <c r="AG317" s="2">
        <v>0</v>
      </c>
      <c r="AH317" s="2">
        <v>1</v>
      </c>
      <c r="AI317" s="2">
        <v>0</v>
      </c>
      <c r="AJ317" s="2">
        <v>0</v>
      </c>
      <c r="AK317" s="2">
        <v>0</v>
      </c>
      <c r="AL317" s="2">
        <v>1</v>
      </c>
      <c r="AM317" s="2">
        <v>0</v>
      </c>
      <c r="AN317" s="3">
        <f t="shared" si="16"/>
        <v>42611</v>
      </c>
      <c r="AO317">
        <f t="shared" si="17"/>
        <v>1637</v>
      </c>
      <c r="AP317">
        <f t="shared" si="18"/>
        <v>3</v>
      </c>
      <c r="AQ317" s="3">
        <f t="shared" si="19"/>
        <v>44251</v>
      </c>
    </row>
    <row r="318" spans="1:43" ht="15.75" hidden="1" thickTop="1" x14ac:dyDescent="0.25">
      <c r="A318" s="2">
        <v>15</v>
      </c>
      <c r="B318" s="2">
        <v>2020</v>
      </c>
      <c r="C318" s="2">
        <v>4</v>
      </c>
      <c r="D318" s="4">
        <v>7431</v>
      </c>
      <c r="E318" s="4">
        <v>25068</v>
      </c>
      <c r="F318" s="4">
        <v>10061</v>
      </c>
      <c r="G318" s="2">
        <v>44</v>
      </c>
      <c r="H318" s="2">
        <v>17</v>
      </c>
      <c r="I318" s="2">
        <v>0</v>
      </c>
      <c r="J318" s="2">
        <v>0</v>
      </c>
      <c r="K318" s="2">
        <v>8</v>
      </c>
      <c r="L318" s="2">
        <v>7</v>
      </c>
      <c r="M318" s="2">
        <v>0</v>
      </c>
      <c r="N318" s="2">
        <v>0</v>
      </c>
      <c r="O318" s="2">
        <v>68</v>
      </c>
      <c r="P318" s="2">
        <v>417</v>
      </c>
      <c r="Q318" s="2">
        <v>86</v>
      </c>
      <c r="R318" s="2">
        <v>20</v>
      </c>
      <c r="S318" s="2">
        <v>5</v>
      </c>
      <c r="T318" s="2">
        <v>0</v>
      </c>
      <c r="U318" s="2">
        <v>0</v>
      </c>
      <c r="V318" s="2">
        <v>0</v>
      </c>
      <c r="W318" s="2">
        <v>0</v>
      </c>
      <c r="X318" s="2">
        <v>17</v>
      </c>
      <c r="Y318" s="2">
        <v>219</v>
      </c>
      <c r="Z318" s="2">
        <v>537</v>
      </c>
      <c r="AA318" s="2">
        <v>239</v>
      </c>
      <c r="AB318" s="2">
        <v>22</v>
      </c>
      <c r="AC318" s="2">
        <v>9</v>
      </c>
      <c r="AD318" s="2">
        <v>5</v>
      </c>
      <c r="AE318" s="2">
        <v>0</v>
      </c>
      <c r="AF318" s="2">
        <v>1</v>
      </c>
      <c r="AG318" s="2">
        <v>0</v>
      </c>
      <c r="AH318" s="2">
        <v>1</v>
      </c>
      <c r="AI318" s="2">
        <v>0</v>
      </c>
      <c r="AJ318" s="2">
        <v>0</v>
      </c>
      <c r="AK318" s="2">
        <v>0</v>
      </c>
      <c r="AL318" s="2">
        <v>1</v>
      </c>
      <c r="AM318" s="2">
        <v>0</v>
      </c>
      <c r="AN318" s="3">
        <f t="shared" si="16"/>
        <v>42636</v>
      </c>
      <c r="AO318">
        <f t="shared" si="17"/>
        <v>1644</v>
      </c>
      <c r="AP318">
        <f t="shared" si="18"/>
        <v>3</v>
      </c>
      <c r="AQ318" s="3">
        <f t="shared" si="19"/>
        <v>44283</v>
      </c>
    </row>
    <row r="319" spans="1:43" ht="15.75" hidden="1" thickTop="1" x14ac:dyDescent="0.25">
      <c r="A319" s="2">
        <v>15</v>
      </c>
      <c r="B319" s="2">
        <v>2020</v>
      </c>
      <c r="C319" s="2">
        <v>5</v>
      </c>
      <c r="D319" s="4">
        <v>7415</v>
      </c>
      <c r="E319" s="4">
        <v>25079</v>
      </c>
      <c r="F319" s="4">
        <v>10091</v>
      </c>
      <c r="G319" s="2">
        <v>44</v>
      </c>
      <c r="H319" s="2">
        <v>17</v>
      </c>
      <c r="I319" s="2">
        <v>0</v>
      </c>
      <c r="J319" s="2">
        <v>0</v>
      </c>
      <c r="K319" s="2">
        <v>8</v>
      </c>
      <c r="L319" s="2">
        <v>7</v>
      </c>
      <c r="M319" s="2">
        <v>0</v>
      </c>
      <c r="N319" s="2">
        <v>0</v>
      </c>
      <c r="O319" s="2">
        <v>68</v>
      </c>
      <c r="P319" s="2">
        <v>416</v>
      </c>
      <c r="Q319" s="2">
        <v>87</v>
      </c>
      <c r="R319" s="2">
        <v>19</v>
      </c>
      <c r="S319" s="2">
        <v>5</v>
      </c>
      <c r="T319" s="2">
        <v>0</v>
      </c>
      <c r="U319" s="2">
        <v>0</v>
      </c>
      <c r="V319" s="2">
        <v>0</v>
      </c>
      <c r="W319" s="2">
        <v>0</v>
      </c>
      <c r="X319" s="2">
        <v>17</v>
      </c>
      <c r="Y319" s="2">
        <v>219</v>
      </c>
      <c r="Z319" s="2">
        <v>538</v>
      </c>
      <c r="AA319" s="2">
        <v>238</v>
      </c>
      <c r="AB319" s="2">
        <v>22</v>
      </c>
      <c r="AC319" s="2">
        <v>9</v>
      </c>
      <c r="AD319" s="2">
        <v>5</v>
      </c>
      <c r="AE319" s="2">
        <v>0</v>
      </c>
      <c r="AF319" s="2">
        <v>1</v>
      </c>
      <c r="AG319" s="2">
        <v>0</v>
      </c>
      <c r="AH319" s="2">
        <v>1</v>
      </c>
      <c r="AI319" s="2">
        <v>0</v>
      </c>
      <c r="AJ319" s="2">
        <v>0</v>
      </c>
      <c r="AK319" s="2">
        <v>0</v>
      </c>
      <c r="AL319" s="2">
        <v>1</v>
      </c>
      <c r="AM319" s="2">
        <v>0</v>
      </c>
      <c r="AN319" s="3">
        <f t="shared" si="16"/>
        <v>42661</v>
      </c>
      <c r="AO319">
        <f t="shared" si="17"/>
        <v>1643</v>
      </c>
      <c r="AP319">
        <f t="shared" si="18"/>
        <v>3</v>
      </c>
      <c r="AQ319" s="3">
        <f t="shared" si="19"/>
        <v>44307</v>
      </c>
    </row>
    <row r="320" spans="1:43" ht="15.75" hidden="1" thickTop="1" x14ac:dyDescent="0.25">
      <c r="A320" s="2">
        <v>15</v>
      </c>
      <c r="B320" s="2">
        <v>2020</v>
      </c>
      <c r="C320" s="2">
        <v>6</v>
      </c>
      <c r="D320" s="4">
        <v>7410</v>
      </c>
      <c r="E320" s="4">
        <v>25158</v>
      </c>
      <c r="F320" s="4">
        <v>10143</v>
      </c>
      <c r="G320" s="2">
        <v>44</v>
      </c>
      <c r="H320" s="2">
        <v>17</v>
      </c>
      <c r="I320" s="2">
        <v>0</v>
      </c>
      <c r="J320" s="2">
        <v>0</v>
      </c>
      <c r="K320" s="2">
        <v>8</v>
      </c>
      <c r="L320" s="2">
        <v>7</v>
      </c>
      <c r="M320" s="2">
        <v>0</v>
      </c>
      <c r="N320" s="2">
        <v>0</v>
      </c>
      <c r="O320" s="2">
        <v>68</v>
      </c>
      <c r="P320" s="2">
        <v>413</v>
      </c>
      <c r="Q320" s="2">
        <v>88</v>
      </c>
      <c r="R320" s="2">
        <v>18</v>
      </c>
      <c r="S320" s="2">
        <v>5</v>
      </c>
      <c r="T320" s="2">
        <v>0</v>
      </c>
      <c r="U320" s="2">
        <v>0</v>
      </c>
      <c r="V320" s="2">
        <v>0</v>
      </c>
      <c r="W320" s="2">
        <v>0</v>
      </c>
      <c r="X320" s="2">
        <v>17</v>
      </c>
      <c r="Y320" s="2">
        <v>218</v>
      </c>
      <c r="Z320" s="2">
        <v>538</v>
      </c>
      <c r="AA320" s="2">
        <v>237</v>
      </c>
      <c r="AB320" s="2">
        <v>22</v>
      </c>
      <c r="AC320" s="2">
        <v>9</v>
      </c>
      <c r="AD320" s="2">
        <v>5</v>
      </c>
      <c r="AE320" s="2">
        <v>0</v>
      </c>
      <c r="AF320" s="2">
        <v>1</v>
      </c>
      <c r="AG320" s="2">
        <v>0</v>
      </c>
      <c r="AH320" s="2">
        <v>1</v>
      </c>
      <c r="AI320" s="2">
        <v>0</v>
      </c>
      <c r="AJ320" s="2">
        <v>0</v>
      </c>
      <c r="AK320" s="2">
        <v>0</v>
      </c>
      <c r="AL320" s="2">
        <v>1</v>
      </c>
      <c r="AM320" s="2">
        <v>0</v>
      </c>
      <c r="AN320" s="3">
        <f t="shared" si="16"/>
        <v>42787</v>
      </c>
      <c r="AO320">
        <f t="shared" si="17"/>
        <v>1638</v>
      </c>
      <c r="AP320">
        <f t="shared" si="18"/>
        <v>3</v>
      </c>
      <c r="AQ320" s="3">
        <f t="shared" si="19"/>
        <v>44428</v>
      </c>
    </row>
    <row r="321" spans="1:43" ht="15.75" hidden="1" thickTop="1" x14ac:dyDescent="0.25">
      <c r="A321" s="2">
        <v>15</v>
      </c>
      <c r="B321" s="2">
        <v>2020</v>
      </c>
      <c r="C321" s="2">
        <v>7</v>
      </c>
      <c r="D321" s="4">
        <v>7405</v>
      </c>
      <c r="E321" s="4">
        <v>28579</v>
      </c>
      <c r="F321" s="4">
        <v>10211</v>
      </c>
      <c r="G321" s="2">
        <v>45</v>
      </c>
      <c r="H321" s="2">
        <v>17</v>
      </c>
      <c r="I321" s="2">
        <v>0</v>
      </c>
      <c r="J321" s="2">
        <v>0</v>
      </c>
      <c r="K321" s="2">
        <v>8</v>
      </c>
      <c r="L321" s="2">
        <v>7</v>
      </c>
      <c r="M321" s="2">
        <v>0</v>
      </c>
      <c r="N321" s="2">
        <v>0</v>
      </c>
      <c r="O321" s="2">
        <v>67</v>
      </c>
      <c r="P321" s="2">
        <v>415</v>
      </c>
      <c r="Q321" s="2">
        <v>92</v>
      </c>
      <c r="R321" s="2">
        <v>24</v>
      </c>
      <c r="S321" s="2">
        <v>7</v>
      </c>
      <c r="T321" s="2">
        <v>0</v>
      </c>
      <c r="U321" s="2">
        <v>0</v>
      </c>
      <c r="V321" s="2">
        <v>0</v>
      </c>
      <c r="W321" s="2">
        <v>0</v>
      </c>
      <c r="X321" s="2">
        <v>17</v>
      </c>
      <c r="Y321" s="2">
        <v>216</v>
      </c>
      <c r="Z321" s="2">
        <v>537</v>
      </c>
      <c r="AA321" s="2">
        <v>239</v>
      </c>
      <c r="AB321" s="2">
        <v>22</v>
      </c>
      <c r="AC321" s="2">
        <v>9</v>
      </c>
      <c r="AD321" s="2">
        <v>5</v>
      </c>
      <c r="AE321" s="2">
        <v>0</v>
      </c>
      <c r="AF321" s="2">
        <v>1</v>
      </c>
      <c r="AG321" s="2">
        <v>0</v>
      </c>
      <c r="AH321" s="2">
        <v>1</v>
      </c>
      <c r="AI321" s="2">
        <v>0</v>
      </c>
      <c r="AJ321" s="2">
        <v>0</v>
      </c>
      <c r="AK321" s="2">
        <v>0</v>
      </c>
      <c r="AL321" s="2">
        <v>1</v>
      </c>
      <c r="AM321" s="2">
        <v>0</v>
      </c>
      <c r="AN321" s="3">
        <f t="shared" si="16"/>
        <v>46272</v>
      </c>
      <c r="AO321">
        <f t="shared" si="17"/>
        <v>1650</v>
      </c>
      <c r="AP321">
        <f t="shared" si="18"/>
        <v>3</v>
      </c>
      <c r="AQ321" s="3">
        <f t="shared" si="19"/>
        <v>47925</v>
      </c>
    </row>
    <row r="322" spans="1:43" ht="15.75" hidden="1" thickTop="1" x14ac:dyDescent="0.25">
      <c r="A322" s="2">
        <v>15</v>
      </c>
      <c r="B322" s="2">
        <v>2020</v>
      </c>
      <c r="C322" s="2">
        <v>8</v>
      </c>
      <c r="D322" s="4">
        <v>7413</v>
      </c>
      <c r="E322" s="4">
        <v>28531</v>
      </c>
      <c r="F322" s="4">
        <v>10271</v>
      </c>
      <c r="G322" s="2">
        <v>47</v>
      </c>
      <c r="H322" s="2">
        <v>17</v>
      </c>
      <c r="I322" s="2">
        <v>0</v>
      </c>
      <c r="J322" s="2">
        <v>0</v>
      </c>
      <c r="K322" s="2">
        <v>8</v>
      </c>
      <c r="L322" s="2">
        <v>7</v>
      </c>
      <c r="M322" s="2">
        <v>0</v>
      </c>
      <c r="N322" s="2">
        <v>0</v>
      </c>
      <c r="O322" s="2">
        <v>66</v>
      </c>
      <c r="P322" s="2">
        <v>422</v>
      </c>
      <c r="Q322" s="2">
        <v>98</v>
      </c>
      <c r="R322" s="2">
        <v>24</v>
      </c>
      <c r="S322" s="2">
        <v>6</v>
      </c>
      <c r="T322" s="2">
        <v>0</v>
      </c>
      <c r="U322" s="2">
        <v>0</v>
      </c>
      <c r="V322" s="2">
        <v>0</v>
      </c>
      <c r="W322" s="2">
        <v>0</v>
      </c>
      <c r="X322" s="2">
        <v>17</v>
      </c>
      <c r="Y322" s="2">
        <v>215</v>
      </c>
      <c r="Z322" s="2">
        <v>535</v>
      </c>
      <c r="AA322" s="2">
        <v>240</v>
      </c>
      <c r="AB322" s="2">
        <v>24</v>
      </c>
      <c r="AC322" s="2">
        <v>9</v>
      </c>
      <c r="AD322" s="2">
        <v>5</v>
      </c>
      <c r="AE322" s="2">
        <v>0</v>
      </c>
      <c r="AF322" s="2">
        <v>1</v>
      </c>
      <c r="AG322" s="2">
        <v>0</v>
      </c>
      <c r="AH322" s="2">
        <v>1</v>
      </c>
      <c r="AI322" s="2">
        <v>0</v>
      </c>
      <c r="AJ322" s="2">
        <v>0</v>
      </c>
      <c r="AK322" s="2">
        <v>0</v>
      </c>
      <c r="AL322" s="2">
        <v>1</v>
      </c>
      <c r="AM322" s="2">
        <v>0</v>
      </c>
      <c r="AN322" s="3">
        <f t="shared" si="16"/>
        <v>46294</v>
      </c>
      <c r="AO322">
        <f t="shared" si="17"/>
        <v>1661</v>
      </c>
      <c r="AP322">
        <f t="shared" si="18"/>
        <v>3</v>
      </c>
      <c r="AQ322" s="3">
        <f t="shared" si="19"/>
        <v>47958</v>
      </c>
    </row>
    <row r="323" spans="1:43" ht="15.75" hidden="1" thickTop="1" x14ac:dyDescent="0.25">
      <c r="A323" s="2">
        <v>15</v>
      </c>
      <c r="B323" s="2">
        <v>2020</v>
      </c>
      <c r="C323" s="2">
        <v>9</v>
      </c>
      <c r="D323" s="4">
        <v>7427</v>
      </c>
      <c r="E323" s="4">
        <v>28548</v>
      </c>
      <c r="F323" s="4">
        <v>10376</v>
      </c>
      <c r="G323" s="2">
        <v>52</v>
      </c>
      <c r="H323" s="2">
        <v>17</v>
      </c>
      <c r="I323" s="2">
        <v>0</v>
      </c>
      <c r="J323" s="2">
        <v>0</v>
      </c>
      <c r="K323" s="2">
        <v>8</v>
      </c>
      <c r="L323" s="2">
        <v>7</v>
      </c>
      <c r="M323" s="2">
        <v>0</v>
      </c>
      <c r="N323" s="2">
        <v>0</v>
      </c>
      <c r="O323" s="2">
        <v>66</v>
      </c>
      <c r="P323" s="2">
        <v>424</v>
      </c>
      <c r="Q323" s="2">
        <v>96</v>
      </c>
      <c r="R323" s="2">
        <v>33</v>
      </c>
      <c r="S323" s="2">
        <v>5</v>
      </c>
      <c r="T323" s="2">
        <v>0</v>
      </c>
      <c r="U323" s="2">
        <v>0</v>
      </c>
      <c r="V323" s="2">
        <v>0</v>
      </c>
      <c r="W323" s="2">
        <v>0</v>
      </c>
      <c r="X323" s="2">
        <v>17</v>
      </c>
      <c r="Y323" s="2">
        <v>214</v>
      </c>
      <c r="Z323" s="2">
        <v>541</v>
      </c>
      <c r="AA323" s="2">
        <v>238</v>
      </c>
      <c r="AB323" s="2">
        <v>24</v>
      </c>
      <c r="AC323" s="2">
        <v>9</v>
      </c>
      <c r="AD323" s="2">
        <v>5</v>
      </c>
      <c r="AE323" s="2">
        <v>0</v>
      </c>
      <c r="AF323" s="2">
        <v>1</v>
      </c>
      <c r="AG323" s="2">
        <v>0</v>
      </c>
      <c r="AH323" s="2">
        <v>1</v>
      </c>
      <c r="AI323" s="2">
        <v>0</v>
      </c>
      <c r="AJ323" s="2">
        <v>0</v>
      </c>
      <c r="AK323" s="2">
        <v>0</v>
      </c>
      <c r="AL323" s="2">
        <v>1</v>
      </c>
      <c r="AM323" s="2">
        <v>0</v>
      </c>
      <c r="AN323" s="3">
        <f t="shared" si="16"/>
        <v>46435</v>
      </c>
      <c r="AO323">
        <f t="shared" si="17"/>
        <v>1672</v>
      </c>
      <c r="AP323">
        <f t="shared" si="18"/>
        <v>3</v>
      </c>
      <c r="AQ323" s="3">
        <f t="shared" si="19"/>
        <v>48110</v>
      </c>
    </row>
    <row r="324" spans="1:43" ht="15.75" hidden="1" thickTop="1" x14ac:dyDescent="0.25">
      <c r="A324" s="2">
        <v>15</v>
      </c>
      <c r="B324" s="2">
        <v>2020</v>
      </c>
      <c r="C324" s="2">
        <v>10</v>
      </c>
      <c r="D324" s="4">
        <v>7442</v>
      </c>
      <c r="E324" s="4">
        <v>28577</v>
      </c>
      <c r="F324" s="4">
        <v>10472</v>
      </c>
      <c r="G324" s="2">
        <v>55</v>
      </c>
      <c r="H324" s="2">
        <v>17</v>
      </c>
      <c r="I324" s="2">
        <v>0</v>
      </c>
      <c r="J324" s="2">
        <v>0</v>
      </c>
      <c r="K324" s="2">
        <v>8</v>
      </c>
      <c r="L324" s="2">
        <v>7</v>
      </c>
      <c r="M324" s="2">
        <v>0</v>
      </c>
      <c r="N324" s="2">
        <v>0</v>
      </c>
      <c r="O324" s="2">
        <v>66</v>
      </c>
      <c r="P324" s="2">
        <v>420</v>
      </c>
      <c r="Q324" s="2">
        <v>97</v>
      </c>
      <c r="R324" s="2">
        <v>27</v>
      </c>
      <c r="S324" s="2">
        <v>8</v>
      </c>
      <c r="T324" s="2">
        <v>0</v>
      </c>
      <c r="U324" s="2">
        <v>0</v>
      </c>
      <c r="V324" s="2">
        <v>0</v>
      </c>
      <c r="W324" s="2">
        <v>0</v>
      </c>
      <c r="X324" s="2">
        <v>17</v>
      </c>
      <c r="Y324" s="2">
        <v>213</v>
      </c>
      <c r="Z324" s="2">
        <v>537</v>
      </c>
      <c r="AA324" s="2">
        <v>240</v>
      </c>
      <c r="AB324" s="2">
        <v>22</v>
      </c>
      <c r="AC324" s="2">
        <v>9</v>
      </c>
      <c r="AD324" s="2">
        <v>5</v>
      </c>
      <c r="AE324" s="2">
        <v>0</v>
      </c>
      <c r="AF324" s="2">
        <v>1</v>
      </c>
      <c r="AG324" s="2">
        <v>0</v>
      </c>
      <c r="AH324" s="2">
        <v>1</v>
      </c>
      <c r="AI324" s="2">
        <v>0</v>
      </c>
      <c r="AJ324" s="2">
        <v>0</v>
      </c>
      <c r="AK324" s="2">
        <v>0</v>
      </c>
      <c r="AL324" s="2">
        <v>1</v>
      </c>
      <c r="AM324" s="2">
        <v>0</v>
      </c>
      <c r="AN324" s="3">
        <f t="shared" ref="AN324:AN387" si="20">SUM(D324:M324)</f>
        <v>46578</v>
      </c>
      <c r="AO324">
        <f t="shared" ref="AO324:AO387" si="21">SUM(N324:AD324)</f>
        <v>1661</v>
      </c>
      <c r="AP324">
        <f t="shared" ref="AP324:AP387" si="22">SUM(AE324:AM324)</f>
        <v>3</v>
      </c>
      <c r="AQ324" s="3">
        <f t="shared" ref="AQ324:AQ387" si="23">SUM(AN324:AP324)</f>
        <v>48242</v>
      </c>
    </row>
    <row r="325" spans="1:43" ht="15.75" hidden="1" thickTop="1" x14ac:dyDescent="0.25">
      <c r="A325" s="2">
        <v>15</v>
      </c>
      <c r="B325" s="2">
        <v>2020</v>
      </c>
      <c r="C325" s="2">
        <v>11</v>
      </c>
      <c r="D325" s="4">
        <v>7453</v>
      </c>
      <c r="E325" s="4">
        <v>28661</v>
      </c>
      <c r="F325" s="4">
        <v>10658</v>
      </c>
      <c r="G325" s="2">
        <v>56</v>
      </c>
      <c r="H325" s="2">
        <v>17</v>
      </c>
      <c r="I325" s="2">
        <v>0</v>
      </c>
      <c r="J325" s="2">
        <v>0</v>
      </c>
      <c r="K325" s="2">
        <v>8</v>
      </c>
      <c r="L325" s="2">
        <v>7</v>
      </c>
      <c r="M325" s="2">
        <v>0</v>
      </c>
      <c r="N325" s="2">
        <v>0</v>
      </c>
      <c r="O325" s="2">
        <v>66</v>
      </c>
      <c r="P325" s="2">
        <v>422</v>
      </c>
      <c r="Q325" s="2">
        <v>99</v>
      </c>
      <c r="R325" s="2">
        <v>28</v>
      </c>
      <c r="S325" s="2">
        <v>7</v>
      </c>
      <c r="T325" s="2">
        <v>0</v>
      </c>
      <c r="U325" s="2">
        <v>0</v>
      </c>
      <c r="V325" s="2">
        <v>0</v>
      </c>
      <c r="W325" s="2">
        <v>0</v>
      </c>
      <c r="X325" s="2">
        <v>17</v>
      </c>
      <c r="Y325" s="2">
        <v>212</v>
      </c>
      <c r="Z325" s="2">
        <v>540</v>
      </c>
      <c r="AA325" s="2">
        <v>239</v>
      </c>
      <c r="AB325" s="2">
        <v>22</v>
      </c>
      <c r="AC325" s="2">
        <v>9</v>
      </c>
      <c r="AD325" s="2">
        <v>5</v>
      </c>
      <c r="AE325" s="2">
        <v>0</v>
      </c>
      <c r="AF325" s="2">
        <v>1</v>
      </c>
      <c r="AG325" s="2">
        <v>0</v>
      </c>
      <c r="AH325" s="2">
        <v>1</v>
      </c>
      <c r="AI325" s="2">
        <v>0</v>
      </c>
      <c r="AJ325" s="2">
        <v>0</v>
      </c>
      <c r="AK325" s="2">
        <v>0</v>
      </c>
      <c r="AL325" s="2">
        <v>1</v>
      </c>
      <c r="AM325" s="2">
        <v>0</v>
      </c>
      <c r="AN325" s="3">
        <f t="shared" si="20"/>
        <v>46860</v>
      </c>
      <c r="AO325">
        <f t="shared" si="21"/>
        <v>1666</v>
      </c>
      <c r="AP325">
        <f t="shared" si="22"/>
        <v>3</v>
      </c>
      <c r="AQ325" s="3">
        <f t="shared" si="23"/>
        <v>48529</v>
      </c>
    </row>
    <row r="326" spans="1:43" ht="15.75" hidden="1" thickTop="1" x14ac:dyDescent="0.25">
      <c r="A326" s="2">
        <v>15</v>
      </c>
      <c r="B326" s="2">
        <v>2020</v>
      </c>
      <c r="C326" s="2">
        <v>12</v>
      </c>
      <c r="D326" s="4">
        <v>7475</v>
      </c>
      <c r="E326" s="4">
        <v>28791</v>
      </c>
      <c r="F326" s="4">
        <v>10800</v>
      </c>
      <c r="G326" s="2">
        <v>55</v>
      </c>
      <c r="H326" s="2">
        <v>17</v>
      </c>
      <c r="I326" s="2">
        <v>0</v>
      </c>
      <c r="J326" s="2">
        <v>0</v>
      </c>
      <c r="K326" s="2">
        <v>8</v>
      </c>
      <c r="L326" s="2">
        <v>7</v>
      </c>
      <c r="M326" s="2">
        <v>0</v>
      </c>
      <c r="N326" s="2">
        <v>0</v>
      </c>
      <c r="O326" s="2">
        <v>66</v>
      </c>
      <c r="P326" s="2">
        <v>429</v>
      </c>
      <c r="Q326" s="2">
        <v>94</v>
      </c>
      <c r="R326" s="2">
        <v>27</v>
      </c>
      <c r="S326" s="2">
        <v>8</v>
      </c>
      <c r="T326" s="2">
        <v>0</v>
      </c>
      <c r="U326" s="2">
        <v>0</v>
      </c>
      <c r="V326" s="2">
        <v>0</v>
      </c>
      <c r="W326" s="2">
        <v>0</v>
      </c>
      <c r="X326" s="2">
        <v>17</v>
      </c>
      <c r="Y326" s="2">
        <v>212</v>
      </c>
      <c r="Z326" s="2">
        <v>545</v>
      </c>
      <c r="AA326" s="2">
        <v>240</v>
      </c>
      <c r="AB326" s="2">
        <v>22</v>
      </c>
      <c r="AC326" s="2">
        <v>9</v>
      </c>
      <c r="AD326" s="2">
        <v>5</v>
      </c>
      <c r="AE326" s="2">
        <v>0</v>
      </c>
      <c r="AF326" s="2">
        <v>1</v>
      </c>
      <c r="AG326" s="2">
        <v>0</v>
      </c>
      <c r="AH326" s="2">
        <v>1</v>
      </c>
      <c r="AI326" s="2">
        <v>0</v>
      </c>
      <c r="AJ326" s="2">
        <v>0</v>
      </c>
      <c r="AK326" s="2">
        <v>0</v>
      </c>
      <c r="AL326" s="2">
        <v>1</v>
      </c>
      <c r="AM326" s="2">
        <v>0</v>
      </c>
      <c r="AN326" s="3">
        <f t="shared" si="20"/>
        <v>47153</v>
      </c>
      <c r="AO326">
        <f t="shared" si="21"/>
        <v>1674</v>
      </c>
      <c r="AP326">
        <f t="shared" si="22"/>
        <v>3</v>
      </c>
      <c r="AQ326" s="3">
        <f t="shared" si="23"/>
        <v>48830</v>
      </c>
    </row>
    <row r="327" spans="1:43" ht="15.75" hidden="1" thickTop="1" x14ac:dyDescent="0.25">
      <c r="A327" s="2">
        <v>16</v>
      </c>
      <c r="B327" s="2">
        <v>2020</v>
      </c>
      <c r="C327" s="2">
        <v>1</v>
      </c>
      <c r="D327" s="4">
        <v>6083</v>
      </c>
      <c r="E327" s="4">
        <v>4423</v>
      </c>
      <c r="F327" s="4">
        <v>6048</v>
      </c>
      <c r="G327" s="2">
        <v>22</v>
      </c>
      <c r="H327" s="2">
        <v>209</v>
      </c>
      <c r="I327" s="2">
        <v>1</v>
      </c>
      <c r="J327" s="2">
        <v>1</v>
      </c>
      <c r="K327" s="2">
        <v>58</v>
      </c>
      <c r="L327" s="2">
        <v>9</v>
      </c>
      <c r="M327" s="2">
        <v>2</v>
      </c>
      <c r="N327" s="2">
        <v>0</v>
      </c>
      <c r="O327" s="2">
        <v>62</v>
      </c>
      <c r="P327" s="2">
        <v>222</v>
      </c>
      <c r="Q327" s="2">
        <v>230</v>
      </c>
      <c r="R327" s="2">
        <v>55</v>
      </c>
      <c r="S327" s="2">
        <v>2</v>
      </c>
      <c r="T327" s="2">
        <v>0</v>
      </c>
      <c r="U327" s="2">
        <v>0</v>
      </c>
      <c r="V327" s="2">
        <v>0</v>
      </c>
      <c r="W327" s="2">
        <v>1</v>
      </c>
      <c r="X327" s="2">
        <v>7</v>
      </c>
      <c r="Y327" s="2">
        <v>342</v>
      </c>
      <c r="Z327" s="4">
        <v>1298</v>
      </c>
      <c r="AA327" s="2">
        <v>583</v>
      </c>
      <c r="AB327" s="2">
        <v>46</v>
      </c>
      <c r="AC327" s="2">
        <v>14</v>
      </c>
      <c r="AD327" s="2">
        <v>7</v>
      </c>
      <c r="AE327" s="2">
        <v>0</v>
      </c>
      <c r="AF327" s="2">
        <v>0</v>
      </c>
      <c r="AG327" s="2">
        <v>0</v>
      </c>
      <c r="AH327" s="2">
        <v>0</v>
      </c>
      <c r="AI327" s="2">
        <v>0</v>
      </c>
      <c r="AJ327" s="2">
        <v>0</v>
      </c>
      <c r="AK327" s="2">
        <v>0</v>
      </c>
      <c r="AL327" s="2">
        <v>0</v>
      </c>
      <c r="AM327" s="2">
        <v>0</v>
      </c>
      <c r="AN327" s="3">
        <f t="shared" si="20"/>
        <v>16856</v>
      </c>
      <c r="AO327">
        <f t="shared" si="21"/>
        <v>2869</v>
      </c>
      <c r="AP327">
        <f t="shared" si="22"/>
        <v>0</v>
      </c>
      <c r="AQ327" s="3">
        <f t="shared" si="23"/>
        <v>19725</v>
      </c>
    </row>
    <row r="328" spans="1:43" ht="15.75" hidden="1" thickTop="1" x14ac:dyDescent="0.25">
      <c r="A328" s="2">
        <v>16</v>
      </c>
      <c r="B328" s="2">
        <v>2020</v>
      </c>
      <c r="C328" s="2">
        <v>2</v>
      </c>
      <c r="D328" s="4">
        <v>6091</v>
      </c>
      <c r="E328" s="4">
        <v>4434</v>
      </c>
      <c r="F328" s="4">
        <v>6193</v>
      </c>
      <c r="G328" s="2">
        <v>22</v>
      </c>
      <c r="H328" s="2">
        <v>208</v>
      </c>
      <c r="I328" s="2">
        <v>1</v>
      </c>
      <c r="J328" s="2">
        <v>1</v>
      </c>
      <c r="K328" s="2">
        <v>59</v>
      </c>
      <c r="L328" s="2">
        <v>9</v>
      </c>
      <c r="M328" s="2">
        <v>2</v>
      </c>
      <c r="N328" s="2">
        <v>0</v>
      </c>
      <c r="O328" s="2">
        <v>61</v>
      </c>
      <c r="P328" s="2">
        <v>224</v>
      </c>
      <c r="Q328" s="2">
        <v>237</v>
      </c>
      <c r="R328" s="2">
        <v>54</v>
      </c>
      <c r="S328" s="2">
        <v>2</v>
      </c>
      <c r="T328" s="2">
        <v>0</v>
      </c>
      <c r="U328" s="2">
        <v>0</v>
      </c>
      <c r="V328" s="2">
        <v>0</v>
      </c>
      <c r="W328" s="2">
        <v>1</v>
      </c>
      <c r="X328" s="2">
        <v>7</v>
      </c>
      <c r="Y328" s="2">
        <v>334</v>
      </c>
      <c r="Z328" s="4">
        <v>1300</v>
      </c>
      <c r="AA328" s="2">
        <v>589</v>
      </c>
      <c r="AB328" s="2">
        <v>48</v>
      </c>
      <c r="AC328" s="2">
        <v>14</v>
      </c>
      <c r="AD328" s="2">
        <v>7</v>
      </c>
      <c r="AE328" s="2">
        <v>0</v>
      </c>
      <c r="AF328" s="2">
        <v>0</v>
      </c>
      <c r="AG328" s="2">
        <v>0</v>
      </c>
      <c r="AH328" s="2">
        <v>0</v>
      </c>
      <c r="AI328" s="2">
        <v>0</v>
      </c>
      <c r="AJ328" s="2">
        <v>0</v>
      </c>
      <c r="AK328" s="2">
        <v>0</v>
      </c>
      <c r="AL328" s="2">
        <v>0</v>
      </c>
      <c r="AM328" s="2">
        <v>0</v>
      </c>
      <c r="AN328" s="3">
        <f t="shared" si="20"/>
        <v>17020</v>
      </c>
      <c r="AO328">
        <f t="shared" si="21"/>
        <v>2878</v>
      </c>
      <c r="AP328">
        <f t="shared" si="22"/>
        <v>0</v>
      </c>
      <c r="AQ328" s="3">
        <f t="shared" si="23"/>
        <v>19898</v>
      </c>
    </row>
    <row r="329" spans="1:43" ht="15.75" hidden="1" thickTop="1" x14ac:dyDescent="0.25">
      <c r="A329" s="2">
        <v>16</v>
      </c>
      <c r="B329" s="2">
        <v>2020</v>
      </c>
      <c r="C329" s="2">
        <v>3</v>
      </c>
      <c r="D329" s="4">
        <v>6099</v>
      </c>
      <c r="E329" s="4">
        <v>4452</v>
      </c>
      <c r="F329" s="4">
        <v>6370</v>
      </c>
      <c r="G329" s="2">
        <v>22</v>
      </c>
      <c r="H329" s="2">
        <v>209</v>
      </c>
      <c r="I329" s="2">
        <v>1</v>
      </c>
      <c r="J329" s="2">
        <v>1</v>
      </c>
      <c r="K329" s="2">
        <v>59</v>
      </c>
      <c r="L329" s="2">
        <v>9</v>
      </c>
      <c r="M329" s="2">
        <v>2</v>
      </c>
      <c r="N329" s="2">
        <v>0</v>
      </c>
      <c r="O329" s="2">
        <v>63</v>
      </c>
      <c r="P329" s="2">
        <v>224</v>
      </c>
      <c r="Q329" s="2">
        <v>241</v>
      </c>
      <c r="R329" s="2">
        <v>52</v>
      </c>
      <c r="S329" s="2">
        <v>2</v>
      </c>
      <c r="T329" s="2">
        <v>0</v>
      </c>
      <c r="U329" s="2">
        <v>0</v>
      </c>
      <c r="V329" s="2">
        <v>0</v>
      </c>
      <c r="W329" s="2">
        <v>1</v>
      </c>
      <c r="X329" s="2">
        <v>7</v>
      </c>
      <c r="Y329" s="2">
        <v>332</v>
      </c>
      <c r="Z329" s="4">
        <v>1298</v>
      </c>
      <c r="AA329" s="2">
        <v>587</v>
      </c>
      <c r="AB329" s="2">
        <v>46</v>
      </c>
      <c r="AC329" s="2">
        <v>14</v>
      </c>
      <c r="AD329" s="2">
        <v>7</v>
      </c>
      <c r="AE329" s="2">
        <v>0</v>
      </c>
      <c r="AF329" s="2">
        <v>0</v>
      </c>
      <c r="AG329" s="2">
        <v>0</v>
      </c>
      <c r="AH329" s="2">
        <v>0</v>
      </c>
      <c r="AI329" s="2">
        <v>0</v>
      </c>
      <c r="AJ329" s="2">
        <v>0</v>
      </c>
      <c r="AK329" s="2">
        <v>0</v>
      </c>
      <c r="AL329" s="2">
        <v>0</v>
      </c>
      <c r="AM329" s="2">
        <v>0</v>
      </c>
      <c r="AN329" s="3">
        <f t="shared" si="20"/>
        <v>17224</v>
      </c>
      <c r="AO329">
        <f t="shared" si="21"/>
        <v>2874</v>
      </c>
      <c r="AP329">
        <f t="shared" si="22"/>
        <v>0</v>
      </c>
      <c r="AQ329" s="3">
        <f t="shared" si="23"/>
        <v>20098</v>
      </c>
    </row>
    <row r="330" spans="1:43" ht="15.75" hidden="1" thickTop="1" x14ac:dyDescent="0.25">
      <c r="A330" s="2">
        <v>16</v>
      </c>
      <c r="B330" s="2">
        <v>2020</v>
      </c>
      <c r="C330" s="2">
        <v>4</v>
      </c>
      <c r="D330" s="4">
        <v>6092</v>
      </c>
      <c r="E330" s="4">
        <v>4458</v>
      </c>
      <c r="F330" s="4">
        <v>6497</v>
      </c>
      <c r="G330" s="2">
        <v>22</v>
      </c>
      <c r="H330" s="2">
        <v>209</v>
      </c>
      <c r="I330" s="2">
        <v>1</v>
      </c>
      <c r="J330" s="2">
        <v>1</v>
      </c>
      <c r="K330" s="2">
        <v>58</v>
      </c>
      <c r="L330" s="2">
        <v>9</v>
      </c>
      <c r="M330" s="2">
        <v>2</v>
      </c>
      <c r="N330" s="2">
        <v>0</v>
      </c>
      <c r="O330" s="2">
        <v>63</v>
      </c>
      <c r="P330" s="2">
        <v>223</v>
      </c>
      <c r="Q330" s="2">
        <v>256</v>
      </c>
      <c r="R330" s="2">
        <v>55</v>
      </c>
      <c r="S330" s="2">
        <v>2</v>
      </c>
      <c r="T330" s="2">
        <v>0</v>
      </c>
      <c r="U330" s="2">
        <v>0</v>
      </c>
      <c r="V330" s="2">
        <v>0</v>
      </c>
      <c r="W330" s="2">
        <v>1</v>
      </c>
      <c r="X330" s="2">
        <v>7</v>
      </c>
      <c r="Y330" s="2">
        <v>329</v>
      </c>
      <c r="Z330" s="4">
        <v>1298</v>
      </c>
      <c r="AA330" s="2">
        <v>586</v>
      </c>
      <c r="AB330" s="2">
        <v>47</v>
      </c>
      <c r="AC330" s="2">
        <v>14</v>
      </c>
      <c r="AD330" s="2">
        <v>7</v>
      </c>
      <c r="AE330" s="2">
        <v>0</v>
      </c>
      <c r="AF330" s="2">
        <v>0</v>
      </c>
      <c r="AG330" s="2">
        <v>0</v>
      </c>
      <c r="AH330" s="2">
        <v>0</v>
      </c>
      <c r="AI330" s="2">
        <v>0</v>
      </c>
      <c r="AJ330" s="2">
        <v>0</v>
      </c>
      <c r="AK330" s="2">
        <v>0</v>
      </c>
      <c r="AL330" s="2">
        <v>0</v>
      </c>
      <c r="AM330" s="2">
        <v>0</v>
      </c>
      <c r="AN330" s="3">
        <f t="shared" si="20"/>
        <v>17349</v>
      </c>
      <c r="AO330">
        <f t="shared" si="21"/>
        <v>2888</v>
      </c>
      <c r="AP330">
        <f t="shared" si="22"/>
        <v>0</v>
      </c>
      <c r="AQ330" s="3">
        <f t="shared" si="23"/>
        <v>20237</v>
      </c>
    </row>
    <row r="331" spans="1:43" ht="15.75" hidden="1" thickTop="1" x14ac:dyDescent="0.25">
      <c r="A331" s="2">
        <v>16</v>
      </c>
      <c r="B331" s="2">
        <v>2020</v>
      </c>
      <c r="C331" s="2">
        <v>5</v>
      </c>
      <c r="D331" s="4">
        <v>6096</v>
      </c>
      <c r="E331" s="4">
        <v>4478</v>
      </c>
      <c r="F331" s="4">
        <v>6688</v>
      </c>
      <c r="G331" s="2">
        <v>22</v>
      </c>
      <c r="H331" s="2">
        <v>209</v>
      </c>
      <c r="I331" s="2">
        <v>2</v>
      </c>
      <c r="J331" s="2">
        <v>1</v>
      </c>
      <c r="K331" s="2">
        <v>58</v>
      </c>
      <c r="L331" s="2">
        <v>8</v>
      </c>
      <c r="M331" s="2">
        <v>2</v>
      </c>
      <c r="N331" s="2">
        <v>0</v>
      </c>
      <c r="O331" s="2">
        <v>64</v>
      </c>
      <c r="P331" s="2">
        <v>220</v>
      </c>
      <c r="Q331" s="2">
        <v>264</v>
      </c>
      <c r="R331" s="2">
        <v>57</v>
      </c>
      <c r="S331" s="2">
        <v>2</v>
      </c>
      <c r="T331" s="2">
        <v>0</v>
      </c>
      <c r="U331" s="2">
        <v>0</v>
      </c>
      <c r="V331" s="2">
        <v>0</v>
      </c>
      <c r="W331" s="2">
        <v>1</v>
      </c>
      <c r="X331" s="2">
        <v>7</v>
      </c>
      <c r="Y331" s="2">
        <v>328</v>
      </c>
      <c r="Z331" s="4">
        <v>1297</v>
      </c>
      <c r="AA331" s="2">
        <v>584</v>
      </c>
      <c r="AB331" s="2">
        <v>47</v>
      </c>
      <c r="AC331" s="2">
        <v>14</v>
      </c>
      <c r="AD331" s="2">
        <v>7</v>
      </c>
      <c r="AE331" s="2">
        <v>0</v>
      </c>
      <c r="AF331" s="2">
        <v>0</v>
      </c>
      <c r="AG331" s="2">
        <v>0</v>
      </c>
      <c r="AH331" s="2">
        <v>0</v>
      </c>
      <c r="AI331" s="2">
        <v>0</v>
      </c>
      <c r="AJ331" s="2">
        <v>0</v>
      </c>
      <c r="AK331" s="2">
        <v>0</v>
      </c>
      <c r="AL331" s="2">
        <v>0</v>
      </c>
      <c r="AM331" s="2">
        <v>0</v>
      </c>
      <c r="AN331" s="3">
        <f t="shared" si="20"/>
        <v>17564</v>
      </c>
      <c r="AO331">
        <f t="shared" si="21"/>
        <v>2892</v>
      </c>
      <c r="AP331">
        <f t="shared" si="22"/>
        <v>0</v>
      </c>
      <c r="AQ331" s="3">
        <f t="shared" si="23"/>
        <v>20456</v>
      </c>
    </row>
    <row r="332" spans="1:43" ht="15.75" hidden="1" thickTop="1" x14ac:dyDescent="0.25">
      <c r="A332" s="2">
        <v>16</v>
      </c>
      <c r="B332" s="2">
        <v>2020</v>
      </c>
      <c r="C332" s="2">
        <v>6</v>
      </c>
      <c r="D332" s="4">
        <v>6097</v>
      </c>
      <c r="E332" s="4">
        <v>4489</v>
      </c>
      <c r="F332" s="4">
        <v>6816</v>
      </c>
      <c r="G332" s="2">
        <v>23</v>
      </c>
      <c r="H332" s="2">
        <v>210</v>
      </c>
      <c r="I332" s="2">
        <v>2</v>
      </c>
      <c r="J332" s="2">
        <v>1</v>
      </c>
      <c r="K332" s="2">
        <v>57</v>
      </c>
      <c r="L332" s="2">
        <v>7</v>
      </c>
      <c r="M332" s="2">
        <v>2</v>
      </c>
      <c r="N332" s="2">
        <v>0</v>
      </c>
      <c r="O332" s="2">
        <v>66</v>
      </c>
      <c r="P332" s="2">
        <v>218</v>
      </c>
      <c r="Q332" s="2">
        <v>258</v>
      </c>
      <c r="R332" s="2">
        <v>64</v>
      </c>
      <c r="S332" s="2">
        <v>2</v>
      </c>
      <c r="T332" s="2">
        <v>0</v>
      </c>
      <c r="U332" s="2">
        <v>0</v>
      </c>
      <c r="V332" s="2">
        <v>0</v>
      </c>
      <c r="W332" s="2">
        <v>1</v>
      </c>
      <c r="X332" s="2">
        <v>7</v>
      </c>
      <c r="Y332" s="2">
        <v>329</v>
      </c>
      <c r="Z332" s="4">
        <v>1303</v>
      </c>
      <c r="AA332" s="2">
        <v>580</v>
      </c>
      <c r="AB332" s="2">
        <v>47</v>
      </c>
      <c r="AC332" s="2">
        <v>14</v>
      </c>
      <c r="AD332" s="2">
        <v>7</v>
      </c>
      <c r="AE332" s="2">
        <v>0</v>
      </c>
      <c r="AF332" s="2">
        <v>0</v>
      </c>
      <c r="AG332" s="2">
        <v>0</v>
      </c>
      <c r="AH332" s="2">
        <v>0</v>
      </c>
      <c r="AI332" s="2">
        <v>0</v>
      </c>
      <c r="AJ332" s="2">
        <v>0</v>
      </c>
      <c r="AK332" s="2">
        <v>0</v>
      </c>
      <c r="AL332" s="2">
        <v>0</v>
      </c>
      <c r="AM332" s="2">
        <v>0</v>
      </c>
      <c r="AN332" s="3">
        <f t="shared" si="20"/>
        <v>17704</v>
      </c>
      <c r="AO332">
        <f t="shared" si="21"/>
        <v>2896</v>
      </c>
      <c r="AP332">
        <f t="shared" si="22"/>
        <v>0</v>
      </c>
      <c r="AQ332" s="3">
        <f t="shared" si="23"/>
        <v>20600</v>
      </c>
    </row>
    <row r="333" spans="1:43" ht="15.75" hidden="1" thickTop="1" x14ac:dyDescent="0.25">
      <c r="A333" s="2">
        <v>16</v>
      </c>
      <c r="B333" s="2">
        <v>2020</v>
      </c>
      <c r="C333" s="2">
        <v>7</v>
      </c>
      <c r="D333" s="4">
        <v>6086</v>
      </c>
      <c r="E333" s="4">
        <v>4476</v>
      </c>
      <c r="F333" s="4">
        <v>6960</v>
      </c>
      <c r="G333" s="2">
        <v>23</v>
      </c>
      <c r="H333" s="2">
        <v>210</v>
      </c>
      <c r="I333" s="2">
        <v>2</v>
      </c>
      <c r="J333" s="2">
        <v>1</v>
      </c>
      <c r="K333" s="2">
        <v>57</v>
      </c>
      <c r="L333" s="2">
        <v>7</v>
      </c>
      <c r="M333" s="2">
        <v>2</v>
      </c>
      <c r="N333" s="2">
        <v>0</v>
      </c>
      <c r="O333" s="2">
        <v>66</v>
      </c>
      <c r="P333" s="2">
        <v>218</v>
      </c>
      <c r="Q333" s="2">
        <v>263</v>
      </c>
      <c r="R333" s="2">
        <v>65</v>
      </c>
      <c r="S333" s="2">
        <v>2</v>
      </c>
      <c r="T333" s="2">
        <v>0</v>
      </c>
      <c r="U333" s="2">
        <v>0</v>
      </c>
      <c r="V333" s="2">
        <v>0</v>
      </c>
      <c r="W333" s="2">
        <v>1</v>
      </c>
      <c r="X333" s="2">
        <v>7</v>
      </c>
      <c r="Y333" s="2">
        <v>328</v>
      </c>
      <c r="Z333" s="4">
        <v>1298</v>
      </c>
      <c r="AA333" s="2">
        <v>579</v>
      </c>
      <c r="AB333" s="2">
        <v>47</v>
      </c>
      <c r="AC333" s="2">
        <v>14</v>
      </c>
      <c r="AD333" s="2">
        <v>7</v>
      </c>
      <c r="AE333" s="2">
        <v>0</v>
      </c>
      <c r="AF333" s="2">
        <v>0</v>
      </c>
      <c r="AG333" s="2">
        <v>0</v>
      </c>
      <c r="AH333" s="2">
        <v>0</v>
      </c>
      <c r="AI333" s="2">
        <v>0</v>
      </c>
      <c r="AJ333" s="2">
        <v>0</v>
      </c>
      <c r="AK333" s="2">
        <v>0</v>
      </c>
      <c r="AL333" s="2">
        <v>0</v>
      </c>
      <c r="AM333" s="2">
        <v>0</v>
      </c>
      <c r="AN333" s="3">
        <f t="shared" si="20"/>
        <v>17824</v>
      </c>
      <c r="AO333">
        <f t="shared" si="21"/>
        <v>2895</v>
      </c>
      <c r="AP333">
        <f t="shared" si="22"/>
        <v>0</v>
      </c>
      <c r="AQ333" s="3">
        <f t="shared" si="23"/>
        <v>20719</v>
      </c>
    </row>
    <row r="334" spans="1:43" ht="15.75" hidden="1" thickTop="1" x14ac:dyDescent="0.25">
      <c r="A334" s="2">
        <v>16</v>
      </c>
      <c r="B334" s="2">
        <v>2020</v>
      </c>
      <c r="C334" s="2">
        <v>8</v>
      </c>
      <c r="D334" s="4">
        <v>6097</v>
      </c>
      <c r="E334" s="4">
        <v>4479</v>
      </c>
      <c r="F334" s="4">
        <v>7134</v>
      </c>
      <c r="G334" s="2">
        <v>23</v>
      </c>
      <c r="H334" s="2">
        <v>209</v>
      </c>
      <c r="I334" s="2">
        <v>2</v>
      </c>
      <c r="J334" s="2">
        <v>1</v>
      </c>
      <c r="K334" s="2">
        <v>58</v>
      </c>
      <c r="L334" s="2">
        <v>7</v>
      </c>
      <c r="M334" s="2">
        <v>2</v>
      </c>
      <c r="N334" s="2">
        <v>0</v>
      </c>
      <c r="O334" s="2">
        <v>68</v>
      </c>
      <c r="P334" s="2">
        <v>217</v>
      </c>
      <c r="Q334" s="2">
        <v>266</v>
      </c>
      <c r="R334" s="2">
        <v>66</v>
      </c>
      <c r="S334" s="2">
        <v>2</v>
      </c>
      <c r="T334" s="2">
        <v>0</v>
      </c>
      <c r="U334" s="2">
        <v>0</v>
      </c>
      <c r="V334" s="2">
        <v>0</v>
      </c>
      <c r="W334" s="2">
        <v>1</v>
      </c>
      <c r="X334" s="2">
        <v>7</v>
      </c>
      <c r="Y334" s="2">
        <v>326</v>
      </c>
      <c r="Z334" s="4">
        <v>1302</v>
      </c>
      <c r="AA334" s="2">
        <v>579</v>
      </c>
      <c r="AB334" s="2">
        <v>47</v>
      </c>
      <c r="AC334" s="2">
        <v>14</v>
      </c>
      <c r="AD334" s="2">
        <v>7</v>
      </c>
      <c r="AE334" s="2">
        <v>0</v>
      </c>
      <c r="AF334" s="2">
        <v>0</v>
      </c>
      <c r="AG334" s="2">
        <v>0</v>
      </c>
      <c r="AH334" s="2">
        <v>0</v>
      </c>
      <c r="AI334" s="2">
        <v>0</v>
      </c>
      <c r="AJ334" s="2">
        <v>0</v>
      </c>
      <c r="AK334" s="2">
        <v>0</v>
      </c>
      <c r="AL334" s="2">
        <v>0</v>
      </c>
      <c r="AM334" s="2">
        <v>0</v>
      </c>
      <c r="AN334" s="3">
        <f t="shared" si="20"/>
        <v>18012</v>
      </c>
      <c r="AO334">
        <f t="shared" si="21"/>
        <v>2902</v>
      </c>
      <c r="AP334">
        <f t="shared" si="22"/>
        <v>0</v>
      </c>
      <c r="AQ334" s="3">
        <f t="shared" si="23"/>
        <v>20914</v>
      </c>
    </row>
    <row r="335" spans="1:43" ht="15.75" hidden="1" thickTop="1" x14ac:dyDescent="0.25">
      <c r="A335" s="2">
        <v>16</v>
      </c>
      <c r="B335" s="2">
        <v>2020</v>
      </c>
      <c r="C335" s="2">
        <v>9</v>
      </c>
      <c r="D335" s="4">
        <v>6109</v>
      </c>
      <c r="E335" s="4">
        <v>4472</v>
      </c>
      <c r="F335" s="4">
        <v>7239</v>
      </c>
      <c r="G335" s="2">
        <v>23</v>
      </c>
      <c r="H335" s="2">
        <v>209</v>
      </c>
      <c r="I335" s="2">
        <v>2</v>
      </c>
      <c r="J335" s="2">
        <v>1</v>
      </c>
      <c r="K335" s="2">
        <v>58</v>
      </c>
      <c r="L335" s="2">
        <v>7</v>
      </c>
      <c r="M335" s="2">
        <v>2</v>
      </c>
      <c r="N335" s="2">
        <v>0</v>
      </c>
      <c r="O335" s="2">
        <v>67</v>
      </c>
      <c r="P335" s="2">
        <v>225</v>
      </c>
      <c r="Q335" s="2">
        <v>278</v>
      </c>
      <c r="R335" s="2">
        <v>67</v>
      </c>
      <c r="S335" s="2">
        <v>2</v>
      </c>
      <c r="T335" s="2">
        <v>0</v>
      </c>
      <c r="U335" s="2">
        <v>0</v>
      </c>
      <c r="V335" s="2">
        <v>0</v>
      </c>
      <c r="W335" s="2">
        <v>1</v>
      </c>
      <c r="X335" s="2">
        <v>9</v>
      </c>
      <c r="Y335" s="2">
        <v>319</v>
      </c>
      <c r="Z335" s="4">
        <v>1295</v>
      </c>
      <c r="AA335" s="2">
        <v>579</v>
      </c>
      <c r="AB335" s="2">
        <v>47</v>
      </c>
      <c r="AC335" s="2">
        <v>14</v>
      </c>
      <c r="AD335" s="2">
        <v>7</v>
      </c>
      <c r="AE335" s="2">
        <v>0</v>
      </c>
      <c r="AF335" s="2">
        <v>0</v>
      </c>
      <c r="AG335" s="2">
        <v>0</v>
      </c>
      <c r="AH335" s="2">
        <v>0</v>
      </c>
      <c r="AI335" s="2">
        <v>0</v>
      </c>
      <c r="AJ335" s="2">
        <v>0</v>
      </c>
      <c r="AK335" s="2">
        <v>0</v>
      </c>
      <c r="AL335" s="2">
        <v>0</v>
      </c>
      <c r="AM335" s="2">
        <v>0</v>
      </c>
      <c r="AN335" s="3">
        <f t="shared" si="20"/>
        <v>18122</v>
      </c>
      <c r="AO335">
        <f t="shared" si="21"/>
        <v>2910</v>
      </c>
      <c r="AP335">
        <f t="shared" si="22"/>
        <v>0</v>
      </c>
      <c r="AQ335" s="3">
        <f t="shared" si="23"/>
        <v>21032</v>
      </c>
    </row>
    <row r="336" spans="1:43" ht="15.75" hidden="1" thickTop="1" x14ac:dyDescent="0.25">
      <c r="A336" s="2">
        <v>16</v>
      </c>
      <c r="B336" s="2">
        <v>2020</v>
      </c>
      <c r="C336" s="2">
        <v>10</v>
      </c>
      <c r="D336" s="4">
        <v>6111</v>
      </c>
      <c r="E336" s="4">
        <v>4492</v>
      </c>
      <c r="F336" s="4">
        <v>7389</v>
      </c>
      <c r="G336" s="2">
        <v>23</v>
      </c>
      <c r="H336" s="2">
        <v>209</v>
      </c>
      <c r="I336" s="2">
        <v>2</v>
      </c>
      <c r="J336" s="2">
        <v>1</v>
      </c>
      <c r="K336" s="2">
        <v>58</v>
      </c>
      <c r="L336" s="2">
        <v>7</v>
      </c>
      <c r="M336" s="2">
        <v>2</v>
      </c>
      <c r="N336" s="2">
        <v>0</v>
      </c>
      <c r="O336" s="2">
        <v>67</v>
      </c>
      <c r="P336" s="2">
        <v>225</v>
      </c>
      <c r="Q336" s="2">
        <v>282</v>
      </c>
      <c r="R336" s="2">
        <v>70</v>
      </c>
      <c r="S336" s="2">
        <v>2</v>
      </c>
      <c r="T336" s="2">
        <v>0</v>
      </c>
      <c r="U336" s="2">
        <v>0</v>
      </c>
      <c r="V336" s="2">
        <v>0</v>
      </c>
      <c r="W336" s="2">
        <v>1</v>
      </c>
      <c r="X336" s="2">
        <v>9</v>
      </c>
      <c r="Y336" s="2">
        <v>319</v>
      </c>
      <c r="Z336" s="4">
        <v>1299</v>
      </c>
      <c r="AA336" s="2">
        <v>577</v>
      </c>
      <c r="AB336" s="2">
        <v>47</v>
      </c>
      <c r="AC336" s="2">
        <v>14</v>
      </c>
      <c r="AD336" s="2">
        <v>7</v>
      </c>
      <c r="AE336" s="2">
        <v>0</v>
      </c>
      <c r="AF336" s="2">
        <v>0</v>
      </c>
      <c r="AG336" s="2">
        <v>0</v>
      </c>
      <c r="AH336" s="2">
        <v>0</v>
      </c>
      <c r="AI336" s="2">
        <v>0</v>
      </c>
      <c r="AJ336" s="2">
        <v>0</v>
      </c>
      <c r="AK336" s="2">
        <v>0</v>
      </c>
      <c r="AL336" s="2">
        <v>0</v>
      </c>
      <c r="AM336" s="2">
        <v>0</v>
      </c>
      <c r="AN336" s="3">
        <f t="shared" si="20"/>
        <v>18294</v>
      </c>
      <c r="AO336">
        <f t="shared" si="21"/>
        <v>2919</v>
      </c>
      <c r="AP336">
        <f t="shared" si="22"/>
        <v>0</v>
      </c>
      <c r="AQ336" s="3">
        <f t="shared" si="23"/>
        <v>21213</v>
      </c>
    </row>
    <row r="337" spans="1:43" ht="15.75" hidden="1" thickTop="1" x14ac:dyDescent="0.25">
      <c r="A337" s="2">
        <v>16</v>
      </c>
      <c r="B337" s="2">
        <v>2020</v>
      </c>
      <c r="C337" s="2">
        <v>11</v>
      </c>
      <c r="D337" s="4">
        <v>6110</v>
      </c>
      <c r="E337" s="4">
        <v>4492</v>
      </c>
      <c r="F337" s="4">
        <v>7543</v>
      </c>
      <c r="G337" s="2">
        <v>26</v>
      </c>
      <c r="H337" s="2">
        <v>208</v>
      </c>
      <c r="I337" s="2">
        <v>2</v>
      </c>
      <c r="J337" s="2">
        <v>1</v>
      </c>
      <c r="K337" s="2">
        <v>58</v>
      </c>
      <c r="L337" s="2">
        <v>7</v>
      </c>
      <c r="M337" s="2">
        <v>2</v>
      </c>
      <c r="N337" s="2">
        <v>0</v>
      </c>
      <c r="O337" s="2">
        <v>68</v>
      </c>
      <c r="P337" s="2">
        <v>220</v>
      </c>
      <c r="Q337" s="2">
        <v>279</v>
      </c>
      <c r="R337" s="2">
        <v>72</v>
      </c>
      <c r="S337" s="2">
        <v>2</v>
      </c>
      <c r="T337" s="2">
        <v>0</v>
      </c>
      <c r="U337" s="2">
        <v>0</v>
      </c>
      <c r="V337" s="2">
        <v>0</v>
      </c>
      <c r="W337" s="2">
        <v>2</v>
      </c>
      <c r="X337" s="2">
        <v>9</v>
      </c>
      <c r="Y337" s="2">
        <v>320</v>
      </c>
      <c r="Z337" s="4">
        <v>1309</v>
      </c>
      <c r="AA337" s="2">
        <v>579</v>
      </c>
      <c r="AB337" s="2">
        <v>47</v>
      </c>
      <c r="AC337" s="2">
        <v>14</v>
      </c>
      <c r="AD337" s="2">
        <v>7</v>
      </c>
      <c r="AE337" s="2">
        <v>0</v>
      </c>
      <c r="AF337" s="2">
        <v>0</v>
      </c>
      <c r="AG337" s="2">
        <v>0</v>
      </c>
      <c r="AH337" s="2">
        <v>0</v>
      </c>
      <c r="AI337" s="2">
        <v>0</v>
      </c>
      <c r="AJ337" s="2">
        <v>0</v>
      </c>
      <c r="AK337" s="2">
        <v>0</v>
      </c>
      <c r="AL337" s="2">
        <v>0</v>
      </c>
      <c r="AM337" s="2">
        <v>0</v>
      </c>
      <c r="AN337" s="3">
        <f t="shared" si="20"/>
        <v>18449</v>
      </c>
      <c r="AO337">
        <f t="shared" si="21"/>
        <v>2928</v>
      </c>
      <c r="AP337">
        <f t="shared" si="22"/>
        <v>0</v>
      </c>
      <c r="AQ337" s="3">
        <f t="shared" si="23"/>
        <v>21377</v>
      </c>
    </row>
    <row r="338" spans="1:43" ht="15.75" hidden="1" thickTop="1" x14ac:dyDescent="0.25">
      <c r="A338" s="2">
        <v>16</v>
      </c>
      <c r="B338" s="2">
        <v>2020</v>
      </c>
      <c r="C338" s="2">
        <v>12</v>
      </c>
      <c r="D338" s="4">
        <v>6109</v>
      </c>
      <c r="E338" s="4">
        <v>4506</v>
      </c>
      <c r="F338" s="4">
        <v>7676</v>
      </c>
      <c r="G338" s="2">
        <v>26</v>
      </c>
      <c r="H338" s="2">
        <v>209</v>
      </c>
      <c r="I338" s="2">
        <v>2</v>
      </c>
      <c r="J338" s="2">
        <v>1</v>
      </c>
      <c r="K338" s="2">
        <v>58</v>
      </c>
      <c r="L338" s="2">
        <v>7</v>
      </c>
      <c r="M338" s="2">
        <v>2</v>
      </c>
      <c r="N338" s="2">
        <v>0</v>
      </c>
      <c r="O338" s="2">
        <v>69</v>
      </c>
      <c r="P338" s="2">
        <v>218</v>
      </c>
      <c r="Q338" s="2">
        <v>277</v>
      </c>
      <c r="R338" s="2">
        <v>74</v>
      </c>
      <c r="S338" s="2">
        <v>2</v>
      </c>
      <c r="T338" s="2">
        <v>0</v>
      </c>
      <c r="U338" s="2">
        <v>0</v>
      </c>
      <c r="V338" s="2">
        <v>0</v>
      </c>
      <c r="W338" s="2">
        <v>2</v>
      </c>
      <c r="X338" s="2">
        <v>9</v>
      </c>
      <c r="Y338" s="2">
        <v>318</v>
      </c>
      <c r="Z338" s="4">
        <v>1317</v>
      </c>
      <c r="AA338" s="2">
        <v>579</v>
      </c>
      <c r="AB338" s="2">
        <v>47</v>
      </c>
      <c r="AC338" s="2">
        <v>14</v>
      </c>
      <c r="AD338" s="2">
        <v>7</v>
      </c>
      <c r="AE338" s="2">
        <v>0</v>
      </c>
      <c r="AF338" s="2">
        <v>0</v>
      </c>
      <c r="AG338" s="2">
        <v>0</v>
      </c>
      <c r="AH338" s="2">
        <v>0</v>
      </c>
      <c r="AI338" s="2">
        <v>0</v>
      </c>
      <c r="AJ338" s="2">
        <v>0</v>
      </c>
      <c r="AK338" s="2">
        <v>0</v>
      </c>
      <c r="AL338" s="2">
        <v>0</v>
      </c>
      <c r="AM338" s="2">
        <v>0</v>
      </c>
      <c r="AN338" s="3">
        <f t="shared" si="20"/>
        <v>18596</v>
      </c>
      <c r="AO338">
        <f t="shared" si="21"/>
        <v>2933</v>
      </c>
      <c r="AP338">
        <f t="shared" si="22"/>
        <v>0</v>
      </c>
      <c r="AQ338" s="3">
        <f t="shared" si="23"/>
        <v>21529</v>
      </c>
    </row>
    <row r="339" spans="1:43" ht="15.75" hidden="1" thickTop="1" x14ac:dyDescent="0.25">
      <c r="A339" s="2">
        <v>1</v>
      </c>
      <c r="B339" s="2">
        <v>2021</v>
      </c>
      <c r="C339" s="2">
        <v>1</v>
      </c>
      <c r="D339" s="4">
        <v>25587</v>
      </c>
      <c r="E339" s="4">
        <v>17799</v>
      </c>
      <c r="F339" s="4">
        <v>6493</v>
      </c>
      <c r="G339" s="2">
        <v>489</v>
      </c>
      <c r="H339" s="2">
        <v>282</v>
      </c>
      <c r="I339" s="2">
        <v>17</v>
      </c>
      <c r="J339" s="2">
        <v>2</v>
      </c>
      <c r="K339" s="2">
        <v>102</v>
      </c>
      <c r="L339" s="2">
        <v>159</v>
      </c>
      <c r="M339" s="2">
        <v>42</v>
      </c>
      <c r="N339" s="2">
        <v>0</v>
      </c>
      <c r="O339" s="2">
        <v>360</v>
      </c>
      <c r="P339" s="4">
        <v>2171</v>
      </c>
      <c r="Q339" s="4">
        <v>1126</v>
      </c>
      <c r="R339" s="2">
        <v>191</v>
      </c>
      <c r="S339" s="2">
        <v>11</v>
      </c>
      <c r="T339" s="2">
        <v>2</v>
      </c>
      <c r="U339" s="2">
        <v>1</v>
      </c>
      <c r="V339" s="2">
        <v>0</v>
      </c>
      <c r="W339" s="2">
        <v>1</v>
      </c>
      <c r="X339" s="2">
        <v>37</v>
      </c>
      <c r="Y339" s="2">
        <v>782</v>
      </c>
      <c r="Z339" s="4">
        <v>2556</v>
      </c>
      <c r="AA339" s="4">
        <v>1596</v>
      </c>
      <c r="AB339" s="2">
        <v>170</v>
      </c>
      <c r="AC339" s="2">
        <v>27</v>
      </c>
      <c r="AD339" s="2">
        <v>17</v>
      </c>
      <c r="AE339" s="2">
        <v>0</v>
      </c>
      <c r="AF339" s="2">
        <v>1</v>
      </c>
      <c r="AG339" s="2">
        <v>0</v>
      </c>
      <c r="AH339" s="2">
        <v>0</v>
      </c>
      <c r="AI339" s="2">
        <v>0</v>
      </c>
      <c r="AJ339" s="2">
        <v>0</v>
      </c>
      <c r="AK339" s="2">
        <v>0</v>
      </c>
      <c r="AL339" s="2">
        <v>0</v>
      </c>
      <c r="AM339" s="2">
        <v>3</v>
      </c>
      <c r="AN339" s="3">
        <f t="shared" si="20"/>
        <v>50972</v>
      </c>
      <c r="AO339">
        <f t="shared" si="21"/>
        <v>9048</v>
      </c>
      <c r="AP339">
        <f t="shared" si="22"/>
        <v>4</v>
      </c>
      <c r="AQ339" s="3">
        <f t="shared" si="23"/>
        <v>60024</v>
      </c>
    </row>
    <row r="340" spans="1:43" ht="15.75" hidden="1" thickTop="1" x14ac:dyDescent="0.25">
      <c r="A340" s="2">
        <v>1</v>
      </c>
      <c r="B340" s="2">
        <v>2021</v>
      </c>
      <c r="C340" s="2">
        <v>2</v>
      </c>
      <c r="D340" s="4">
        <v>25617</v>
      </c>
      <c r="E340" s="4">
        <v>17829</v>
      </c>
      <c r="F340" s="4">
        <v>6540</v>
      </c>
      <c r="G340" s="2">
        <v>496</v>
      </c>
      <c r="H340" s="2">
        <v>280</v>
      </c>
      <c r="I340" s="2">
        <v>15</v>
      </c>
      <c r="J340" s="2">
        <v>1</v>
      </c>
      <c r="K340" s="2">
        <v>102</v>
      </c>
      <c r="L340" s="2">
        <v>161</v>
      </c>
      <c r="M340" s="2">
        <v>42</v>
      </c>
      <c r="N340" s="2">
        <v>0</v>
      </c>
      <c r="O340" s="2">
        <v>360</v>
      </c>
      <c r="P340" s="4">
        <v>2173</v>
      </c>
      <c r="Q340" s="4">
        <v>1118</v>
      </c>
      <c r="R340" s="2">
        <v>183</v>
      </c>
      <c r="S340" s="2">
        <v>14</v>
      </c>
      <c r="T340" s="2">
        <v>1</v>
      </c>
      <c r="U340" s="2">
        <v>2</v>
      </c>
      <c r="V340" s="2">
        <v>0</v>
      </c>
      <c r="W340" s="2">
        <v>0</v>
      </c>
      <c r="X340" s="2">
        <v>37</v>
      </c>
      <c r="Y340" s="2">
        <v>781</v>
      </c>
      <c r="Z340" s="4">
        <v>2561</v>
      </c>
      <c r="AA340" s="4">
        <v>1591</v>
      </c>
      <c r="AB340" s="2">
        <v>169</v>
      </c>
      <c r="AC340" s="2">
        <v>26</v>
      </c>
      <c r="AD340" s="2">
        <v>17</v>
      </c>
      <c r="AE340" s="2">
        <v>0</v>
      </c>
      <c r="AF340" s="2">
        <v>1</v>
      </c>
      <c r="AG340" s="2">
        <v>0</v>
      </c>
      <c r="AH340" s="2">
        <v>0</v>
      </c>
      <c r="AI340" s="2">
        <v>0</v>
      </c>
      <c r="AJ340" s="2">
        <v>0</v>
      </c>
      <c r="AK340" s="2">
        <v>0</v>
      </c>
      <c r="AL340" s="2">
        <v>0</v>
      </c>
      <c r="AM340" s="2">
        <v>3</v>
      </c>
      <c r="AN340" s="3">
        <f t="shared" si="20"/>
        <v>51083</v>
      </c>
      <c r="AO340">
        <f t="shared" si="21"/>
        <v>9033</v>
      </c>
      <c r="AP340">
        <f t="shared" si="22"/>
        <v>4</v>
      </c>
      <c r="AQ340" s="3">
        <f t="shared" si="23"/>
        <v>60120</v>
      </c>
    </row>
    <row r="341" spans="1:43" ht="15.75" hidden="1" thickTop="1" x14ac:dyDescent="0.25">
      <c r="A341" s="2">
        <v>1</v>
      </c>
      <c r="B341" s="2">
        <v>2021</v>
      </c>
      <c r="C341" s="2">
        <v>3</v>
      </c>
      <c r="D341" s="4">
        <v>25656</v>
      </c>
      <c r="E341" s="4">
        <v>17858</v>
      </c>
      <c r="F341" s="4">
        <v>6598</v>
      </c>
      <c r="G341" s="2">
        <v>497</v>
      </c>
      <c r="H341" s="2">
        <v>279</v>
      </c>
      <c r="I341" s="2">
        <v>15</v>
      </c>
      <c r="J341" s="2">
        <v>1</v>
      </c>
      <c r="K341" s="2">
        <v>102</v>
      </c>
      <c r="L341" s="2">
        <v>161</v>
      </c>
      <c r="M341" s="2">
        <v>42</v>
      </c>
      <c r="N341" s="2">
        <v>0</v>
      </c>
      <c r="O341" s="2">
        <v>359</v>
      </c>
      <c r="P341" s="4">
        <v>2172</v>
      </c>
      <c r="Q341" s="4">
        <v>1111</v>
      </c>
      <c r="R341" s="2">
        <v>187</v>
      </c>
      <c r="S341" s="2">
        <v>12</v>
      </c>
      <c r="T341" s="2">
        <v>1</v>
      </c>
      <c r="U341" s="2">
        <v>1</v>
      </c>
      <c r="V341" s="2">
        <v>0</v>
      </c>
      <c r="W341" s="2">
        <v>0</v>
      </c>
      <c r="X341" s="2">
        <v>36</v>
      </c>
      <c r="Y341" s="2">
        <v>783</v>
      </c>
      <c r="Z341" s="4">
        <v>2584</v>
      </c>
      <c r="AA341" s="4">
        <v>1600</v>
      </c>
      <c r="AB341" s="2">
        <v>169</v>
      </c>
      <c r="AC341" s="2">
        <v>26</v>
      </c>
      <c r="AD341" s="2">
        <v>16</v>
      </c>
      <c r="AE341" s="2">
        <v>0</v>
      </c>
      <c r="AF341" s="2">
        <v>1</v>
      </c>
      <c r="AG341" s="2">
        <v>0</v>
      </c>
      <c r="AH341" s="2">
        <v>0</v>
      </c>
      <c r="AI341" s="2">
        <v>0</v>
      </c>
      <c r="AJ341" s="2">
        <v>0</v>
      </c>
      <c r="AK341" s="2">
        <v>0</v>
      </c>
      <c r="AL341" s="2">
        <v>0</v>
      </c>
      <c r="AM341" s="2">
        <v>3</v>
      </c>
      <c r="AN341" s="3">
        <f t="shared" si="20"/>
        <v>51209</v>
      </c>
      <c r="AO341">
        <f t="shared" si="21"/>
        <v>9057</v>
      </c>
      <c r="AP341">
        <f t="shared" si="22"/>
        <v>4</v>
      </c>
      <c r="AQ341" s="3">
        <f t="shared" si="23"/>
        <v>60270</v>
      </c>
    </row>
    <row r="342" spans="1:43" ht="15.75" hidden="1" thickTop="1" x14ac:dyDescent="0.25">
      <c r="A342" s="2">
        <v>1</v>
      </c>
      <c r="B342" s="2">
        <v>2021</v>
      </c>
      <c r="C342" s="2">
        <v>4</v>
      </c>
      <c r="D342" s="4">
        <v>25679</v>
      </c>
      <c r="E342" s="4">
        <v>17875</v>
      </c>
      <c r="F342" s="4">
        <v>6628</v>
      </c>
      <c r="G342" s="2">
        <v>500</v>
      </c>
      <c r="H342" s="2">
        <v>277</v>
      </c>
      <c r="I342" s="2">
        <v>15</v>
      </c>
      <c r="J342" s="2">
        <v>1</v>
      </c>
      <c r="K342" s="2">
        <v>103</v>
      </c>
      <c r="L342" s="2">
        <v>161</v>
      </c>
      <c r="M342" s="2">
        <v>42</v>
      </c>
      <c r="N342" s="2">
        <v>0</v>
      </c>
      <c r="O342" s="2">
        <v>361</v>
      </c>
      <c r="P342" s="4">
        <v>2169</v>
      </c>
      <c r="Q342" s="4">
        <v>1113</v>
      </c>
      <c r="R342" s="2">
        <v>184</v>
      </c>
      <c r="S342" s="2">
        <v>10</v>
      </c>
      <c r="T342" s="2">
        <v>2</v>
      </c>
      <c r="U342" s="2">
        <v>1</v>
      </c>
      <c r="V342" s="2">
        <v>0</v>
      </c>
      <c r="W342" s="2">
        <v>0</v>
      </c>
      <c r="X342" s="2">
        <v>38</v>
      </c>
      <c r="Y342" s="2">
        <v>784</v>
      </c>
      <c r="Z342" s="4">
        <v>2599</v>
      </c>
      <c r="AA342" s="4">
        <v>1604</v>
      </c>
      <c r="AB342" s="2">
        <v>172</v>
      </c>
      <c r="AC342" s="2">
        <v>26</v>
      </c>
      <c r="AD342" s="2">
        <v>18</v>
      </c>
      <c r="AE342" s="2">
        <v>0</v>
      </c>
      <c r="AF342" s="2">
        <v>1</v>
      </c>
      <c r="AG342" s="2">
        <v>0</v>
      </c>
      <c r="AH342" s="2">
        <v>0</v>
      </c>
      <c r="AI342" s="2">
        <v>0</v>
      </c>
      <c r="AJ342" s="2">
        <v>0</v>
      </c>
      <c r="AK342" s="2">
        <v>0</v>
      </c>
      <c r="AL342" s="2">
        <v>0</v>
      </c>
      <c r="AM342" s="2">
        <v>3</v>
      </c>
      <c r="AN342" s="3">
        <f t="shared" si="20"/>
        <v>51281</v>
      </c>
      <c r="AO342">
        <f t="shared" si="21"/>
        <v>9081</v>
      </c>
      <c r="AP342">
        <f t="shared" si="22"/>
        <v>4</v>
      </c>
      <c r="AQ342" s="3">
        <f t="shared" si="23"/>
        <v>60366</v>
      </c>
    </row>
    <row r="343" spans="1:43" ht="15.75" hidden="1" thickTop="1" x14ac:dyDescent="0.25">
      <c r="A343" s="2">
        <v>1</v>
      </c>
      <c r="B343" s="2">
        <v>2021</v>
      </c>
      <c r="C343" s="2">
        <v>5</v>
      </c>
      <c r="D343" s="4">
        <v>25703</v>
      </c>
      <c r="E343" s="4">
        <v>17851</v>
      </c>
      <c r="F343" s="4">
        <v>6670</v>
      </c>
      <c r="G343" s="2">
        <v>505</v>
      </c>
      <c r="H343" s="2">
        <v>276</v>
      </c>
      <c r="I343" s="2">
        <v>14</v>
      </c>
      <c r="J343" s="2">
        <v>1</v>
      </c>
      <c r="K343" s="2">
        <v>103</v>
      </c>
      <c r="L343" s="2">
        <v>161</v>
      </c>
      <c r="M343" s="2">
        <v>42</v>
      </c>
      <c r="N343" s="2">
        <v>0</v>
      </c>
      <c r="O343" s="2">
        <v>359</v>
      </c>
      <c r="P343" s="4">
        <v>2162</v>
      </c>
      <c r="Q343" s="4">
        <v>1124</v>
      </c>
      <c r="R343" s="2">
        <v>178</v>
      </c>
      <c r="S343" s="2">
        <v>10</v>
      </c>
      <c r="T343" s="2">
        <v>2</v>
      </c>
      <c r="U343" s="2">
        <v>1</v>
      </c>
      <c r="V343" s="2">
        <v>0</v>
      </c>
      <c r="W343" s="2">
        <v>0</v>
      </c>
      <c r="X343" s="2">
        <v>37</v>
      </c>
      <c r="Y343" s="2">
        <v>784</v>
      </c>
      <c r="Z343" s="4">
        <v>2595</v>
      </c>
      <c r="AA343" s="4">
        <v>1611</v>
      </c>
      <c r="AB343" s="2">
        <v>170</v>
      </c>
      <c r="AC343" s="2">
        <v>26</v>
      </c>
      <c r="AD343" s="2">
        <v>17</v>
      </c>
      <c r="AE343" s="2">
        <v>0</v>
      </c>
      <c r="AF343" s="2">
        <v>1</v>
      </c>
      <c r="AG343" s="2">
        <v>0</v>
      </c>
      <c r="AH343" s="2">
        <v>0</v>
      </c>
      <c r="AI343" s="2">
        <v>0</v>
      </c>
      <c r="AJ343" s="2">
        <v>0</v>
      </c>
      <c r="AK343" s="2">
        <v>0</v>
      </c>
      <c r="AL343" s="2">
        <v>0</v>
      </c>
      <c r="AM343" s="2">
        <v>3</v>
      </c>
      <c r="AN343" s="3">
        <f t="shared" si="20"/>
        <v>51326</v>
      </c>
      <c r="AO343">
        <f t="shared" si="21"/>
        <v>9076</v>
      </c>
      <c r="AP343">
        <f t="shared" si="22"/>
        <v>4</v>
      </c>
      <c r="AQ343" s="3">
        <f t="shared" si="23"/>
        <v>60406</v>
      </c>
    </row>
    <row r="344" spans="1:43" ht="15.75" hidden="1" thickTop="1" x14ac:dyDescent="0.25">
      <c r="A344" s="2">
        <v>1</v>
      </c>
      <c r="B344" s="2">
        <v>2021</v>
      </c>
      <c r="C344" s="2">
        <v>6</v>
      </c>
      <c r="D344" s="4">
        <v>25728</v>
      </c>
      <c r="E344" s="4">
        <v>17860</v>
      </c>
      <c r="F344" s="4">
        <v>6737</v>
      </c>
      <c r="G344" s="2">
        <v>506</v>
      </c>
      <c r="H344" s="2">
        <v>277</v>
      </c>
      <c r="I344" s="2">
        <v>14</v>
      </c>
      <c r="J344" s="2">
        <v>1</v>
      </c>
      <c r="K344" s="2">
        <v>103</v>
      </c>
      <c r="L344" s="2">
        <v>161</v>
      </c>
      <c r="M344" s="2">
        <v>42</v>
      </c>
      <c r="N344" s="2">
        <v>0</v>
      </c>
      <c r="O344" s="2">
        <v>360</v>
      </c>
      <c r="P344" s="4">
        <v>2167</v>
      </c>
      <c r="Q344" s="4">
        <v>1124</v>
      </c>
      <c r="R344" s="2">
        <v>183</v>
      </c>
      <c r="S344" s="2">
        <v>9</v>
      </c>
      <c r="T344" s="2">
        <v>2</v>
      </c>
      <c r="U344" s="2">
        <v>1</v>
      </c>
      <c r="V344" s="2">
        <v>0</v>
      </c>
      <c r="W344" s="2">
        <v>0</v>
      </c>
      <c r="X344" s="2">
        <v>37</v>
      </c>
      <c r="Y344" s="2">
        <v>782</v>
      </c>
      <c r="Z344" s="4">
        <v>2623</v>
      </c>
      <c r="AA344" s="4">
        <v>1609</v>
      </c>
      <c r="AB344" s="2">
        <v>171</v>
      </c>
      <c r="AC344" s="2">
        <v>26</v>
      </c>
      <c r="AD344" s="2">
        <v>17</v>
      </c>
      <c r="AE344" s="2">
        <v>0</v>
      </c>
      <c r="AF344" s="2">
        <v>1</v>
      </c>
      <c r="AG344" s="2">
        <v>0</v>
      </c>
      <c r="AH344" s="2">
        <v>0</v>
      </c>
      <c r="AI344" s="2">
        <v>0</v>
      </c>
      <c r="AJ344" s="2">
        <v>0</v>
      </c>
      <c r="AK344" s="2">
        <v>0</v>
      </c>
      <c r="AL344" s="2">
        <v>0</v>
      </c>
      <c r="AM344" s="2">
        <v>3</v>
      </c>
      <c r="AN344" s="3">
        <f t="shared" si="20"/>
        <v>51429</v>
      </c>
      <c r="AO344">
        <f t="shared" si="21"/>
        <v>9111</v>
      </c>
      <c r="AP344">
        <f t="shared" si="22"/>
        <v>4</v>
      </c>
      <c r="AQ344" s="3">
        <f t="shared" si="23"/>
        <v>60544</v>
      </c>
    </row>
    <row r="345" spans="1:43" ht="15.75" hidden="1" thickTop="1" x14ac:dyDescent="0.25">
      <c r="A345" s="2">
        <v>1</v>
      </c>
      <c r="B345" s="2">
        <v>2021</v>
      </c>
      <c r="C345" s="2">
        <v>7</v>
      </c>
      <c r="D345" s="4">
        <v>25548</v>
      </c>
      <c r="E345" s="4">
        <v>17915</v>
      </c>
      <c r="F345" s="4">
        <v>6654</v>
      </c>
      <c r="G345" s="2">
        <v>506</v>
      </c>
      <c r="H345" s="2">
        <v>386</v>
      </c>
      <c r="I345" s="2">
        <v>23</v>
      </c>
      <c r="J345" s="2">
        <v>0</v>
      </c>
      <c r="K345" s="2">
        <v>99</v>
      </c>
      <c r="L345" s="2">
        <v>159</v>
      </c>
      <c r="M345" s="2">
        <v>47</v>
      </c>
      <c r="N345" s="2">
        <v>0</v>
      </c>
      <c r="O345" s="2">
        <v>360</v>
      </c>
      <c r="P345" s="4">
        <v>2261</v>
      </c>
      <c r="Q345" s="4">
        <v>1054</v>
      </c>
      <c r="R345" s="2">
        <v>161</v>
      </c>
      <c r="S345" s="2">
        <v>7</v>
      </c>
      <c r="T345" s="2">
        <v>0</v>
      </c>
      <c r="U345" s="2">
        <v>1</v>
      </c>
      <c r="V345" s="2">
        <v>0</v>
      </c>
      <c r="W345" s="2">
        <v>0</v>
      </c>
      <c r="X345" s="2">
        <v>37</v>
      </c>
      <c r="Y345" s="2">
        <v>990</v>
      </c>
      <c r="Z345" s="4">
        <v>2659</v>
      </c>
      <c r="AA345" s="4">
        <v>1416</v>
      </c>
      <c r="AB345" s="2">
        <v>152</v>
      </c>
      <c r="AC345" s="2">
        <v>22</v>
      </c>
      <c r="AD345" s="2">
        <v>18</v>
      </c>
      <c r="AE345" s="2">
        <v>0</v>
      </c>
      <c r="AF345" s="2">
        <v>1</v>
      </c>
      <c r="AG345" s="2">
        <v>0</v>
      </c>
      <c r="AH345" s="2">
        <v>0</v>
      </c>
      <c r="AI345" s="2">
        <v>0</v>
      </c>
      <c r="AJ345" s="2">
        <v>0</v>
      </c>
      <c r="AK345" s="2">
        <v>0</v>
      </c>
      <c r="AL345" s="2">
        <v>0</v>
      </c>
      <c r="AM345" s="2">
        <v>3</v>
      </c>
      <c r="AN345" s="3">
        <f t="shared" si="20"/>
        <v>51337</v>
      </c>
      <c r="AO345">
        <f t="shared" si="21"/>
        <v>9138</v>
      </c>
      <c r="AP345">
        <f t="shared" si="22"/>
        <v>4</v>
      </c>
      <c r="AQ345" s="3">
        <f t="shared" si="23"/>
        <v>60479</v>
      </c>
    </row>
    <row r="346" spans="1:43" ht="15.75" hidden="1" thickTop="1" x14ac:dyDescent="0.25">
      <c r="A346" s="2">
        <v>1</v>
      </c>
      <c r="B346" s="2">
        <v>2021</v>
      </c>
      <c r="C346" s="2">
        <v>8</v>
      </c>
      <c r="D346" s="4">
        <v>25472</v>
      </c>
      <c r="E346" s="4">
        <v>17912</v>
      </c>
      <c r="F346" s="4">
        <v>6697</v>
      </c>
      <c r="G346" s="2">
        <v>505</v>
      </c>
      <c r="H346" s="2">
        <v>386</v>
      </c>
      <c r="I346" s="2">
        <v>22</v>
      </c>
      <c r="J346" s="2">
        <v>0</v>
      </c>
      <c r="K346" s="2">
        <v>98</v>
      </c>
      <c r="L346" s="2">
        <v>160</v>
      </c>
      <c r="M346" s="2">
        <v>47</v>
      </c>
      <c r="N346" s="2">
        <v>0</v>
      </c>
      <c r="O346" s="2">
        <v>361</v>
      </c>
      <c r="P346" s="4">
        <v>2247</v>
      </c>
      <c r="Q346" s="4">
        <v>1037</v>
      </c>
      <c r="R346" s="2">
        <v>159</v>
      </c>
      <c r="S346" s="2">
        <v>7</v>
      </c>
      <c r="T346" s="2">
        <v>0</v>
      </c>
      <c r="U346" s="2">
        <v>1</v>
      </c>
      <c r="V346" s="2">
        <v>0</v>
      </c>
      <c r="W346" s="2">
        <v>0</v>
      </c>
      <c r="X346" s="2">
        <v>37</v>
      </c>
      <c r="Y346" s="2">
        <v>989</v>
      </c>
      <c r="Z346" s="4">
        <v>2662</v>
      </c>
      <c r="AA346" s="4">
        <v>1418</v>
      </c>
      <c r="AB346" s="2">
        <v>140</v>
      </c>
      <c r="AC346" s="2">
        <v>21</v>
      </c>
      <c r="AD346" s="2">
        <v>18</v>
      </c>
      <c r="AE346" s="2">
        <v>0</v>
      </c>
      <c r="AF346" s="2">
        <v>1</v>
      </c>
      <c r="AG346" s="2">
        <v>0</v>
      </c>
      <c r="AH346" s="2">
        <v>0</v>
      </c>
      <c r="AI346" s="2">
        <v>0</v>
      </c>
      <c r="AJ346" s="2">
        <v>0</v>
      </c>
      <c r="AK346" s="2">
        <v>0</v>
      </c>
      <c r="AL346" s="2">
        <v>0</v>
      </c>
      <c r="AM346" s="2">
        <v>3</v>
      </c>
      <c r="AN346" s="3">
        <f t="shared" si="20"/>
        <v>51299</v>
      </c>
      <c r="AO346">
        <f t="shared" si="21"/>
        <v>9097</v>
      </c>
      <c r="AP346">
        <f t="shared" si="22"/>
        <v>4</v>
      </c>
      <c r="AQ346" s="3">
        <f t="shared" si="23"/>
        <v>60400</v>
      </c>
    </row>
    <row r="347" spans="1:43" ht="15.75" hidden="1" thickTop="1" x14ac:dyDescent="0.25">
      <c r="A347" s="2">
        <v>1</v>
      </c>
      <c r="B347" s="2">
        <v>2021</v>
      </c>
      <c r="C347" s="2">
        <v>9</v>
      </c>
      <c r="D347" s="4">
        <v>25451</v>
      </c>
      <c r="E347" s="4">
        <v>17908</v>
      </c>
      <c r="F347" s="4">
        <v>6735</v>
      </c>
      <c r="G347" s="2">
        <v>517</v>
      </c>
      <c r="H347" s="2">
        <v>386</v>
      </c>
      <c r="I347" s="2">
        <v>22</v>
      </c>
      <c r="J347" s="2">
        <v>0</v>
      </c>
      <c r="K347" s="2">
        <v>98</v>
      </c>
      <c r="L347" s="2">
        <v>160</v>
      </c>
      <c r="M347" s="2">
        <v>47</v>
      </c>
      <c r="N347" s="2">
        <v>0</v>
      </c>
      <c r="O347" s="2">
        <v>361</v>
      </c>
      <c r="P347" s="4">
        <v>2251</v>
      </c>
      <c r="Q347" s="4">
        <v>1055</v>
      </c>
      <c r="R347" s="2">
        <v>165</v>
      </c>
      <c r="S347" s="2">
        <v>9</v>
      </c>
      <c r="T347" s="2">
        <v>0</v>
      </c>
      <c r="U347" s="2">
        <v>1</v>
      </c>
      <c r="V347" s="2">
        <v>0</v>
      </c>
      <c r="W347" s="2">
        <v>0</v>
      </c>
      <c r="X347" s="2">
        <v>37</v>
      </c>
      <c r="Y347" s="2">
        <v>981</v>
      </c>
      <c r="Z347" s="4">
        <v>2664</v>
      </c>
      <c r="AA347" s="4">
        <v>1417</v>
      </c>
      <c r="AB347" s="2">
        <v>139</v>
      </c>
      <c r="AC347" s="2">
        <v>23</v>
      </c>
      <c r="AD347" s="2">
        <v>18</v>
      </c>
      <c r="AE347" s="2">
        <v>0</v>
      </c>
      <c r="AF347" s="2">
        <v>1</v>
      </c>
      <c r="AG347" s="2">
        <v>0</v>
      </c>
      <c r="AH347" s="2">
        <v>0</v>
      </c>
      <c r="AI347" s="2">
        <v>0</v>
      </c>
      <c r="AJ347" s="2">
        <v>0</v>
      </c>
      <c r="AK347" s="2">
        <v>0</v>
      </c>
      <c r="AL347" s="2">
        <v>0</v>
      </c>
      <c r="AM347" s="2">
        <v>3</v>
      </c>
      <c r="AN347" s="3">
        <f t="shared" si="20"/>
        <v>51324</v>
      </c>
      <c r="AO347">
        <f t="shared" si="21"/>
        <v>9121</v>
      </c>
      <c r="AP347">
        <f t="shared" si="22"/>
        <v>4</v>
      </c>
      <c r="AQ347" s="3">
        <f t="shared" si="23"/>
        <v>60449</v>
      </c>
    </row>
    <row r="348" spans="1:43" ht="15.75" hidden="1" thickTop="1" x14ac:dyDescent="0.25">
      <c r="A348" s="2">
        <v>1</v>
      </c>
      <c r="B348" s="2">
        <v>2021</v>
      </c>
      <c r="C348" s="2">
        <v>10</v>
      </c>
      <c r="D348" s="4">
        <v>25398</v>
      </c>
      <c r="E348" s="4">
        <v>17888</v>
      </c>
      <c r="F348" s="4">
        <v>6782</v>
      </c>
      <c r="G348" s="2">
        <v>508</v>
      </c>
      <c r="H348" s="2">
        <v>384</v>
      </c>
      <c r="I348" s="2">
        <v>22</v>
      </c>
      <c r="J348" s="2">
        <v>0</v>
      </c>
      <c r="K348" s="2">
        <v>99</v>
      </c>
      <c r="L348" s="2">
        <v>160</v>
      </c>
      <c r="M348" s="2">
        <v>47</v>
      </c>
      <c r="N348" s="2">
        <v>0</v>
      </c>
      <c r="O348" s="2">
        <v>362</v>
      </c>
      <c r="P348" s="4">
        <v>2234</v>
      </c>
      <c r="Q348" s="4">
        <v>1068</v>
      </c>
      <c r="R348" s="2">
        <v>155</v>
      </c>
      <c r="S348" s="2">
        <v>8</v>
      </c>
      <c r="T348" s="2">
        <v>0</v>
      </c>
      <c r="U348" s="2">
        <v>1</v>
      </c>
      <c r="V348" s="2">
        <v>0</v>
      </c>
      <c r="W348" s="2">
        <v>0</v>
      </c>
      <c r="X348" s="2">
        <v>38</v>
      </c>
      <c r="Y348" s="2">
        <v>978</v>
      </c>
      <c r="Z348" s="4">
        <v>2660</v>
      </c>
      <c r="AA348" s="4">
        <v>1432</v>
      </c>
      <c r="AB348" s="2">
        <v>142</v>
      </c>
      <c r="AC348" s="2">
        <v>22</v>
      </c>
      <c r="AD348" s="2">
        <v>18</v>
      </c>
      <c r="AE348" s="2">
        <v>0</v>
      </c>
      <c r="AF348" s="2">
        <v>1</v>
      </c>
      <c r="AG348" s="2">
        <v>0</v>
      </c>
      <c r="AH348" s="2">
        <v>0</v>
      </c>
      <c r="AI348" s="2">
        <v>0</v>
      </c>
      <c r="AJ348" s="2">
        <v>0</v>
      </c>
      <c r="AK348" s="2">
        <v>0</v>
      </c>
      <c r="AL348" s="2">
        <v>0</v>
      </c>
      <c r="AM348" s="2">
        <v>3</v>
      </c>
      <c r="AN348" s="3">
        <f t="shared" si="20"/>
        <v>51288</v>
      </c>
      <c r="AO348">
        <f t="shared" si="21"/>
        <v>9118</v>
      </c>
      <c r="AP348">
        <f t="shared" si="22"/>
        <v>4</v>
      </c>
      <c r="AQ348" s="3">
        <f t="shared" si="23"/>
        <v>60410</v>
      </c>
    </row>
    <row r="349" spans="1:43" ht="15.75" hidden="1" thickTop="1" x14ac:dyDescent="0.25">
      <c r="A349" s="2">
        <v>1</v>
      </c>
      <c r="B349" s="2">
        <v>2021</v>
      </c>
      <c r="C349" s="2">
        <v>11</v>
      </c>
      <c r="D349" s="4">
        <v>25328</v>
      </c>
      <c r="E349" s="4">
        <v>17904</v>
      </c>
      <c r="F349" s="4">
        <v>6840</v>
      </c>
      <c r="G349" s="2">
        <v>507</v>
      </c>
      <c r="H349" s="2">
        <v>383</v>
      </c>
      <c r="I349" s="2">
        <v>23</v>
      </c>
      <c r="J349" s="2">
        <v>0</v>
      </c>
      <c r="K349" s="2">
        <v>98</v>
      </c>
      <c r="L349" s="2">
        <v>159</v>
      </c>
      <c r="M349" s="2">
        <v>47</v>
      </c>
      <c r="N349" s="2">
        <v>0</v>
      </c>
      <c r="O349" s="2">
        <v>363</v>
      </c>
      <c r="P349" s="4">
        <v>2247</v>
      </c>
      <c r="Q349" s="4">
        <v>1069</v>
      </c>
      <c r="R349" s="2">
        <v>158</v>
      </c>
      <c r="S349" s="2">
        <v>11</v>
      </c>
      <c r="T349" s="2">
        <v>0</v>
      </c>
      <c r="U349" s="2">
        <v>1</v>
      </c>
      <c r="V349" s="2">
        <v>0</v>
      </c>
      <c r="W349" s="2">
        <v>0</v>
      </c>
      <c r="X349" s="2">
        <v>36</v>
      </c>
      <c r="Y349" s="2">
        <v>965</v>
      </c>
      <c r="Z349" s="4">
        <v>2662</v>
      </c>
      <c r="AA349" s="4">
        <v>1427</v>
      </c>
      <c r="AB349" s="2">
        <v>140</v>
      </c>
      <c r="AC349" s="2">
        <v>22</v>
      </c>
      <c r="AD349" s="2">
        <v>18</v>
      </c>
      <c r="AE349" s="2">
        <v>0</v>
      </c>
      <c r="AF349" s="2">
        <v>1</v>
      </c>
      <c r="AG349" s="2">
        <v>0</v>
      </c>
      <c r="AH349" s="2">
        <v>0</v>
      </c>
      <c r="AI349" s="2">
        <v>0</v>
      </c>
      <c r="AJ349" s="2">
        <v>0</v>
      </c>
      <c r="AK349" s="2">
        <v>0</v>
      </c>
      <c r="AL349" s="2">
        <v>0</v>
      </c>
      <c r="AM349" s="2">
        <v>3</v>
      </c>
      <c r="AN349" s="3">
        <f t="shared" si="20"/>
        <v>51289</v>
      </c>
      <c r="AO349">
        <f t="shared" si="21"/>
        <v>9119</v>
      </c>
      <c r="AP349">
        <f t="shared" si="22"/>
        <v>4</v>
      </c>
      <c r="AQ349" s="3">
        <f t="shared" si="23"/>
        <v>60412</v>
      </c>
    </row>
    <row r="350" spans="1:43" ht="15.75" hidden="1" thickTop="1" x14ac:dyDescent="0.25">
      <c r="A350" s="2">
        <v>1</v>
      </c>
      <c r="B350" s="2">
        <v>2021</v>
      </c>
      <c r="C350" s="2">
        <v>12</v>
      </c>
      <c r="D350" s="4">
        <v>25344</v>
      </c>
      <c r="E350" s="4">
        <v>17885</v>
      </c>
      <c r="F350" s="4">
        <v>6895</v>
      </c>
      <c r="G350" s="2">
        <v>507</v>
      </c>
      <c r="H350" s="2">
        <v>384</v>
      </c>
      <c r="I350" s="2">
        <v>23</v>
      </c>
      <c r="J350" s="2">
        <v>0</v>
      </c>
      <c r="K350" s="2">
        <v>99</v>
      </c>
      <c r="L350" s="2">
        <v>159</v>
      </c>
      <c r="M350" s="2">
        <v>47</v>
      </c>
      <c r="N350" s="2">
        <v>0</v>
      </c>
      <c r="O350" s="2">
        <v>360</v>
      </c>
      <c r="P350" s="4">
        <v>2261</v>
      </c>
      <c r="Q350" s="4">
        <v>1098</v>
      </c>
      <c r="R350" s="2">
        <v>167</v>
      </c>
      <c r="S350" s="2">
        <v>11</v>
      </c>
      <c r="T350" s="2">
        <v>0</v>
      </c>
      <c r="U350" s="2">
        <v>1</v>
      </c>
      <c r="V350" s="2">
        <v>0</v>
      </c>
      <c r="W350" s="2">
        <v>0</v>
      </c>
      <c r="X350" s="2">
        <v>38</v>
      </c>
      <c r="Y350" s="2">
        <v>956</v>
      </c>
      <c r="Z350" s="4">
        <v>2661</v>
      </c>
      <c r="AA350" s="4">
        <v>1432</v>
      </c>
      <c r="AB350" s="2">
        <v>141</v>
      </c>
      <c r="AC350" s="2">
        <v>22</v>
      </c>
      <c r="AD350" s="2">
        <v>18</v>
      </c>
      <c r="AE350" s="2">
        <v>0</v>
      </c>
      <c r="AF350" s="2">
        <v>1</v>
      </c>
      <c r="AG350" s="2">
        <v>0</v>
      </c>
      <c r="AH350" s="2">
        <v>0</v>
      </c>
      <c r="AI350" s="2">
        <v>0</v>
      </c>
      <c r="AJ350" s="2">
        <v>0</v>
      </c>
      <c r="AK350" s="2">
        <v>0</v>
      </c>
      <c r="AL350" s="2">
        <v>0</v>
      </c>
      <c r="AM350" s="2">
        <v>3</v>
      </c>
      <c r="AN350" s="3">
        <f t="shared" si="20"/>
        <v>51343</v>
      </c>
      <c r="AO350">
        <f t="shared" si="21"/>
        <v>9166</v>
      </c>
      <c r="AP350">
        <f t="shared" si="22"/>
        <v>4</v>
      </c>
      <c r="AQ350" s="3">
        <f t="shared" si="23"/>
        <v>60513</v>
      </c>
    </row>
    <row r="351" spans="1:43" ht="15.75" hidden="1" thickTop="1" x14ac:dyDescent="0.25">
      <c r="A351" s="2">
        <v>2</v>
      </c>
      <c r="B351" s="2">
        <v>2021</v>
      </c>
      <c r="C351" s="2">
        <v>1</v>
      </c>
      <c r="D351" s="4">
        <v>12515</v>
      </c>
      <c r="E351" s="4">
        <v>38010</v>
      </c>
      <c r="F351" s="4">
        <v>23961</v>
      </c>
      <c r="G351" s="2">
        <v>66</v>
      </c>
      <c r="H351" s="2">
        <v>79</v>
      </c>
      <c r="I351" s="2">
        <v>3</v>
      </c>
      <c r="J351" s="2">
        <v>10</v>
      </c>
      <c r="K351" s="2">
        <v>10</v>
      </c>
      <c r="L351" s="2">
        <v>10</v>
      </c>
      <c r="M351" s="2">
        <v>0</v>
      </c>
      <c r="N351" s="2">
        <v>0</v>
      </c>
      <c r="O351" s="2">
        <v>100</v>
      </c>
      <c r="P351" s="2">
        <v>635</v>
      </c>
      <c r="Q351" s="2">
        <v>519</v>
      </c>
      <c r="R351" s="2">
        <v>110</v>
      </c>
      <c r="S351" s="2">
        <v>5</v>
      </c>
      <c r="T351" s="2">
        <v>0</v>
      </c>
      <c r="U351" s="2">
        <v>1</v>
      </c>
      <c r="V351" s="2">
        <v>0</v>
      </c>
      <c r="W351" s="2">
        <v>1</v>
      </c>
      <c r="X351" s="2">
        <v>21</v>
      </c>
      <c r="Y351" s="2">
        <v>490</v>
      </c>
      <c r="Z351" s="4">
        <v>1633</v>
      </c>
      <c r="AA351" s="2">
        <v>791</v>
      </c>
      <c r="AB351" s="2">
        <v>102</v>
      </c>
      <c r="AC351" s="2">
        <v>30</v>
      </c>
      <c r="AD351" s="2">
        <v>26</v>
      </c>
      <c r="AE351" s="2">
        <v>0</v>
      </c>
      <c r="AF351" s="2">
        <v>3</v>
      </c>
      <c r="AG351" s="2">
        <v>0</v>
      </c>
      <c r="AH351" s="2">
        <v>1</v>
      </c>
      <c r="AI351" s="2">
        <v>0</v>
      </c>
      <c r="AJ351" s="2">
        <v>0</v>
      </c>
      <c r="AK351" s="2">
        <v>4</v>
      </c>
      <c r="AL351" s="2">
        <v>3</v>
      </c>
      <c r="AM351" s="2">
        <v>1</v>
      </c>
      <c r="AN351" s="3">
        <f t="shared" si="20"/>
        <v>74664</v>
      </c>
      <c r="AO351">
        <f t="shared" si="21"/>
        <v>4464</v>
      </c>
      <c r="AP351">
        <f t="shared" si="22"/>
        <v>12</v>
      </c>
      <c r="AQ351" s="3">
        <f t="shared" si="23"/>
        <v>79140</v>
      </c>
    </row>
    <row r="352" spans="1:43" ht="15.75" hidden="1" thickTop="1" x14ac:dyDescent="0.25">
      <c r="A352" s="2">
        <v>2</v>
      </c>
      <c r="B352" s="2">
        <v>2021</v>
      </c>
      <c r="C352" s="2">
        <v>2</v>
      </c>
      <c r="D352" s="4">
        <v>12576</v>
      </c>
      <c r="E352" s="4">
        <v>38056</v>
      </c>
      <c r="F352" s="4">
        <v>24178</v>
      </c>
      <c r="G352" s="2">
        <v>66</v>
      </c>
      <c r="H352" s="2">
        <v>78</v>
      </c>
      <c r="I352" s="2">
        <v>3</v>
      </c>
      <c r="J352" s="2">
        <v>0</v>
      </c>
      <c r="K352" s="2">
        <v>11</v>
      </c>
      <c r="L352" s="2">
        <v>10</v>
      </c>
      <c r="M352" s="2">
        <v>0</v>
      </c>
      <c r="N352" s="2">
        <v>0</v>
      </c>
      <c r="O352" s="2">
        <v>100</v>
      </c>
      <c r="P352" s="2">
        <v>632</v>
      </c>
      <c r="Q352" s="2">
        <v>517</v>
      </c>
      <c r="R352" s="2">
        <v>111</v>
      </c>
      <c r="S352" s="2">
        <v>5</v>
      </c>
      <c r="T352" s="2">
        <v>0</v>
      </c>
      <c r="U352" s="2">
        <v>1</v>
      </c>
      <c r="V352" s="2">
        <v>0</v>
      </c>
      <c r="W352" s="2">
        <v>0</v>
      </c>
      <c r="X352" s="2">
        <v>21</v>
      </c>
      <c r="Y352" s="2">
        <v>491</v>
      </c>
      <c r="Z352" s="4">
        <v>1643</v>
      </c>
      <c r="AA352" s="2">
        <v>787</v>
      </c>
      <c r="AB352" s="2">
        <v>102</v>
      </c>
      <c r="AC352" s="2">
        <v>30</v>
      </c>
      <c r="AD352" s="2">
        <v>26</v>
      </c>
      <c r="AE352" s="2">
        <v>0</v>
      </c>
      <c r="AF352" s="2">
        <v>3</v>
      </c>
      <c r="AG352" s="2">
        <v>0</v>
      </c>
      <c r="AH352" s="2">
        <v>1</v>
      </c>
      <c r="AI352" s="2">
        <v>0</v>
      </c>
      <c r="AJ352" s="2">
        <v>0</v>
      </c>
      <c r="AK352" s="2">
        <v>4</v>
      </c>
      <c r="AL352" s="2">
        <v>3</v>
      </c>
      <c r="AM352" s="2">
        <v>1</v>
      </c>
      <c r="AN352" s="3">
        <f t="shared" si="20"/>
        <v>74978</v>
      </c>
      <c r="AO352">
        <f t="shared" si="21"/>
        <v>4466</v>
      </c>
      <c r="AP352">
        <f t="shared" si="22"/>
        <v>12</v>
      </c>
      <c r="AQ352" s="3">
        <f t="shared" si="23"/>
        <v>79456</v>
      </c>
    </row>
    <row r="353" spans="1:43" ht="15.75" hidden="1" thickTop="1" x14ac:dyDescent="0.25">
      <c r="A353" s="2">
        <v>2</v>
      </c>
      <c r="B353" s="2">
        <v>2021</v>
      </c>
      <c r="C353" s="2">
        <v>3</v>
      </c>
      <c r="D353" s="4">
        <v>12554</v>
      </c>
      <c r="E353" s="4">
        <v>38091</v>
      </c>
      <c r="F353" s="4">
        <v>24389</v>
      </c>
      <c r="G353" s="2">
        <v>67</v>
      </c>
      <c r="H353" s="2">
        <v>78</v>
      </c>
      <c r="I353" s="2">
        <v>3</v>
      </c>
      <c r="J353" s="2">
        <v>0</v>
      </c>
      <c r="K353" s="2">
        <v>11</v>
      </c>
      <c r="L353" s="2">
        <v>10</v>
      </c>
      <c r="M353" s="2">
        <v>0</v>
      </c>
      <c r="N353" s="2">
        <v>0</v>
      </c>
      <c r="O353" s="2">
        <v>101</v>
      </c>
      <c r="P353" s="2">
        <v>638</v>
      </c>
      <c r="Q353" s="2">
        <v>518</v>
      </c>
      <c r="R353" s="2">
        <v>110</v>
      </c>
      <c r="S353" s="2">
        <v>5</v>
      </c>
      <c r="T353" s="2">
        <v>0</v>
      </c>
      <c r="U353" s="2">
        <v>1</v>
      </c>
      <c r="V353" s="2">
        <v>0</v>
      </c>
      <c r="W353" s="2">
        <v>0</v>
      </c>
      <c r="X353" s="2">
        <v>21</v>
      </c>
      <c r="Y353" s="2">
        <v>489</v>
      </c>
      <c r="Z353" s="4">
        <v>1652</v>
      </c>
      <c r="AA353" s="2">
        <v>791</v>
      </c>
      <c r="AB353" s="2">
        <v>102</v>
      </c>
      <c r="AC353" s="2">
        <v>30</v>
      </c>
      <c r="AD353" s="2">
        <v>26</v>
      </c>
      <c r="AE353" s="2">
        <v>0</v>
      </c>
      <c r="AF353" s="2">
        <v>3</v>
      </c>
      <c r="AG353" s="2">
        <v>0</v>
      </c>
      <c r="AH353" s="2">
        <v>1</v>
      </c>
      <c r="AI353" s="2">
        <v>0</v>
      </c>
      <c r="AJ353" s="2">
        <v>0</v>
      </c>
      <c r="AK353" s="2">
        <v>4</v>
      </c>
      <c r="AL353" s="2">
        <v>3</v>
      </c>
      <c r="AM353" s="2">
        <v>1</v>
      </c>
      <c r="AN353" s="3">
        <f t="shared" si="20"/>
        <v>75203</v>
      </c>
      <c r="AO353">
        <f t="shared" si="21"/>
        <v>4484</v>
      </c>
      <c r="AP353">
        <f t="shared" si="22"/>
        <v>12</v>
      </c>
      <c r="AQ353" s="3">
        <f t="shared" si="23"/>
        <v>79699</v>
      </c>
    </row>
    <row r="354" spans="1:43" ht="15.75" hidden="1" thickTop="1" x14ac:dyDescent="0.25">
      <c r="A354" s="2">
        <v>2</v>
      </c>
      <c r="B354" s="2">
        <v>2021</v>
      </c>
      <c r="C354" s="2">
        <v>4</v>
      </c>
      <c r="D354" s="4">
        <v>12560</v>
      </c>
      <c r="E354" s="4">
        <v>38070</v>
      </c>
      <c r="F354" s="4">
        <v>24504</v>
      </c>
      <c r="G354" s="2">
        <v>67</v>
      </c>
      <c r="H354" s="2">
        <v>78</v>
      </c>
      <c r="I354" s="2">
        <v>3</v>
      </c>
      <c r="J354" s="2">
        <v>0</v>
      </c>
      <c r="K354" s="2">
        <v>11</v>
      </c>
      <c r="L354" s="2">
        <v>10</v>
      </c>
      <c r="M354" s="2">
        <v>0</v>
      </c>
      <c r="N354" s="2">
        <v>0</v>
      </c>
      <c r="O354" s="2">
        <v>102</v>
      </c>
      <c r="P354" s="2">
        <v>640</v>
      </c>
      <c r="Q354" s="2">
        <v>516</v>
      </c>
      <c r="R354" s="2">
        <v>111</v>
      </c>
      <c r="S354" s="2">
        <v>3</v>
      </c>
      <c r="T354" s="2">
        <v>0</v>
      </c>
      <c r="U354" s="2">
        <v>1</v>
      </c>
      <c r="V354" s="2">
        <v>0</v>
      </c>
      <c r="W354" s="2">
        <v>0</v>
      </c>
      <c r="X354" s="2">
        <v>21</v>
      </c>
      <c r="Y354" s="2">
        <v>483</v>
      </c>
      <c r="Z354" s="4">
        <v>1664</v>
      </c>
      <c r="AA354" s="2">
        <v>793</v>
      </c>
      <c r="AB354" s="2">
        <v>104</v>
      </c>
      <c r="AC354" s="2">
        <v>30</v>
      </c>
      <c r="AD354" s="2">
        <v>26</v>
      </c>
      <c r="AE354" s="2">
        <v>0</v>
      </c>
      <c r="AF354" s="2">
        <v>3</v>
      </c>
      <c r="AG354" s="2">
        <v>0</v>
      </c>
      <c r="AH354" s="2">
        <v>1</v>
      </c>
      <c r="AI354" s="2">
        <v>0</v>
      </c>
      <c r="AJ354" s="2">
        <v>0</v>
      </c>
      <c r="AK354" s="2">
        <v>4</v>
      </c>
      <c r="AL354" s="2">
        <v>3</v>
      </c>
      <c r="AM354" s="2">
        <v>1</v>
      </c>
      <c r="AN354" s="3">
        <f t="shared" si="20"/>
        <v>75303</v>
      </c>
      <c r="AO354">
        <f t="shared" si="21"/>
        <v>4494</v>
      </c>
      <c r="AP354">
        <f t="shared" si="22"/>
        <v>12</v>
      </c>
      <c r="AQ354" s="3">
        <f t="shared" si="23"/>
        <v>79809</v>
      </c>
    </row>
    <row r="355" spans="1:43" ht="15.75" hidden="1" thickTop="1" x14ac:dyDescent="0.25">
      <c r="A355" s="2">
        <v>2</v>
      </c>
      <c r="B355" s="2">
        <v>2021</v>
      </c>
      <c r="C355" s="2">
        <v>5</v>
      </c>
      <c r="D355" s="4">
        <v>12555</v>
      </c>
      <c r="E355" s="4">
        <v>38086</v>
      </c>
      <c r="F355" s="4">
        <v>24677</v>
      </c>
      <c r="G355" s="2">
        <v>67</v>
      </c>
      <c r="H355" s="2">
        <v>78</v>
      </c>
      <c r="I355" s="2">
        <v>3</v>
      </c>
      <c r="J355" s="2">
        <v>0</v>
      </c>
      <c r="K355" s="2">
        <v>11</v>
      </c>
      <c r="L355" s="2">
        <v>10</v>
      </c>
      <c r="M355" s="2">
        <v>0</v>
      </c>
      <c r="N355" s="2">
        <v>0</v>
      </c>
      <c r="O355" s="2">
        <v>102</v>
      </c>
      <c r="P355" s="2">
        <v>638</v>
      </c>
      <c r="Q355" s="2">
        <v>530</v>
      </c>
      <c r="R355" s="2">
        <v>111</v>
      </c>
      <c r="S355" s="2">
        <v>3</v>
      </c>
      <c r="T355" s="2">
        <v>0</v>
      </c>
      <c r="U355" s="2">
        <v>0</v>
      </c>
      <c r="V355" s="2">
        <v>0</v>
      </c>
      <c r="W355" s="2">
        <v>0</v>
      </c>
      <c r="X355" s="2">
        <v>21</v>
      </c>
      <c r="Y355" s="2">
        <v>488</v>
      </c>
      <c r="Z355" s="4">
        <v>1655</v>
      </c>
      <c r="AA355" s="2">
        <v>795</v>
      </c>
      <c r="AB355" s="2">
        <v>104</v>
      </c>
      <c r="AC355" s="2">
        <v>30</v>
      </c>
      <c r="AD355" s="2">
        <v>27</v>
      </c>
      <c r="AE355" s="2">
        <v>0</v>
      </c>
      <c r="AF355" s="2">
        <v>3</v>
      </c>
      <c r="AG355" s="2">
        <v>0</v>
      </c>
      <c r="AH355" s="2">
        <v>1</v>
      </c>
      <c r="AI355" s="2">
        <v>0</v>
      </c>
      <c r="AJ355" s="2">
        <v>0</v>
      </c>
      <c r="AK355" s="2">
        <v>4</v>
      </c>
      <c r="AL355" s="2">
        <v>3</v>
      </c>
      <c r="AM355" s="2">
        <v>1</v>
      </c>
      <c r="AN355" s="3">
        <f t="shared" si="20"/>
        <v>75487</v>
      </c>
      <c r="AO355">
        <f t="shared" si="21"/>
        <v>4504</v>
      </c>
      <c r="AP355">
        <f t="shared" si="22"/>
        <v>12</v>
      </c>
      <c r="AQ355" s="3">
        <f t="shared" si="23"/>
        <v>80003</v>
      </c>
    </row>
    <row r="356" spans="1:43" ht="15.75" hidden="1" thickTop="1" x14ac:dyDescent="0.25">
      <c r="A356" s="2">
        <v>2</v>
      </c>
      <c r="B356" s="2">
        <v>2021</v>
      </c>
      <c r="C356" s="2">
        <v>6</v>
      </c>
      <c r="D356" s="4">
        <v>12559</v>
      </c>
      <c r="E356" s="4">
        <v>38119</v>
      </c>
      <c r="F356" s="4">
        <v>24954</v>
      </c>
      <c r="G356" s="2">
        <v>67</v>
      </c>
      <c r="H356" s="2">
        <v>78</v>
      </c>
      <c r="I356" s="2">
        <v>3</v>
      </c>
      <c r="J356" s="2">
        <v>0</v>
      </c>
      <c r="K356" s="2">
        <v>11</v>
      </c>
      <c r="L356" s="2">
        <v>10</v>
      </c>
      <c r="M356" s="2">
        <v>0</v>
      </c>
      <c r="N356" s="2">
        <v>0</v>
      </c>
      <c r="O356" s="2">
        <v>102</v>
      </c>
      <c r="P356" s="2">
        <v>640</v>
      </c>
      <c r="Q356" s="2">
        <v>528</v>
      </c>
      <c r="R356" s="2">
        <v>113</v>
      </c>
      <c r="S356" s="2">
        <v>3</v>
      </c>
      <c r="T356" s="2">
        <v>1</v>
      </c>
      <c r="U356" s="2">
        <v>0</v>
      </c>
      <c r="V356" s="2">
        <v>0</v>
      </c>
      <c r="W356" s="2">
        <v>0</v>
      </c>
      <c r="X356" s="2">
        <v>21</v>
      </c>
      <c r="Y356" s="2">
        <v>486</v>
      </c>
      <c r="Z356" s="4">
        <v>1674</v>
      </c>
      <c r="AA356" s="2">
        <v>796</v>
      </c>
      <c r="AB356" s="2">
        <v>104</v>
      </c>
      <c r="AC356" s="2">
        <v>30</v>
      </c>
      <c r="AD356" s="2">
        <v>27</v>
      </c>
      <c r="AE356" s="2">
        <v>0</v>
      </c>
      <c r="AF356" s="2">
        <v>3</v>
      </c>
      <c r="AG356" s="2">
        <v>0</v>
      </c>
      <c r="AH356" s="2">
        <v>1</v>
      </c>
      <c r="AI356" s="2">
        <v>0</v>
      </c>
      <c r="AJ356" s="2">
        <v>0</v>
      </c>
      <c r="AK356" s="2">
        <v>4</v>
      </c>
      <c r="AL356" s="2">
        <v>3</v>
      </c>
      <c r="AM356" s="2">
        <v>1</v>
      </c>
      <c r="AN356" s="3">
        <f t="shared" si="20"/>
        <v>75801</v>
      </c>
      <c r="AO356">
        <f t="shared" si="21"/>
        <v>4525</v>
      </c>
      <c r="AP356">
        <f t="shared" si="22"/>
        <v>12</v>
      </c>
      <c r="AQ356" s="3">
        <f t="shared" si="23"/>
        <v>80338</v>
      </c>
    </row>
    <row r="357" spans="1:43" ht="15.75" hidden="1" thickTop="1" x14ac:dyDescent="0.25">
      <c r="A357" s="2">
        <v>2</v>
      </c>
      <c r="B357" s="2">
        <v>2021</v>
      </c>
      <c r="C357" s="2">
        <v>7</v>
      </c>
      <c r="D357" s="4">
        <v>13263</v>
      </c>
      <c r="E357" s="4">
        <v>37467</v>
      </c>
      <c r="F357" s="4">
        <v>24921</v>
      </c>
      <c r="G357" s="2">
        <v>67</v>
      </c>
      <c r="H357" s="2">
        <v>105</v>
      </c>
      <c r="I357" s="2">
        <v>2</v>
      </c>
      <c r="J357" s="2">
        <v>0</v>
      </c>
      <c r="K357" s="2">
        <v>10</v>
      </c>
      <c r="L357" s="2">
        <v>11</v>
      </c>
      <c r="M357" s="2">
        <v>0</v>
      </c>
      <c r="N357" s="2">
        <v>0</v>
      </c>
      <c r="O357" s="2">
        <v>102</v>
      </c>
      <c r="P357" s="2">
        <v>699</v>
      </c>
      <c r="Q357" s="2">
        <v>510</v>
      </c>
      <c r="R357" s="2">
        <v>112</v>
      </c>
      <c r="S357" s="2">
        <v>1</v>
      </c>
      <c r="T357" s="2">
        <v>1</v>
      </c>
      <c r="U357" s="2">
        <v>1</v>
      </c>
      <c r="V357" s="2">
        <v>0</v>
      </c>
      <c r="W357" s="2">
        <v>0</v>
      </c>
      <c r="X357" s="2">
        <v>21</v>
      </c>
      <c r="Y357" s="2">
        <v>578</v>
      </c>
      <c r="Z357" s="4">
        <v>1666</v>
      </c>
      <c r="AA357" s="2">
        <v>693</v>
      </c>
      <c r="AB357" s="2">
        <v>84</v>
      </c>
      <c r="AC357" s="2">
        <v>20</v>
      </c>
      <c r="AD357" s="2">
        <v>32</v>
      </c>
      <c r="AE357" s="2">
        <v>0</v>
      </c>
      <c r="AF357" s="2">
        <v>3</v>
      </c>
      <c r="AG357" s="2">
        <v>0</v>
      </c>
      <c r="AH357" s="2">
        <v>1</v>
      </c>
      <c r="AI357" s="2">
        <v>0</v>
      </c>
      <c r="AJ357" s="2">
        <v>0</v>
      </c>
      <c r="AK357" s="2">
        <v>4</v>
      </c>
      <c r="AL357" s="2">
        <v>3</v>
      </c>
      <c r="AM357" s="2">
        <v>1</v>
      </c>
      <c r="AN357" s="3">
        <f t="shared" si="20"/>
        <v>75846</v>
      </c>
      <c r="AO357">
        <f t="shared" si="21"/>
        <v>4520</v>
      </c>
      <c r="AP357">
        <f t="shared" si="22"/>
        <v>12</v>
      </c>
      <c r="AQ357" s="3">
        <f t="shared" si="23"/>
        <v>80378</v>
      </c>
    </row>
    <row r="358" spans="1:43" ht="15.75" hidden="1" thickTop="1" x14ac:dyDescent="0.25">
      <c r="A358" s="2">
        <v>2</v>
      </c>
      <c r="B358" s="2">
        <v>2021</v>
      </c>
      <c r="C358" s="2">
        <v>8</v>
      </c>
      <c r="D358" s="4">
        <v>13274</v>
      </c>
      <c r="E358" s="4">
        <v>37544</v>
      </c>
      <c r="F358" s="4">
        <v>25071</v>
      </c>
      <c r="G358" s="2">
        <v>67</v>
      </c>
      <c r="H358" s="2">
        <v>105</v>
      </c>
      <c r="I358" s="2">
        <v>2</v>
      </c>
      <c r="J358" s="2">
        <v>0</v>
      </c>
      <c r="K358" s="2">
        <v>10</v>
      </c>
      <c r="L358" s="2">
        <v>11</v>
      </c>
      <c r="M358" s="2">
        <v>0</v>
      </c>
      <c r="N358" s="2">
        <v>0</v>
      </c>
      <c r="O358" s="2">
        <v>102</v>
      </c>
      <c r="P358" s="2">
        <v>699</v>
      </c>
      <c r="Q358" s="2">
        <v>511</v>
      </c>
      <c r="R358" s="2">
        <v>105</v>
      </c>
      <c r="S358" s="2">
        <v>3</v>
      </c>
      <c r="T358" s="2">
        <v>1</v>
      </c>
      <c r="U358" s="2">
        <v>2</v>
      </c>
      <c r="V358" s="2">
        <v>0</v>
      </c>
      <c r="W358" s="2">
        <v>0</v>
      </c>
      <c r="X358" s="2">
        <v>21</v>
      </c>
      <c r="Y358" s="2">
        <v>578</v>
      </c>
      <c r="Z358" s="4">
        <v>1676</v>
      </c>
      <c r="AA358" s="2">
        <v>704</v>
      </c>
      <c r="AB358" s="2">
        <v>83</v>
      </c>
      <c r="AC358" s="2">
        <v>19</v>
      </c>
      <c r="AD358" s="2">
        <v>32</v>
      </c>
      <c r="AE358" s="2">
        <v>0</v>
      </c>
      <c r="AF358" s="2">
        <v>3</v>
      </c>
      <c r="AG358" s="2">
        <v>0</v>
      </c>
      <c r="AH358" s="2">
        <v>1</v>
      </c>
      <c r="AI358" s="2">
        <v>0</v>
      </c>
      <c r="AJ358" s="2">
        <v>0</v>
      </c>
      <c r="AK358" s="2">
        <v>4</v>
      </c>
      <c r="AL358" s="2">
        <v>3</v>
      </c>
      <c r="AM358" s="2">
        <v>1</v>
      </c>
      <c r="AN358" s="3">
        <f t="shared" si="20"/>
        <v>76084</v>
      </c>
      <c r="AO358">
        <f t="shared" si="21"/>
        <v>4536</v>
      </c>
      <c r="AP358">
        <f t="shared" si="22"/>
        <v>12</v>
      </c>
      <c r="AQ358" s="3">
        <f t="shared" si="23"/>
        <v>80632</v>
      </c>
    </row>
    <row r="359" spans="1:43" ht="15.75" hidden="1" thickTop="1" x14ac:dyDescent="0.25">
      <c r="A359" s="2">
        <v>2</v>
      </c>
      <c r="B359" s="2">
        <v>2021</v>
      </c>
      <c r="C359" s="2">
        <v>9</v>
      </c>
      <c r="D359" s="4">
        <v>13258</v>
      </c>
      <c r="E359" s="4">
        <v>37551</v>
      </c>
      <c r="F359" s="4">
        <v>25148</v>
      </c>
      <c r="G359" s="2">
        <v>67</v>
      </c>
      <c r="H359" s="2">
        <v>105</v>
      </c>
      <c r="I359" s="2">
        <v>2</v>
      </c>
      <c r="J359" s="2">
        <v>0</v>
      </c>
      <c r="K359" s="2">
        <v>10</v>
      </c>
      <c r="L359" s="2">
        <v>11</v>
      </c>
      <c r="M359" s="2">
        <v>0</v>
      </c>
      <c r="N359" s="2">
        <v>0</v>
      </c>
      <c r="O359" s="2">
        <v>102</v>
      </c>
      <c r="P359" s="2">
        <v>709</v>
      </c>
      <c r="Q359" s="2">
        <v>507</v>
      </c>
      <c r="R359" s="2">
        <v>103</v>
      </c>
      <c r="S359" s="2">
        <v>2</v>
      </c>
      <c r="T359" s="2">
        <v>1</v>
      </c>
      <c r="U359" s="2">
        <v>2</v>
      </c>
      <c r="V359" s="2">
        <v>0</v>
      </c>
      <c r="W359" s="2">
        <v>0</v>
      </c>
      <c r="X359" s="2">
        <v>21</v>
      </c>
      <c r="Y359" s="2">
        <v>572</v>
      </c>
      <c r="Z359" s="4">
        <v>1690</v>
      </c>
      <c r="AA359" s="2">
        <v>710</v>
      </c>
      <c r="AB359" s="2">
        <v>84</v>
      </c>
      <c r="AC359" s="2">
        <v>21</v>
      </c>
      <c r="AD359" s="2">
        <v>31</v>
      </c>
      <c r="AE359" s="2">
        <v>0</v>
      </c>
      <c r="AF359" s="2">
        <v>3</v>
      </c>
      <c r="AG359" s="2">
        <v>0</v>
      </c>
      <c r="AH359" s="2">
        <v>1</v>
      </c>
      <c r="AI359" s="2">
        <v>0</v>
      </c>
      <c r="AJ359" s="2">
        <v>0</v>
      </c>
      <c r="AK359" s="2">
        <v>4</v>
      </c>
      <c r="AL359" s="2">
        <v>3</v>
      </c>
      <c r="AM359" s="2">
        <v>1</v>
      </c>
      <c r="AN359" s="3">
        <f t="shared" si="20"/>
        <v>76152</v>
      </c>
      <c r="AO359">
        <f t="shared" si="21"/>
        <v>4555</v>
      </c>
      <c r="AP359">
        <f t="shared" si="22"/>
        <v>12</v>
      </c>
      <c r="AQ359" s="3">
        <f t="shared" si="23"/>
        <v>80719</v>
      </c>
    </row>
    <row r="360" spans="1:43" ht="15.75" hidden="1" thickTop="1" x14ac:dyDescent="0.25">
      <c r="A360" s="2">
        <v>2</v>
      </c>
      <c r="B360" s="2">
        <v>2021</v>
      </c>
      <c r="C360" s="2">
        <v>10</v>
      </c>
      <c r="D360" s="4">
        <v>13262</v>
      </c>
      <c r="E360" s="4">
        <v>37571</v>
      </c>
      <c r="F360" s="4">
        <v>25378</v>
      </c>
      <c r="G360" s="2">
        <v>67</v>
      </c>
      <c r="H360" s="2">
        <v>105</v>
      </c>
      <c r="I360" s="2">
        <v>2</v>
      </c>
      <c r="J360" s="2">
        <v>0</v>
      </c>
      <c r="K360" s="2">
        <v>10</v>
      </c>
      <c r="L360" s="2">
        <v>11</v>
      </c>
      <c r="M360" s="2">
        <v>0</v>
      </c>
      <c r="N360" s="2">
        <v>0</v>
      </c>
      <c r="O360" s="2">
        <v>101</v>
      </c>
      <c r="P360" s="2">
        <v>696</v>
      </c>
      <c r="Q360" s="2">
        <v>504</v>
      </c>
      <c r="R360" s="2">
        <v>97</v>
      </c>
      <c r="S360" s="2">
        <v>2</v>
      </c>
      <c r="T360" s="2">
        <v>1</v>
      </c>
      <c r="U360" s="2">
        <v>3</v>
      </c>
      <c r="V360" s="2">
        <v>0</v>
      </c>
      <c r="W360" s="2">
        <v>0</v>
      </c>
      <c r="X360" s="2">
        <v>21</v>
      </c>
      <c r="Y360" s="2">
        <v>576</v>
      </c>
      <c r="Z360" s="4">
        <v>1706</v>
      </c>
      <c r="AA360" s="2">
        <v>721</v>
      </c>
      <c r="AB360" s="2">
        <v>84</v>
      </c>
      <c r="AC360" s="2">
        <v>20</v>
      </c>
      <c r="AD360" s="2">
        <v>32</v>
      </c>
      <c r="AE360" s="2">
        <v>0</v>
      </c>
      <c r="AF360" s="2">
        <v>3</v>
      </c>
      <c r="AG360" s="2">
        <v>0</v>
      </c>
      <c r="AH360" s="2">
        <v>1</v>
      </c>
      <c r="AI360" s="2">
        <v>0</v>
      </c>
      <c r="AJ360" s="2">
        <v>0</v>
      </c>
      <c r="AK360" s="2">
        <v>4</v>
      </c>
      <c r="AL360" s="2">
        <v>3</v>
      </c>
      <c r="AM360" s="2">
        <v>1</v>
      </c>
      <c r="AN360" s="3">
        <f t="shared" si="20"/>
        <v>76406</v>
      </c>
      <c r="AO360">
        <f t="shared" si="21"/>
        <v>4564</v>
      </c>
      <c r="AP360">
        <f t="shared" si="22"/>
        <v>12</v>
      </c>
      <c r="AQ360" s="3">
        <f t="shared" si="23"/>
        <v>80982</v>
      </c>
    </row>
    <row r="361" spans="1:43" ht="15.75" hidden="1" thickTop="1" x14ac:dyDescent="0.25">
      <c r="A361" s="2">
        <v>2</v>
      </c>
      <c r="B361" s="2">
        <v>2021</v>
      </c>
      <c r="C361" s="2">
        <v>11</v>
      </c>
      <c r="D361" s="4">
        <v>13286</v>
      </c>
      <c r="E361" s="4">
        <v>37589</v>
      </c>
      <c r="F361" s="4">
        <v>25581</v>
      </c>
      <c r="G361" s="2">
        <v>68</v>
      </c>
      <c r="H361" s="2">
        <v>105</v>
      </c>
      <c r="I361" s="2">
        <v>2</v>
      </c>
      <c r="J361" s="2">
        <v>0</v>
      </c>
      <c r="K361" s="2">
        <v>10</v>
      </c>
      <c r="L361" s="2">
        <v>11</v>
      </c>
      <c r="M361" s="2">
        <v>0</v>
      </c>
      <c r="N361" s="2">
        <v>0</v>
      </c>
      <c r="O361" s="2">
        <v>101</v>
      </c>
      <c r="P361" s="2">
        <v>691</v>
      </c>
      <c r="Q361" s="2">
        <v>486</v>
      </c>
      <c r="R361" s="2">
        <v>98</v>
      </c>
      <c r="S361" s="2">
        <v>2</v>
      </c>
      <c r="T361" s="2">
        <v>1</v>
      </c>
      <c r="U361" s="2">
        <v>1</v>
      </c>
      <c r="V361" s="2">
        <v>0</v>
      </c>
      <c r="W361" s="2">
        <v>0</v>
      </c>
      <c r="X361" s="2">
        <v>21</v>
      </c>
      <c r="Y361" s="2">
        <v>579</v>
      </c>
      <c r="Z361" s="4">
        <v>1737</v>
      </c>
      <c r="AA361" s="2">
        <v>722</v>
      </c>
      <c r="AB361" s="2">
        <v>84</v>
      </c>
      <c r="AC361" s="2">
        <v>20</v>
      </c>
      <c r="AD361" s="2">
        <v>32</v>
      </c>
      <c r="AE361" s="2">
        <v>0</v>
      </c>
      <c r="AF361" s="2">
        <v>3</v>
      </c>
      <c r="AG361" s="2">
        <v>0</v>
      </c>
      <c r="AH361" s="2">
        <v>1</v>
      </c>
      <c r="AI361" s="2">
        <v>0</v>
      </c>
      <c r="AJ361" s="2">
        <v>0</v>
      </c>
      <c r="AK361" s="2">
        <v>4</v>
      </c>
      <c r="AL361" s="2">
        <v>3</v>
      </c>
      <c r="AM361" s="2">
        <v>1</v>
      </c>
      <c r="AN361" s="3">
        <f t="shared" si="20"/>
        <v>76652</v>
      </c>
      <c r="AO361">
        <f t="shared" si="21"/>
        <v>4575</v>
      </c>
      <c r="AP361">
        <f t="shared" si="22"/>
        <v>12</v>
      </c>
      <c r="AQ361" s="3">
        <f t="shared" si="23"/>
        <v>81239</v>
      </c>
    </row>
    <row r="362" spans="1:43" ht="15.75" hidden="1" thickTop="1" x14ac:dyDescent="0.25">
      <c r="A362" s="2">
        <v>2</v>
      </c>
      <c r="B362" s="2">
        <v>2021</v>
      </c>
      <c r="C362" s="2">
        <v>12</v>
      </c>
      <c r="D362" s="4">
        <v>13279</v>
      </c>
      <c r="E362" s="4">
        <v>37586</v>
      </c>
      <c r="F362" s="4">
        <v>25707</v>
      </c>
      <c r="G362" s="2">
        <v>69</v>
      </c>
      <c r="H362" s="2">
        <v>105</v>
      </c>
      <c r="I362" s="2">
        <v>2</v>
      </c>
      <c r="J362" s="2">
        <v>0</v>
      </c>
      <c r="K362" s="2">
        <v>10</v>
      </c>
      <c r="L362" s="2">
        <v>11</v>
      </c>
      <c r="M362" s="2">
        <v>0</v>
      </c>
      <c r="N362" s="2">
        <v>0</v>
      </c>
      <c r="O362" s="2">
        <v>101</v>
      </c>
      <c r="P362" s="2">
        <v>689</v>
      </c>
      <c r="Q362" s="2">
        <v>489</v>
      </c>
      <c r="R362" s="2">
        <v>98</v>
      </c>
      <c r="S362" s="2">
        <v>2</v>
      </c>
      <c r="T362" s="2">
        <v>1</v>
      </c>
      <c r="U362" s="2">
        <v>1</v>
      </c>
      <c r="V362" s="2">
        <v>0</v>
      </c>
      <c r="W362" s="2">
        <v>0</v>
      </c>
      <c r="X362" s="2">
        <v>21</v>
      </c>
      <c r="Y362" s="2">
        <v>579</v>
      </c>
      <c r="Z362" s="4">
        <v>1741</v>
      </c>
      <c r="AA362" s="2">
        <v>724</v>
      </c>
      <c r="AB362" s="2">
        <v>84</v>
      </c>
      <c r="AC362" s="2">
        <v>20</v>
      </c>
      <c r="AD362" s="2">
        <v>32</v>
      </c>
      <c r="AE362" s="2">
        <v>0</v>
      </c>
      <c r="AF362" s="2">
        <v>3</v>
      </c>
      <c r="AG362" s="2">
        <v>0</v>
      </c>
      <c r="AH362" s="2">
        <v>1</v>
      </c>
      <c r="AI362" s="2">
        <v>0</v>
      </c>
      <c r="AJ362" s="2">
        <v>0</v>
      </c>
      <c r="AK362" s="2">
        <v>4</v>
      </c>
      <c r="AL362" s="2">
        <v>3</v>
      </c>
      <c r="AM362" s="2">
        <v>1</v>
      </c>
      <c r="AN362" s="3">
        <f t="shared" si="20"/>
        <v>76769</v>
      </c>
      <c r="AO362">
        <f t="shared" si="21"/>
        <v>4582</v>
      </c>
      <c r="AP362">
        <f t="shared" si="22"/>
        <v>12</v>
      </c>
      <c r="AQ362" s="3">
        <f t="shared" si="23"/>
        <v>81363</v>
      </c>
    </row>
    <row r="363" spans="1:43" ht="15.75" hidden="1" thickTop="1" x14ac:dyDescent="0.25">
      <c r="A363" s="2">
        <v>3</v>
      </c>
      <c r="B363" s="2">
        <v>2021</v>
      </c>
      <c r="C363" s="2">
        <v>1</v>
      </c>
      <c r="D363" s="4">
        <v>8435</v>
      </c>
      <c r="E363" s="4">
        <v>10073</v>
      </c>
      <c r="F363" s="4">
        <v>2886</v>
      </c>
      <c r="G363" s="2">
        <v>34</v>
      </c>
      <c r="H363" s="2">
        <v>30</v>
      </c>
      <c r="I363" s="2">
        <v>1</v>
      </c>
      <c r="J363" s="2">
        <v>0</v>
      </c>
      <c r="K363" s="2">
        <v>31</v>
      </c>
      <c r="L363" s="2">
        <v>3</v>
      </c>
      <c r="M363" s="2">
        <v>0</v>
      </c>
      <c r="N363" s="2">
        <v>0</v>
      </c>
      <c r="O363" s="2">
        <v>62</v>
      </c>
      <c r="P363" s="2">
        <v>603</v>
      </c>
      <c r="Q363" s="2">
        <v>231</v>
      </c>
      <c r="R363" s="2">
        <v>40</v>
      </c>
      <c r="S363" s="2">
        <v>1</v>
      </c>
      <c r="T363" s="2">
        <v>0</v>
      </c>
      <c r="U363" s="2">
        <v>0</v>
      </c>
      <c r="V363" s="2">
        <v>0</v>
      </c>
      <c r="W363" s="2">
        <v>1</v>
      </c>
      <c r="X363" s="2">
        <v>12</v>
      </c>
      <c r="Y363" s="2">
        <v>255</v>
      </c>
      <c r="Z363" s="2">
        <v>786</v>
      </c>
      <c r="AA363" s="2">
        <v>378</v>
      </c>
      <c r="AB363" s="2">
        <v>47</v>
      </c>
      <c r="AC363" s="2">
        <v>10</v>
      </c>
      <c r="AD363" s="2">
        <v>8</v>
      </c>
      <c r="AE363" s="2">
        <v>0</v>
      </c>
      <c r="AF363" s="2">
        <v>1</v>
      </c>
      <c r="AG363" s="2">
        <v>0</v>
      </c>
      <c r="AH363" s="2">
        <v>0</v>
      </c>
      <c r="AI363" s="2">
        <v>0</v>
      </c>
      <c r="AJ363" s="2">
        <v>0</v>
      </c>
      <c r="AK363" s="2">
        <v>0</v>
      </c>
      <c r="AL363" s="2">
        <v>0</v>
      </c>
      <c r="AM363" s="2">
        <v>0</v>
      </c>
      <c r="AN363" s="3">
        <f t="shared" si="20"/>
        <v>21493</v>
      </c>
      <c r="AO363">
        <f t="shared" si="21"/>
        <v>2434</v>
      </c>
      <c r="AP363">
        <f t="shared" si="22"/>
        <v>1</v>
      </c>
      <c r="AQ363" s="3">
        <f t="shared" si="23"/>
        <v>23928</v>
      </c>
    </row>
    <row r="364" spans="1:43" ht="15.75" hidden="1" thickTop="1" x14ac:dyDescent="0.25">
      <c r="A364" s="2">
        <v>3</v>
      </c>
      <c r="B364" s="2">
        <v>2021</v>
      </c>
      <c r="C364" s="2">
        <v>2</v>
      </c>
      <c r="D364" s="4">
        <v>8439</v>
      </c>
      <c r="E364" s="4">
        <v>10088</v>
      </c>
      <c r="F364" s="4">
        <v>2892</v>
      </c>
      <c r="G364" s="2">
        <v>34</v>
      </c>
      <c r="H364" s="2">
        <v>30</v>
      </c>
      <c r="I364" s="2">
        <v>1</v>
      </c>
      <c r="J364" s="2">
        <v>0</v>
      </c>
      <c r="K364" s="2">
        <v>31</v>
      </c>
      <c r="L364" s="2">
        <v>3</v>
      </c>
      <c r="M364" s="2">
        <v>0</v>
      </c>
      <c r="N364" s="2">
        <v>0</v>
      </c>
      <c r="O364" s="2">
        <v>62</v>
      </c>
      <c r="P364" s="2">
        <v>605</v>
      </c>
      <c r="Q364" s="2">
        <v>230</v>
      </c>
      <c r="R364" s="2">
        <v>44</v>
      </c>
      <c r="S364" s="2">
        <v>2</v>
      </c>
      <c r="T364" s="2">
        <v>0</v>
      </c>
      <c r="U364" s="2">
        <v>0</v>
      </c>
      <c r="V364" s="2">
        <v>0</v>
      </c>
      <c r="W364" s="2">
        <v>0</v>
      </c>
      <c r="X364" s="2">
        <v>12</v>
      </c>
      <c r="Y364" s="2">
        <v>256</v>
      </c>
      <c r="Z364" s="2">
        <v>787</v>
      </c>
      <c r="AA364" s="2">
        <v>375</v>
      </c>
      <c r="AB364" s="2">
        <v>45</v>
      </c>
      <c r="AC364" s="2">
        <v>10</v>
      </c>
      <c r="AD364" s="2">
        <v>9</v>
      </c>
      <c r="AE364" s="2">
        <v>0</v>
      </c>
      <c r="AF364" s="2">
        <v>1</v>
      </c>
      <c r="AG364" s="2">
        <v>0</v>
      </c>
      <c r="AH364" s="2">
        <v>0</v>
      </c>
      <c r="AI364" s="2">
        <v>0</v>
      </c>
      <c r="AJ364" s="2">
        <v>0</v>
      </c>
      <c r="AK364" s="2">
        <v>0</v>
      </c>
      <c r="AL364" s="2">
        <v>0</v>
      </c>
      <c r="AM364" s="2">
        <v>0</v>
      </c>
      <c r="AN364" s="3">
        <f t="shared" si="20"/>
        <v>21518</v>
      </c>
      <c r="AO364">
        <f t="shared" si="21"/>
        <v>2437</v>
      </c>
      <c r="AP364">
        <f t="shared" si="22"/>
        <v>1</v>
      </c>
      <c r="AQ364" s="3">
        <f t="shared" si="23"/>
        <v>23956</v>
      </c>
    </row>
    <row r="365" spans="1:43" ht="15.75" hidden="1" thickTop="1" x14ac:dyDescent="0.25">
      <c r="A365" s="2">
        <v>3</v>
      </c>
      <c r="B365" s="2">
        <v>2021</v>
      </c>
      <c r="C365" s="2">
        <v>3</v>
      </c>
      <c r="D365" s="4">
        <v>8444</v>
      </c>
      <c r="E365" s="4">
        <v>10085</v>
      </c>
      <c r="F365" s="4">
        <v>2904</v>
      </c>
      <c r="G365" s="2">
        <v>34</v>
      </c>
      <c r="H365" s="2">
        <v>30</v>
      </c>
      <c r="I365" s="2">
        <v>1</v>
      </c>
      <c r="J365" s="2">
        <v>0</v>
      </c>
      <c r="K365" s="2">
        <v>31</v>
      </c>
      <c r="L365" s="2">
        <v>3</v>
      </c>
      <c r="M365" s="2">
        <v>0</v>
      </c>
      <c r="N365" s="2">
        <v>0</v>
      </c>
      <c r="O365" s="2">
        <v>61</v>
      </c>
      <c r="P365" s="2">
        <v>604</v>
      </c>
      <c r="Q365" s="2">
        <v>235</v>
      </c>
      <c r="R365" s="2">
        <v>45</v>
      </c>
      <c r="S365" s="2">
        <v>1</v>
      </c>
      <c r="T365" s="2">
        <v>0</v>
      </c>
      <c r="U365" s="2">
        <v>0</v>
      </c>
      <c r="V365" s="2">
        <v>0</v>
      </c>
      <c r="W365" s="2">
        <v>0</v>
      </c>
      <c r="X365" s="2">
        <v>12</v>
      </c>
      <c r="Y365" s="2">
        <v>255</v>
      </c>
      <c r="Z365" s="2">
        <v>786</v>
      </c>
      <c r="AA365" s="2">
        <v>374</v>
      </c>
      <c r="AB365" s="2">
        <v>46</v>
      </c>
      <c r="AC365" s="2">
        <v>10</v>
      </c>
      <c r="AD365" s="2">
        <v>9</v>
      </c>
      <c r="AE365" s="2">
        <v>0</v>
      </c>
      <c r="AF365" s="2">
        <v>1</v>
      </c>
      <c r="AG365" s="2">
        <v>0</v>
      </c>
      <c r="AH365" s="2">
        <v>0</v>
      </c>
      <c r="AI365" s="2">
        <v>0</v>
      </c>
      <c r="AJ365" s="2">
        <v>0</v>
      </c>
      <c r="AK365" s="2">
        <v>0</v>
      </c>
      <c r="AL365" s="2">
        <v>0</v>
      </c>
      <c r="AM365" s="2">
        <v>0</v>
      </c>
      <c r="AN365" s="3">
        <f t="shared" si="20"/>
        <v>21532</v>
      </c>
      <c r="AO365">
        <f t="shared" si="21"/>
        <v>2438</v>
      </c>
      <c r="AP365">
        <f t="shared" si="22"/>
        <v>1</v>
      </c>
      <c r="AQ365" s="3">
        <f t="shared" si="23"/>
        <v>23971</v>
      </c>
    </row>
    <row r="366" spans="1:43" ht="15.75" hidden="1" thickTop="1" x14ac:dyDescent="0.25">
      <c r="A366" s="2">
        <v>3</v>
      </c>
      <c r="B366" s="2">
        <v>2021</v>
      </c>
      <c r="C366" s="2">
        <v>4</v>
      </c>
      <c r="D366" s="4">
        <v>8426</v>
      </c>
      <c r="E366" s="4">
        <v>10077</v>
      </c>
      <c r="F366" s="4">
        <v>2927</v>
      </c>
      <c r="G366" s="2">
        <v>34</v>
      </c>
      <c r="H366" s="2">
        <v>30</v>
      </c>
      <c r="I366" s="2">
        <v>1</v>
      </c>
      <c r="J366" s="2">
        <v>0</v>
      </c>
      <c r="K366" s="2">
        <v>30</v>
      </c>
      <c r="L366" s="2">
        <v>3</v>
      </c>
      <c r="M366" s="2">
        <v>0</v>
      </c>
      <c r="N366" s="2">
        <v>0</v>
      </c>
      <c r="O366" s="2">
        <v>61</v>
      </c>
      <c r="P366" s="2">
        <v>599</v>
      </c>
      <c r="Q366" s="2">
        <v>239</v>
      </c>
      <c r="R366" s="2">
        <v>45</v>
      </c>
      <c r="S366" s="2">
        <v>1</v>
      </c>
      <c r="T366" s="2">
        <v>0</v>
      </c>
      <c r="U366" s="2">
        <v>0</v>
      </c>
      <c r="V366" s="2">
        <v>0</v>
      </c>
      <c r="W366" s="2">
        <v>0</v>
      </c>
      <c r="X366" s="2">
        <v>12</v>
      </c>
      <c r="Y366" s="2">
        <v>257</v>
      </c>
      <c r="Z366" s="2">
        <v>785</v>
      </c>
      <c r="AA366" s="2">
        <v>374</v>
      </c>
      <c r="AB366" s="2">
        <v>46</v>
      </c>
      <c r="AC366" s="2">
        <v>10</v>
      </c>
      <c r="AD366" s="2">
        <v>9</v>
      </c>
      <c r="AE366" s="2">
        <v>0</v>
      </c>
      <c r="AF366" s="2">
        <v>1</v>
      </c>
      <c r="AG366" s="2">
        <v>0</v>
      </c>
      <c r="AH366" s="2">
        <v>0</v>
      </c>
      <c r="AI366" s="2">
        <v>0</v>
      </c>
      <c r="AJ366" s="2">
        <v>0</v>
      </c>
      <c r="AK366" s="2">
        <v>0</v>
      </c>
      <c r="AL366" s="2">
        <v>0</v>
      </c>
      <c r="AM366" s="2">
        <v>0</v>
      </c>
      <c r="AN366" s="3">
        <f t="shared" si="20"/>
        <v>21528</v>
      </c>
      <c r="AO366">
        <f t="shared" si="21"/>
        <v>2438</v>
      </c>
      <c r="AP366">
        <f t="shared" si="22"/>
        <v>1</v>
      </c>
      <c r="AQ366" s="3">
        <f t="shared" si="23"/>
        <v>23967</v>
      </c>
    </row>
    <row r="367" spans="1:43" ht="15.75" hidden="1" thickTop="1" x14ac:dyDescent="0.25">
      <c r="A367" s="2">
        <v>3</v>
      </c>
      <c r="B367" s="2">
        <v>2021</v>
      </c>
      <c r="C367" s="2">
        <v>5</v>
      </c>
      <c r="D367" s="4">
        <v>8411</v>
      </c>
      <c r="E367" s="4">
        <v>10070</v>
      </c>
      <c r="F367" s="4">
        <v>2941</v>
      </c>
      <c r="G367" s="2">
        <v>34</v>
      </c>
      <c r="H367" s="2">
        <v>30</v>
      </c>
      <c r="I367" s="2">
        <v>1</v>
      </c>
      <c r="J367" s="2">
        <v>0</v>
      </c>
      <c r="K367" s="2">
        <v>30</v>
      </c>
      <c r="L367" s="2">
        <v>3</v>
      </c>
      <c r="M367" s="2">
        <v>0</v>
      </c>
      <c r="N367" s="2">
        <v>0</v>
      </c>
      <c r="O367" s="2">
        <v>61</v>
      </c>
      <c r="P367" s="2">
        <v>596</v>
      </c>
      <c r="Q367" s="2">
        <v>239</v>
      </c>
      <c r="R367" s="2">
        <v>45</v>
      </c>
      <c r="S367" s="2">
        <v>2</v>
      </c>
      <c r="T367" s="2">
        <v>0</v>
      </c>
      <c r="U367" s="2">
        <v>0</v>
      </c>
      <c r="V367" s="2">
        <v>0</v>
      </c>
      <c r="W367" s="2">
        <v>0</v>
      </c>
      <c r="X367" s="2">
        <v>12</v>
      </c>
      <c r="Y367" s="2">
        <v>256</v>
      </c>
      <c r="Z367" s="2">
        <v>783</v>
      </c>
      <c r="AA367" s="2">
        <v>378</v>
      </c>
      <c r="AB367" s="2">
        <v>44</v>
      </c>
      <c r="AC367" s="2">
        <v>11</v>
      </c>
      <c r="AD367" s="2">
        <v>9</v>
      </c>
      <c r="AE367" s="2">
        <v>0</v>
      </c>
      <c r="AF367" s="2">
        <v>1</v>
      </c>
      <c r="AG367" s="2">
        <v>0</v>
      </c>
      <c r="AH367" s="2">
        <v>0</v>
      </c>
      <c r="AI367" s="2">
        <v>0</v>
      </c>
      <c r="AJ367" s="2">
        <v>0</v>
      </c>
      <c r="AK367" s="2">
        <v>0</v>
      </c>
      <c r="AL367" s="2">
        <v>0</v>
      </c>
      <c r="AM367" s="2">
        <v>0</v>
      </c>
      <c r="AN367" s="3">
        <f t="shared" si="20"/>
        <v>21520</v>
      </c>
      <c r="AO367">
        <f t="shared" si="21"/>
        <v>2436</v>
      </c>
      <c r="AP367">
        <f t="shared" si="22"/>
        <v>1</v>
      </c>
      <c r="AQ367" s="3">
        <f t="shared" si="23"/>
        <v>23957</v>
      </c>
    </row>
    <row r="368" spans="1:43" ht="15.75" hidden="1" thickTop="1" x14ac:dyDescent="0.25">
      <c r="A368" s="2">
        <v>3</v>
      </c>
      <c r="B368" s="2">
        <v>2021</v>
      </c>
      <c r="C368" s="2">
        <v>6</v>
      </c>
      <c r="D368" s="4">
        <v>8400</v>
      </c>
      <c r="E368" s="4">
        <v>10068</v>
      </c>
      <c r="F368" s="4">
        <v>2974</v>
      </c>
      <c r="G368" s="2">
        <v>34</v>
      </c>
      <c r="H368" s="2">
        <v>30</v>
      </c>
      <c r="I368" s="2">
        <v>1</v>
      </c>
      <c r="J368" s="2">
        <v>0</v>
      </c>
      <c r="K368" s="2">
        <v>31</v>
      </c>
      <c r="L368" s="2">
        <v>3</v>
      </c>
      <c r="M368" s="2">
        <v>0</v>
      </c>
      <c r="N368" s="2">
        <v>0</v>
      </c>
      <c r="O368" s="2">
        <v>61</v>
      </c>
      <c r="P368" s="2">
        <v>593</v>
      </c>
      <c r="Q368" s="2">
        <v>241</v>
      </c>
      <c r="R368" s="2">
        <v>49</v>
      </c>
      <c r="S368" s="2">
        <v>2</v>
      </c>
      <c r="T368" s="2">
        <v>0</v>
      </c>
      <c r="U368" s="2">
        <v>0</v>
      </c>
      <c r="V368" s="2">
        <v>0</v>
      </c>
      <c r="W368" s="2">
        <v>0</v>
      </c>
      <c r="X368" s="2">
        <v>12</v>
      </c>
      <c r="Y368" s="2">
        <v>256</v>
      </c>
      <c r="Z368" s="2">
        <v>788</v>
      </c>
      <c r="AA368" s="2">
        <v>374</v>
      </c>
      <c r="AB368" s="2">
        <v>44</v>
      </c>
      <c r="AC368" s="2">
        <v>11</v>
      </c>
      <c r="AD368" s="2">
        <v>9</v>
      </c>
      <c r="AE368" s="2">
        <v>0</v>
      </c>
      <c r="AF368" s="2">
        <v>1</v>
      </c>
      <c r="AG368" s="2">
        <v>0</v>
      </c>
      <c r="AH368" s="2">
        <v>0</v>
      </c>
      <c r="AI368" s="2">
        <v>0</v>
      </c>
      <c r="AJ368" s="2">
        <v>0</v>
      </c>
      <c r="AK368" s="2">
        <v>0</v>
      </c>
      <c r="AL368" s="2">
        <v>0</v>
      </c>
      <c r="AM368" s="2">
        <v>0</v>
      </c>
      <c r="AN368" s="3">
        <f t="shared" si="20"/>
        <v>21541</v>
      </c>
      <c r="AO368">
        <f t="shared" si="21"/>
        <v>2440</v>
      </c>
      <c r="AP368">
        <f t="shared" si="22"/>
        <v>1</v>
      </c>
      <c r="AQ368" s="3">
        <f t="shared" si="23"/>
        <v>23982</v>
      </c>
    </row>
    <row r="369" spans="1:43" ht="15.75" hidden="1" thickTop="1" x14ac:dyDescent="0.25">
      <c r="A369" s="2">
        <v>3</v>
      </c>
      <c r="B369" s="2">
        <v>2021</v>
      </c>
      <c r="C369" s="2">
        <v>7</v>
      </c>
      <c r="D369" s="4">
        <v>8766</v>
      </c>
      <c r="E369" s="4">
        <v>9685</v>
      </c>
      <c r="F369" s="4">
        <v>2985</v>
      </c>
      <c r="G369" s="2">
        <v>34</v>
      </c>
      <c r="H369" s="2">
        <v>46</v>
      </c>
      <c r="I369" s="2">
        <v>1</v>
      </c>
      <c r="J369" s="2">
        <v>0</v>
      </c>
      <c r="K369" s="2">
        <v>31</v>
      </c>
      <c r="L369" s="2">
        <v>3</v>
      </c>
      <c r="M369" s="2">
        <v>0</v>
      </c>
      <c r="N369" s="2">
        <v>0</v>
      </c>
      <c r="O369" s="2">
        <v>62</v>
      </c>
      <c r="P369" s="2">
        <v>631</v>
      </c>
      <c r="Q369" s="2">
        <v>238</v>
      </c>
      <c r="R369" s="2">
        <v>48</v>
      </c>
      <c r="S369" s="2">
        <v>2</v>
      </c>
      <c r="T369" s="2">
        <v>0</v>
      </c>
      <c r="U369" s="2">
        <v>0</v>
      </c>
      <c r="V369" s="2">
        <v>0</v>
      </c>
      <c r="W369" s="2">
        <v>0</v>
      </c>
      <c r="X369" s="2">
        <v>12</v>
      </c>
      <c r="Y369" s="2">
        <v>308</v>
      </c>
      <c r="Z369" s="2">
        <v>769</v>
      </c>
      <c r="AA369" s="2">
        <v>310</v>
      </c>
      <c r="AB369" s="2">
        <v>36</v>
      </c>
      <c r="AC369" s="2">
        <v>11</v>
      </c>
      <c r="AD369" s="2">
        <v>10</v>
      </c>
      <c r="AE369" s="2">
        <v>0</v>
      </c>
      <c r="AF369" s="2">
        <v>1</v>
      </c>
      <c r="AG369" s="2">
        <v>0</v>
      </c>
      <c r="AH369" s="2">
        <v>0</v>
      </c>
      <c r="AI369" s="2">
        <v>0</v>
      </c>
      <c r="AJ369" s="2">
        <v>0</v>
      </c>
      <c r="AK369" s="2">
        <v>0</v>
      </c>
      <c r="AL369" s="2">
        <v>0</v>
      </c>
      <c r="AM369" s="2">
        <v>0</v>
      </c>
      <c r="AN369" s="3">
        <f t="shared" si="20"/>
        <v>21551</v>
      </c>
      <c r="AO369">
        <f t="shared" si="21"/>
        <v>2437</v>
      </c>
      <c r="AP369">
        <f t="shared" si="22"/>
        <v>1</v>
      </c>
      <c r="AQ369" s="3">
        <f t="shared" si="23"/>
        <v>23989</v>
      </c>
    </row>
    <row r="370" spans="1:43" ht="15.75" hidden="1" thickTop="1" x14ac:dyDescent="0.25">
      <c r="A370" s="2">
        <v>3</v>
      </c>
      <c r="B370" s="2">
        <v>2021</v>
      </c>
      <c r="C370" s="2">
        <v>8</v>
      </c>
      <c r="D370" s="4">
        <v>8744</v>
      </c>
      <c r="E370" s="4">
        <v>9721</v>
      </c>
      <c r="F370" s="4">
        <v>3000</v>
      </c>
      <c r="G370" s="2">
        <v>34</v>
      </c>
      <c r="H370" s="2">
        <v>46</v>
      </c>
      <c r="I370" s="2">
        <v>1</v>
      </c>
      <c r="J370" s="2">
        <v>0</v>
      </c>
      <c r="K370" s="2">
        <v>31</v>
      </c>
      <c r="L370" s="2">
        <v>3</v>
      </c>
      <c r="M370" s="2">
        <v>0</v>
      </c>
      <c r="N370" s="2">
        <v>0</v>
      </c>
      <c r="O370" s="2">
        <v>62</v>
      </c>
      <c r="P370" s="2">
        <v>633</v>
      </c>
      <c r="Q370" s="2">
        <v>236</v>
      </c>
      <c r="R370" s="2">
        <v>46</v>
      </c>
      <c r="S370" s="2">
        <v>2</v>
      </c>
      <c r="T370" s="2">
        <v>0</v>
      </c>
      <c r="U370" s="2">
        <v>0</v>
      </c>
      <c r="V370" s="2">
        <v>0</v>
      </c>
      <c r="W370" s="2">
        <v>0</v>
      </c>
      <c r="X370" s="2">
        <v>12</v>
      </c>
      <c r="Y370" s="2">
        <v>304</v>
      </c>
      <c r="Z370" s="2">
        <v>775</v>
      </c>
      <c r="AA370" s="2">
        <v>313</v>
      </c>
      <c r="AB370" s="2">
        <v>36</v>
      </c>
      <c r="AC370" s="2">
        <v>11</v>
      </c>
      <c r="AD370" s="2">
        <v>10</v>
      </c>
      <c r="AE370" s="2">
        <v>0</v>
      </c>
      <c r="AF370" s="2">
        <v>1</v>
      </c>
      <c r="AG370" s="2">
        <v>0</v>
      </c>
      <c r="AH370" s="2">
        <v>0</v>
      </c>
      <c r="AI370" s="2">
        <v>0</v>
      </c>
      <c r="AJ370" s="2">
        <v>0</v>
      </c>
      <c r="AK370" s="2">
        <v>0</v>
      </c>
      <c r="AL370" s="2">
        <v>0</v>
      </c>
      <c r="AM370" s="2">
        <v>0</v>
      </c>
      <c r="AN370" s="3">
        <f t="shared" si="20"/>
        <v>21580</v>
      </c>
      <c r="AO370">
        <f t="shared" si="21"/>
        <v>2440</v>
      </c>
      <c r="AP370">
        <f t="shared" si="22"/>
        <v>1</v>
      </c>
      <c r="AQ370" s="3">
        <f t="shared" si="23"/>
        <v>24021</v>
      </c>
    </row>
    <row r="371" spans="1:43" ht="15.75" hidden="1" thickTop="1" x14ac:dyDescent="0.25">
      <c r="A371" s="2">
        <v>3</v>
      </c>
      <c r="B371" s="2">
        <v>2021</v>
      </c>
      <c r="C371" s="2">
        <v>9</v>
      </c>
      <c r="D371" s="4">
        <v>8720</v>
      </c>
      <c r="E371" s="4">
        <v>9698</v>
      </c>
      <c r="F371" s="4">
        <v>3004</v>
      </c>
      <c r="G371" s="2">
        <v>34</v>
      </c>
      <c r="H371" s="2">
        <v>46</v>
      </c>
      <c r="I371" s="2">
        <v>1</v>
      </c>
      <c r="J371" s="2">
        <v>0</v>
      </c>
      <c r="K371" s="2">
        <v>31</v>
      </c>
      <c r="L371" s="2">
        <v>3</v>
      </c>
      <c r="M371" s="2">
        <v>0</v>
      </c>
      <c r="N371" s="2">
        <v>0</v>
      </c>
      <c r="O371" s="2">
        <v>62</v>
      </c>
      <c r="P371" s="2">
        <v>629</v>
      </c>
      <c r="Q371" s="2">
        <v>227</v>
      </c>
      <c r="R371" s="2">
        <v>43</v>
      </c>
      <c r="S371" s="2">
        <v>2</v>
      </c>
      <c r="T371" s="2">
        <v>0</v>
      </c>
      <c r="U371" s="2">
        <v>0</v>
      </c>
      <c r="V371" s="2">
        <v>0</v>
      </c>
      <c r="W371" s="2">
        <v>0</v>
      </c>
      <c r="X371" s="2">
        <v>12</v>
      </c>
      <c r="Y371" s="2">
        <v>309</v>
      </c>
      <c r="Z371" s="2">
        <v>786</v>
      </c>
      <c r="AA371" s="2">
        <v>320</v>
      </c>
      <c r="AB371" s="2">
        <v>36</v>
      </c>
      <c r="AC371" s="2">
        <v>11</v>
      </c>
      <c r="AD371" s="2">
        <v>10</v>
      </c>
      <c r="AE371" s="2">
        <v>0</v>
      </c>
      <c r="AF371" s="2">
        <v>1</v>
      </c>
      <c r="AG371" s="2">
        <v>0</v>
      </c>
      <c r="AH371" s="2">
        <v>0</v>
      </c>
      <c r="AI371" s="2">
        <v>0</v>
      </c>
      <c r="AJ371" s="2">
        <v>0</v>
      </c>
      <c r="AK371" s="2">
        <v>0</v>
      </c>
      <c r="AL371" s="2">
        <v>0</v>
      </c>
      <c r="AM371" s="2">
        <v>0</v>
      </c>
      <c r="AN371" s="3">
        <f t="shared" si="20"/>
        <v>21537</v>
      </c>
      <c r="AO371">
        <f t="shared" si="21"/>
        <v>2447</v>
      </c>
      <c r="AP371">
        <f t="shared" si="22"/>
        <v>1</v>
      </c>
      <c r="AQ371" s="3">
        <f t="shared" si="23"/>
        <v>23985</v>
      </c>
    </row>
    <row r="372" spans="1:43" ht="15.75" hidden="1" thickTop="1" x14ac:dyDescent="0.25">
      <c r="A372" s="2">
        <v>3</v>
      </c>
      <c r="B372" s="2">
        <v>2021</v>
      </c>
      <c r="C372" s="2">
        <v>10</v>
      </c>
      <c r="D372" s="4">
        <v>8695</v>
      </c>
      <c r="E372" s="4">
        <v>9709</v>
      </c>
      <c r="F372" s="4">
        <v>3019</v>
      </c>
      <c r="G372" s="2">
        <v>34</v>
      </c>
      <c r="H372" s="2">
        <v>46</v>
      </c>
      <c r="I372" s="2">
        <v>1</v>
      </c>
      <c r="J372" s="2">
        <v>0</v>
      </c>
      <c r="K372" s="2">
        <v>31</v>
      </c>
      <c r="L372" s="2">
        <v>3</v>
      </c>
      <c r="M372" s="2">
        <v>0</v>
      </c>
      <c r="N372" s="2">
        <v>0</v>
      </c>
      <c r="O372" s="2">
        <v>61</v>
      </c>
      <c r="P372" s="2">
        <v>626</v>
      </c>
      <c r="Q372" s="2">
        <v>224</v>
      </c>
      <c r="R372" s="2">
        <v>40</v>
      </c>
      <c r="S372" s="2">
        <v>2</v>
      </c>
      <c r="T372" s="2">
        <v>0</v>
      </c>
      <c r="U372" s="2">
        <v>0</v>
      </c>
      <c r="V372" s="2">
        <v>0</v>
      </c>
      <c r="W372" s="2">
        <v>0</v>
      </c>
      <c r="X372" s="2">
        <v>12</v>
      </c>
      <c r="Y372" s="2">
        <v>304</v>
      </c>
      <c r="Z372" s="2">
        <v>796</v>
      </c>
      <c r="AA372" s="2">
        <v>323</v>
      </c>
      <c r="AB372" s="2">
        <v>36</v>
      </c>
      <c r="AC372" s="2">
        <v>11</v>
      </c>
      <c r="AD372" s="2">
        <v>10</v>
      </c>
      <c r="AE372" s="2">
        <v>0</v>
      </c>
      <c r="AF372" s="2">
        <v>1</v>
      </c>
      <c r="AG372" s="2">
        <v>0</v>
      </c>
      <c r="AH372" s="2">
        <v>0</v>
      </c>
      <c r="AI372" s="2">
        <v>0</v>
      </c>
      <c r="AJ372" s="2">
        <v>0</v>
      </c>
      <c r="AK372" s="2">
        <v>0</v>
      </c>
      <c r="AL372" s="2">
        <v>0</v>
      </c>
      <c r="AM372" s="2">
        <v>0</v>
      </c>
      <c r="AN372" s="3">
        <f t="shared" si="20"/>
        <v>21538</v>
      </c>
      <c r="AO372">
        <f t="shared" si="21"/>
        <v>2445</v>
      </c>
      <c r="AP372">
        <f t="shared" si="22"/>
        <v>1</v>
      </c>
      <c r="AQ372" s="3">
        <f t="shared" si="23"/>
        <v>23984</v>
      </c>
    </row>
    <row r="373" spans="1:43" ht="15.75" hidden="1" thickTop="1" x14ac:dyDescent="0.25">
      <c r="A373" s="2">
        <v>3</v>
      </c>
      <c r="B373" s="2">
        <v>2021</v>
      </c>
      <c r="C373" s="2">
        <v>11</v>
      </c>
      <c r="D373" s="4">
        <v>8666</v>
      </c>
      <c r="E373" s="4">
        <v>9680</v>
      </c>
      <c r="F373" s="4">
        <v>3032</v>
      </c>
      <c r="G373" s="2">
        <v>36</v>
      </c>
      <c r="H373" s="2">
        <v>46</v>
      </c>
      <c r="I373" s="2">
        <v>1</v>
      </c>
      <c r="J373" s="2">
        <v>0</v>
      </c>
      <c r="K373" s="2">
        <v>31</v>
      </c>
      <c r="L373" s="2">
        <v>3</v>
      </c>
      <c r="M373" s="2">
        <v>0</v>
      </c>
      <c r="N373" s="2">
        <v>0</v>
      </c>
      <c r="O373" s="2">
        <v>61</v>
      </c>
      <c r="P373" s="2">
        <v>614</v>
      </c>
      <c r="Q373" s="2">
        <v>221</v>
      </c>
      <c r="R373" s="2">
        <v>44</v>
      </c>
      <c r="S373" s="2">
        <v>2</v>
      </c>
      <c r="T373" s="2">
        <v>0</v>
      </c>
      <c r="U373" s="2">
        <v>0</v>
      </c>
      <c r="V373" s="2">
        <v>0</v>
      </c>
      <c r="W373" s="2">
        <v>0</v>
      </c>
      <c r="X373" s="2">
        <v>12</v>
      </c>
      <c r="Y373" s="2">
        <v>310</v>
      </c>
      <c r="Z373" s="2">
        <v>801</v>
      </c>
      <c r="AA373" s="2">
        <v>320</v>
      </c>
      <c r="AB373" s="2">
        <v>36</v>
      </c>
      <c r="AC373" s="2">
        <v>11</v>
      </c>
      <c r="AD373" s="2">
        <v>10</v>
      </c>
      <c r="AE373" s="2">
        <v>0</v>
      </c>
      <c r="AF373" s="2">
        <v>1</v>
      </c>
      <c r="AG373" s="2">
        <v>0</v>
      </c>
      <c r="AH373" s="2">
        <v>0</v>
      </c>
      <c r="AI373" s="2">
        <v>0</v>
      </c>
      <c r="AJ373" s="2">
        <v>0</v>
      </c>
      <c r="AK373" s="2">
        <v>0</v>
      </c>
      <c r="AL373" s="2">
        <v>0</v>
      </c>
      <c r="AM373" s="2">
        <v>0</v>
      </c>
      <c r="AN373" s="3">
        <f t="shared" si="20"/>
        <v>21495</v>
      </c>
      <c r="AO373">
        <f t="shared" si="21"/>
        <v>2442</v>
      </c>
      <c r="AP373">
        <f t="shared" si="22"/>
        <v>1</v>
      </c>
      <c r="AQ373" s="3">
        <f t="shared" si="23"/>
        <v>23938</v>
      </c>
    </row>
    <row r="374" spans="1:43" ht="15.75" hidden="1" thickTop="1" x14ac:dyDescent="0.25">
      <c r="A374" s="2">
        <v>3</v>
      </c>
      <c r="B374" s="2">
        <v>2021</v>
      </c>
      <c r="C374" s="2">
        <v>12</v>
      </c>
      <c r="D374" s="4">
        <v>8671</v>
      </c>
      <c r="E374" s="4">
        <v>9702</v>
      </c>
      <c r="F374" s="4">
        <v>3051</v>
      </c>
      <c r="G374" s="2">
        <v>36</v>
      </c>
      <c r="H374" s="2">
        <v>46</v>
      </c>
      <c r="I374" s="2">
        <v>1</v>
      </c>
      <c r="J374" s="2">
        <v>0</v>
      </c>
      <c r="K374" s="2">
        <v>31</v>
      </c>
      <c r="L374" s="2">
        <v>3</v>
      </c>
      <c r="M374" s="2">
        <v>0</v>
      </c>
      <c r="N374" s="2">
        <v>0</v>
      </c>
      <c r="O374" s="2">
        <v>61</v>
      </c>
      <c r="P374" s="2">
        <v>616</v>
      </c>
      <c r="Q374" s="2">
        <v>219</v>
      </c>
      <c r="R374" s="2">
        <v>39</v>
      </c>
      <c r="S374" s="2">
        <v>2</v>
      </c>
      <c r="T374" s="2">
        <v>0</v>
      </c>
      <c r="U374" s="2">
        <v>0</v>
      </c>
      <c r="V374" s="2">
        <v>0</v>
      </c>
      <c r="W374" s="2">
        <v>0</v>
      </c>
      <c r="X374" s="2">
        <v>12</v>
      </c>
      <c r="Y374" s="2">
        <v>308</v>
      </c>
      <c r="Z374" s="2">
        <v>809</v>
      </c>
      <c r="AA374" s="2">
        <v>323</v>
      </c>
      <c r="AB374" s="2">
        <v>36</v>
      </c>
      <c r="AC374" s="2">
        <v>11</v>
      </c>
      <c r="AD374" s="2">
        <v>10</v>
      </c>
      <c r="AE374" s="2">
        <v>0</v>
      </c>
      <c r="AF374" s="2">
        <v>1</v>
      </c>
      <c r="AG374" s="2">
        <v>0</v>
      </c>
      <c r="AH374" s="2">
        <v>0</v>
      </c>
      <c r="AI374" s="2">
        <v>0</v>
      </c>
      <c r="AJ374" s="2">
        <v>0</v>
      </c>
      <c r="AK374" s="2">
        <v>0</v>
      </c>
      <c r="AL374" s="2">
        <v>0</v>
      </c>
      <c r="AM374" s="2">
        <v>0</v>
      </c>
      <c r="AN374" s="3">
        <f t="shared" si="20"/>
        <v>21541</v>
      </c>
      <c r="AO374">
        <f t="shared" si="21"/>
        <v>2446</v>
      </c>
      <c r="AP374">
        <f t="shared" si="22"/>
        <v>1</v>
      </c>
      <c r="AQ374" s="3">
        <f t="shared" si="23"/>
        <v>23988</v>
      </c>
    </row>
    <row r="375" spans="1:43" ht="15.75" hidden="1" thickTop="1" x14ac:dyDescent="0.25">
      <c r="A375" s="2">
        <v>4</v>
      </c>
      <c r="B375" s="2">
        <v>2021</v>
      </c>
      <c r="C375" s="2">
        <v>1</v>
      </c>
      <c r="D375" s="4">
        <v>9233</v>
      </c>
      <c r="E375" s="4">
        <v>27877</v>
      </c>
      <c r="F375" s="4">
        <v>13119</v>
      </c>
      <c r="G375" s="2">
        <v>21</v>
      </c>
      <c r="H375" s="2">
        <v>287</v>
      </c>
      <c r="I375" s="2">
        <v>5</v>
      </c>
      <c r="J375" s="2">
        <v>3</v>
      </c>
      <c r="K375" s="2">
        <v>11</v>
      </c>
      <c r="L375" s="2">
        <v>3</v>
      </c>
      <c r="M375" s="2">
        <v>0</v>
      </c>
      <c r="N375" s="2">
        <v>0</v>
      </c>
      <c r="O375" s="2">
        <v>20</v>
      </c>
      <c r="P375" s="2">
        <v>688</v>
      </c>
      <c r="Q375" s="2">
        <v>523</v>
      </c>
      <c r="R375" s="2">
        <v>184</v>
      </c>
      <c r="S375" s="2">
        <v>12</v>
      </c>
      <c r="T375" s="2">
        <v>2</v>
      </c>
      <c r="U375" s="2">
        <v>2</v>
      </c>
      <c r="V375" s="2">
        <v>0</v>
      </c>
      <c r="W375" s="2">
        <v>0</v>
      </c>
      <c r="X375" s="2">
        <v>10</v>
      </c>
      <c r="Y375" s="2">
        <v>492</v>
      </c>
      <c r="Z375" s="4">
        <v>1807</v>
      </c>
      <c r="AA375" s="4">
        <v>1209</v>
      </c>
      <c r="AB375" s="2">
        <v>152</v>
      </c>
      <c r="AC375" s="2">
        <v>29</v>
      </c>
      <c r="AD375" s="2">
        <v>31</v>
      </c>
      <c r="AE375" s="2">
        <v>0</v>
      </c>
      <c r="AF375" s="2">
        <v>3</v>
      </c>
      <c r="AG375" s="2">
        <v>0</v>
      </c>
      <c r="AH375" s="2">
        <v>2</v>
      </c>
      <c r="AI375" s="2">
        <v>0</v>
      </c>
      <c r="AJ375" s="2">
        <v>0</v>
      </c>
      <c r="AK375" s="2">
        <v>3</v>
      </c>
      <c r="AL375" s="2">
        <v>0</v>
      </c>
      <c r="AM375" s="2">
        <v>1</v>
      </c>
      <c r="AN375" s="3">
        <f t="shared" si="20"/>
        <v>50559</v>
      </c>
      <c r="AO375">
        <f t="shared" si="21"/>
        <v>5161</v>
      </c>
      <c r="AP375">
        <f t="shared" si="22"/>
        <v>9</v>
      </c>
      <c r="AQ375" s="3">
        <f t="shared" si="23"/>
        <v>55729</v>
      </c>
    </row>
    <row r="376" spans="1:43" ht="15.75" hidden="1" thickTop="1" x14ac:dyDescent="0.25">
      <c r="A376" s="2">
        <v>4</v>
      </c>
      <c r="B376" s="2">
        <v>2021</v>
      </c>
      <c r="C376" s="2">
        <v>2</v>
      </c>
      <c r="D376" s="4">
        <v>9255</v>
      </c>
      <c r="E376" s="4">
        <v>27887</v>
      </c>
      <c r="F376" s="4">
        <v>13192</v>
      </c>
      <c r="G376" s="2">
        <v>21</v>
      </c>
      <c r="H376" s="2">
        <v>287</v>
      </c>
      <c r="I376" s="2">
        <v>5</v>
      </c>
      <c r="J376" s="2">
        <v>0</v>
      </c>
      <c r="K376" s="2">
        <v>11</v>
      </c>
      <c r="L376" s="2">
        <v>3</v>
      </c>
      <c r="M376" s="2">
        <v>0</v>
      </c>
      <c r="N376" s="2">
        <v>0</v>
      </c>
      <c r="O376" s="2">
        <v>20</v>
      </c>
      <c r="P376" s="2">
        <v>688</v>
      </c>
      <c r="Q376" s="2">
        <v>539</v>
      </c>
      <c r="R376" s="2">
        <v>177</v>
      </c>
      <c r="S376" s="2">
        <v>12</v>
      </c>
      <c r="T376" s="2">
        <v>1</v>
      </c>
      <c r="U376" s="2">
        <v>1</v>
      </c>
      <c r="V376" s="2">
        <v>0</v>
      </c>
      <c r="W376" s="2">
        <v>0</v>
      </c>
      <c r="X376" s="2">
        <v>10</v>
      </c>
      <c r="Y376" s="2">
        <v>492</v>
      </c>
      <c r="Z376" s="4">
        <v>1811</v>
      </c>
      <c r="AA376" s="4">
        <v>1216</v>
      </c>
      <c r="AB376" s="2">
        <v>154</v>
      </c>
      <c r="AC376" s="2">
        <v>30</v>
      </c>
      <c r="AD376" s="2">
        <v>31</v>
      </c>
      <c r="AE376" s="2">
        <v>0</v>
      </c>
      <c r="AF376" s="2">
        <v>3</v>
      </c>
      <c r="AG376" s="2">
        <v>0</v>
      </c>
      <c r="AH376" s="2">
        <v>2</v>
      </c>
      <c r="AI376" s="2">
        <v>0</v>
      </c>
      <c r="AJ376" s="2">
        <v>0</v>
      </c>
      <c r="AK376" s="2">
        <v>1</v>
      </c>
      <c r="AL376" s="2">
        <v>0</v>
      </c>
      <c r="AM376" s="2">
        <v>1</v>
      </c>
      <c r="AN376" s="3">
        <f t="shared" si="20"/>
        <v>50661</v>
      </c>
      <c r="AO376">
        <f t="shared" si="21"/>
        <v>5182</v>
      </c>
      <c r="AP376">
        <f t="shared" si="22"/>
        <v>7</v>
      </c>
      <c r="AQ376" s="3">
        <f t="shared" si="23"/>
        <v>55850</v>
      </c>
    </row>
    <row r="377" spans="1:43" ht="15.75" hidden="1" thickTop="1" x14ac:dyDescent="0.25">
      <c r="A377" s="2">
        <v>4</v>
      </c>
      <c r="B377" s="2">
        <v>2021</v>
      </c>
      <c r="C377" s="2">
        <v>3</v>
      </c>
      <c r="D377" s="4">
        <v>9252</v>
      </c>
      <c r="E377" s="4">
        <v>27933</v>
      </c>
      <c r="F377" s="4">
        <v>13323</v>
      </c>
      <c r="G377" s="2">
        <v>21</v>
      </c>
      <c r="H377" s="2">
        <v>287</v>
      </c>
      <c r="I377" s="2">
        <v>5</v>
      </c>
      <c r="J377" s="2">
        <v>0</v>
      </c>
      <c r="K377" s="2">
        <v>11</v>
      </c>
      <c r="L377" s="2">
        <v>3</v>
      </c>
      <c r="M377" s="2">
        <v>0</v>
      </c>
      <c r="N377" s="2">
        <v>0</v>
      </c>
      <c r="O377" s="2">
        <v>21</v>
      </c>
      <c r="P377" s="2">
        <v>682</v>
      </c>
      <c r="Q377" s="2">
        <v>533</v>
      </c>
      <c r="R377" s="2">
        <v>176</v>
      </c>
      <c r="S377" s="2">
        <v>13</v>
      </c>
      <c r="T377" s="2">
        <v>1</v>
      </c>
      <c r="U377" s="2">
        <v>1</v>
      </c>
      <c r="V377" s="2">
        <v>0</v>
      </c>
      <c r="W377" s="2">
        <v>0</v>
      </c>
      <c r="X377" s="2">
        <v>9</v>
      </c>
      <c r="Y377" s="2">
        <v>494</v>
      </c>
      <c r="Z377" s="4">
        <v>1827</v>
      </c>
      <c r="AA377" s="4">
        <v>1225</v>
      </c>
      <c r="AB377" s="2">
        <v>161</v>
      </c>
      <c r="AC377" s="2">
        <v>30</v>
      </c>
      <c r="AD377" s="2">
        <v>28</v>
      </c>
      <c r="AE377" s="2">
        <v>0</v>
      </c>
      <c r="AF377" s="2">
        <v>3</v>
      </c>
      <c r="AG377" s="2">
        <v>0</v>
      </c>
      <c r="AH377" s="2">
        <v>2</v>
      </c>
      <c r="AI377" s="2">
        <v>0</v>
      </c>
      <c r="AJ377" s="2">
        <v>0</v>
      </c>
      <c r="AK377" s="2">
        <v>1</v>
      </c>
      <c r="AL377" s="2">
        <v>0</v>
      </c>
      <c r="AM377" s="2">
        <v>1</v>
      </c>
      <c r="AN377" s="3">
        <f t="shared" si="20"/>
        <v>50835</v>
      </c>
      <c r="AO377">
        <f t="shared" si="21"/>
        <v>5201</v>
      </c>
      <c r="AP377">
        <f t="shared" si="22"/>
        <v>7</v>
      </c>
      <c r="AQ377" s="3">
        <f t="shared" si="23"/>
        <v>56043</v>
      </c>
    </row>
    <row r="378" spans="1:43" ht="15.75" hidden="1" thickTop="1" x14ac:dyDescent="0.25">
      <c r="A378" s="2">
        <v>4</v>
      </c>
      <c r="B378" s="2">
        <v>2021</v>
      </c>
      <c r="C378" s="2">
        <v>4</v>
      </c>
      <c r="D378" s="4">
        <v>9244</v>
      </c>
      <c r="E378" s="4">
        <v>27934</v>
      </c>
      <c r="F378" s="4">
        <v>13462</v>
      </c>
      <c r="G378" s="2">
        <v>21</v>
      </c>
      <c r="H378" s="2">
        <v>287</v>
      </c>
      <c r="I378" s="2">
        <v>5</v>
      </c>
      <c r="J378" s="2">
        <v>0</v>
      </c>
      <c r="K378" s="2">
        <v>11</v>
      </c>
      <c r="L378" s="2">
        <v>3</v>
      </c>
      <c r="M378" s="2">
        <v>0</v>
      </c>
      <c r="N378" s="2">
        <v>0</v>
      </c>
      <c r="O378" s="2">
        <v>22</v>
      </c>
      <c r="P378" s="2">
        <v>683</v>
      </c>
      <c r="Q378" s="2">
        <v>532</v>
      </c>
      <c r="R378" s="2">
        <v>181</v>
      </c>
      <c r="S378" s="2">
        <v>14</v>
      </c>
      <c r="T378" s="2">
        <v>1</v>
      </c>
      <c r="U378" s="2">
        <v>1</v>
      </c>
      <c r="V378" s="2">
        <v>0</v>
      </c>
      <c r="W378" s="2">
        <v>0</v>
      </c>
      <c r="X378" s="2">
        <v>9</v>
      </c>
      <c r="Y378" s="2">
        <v>489</v>
      </c>
      <c r="Z378" s="4">
        <v>1823</v>
      </c>
      <c r="AA378" s="4">
        <v>1219</v>
      </c>
      <c r="AB378" s="2">
        <v>156</v>
      </c>
      <c r="AC378" s="2">
        <v>30</v>
      </c>
      <c r="AD378" s="2">
        <v>32</v>
      </c>
      <c r="AE378" s="2">
        <v>0</v>
      </c>
      <c r="AF378" s="2">
        <v>3</v>
      </c>
      <c r="AG378" s="2">
        <v>0</v>
      </c>
      <c r="AH378" s="2">
        <v>2</v>
      </c>
      <c r="AI378" s="2">
        <v>0</v>
      </c>
      <c r="AJ378" s="2">
        <v>0</v>
      </c>
      <c r="AK378" s="2">
        <v>3</v>
      </c>
      <c r="AL378" s="2">
        <v>0</v>
      </c>
      <c r="AM378" s="2">
        <v>1</v>
      </c>
      <c r="AN378" s="3">
        <f t="shared" si="20"/>
        <v>50967</v>
      </c>
      <c r="AO378">
        <f t="shared" si="21"/>
        <v>5192</v>
      </c>
      <c r="AP378">
        <f t="shared" si="22"/>
        <v>9</v>
      </c>
      <c r="AQ378" s="3">
        <f t="shared" si="23"/>
        <v>56168</v>
      </c>
    </row>
    <row r="379" spans="1:43" ht="15.75" hidden="1" thickTop="1" x14ac:dyDescent="0.25">
      <c r="A379" s="2">
        <v>4</v>
      </c>
      <c r="B379" s="2">
        <v>2021</v>
      </c>
      <c r="C379" s="2">
        <v>5</v>
      </c>
      <c r="D379" s="4">
        <v>9223</v>
      </c>
      <c r="E379" s="4">
        <v>27961</v>
      </c>
      <c r="F379" s="4">
        <v>13517</v>
      </c>
      <c r="G379" s="2">
        <v>21</v>
      </c>
      <c r="H379" s="2">
        <v>285</v>
      </c>
      <c r="I379" s="2">
        <v>5</v>
      </c>
      <c r="J379" s="2">
        <v>0</v>
      </c>
      <c r="K379" s="2">
        <v>11</v>
      </c>
      <c r="L379" s="2">
        <v>3</v>
      </c>
      <c r="M379" s="2">
        <v>0</v>
      </c>
      <c r="N379" s="2">
        <v>0</v>
      </c>
      <c r="O379" s="2">
        <v>21</v>
      </c>
      <c r="P379" s="2">
        <v>680</v>
      </c>
      <c r="Q379" s="2">
        <v>529</v>
      </c>
      <c r="R379" s="2">
        <v>167</v>
      </c>
      <c r="S379" s="2">
        <v>12</v>
      </c>
      <c r="T379" s="2">
        <v>1</v>
      </c>
      <c r="U379" s="2">
        <v>1</v>
      </c>
      <c r="V379" s="2">
        <v>0</v>
      </c>
      <c r="W379" s="2">
        <v>0</v>
      </c>
      <c r="X379" s="2">
        <v>10</v>
      </c>
      <c r="Y379" s="2">
        <v>488</v>
      </c>
      <c r="Z379" s="4">
        <v>1839</v>
      </c>
      <c r="AA379" s="4">
        <v>1224</v>
      </c>
      <c r="AB379" s="2">
        <v>159</v>
      </c>
      <c r="AC379" s="2">
        <v>30</v>
      </c>
      <c r="AD379" s="2">
        <v>30</v>
      </c>
      <c r="AE379" s="2">
        <v>0</v>
      </c>
      <c r="AF379" s="2">
        <v>3</v>
      </c>
      <c r="AG379" s="2">
        <v>0</v>
      </c>
      <c r="AH379" s="2">
        <v>2</v>
      </c>
      <c r="AI379" s="2">
        <v>0</v>
      </c>
      <c r="AJ379" s="2">
        <v>0</v>
      </c>
      <c r="AK379" s="2">
        <v>2</v>
      </c>
      <c r="AL379" s="2">
        <v>0</v>
      </c>
      <c r="AM379" s="2">
        <v>1</v>
      </c>
      <c r="AN379" s="3">
        <f t="shared" si="20"/>
        <v>51026</v>
      </c>
      <c r="AO379">
        <f t="shared" si="21"/>
        <v>5191</v>
      </c>
      <c r="AP379">
        <f t="shared" si="22"/>
        <v>8</v>
      </c>
      <c r="AQ379" s="3">
        <f t="shared" si="23"/>
        <v>56225</v>
      </c>
    </row>
    <row r="380" spans="1:43" ht="15.75" hidden="1" thickTop="1" x14ac:dyDescent="0.25">
      <c r="A380" s="2">
        <v>4</v>
      </c>
      <c r="B380" s="2">
        <v>2021</v>
      </c>
      <c r="C380" s="2">
        <v>6</v>
      </c>
      <c r="D380" s="4">
        <v>9234</v>
      </c>
      <c r="E380" s="4">
        <v>27987</v>
      </c>
      <c r="F380" s="4">
        <v>13689</v>
      </c>
      <c r="G380" s="2">
        <v>21</v>
      </c>
      <c r="H380" s="2">
        <v>285</v>
      </c>
      <c r="I380" s="2">
        <v>5</v>
      </c>
      <c r="J380" s="2">
        <v>0</v>
      </c>
      <c r="K380" s="2">
        <v>11</v>
      </c>
      <c r="L380" s="2">
        <v>3</v>
      </c>
      <c r="M380" s="2">
        <v>0</v>
      </c>
      <c r="N380" s="2">
        <v>0</v>
      </c>
      <c r="O380" s="2">
        <v>21</v>
      </c>
      <c r="P380" s="2">
        <v>676</v>
      </c>
      <c r="Q380" s="2">
        <v>560</v>
      </c>
      <c r="R380" s="2">
        <v>179</v>
      </c>
      <c r="S380" s="2">
        <v>12</v>
      </c>
      <c r="T380" s="2">
        <v>1</v>
      </c>
      <c r="U380" s="2">
        <v>1</v>
      </c>
      <c r="V380" s="2">
        <v>0</v>
      </c>
      <c r="W380" s="2">
        <v>0</v>
      </c>
      <c r="X380" s="2">
        <v>10</v>
      </c>
      <c r="Y380" s="2">
        <v>492</v>
      </c>
      <c r="Z380" s="4">
        <v>1821</v>
      </c>
      <c r="AA380" s="4">
        <v>1210</v>
      </c>
      <c r="AB380" s="2">
        <v>159</v>
      </c>
      <c r="AC380" s="2">
        <v>30</v>
      </c>
      <c r="AD380" s="2">
        <v>29</v>
      </c>
      <c r="AE380" s="2">
        <v>0</v>
      </c>
      <c r="AF380" s="2">
        <v>3</v>
      </c>
      <c r="AG380" s="2">
        <v>0</v>
      </c>
      <c r="AH380" s="2">
        <v>2</v>
      </c>
      <c r="AI380" s="2">
        <v>0</v>
      </c>
      <c r="AJ380" s="2">
        <v>0</v>
      </c>
      <c r="AK380" s="2">
        <v>1</v>
      </c>
      <c r="AL380" s="2">
        <v>0</v>
      </c>
      <c r="AM380" s="2">
        <v>1</v>
      </c>
      <c r="AN380" s="3">
        <f t="shared" si="20"/>
        <v>51235</v>
      </c>
      <c r="AO380">
        <f t="shared" si="21"/>
        <v>5201</v>
      </c>
      <c r="AP380">
        <f t="shared" si="22"/>
        <v>7</v>
      </c>
      <c r="AQ380" s="3">
        <f t="shared" si="23"/>
        <v>56443</v>
      </c>
    </row>
    <row r="381" spans="1:43" ht="15.75" hidden="1" thickTop="1" x14ac:dyDescent="0.25">
      <c r="A381" s="2">
        <v>4</v>
      </c>
      <c r="B381" s="2">
        <v>2021</v>
      </c>
      <c r="C381" s="2">
        <v>7</v>
      </c>
      <c r="D381" s="4">
        <v>10015</v>
      </c>
      <c r="E381" s="4">
        <v>27476</v>
      </c>
      <c r="F381" s="4">
        <v>13289</v>
      </c>
      <c r="G381" s="2">
        <v>22</v>
      </c>
      <c r="H381" s="2">
        <v>469</v>
      </c>
      <c r="I381" s="2">
        <v>6</v>
      </c>
      <c r="J381" s="2">
        <v>0</v>
      </c>
      <c r="K381" s="2">
        <v>12</v>
      </c>
      <c r="L381" s="2">
        <v>2</v>
      </c>
      <c r="M381" s="2">
        <v>0</v>
      </c>
      <c r="N381" s="2">
        <v>0</v>
      </c>
      <c r="O381" s="2">
        <v>21</v>
      </c>
      <c r="P381" s="2">
        <v>751</v>
      </c>
      <c r="Q381" s="2">
        <v>524</v>
      </c>
      <c r="R381" s="2">
        <v>147</v>
      </c>
      <c r="S381" s="2">
        <v>12</v>
      </c>
      <c r="T381" s="2">
        <v>1</v>
      </c>
      <c r="U381" s="2">
        <v>1</v>
      </c>
      <c r="V381" s="2">
        <v>0</v>
      </c>
      <c r="W381" s="2">
        <v>0</v>
      </c>
      <c r="X381" s="2">
        <v>10</v>
      </c>
      <c r="Y381" s="2">
        <v>672</v>
      </c>
      <c r="Z381" s="4">
        <v>1854</v>
      </c>
      <c r="AA381" s="4">
        <v>1036</v>
      </c>
      <c r="AB381" s="2">
        <v>133</v>
      </c>
      <c r="AC381" s="2">
        <v>22</v>
      </c>
      <c r="AD381" s="2">
        <v>31</v>
      </c>
      <c r="AE381" s="2">
        <v>0</v>
      </c>
      <c r="AF381" s="2">
        <v>3</v>
      </c>
      <c r="AG381" s="2">
        <v>0</v>
      </c>
      <c r="AH381" s="2">
        <v>2</v>
      </c>
      <c r="AI381" s="2">
        <v>0</v>
      </c>
      <c r="AJ381" s="2">
        <v>0</v>
      </c>
      <c r="AK381" s="2">
        <v>3</v>
      </c>
      <c r="AL381" s="2">
        <v>0</v>
      </c>
      <c r="AM381" s="2">
        <v>1</v>
      </c>
      <c r="AN381" s="3">
        <f t="shared" si="20"/>
        <v>51291</v>
      </c>
      <c r="AO381">
        <f t="shared" si="21"/>
        <v>5215</v>
      </c>
      <c r="AP381">
        <f t="shared" si="22"/>
        <v>9</v>
      </c>
      <c r="AQ381" s="3">
        <f t="shared" si="23"/>
        <v>56515</v>
      </c>
    </row>
    <row r="382" spans="1:43" ht="15.75" hidden="1" thickTop="1" x14ac:dyDescent="0.25">
      <c r="A382" s="2">
        <v>4</v>
      </c>
      <c r="B382" s="2">
        <v>2021</v>
      </c>
      <c r="C382" s="2">
        <v>8</v>
      </c>
      <c r="D382" s="4">
        <v>10015</v>
      </c>
      <c r="E382" s="4">
        <v>27457</v>
      </c>
      <c r="F382" s="4">
        <v>13351</v>
      </c>
      <c r="G382" s="2">
        <v>22</v>
      </c>
      <c r="H382" s="2">
        <v>468</v>
      </c>
      <c r="I382" s="2">
        <v>6</v>
      </c>
      <c r="J382" s="2">
        <v>0</v>
      </c>
      <c r="K382" s="2">
        <v>12</v>
      </c>
      <c r="L382" s="2">
        <v>2</v>
      </c>
      <c r="M382" s="2">
        <v>0</v>
      </c>
      <c r="N382" s="2">
        <v>0</v>
      </c>
      <c r="O382" s="2">
        <v>20</v>
      </c>
      <c r="P382" s="2">
        <v>750</v>
      </c>
      <c r="Q382" s="2">
        <v>542</v>
      </c>
      <c r="R382" s="2">
        <v>144</v>
      </c>
      <c r="S382" s="2">
        <v>11</v>
      </c>
      <c r="T382" s="2">
        <v>1</v>
      </c>
      <c r="U382" s="2">
        <v>1</v>
      </c>
      <c r="V382" s="2">
        <v>0</v>
      </c>
      <c r="W382" s="2">
        <v>0</v>
      </c>
      <c r="X382" s="2">
        <v>10</v>
      </c>
      <c r="Y382" s="2">
        <v>669</v>
      </c>
      <c r="Z382" s="4">
        <v>1862</v>
      </c>
      <c r="AA382" s="4">
        <v>1040</v>
      </c>
      <c r="AB382" s="2">
        <v>134</v>
      </c>
      <c r="AC382" s="2">
        <v>22</v>
      </c>
      <c r="AD382" s="2">
        <v>30</v>
      </c>
      <c r="AE382" s="2">
        <v>0</v>
      </c>
      <c r="AF382" s="2">
        <v>3</v>
      </c>
      <c r="AG382" s="2">
        <v>0</v>
      </c>
      <c r="AH382" s="2">
        <v>2</v>
      </c>
      <c r="AI382" s="2">
        <v>0</v>
      </c>
      <c r="AJ382" s="2">
        <v>0</v>
      </c>
      <c r="AK382" s="2">
        <v>2</v>
      </c>
      <c r="AL382" s="2">
        <v>0</v>
      </c>
      <c r="AM382" s="2">
        <v>1</v>
      </c>
      <c r="AN382" s="3">
        <f t="shared" si="20"/>
        <v>51333</v>
      </c>
      <c r="AO382">
        <f t="shared" si="21"/>
        <v>5236</v>
      </c>
      <c r="AP382">
        <f t="shared" si="22"/>
        <v>8</v>
      </c>
      <c r="AQ382" s="3">
        <f t="shared" si="23"/>
        <v>56577</v>
      </c>
    </row>
    <row r="383" spans="1:43" ht="15.75" hidden="1" thickTop="1" x14ac:dyDescent="0.25">
      <c r="A383" s="2">
        <v>4</v>
      </c>
      <c r="B383" s="2">
        <v>2021</v>
      </c>
      <c r="C383" s="2">
        <v>9</v>
      </c>
      <c r="D383" s="4">
        <v>10012</v>
      </c>
      <c r="E383" s="4">
        <v>27422</v>
      </c>
      <c r="F383" s="4">
        <v>13433</v>
      </c>
      <c r="G383" s="2">
        <v>23</v>
      </c>
      <c r="H383" s="2">
        <v>471</v>
      </c>
      <c r="I383" s="2">
        <v>6</v>
      </c>
      <c r="J383" s="2">
        <v>0</v>
      </c>
      <c r="K383" s="2">
        <v>12</v>
      </c>
      <c r="L383" s="2">
        <v>2</v>
      </c>
      <c r="M383" s="2">
        <v>0</v>
      </c>
      <c r="N383" s="2">
        <v>0</v>
      </c>
      <c r="O383" s="2">
        <v>20</v>
      </c>
      <c r="P383" s="2">
        <v>746</v>
      </c>
      <c r="Q383" s="2">
        <v>531</v>
      </c>
      <c r="R383" s="2">
        <v>141</v>
      </c>
      <c r="S383" s="2">
        <v>12</v>
      </c>
      <c r="T383" s="2">
        <v>1</v>
      </c>
      <c r="U383" s="2">
        <v>1</v>
      </c>
      <c r="V383" s="2">
        <v>0</v>
      </c>
      <c r="W383" s="2">
        <v>0</v>
      </c>
      <c r="X383" s="2">
        <v>10</v>
      </c>
      <c r="Y383" s="2">
        <v>671</v>
      </c>
      <c r="Z383" s="4">
        <v>1878</v>
      </c>
      <c r="AA383" s="4">
        <v>1047</v>
      </c>
      <c r="AB383" s="2">
        <v>133</v>
      </c>
      <c r="AC383" s="2">
        <v>22</v>
      </c>
      <c r="AD383" s="2">
        <v>29</v>
      </c>
      <c r="AE383" s="2">
        <v>0</v>
      </c>
      <c r="AF383" s="2">
        <v>3</v>
      </c>
      <c r="AG383" s="2">
        <v>0</v>
      </c>
      <c r="AH383" s="2">
        <v>2</v>
      </c>
      <c r="AI383" s="2">
        <v>0</v>
      </c>
      <c r="AJ383" s="2">
        <v>0</v>
      </c>
      <c r="AK383" s="2">
        <v>2</v>
      </c>
      <c r="AL383" s="2">
        <v>0</v>
      </c>
      <c r="AM383" s="2">
        <v>1</v>
      </c>
      <c r="AN383" s="3">
        <f t="shared" si="20"/>
        <v>51381</v>
      </c>
      <c r="AO383">
        <f t="shared" si="21"/>
        <v>5242</v>
      </c>
      <c r="AP383">
        <f t="shared" si="22"/>
        <v>8</v>
      </c>
      <c r="AQ383" s="3">
        <f t="shared" si="23"/>
        <v>56631</v>
      </c>
    </row>
    <row r="384" spans="1:43" ht="15.75" hidden="1" thickTop="1" x14ac:dyDescent="0.25">
      <c r="A384" s="2">
        <v>4</v>
      </c>
      <c r="B384" s="2">
        <v>2021</v>
      </c>
      <c r="C384" s="2">
        <v>10</v>
      </c>
      <c r="D384" s="4">
        <v>9990</v>
      </c>
      <c r="E384" s="4">
        <v>27445</v>
      </c>
      <c r="F384" s="4">
        <v>13497</v>
      </c>
      <c r="G384" s="2">
        <v>23</v>
      </c>
      <c r="H384" s="2">
        <v>469</v>
      </c>
      <c r="I384" s="2">
        <v>6</v>
      </c>
      <c r="J384" s="2">
        <v>0</v>
      </c>
      <c r="K384" s="2">
        <v>12</v>
      </c>
      <c r="L384" s="2">
        <v>2</v>
      </c>
      <c r="M384" s="2">
        <v>0</v>
      </c>
      <c r="N384" s="2">
        <v>0</v>
      </c>
      <c r="O384" s="2">
        <v>20</v>
      </c>
      <c r="P384" s="2">
        <v>738</v>
      </c>
      <c r="Q384" s="2">
        <v>532</v>
      </c>
      <c r="R384" s="2">
        <v>148</v>
      </c>
      <c r="S384" s="2">
        <v>13</v>
      </c>
      <c r="T384" s="2">
        <v>1</v>
      </c>
      <c r="U384" s="2">
        <v>1</v>
      </c>
      <c r="V384" s="2">
        <v>0</v>
      </c>
      <c r="W384" s="2">
        <v>0</v>
      </c>
      <c r="X384" s="2">
        <v>10</v>
      </c>
      <c r="Y384" s="2">
        <v>673</v>
      </c>
      <c r="Z384" s="4">
        <v>1881</v>
      </c>
      <c r="AA384" s="4">
        <v>1043</v>
      </c>
      <c r="AB384" s="2">
        <v>133</v>
      </c>
      <c r="AC384" s="2">
        <v>21</v>
      </c>
      <c r="AD384" s="2">
        <v>32</v>
      </c>
      <c r="AE384" s="2">
        <v>0</v>
      </c>
      <c r="AF384" s="2">
        <v>3</v>
      </c>
      <c r="AG384" s="2">
        <v>0</v>
      </c>
      <c r="AH384" s="2">
        <v>2</v>
      </c>
      <c r="AI384" s="2">
        <v>0</v>
      </c>
      <c r="AJ384" s="2">
        <v>0</v>
      </c>
      <c r="AK384" s="2">
        <v>2</v>
      </c>
      <c r="AL384" s="2">
        <v>0</v>
      </c>
      <c r="AM384" s="2">
        <v>1</v>
      </c>
      <c r="AN384" s="3">
        <f t="shared" si="20"/>
        <v>51444</v>
      </c>
      <c r="AO384">
        <f t="shared" si="21"/>
        <v>5246</v>
      </c>
      <c r="AP384">
        <f t="shared" si="22"/>
        <v>8</v>
      </c>
      <c r="AQ384" s="3">
        <f t="shared" si="23"/>
        <v>56698</v>
      </c>
    </row>
    <row r="385" spans="1:43" ht="15.75" hidden="1" thickTop="1" x14ac:dyDescent="0.25">
      <c r="A385" s="2">
        <v>4</v>
      </c>
      <c r="B385" s="2">
        <v>2021</v>
      </c>
      <c r="C385" s="2">
        <v>11</v>
      </c>
      <c r="D385" s="4">
        <v>9991</v>
      </c>
      <c r="E385" s="4">
        <v>27487</v>
      </c>
      <c r="F385" s="4">
        <v>13574</v>
      </c>
      <c r="G385" s="2">
        <v>23</v>
      </c>
      <c r="H385" s="2">
        <v>469</v>
      </c>
      <c r="I385" s="2">
        <v>6</v>
      </c>
      <c r="J385" s="2">
        <v>0</v>
      </c>
      <c r="K385" s="2">
        <v>12</v>
      </c>
      <c r="L385" s="2">
        <v>2</v>
      </c>
      <c r="M385" s="2">
        <v>0</v>
      </c>
      <c r="N385" s="2">
        <v>0</v>
      </c>
      <c r="O385" s="2">
        <v>20</v>
      </c>
      <c r="P385" s="2">
        <v>793</v>
      </c>
      <c r="Q385" s="2">
        <v>563</v>
      </c>
      <c r="R385" s="2">
        <v>150</v>
      </c>
      <c r="S385" s="2">
        <v>12</v>
      </c>
      <c r="T385" s="2">
        <v>1</v>
      </c>
      <c r="U385" s="2">
        <v>1</v>
      </c>
      <c r="V385" s="2">
        <v>0</v>
      </c>
      <c r="W385" s="2">
        <v>0</v>
      </c>
      <c r="X385" s="2">
        <v>10</v>
      </c>
      <c r="Y385" s="2">
        <v>615</v>
      </c>
      <c r="Z385" s="4">
        <v>1880</v>
      </c>
      <c r="AA385" s="4">
        <v>1042</v>
      </c>
      <c r="AB385" s="2">
        <v>134</v>
      </c>
      <c r="AC385" s="2">
        <v>21</v>
      </c>
      <c r="AD385" s="2">
        <v>29</v>
      </c>
      <c r="AE385" s="2">
        <v>0</v>
      </c>
      <c r="AF385" s="2">
        <v>3</v>
      </c>
      <c r="AG385" s="2">
        <v>0</v>
      </c>
      <c r="AH385" s="2">
        <v>2</v>
      </c>
      <c r="AI385" s="2">
        <v>0</v>
      </c>
      <c r="AJ385" s="2">
        <v>0</v>
      </c>
      <c r="AK385" s="2">
        <v>2</v>
      </c>
      <c r="AL385" s="2">
        <v>0</v>
      </c>
      <c r="AM385" s="2">
        <v>1</v>
      </c>
      <c r="AN385" s="3">
        <f t="shared" si="20"/>
        <v>51564</v>
      </c>
      <c r="AO385">
        <f t="shared" si="21"/>
        <v>5271</v>
      </c>
      <c r="AP385">
        <f t="shared" si="22"/>
        <v>8</v>
      </c>
      <c r="AQ385" s="3">
        <f t="shared" si="23"/>
        <v>56843</v>
      </c>
    </row>
    <row r="386" spans="1:43" ht="15.75" hidden="1" thickTop="1" x14ac:dyDescent="0.25">
      <c r="A386" s="2">
        <v>4</v>
      </c>
      <c r="B386" s="2">
        <v>2021</v>
      </c>
      <c r="C386" s="2">
        <v>12</v>
      </c>
      <c r="D386" s="4">
        <v>9977</v>
      </c>
      <c r="E386" s="4">
        <v>27508</v>
      </c>
      <c r="F386" s="4">
        <v>13681</v>
      </c>
      <c r="G386" s="2">
        <v>24</v>
      </c>
      <c r="H386" s="2">
        <v>470</v>
      </c>
      <c r="I386" s="2">
        <v>6</v>
      </c>
      <c r="J386" s="2">
        <v>0</v>
      </c>
      <c r="K386" s="2">
        <v>12</v>
      </c>
      <c r="L386" s="2">
        <v>2</v>
      </c>
      <c r="M386" s="2">
        <v>0</v>
      </c>
      <c r="N386" s="2">
        <v>0</v>
      </c>
      <c r="O386" s="2">
        <v>20</v>
      </c>
      <c r="P386" s="2">
        <v>792</v>
      </c>
      <c r="Q386" s="2">
        <v>563</v>
      </c>
      <c r="R386" s="2">
        <v>147</v>
      </c>
      <c r="S386" s="2">
        <v>12</v>
      </c>
      <c r="T386" s="2">
        <v>1</v>
      </c>
      <c r="U386" s="2">
        <v>1</v>
      </c>
      <c r="V386" s="2">
        <v>0</v>
      </c>
      <c r="W386" s="2">
        <v>0</v>
      </c>
      <c r="X386" s="2">
        <v>9</v>
      </c>
      <c r="Y386" s="2">
        <v>609</v>
      </c>
      <c r="Z386" s="4">
        <v>1890</v>
      </c>
      <c r="AA386" s="4">
        <v>1050</v>
      </c>
      <c r="AB386" s="2">
        <v>133</v>
      </c>
      <c r="AC386" s="2">
        <v>21</v>
      </c>
      <c r="AD386" s="2">
        <v>31</v>
      </c>
      <c r="AE386" s="2">
        <v>0</v>
      </c>
      <c r="AF386" s="2">
        <v>3</v>
      </c>
      <c r="AG386" s="2">
        <v>0</v>
      </c>
      <c r="AH386" s="2">
        <v>2</v>
      </c>
      <c r="AI386" s="2">
        <v>0</v>
      </c>
      <c r="AJ386" s="2">
        <v>0</v>
      </c>
      <c r="AK386" s="2">
        <v>2</v>
      </c>
      <c r="AL386" s="2">
        <v>0</v>
      </c>
      <c r="AM386" s="2">
        <v>1</v>
      </c>
      <c r="AN386" s="3">
        <f t="shared" si="20"/>
        <v>51680</v>
      </c>
      <c r="AO386">
        <f t="shared" si="21"/>
        <v>5279</v>
      </c>
      <c r="AP386">
        <f t="shared" si="22"/>
        <v>8</v>
      </c>
      <c r="AQ386" s="3">
        <f t="shared" si="23"/>
        <v>56967</v>
      </c>
    </row>
    <row r="387" spans="1:43" ht="15.75" hidden="1" thickTop="1" x14ac:dyDescent="0.25">
      <c r="A387" s="2">
        <v>5</v>
      </c>
      <c r="B387" s="2">
        <v>2021</v>
      </c>
      <c r="C387" s="2">
        <v>1</v>
      </c>
      <c r="D387" s="4">
        <v>1743</v>
      </c>
      <c r="E387" s="4">
        <v>2835</v>
      </c>
      <c r="F387" s="4">
        <v>1125</v>
      </c>
      <c r="G387" s="2">
        <v>9</v>
      </c>
      <c r="H387" s="2">
        <v>2</v>
      </c>
      <c r="I387" s="2">
        <v>0</v>
      </c>
      <c r="J387" s="2">
        <v>0</v>
      </c>
      <c r="K387" s="2">
        <v>0</v>
      </c>
      <c r="L387" s="2">
        <v>0</v>
      </c>
      <c r="M387" s="2">
        <v>0</v>
      </c>
      <c r="N387" s="2">
        <v>0</v>
      </c>
      <c r="O387" s="2">
        <v>14</v>
      </c>
      <c r="P387" s="2">
        <v>146</v>
      </c>
      <c r="Q387" s="2">
        <v>55</v>
      </c>
      <c r="R387" s="2">
        <v>5</v>
      </c>
      <c r="S387" s="2">
        <v>0</v>
      </c>
      <c r="T387" s="2">
        <v>0</v>
      </c>
      <c r="U387" s="2">
        <v>0</v>
      </c>
      <c r="V387" s="2">
        <v>0</v>
      </c>
      <c r="W387" s="2">
        <v>0</v>
      </c>
      <c r="X387" s="2">
        <v>0</v>
      </c>
      <c r="Y387" s="2">
        <v>57</v>
      </c>
      <c r="Z387" s="2">
        <v>153</v>
      </c>
      <c r="AA387" s="2">
        <v>42</v>
      </c>
      <c r="AB387" s="2">
        <v>7</v>
      </c>
      <c r="AC387" s="2">
        <v>1</v>
      </c>
      <c r="AD387" s="2">
        <v>2</v>
      </c>
      <c r="AE387" s="2">
        <v>0</v>
      </c>
      <c r="AF387" s="2">
        <v>1</v>
      </c>
      <c r="AG387" s="2">
        <v>0</v>
      </c>
      <c r="AH387" s="2">
        <v>1</v>
      </c>
      <c r="AI387" s="2">
        <v>0</v>
      </c>
      <c r="AJ387" s="2">
        <v>0</v>
      </c>
      <c r="AK387" s="2">
        <v>0</v>
      </c>
      <c r="AL387" s="2">
        <v>0</v>
      </c>
      <c r="AM387" s="2">
        <v>0</v>
      </c>
      <c r="AN387" s="3">
        <f t="shared" si="20"/>
        <v>5714</v>
      </c>
      <c r="AO387">
        <f t="shared" si="21"/>
        <v>482</v>
      </c>
      <c r="AP387">
        <f t="shared" si="22"/>
        <v>2</v>
      </c>
      <c r="AQ387" s="3">
        <f t="shared" si="23"/>
        <v>6198</v>
      </c>
    </row>
    <row r="388" spans="1:43" ht="15.75" hidden="1" thickTop="1" x14ac:dyDescent="0.25">
      <c r="A388" s="2">
        <v>5</v>
      </c>
      <c r="B388" s="2">
        <v>2021</v>
      </c>
      <c r="C388" s="2">
        <v>2</v>
      </c>
      <c r="D388" s="4">
        <v>1744</v>
      </c>
      <c r="E388" s="4">
        <v>2833</v>
      </c>
      <c r="F388" s="4">
        <v>1131</v>
      </c>
      <c r="G388" s="2">
        <v>9</v>
      </c>
      <c r="H388" s="2">
        <v>2</v>
      </c>
      <c r="I388" s="2">
        <v>0</v>
      </c>
      <c r="J388" s="2">
        <v>0</v>
      </c>
      <c r="K388" s="2">
        <v>0</v>
      </c>
      <c r="L388" s="2">
        <v>0</v>
      </c>
      <c r="M388" s="2">
        <v>0</v>
      </c>
      <c r="N388" s="2">
        <v>0</v>
      </c>
      <c r="O388" s="2">
        <v>14</v>
      </c>
      <c r="P388" s="2">
        <v>146</v>
      </c>
      <c r="Q388" s="2">
        <v>56</v>
      </c>
      <c r="R388" s="2">
        <v>3</v>
      </c>
      <c r="S388" s="2">
        <v>0</v>
      </c>
      <c r="T388" s="2">
        <v>0</v>
      </c>
      <c r="U388" s="2">
        <v>0</v>
      </c>
      <c r="V388" s="2">
        <v>0</v>
      </c>
      <c r="W388" s="2">
        <v>0</v>
      </c>
      <c r="X388" s="2">
        <v>0</v>
      </c>
      <c r="Y388" s="2">
        <v>57</v>
      </c>
      <c r="Z388" s="2">
        <v>153</v>
      </c>
      <c r="AA388" s="2">
        <v>44</v>
      </c>
      <c r="AB388" s="2">
        <v>7</v>
      </c>
      <c r="AC388" s="2">
        <v>1</v>
      </c>
      <c r="AD388" s="2">
        <v>2</v>
      </c>
      <c r="AE388" s="2">
        <v>0</v>
      </c>
      <c r="AF388" s="2">
        <v>1</v>
      </c>
      <c r="AG388" s="2">
        <v>0</v>
      </c>
      <c r="AH388" s="2">
        <v>1</v>
      </c>
      <c r="AI388" s="2">
        <v>0</v>
      </c>
      <c r="AJ388" s="2">
        <v>0</v>
      </c>
      <c r="AK388" s="2">
        <v>0</v>
      </c>
      <c r="AL388" s="2">
        <v>0</v>
      </c>
      <c r="AM388" s="2">
        <v>0</v>
      </c>
      <c r="AN388" s="3">
        <f t="shared" ref="AN388:AN451" si="24">SUM(D388:M388)</f>
        <v>5719</v>
      </c>
      <c r="AO388">
        <f t="shared" ref="AO388:AO451" si="25">SUM(N388:AD388)</f>
        <v>483</v>
      </c>
      <c r="AP388">
        <f t="shared" ref="AP388:AP451" si="26">SUM(AE388:AM388)</f>
        <v>2</v>
      </c>
      <c r="AQ388" s="3">
        <f t="shared" ref="AQ388:AQ451" si="27">SUM(AN388:AP388)</f>
        <v>6204</v>
      </c>
    </row>
    <row r="389" spans="1:43" ht="15.75" hidden="1" thickTop="1" x14ac:dyDescent="0.25">
      <c r="A389" s="2">
        <v>5</v>
      </c>
      <c r="B389" s="2">
        <v>2021</v>
      </c>
      <c r="C389" s="2">
        <v>3</v>
      </c>
      <c r="D389" s="4">
        <v>1741</v>
      </c>
      <c r="E389" s="4">
        <v>2828</v>
      </c>
      <c r="F389" s="4">
        <v>1128</v>
      </c>
      <c r="G389" s="2">
        <v>9</v>
      </c>
      <c r="H389" s="2">
        <v>2</v>
      </c>
      <c r="I389" s="2">
        <v>0</v>
      </c>
      <c r="J389" s="2">
        <v>0</v>
      </c>
      <c r="K389" s="2">
        <v>0</v>
      </c>
      <c r="L389" s="2">
        <v>0</v>
      </c>
      <c r="M389" s="2">
        <v>0</v>
      </c>
      <c r="N389" s="2">
        <v>0</v>
      </c>
      <c r="O389" s="2">
        <v>14</v>
      </c>
      <c r="P389" s="2">
        <v>147</v>
      </c>
      <c r="Q389" s="2">
        <v>53</v>
      </c>
      <c r="R389" s="2">
        <v>3</v>
      </c>
      <c r="S389" s="2">
        <v>0</v>
      </c>
      <c r="T389" s="2">
        <v>0</v>
      </c>
      <c r="U389" s="2">
        <v>0</v>
      </c>
      <c r="V389" s="2">
        <v>0</v>
      </c>
      <c r="W389" s="2">
        <v>0</v>
      </c>
      <c r="X389" s="2">
        <v>0</v>
      </c>
      <c r="Y389" s="2">
        <v>56</v>
      </c>
      <c r="Z389" s="2">
        <v>155</v>
      </c>
      <c r="AA389" s="2">
        <v>44</v>
      </c>
      <c r="AB389" s="2">
        <v>7</v>
      </c>
      <c r="AC389" s="2">
        <v>1</v>
      </c>
      <c r="AD389" s="2">
        <v>2</v>
      </c>
      <c r="AE389" s="2">
        <v>0</v>
      </c>
      <c r="AF389" s="2">
        <v>1</v>
      </c>
      <c r="AG389" s="2">
        <v>0</v>
      </c>
      <c r="AH389" s="2">
        <v>1</v>
      </c>
      <c r="AI389" s="2">
        <v>0</v>
      </c>
      <c r="AJ389" s="2">
        <v>0</v>
      </c>
      <c r="AK389" s="2">
        <v>0</v>
      </c>
      <c r="AL389" s="2">
        <v>0</v>
      </c>
      <c r="AM389" s="2">
        <v>0</v>
      </c>
      <c r="AN389" s="3">
        <f t="shared" si="24"/>
        <v>5708</v>
      </c>
      <c r="AO389">
        <f t="shared" si="25"/>
        <v>482</v>
      </c>
      <c r="AP389">
        <f t="shared" si="26"/>
        <v>2</v>
      </c>
      <c r="AQ389" s="3">
        <f t="shared" si="27"/>
        <v>6192</v>
      </c>
    </row>
    <row r="390" spans="1:43" ht="15.75" hidden="1" thickTop="1" x14ac:dyDescent="0.25">
      <c r="A390" s="2">
        <v>5</v>
      </c>
      <c r="B390" s="2">
        <v>2021</v>
      </c>
      <c r="C390" s="2">
        <v>4</v>
      </c>
      <c r="D390" s="4">
        <v>1738</v>
      </c>
      <c r="E390" s="4">
        <v>2838</v>
      </c>
      <c r="F390" s="4">
        <v>1136</v>
      </c>
      <c r="G390" s="2">
        <v>9</v>
      </c>
      <c r="H390" s="2">
        <v>2</v>
      </c>
      <c r="I390" s="2">
        <v>0</v>
      </c>
      <c r="J390" s="2">
        <v>0</v>
      </c>
      <c r="K390" s="2">
        <v>0</v>
      </c>
      <c r="L390" s="2">
        <v>0</v>
      </c>
      <c r="M390" s="2">
        <v>0</v>
      </c>
      <c r="N390" s="2">
        <v>0</v>
      </c>
      <c r="O390" s="2">
        <v>14</v>
      </c>
      <c r="P390" s="2">
        <v>146</v>
      </c>
      <c r="Q390" s="2">
        <v>57</v>
      </c>
      <c r="R390" s="2">
        <v>3</v>
      </c>
      <c r="S390" s="2">
        <v>0</v>
      </c>
      <c r="T390" s="2">
        <v>0</v>
      </c>
      <c r="U390" s="2">
        <v>0</v>
      </c>
      <c r="V390" s="2">
        <v>0</v>
      </c>
      <c r="W390" s="2">
        <v>0</v>
      </c>
      <c r="X390" s="2">
        <v>0</v>
      </c>
      <c r="Y390" s="2">
        <v>56</v>
      </c>
      <c r="Z390" s="2">
        <v>155</v>
      </c>
      <c r="AA390" s="2">
        <v>44</v>
      </c>
      <c r="AB390" s="2">
        <v>7</v>
      </c>
      <c r="AC390" s="2">
        <v>1</v>
      </c>
      <c r="AD390" s="2">
        <v>2</v>
      </c>
      <c r="AE390" s="2">
        <v>0</v>
      </c>
      <c r="AF390" s="2">
        <v>1</v>
      </c>
      <c r="AG390" s="2">
        <v>0</v>
      </c>
      <c r="AH390" s="2">
        <v>1</v>
      </c>
      <c r="AI390" s="2">
        <v>0</v>
      </c>
      <c r="AJ390" s="2">
        <v>0</v>
      </c>
      <c r="AK390" s="2">
        <v>0</v>
      </c>
      <c r="AL390" s="2">
        <v>0</v>
      </c>
      <c r="AM390" s="2">
        <v>0</v>
      </c>
      <c r="AN390" s="3">
        <f t="shared" si="24"/>
        <v>5723</v>
      </c>
      <c r="AO390">
        <f t="shared" si="25"/>
        <v>485</v>
      </c>
      <c r="AP390">
        <f t="shared" si="26"/>
        <v>2</v>
      </c>
      <c r="AQ390" s="3">
        <f t="shared" si="27"/>
        <v>6210</v>
      </c>
    </row>
    <row r="391" spans="1:43" ht="15.75" hidden="1" thickTop="1" x14ac:dyDescent="0.25">
      <c r="A391" s="2">
        <v>5</v>
      </c>
      <c r="B391" s="2">
        <v>2021</v>
      </c>
      <c r="C391" s="2">
        <v>5</v>
      </c>
      <c r="D391" s="4">
        <v>1730</v>
      </c>
      <c r="E391" s="4">
        <v>2834</v>
      </c>
      <c r="F391" s="4">
        <v>1203</v>
      </c>
      <c r="G391" s="2">
        <v>9</v>
      </c>
      <c r="H391" s="2">
        <v>2</v>
      </c>
      <c r="I391" s="2">
        <v>1</v>
      </c>
      <c r="J391" s="2">
        <v>0</v>
      </c>
      <c r="K391" s="2">
        <v>0</v>
      </c>
      <c r="L391" s="2">
        <v>0</v>
      </c>
      <c r="M391" s="2">
        <v>0</v>
      </c>
      <c r="N391" s="2">
        <v>0</v>
      </c>
      <c r="O391" s="2">
        <v>14</v>
      </c>
      <c r="P391" s="2">
        <v>145</v>
      </c>
      <c r="Q391" s="2">
        <v>54</v>
      </c>
      <c r="R391" s="2">
        <v>3</v>
      </c>
      <c r="S391" s="2">
        <v>0</v>
      </c>
      <c r="T391" s="2">
        <v>0</v>
      </c>
      <c r="U391" s="2">
        <v>0</v>
      </c>
      <c r="V391" s="2">
        <v>0</v>
      </c>
      <c r="W391" s="2">
        <v>0</v>
      </c>
      <c r="X391" s="2">
        <v>0</v>
      </c>
      <c r="Y391" s="2">
        <v>57</v>
      </c>
      <c r="Z391" s="2">
        <v>158</v>
      </c>
      <c r="AA391" s="2">
        <v>44</v>
      </c>
      <c r="AB391" s="2">
        <v>7</v>
      </c>
      <c r="AC391" s="2">
        <v>1</v>
      </c>
      <c r="AD391" s="2">
        <v>2</v>
      </c>
      <c r="AE391" s="2">
        <v>0</v>
      </c>
      <c r="AF391" s="2">
        <v>1</v>
      </c>
      <c r="AG391" s="2">
        <v>0</v>
      </c>
      <c r="AH391" s="2">
        <v>1</v>
      </c>
      <c r="AI391" s="2">
        <v>0</v>
      </c>
      <c r="AJ391" s="2">
        <v>0</v>
      </c>
      <c r="AK391" s="2">
        <v>0</v>
      </c>
      <c r="AL391" s="2">
        <v>0</v>
      </c>
      <c r="AM391" s="2">
        <v>0</v>
      </c>
      <c r="AN391" s="3">
        <f t="shared" si="24"/>
        <v>5779</v>
      </c>
      <c r="AO391">
        <f t="shared" si="25"/>
        <v>485</v>
      </c>
      <c r="AP391">
        <f t="shared" si="26"/>
        <v>2</v>
      </c>
      <c r="AQ391" s="3">
        <f t="shared" si="27"/>
        <v>6266</v>
      </c>
    </row>
    <row r="392" spans="1:43" ht="15.75" hidden="1" thickTop="1" x14ac:dyDescent="0.25">
      <c r="A392" s="2">
        <v>5</v>
      </c>
      <c r="B392" s="2">
        <v>2021</v>
      </c>
      <c r="C392" s="2">
        <v>6</v>
      </c>
      <c r="D392" s="4">
        <v>1727</v>
      </c>
      <c r="E392" s="4">
        <v>2826</v>
      </c>
      <c r="F392" s="4">
        <v>1243</v>
      </c>
      <c r="G392" s="2">
        <v>9</v>
      </c>
      <c r="H392" s="2">
        <v>2</v>
      </c>
      <c r="I392" s="2">
        <v>0</v>
      </c>
      <c r="J392" s="2">
        <v>0</v>
      </c>
      <c r="K392" s="2">
        <v>0</v>
      </c>
      <c r="L392" s="2">
        <v>0</v>
      </c>
      <c r="M392" s="2">
        <v>0</v>
      </c>
      <c r="N392" s="2">
        <v>0</v>
      </c>
      <c r="O392" s="2">
        <v>14</v>
      </c>
      <c r="P392" s="2">
        <v>147</v>
      </c>
      <c r="Q392" s="2">
        <v>54</v>
      </c>
      <c r="R392" s="2">
        <v>5</v>
      </c>
      <c r="S392" s="2">
        <v>0</v>
      </c>
      <c r="T392" s="2">
        <v>0</v>
      </c>
      <c r="U392" s="2">
        <v>0</v>
      </c>
      <c r="V392" s="2">
        <v>0</v>
      </c>
      <c r="W392" s="2">
        <v>0</v>
      </c>
      <c r="X392" s="2">
        <v>0</v>
      </c>
      <c r="Y392" s="2">
        <v>54</v>
      </c>
      <c r="Z392" s="2">
        <v>157</v>
      </c>
      <c r="AA392" s="2">
        <v>42</v>
      </c>
      <c r="AB392" s="2">
        <v>7</v>
      </c>
      <c r="AC392" s="2">
        <v>1</v>
      </c>
      <c r="AD392" s="2">
        <v>2</v>
      </c>
      <c r="AE392" s="2">
        <v>0</v>
      </c>
      <c r="AF392" s="2">
        <v>1</v>
      </c>
      <c r="AG392" s="2">
        <v>0</v>
      </c>
      <c r="AH392" s="2">
        <v>1</v>
      </c>
      <c r="AI392" s="2">
        <v>0</v>
      </c>
      <c r="AJ392" s="2">
        <v>0</v>
      </c>
      <c r="AK392" s="2">
        <v>0</v>
      </c>
      <c r="AL392" s="2">
        <v>0</v>
      </c>
      <c r="AM392" s="2">
        <v>0</v>
      </c>
      <c r="AN392" s="3">
        <f t="shared" si="24"/>
        <v>5807</v>
      </c>
      <c r="AO392">
        <f t="shared" si="25"/>
        <v>483</v>
      </c>
      <c r="AP392">
        <f t="shared" si="26"/>
        <v>2</v>
      </c>
      <c r="AQ392" s="3">
        <f t="shared" si="27"/>
        <v>6292</v>
      </c>
    </row>
    <row r="393" spans="1:43" ht="15.75" hidden="1" thickTop="1" x14ac:dyDescent="0.25">
      <c r="A393" s="2">
        <v>5</v>
      </c>
      <c r="B393" s="2">
        <v>2021</v>
      </c>
      <c r="C393" s="2">
        <v>7</v>
      </c>
      <c r="D393" s="4">
        <v>1752</v>
      </c>
      <c r="E393" s="4">
        <v>2779</v>
      </c>
      <c r="F393" s="4">
        <v>1241</v>
      </c>
      <c r="G393" s="2">
        <v>9</v>
      </c>
      <c r="H393" s="2">
        <v>1</v>
      </c>
      <c r="I393" s="2">
        <v>0</v>
      </c>
      <c r="J393" s="2">
        <v>0</v>
      </c>
      <c r="K393" s="2">
        <v>0</v>
      </c>
      <c r="L393" s="2">
        <v>0</v>
      </c>
      <c r="M393" s="2">
        <v>0</v>
      </c>
      <c r="N393" s="2">
        <v>0</v>
      </c>
      <c r="O393" s="2">
        <v>14</v>
      </c>
      <c r="P393" s="2">
        <v>152</v>
      </c>
      <c r="Q393" s="2">
        <v>49</v>
      </c>
      <c r="R393" s="2">
        <v>6</v>
      </c>
      <c r="S393" s="2">
        <v>1</v>
      </c>
      <c r="T393" s="2">
        <v>0</v>
      </c>
      <c r="U393" s="2">
        <v>0</v>
      </c>
      <c r="V393" s="2">
        <v>0</v>
      </c>
      <c r="W393" s="2">
        <v>0</v>
      </c>
      <c r="X393" s="2">
        <v>0</v>
      </c>
      <c r="Y393" s="2">
        <v>58</v>
      </c>
      <c r="Z393" s="2">
        <v>156</v>
      </c>
      <c r="AA393" s="2">
        <v>38</v>
      </c>
      <c r="AB393" s="2">
        <v>5</v>
      </c>
      <c r="AC393" s="2">
        <v>2</v>
      </c>
      <c r="AD393" s="2">
        <v>2</v>
      </c>
      <c r="AE393" s="2">
        <v>0</v>
      </c>
      <c r="AF393" s="2">
        <v>1</v>
      </c>
      <c r="AG393" s="2">
        <v>0</v>
      </c>
      <c r="AH393" s="2">
        <v>1</v>
      </c>
      <c r="AI393" s="2">
        <v>0</v>
      </c>
      <c r="AJ393" s="2">
        <v>0</v>
      </c>
      <c r="AK393" s="2">
        <v>0</v>
      </c>
      <c r="AL393" s="2">
        <v>0</v>
      </c>
      <c r="AM393" s="2">
        <v>0</v>
      </c>
      <c r="AN393" s="3">
        <f t="shared" si="24"/>
        <v>5782</v>
      </c>
      <c r="AO393">
        <f t="shared" si="25"/>
        <v>483</v>
      </c>
      <c r="AP393">
        <f t="shared" si="26"/>
        <v>2</v>
      </c>
      <c r="AQ393" s="3">
        <f t="shared" si="27"/>
        <v>6267</v>
      </c>
    </row>
    <row r="394" spans="1:43" ht="15.75" hidden="1" thickTop="1" x14ac:dyDescent="0.25">
      <c r="A394" s="2">
        <v>5</v>
      </c>
      <c r="B394" s="2">
        <v>2021</v>
      </c>
      <c r="C394" s="2">
        <v>8</v>
      </c>
      <c r="D394" s="4">
        <v>1748</v>
      </c>
      <c r="E394" s="4">
        <v>2782</v>
      </c>
      <c r="F394" s="4">
        <v>1256</v>
      </c>
      <c r="G394" s="2">
        <v>10</v>
      </c>
      <c r="H394" s="2">
        <v>1</v>
      </c>
      <c r="I394" s="2">
        <v>0</v>
      </c>
      <c r="J394" s="2">
        <v>0</v>
      </c>
      <c r="K394" s="2">
        <v>0</v>
      </c>
      <c r="L394" s="2">
        <v>0</v>
      </c>
      <c r="M394" s="2">
        <v>0</v>
      </c>
      <c r="N394" s="2">
        <v>0</v>
      </c>
      <c r="O394" s="2">
        <v>14</v>
      </c>
      <c r="P394" s="2">
        <v>152</v>
      </c>
      <c r="Q394" s="2">
        <v>47</v>
      </c>
      <c r="R394" s="2">
        <v>6</v>
      </c>
      <c r="S394" s="2">
        <v>1</v>
      </c>
      <c r="T394" s="2">
        <v>0</v>
      </c>
      <c r="U394" s="2">
        <v>0</v>
      </c>
      <c r="V394" s="2">
        <v>0</v>
      </c>
      <c r="W394" s="2">
        <v>0</v>
      </c>
      <c r="X394" s="2">
        <v>0</v>
      </c>
      <c r="Y394" s="2">
        <v>58</v>
      </c>
      <c r="Z394" s="2">
        <v>158</v>
      </c>
      <c r="AA394" s="2">
        <v>38</v>
      </c>
      <c r="AB394" s="2">
        <v>5</v>
      </c>
      <c r="AC394" s="2">
        <v>2</v>
      </c>
      <c r="AD394" s="2">
        <v>2</v>
      </c>
      <c r="AE394" s="2">
        <v>0</v>
      </c>
      <c r="AF394" s="2">
        <v>1</v>
      </c>
      <c r="AG394" s="2">
        <v>0</v>
      </c>
      <c r="AH394" s="2">
        <v>1</v>
      </c>
      <c r="AI394" s="2">
        <v>0</v>
      </c>
      <c r="AJ394" s="2">
        <v>0</v>
      </c>
      <c r="AK394" s="2">
        <v>0</v>
      </c>
      <c r="AL394" s="2">
        <v>0</v>
      </c>
      <c r="AM394" s="2">
        <v>0</v>
      </c>
      <c r="AN394" s="3">
        <f t="shared" si="24"/>
        <v>5797</v>
      </c>
      <c r="AO394">
        <f t="shared" si="25"/>
        <v>483</v>
      </c>
      <c r="AP394">
        <f t="shared" si="26"/>
        <v>2</v>
      </c>
      <c r="AQ394" s="3">
        <f t="shared" si="27"/>
        <v>6282</v>
      </c>
    </row>
    <row r="395" spans="1:43" ht="15.75" hidden="1" thickTop="1" x14ac:dyDescent="0.25">
      <c r="A395" s="2">
        <v>5</v>
      </c>
      <c r="B395" s="2">
        <v>2021</v>
      </c>
      <c r="C395" s="2">
        <v>9</v>
      </c>
      <c r="D395" s="4">
        <v>1750</v>
      </c>
      <c r="E395" s="4">
        <v>2784</v>
      </c>
      <c r="F395" s="4">
        <v>1262</v>
      </c>
      <c r="G395" s="2">
        <v>10</v>
      </c>
      <c r="H395" s="2">
        <v>1</v>
      </c>
      <c r="I395" s="2">
        <v>0</v>
      </c>
      <c r="J395" s="2">
        <v>0</v>
      </c>
      <c r="K395" s="2">
        <v>0</v>
      </c>
      <c r="L395" s="2">
        <v>0</v>
      </c>
      <c r="M395" s="2">
        <v>0</v>
      </c>
      <c r="N395" s="2">
        <v>0</v>
      </c>
      <c r="O395" s="2">
        <v>14</v>
      </c>
      <c r="P395" s="2">
        <v>152</v>
      </c>
      <c r="Q395" s="2">
        <v>47</v>
      </c>
      <c r="R395" s="2">
        <v>6</v>
      </c>
      <c r="S395" s="2">
        <v>1</v>
      </c>
      <c r="T395" s="2">
        <v>0</v>
      </c>
      <c r="U395" s="2">
        <v>0</v>
      </c>
      <c r="V395" s="2">
        <v>0</v>
      </c>
      <c r="W395" s="2">
        <v>0</v>
      </c>
      <c r="X395" s="2">
        <v>0</v>
      </c>
      <c r="Y395" s="2">
        <v>58</v>
      </c>
      <c r="Z395" s="2">
        <v>160</v>
      </c>
      <c r="AA395" s="2">
        <v>38</v>
      </c>
      <c r="AB395" s="2">
        <v>5</v>
      </c>
      <c r="AC395" s="2">
        <v>2</v>
      </c>
      <c r="AD395" s="2">
        <v>2</v>
      </c>
      <c r="AE395" s="2">
        <v>0</v>
      </c>
      <c r="AF395" s="2">
        <v>1</v>
      </c>
      <c r="AG395" s="2">
        <v>0</v>
      </c>
      <c r="AH395" s="2">
        <v>1</v>
      </c>
      <c r="AI395" s="2">
        <v>0</v>
      </c>
      <c r="AJ395" s="2">
        <v>0</v>
      </c>
      <c r="AK395" s="2">
        <v>0</v>
      </c>
      <c r="AL395" s="2">
        <v>0</v>
      </c>
      <c r="AM395" s="2">
        <v>0</v>
      </c>
      <c r="AN395" s="3">
        <f t="shared" si="24"/>
        <v>5807</v>
      </c>
      <c r="AO395">
        <f t="shared" si="25"/>
        <v>485</v>
      </c>
      <c r="AP395">
        <f t="shared" si="26"/>
        <v>2</v>
      </c>
      <c r="AQ395" s="3">
        <f t="shared" si="27"/>
        <v>6294</v>
      </c>
    </row>
    <row r="396" spans="1:43" ht="15.75" hidden="1" thickTop="1" x14ac:dyDescent="0.25">
      <c r="A396" s="2">
        <v>5</v>
      </c>
      <c r="B396" s="2">
        <v>2021</v>
      </c>
      <c r="C396" s="2">
        <v>10</v>
      </c>
      <c r="D396" s="4">
        <v>1752</v>
      </c>
      <c r="E396" s="4">
        <v>2787</v>
      </c>
      <c r="F396" s="4">
        <v>1271</v>
      </c>
      <c r="G396" s="2">
        <v>10</v>
      </c>
      <c r="H396" s="2">
        <v>1</v>
      </c>
      <c r="I396" s="2">
        <v>0</v>
      </c>
      <c r="J396" s="2">
        <v>0</v>
      </c>
      <c r="K396" s="2">
        <v>0</v>
      </c>
      <c r="L396" s="2">
        <v>0</v>
      </c>
      <c r="M396" s="2">
        <v>0</v>
      </c>
      <c r="N396" s="2">
        <v>0</v>
      </c>
      <c r="O396" s="2">
        <v>14</v>
      </c>
      <c r="P396" s="2">
        <v>152</v>
      </c>
      <c r="Q396" s="2">
        <v>47</v>
      </c>
      <c r="R396" s="2">
        <v>6</v>
      </c>
      <c r="S396" s="2">
        <v>1</v>
      </c>
      <c r="T396" s="2">
        <v>0</v>
      </c>
      <c r="U396" s="2">
        <v>0</v>
      </c>
      <c r="V396" s="2">
        <v>0</v>
      </c>
      <c r="W396" s="2">
        <v>0</v>
      </c>
      <c r="X396" s="2">
        <v>0</v>
      </c>
      <c r="Y396" s="2">
        <v>57</v>
      </c>
      <c r="Z396" s="2">
        <v>162</v>
      </c>
      <c r="AA396" s="2">
        <v>38</v>
      </c>
      <c r="AB396" s="2">
        <v>5</v>
      </c>
      <c r="AC396" s="2">
        <v>2</v>
      </c>
      <c r="AD396" s="2">
        <v>2</v>
      </c>
      <c r="AE396" s="2">
        <v>0</v>
      </c>
      <c r="AF396" s="2">
        <v>1</v>
      </c>
      <c r="AG396" s="2">
        <v>0</v>
      </c>
      <c r="AH396" s="2">
        <v>1</v>
      </c>
      <c r="AI396" s="2">
        <v>0</v>
      </c>
      <c r="AJ396" s="2">
        <v>0</v>
      </c>
      <c r="AK396" s="2">
        <v>0</v>
      </c>
      <c r="AL396" s="2">
        <v>0</v>
      </c>
      <c r="AM396" s="2">
        <v>0</v>
      </c>
      <c r="AN396" s="3">
        <f t="shared" si="24"/>
        <v>5821</v>
      </c>
      <c r="AO396">
        <f t="shared" si="25"/>
        <v>486</v>
      </c>
      <c r="AP396">
        <f t="shared" si="26"/>
        <v>2</v>
      </c>
      <c r="AQ396" s="3">
        <f t="shared" si="27"/>
        <v>6309</v>
      </c>
    </row>
    <row r="397" spans="1:43" ht="15.75" hidden="1" thickTop="1" x14ac:dyDescent="0.25">
      <c r="A397" s="2">
        <v>5</v>
      </c>
      <c r="B397" s="2">
        <v>2021</v>
      </c>
      <c r="C397" s="2">
        <v>11</v>
      </c>
      <c r="D397" s="4">
        <v>1757</v>
      </c>
      <c r="E397" s="4">
        <v>2793</v>
      </c>
      <c r="F397" s="4">
        <v>1273</v>
      </c>
      <c r="G397" s="2">
        <v>10</v>
      </c>
      <c r="H397" s="2">
        <v>1</v>
      </c>
      <c r="I397" s="2">
        <v>0</v>
      </c>
      <c r="J397" s="2">
        <v>0</v>
      </c>
      <c r="K397" s="2">
        <v>0</v>
      </c>
      <c r="L397" s="2">
        <v>0</v>
      </c>
      <c r="M397" s="2">
        <v>0</v>
      </c>
      <c r="N397" s="2">
        <v>0</v>
      </c>
      <c r="O397" s="2">
        <v>14</v>
      </c>
      <c r="P397" s="2">
        <v>153</v>
      </c>
      <c r="Q397" s="2">
        <v>47</v>
      </c>
      <c r="R397" s="2">
        <v>5</v>
      </c>
      <c r="S397" s="2">
        <v>1</v>
      </c>
      <c r="T397" s="2">
        <v>0</v>
      </c>
      <c r="U397" s="2">
        <v>0</v>
      </c>
      <c r="V397" s="2">
        <v>0</v>
      </c>
      <c r="W397" s="2">
        <v>0</v>
      </c>
      <c r="X397" s="2">
        <v>0</v>
      </c>
      <c r="Y397" s="2">
        <v>56</v>
      </c>
      <c r="Z397" s="2">
        <v>161</v>
      </c>
      <c r="AA397" s="2">
        <v>39</v>
      </c>
      <c r="AB397" s="2">
        <v>5</v>
      </c>
      <c r="AC397" s="2">
        <v>2</v>
      </c>
      <c r="AD397" s="2">
        <v>2</v>
      </c>
      <c r="AE397" s="2">
        <v>0</v>
      </c>
      <c r="AF397" s="2">
        <v>1</v>
      </c>
      <c r="AG397" s="2">
        <v>0</v>
      </c>
      <c r="AH397" s="2">
        <v>1</v>
      </c>
      <c r="AI397" s="2">
        <v>0</v>
      </c>
      <c r="AJ397" s="2">
        <v>0</v>
      </c>
      <c r="AK397" s="2">
        <v>0</v>
      </c>
      <c r="AL397" s="2">
        <v>0</v>
      </c>
      <c r="AM397" s="2">
        <v>0</v>
      </c>
      <c r="AN397" s="3">
        <f t="shared" si="24"/>
        <v>5834</v>
      </c>
      <c r="AO397">
        <f t="shared" si="25"/>
        <v>485</v>
      </c>
      <c r="AP397">
        <f t="shared" si="26"/>
        <v>2</v>
      </c>
      <c r="AQ397" s="3">
        <f t="shared" si="27"/>
        <v>6321</v>
      </c>
    </row>
    <row r="398" spans="1:43" ht="15.75" hidden="1" thickTop="1" x14ac:dyDescent="0.25">
      <c r="A398" s="2">
        <v>5</v>
      </c>
      <c r="B398" s="2">
        <v>2021</v>
      </c>
      <c r="C398" s="2">
        <v>12</v>
      </c>
      <c r="D398" s="4">
        <v>1761</v>
      </c>
      <c r="E398" s="4">
        <v>2796</v>
      </c>
      <c r="F398" s="4">
        <v>1281</v>
      </c>
      <c r="G398" s="2">
        <v>10</v>
      </c>
      <c r="H398" s="2">
        <v>2</v>
      </c>
      <c r="I398" s="2">
        <v>0</v>
      </c>
      <c r="J398" s="2">
        <v>0</v>
      </c>
      <c r="K398" s="2">
        <v>0</v>
      </c>
      <c r="L398" s="2">
        <v>0</v>
      </c>
      <c r="M398" s="2">
        <v>0</v>
      </c>
      <c r="N398" s="2">
        <v>0</v>
      </c>
      <c r="O398" s="2">
        <v>14</v>
      </c>
      <c r="P398" s="2">
        <v>154</v>
      </c>
      <c r="Q398" s="2">
        <v>49</v>
      </c>
      <c r="R398" s="2">
        <v>6</v>
      </c>
      <c r="S398" s="2">
        <v>1</v>
      </c>
      <c r="T398" s="2">
        <v>0</v>
      </c>
      <c r="U398" s="2">
        <v>0</v>
      </c>
      <c r="V398" s="2">
        <v>0</v>
      </c>
      <c r="W398" s="2">
        <v>0</v>
      </c>
      <c r="X398" s="2">
        <v>0</v>
      </c>
      <c r="Y398" s="2">
        <v>54</v>
      </c>
      <c r="Z398" s="2">
        <v>160</v>
      </c>
      <c r="AA398" s="2">
        <v>38</v>
      </c>
      <c r="AB398" s="2">
        <v>5</v>
      </c>
      <c r="AC398" s="2">
        <v>2</v>
      </c>
      <c r="AD398" s="2">
        <v>2</v>
      </c>
      <c r="AE398" s="2">
        <v>0</v>
      </c>
      <c r="AF398" s="2">
        <v>1</v>
      </c>
      <c r="AG398" s="2">
        <v>0</v>
      </c>
      <c r="AH398" s="2">
        <v>1</v>
      </c>
      <c r="AI398" s="2">
        <v>0</v>
      </c>
      <c r="AJ398" s="2">
        <v>0</v>
      </c>
      <c r="AK398" s="2">
        <v>0</v>
      </c>
      <c r="AL398" s="2">
        <v>0</v>
      </c>
      <c r="AM398" s="2">
        <v>0</v>
      </c>
      <c r="AN398" s="3">
        <f t="shared" si="24"/>
        <v>5850</v>
      </c>
      <c r="AO398">
        <f t="shared" si="25"/>
        <v>485</v>
      </c>
      <c r="AP398">
        <f t="shared" si="26"/>
        <v>2</v>
      </c>
      <c r="AQ398" s="3">
        <f t="shared" si="27"/>
        <v>6337</v>
      </c>
    </row>
    <row r="399" spans="1:43" ht="15.75" hidden="1" thickTop="1" x14ac:dyDescent="0.25">
      <c r="A399" s="2">
        <v>6</v>
      </c>
      <c r="B399" s="2">
        <v>2021</v>
      </c>
      <c r="C399" s="2">
        <v>1</v>
      </c>
      <c r="D399" s="4">
        <v>6716</v>
      </c>
      <c r="E399" s="4">
        <v>12468</v>
      </c>
      <c r="F399" s="4">
        <v>16599</v>
      </c>
      <c r="G399" s="2">
        <v>17</v>
      </c>
      <c r="H399" s="2">
        <v>11</v>
      </c>
      <c r="I399" s="2">
        <v>1</v>
      </c>
      <c r="J399" s="2">
        <v>2</v>
      </c>
      <c r="K399" s="2">
        <v>5</v>
      </c>
      <c r="L399" s="2">
        <v>1</v>
      </c>
      <c r="M399" s="2">
        <v>1</v>
      </c>
      <c r="N399" s="2">
        <v>0</v>
      </c>
      <c r="O399" s="2">
        <v>29</v>
      </c>
      <c r="P399" s="2">
        <v>515</v>
      </c>
      <c r="Q399" s="2">
        <v>350</v>
      </c>
      <c r="R399" s="2">
        <v>100</v>
      </c>
      <c r="S399" s="2">
        <v>12</v>
      </c>
      <c r="T399" s="2">
        <v>2</v>
      </c>
      <c r="U399" s="2">
        <v>0</v>
      </c>
      <c r="V399" s="2">
        <v>0</v>
      </c>
      <c r="W399" s="2">
        <v>0</v>
      </c>
      <c r="X399" s="2">
        <v>16</v>
      </c>
      <c r="Y399" s="2">
        <v>650</v>
      </c>
      <c r="Z399" s="4">
        <v>1490</v>
      </c>
      <c r="AA399" s="2">
        <v>684</v>
      </c>
      <c r="AB399" s="2">
        <v>84</v>
      </c>
      <c r="AC399" s="2">
        <v>18</v>
      </c>
      <c r="AD399" s="2">
        <v>29</v>
      </c>
      <c r="AE399" s="2">
        <v>0</v>
      </c>
      <c r="AF399" s="2">
        <v>10</v>
      </c>
      <c r="AG399" s="2">
        <v>0</v>
      </c>
      <c r="AH399" s="2">
        <v>7</v>
      </c>
      <c r="AI399" s="2">
        <v>0</v>
      </c>
      <c r="AJ399" s="2">
        <v>0</v>
      </c>
      <c r="AK399" s="2">
        <v>10</v>
      </c>
      <c r="AL399" s="2">
        <v>0</v>
      </c>
      <c r="AM399" s="2">
        <v>1</v>
      </c>
      <c r="AN399" s="3">
        <f t="shared" si="24"/>
        <v>35821</v>
      </c>
      <c r="AO399">
        <f t="shared" si="25"/>
        <v>3979</v>
      </c>
      <c r="AP399">
        <f t="shared" si="26"/>
        <v>28</v>
      </c>
      <c r="AQ399" s="3">
        <f t="shared" si="27"/>
        <v>39828</v>
      </c>
    </row>
    <row r="400" spans="1:43" ht="15.75" hidden="1" thickTop="1" x14ac:dyDescent="0.25">
      <c r="A400" s="2">
        <v>6</v>
      </c>
      <c r="B400" s="2">
        <v>2021</v>
      </c>
      <c r="C400" s="2">
        <v>2</v>
      </c>
      <c r="D400" s="4">
        <v>6733</v>
      </c>
      <c r="E400" s="4">
        <v>12487</v>
      </c>
      <c r="F400" s="4">
        <v>17081</v>
      </c>
      <c r="G400" s="2">
        <v>17</v>
      </c>
      <c r="H400" s="2">
        <v>11</v>
      </c>
      <c r="I400" s="2">
        <v>1</v>
      </c>
      <c r="J400" s="2">
        <v>0</v>
      </c>
      <c r="K400" s="2">
        <v>5</v>
      </c>
      <c r="L400" s="2">
        <v>1</v>
      </c>
      <c r="M400" s="2">
        <v>1</v>
      </c>
      <c r="N400" s="2">
        <v>0</v>
      </c>
      <c r="O400" s="2">
        <v>29</v>
      </c>
      <c r="P400" s="2">
        <v>516</v>
      </c>
      <c r="Q400" s="2">
        <v>350</v>
      </c>
      <c r="R400" s="2">
        <v>94</v>
      </c>
      <c r="S400" s="2">
        <v>13</v>
      </c>
      <c r="T400" s="2">
        <v>1</v>
      </c>
      <c r="U400" s="2">
        <v>0</v>
      </c>
      <c r="V400" s="2">
        <v>0</v>
      </c>
      <c r="W400" s="2">
        <v>0</v>
      </c>
      <c r="X400" s="2">
        <v>16</v>
      </c>
      <c r="Y400" s="2">
        <v>643</v>
      </c>
      <c r="Z400" s="4">
        <v>1497</v>
      </c>
      <c r="AA400" s="2">
        <v>689</v>
      </c>
      <c r="AB400" s="2">
        <v>83</v>
      </c>
      <c r="AC400" s="2">
        <v>17</v>
      </c>
      <c r="AD400" s="2">
        <v>29</v>
      </c>
      <c r="AE400" s="2">
        <v>0</v>
      </c>
      <c r="AF400" s="2">
        <v>10</v>
      </c>
      <c r="AG400" s="2">
        <v>0</v>
      </c>
      <c r="AH400" s="2">
        <v>7</v>
      </c>
      <c r="AI400" s="2">
        <v>0</v>
      </c>
      <c r="AJ400" s="2">
        <v>0</v>
      </c>
      <c r="AK400" s="2">
        <v>8</v>
      </c>
      <c r="AL400" s="2">
        <v>0</v>
      </c>
      <c r="AM400" s="2">
        <v>1</v>
      </c>
      <c r="AN400" s="3">
        <f t="shared" si="24"/>
        <v>36337</v>
      </c>
      <c r="AO400">
        <f t="shared" si="25"/>
        <v>3977</v>
      </c>
      <c r="AP400">
        <f t="shared" si="26"/>
        <v>26</v>
      </c>
      <c r="AQ400" s="3">
        <f t="shared" si="27"/>
        <v>40340</v>
      </c>
    </row>
    <row r="401" spans="1:43" ht="15.75" hidden="1" thickTop="1" x14ac:dyDescent="0.25">
      <c r="A401" s="2">
        <v>6</v>
      </c>
      <c r="B401" s="2">
        <v>2021</v>
      </c>
      <c r="C401" s="2">
        <v>3</v>
      </c>
      <c r="D401" s="4">
        <v>6731</v>
      </c>
      <c r="E401" s="4">
        <v>12494</v>
      </c>
      <c r="F401" s="4">
        <v>17430</v>
      </c>
      <c r="G401" s="2">
        <v>17</v>
      </c>
      <c r="H401" s="2">
        <v>11</v>
      </c>
      <c r="I401" s="2">
        <v>1</v>
      </c>
      <c r="J401" s="2">
        <v>0</v>
      </c>
      <c r="K401" s="2">
        <v>5</v>
      </c>
      <c r="L401" s="2">
        <v>1</v>
      </c>
      <c r="M401" s="2">
        <v>1</v>
      </c>
      <c r="N401" s="2">
        <v>0</v>
      </c>
      <c r="O401" s="2">
        <v>29</v>
      </c>
      <c r="P401" s="2">
        <v>515</v>
      </c>
      <c r="Q401" s="2">
        <v>347</v>
      </c>
      <c r="R401" s="2">
        <v>88</v>
      </c>
      <c r="S401" s="2">
        <v>16</v>
      </c>
      <c r="T401" s="2">
        <v>1</v>
      </c>
      <c r="U401" s="2">
        <v>0</v>
      </c>
      <c r="V401" s="2">
        <v>0</v>
      </c>
      <c r="W401" s="2">
        <v>0</v>
      </c>
      <c r="X401" s="2">
        <v>15</v>
      </c>
      <c r="Y401" s="2">
        <v>642</v>
      </c>
      <c r="Z401" s="4">
        <v>1509</v>
      </c>
      <c r="AA401" s="2">
        <v>700</v>
      </c>
      <c r="AB401" s="2">
        <v>81</v>
      </c>
      <c r="AC401" s="2">
        <v>19</v>
      </c>
      <c r="AD401" s="2">
        <v>26</v>
      </c>
      <c r="AE401" s="2">
        <v>0</v>
      </c>
      <c r="AF401" s="2">
        <v>10</v>
      </c>
      <c r="AG401" s="2">
        <v>0</v>
      </c>
      <c r="AH401" s="2">
        <v>7</v>
      </c>
      <c r="AI401" s="2">
        <v>0</v>
      </c>
      <c r="AJ401" s="2">
        <v>0</v>
      </c>
      <c r="AK401" s="2">
        <v>8</v>
      </c>
      <c r="AL401" s="2">
        <v>0</v>
      </c>
      <c r="AM401" s="2">
        <v>1</v>
      </c>
      <c r="AN401" s="3">
        <f t="shared" si="24"/>
        <v>36691</v>
      </c>
      <c r="AO401">
        <f t="shared" si="25"/>
        <v>3988</v>
      </c>
      <c r="AP401">
        <f t="shared" si="26"/>
        <v>26</v>
      </c>
      <c r="AQ401" s="3">
        <f t="shared" si="27"/>
        <v>40705</v>
      </c>
    </row>
    <row r="402" spans="1:43" ht="15.75" hidden="1" thickTop="1" x14ac:dyDescent="0.25">
      <c r="A402" s="2">
        <v>6</v>
      </c>
      <c r="B402" s="2">
        <v>2021</v>
      </c>
      <c r="C402" s="2">
        <v>4</v>
      </c>
      <c r="D402" s="4">
        <v>6720</v>
      </c>
      <c r="E402" s="4">
        <v>12521</v>
      </c>
      <c r="F402" s="4">
        <v>17711</v>
      </c>
      <c r="G402" s="2">
        <v>17</v>
      </c>
      <c r="H402" s="2">
        <v>11</v>
      </c>
      <c r="I402" s="2">
        <v>1</v>
      </c>
      <c r="J402" s="2">
        <v>0</v>
      </c>
      <c r="K402" s="2">
        <v>5</v>
      </c>
      <c r="L402" s="2">
        <v>1</v>
      </c>
      <c r="M402" s="2">
        <v>1</v>
      </c>
      <c r="N402" s="2">
        <v>0</v>
      </c>
      <c r="O402" s="2">
        <v>29</v>
      </c>
      <c r="P402" s="2">
        <v>514</v>
      </c>
      <c r="Q402" s="2">
        <v>339</v>
      </c>
      <c r="R402" s="2">
        <v>93</v>
      </c>
      <c r="S402" s="2">
        <v>16</v>
      </c>
      <c r="T402" s="2">
        <v>0</v>
      </c>
      <c r="U402" s="2">
        <v>0</v>
      </c>
      <c r="V402" s="2">
        <v>0</v>
      </c>
      <c r="W402" s="2">
        <v>0</v>
      </c>
      <c r="X402" s="2">
        <v>15</v>
      </c>
      <c r="Y402" s="2">
        <v>639</v>
      </c>
      <c r="Z402" s="4">
        <v>1533</v>
      </c>
      <c r="AA402" s="2">
        <v>700</v>
      </c>
      <c r="AB402" s="2">
        <v>84</v>
      </c>
      <c r="AC402" s="2">
        <v>19</v>
      </c>
      <c r="AD402" s="2">
        <v>33</v>
      </c>
      <c r="AE402" s="2">
        <v>0</v>
      </c>
      <c r="AF402" s="2">
        <v>10</v>
      </c>
      <c r="AG402" s="2">
        <v>0</v>
      </c>
      <c r="AH402" s="2">
        <v>7</v>
      </c>
      <c r="AI402" s="2">
        <v>0</v>
      </c>
      <c r="AJ402" s="2">
        <v>0</v>
      </c>
      <c r="AK402" s="2">
        <v>9</v>
      </c>
      <c r="AL402" s="2">
        <v>0</v>
      </c>
      <c r="AM402" s="2">
        <v>1</v>
      </c>
      <c r="AN402" s="3">
        <f t="shared" si="24"/>
        <v>36988</v>
      </c>
      <c r="AO402">
        <f t="shared" si="25"/>
        <v>4014</v>
      </c>
      <c r="AP402">
        <f t="shared" si="26"/>
        <v>27</v>
      </c>
      <c r="AQ402" s="3">
        <f t="shared" si="27"/>
        <v>41029</v>
      </c>
    </row>
    <row r="403" spans="1:43" ht="15.75" hidden="1" thickTop="1" x14ac:dyDescent="0.25">
      <c r="A403" s="2">
        <v>6</v>
      </c>
      <c r="B403" s="2">
        <v>2021</v>
      </c>
      <c r="C403" s="2">
        <v>5</v>
      </c>
      <c r="D403" s="4">
        <v>6711</v>
      </c>
      <c r="E403" s="4">
        <v>12507</v>
      </c>
      <c r="F403" s="4">
        <v>18075</v>
      </c>
      <c r="G403" s="2">
        <v>19</v>
      </c>
      <c r="H403" s="2">
        <v>12</v>
      </c>
      <c r="I403" s="2">
        <v>1</v>
      </c>
      <c r="J403" s="2">
        <v>0</v>
      </c>
      <c r="K403" s="2">
        <v>5</v>
      </c>
      <c r="L403" s="2">
        <v>1</v>
      </c>
      <c r="M403" s="2">
        <v>1</v>
      </c>
      <c r="N403" s="2">
        <v>0</v>
      </c>
      <c r="O403" s="2">
        <v>29</v>
      </c>
      <c r="P403" s="2">
        <v>507</v>
      </c>
      <c r="Q403" s="2">
        <v>353</v>
      </c>
      <c r="R403" s="2">
        <v>95</v>
      </c>
      <c r="S403" s="2">
        <v>15</v>
      </c>
      <c r="T403" s="2">
        <v>0</v>
      </c>
      <c r="U403" s="2">
        <v>0</v>
      </c>
      <c r="V403" s="2">
        <v>0</v>
      </c>
      <c r="W403" s="2">
        <v>0</v>
      </c>
      <c r="X403" s="2">
        <v>15</v>
      </c>
      <c r="Y403" s="2">
        <v>639</v>
      </c>
      <c r="Z403" s="4">
        <v>1530</v>
      </c>
      <c r="AA403" s="2">
        <v>700</v>
      </c>
      <c r="AB403" s="2">
        <v>84</v>
      </c>
      <c r="AC403" s="2">
        <v>19</v>
      </c>
      <c r="AD403" s="2">
        <v>29</v>
      </c>
      <c r="AE403" s="2">
        <v>0</v>
      </c>
      <c r="AF403" s="2">
        <v>10</v>
      </c>
      <c r="AG403" s="2">
        <v>0</v>
      </c>
      <c r="AH403" s="2">
        <v>7</v>
      </c>
      <c r="AI403" s="2">
        <v>0</v>
      </c>
      <c r="AJ403" s="2">
        <v>0</v>
      </c>
      <c r="AK403" s="2">
        <v>8</v>
      </c>
      <c r="AL403" s="2">
        <v>0</v>
      </c>
      <c r="AM403" s="2">
        <v>1</v>
      </c>
      <c r="AN403" s="3">
        <f t="shared" si="24"/>
        <v>37332</v>
      </c>
      <c r="AO403">
        <f t="shared" si="25"/>
        <v>4015</v>
      </c>
      <c r="AP403">
        <f t="shared" si="26"/>
        <v>26</v>
      </c>
      <c r="AQ403" s="3">
        <f t="shared" si="27"/>
        <v>41373</v>
      </c>
    </row>
    <row r="404" spans="1:43" ht="15.75" hidden="1" thickTop="1" x14ac:dyDescent="0.25">
      <c r="A404" s="2">
        <v>6</v>
      </c>
      <c r="B404" s="2">
        <v>2021</v>
      </c>
      <c r="C404" s="2">
        <v>6</v>
      </c>
      <c r="D404" s="4">
        <v>6704</v>
      </c>
      <c r="E404" s="4">
        <v>12574</v>
      </c>
      <c r="F404" s="4">
        <v>18474</v>
      </c>
      <c r="G404" s="2">
        <v>18</v>
      </c>
      <c r="H404" s="2">
        <v>12</v>
      </c>
      <c r="I404" s="2">
        <v>1</v>
      </c>
      <c r="J404" s="2">
        <v>0</v>
      </c>
      <c r="K404" s="2">
        <v>5</v>
      </c>
      <c r="L404" s="2">
        <v>1</v>
      </c>
      <c r="M404" s="2">
        <v>1</v>
      </c>
      <c r="N404" s="2">
        <v>0</v>
      </c>
      <c r="O404" s="2">
        <v>29</v>
      </c>
      <c r="P404" s="2">
        <v>502</v>
      </c>
      <c r="Q404" s="2">
        <v>339</v>
      </c>
      <c r="R404" s="2">
        <v>92</v>
      </c>
      <c r="S404" s="2">
        <v>16</v>
      </c>
      <c r="T404" s="2">
        <v>0</v>
      </c>
      <c r="U404" s="2">
        <v>0</v>
      </c>
      <c r="V404" s="2">
        <v>0</v>
      </c>
      <c r="W404" s="2">
        <v>0</v>
      </c>
      <c r="X404" s="2">
        <v>16</v>
      </c>
      <c r="Y404" s="2">
        <v>632</v>
      </c>
      <c r="Z404" s="4">
        <v>1557</v>
      </c>
      <c r="AA404" s="2">
        <v>706</v>
      </c>
      <c r="AB404" s="2">
        <v>84</v>
      </c>
      <c r="AC404" s="2">
        <v>19</v>
      </c>
      <c r="AD404" s="2">
        <v>30</v>
      </c>
      <c r="AE404" s="2">
        <v>0</v>
      </c>
      <c r="AF404" s="2">
        <v>10</v>
      </c>
      <c r="AG404" s="2">
        <v>0</v>
      </c>
      <c r="AH404" s="2">
        <v>7</v>
      </c>
      <c r="AI404" s="2">
        <v>0</v>
      </c>
      <c r="AJ404" s="2">
        <v>0</v>
      </c>
      <c r="AK404" s="2">
        <v>7</v>
      </c>
      <c r="AL404" s="2">
        <v>0</v>
      </c>
      <c r="AM404" s="2">
        <v>1</v>
      </c>
      <c r="AN404" s="3">
        <f t="shared" si="24"/>
        <v>37790</v>
      </c>
      <c r="AO404">
        <f t="shared" si="25"/>
        <v>4022</v>
      </c>
      <c r="AP404">
        <f t="shared" si="26"/>
        <v>25</v>
      </c>
      <c r="AQ404" s="3">
        <f t="shared" si="27"/>
        <v>41837</v>
      </c>
    </row>
    <row r="405" spans="1:43" ht="15.75" hidden="1" thickTop="1" x14ac:dyDescent="0.25">
      <c r="A405" s="2">
        <v>6</v>
      </c>
      <c r="B405" s="2">
        <v>2021</v>
      </c>
      <c r="C405" s="2">
        <v>7</v>
      </c>
      <c r="D405" s="4">
        <v>8225</v>
      </c>
      <c r="E405" s="4">
        <v>15142</v>
      </c>
      <c r="F405" s="4">
        <v>14735</v>
      </c>
      <c r="G405" s="2">
        <v>18</v>
      </c>
      <c r="H405" s="2">
        <v>32</v>
      </c>
      <c r="I405" s="2">
        <v>0</v>
      </c>
      <c r="J405" s="2">
        <v>1</v>
      </c>
      <c r="K405" s="2">
        <v>5</v>
      </c>
      <c r="L405" s="2">
        <v>2</v>
      </c>
      <c r="M405" s="2">
        <v>0</v>
      </c>
      <c r="N405" s="2">
        <v>0</v>
      </c>
      <c r="O405" s="2">
        <v>30</v>
      </c>
      <c r="P405" s="2">
        <v>572</v>
      </c>
      <c r="Q405" s="2">
        <v>291</v>
      </c>
      <c r="R405" s="2">
        <v>78</v>
      </c>
      <c r="S405" s="2">
        <v>14</v>
      </c>
      <c r="T405" s="2">
        <v>0</v>
      </c>
      <c r="U405" s="2">
        <v>0</v>
      </c>
      <c r="V405" s="2">
        <v>0</v>
      </c>
      <c r="W405" s="2">
        <v>0</v>
      </c>
      <c r="X405" s="2">
        <v>15</v>
      </c>
      <c r="Y405" s="2">
        <v>787</v>
      </c>
      <c r="Z405" s="4">
        <v>1507</v>
      </c>
      <c r="AA405" s="2">
        <v>617</v>
      </c>
      <c r="AB405" s="2">
        <v>72</v>
      </c>
      <c r="AC405" s="2">
        <v>15</v>
      </c>
      <c r="AD405" s="2">
        <v>34</v>
      </c>
      <c r="AE405" s="2">
        <v>0</v>
      </c>
      <c r="AF405" s="2">
        <v>10</v>
      </c>
      <c r="AG405" s="2">
        <v>0</v>
      </c>
      <c r="AH405" s="2">
        <v>7</v>
      </c>
      <c r="AI405" s="2">
        <v>0</v>
      </c>
      <c r="AJ405" s="2">
        <v>0</v>
      </c>
      <c r="AK405" s="2">
        <v>9</v>
      </c>
      <c r="AL405" s="2">
        <v>0</v>
      </c>
      <c r="AM405" s="2">
        <v>1</v>
      </c>
      <c r="AN405" s="3">
        <f t="shared" si="24"/>
        <v>38160</v>
      </c>
      <c r="AO405">
        <f t="shared" si="25"/>
        <v>4032</v>
      </c>
      <c r="AP405">
        <f t="shared" si="26"/>
        <v>27</v>
      </c>
      <c r="AQ405" s="3">
        <f t="shared" si="27"/>
        <v>42219</v>
      </c>
    </row>
    <row r="406" spans="1:43" ht="15.75" hidden="1" thickTop="1" x14ac:dyDescent="0.25">
      <c r="A406" s="2">
        <v>6</v>
      </c>
      <c r="B406" s="2">
        <v>2021</v>
      </c>
      <c r="C406" s="2">
        <v>8</v>
      </c>
      <c r="D406" s="4">
        <v>8237</v>
      </c>
      <c r="E406" s="4">
        <v>15152</v>
      </c>
      <c r="F406" s="4">
        <v>15081</v>
      </c>
      <c r="G406" s="2">
        <v>18</v>
      </c>
      <c r="H406" s="2">
        <v>32</v>
      </c>
      <c r="I406" s="2">
        <v>0</v>
      </c>
      <c r="J406" s="2">
        <v>81</v>
      </c>
      <c r="K406" s="2">
        <v>5</v>
      </c>
      <c r="L406" s="2">
        <v>2</v>
      </c>
      <c r="M406" s="2">
        <v>0</v>
      </c>
      <c r="N406" s="2">
        <v>0</v>
      </c>
      <c r="O406" s="2">
        <v>30</v>
      </c>
      <c r="P406" s="2">
        <v>568</v>
      </c>
      <c r="Q406" s="2">
        <v>284</v>
      </c>
      <c r="R406" s="2">
        <v>80</v>
      </c>
      <c r="S406" s="2">
        <v>14</v>
      </c>
      <c r="T406" s="2">
        <v>0</v>
      </c>
      <c r="U406" s="2">
        <v>0</v>
      </c>
      <c r="V406" s="2">
        <v>0</v>
      </c>
      <c r="W406" s="2">
        <v>0</v>
      </c>
      <c r="X406" s="2">
        <v>15</v>
      </c>
      <c r="Y406" s="2">
        <v>786</v>
      </c>
      <c r="Z406" s="4">
        <v>1519</v>
      </c>
      <c r="AA406" s="2">
        <v>618</v>
      </c>
      <c r="AB406" s="2">
        <v>72</v>
      </c>
      <c r="AC406" s="2">
        <v>15</v>
      </c>
      <c r="AD406" s="2">
        <v>33</v>
      </c>
      <c r="AE406" s="2">
        <v>0</v>
      </c>
      <c r="AF406" s="2">
        <v>10</v>
      </c>
      <c r="AG406" s="2">
        <v>0</v>
      </c>
      <c r="AH406" s="2">
        <v>7</v>
      </c>
      <c r="AI406" s="2">
        <v>0</v>
      </c>
      <c r="AJ406" s="2">
        <v>0</v>
      </c>
      <c r="AK406" s="2">
        <v>8</v>
      </c>
      <c r="AL406" s="2">
        <v>0</v>
      </c>
      <c r="AM406" s="2">
        <v>1</v>
      </c>
      <c r="AN406" s="3">
        <f t="shared" si="24"/>
        <v>38608</v>
      </c>
      <c r="AO406">
        <f t="shared" si="25"/>
        <v>4034</v>
      </c>
      <c r="AP406">
        <f t="shared" si="26"/>
        <v>26</v>
      </c>
      <c r="AQ406" s="3">
        <f t="shared" si="27"/>
        <v>42668</v>
      </c>
    </row>
    <row r="407" spans="1:43" ht="15.75" hidden="1" thickTop="1" x14ac:dyDescent="0.25">
      <c r="A407" s="2">
        <v>6</v>
      </c>
      <c r="B407" s="2">
        <v>2021</v>
      </c>
      <c r="C407" s="2">
        <v>9</v>
      </c>
      <c r="D407" s="4">
        <v>8225</v>
      </c>
      <c r="E407" s="4">
        <v>15193</v>
      </c>
      <c r="F407" s="4">
        <v>15464</v>
      </c>
      <c r="G407" s="2">
        <v>18</v>
      </c>
      <c r="H407" s="2">
        <v>36</v>
      </c>
      <c r="I407" s="2">
        <v>0</v>
      </c>
      <c r="J407" s="2">
        <v>86</v>
      </c>
      <c r="K407" s="2">
        <v>5</v>
      </c>
      <c r="L407" s="2">
        <v>2</v>
      </c>
      <c r="M407" s="2">
        <v>0</v>
      </c>
      <c r="N407" s="2">
        <v>0</v>
      </c>
      <c r="O407" s="2">
        <v>30</v>
      </c>
      <c r="P407" s="2">
        <v>565</v>
      </c>
      <c r="Q407" s="2">
        <v>289</v>
      </c>
      <c r="R407" s="2">
        <v>86</v>
      </c>
      <c r="S407" s="2">
        <v>15</v>
      </c>
      <c r="T407" s="2">
        <v>0</v>
      </c>
      <c r="U407" s="2">
        <v>0</v>
      </c>
      <c r="V407" s="2">
        <v>0</v>
      </c>
      <c r="W407" s="2">
        <v>0</v>
      </c>
      <c r="X407" s="2">
        <v>15</v>
      </c>
      <c r="Y407" s="2">
        <v>787</v>
      </c>
      <c r="Z407" s="4">
        <v>1522</v>
      </c>
      <c r="AA407" s="2">
        <v>615</v>
      </c>
      <c r="AB407" s="2">
        <v>70</v>
      </c>
      <c r="AC407" s="2">
        <v>15</v>
      </c>
      <c r="AD407" s="2">
        <v>33</v>
      </c>
      <c r="AE407" s="2">
        <v>0</v>
      </c>
      <c r="AF407" s="2">
        <v>10</v>
      </c>
      <c r="AG407" s="2">
        <v>0</v>
      </c>
      <c r="AH407" s="2">
        <v>7</v>
      </c>
      <c r="AI407" s="2">
        <v>0</v>
      </c>
      <c r="AJ407" s="2">
        <v>0</v>
      </c>
      <c r="AK407" s="2">
        <v>8</v>
      </c>
      <c r="AL407" s="2">
        <v>0</v>
      </c>
      <c r="AM407" s="2">
        <v>1</v>
      </c>
      <c r="AN407" s="3">
        <f t="shared" si="24"/>
        <v>39029</v>
      </c>
      <c r="AO407">
        <f t="shared" si="25"/>
        <v>4042</v>
      </c>
      <c r="AP407">
        <f t="shared" si="26"/>
        <v>26</v>
      </c>
      <c r="AQ407" s="3">
        <f t="shared" si="27"/>
        <v>43097</v>
      </c>
    </row>
    <row r="408" spans="1:43" ht="15.75" hidden="1" thickTop="1" x14ac:dyDescent="0.25">
      <c r="A408" s="2">
        <v>6</v>
      </c>
      <c r="B408" s="2">
        <v>2021</v>
      </c>
      <c r="C408" s="2">
        <v>10</v>
      </c>
      <c r="D408" s="4">
        <v>8218</v>
      </c>
      <c r="E408" s="4">
        <v>15221</v>
      </c>
      <c r="F408" s="4">
        <v>15977</v>
      </c>
      <c r="G408" s="2">
        <v>18</v>
      </c>
      <c r="H408" s="2">
        <v>36</v>
      </c>
      <c r="I408" s="2">
        <v>0</v>
      </c>
      <c r="J408" s="2">
        <v>43</v>
      </c>
      <c r="K408" s="2">
        <v>5</v>
      </c>
      <c r="L408" s="2">
        <v>2</v>
      </c>
      <c r="M408" s="2">
        <v>0</v>
      </c>
      <c r="N408" s="2">
        <v>0</v>
      </c>
      <c r="O408" s="2">
        <v>30</v>
      </c>
      <c r="P408" s="2">
        <v>559</v>
      </c>
      <c r="Q408" s="2">
        <v>275</v>
      </c>
      <c r="R408" s="2">
        <v>87</v>
      </c>
      <c r="S408" s="2">
        <v>15</v>
      </c>
      <c r="T408" s="2">
        <v>0</v>
      </c>
      <c r="U408" s="2">
        <v>0</v>
      </c>
      <c r="V408" s="2">
        <v>0</v>
      </c>
      <c r="W408" s="2">
        <v>0</v>
      </c>
      <c r="X408" s="2">
        <v>15</v>
      </c>
      <c r="Y408" s="2">
        <v>795</v>
      </c>
      <c r="Z408" s="4">
        <v>1548</v>
      </c>
      <c r="AA408" s="2">
        <v>619</v>
      </c>
      <c r="AB408" s="2">
        <v>72</v>
      </c>
      <c r="AC408" s="2">
        <v>15</v>
      </c>
      <c r="AD408" s="2">
        <v>33</v>
      </c>
      <c r="AE408" s="2">
        <v>0</v>
      </c>
      <c r="AF408" s="2">
        <v>10</v>
      </c>
      <c r="AG408" s="2">
        <v>0</v>
      </c>
      <c r="AH408" s="2">
        <v>7</v>
      </c>
      <c r="AI408" s="2">
        <v>0</v>
      </c>
      <c r="AJ408" s="2">
        <v>0</v>
      </c>
      <c r="AK408" s="2">
        <v>8</v>
      </c>
      <c r="AL408" s="2">
        <v>0</v>
      </c>
      <c r="AM408" s="2">
        <v>1</v>
      </c>
      <c r="AN408" s="3">
        <f t="shared" si="24"/>
        <v>39520</v>
      </c>
      <c r="AO408">
        <f t="shared" si="25"/>
        <v>4063</v>
      </c>
      <c r="AP408">
        <f t="shared" si="26"/>
        <v>26</v>
      </c>
      <c r="AQ408" s="3">
        <f t="shared" si="27"/>
        <v>43609</v>
      </c>
    </row>
    <row r="409" spans="1:43" ht="15.75" hidden="1" thickTop="1" x14ac:dyDescent="0.25">
      <c r="A409" s="2">
        <v>6</v>
      </c>
      <c r="B409" s="2">
        <v>2021</v>
      </c>
      <c r="C409" s="2">
        <v>11</v>
      </c>
      <c r="D409" s="4">
        <v>8224</v>
      </c>
      <c r="E409" s="4">
        <v>15243</v>
      </c>
      <c r="F409" s="4">
        <v>16400</v>
      </c>
      <c r="G409" s="2">
        <v>18</v>
      </c>
      <c r="H409" s="2">
        <v>35</v>
      </c>
      <c r="I409" s="2">
        <v>0</v>
      </c>
      <c r="J409" s="2">
        <v>18</v>
      </c>
      <c r="K409" s="2">
        <v>5</v>
      </c>
      <c r="L409" s="2">
        <v>2</v>
      </c>
      <c r="M409" s="2">
        <v>0</v>
      </c>
      <c r="N409" s="2">
        <v>0</v>
      </c>
      <c r="O409" s="2">
        <v>30</v>
      </c>
      <c r="P409" s="2">
        <v>571</v>
      </c>
      <c r="Q409" s="2">
        <v>293</v>
      </c>
      <c r="R409" s="2">
        <v>88</v>
      </c>
      <c r="S409" s="2">
        <v>15</v>
      </c>
      <c r="T409" s="2">
        <v>0</v>
      </c>
      <c r="U409" s="2">
        <v>0</v>
      </c>
      <c r="V409" s="2">
        <v>0</v>
      </c>
      <c r="W409" s="2">
        <v>0</v>
      </c>
      <c r="X409" s="2">
        <v>15</v>
      </c>
      <c r="Y409" s="2">
        <v>785</v>
      </c>
      <c r="Z409" s="4">
        <v>1543</v>
      </c>
      <c r="AA409" s="2">
        <v>619</v>
      </c>
      <c r="AB409" s="2">
        <v>70</v>
      </c>
      <c r="AC409" s="2">
        <v>15</v>
      </c>
      <c r="AD409" s="2">
        <v>31</v>
      </c>
      <c r="AE409" s="2">
        <v>0</v>
      </c>
      <c r="AF409" s="2">
        <v>10</v>
      </c>
      <c r="AG409" s="2">
        <v>0</v>
      </c>
      <c r="AH409" s="2">
        <v>7</v>
      </c>
      <c r="AI409" s="2">
        <v>0</v>
      </c>
      <c r="AJ409" s="2">
        <v>0</v>
      </c>
      <c r="AK409" s="2">
        <v>8</v>
      </c>
      <c r="AL409" s="2">
        <v>0</v>
      </c>
      <c r="AM409" s="2">
        <v>1</v>
      </c>
      <c r="AN409" s="3">
        <f t="shared" si="24"/>
        <v>39945</v>
      </c>
      <c r="AO409">
        <f t="shared" si="25"/>
        <v>4075</v>
      </c>
      <c r="AP409">
        <f t="shared" si="26"/>
        <v>26</v>
      </c>
      <c r="AQ409" s="3">
        <f t="shared" si="27"/>
        <v>44046</v>
      </c>
    </row>
    <row r="410" spans="1:43" ht="15.75" hidden="1" thickTop="1" x14ac:dyDescent="0.25">
      <c r="A410" s="2">
        <v>6</v>
      </c>
      <c r="B410" s="2">
        <v>2021</v>
      </c>
      <c r="C410" s="2">
        <v>12</v>
      </c>
      <c r="D410" s="4">
        <v>8208</v>
      </c>
      <c r="E410" s="4">
        <v>15295</v>
      </c>
      <c r="F410" s="4">
        <v>16905</v>
      </c>
      <c r="G410" s="2">
        <v>18</v>
      </c>
      <c r="H410" s="2">
        <v>33</v>
      </c>
      <c r="I410" s="2">
        <v>0</v>
      </c>
      <c r="J410" s="2">
        <v>14</v>
      </c>
      <c r="K410" s="2">
        <v>5</v>
      </c>
      <c r="L410" s="2">
        <v>2</v>
      </c>
      <c r="M410" s="2">
        <v>0</v>
      </c>
      <c r="N410" s="2">
        <v>0</v>
      </c>
      <c r="O410" s="2">
        <v>30</v>
      </c>
      <c r="P410" s="2">
        <v>568</v>
      </c>
      <c r="Q410" s="2">
        <v>288</v>
      </c>
      <c r="R410" s="2">
        <v>86</v>
      </c>
      <c r="S410" s="2">
        <v>15</v>
      </c>
      <c r="T410" s="2">
        <v>1</v>
      </c>
      <c r="U410" s="2">
        <v>0</v>
      </c>
      <c r="V410" s="2">
        <v>0</v>
      </c>
      <c r="W410" s="2">
        <v>0</v>
      </c>
      <c r="X410" s="2">
        <v>15</v>
      </c>
      <c r="Y410" s="2">
        <v>785</v>
      </c>
      <c r="Z410" s="4">
        <v>1555</v>
      </c>
      <c r="AA410" s="2">
        <v>621</v>
      </c>
      <c r="AB410" s="2">
        <v>70</v>
      </c>
      <c r="AC410" s="2">
        <v>15</v>
      </c>
      <c r="AD410" s="2">
        <v>33</v>
      </c>
      <c r="AE410" s="2">
        <v>0</v>
      </c>
      <c r="AF410" s="2">
        <v>10</v>
      </c>
      <c r="AG410" s="2">
        <v>0</v>
      </c>
      <c r="AH410" s="2">
        <v>7</v>
      </c>
      <c r="AI410" s="2">
        <v>0</v>
      </c>
      <c r="AJ410" s="2">
        <v>0</v>
      </c>
      <c r="AK410" s="2">
        <v>8</v>
      </c>
      <c r="AL410" s="2">
        <v>0</v>
      </c>
      <c r="AM410" s="2">
        <v>1</v>
      </c>
      <c r="AN410" s="3">
        <f t="shared" si="24"/>
        <v>40480</v>
      </c>
      <c r="AO410">
        <f t="shared" si="25"/>
        <v>4082</v>
      </c>
      <c r="AP410">
        <f t="shared" si="26"/>
        <v>26</v>
      </c>
      <c r="AQ410" s="3">
        <f t="shared" si="27"/>
        <v>44588</v>
      </c>
    </row>
    <row r="411" spans="1:43" ht="15.75" hidden="1" thickTop="1" x14ac:dyDescent="0.25">
      <c r="A411" s="2">
        <v>8</v>
      </c>
      <c r="B411" s="2">
        <v>2021</v>
      </c>
      <c r="C411" s="2">
        <v>1</v>
      </c>
      <c r="D411" s="4">
        <v>1422</v>
      </c>
      <c r="E411" s="4">
        <v>2535</v>
      </c>
      <c r="F411" s="2">
        <v>699</v>
      </c>
      <c r="G411" s="2">
        <v>8</v>
      </c>
      <c r="H411" s="2">
        <v>1</v>
      </c>
      <c r="I411" s="2">
        <v>0</v>
      </c>
      <c r="J411" s="2">
        <v>0</v>
      </c>
      <c r="K411" s="2">
        <v>0</v>
      </c>
      <c r="L411" s="2">
        <v>2</v>
      </c>
      <c r="M411" s="2">
        <v>0</v>
      </c>
      <c r="N411" s="2">
        <v>0</v>
      </c>
      <c r="O411" s="2">
        <v>18</v>
      </c>
      <c r="P411" s="2">
        <v>131</v>
      </c>
      <c r="Q411" s="2">
        <v>49</v>
      </c>
      <c r="R411" s="2">
        <v>11</v>
      </c>
      <c r="S411" s="2">
        <v>2</v>
      </c>
      <c r="T411" s="2">
        <v>0</v>
      </c>
      <c r="U411" s="2">
        <v>1</v>
      </c>
      <c r="V411" s="2">
        <v>0</v>
      </c>
      <c r="W411" s="2">
        <v>0</v>
      </c>
      <c r="X411" s="2">
        <v>1</v>
      </c>
      <c r="Y411" s="2">
        <v>77</v>
      </c>
      <c r="Z411" s="2">
        <v>270</v>
      </c>
      <c r="AA411" s="2">
        <v>120</v>
      </c>
      <c r="AB411" s="2">
        <v>15</v>
      </c>
      <c r="AC411" s="2">
        <v>7</v>
      </c>
      <c r="AD411" s="2">
        <v>13</v>
      </c>
      <c r="AE411" s="2">
        <v>0</v>
      </c>
      <c r="AF411" s="2">
        <v>4</v>
      </c>
      <c r="AG411" s="2">
        <v>0</v>
      </c>
      <c r="AH411" s="2">
        <v>0</v>
      </c>
      <c r="AI411" s="2">
        <v>0</v>
      </c>
      <c r="AJ411" s="2">
        <v>0</v>
      </c>
      <c r="AK411" s="2">
        <v>2</v>
      </c>
      <c r="AL411" s="2">
        <v>0</v>
      </c>
      <c r="AM411" s="2">
        <v>0</v>
      </c>
      <c r="AN411" s="3">
        <f t="shared" si="24"/>
        <v>4667</v>
      </c>
      <c r="AO411">
        <f t="shared" si="25"/>
        <v>715</v>
      </c>
      <c r="AP411">
        <f t="shared" si="26"/>
        <v>6</v>
      </c>
      <c r="AQ411" s="3">
        <f t="shared" si="27"/>
        <v>5388</v>
      </c>
    </row>
    <row r="412" spans="1:43" ht="15.75" hidden="1" thickTop="1" x14ac:dyDescent="0.25">
      <c r="A412" s="2">
        <v>8</v>
      </c>
      <c r="B412" s="2">
        <v>2021</v>
      </c>
      <c r="C412" s="2">
        <v>2</v>
      </c>
      <c r="D412" s="4">
        <v>1425</v>
      </c>
      <c r="E412" s="4">
        <v>2537</v>
      </c>
      <c r="F412" s="2">
        <v>743</v>
      </c>
      <c r="G412" s="2">
        <v>8</v>
      </c>
      <c r="H412" s="2">
        <v>1</v>
      </c>
      <c r="I412" s="2">
        <v>0</v>
      </c>
      <c r="J412" s="2">
        <v>0</v>
      </c>
      <c r="K412" s="2">
        <v>0</v>
      </c>
      <c r="L412" s="2">
        <v>2</v>
      </c>
      <c r="M412" s="2">
        <v>0</v>
      </c>
      <c r="N412" s="2">
        <v>0</v>
      </c>
      <c r="O412" s="2">
        <v>18</v>
      </c>
      <c r="P412" s="2">
        <v>131</v>
      </c>
      <c r="Q412" s="2">
        <v>50</v>
      </c>
      <c r="R412" s="2">
        <v>13</v>
      </c>
      <c r="S412" s="2">
        <v>2</v>
      </c>
      <c r="T412" s="2">
        <v>0</v>
      </c>
      <c r="U412" s="2">
        <v>1</v>
      </c>
      <c r="V412" s="2">
        <v>0</v>
      </c>
      <c r="W412" s="2">
        <v>0</v>
      </c>
      <c r="X412" s="2">
        <v>1</v>
      </c>
      <c r="Y412" s="2">
        <v>77</v>
      </c>
      <c r="Z412" s="2">
        <v>273</v>
      </c>
      <c r="AA412" s="2">
        <v>120</v>
      </c>
      <c r="AB412" s="2">
        <v>15</v>
      </c>
      <c r="AC412" s="2">
        <v>7</v>
      </c>
      <c r="AD412" s="2">
        <v>13</v>
      </c>
      <c r="AE412" s="2">
        <v>0</v>
      </c>
      <c r="AF412" s="2">
        <v>4</v>
      </c>
      <c r="AG412" s="2">
        <v>0</v>
      </c>
      <c r="AH412" s="2">
        <v>0</v>
      </c>
      <c r="AI412" s="2">
        <v>0</v>
      </c>
      <c r="AJ412" s="2">
        <v>0</v>
      </c>
      <c r="AK412" s="2">
        <v>2</v>
      </c>
      <c r="AL412" s="2">
        <v>0</v>
      </c>
      <c r="AM412" s="2">
        <v>0</v>
      </c>
      <c r="AN412" s="3">
        <f t="shared" si="24"/>
        <v>4716</v>
      </c>
      <c r="AO412">
        <f t="shared" si="25"/>
        <v>721</v>
      </c>
      <c r="AP412">
        <f t="shared" si="26"/>
        <v>6</v>
      </c>
      <c r="AQ412" s="3">
        <f t="shared" si="27"/>
        <v>5443</v>
      </c>
    </row>
    <row r="413" spans="1:43" ht="15.75" hidden="1" thickTop="1" x14ac:dyDescent="0.25">
      <c r="A413" s="2">
        <v>8</v>
      </c>
      <c r="B413" s="2">
        <v>2021</v>
      </c>
      <c r="C413" s="2">
        <v>3</v>
      </c>
      <c r="D413" s="4">
        <v>1434</v>
      </c>
      <c r="E413" s="4">
        <v>2552</v>
      </c>
      <c r="F413" s="2">
        <v>770</v>
      </c>
      <c r="G413" s="2">
        <v>8</v>
      </c>
      <c r="H413" s="2">
        <v>1</v>
      </c>
      <c r="I413" s="2">
        <v>0</v>
      </c>
      <c r="J413" s="2">
        <v>0</v>
      </c>
      <c r="K413" s="2">
        <v>0</v>
      </c>
      <c r="L413" s="2">
        <v>2</v>
      </c>
      <c r="M413" s="2">
        <v>0</v>
      </c>
      <c r="N413" s="2">
        <v>0</v>
      </c>
      <c r="O413" s="2">
        <v>18</v>
      </c>
      <c r="P413" s="2">
        <v>132</v>
      </c>
      <c r="Q413" s="2">
        <v>50</v>
      </c>
      <c r="R413" s="2">
        <v>13</v>
      </c>
      <c r="S413" s="2">
        <v>2</v>
      </c>
      <c r="T413" s="2">
        <v>0</v>
      </c>
      <c r="U413" s="2">
        <v>1</v>
      </c>
      <c r="V413" s="2">
        <v>0</v>
      </c>
      <c r="W413" s="2">
        <v>0</v>
      </c>
      <c r="X413" s="2">
        <v>1</v>
      </c>
      <c r="Y413" s="2">
        <v>77</v>
      </c>
      <c r="Z413" s="2">
        <v>276</v>
      </c>
      <c r="AA413" s="2">
        <v>119</v>
      </c>
      <c r="AB413" s="2">
        <v>15</v>
      </c>
      <c r="AC413" s="2">
        <v>7</v>
      </c>
      <c r="AD413" s="2">
        <v>13</v>
      </c>
      <c r="AE413" s="2">
        <v>0</v>
      </c>
      <c r="AF413" s="2">
        <v>4</v>
      </c>
      <c r="AG413" s="2">
        <v>0</v>
      </c>
      <c r="AH413" s="2">
        <v>0</v>
      </c>
      <c r="AI413" s="2">
        <v>0</v>
      </c>
      <c r="AJ413" s="2">
        <v>0</v>
      </c>
      <c r="AK413" s="2">
        <v>2</v>
      </c>
      <c r="AL413" s="2">
        <v>0</v>
      </c>
      <c r="AM413" s="2">
        <v>0</v>
      </c>
      <c r="AN413" s="3">
        <f t="shared" si="24"/>
        <v>4767</v>
      </c>
      <c r="AO413">
        <f t="shared" si="25"/>
        <v>724</v>
      </c>
      <c r="AP413">
        <f t="shared" si="26"/>
        <v>6</v>
      </c>
      <c r="AQ413" s="3">
        <f t="shared" si="27"/>
        <v>5497</v>
      </c>
    </row>
    <row r="414" spans="1:43" ht="15.75" hidden="1" thickTop="1" x14ac:dyDescent="0.25">
      <c r="A414" s="2">
        <v>8</v>
      </c>
      <c r="B414" s="2">
        <v>2021</v>
      </c>
      <c r="C414" s="2">
        <v>4</v>
      </c>
      <c r="D414" s="4">
        <v>1432</v>
      </c>
      <c r="E414" s="4">
        <v>2565</v>
      </c>
      <c r="F414" s="2">
        <v>810</v>
      </c>
      <c r="G414" s="2">
        <v>8</v>
      </c>
      <c r="H414" s="2">
        <v>1</v>
      </c>
      <c r="I414" s="2">
        <v>0</v>
      </c>
      <c r="J414" s="2">
        <v>0</v>
      </c>
      <c r="K414" s="2">
        <v>0</v>
      </c>
      <c r="L414" s="2">
        <v>2</v>
      </c>
      <c r="M414" s="2">
        <v>0</v>
      </c>
      <c r="N414" s="2">
        <v>0</v>
      </c>
      <c r="O414" s="2">
        <v>18</v>
      </c>
      <c r="P414" s="2">
        <v>130</v>
      </c>
      <c r="Q414" s="2">
        <v>48</v>
      </c>
      <c r="R414" s="2">
        <v>13</v>
      </c>
      <c r="S414" s="2">
        <v>2</v>
      </c>
      <c r="T414" s="2">
        <v>0</v>
      </c>
      <c r="U414" s="2">
        <v>1</v>
      </c>
      <c r="V414" s="2">
        <v>0</v>
      </c>
      <c r="W414" s="2">
        <v>0</v>
      </c>
      <c r="X414" s="2">
        <v>1</v>
      </c>
      <c r="Y414" s="2">
        <v>77</v>
      </c>
      <c r="Z414" s="2">
        <v>279</v>
      </c>
      <c r="AA414" s="2">
        <v>119</v>
      </c>
      <c r="AB414" s="2">
        <v>16</v>
      </c>
      <c r="AC414" s="2">
        <v>7</v>
      </c>
      <c r="AD414" s="2">
        <v>13</v>
      </c>
      <c r="AE414" s="2">
        <v>0</v>
      </c>
      <c r="AF414" s="2">
        <v>4</v>
      </c>
      <c r="AG414" s="2">
        <v>0</v>
      </c>
      <c r="AH414" s="2">
        <v>0</v>
      </c>
      <c r="AI414" s="2">
        <v>0</v>
      </c>
      <c r="AJ414" s="2">
        <v>0</v>
      </c>
      <c r="AK414" s="2">
        <v>1</v>
      </c>
      <c r="AL414" s="2">
        <v>0</v>
      </c>
      <c r="AM414" s="2">
        <v>0</v>
      </c>
      <c r="AN414" s="3">
        <f t="shared" si="24"/>
        <v>4818</v>
      </c>
      <c r="AO414">
        <f t="shared" si="25"/>
        <v>724</v>
      </c>
      <c r="AP414">
        <f t="shared" si="26"/>
        <v>5</v>
      </c>
      <c r="AQ414" s="3">
        <f t="shared" si="27"/>
        <v>5547</v>
      </c>
    </row>
    <row r="415" spans="1:43" ht="15.75" hidden="1" thickTop="1" x14ac:dyDescent="0.25">
      <c r="A415" s="2">
        <v>8</v>
      </c>
      <c r="B415" s="2">
        <v>2021</v>
      </c>
      <c r="C415" s="2">
        <v>5</v>
      </c>
      <c r="D415" s="4">
        <v>1430</v>
      </c>
      <c r="E415" s="4">
        <v>2562</v>
      </c>
      <c r="F415" s="2">
        <v>827</v>
      </c>
      <c r="G415" s="2">
        <v>8</v>
      </c>
      <c r="H415" s="2">
        <v>1</v>
      </c>
      <c r="I415" s="2">
        <v>0</v>
      </c>
      <c r="J415" s="2">
        <v>0</v>
      </c>
      <c r="K415" s="2">
        <v>0</v>
      </c>
      <c r="L415" s="2">
        <v>2</v>
      </c>
      <c r="M415" s="2">
        <v>0</v>
      </c>
      <c r="N415" s="2">
        <v>0</v>
      </c>
      <c r="O415" s="2">
        <v>18</v>
      </c>
      <c r="P415" s="2">
        <v>130</v>
      </c>
      <c r="Q415" s="2">
        <v>51</v>
      </c>
      <c r="R415" s="2">
        <v>15</v>
      </c>
      <c r="S415" s="2">
        <v>2</v>
      </c>
      <c r="T415" s="2">
        <v>0</v>
      </c>
      <c r="U415" s="2">
        <v>1</v>
      </c>
      <c r="V415" s="2">
        <v>0</v>
      </c>
      <c r="W415" s="2">
        <v>0</v>
      </c>
      <c r="X415" s="2">
        <v>1</v>
      </c>
      <c r="Y415" s="2">
        <v>77</v>
      </c>
      <c r="Z415" s="2">
        <v>275</v>
      </c>
      <c r="AA415" s="2">
        <v>119</v>
      </c>
      <c r="AB415" s="2">
        <v>16</v>
      </c>
      <c r="AC415" s="2">
        <v>7</v>
      </c>
      <c r="AD415" s="2">
        <v>13</v>
      </c>
      <c r="AE415" s="2">
        <v>0</v>
      </c>
      <c r="AF415" s="2">
        <v>4</v>
      </c>
      <c r="AG415" s="2">
        <v>0</v>
      </c>
      <c r="AH415" s="2">
        <v>0</v>
      </c>
      <c r="AI415" s="2">
        <v>0</v>
      </c>
      <c r="AJ415" s="2">
        <v>0</v>
      </c>
      <c r="AK415" s="2">
        <v>1</v>
      </c>
      <c r="AL415" s="2">
        <v>0</v>
      </c>
      <c r="AM415" s="2">
        <v>0</v>
      </c>
      <c r="AN415" s="3">
        <f t="shared" si="24"/>
        <v>4830</v>
      </c>
      <c r="AO415">
        <f t="shared" si="25"/>
        <v>725</v>
      </c>
      <c r="AP415">
        <f t="shared" si="26"/>
        <v>5</v>
      </c>
      <c r="AQ415" s="3">
        <f t="shared" si="27"/>
        <v>5560</v>
      </c>
    </row>
    <row r="416" spans="1:43" ht="15.75" hidden="1" thickTop="1" x14ac:dyDescent="0.25">
      <c r="A416" s="2">
        <v>8</v>
      </c>
      <c r="B416" s="2">
        <v>2021</v>
      </c>
      <c r="C416" s="2">
        <v>6</v>
      </c>
      <c r="D416" s="4">
        <v>1418</v>
      </c>
      <c r="E416" s="4">
        <v>2556</v>
      </c>
      <c r="F416" s="2">
        <v>830</v>
      </c>
      <c r="G416" s="2">
        <v>8</v>
      </c>
      <c r="H416" s="2">
        <v>1</v>
      </c>
      <c r="I416" s="2">
        <v>0</v>
      </c>
      <c r="J416" s="2">
        <v>0</v>
      </c>
      <c r="K416" s="2">
        <v>0</v>
      </c>
      <c r="L416" s="2">
        <v>2</v>
      </c>
      <c r="M416" s="2">
        <v>0</v>
      </c>
      <c r="N416" s="2">
        <v>0</v>
      </c>
      <c r="O416" s="2">
        <v>18</v>
      </c>
      <c r="P416" s="2">
        <v>132</v>
      </c>
      <c r="Q416" s="2">
        <v>49</v>
      </c>
      <c r="R416" s="2">
        <v>16</v>
      </c>
      <c r="S416" s="2">
        <v>2</v>
      </c>
      <c r="T416" s="2">
        <v>0</v>
      </c>
      <c r="U416" s="2">
        <v>1</v>
      </c>
      <c r="V416" s="2">
        <v>0</v>
      </c>
      <c r="W416" s="2">
        <v>0</v>
      </c>
      <c r="X416" s="2">
        <v>1</v>
      </c>
      <c r="Y416" s="2">
        <v>76</v>
      </c>
      <c r="Z416" s="2">
        <v>280</v>
      </c>
      <c r="AA416" s="2">
        <v>119</v>
      </c>
      <c r="AB416" s="2">
        <v>15</v>
      </c>
      <c r="AC416" s="2">
        <v>7</v>
      </c>
      <c r="AD416" s="2">
        <v>13</v>
      </c>
      <c r="AE416" s="2">
        <v>0</v>
      </c>
      <c r="AF416" s="2">
        <v>4</v>
      </c>
      <c r="AG416" s="2">
        <v>0</v>
      </c>
      <c r="AH416" s="2">
        <v>0</v>
      </c>
      <c r="AI416" s="2">
        <v>0</v>
      </c>
      <c r="AJ416" s="2">
        <v>0</v>
      </c>
      <c r="AK416" s="2">
        <v>1</v>
      </c>
      <c r="AL416" s="2">
        <v>0</v>
      </c>
      <c r="AM416" s="2">
        <v>0</v>
      </c>
      <c r="AN416" s="3">
        <f t="shared" si="24"/>
        <v>4815</v>
      </c>
      <c r="AO416">
        <f t="shared" si="25"/>
        <v>729</v>
      </c>
      <c r="AP416">
        <f t="shared" si="26"/>
        <v>5</v>
      </c>
      <c r="AQ416" s="3">
        <f t="shared" si="27"/>
        <v>5549</v>
      </c>
    </row>
    <row r="417" spans="1:43" ht="15.75" hidden="1" thickTop="1" x14ac:dyDescent="0.25">
      <c r="A417" s="2">
        <v>8</v>
      </c>
      <c r="B417" s="2">
        <v>2021</v>
      </c>
      <c r="C417" s="2">
        <v>7</v>
      </c>
      <c r="D417" s="4">
        <v>1512</v>
      </c>
      <c r="E417" s="4">
        <v>2470</v>
      </c>
      <c r="F417" s="2">
        <v>809</v>
      </c>
      <c r="G417" s="2">
        <v>8</v>
      </c>
      <c r="H417" s="2">
        <v>3</v>
      </c>
      <c r="I417" s="2">
        <v>0</v>
      </c>
      <c r="J417" s="2">
        <v>0</v>
      </c>
      <c r="K417" s="2">
        <v>0</v>
      </c>
      <c r="L417" s="2">
        <v>2</v>
      </c>
      <c r="M417" s="2">
        <v>0</v>
      </c>
      <c r="N417" s="2">
        <v>0</v>
      </c>
      <c r="O417" s="2">
        <v>18</v>
      </c>
      <c r="P417" s="2">
        <v>139</v>
      </c>
      <c r="Q417" s="2">
        <v>44</v>
      </c>
      <c r="R417" s="2">
        <v>13</v>
      </c>
      <c r="S417" s="2">
        <v>2</v>
      </c>
      <c r="T417" s="2">
        <v>0</v>
      </c>
      <c r="U417" s="2">
        <v>1</v>
      </c>
      <c r="V417" s="2">
        <v>0</v>
      </c>
      <c r="W417" s="2">
        <v>0</v>
      </c>
      <c r="X417" s="2">
        <v>1</v>
      </c>
      <c r="Y417" s="2">
        <v>101</v>
      </c>
      <c r="Z417" s="2">
        <v>266</v>
      </c>
      <c r="AA417" s="2">
        <v>112</v>
      </c>
      <c r="AB417" s="2">
        <v>15</v>
      </c>
      <c r="AC417" s="2">
        <v>6</v>
      </c>
      <c r="AD417" s="2">
        <v>14</v>
      </c>
      <c r="AE417" s="2">
        <v>0</v>
      </c>
      <c r="AF417" s="2">
        <v>4</v>
      </c>
      <c r="AG417" s="2">
        <v>0</v>
      </c>
      <c r="AH417" s="2">
        <v>0</v>
      </c>
      <c r="AI417" s="2">
        <v>0</v>
      </c>
      <c r="AJ417" s="2">
        <v>0</v>
      </c>
      <c r="AK417" s="2">
        <v>1</v>
      </c>
      <c r="AL417" s="2">
        <v>0</v>
      </c>
      <c r="AM417" s="2">
        <v>0</v>
      </c>
      <c r="AN417" s="3">
        <f t="shared" si="24"/>
        <v>4804</v>
      </c>
      <c r="AO417">
        <f t="shared" si="25"/>
        <v>732</v>
      </c>
      <c r="AP417">
        <f t="shared" si="26"/>
        <v>5</v>
      </c>
      <c r="AQ417" s="3">
        <f t="shared" si="27"/>
        <v>5541</v>
      </c>
    </row>
    <row r="418" spans="1:43" ht="15.75" hidden="1" thickTop="1" x14ac:dyDescent="0.25">
      <c r="A418" s="2">
        <v>8</v>
      </c>
      <c r="B418" s="2">
        <v>2021</v>
      </c>
      <c r="C418" s="2">
        <v>8</v>
      </c>
      <c r="D418" s="4">
        <v>1516</v>
      </c>
      <c r="E418" s="4">
        <v>2461</v>
      </c>
      <c r="F418" s="2">
        <v>809</v>
      </c>
      <c r="G418" s="2">
        <v>8</v>
      </c>
      <c r="H418" s="2">
        <v>3</v>
      </c>
      <c r="I418" s="2">
        <v>0</v>
      </c>
      <c r="J418" s="2">
        <v>0</v>
      </c>
      <c r="K418" s="2">
        <v>0</v>
      </c>
      <c r="L418" s="2">
        <v>2</v>
      </c>
      <c r="M418" s="2">
        <v>0</v>
      </c>
      <c r="N418" s="2">
        <v>0</v>
      </c>
      <c r="O418" s="2">
        <v>18</v>
      </c>
      <c r="P418" s="2">
        <v>138</v>
      </c>
      <c r="Q418" s="2">
        <v>49</v>
      </c>
      <c r="R418" s="2">
        <v>14</v>
      </c>
      <c r="S418" s="2">
        <v>1</v>
      </c>
      <c r="T418" s="2">
        <v>0</v>
      </c>
      <c r="U418" s="2">
        <v>1</v>
      </c>
      <c r="V418" s="2">
        <v>0</v>
      </c>
      <c r="W418" s="2">
        <v>0</v>
      </c>
      <c r="X418" s="2">
        <v>1</v>
      </c>
      <c r="Y418" s="2">
        <v>101</v>
      </c>
      <c r="Z418" s="2">
        <v>269</v>
      </c>
      <c r="AA418" s="2">
        <v>111</v>
      </c>
      <c r="AB418" s="2">
        <v>16</v>
      </c>
      <c r="AC418" s="2">
        <v>6</v>
      </c>
      <c r="AD418" s="2">
        <v>14</v>
      </c>
      <c r="AE418" s="2">
        <v>0</v>
      </c>
      <c r="AF418" s="2">
        <v>4</v>
      </c>
      <c r="AG418" s="2">
        <v>0</v>
      </c>
      <c r="AH418" s="2">
        <v>0</v>
      </c>
      <c r="AI418" s="2">
        <v>0</v>
      </c>
      <c r="AJ418" s="2">
        <v>0</v>
      </c>
      <c r="AK418" s="2">
        <v>1</v>
      </c>
      <c r="AL418" s="2">
        <v>0</v>
      </c>
      <c r="AM418" s="2">
        <v>0</v>
      </c>
      <c r="AN418" s="3">
        <f t="shared" si="24"/>
        <v>4799</v>
      </c>
      <c r="AO418">
        <f t="shared" si="25"/>
        <v>739</v>
      </c>
      <c r="AP418">
        <f t="shared" si="26"/>
        <v>5</v>
      </c>
      <c r="AQ418" s="3">
        <f t="shared" si="27"/>
        <v>5543</v>
      </c>
    </row>
    <row r="419" spans="1:43" ht="15.75" hidden="1" thickTop="1" x14ac:dyDescent="0.25">
      <c r="A419" s="2">
        <v>8</v>
      </c>
      <c r="B419" s="2">
        <v>2021</v>
      </c>
      <c r="C419" s="2">
        <v>9</v>
      </c>
      <c r="D419" s="4">
        <v>1511</v>
      </c>
      <c r="E419" s="4">
        <v>2474</v>
      </c>
      <c r="F419" s="2">
        <v>814</v>
      </c>
      <c r="G419" s="2">
        <v>8</v>
      </c>
      <c r="H419" s="2">
        <v>3</v>
      </c>
      <c r="I419" s="2">
        <v>0</v>
      </c>
      <c r="J419" s="2">
        <v>0</v>
      </c>
      <c r="K419" s="2">
        <v>0</v>
      </c>
      <c r="L419" s="2">
        <v>2</v>
      </c>
      <c r="M419" s="2">
        <v>0</v>
      </c>
      <c r="N419" s="2">
        <v>0</v>
      </c>
      <c r="O419" s="2">
        <v>18</v>
      </c>
      <c r="P419" s="2">
        <v>138</v>
      </c>
      <c r="Q419" s="2">
        <v>50</v>
      </c>
      <c r="R419" s="2">
        <v>14</v>
      </c>
      <c r="S419" s="2">
        <v>1</v>
      </c>
      <c r="T419" s="2">
        <v>0</v>
      </c>
      <c r="U419" s="2">
        <v>1</v>
      </c>
      <c r="V419" s="2">
        <v>0</v>
      </c>
      <c r="W419" s="2">
        <v>0</v>
      </c>
      <c r="X419" s="2">
        <v>1</v>
      </c>
      <c r="Y419" s="2">
        <v>100</v>
      </c>
      <c r="Z419" s="2">
        <v>267</v>
      </c>
      <c r="AA419" s="2">
        <v>111</v>
      </c>
      <c r="AB419" s="2">
        <v>16</v>
      </c>
      <c r="AC419" s="2">
        <v>6</v>
      </c>
      <c r="AD419" s="2">
        <v>13</v>
      </c>
      <c r="AE419" s="2">
        <v>0</v>
      </c>
      <c r="AF419" s="2">
        <v>5</v>
      </c>
      <c r="AG419" s="2">
        <v>0</v>
      </c>
      <c r="AH419" s="2">
        <v>0</v>
      </c>
      <c r="AI419" s="2">
        <v>0</v>
      </c>
      <c r="AJ419" s="2">
        <v>0</v>
      </c>
      <c r="AK419" s="2">
        <v>1</v>
      </c>
      <c r="AL419" s="2">
        <v>0</v>
      </c>
      <c r="AM419" s="2">
        <v>0</v>
      </c>
      <c r="AN419" s="3">
        <f t="shared" si="24"/>
        <v>4812</v>
      </c>
      <c r="AO419">
        <f t="shared" si="25"/>
        <v>736</v>
      </c>
      <c r="AP419">
        <f t="shared" si="26"/>
        <v>6</v>
      </c>
      <c r="AQ419" s="3">
        <f t="shared" si="27"/>
        <v>5554</v>
      </c>
    </row>
    <row r="420" spans="1:43" ht="15.75" hidden="1" thickTop="1" x14ac:dyDescent="0.25">
      <c r="A420" s="2">
        <v>8</v>
      </c>
      <c r="B420" s="2">
        <v>2021</v>
      </c>
      <c r="C420" s="2">
        <v>10</v>
      </c>
      <c r="D420" s="4">
        <v>1515</v>
      </c>
      <c r="E420" s="4">
        <v>2473</v>
      </c>
      <c r="F420" s="2">
        <v>813</v>
      </c>
      <c r="G420" s="2">
        <v>8</v>
      </c>
      <c r="H420" s="2">
        <v>3</v>
      </c>
      <c r="I420" s="2">
        <v>0</v>
      </c>
      <c r="J420" s="2">
        <v>0</v>
      </c>
      <c r="K420" s="2">
        <v>0</v>
      </c>
      <c r="L420" s="2">
        <v>2</v>
      </c>
      <c r="M420" s="2">
        <v>0</v>
      </c>
      <c r="N420" s="2">
        <v>0</v>
      </c>
      <c r="O420" s="2">
        <v>18</v>
      </c>
      <c r="P420" s="2">
        <v>138</v>
      </c>
      <c r="Q420" s="2">
        <v>49</v>
      </c>
      <c r="R420" s="2">
        <v>14</v>
      </c>
      <c r="S420" s="2">
        <v>1</v>
      </c>
      <c r="T420" s="2">
        <v>0</v>
      </c>
      <c r="U420" s="2">
        <v>1</v>
      </c>
      <c r="V420" s="2">
        <v>0</v>
      </c>
      <c r="W420" s="2">
        <v>0</v>
      </c>
      <c r="X420" s="2">
        <v>1</v>
      </c>
      <c r="Y420" s="2">
        <v>100</v>
      </c>
      <c r="Z420" s="2">
        <v>269</v>
      </c>
      <c r="AA420" s="2">
        <v>112</v>
      </c>
      <c r="AB420" s="2">
        <v>16</v>
      </c>
      <c r="AC420" s="2">
        <v>6</v>
      </c>
      <c r="AD420" s="2">
        <v>13</v>
      </c>
      <c r="AE420" s="2">
        <v>0</v>
      </c>
      <c r="AF420" s="2">
        <v>5</v>
      </c>
      <c r="AG420" s="2">
        <v>0</v>
      </c>
      <c r="AH420" s="2">
        <v>0</v>
      </c>
      <c r="AI420" s="2">
        <v>0</v>
      </c>
      <c r="AJ420" s="2">
        <v>0</v>
      </c>
      <c r="AK420" s="2">
        <v>1</v>
      </c>
      <c r="AL420" s="2">
        <v>0</v>
      </c>
      <c r="AM420" s="2">
        <v>0</v>
      </c>
      <c r="AN420" s="3">
        <f t="shared" si="24"/>
        <v>4814</v>
      </c>
      <c r="AO420">
        <f t="shared" si="25"/>
        <v>738</v>
      </c>
      <c r="AP420">
        <f t="shared" si="26"/>
        <v>6</v>
      </c>
      <c r="AQ420" s="3">
        <f t="shared" si="27"/>
        <v>5558</v>
      </c>
    </row>
    <row r="421" spans="1:43" ht="15.75" hidden="1" thickTop="1" x14ac:dyDescent="0.25">
      <c r="A421" s="2">
        <v>8</v>
      </c>
      <c r="B421" s="2">
        <v>2021</v>
      </c>
      <c r="C421" s="2">
        <v>11</v>
      </c>
      <c r="D421" s="4">
        <v>1510</v>
      </c>
      <c r="E421" s="4">
        <v>2476</v>
      </c>
      <c r="F421" s="2">
        <v>813</v>
      </c>
      <c r="G421" s="2">
        <v>8</v>
      </c>
      <c r="H421" s="2">
        <v>3</v>
      </c>
      <c r="I421" s="2">
        <v>0</v>
      </c>
      <c r="J421" s="2">
        <v>0</v>
      </c>
      <c r="K421" s="2">
        <v>0</v>
      </c>
      <c r="L421" s="2">
        <v>2</v>
      </c>
      <c r="M421" s="2">
        <v>0</v>
      </c>
      <c r="N421" s="2">
        <v>0</v>
      </c>
      <c r="O421" s="2">
        <v>18</v>
      </c>
      <c r="P421" s="2">
        <v>138</v>
      </c>
      <c r="Q421" s="2">
        <v>47</v>
      </c>
      <c r="R421" s="2">
        <v>14</v>
      </c>
      <c r="S421" s="2">
        <v>0</v>
      </c>
      <c r="T421" s="2">
        <v>0</v>
      </c>
      <c r="U421" s="2">
        <v>0</v>
      </c>
      <c r="V421" s="2">
        <v>0</v>
      </c>
      <c r="W421" s="2">
        <v>0</v>
      </c>
      <c r="X421" s="2">
        <v>1</v>
      </c>
      <c r="Y421" s="2">
        <v>100</v>
      </c>
      <c r="Z421" s="2">
        <v>274</v>
      </c>
      <c r="AA421" s="2">
        <v>113</v>
      </c>
      <c r="AB421" s="2">
        <v>16</v>
      </c>
      <c r="AC421" s="2">
        <v>6</v>
      </c>
      <c r="AD421" s="2">
        <v>14</v>
      </c>
      <c r="AE421" s="2">
        <v>0</v>
      </c>
      <c r="AF421" s="2">
        <v>5</v>
      </c>
      <c r="AG421" s="2">
        <v>0</v>
      </c>
      <c r="AH421" s="2">
        <v>0</v>
      </c>
      <c r="AI421" s="2">
        <v>0</v>
      </c>
      <c r="AJ421" s="2">
        <v>0</v>
      </c>
      <c r="AK421" s="2">
        <v>1</v>
      </c>
      <c r="AL421" s="2">
        <v>0</v>
      </c>
      <c r="AM421" s="2">
        <v>0</v>
      </c>
      <c r="AN421" s="3">
        <f t="shared" si="24"/>
        <v>4812</v>
      </c>
      <c r="AO421">
        <f t="shared" si="25"/>
        <v>741</v>
      </c>
      <c r="AP421">
        <f t="shared" si="26"/>
        <v>6</v>
      </c>
      <c r="AQ421" s="3">
        <f t="shared" si="27"/>
        <v>5559</v>
      </c>
    </row>
    <row r="422" spans="1:43" ht="15.75" hidden="1" thickTop="1" x14ac:dyDescent="0.25">
      <c r="A422" s="2">
        <v>8</v>
      </c>
      <c r="B422" s="2">
        <v>2021</v>
      </c>
      <c r="C422" s="2">
        <v>12</v>
      </c>
      <c r="D422" s="4">
        <v>1527</v>
      </c>
      <c r="E422" s="4">
        <v>2477</v>
      </c>
      <c r="F422" s="2">
        <v>817</v>
      </c>
      <c r="G422" s="2">
        <v>8</v>
      </c>
      <c r="H422" s="2">
        <v>3</v>
      </c>
      <c r="I422" s="2">
        <v>0</v>
      </c>
      <c r="J422" s="2">
        <v>0</v>
      </c>
      <c r="K422" s="2">
        <v>0</v>
      </c>
      <c r="L422" s="2">
        <v>2</v>
      </c>
      <c r="M422" s="2">
        <v>0</v>
      </c>
      <c r="N422" s="2">
        <v>0</v>
      </c>
      <c r="O422" s="2">
        <v>18</v>
      </c>
      <c r="P422" s="2">
        <v>138</v>
      </c>
      <c r="Q422" s="2">
        <v>48</v>
      </c>
      <c r="R422" s="2">
        <v>13</v>
      </c>
      <c r="S422" s="2">
        <v>0</v>
      </c>
      <c r="T422" s="2">
        <v>0</v>
      </c>
      <c r="U422" s="2">
        <v>0</v>
      </c>
      <c r="V422" s="2">
        <v>0</v>
      </c>
      <c r="W422" s="2">
        <v>0</v>
      </c>
      <c r="X422" s="2">
        <v>1</v>
      </c>
      <c r="Y422" s="2">
        <v>100</v>
      </c>
      <c r="Z422" s="2">
        <v>274</v>
      </c>
      <c r="AA422" s="2">
        <v>113</v>
      </c>
      <c r="AB422" s="2">
        <v>16</v>
      </c>
      <c r="AC422" s="2">
        <v>6</v>
      </c>
      <c r="AD422" s="2">
        <v>14</v>
      </c>
      <c r="AE422" s="2">
        <v>0</v>
      </c>
      <c r="AF422" s="2">
        <v>5</v>
      </c>
      <c r="AG422" s="2">
        <v>0</v>
      </c>
      <c r="AH422" s="2">
        <v>0</v>
      </c>
      <c r="AI422" s="2">
        <v>0</v>
      </c>
      <c r="AJ422" s="2">
        <v>0</v>
      </c>
      <c r="AK422" s="2">
        <v>1</v>
      </c>
      <c r="AL422" s="2">
        <v>0</v>
      </c>
      <c r="AM422" s="2">
        <v>0</v>
      </c>
      <c r="AN422" s="3">
        <f t="shared" si="24"/>
        <v>4834</v>
      </c>
      <c r="AO422">
        <f t="shared" si="25"/>
        <v>741</v>
      </c>
      <c r="AP422">
        <f t="shared" si="26"/>
        <v>6</v>
      </c>
      <c r="AQ422" s="3">
        <f t="shared" si="27"/>
        <v>5581</v>
      </c>
    </row>
    <row r="423" spans="1:43" ht="15.75" hidden="1" thickTop="1" x14ac:dyDescent="0.25">
      <c r="A423" s="2">
        <v>9</v>
      </c>
      <c r="B423" s="2">
        <v>2021</v>
      </c>
      <c r="C423" s="2">
        <v>1</v>
      </c>
      <c r="D423" s="4">
        <v>1578</v>
      </c>
      <c r="E423" s="4">
        <v>4140</v>
      </c>
      <c r="F423" s="4">
        <v>1478</v>
      </c>
      <c r="G423" s="2">
        <v>15</v>
      </c>
      <c r="H423" s="2">
        <v>3</v>
      </c>
      <c r="I423" s="2">
        <v>0</v>
      </c>
      <c r="J423" s="2">
        <v>0</v>
      </c>
      <c r="K423" s="2">
        <v>11</v>
      </c>
      <c r="L423" s="2">
        <v>7</v>
      </c>
      <c r="M423" s="2">
        <v>1</v>
      </c>
      <c r="N423" s="2">
        <v>0</v>
      </c>
      <c r="O423" s="2">
        <v>21</v>
      </c>
      <c r="P423" s="2">
        <v>332</v>
      </c>
      <c r="Q423" s="2">
        <v>143</v>
      </c>
      <c r="R423" s="2">
        <v>32</v>
      </c>
      <c r="S423" s="2">
        <v>0</v>
      </c>
      <c r="T423" s="2">
        <v>0</v>
      </c>
      <c r="U423" s="2">
        <v>0</v>
      </c>
      <c r="V423" s="2">
        <v>0</v>
      </c>
      <c r="W423" s="2">
        <v>0</v>
      </c>
      <c r="X423" s="2">
        <v>5</v>
      </c>
      <c r="Y423" s="2">
        <v>118</v>
      </c>
      <c r="Z423" s="2">
        <v>464</v>
      </c>
      <c r="AA423" s="2">
        <v>248</v>
      </c>
      <c r="AB423" s="2">
        <v>20</v>
      </c>
      <c r="AC423" s="2">
        <v>8</v>
      </c>
      <c r="AD423" s="2">
        <v>4</v>
      </c>
      <c r="AE423" s="2">
        <v>0</v>
      </c>
      <c r="AF423" s="2">
        <v>0</v>
      </c>
      <c r="AG423" s="2">
        <v>0</v>
      </c>
      <c r="AH423" s="2">
        <v>0</v>
      </c>
      <c r="AI423" s="2">
        <v>0</v>
      </c>
      <c r="AJ423" s="2">
        <v>0</v>
      </c>
      <c r="AK423" s="2">
        <v>0</v>
      </c>
      <c r="AL423" s="2">
        <v>0</v>
      </c>
      <c r="AM423" s="2">
        <v>0</v>
      </c>
      <c r="AN423" s="3">
        <f t="shared" si="24"/>
        <v>7233</v>
      </c>
      <c r="AO423">
        <f t="shared" si="25"/>
        <v>1395</v>
      </c>
      <c r="AP423">
        <f t="shared" si="26"/>
        <v>0</v>
      </c>
      <c r="AQ423" s="3">
        <f t="shared" si="27"/>
        <v>8628</v>
      </c>
    </row>
    <row r="424" spans="1:43" ht="15.75" hidden="1" thickTop="1" x14ac:dyDescent="0.25">
      <c r="A424" s="2">
        <v>9</v>
      </c>
      <c r="B424" s="2">
        <v>2021</v>
      </c>
      <c r="C424" s="2">
        <v>2</v>
      </c>
      <c r="D424" s="4">
        <v>1595</v>
      </c>
      <c r="E424" s="4">
        <v>4172</v>
      </c>
      <c r="F424" s="4">
        <v>1493</v>
      </c>
      <c r="G424" s="2">
        <v>15</v>
      </c>
      <c r="H424" s="2">
        <v>3</v>
      </c>
      <c r="I424" s="2">
        <v>0</v>
      </c>
      <c r="J424" s="2">
        <v>0</v>
      </c>
      <c r="K424" s="2">
        <v>11</v>
      </c>
      <c r="L424" s="2">
        <v>7</v>
      </c>
      <c r="M424" s="2">
        <v>1</v>
      </c>
      <c r="N424" s="2">
        <v>0</v>
      </c>
      <c r="O424" s="2">
        <v>21</v>
      </c>
      <c r="P424" s="2">
        <v>332</v>
      </c>
      <c r="Q424" s="2">
        <v>144</v>
      </c>
      <c r="R424" s="2">
        <v>36</v>
      </c>
      <c r="S424" s="2">
        <v>0</v>
      </c>
      <c r="T424" s="2">
        <v>0</v>
      </c>
      <c r="U424" s="2">
        <v>0</v>
      </c>
      <c r="V424" s="2">
        <v>0</v>
      </c>
      <c r="W424" s="2">
        <v>0</v>
      </c>
      <c r="X424" s="2">
        <v>5</v>
      </c>
      <c r="Y424" s="2">
        <v>119</v>
      </c>
      <c r="Z424" s="2">
        <v>465</v>
      </c>
      <c r="AA424" s="2">
        <v>245</v>
      </c>
      <c r="AB424" s="2">
        <v>20</v>
      </c>
      <c r="AC424" s="2">
        <v>8</v>
      </c>
      <c r="AD424" s="2">
        <v>4</v>
      </c>
      <c r="AE424" s="2">
        <v>0</v>
      </c>
      <c r="AF424" s="2">
        <v>0</v>
      </c>
      <c r="AG424" s="2">
        <v>0</v>
      </c>
      <c r="AH424" s="2">
        <v>0</v>
      </c>
      <c r="AI424" s="2">
        <v>0</v>
      </c>
      <c r="AJ424" s="2">
        <v>0</v>
      </c>
      <c r="AK424" s="2">
        <v>0</v>
      </c>
      <c r="AL424" s="2">
        <v>0</v>
      </c>
      <c r="AM424" s="2">
        <v>0</v>
      </c>
      <c r="AN424" s="3">
        <f t="shared" si="24"/>
        <v>7297</v>
      </c>
      <c r="AO424">
        <f t="shared" si="25"/>
        <v>1399</v>
      </c>
      <c r="AP424">
        <f t="shared" si="26"/>
        <v>0</v>
      </c>
      <c r="AQ424" s="3">
        <f t="shared" si="27"/>
        <v>8696</v>
      </c>
    </row>
    <row r="425" spans="1:43" ht="15.75" hidden="1" thickTop="1" x14ac:dyDescent="0.25">
      <c r="A425" s="2">
        <v>9</v>
      </c>
      <c r="B425" s="2">
        <v>2021</v>
      </c>
      <c r="C425" s="2">
        <v>3</v>
      </c>
      <c r="D425" s="4">
        <v>1586</v>
      </c>
      <c r="E425" s="4">
        <v>4231</v>
      </c>
      <c r="F425" s="4">
        <v>1506</v>
      </c>
      <c r="G425" s="2">
        <v>15</v>
      </c>
      <c r="H425" s="2">
        <v>3</v>
      </c>
      <c r="I425" s="2">
        <v>0</v>
      </c>
      <c r="J425" s="2">
        <v>0</v>
      </c>
      <c r="K425" s="2">
        <v>11</v>
      </c>
      <c r="L425" s="2">
        <v>7</v>
      </c>
      <c r="M425" s="2">
        <v>1</v>
      </c>
      <c r="N425" s="2">
        <v>0</v>
      </c>
      <c r="O425" s="2">
        <v>20</v>
      </c>
      <c r="P425" s="2">
        <v>331</v>
      </c>
      <c r="Q425" s="2">
        <v>139</v>
      </c>
      <c r="R425" s="2">
        <v>33</v>
      </c>
      <c r="S425" s="2">
        <v>0</v>
      </c>
      <c r="T425" s="2">
        <v>0</v>
      </c>
      <c r="U425" s="2">
        <v>0</v>
      </c>
      <c r="V425" s="2">
        <v>0</v>
      </c>
      <c r="W425" s="2">
        <v>0</v>
      </c>
      <c r="X425" s="2">
        <v>5</v>
      </c>
      <c r="Y425" s="2">
        <v>118</v>
      </c>
      <c r="Z425" s="2">
        <v>468</v>
      </c>
      <c r="AA425" s="2">
        <v>249</v>
      </c>
      <c r="AB425" s="2">
        <v>19</v>
      </c>
      <c r="AC425" s="2">
        <v>8</v>
      </c>
      <c r="AD425" s="2">
        <v>4</v>
      </c>
      <c r="AE425" s="2">
        <v>0</v>
      </c>
      <c r="AF425" s="2">
        <v>0</v>
      </c>
      <c r="AG425" s="2">
        <v>0</v>
      </c>
      <c r="AH425" s="2">
        <v>0</v>
      </c>
      <c r="AI425" s="2">
        <v>0</v>
      </c>
      <c r="AJ425" s="2">
        <v>0</v>
      </c>
      <c r="AK425" s="2">
        <v>0</v>
      </c>
      <c r="AL425" s="2">
        <v>0</v>
      </c>
      <c r="AM425" s="2">
        <v>0</v>
      </c>
      <c r="AN425" s="3">
        <f t="shared" si="24"/>
        <v>7360</v>
      </c>
      <c r="AO425">
        <f t="shared" si="25"/>
        <v>1394</v>
      </c>
      <c r="AP425">
        <f t="shared" si="26"/>
        <v>0</v>
      </c>
      <c r="AQ425" s="3">
        <f t="shared" si="27"/>
        <v>8754</v>
      </c>
    </row>
    <row r="426" spans="1:43" ht="15.75" hidden="1" thickTop="1" x14ac:dyDescent="0.25">
      <c r="A426" s="2">
        <v>9</v>
      </c>
      <c r="B426" s="2">
        <v>2021</v>
      </c>
      <c r="C426" s="2">
        <v>4</v>
      </c>
      <c r="D426" s="4">
        <v>1587</v>
      </c>
      <c r="E426" s="4">
        <v>4267</v>
      </c>
      <c r="F426" s="4">
        <v>1509</v>
      </c>
      <c r="G426" s="2">
        <v>16</v>
      </c>
      <c r="H426" s="2">
        <v>3</v>
      </c>
      <c r="I426" s="2">
        <v>0</v>
      </c>
      <c r="J426" s="2">
        <v>0</v>
      </c>
      <c r="K426" s="2">
        <v>11</v>
      </c>
      <c r="L426" s="2">
        <v>7</v>
      </c>
      <c r="M426" s="2">
        <v>1</v>
      </c>
      <c r="N426" s="2">
        <v>0</v>
      </c>
      <c r="O426" s="2">
        <v>20</v>
      </c>
      <c r="P426" s="2">
        <v>331</v>
      </c>
      <c r="Q426" s="2">
        <v>139</v>
      </c>
      <c r="R426" s="2">
        <v>34</v>
      </c>
      <c r="S426" s="2">
        <v>0</v>
      </c>
      <c r="T426" s="2">
        <v>0</v>
      </c>
      <c r="U426" s="2">
        <v>0</v>
      </c>
      <c r="V426" s="2">
        <v>0</v>
      </c>
      <c r="W426" s="2">
        <v>0</v>
      </c>
      <c r="X426" s="2">
        <v>5</v>
      </c>
      <c r="Y426" s="2">
        <v>118</v>
      </c>
      <c r="Z426" s="2">
        <v>472</v>
      </c>
      <c r="AA426" s="2">
        <v>247</v>
      </c>
      <c r="AB426" s="2">
        <v>21</v>
      </c>
      <c r="AC426" s="2">
        <v>8</v>
      </c>
      <c r="AD426" s="2">
        <v>4</v>
      </c>
      <c r="AE426" s="2">
        <v>0</v>
      </c>
      <c r="AF426" s="2">
        <v>0</v>
      </c>
      <c r="AG426" s="2">
        <v>0</v>
      </c>
      <c r="AH426" s="2">
        <v>0</v>
      </c>
      <c r="AI426" s="2">
        <v>0</v>
      </c>
      <c r="AJ426" s="2">
        <v>0</v>
      </c>
      <c r="AK426" s="2">
        <v>0</v>
      </c>
      <c r="AL426" s="2">
        <v>0</v>
      </c>
      <c r="AM426" s="2">
        <v>0</v>
      </c>
      <c r="AN426" s="3">
        <f t="shared" si="24"/>
        <v>7401</v>
      </c>
      <c r="AO426">
        <f t="shared" si="25"/>
        <v>1399</v>
      </c>
      <c r="AP426">
        <f t="shared" si="26"/>
        <v>0</v>
      </c>
      <c r="AQ426" s="3">
        <f t="shared" si="27"/>
        <v>8800</v>
      </c>
    </row>
    <row r="427" spans="1:43" ht="15.75" hidden="1" thickTop="1" x14ac:dyDescent="0.25">
      <c r="A427" s="2">
        <v>9</v>
      </c>
      <c r="B427" s="2">
        <v>2021</v>
      </c>
      <c r="C427" s="2">
        <v>5</v>
      </c>
      <c r="D427" s="4">
        <v>1586</v>
      </c>
      <c r="E427" s="4">
        <v>4328</v>
      </c>
      <c r="F427" s="4">
        <v>1532</v>
      </c>
      <c r="G427" s="2">
        <v>16</v>
      </c>
      <c r="H427" s="2">
        <v>3</v>
      </c>
      <c r="I427" s="2">
        <v>0</v>
      </c>
      <c r="J427" s="2">
        <v>0</v>
      </c>
      <c r="K427" s="2">
        <v>11</v>
      </c>
      <c r="L427" s="2">
        <v>7</v>
      </c>
      <c r="M427" s="2">
        <v>1</v>
      </c>
      <c r="N427" s="2">
        <v>0</v>
      </c>
      <c r="O427" s="2">
        <v>19</v>
      </c>
      <c r="P427" s="2">
        <v>330</v>
      </c>
      <c r="Q427" s="2">
        <v>132</v>
      </c>
      <c r="R427" s="2">
        <v>32</v>
      </c>
      <c r="S427" s="2">
        <v>0</v>
      </c>
      <c r="T427" s="2">
        <v>0</v>
      </c>
      <c r="U427" s="2">
        <v>0</v>
      </c>
      <c r="V427" s="2">
        <v>0</v>
      </c>
      <c r="W427" s="2">
        <v>0</v>
      </c>
      <c r="X427" s="2">
        <v>5</v>
      </c>
      <c r="Y427" s="2">
        <v>119</v>
      </c>
      <c r="Z427" s="2">
        <v>482</v>
      </c>
      <c r="AA427" s="2">
        <v>251</v>
      </c>
      <c r="AB427" s="2">
        <v>20</v>
      </c>
      <c r="AC427" s="2">
        <v>8</v>
      </c>
      <c r="AD427" s="2">
        <v>4</v>
      </c>
      <c r="AE427" s="2">
        <v>0</v>
      </c>
      <c r="AF427" s="2">
        <v>0</v>
      </c>
      <c r="AG427" s="2">
        <v>0</v>
      </c>
      <c r="AH427" s="2">
        <v>0</v>
      </c>
      <c r="AI427" s="2">
        <v>0</v>
      </c>
      <c r="AJ427" s="2">
        <v>0</v>
      </c>
      <c r="AK427" s="2">
        <v>0</v>
      </c>
      <c r="AL427" s="2">
        <v>0</v>
      </c>
      <c r="AM427" s="2">
        <v>0</v>
      </c>
      <c r="AN427" s="3">
        <f t="shared" si="24"/>
        <v>7484</v>
      </c>
      <c r="AO427">
        <f t="shared" si="25"/>
        <v>1402</v>
      </c>
      <c r="AP427">
        <f t="shared" si="26"/>
        <v>0</v>
      </c>
      <c r="AQ427" s="3">
        <f t="shared" si="27"/>
        <v>8886</v>
      </c>
    </row>
    <row r="428" spans="1:43" ht="15.75" hidden="1" thickTop="1" x14ac:dyDescent="0.25">
      <c r="A428" s="2">
        <v>9</v>
      </c>
      <c r="B428" s="2">
        <v>2021</v>
      </c>
      <c r="C428" s="2">
        <v>6</v>
      </c>
      <c r="D428" s="4">
        <v>1573</v>
      </c>
      <c r="E428" s="4">
        <v>4377</v>
      </c>
      <c r="F428" s="4">
        <v>1546</v>
      </c>
      <c r="G428" s="2">
        <v>16</v>
      </c>
      <c r="H428" s="2">
        <v>2</v>
      </c>
      <c r="I428" s="2">
        <v>0</v>
      </c>
      <c r="J428" s="2">
        <v>0</v>
      </c>
      <c r="K428" s="2">
        <v>11</v>
      </c>
      <c r="L428" s="2">
        <v>7</v>
      </c>
      <c r="M428" s="2">
        <v>1</v>
      </c>
      <c r="N428" s="2">
        <v>0</v>
      </c>
      <c r="O428" s="2">
        <v>19</v>
      </c>
      <c r="P428" s="2">
        <v>327</v>
      </c>
      <c r="Q428" s="2">
        <v>136</v>
      </c>
      <c r="R428" s="2">
        <v>32</v>
      </c>
      <c r="S428" s="2">
        <v>0</v>
      </c>
      <c r="T428" s="2">
        <v>0</v>
      </c>
      <c r="U428" s="2">
        <v>0</v>
      </c>
      <c r="V428" s="2">
        <v>0</v>
      </c>
      <c r="W428" s="2">
        <v>0</v>
      </c>
      <c r="X428" s="2">
        <v>5</v>
      </c>
      <c r="Y428" s="2">
        <v>119</v>
      </c>
      <c r="Z428" s="2">
        <v>485</v>
      </c>
      <c r="AA428" s="2">
        <v>248</v>
      </c>
      <c r="AB428" s="2">
        <v>20</v>
      </c>
      <c r="AC428" s="2">
        <v>8</v>
      </c>
      <c r="AD428" s="2">
        <v>4</v>
      </c>
      <c r="AE428" s="2">
        <v>0</v>
      </c>
      <c r="AF428" s="2">
        <v>0</v>
      </c>
      <c r="AG428" s="2">
        <v>0</v>
      </c>
      <c r="AH428" s="2">
        <v>0</v>
      </c>
      <c r="AI428" s="2">
        <v>0</v>
      </c>
      <c r="AJ428" s="2">
        <v>0</v>
      </c>
      <c r="AK428" s="2">
        <v>0</v>
      </c>
      <c r="AL428" s="2">
        <v>0</v>
      </c>
      <c r="AM428" s="2">
        <v>0</v>
      </c>
      <c r="AN428" s="3">
        <f t="shared" si="24"/>
        <v>7533</v>
      </c>
      <c r="AO428">
        <f t="shared" si="25"/>
        <v>1403</v>
      </c>
      <c r="AP428">
        <f t="shared" si="26"/>
        <v>0</v>
      </c>
      <c r="AQ428" s="3">
        <f t="shared" si="27"/>
        <v>8936</v>
      </c>
    </row>
    <row r="429" spans="1:43" ht="15.75" hidden="1" thickTop="1" x14ac:dyDescent="0.25">
      <c r="A429" s="2">
        <v>9</v>
      </c>
      <c r="B429" s="2">
        <v>2021</v>
      </c>
      <c r="C429" s="2">
        <v>7</v>
      </c>
      <c r="D429" s="4">
        <v>2301</v>
      </c>
      <c r="E429" s="4">
        <v>3751</v>
      </c>
      <c r="F429" s="4">
        <v>1475</v>
      </c>
      <c r="G429" s="2">
        <v>16</v>
      </c>
      <c r="H429" s="2">
        <v>5</v>
      </c>
      <c r="I429" s="2">
        <v>0</v>
      </c>
      <c r="J429" s="2">
        <v>0</v>
      </c>
      <c r="K429" s="2">
        <v>12</v>
      </c>
      <c r="L429" s="2">
        <v>6</v>
      </c>
      <c r="M429" s="2">
        <v>1</v>
      </c>
      <c r="N429" s="2">
        <v>0</v>
      </c>
      <c r="O429" s="2">
        <v>21</v>
      </c>
      <c r="P429" s="2">
        <v>339</v>
      </c>
      <c r="Q429" s="2">
        <v>125</v>
      </c>
      <c r="R429" s="2">
        <v>28</v>
      </c>
      <c r="S429" s="2">
        <v>1</v>
      </c>
      <c r="T429" s="2">
        <v>0</v>
      </c>
      <c r="U429" s="2">
        <v>0</v>
      </c>
      <c r="V429" s="2">
        <v>0</v>
      </c>
      <c r="W429" s="2">
        <v>0</v>
      </c>
      <c r="X429" s="2">
        <v>5</v>
      </c>
      <c r="Y429" s="2">
        <v>144</v>
      </c>
      <c r="Z429" s="2">
        <v>486</v>
      </c>
      <c r="AA429" s="2">
        <v>226</v>
      </c>
      <c r="AB429" s="2">
        <v>18</v>
      </c>
      <c r="AC429" s="2">
        <v>4</v>
      </c>
      <c r="AD429" s="2">
        <v>7</v>
      </c>
      <c r="AE429" s="2">
        <v>0</v>
      </c>
      <c r="AF429" s="2">
        <v>0</v>
      </c>
      <c r="AG429" s="2">
        <v>0</v>
      </c>
      <c r="AH429" s="2">
        <v>0</v>
      </c>
      <c r="AI429" s="2">
        <v>0</v>
      </c>
      <c r="AJ429" s="2">
        <v>0</v>
      </c>
      <c r="AK429" s="2">
        <v>0</v>
      </c>
      <c r="AL429" s="2">
        <v>0</v>
      </c>
      <c r="AM429" s="2">
        <v>0</v>
      </c>
      <c r="AN429" s="3">
        <f t="shared" si="24"/>
        <v>7567</v>
      </c>
      <c r="AO429">
        <f t="shared" si="25"/>
        <v>1404</v>
      </c>
      <c r="AP429">
        <f t="shared" si="26"/>
        <v>0</v>
      </c>
      <c r="AQ429" s="3">
        <f t="shared" si="27"/>
        <v>8971</v>
      </c>
    </row>
    <row r="430" spans="1:43" ht="15.75" hidden="1" thickTop="1" x14ac:dyDescent="0.25">
      <c r="A430" s="2">
        <v>9</v>
      </c>
      <c r="B430" s="2">
        <v>2021</v>
      </c>
      <c r="C430" s="2">
        <v>8</v>
      </c>
      <c r="D430" s="4">
        <v>2303</v>
      </c>
      <c r="E430" s="4">
        <v>3803</v>
      </c>
      <c r="F430" s="4">
        <v>1481</v>
      </c>
      <c r="G430" s="2">
        <v>16</v>
      </c>
      <c r="H430" s="2">
        <v>4</v>
      </c>
      <c r="I430" s="2">
        <v>0</v>
      </c>
      <c r="J430" s="2">
        <v>0</v>
      </c>
      <c r="K430" s="2">
        <v>12</v>
      </c>
      <c r="L430" s="2">
        <v>6</v>
      </c>
      <c r="M430" s="2">
        <v>1</v>
      </c>
      <c r="N430" s="2">
        <v>0</v>
      </c>
      <c r="O430" s="2">
        <v>20</v>
      </c>
      <c r="P430" s="2">
        <v>337</v>
      </c>
      <c r="Q430" s="2">
        <v>124</v>
      </c>
      <c r="R430" s="2">
        <v>27</v>
      </c>
      <c r="S430" s="2">
        <v>1</v>
      </c>
      <c r="T430" s="2">
        <v>0</v>
      </c>
      <c r="U430" s="2">
        <v>0</v>
      </c>
      <c r="V430" s="2">
        <v>0</v>
      </c>
      <c r="W430" s="2">
        <v>0</v>
      </c>
      <c r="X430" s="2">
        <v>5</v>
      </c>
      <c r="Y430" s="2">
        <v>144</v>
      </c>
      <c r="Z430" s="2">
        <v>488</v>
      </c>
      <c r="AA430" s="2">
        <v>226</v>
      </c>
      <c r="AB430" s="2">
        <v>18</v>
      </c>
      <c r="AC430" s="2">
        <v>4</v>
      </c>
      <c r="AD430" s="2">
        <v>7</v>
      </c>
      <c r="AE430" s="2">
        <v>0</v>
      </c>
      <c r="AF430" s="2">
        <v>0</v>
      </c>
      <c r="AG430" s="2">
        <v>0</v>
      </c>
      <c r="AH430" s="2">
        <v>0</v>
      </c>
      <c r="AI430" s="2">
        <v>0</v>
      </c>
      <c r="AJ430" s="2">
        <v>0</v>
      </c>
      <c r="AK430" s="2">
        <v>0</v>
      </c>
      <c r="AL430" s="2">
        <v>0</v>
      </c>
      <c r="AM430" s="2">
        <v>0</v>
      </c>
      <c r="AN430" s="3">
        <f t="shared" si="24"/>
        <v>7626</v>
      </c>
      <c r="AO430">
        <f t="shared" si="25"/>
        <v>1401</v>
      </c>
      <c r="AP430">
        <f t="shared" si="26"/>
        <v>0</v>
      </c>
      <c r="AQ430" s="3">
        <f t="shared" si="27"/>
        <v>9027</v>
      </c>
    </row>
    <row r="431" spans="1:43" ht="15.75" hidden="1" thickTop="1" x14ac:dyDescent="0.25">
      <c r="A431" s="2">
        <v>9</v>
      </c>
      <c r="B431" s="2">
        <v>2021</v>
      </c>
      <c r="C431" s="2">
        <v>9</v>
      </c>
      <c r="D431" s="4">
        <v>2301</v>
      </c>
      <c r="E431" s="4">
        <v>3841</v>
      </c>
      <c r="F431" s="4">
        <v>1478</v>
      </c>
      <c r="G431" s="2">
        <v>17</v>
      </c>
      <c r="H431" s="2">
        <v>4</v>
      </c>
      <c r="I431" s="2">
        <v>0</v>
      </c>
      <c r="J431" s="2">
        <v>0</v>
      </c>
      <c r="K431" s="2">
        <v>12</v>
      </c>
      <c r="L431" s="2">
        <v>6</v>
      </c>
      <c r="M431" s="2">
        <v>1</v>
      </c>
      <c r="N431" s="2">
        <v>0</v>
      </c>
      <c r="O431" s="2">
        <v>20</v>
      </c>
      <c r="P431" s="2">
        <v>338</v>
      </c>
      <c r="Q431" s="2">
        <v>126</v>
      </c>
      <c r="R431" s="2">
        <v>25</v>
      </c>
      <c r="S431" s="2">
        <v>1</v>
      </c>
      <c r="T431" s="2">
        <v>0</v>
      </c>
      <c r="U431" s="2">
        <v>0</v>
      </c>
      <c r="V431" s="2">
        <v>0</v>
      </c>
      <c r="W431" s="2">
        <v>0</v>
      </c>
      <c r="X431" s="2">
        <v>5</v>
      </c>
      <c r="Y431" s="2">
        <v>142</v>
      </c>
      <c r="Z431" s="2">
        <v>485</v>
      </c>
      <c r="AA431" s="2">
        <v>227</v>
      </c>
      <c r="AB431" s="2">
        <v>18</v>
      </c>
      <c r="AC431" s="2">
        <v>4</v>
      </c>
      <c r="AD431" s="2">
        <v>7</v>
      </c>
      <c r="AE431" s="2">
        <v>0</v>
      </c>
      <c r="AF431" s="2">
        <v>0</v>
      </c>
      <c r="AG431" s="2">
        <v>0</v>
      </c>
      <c r="AH431" s="2">
        <v>0</v>
      </c>
      <c r="AI431" s="2">
        <v>0</v>
      </c>
      <c r="AJ431" s="2">
        <v>0</v>
      </c>
      <c r="AK431" s="2">
        <v>0</v>
      </c>
      <c r="AL431" s="2">
        <v>0</v>
      </c>
      <c r="AM431" s="2">
        <v>0</v>
      </c>
      <c r="AN431" s="3">
        <f t="shared" si="24"/>
        <v>7660</v>
      </c>
      <c r="AO431">
        <f t="shared" si="25"/>
        <v>1398</v>
      </c>
      <c r="AP431">
        <f t="shared" si="26"/>
        <v>0</v>
      </c>
      <c r="AQ431" s="3">
        <f t="shared" si="27"/>
        <v>9058</v>
      </c>
    </row>
    <row r="432" spans="1:43" ht="15.75" hidden="1" thickTop="1" x14ac:dyDescent="0.25">
      <c r="A432" s="2">
        <v>9</v>
      </c>
      <c r="B432" s="2">
        <v>2021</v>
      </c>
      <c r="C432" s="2">
        <v>10</v>
      </c>
      <c r="D432" s="4">
        <v>2292</v>
      </c>
      <c r="E432" s="4">
        <v>3923</v>
      </c>
      <c r="F432" s="4">
        <v>1495</v>
      </c>
      <c r="G432" s="2">
        <v>17</v>
      </c>
      <c r="H432" s="2">
        <v>4</v>
      </c>
      <c r="I432" s="2">
        <v>0</v>
      </c>
      <c r="J432" s="2">
        <v>0</v>
      </c>
      <c r="K432" s="2">
        <v>12</v>
      </c>
      <c r="L432" s="2">
        <v>6</v>
      </c>
      <c r="M432" s="2">
        <v>1</v>
      </c>
      <c r="N432" s="2">
        <v>0</v>
      </c>
      <c r="O432" s="2">
        <v>20</v>
      </c>
      <c r="P432" s="2">
        <v>335</v>
      </c>
      <c r="Q432" s="2">
        <v>134</v>
      </c>
      <c r="R432" s="2">
        <v>24</v>
      </c>
      <c r="S432" s="2">
        <v>1</v>
      </c>
      <c r="T432" s="2">
        <v>0</v>
      </c>
      <c r="U432" s="2">
        <v>0</v>
      </c>
      <c r="V432" s="2">
        <v>0</v>
      </c>
      <c r="W432" s="2">
        <v>0</v>
      </c>
      <c r="X432" s="2">
        <v>5</v>
      </c>
      <c r="Y432" s="2">
        <v>141</v>
      </c>
      <c r="Z432" s="2">
        <v>481</v>
      </c>
      <c r="AA432" s="2">
        <v>227</v>
      </c>
      <c r="AB432" s="2">
        <v>18</v>
      </c>
      <c r="AC432" s="2">
        <v>4</v>
      </c>
      <c r="AD432" s="2">
        <v>7</v>
      </c>
      <c r="AE432" s="2">
        <v>0</v>
      </c>
      <c r="AF432" s="2">
        <v>0</v>
      </c>
      <c r="AG432" s="2">
        <v>0</v>
      </c>
      <c r="AH432" s="2">
        <v>0</v>
      </c>
      <c r="AI432" s="2">
        <v>0</v>
      </c>
      <c r="AJ432" s="2">
        <v>0</v>
      </c>
      <c r="AK432" s="2">
        <v>0</v>
      </c>
      <c r="AL432" s="2">
        <v>0</v>
      </c>
      <c r="AM432" s="2">
        <v>0</v>
      </c>
      <c r="AN432" s="3">
        <f t="shared" si="24"/>
        <v>7750</v>
      </c>
      <c r="AO432">
        <f t="shared" si="25"/>
        <v>1397</v>
      </c>
      <c r="AP432">
        <f t="shared" si="26"/>
        <v>0</v>
      </c>
      <c r="AQ432" s="3">
        <f t="shared" si="27"/>
        <v>9147</v>
      </c>
    </row>
    <row r="433" spans="1:43" ht="15.75" hidden="1" thickTop="1" x14ac:dyDescent="0.25">
      <c r="A433" s="2">
        <v>9</v>
      </c>
      <c r="B433" s="2">
        <v>2021</v>
      </c>
      <c r="C433" s="2">
        <v>11</v>
      </c>
      <c r="D433" s="4">
        <v>2306</v>
      </c>
      <c r="E433" s="4">
        <v>3973</v>
      </c>
      <c r="F433" s="4">
        <v>1500</v>
      </c>
      <c r="G433" s="2">
        <v>17</v>
      </c>
      <c r="H433" s="2">
        <v>4</v>
      </c>
      <c r="I433" s="2">
        <v>0</v>
      </c>
      <c r="J433" s="2">
        <v>0</v>
      </c>
      <c r="K433" s="2">
        <v>12</v>
      </c>
      <c r="L433" s="2">
        <v>6</v>
      </c>
      <c r="M433" s="2">
        <v>1</v>
      </c>
      <c r="N433" s="2">
        <v>0</v>
      </c>
      <c r="O433" s="2">
        <v>20</v>
      </c>
      <c r="P433" s="2">
        <v>335</v>
      </c>
      <c r="Q433" s="2">
        <v>132</v>
      </c>
      <c r="R433" s="2">
        <v>26</v>
      </c>
      <c r="S433" s="2">
        <v>1</v>
      </c>
      <c r="T433" s="2">
        <v>0</v>
      </c>
      <c r="U433" s="2">
        <v>0</v>
      </c>
      <c r="V433" s="2">
        <v>0</v>
      </c>
      <c r="W433" s="2">
        <v>0</v>
      </c>
      <c r="X433" s="2">
        <v>5</v>
      </c>
      <c r="Y433" s="2">
        <v>142</v>
      </c>
      <c r="Z433" s="2">
        <v>486</v>
      </c>
      <c r="AA433" s="2">
        <v>227</v>
      </c>
      <c r="AB433" s="2">
        <v>18</v>
      </c>
      <c r="AC433" s="2">
        <v>4</v>
      </c>
      <c r="AD433" s="2">
        <v>7</v>
      </c>
      <c r="AE433" s="2">
        <v>0</v>
      </c>
      <c r="AF433" s="2">
        <v>0</v>
      </c>
      <c r="AG433" s="2">
        <v>0</v>
      </c>
      <c r="AH433" s="2">
        <v>0</v>
      </c>
      <c r="AI433" s="2">
        <v>0</v>
      </c>
      <c r="AJ433" s="2">
        <v>0</v>
      </c>
      <c r="AK433" s="2">
        <v>0</v>
      </c>
      <c r="AL433" s="2">
        <v>0</v>
      </c>
      <c r="AM433" s="2">
        <v>0</v>
      </c>
      <c r="AN433" s="3">
        <f t="shared" si="24"/>
        <v>7819</v>
      </c>
      <c r="AO433">
        <f t="shared" si="25"/>
        <v>1403</v>
      </c>
      <c r="AP433">
        <f t="shared" si="26"/>
        <v>0</v>
      </c>
      <c r="AQ433" s="3">
        <f t="shared" si="27"/>
        <v>9222</v>
      </c>
    </row>
    <row r="434" spans="1:43" ht="15.75" hidden="1" thickTop="1" x14ac:dyDescent="0.25">
      <c r="A434" s="2">
        <v>9</v>
      </c>
      <c r="B434" s="2">
        <v>2021</v>
      </c>
      <c r="C434" s="2">
        <v>12</v>
      </c>
      <c r="D434" s="4">
        <v>2298</v>
      </c>
      <c r="E434" s="4">
        <v>4028</v>
      </c>
      <c r="F434" s="4">
        <v>1523</v>
      </c>
      <c r="G434" s="2">
        <v>17</v>
      </c>
      <c r="H434" s="2">
        <v>4</v>
      </c>
      <c r="I434" s="2">
        <v>0</v>
      </c>
      <c r="J434" s="2">
        <v>0</v>
      </c>
      <c r="K434" s="2">
        <v>12</v>
      </c>
      <c r="L434" s="2">
        <v>6</v>
      </c>
      <c r="M434" s="2">
        <v>1</v>
      </c>
      <c r="N434" s="2">
        <v>0</v>
      </c>
      <c r="O434" s="2">
        <v>20</v>
      </c>
      <c r="P434" s="2">
        <v>337</v>
      </c>
      <c r="Q434" s="2">
        <v>130</v>
      </c>
      <c r="R434" s="2">
        <v>26</v>
      </c>
      <c r="S434" s="2">
        <v>1</v>
      </c>
      <c r="T434" s="2">
        <v>0</v>
      </c>
      <c r="U434" s="2">
        <v>0</v>
      </c>
      <c r="V434" s="2">
        <v>0</v>
      </c>
      <c r="W434" s="2">
        <v>0</v>
      </c>
      <c r="X434" s="2">
        <v>5</v>
      </c>
      <c r="Y434" s="2">
        <v>139</v>
      </c>
      <c r="Z434" s="2">
        <v>492</v>
      </c>
      <c r="AA434" s="2">
        <v>226</v>
      </c>
      <c r="AB434" s="2">
        <v>18</v>
      </c>
      <c r="AC434" s="2">
        <v>4</v>
      </c>
      <c r="AD434" s="2">
        <v>7</v>
      </c>
      <c r="AE434" s="2">
        <v>0</v>
      </c>
      <c r="AF434" s="2">
        <v>0</v>
      </c>
      <c r="AG434" s="2">
        <v>0</v>
      </c>
      <c r="AH434" s="2">
        <v>0</v>
      </c>
      <c r="AI434" s="2">
        <v>0</v>
      </c>
      <c r="AJ434" s="2">
        <v>0</v>
      </c>
      <c r="AK434" s="2">
        <v>0</v>
      </c>
      <c r="AL434" s="2">
        <v>0</v>
      </c>
      <c r="AM434" s="2">
        <v>0</v>
      </c>
      <c r="AN434" s="3">
        <f t="shared" si="24"/>
        <v>7889</v>
      </c>
      <c r="AO434">
        <f t="shared" si="25"/>
        <v>1405</v>
      </c>
      <c r="AP434">
        <f t="shared" si="26"/>
        <v>0</v>
      </c>
      <c r="AQ434" s="3">
        <f t="shared" si="27"/>
        <v>9294</v>
      </c>
    </row>
    <row r="435" spans="1:43" ht="15.75" hidden="1" thickTop="1" x14ac:dyDescent="0.25">
      <c r="A435" s="2">
        <v>10</v>
      </c>
      <c r="B435" s="2">
        <v>2021</v>
      </c>
      <c r="C435" s="2">
        <v>1</v>
      </c>
      <c r="D435" s="2">
        <v>115</v>
      </c>
      <c r="E435" s="2">
        <v>125</v>
      </c>
      <c r="F435" s="2">
        <v>22</v>
      </c>
      <c r="G435" s="2">
        <v>0</v>
      </c>
      <c r="H435" s="2">
        <v>0</v>
      </c>
      <c r="I435" s="2">
        <v>0</v>
      </c>
      <c r="J435" s="2">
        <v>0</v>
      </c>
      <c r="K435" s="2">
        <v>0</v>
      </c>
      <c r="L435" s="2">
        <v>0</v>
      </c>
      <c r="M435" s="2">
        <v>0</v>
      </c>
      <c r="N435" s="2">
        <v>0</v>
      </c>
      <c r="O435" s="2">
        <v>1</v>
      </c>
      <c r="P435" s="2">
        <v>31</v>
      </c>
      <c r="Q435" s="2">
        <v>9</v>
      </c>
      <c r="R435" s="2">
        <v>1</v>
      </c>
      <c r="S435" s="2">
        <v>0</v>
      </c>
      <c r="T435" s="2">
        <v>0</v>
      </c>
      <c r="U435" s="2">
        <v>1</v>
      </c>
      <c r="V435" s="2">
        <v>0</v>
      </c>
      <c r="W435" s="2">
        <v>0</v>
      </c>
      <c r="X435" s="2">
        <v>0</v>
      </c>
      <c r="Y435" s="2">
        <v>13</v>
      </c>
      <c r="Z435" s="2">
        <v>36</v>
      </c>
      <c r="AA435" s="2">
        <v>13</v>
      </c>
      <c r="AB435" s="2">
        <v>3</v>
      </c>
      <c r="AC435" s="2">
        <v>0</v>
      </c>
      <c r="AD435" s="2">
        <v>2</v>
      </c>
      <c r="AE435" s="2">
        <v>0</v>
      </c>
      <c r="AF435" s="2">
        <v>0</v>
      </c>
      <c r="AG435" s="2">
        <v>0</v>
      </c>
      <c r="AH435" s="2">
        <v>0</v>
      </c>
      <c r="AI435" s="2">
        <v>0</v>
      </c>
      <c r="AJ435" s="2">
        <v>0</v>
      </c>
      <c r="AK435" s="2">
        <v>0</v>
      </c>
      <c r="AL435" s="2">
        <v>0</v>
      </c>
      <c r="AM435" s="2">
        <v>0</v>
      </c>
      <c r="AN435" s="3">
        <f t="shared" si="24"/>
        <v>262</v>
      </c>
      <c r="AO435">
        <f t="shared" si="25"/>
        <v>110</v>
      </c>
      <c r="AP435">
        <f t="shared" si="26"/>
        <v>0</v>
      </c>
      <c r="AQ435" s="3">
        <f t="shared" si="27"/>
        <v>372</v>
      </c>
    </row>
    <row r="436" spans="1:43" ht="15.75" hidden="1" thickTop="1" x14ac:dyDescent="0.25">
      <c r="A436" s="2">
        <v>10</v>
      </c>
      <c r="B436" s="2">
        <v>2021</v>
      </c>
      <c r="C436" s="2">
        <v>2</v>
      </c>
      <c r="D436" s="2">
        <v>116</v>
      </c>
      <c r="E436" s="2">
        <v>126</v>
      </c>
      <c r="F436" s="2">
        <v>22</v>
      </c>
      <c r="G436" s="2">
        <v>0</v>
      </c>
      <c r="H436" s="2">
        <v>0</v>
      </c>
      <c r="I436" s="2">
        <v>0</v>
      </c>
      <c r="J436" s="2">
        <v>0</v>
      </c>
      <c r="K436" s="2">
        <v>0</v>
      </c>
      <c r="L436" s="2">
        <v>0</v>
      </c>
      <c r="M436" s="2">
        <v>0</v>
      </c>
      <c r="N436" s="2">
        <v>0</v>
      </c>
      <c r="O436" s="2">
        <v>1</v>
      </c>
      <c r="P436" s="2">
        <v>31</v>
      </c>
      <c r="Q436" s="2">
        <v>9</v>
      </c>
      <c r="R436" s="2">
        <v>1</v>
      </c>
      <c r="S436" s="2">
        <v>0</v>
      </c>
      <c r="T436" s="2">
        <v>0</v>
      </c>
      <c r="U436" s="2">
        <v>1</v>
      </c>
      <c r="V436" s="2">
        <v>0</v>
      </c>
      <c r="W436" s="2">
        <v>0</v>
      </c>
      <c r="X436" s="2">
        <v>0</v>
      </c>
      <c r="Y436" s="2">
        <v>13</v>
      </c>
      <c r="Z436" s="2">
        <v>36</v>
      </c>
      <c r="AA436" s="2">
        <v>13</v>
      </c>
      <c r="AB436" s="2">
        <v>3</v>
      </c>
      <c r="AC436" s="2">
        <v>0</v>
      </c>
      <c r="AD436" s="2">
        <v>2</v>
      </c>
      <c r="AE436" s="2">
        <v>0</v>
      </c>
      <c r="AF436" s="2">
        <v>0</v>
      </c>
      <c r="AG436" s="2">
        <v>0</v>
      </c>
      <c r="AH436" s="2">
        <v>0</v>
      </c>
      <c r="AI436" s="2">
        <v>0</v>
      </c>
      <c r="AJ436" s="2">
        <v>0</v>
      </c>
      <c r="AK436" s="2">
        <v>0</v>
      </c>
      <c r="AL436" s="2">
        <v>0</v>
      </c>
      <c r="AM436" s="2">
        <v>0</v>
      </c>
      <c r="AN436" s="3">
        <f t="shared" si="24"/>
        <v>264</v>
      </c>
      <c r="AO436">
        <f t="shared" si="25"/>
        <v>110</v>
      </c>
      <c r="AP436">
        <f t="shared" si="26"/>
        <v>0</v>
      </c>
      <c r="AQ436" s="3">
        <f t="shared" si="27"/>
        <v>374</v>
      </c>
    </row>
    <row r="437" spans="1:43" ht="15.75" hidden="1" thickTop="1" x14ac:dyDescent="0.25">
      <c r="A437" s="2">
        <v>10</v>
      </c>
      <c r="B437" s="2">
        <v>2021</v>
      </c>
      <c r="C437" s="2">
        <v>3</v>
      </c>
      <c r="D437" s="2">
        <v>116</v>
      </c>
      <c r="E437" s="2">
        <v>124</v>
      </c>
      <c r="F437" s="2">
        <v>22</v>
      </c>
      <c r="G437" s="2">
        <v>0</v>
      </c>
      <c r="H437" s="2">
        <v>0</v>
      </c>
      <c r="I437" s="2">
        <v>0</v>
      </c>
      <c r="J437" s="2">
        <v>0</v>
      </c>
      <c r="K437" s="2">
        <v>0</v>
      </c>
      <c r="L437" s="2">
        <v>0</v>
      </c>
      <c r="M437" s="2">
        <v>0</v>
      </c>
      <c r="N437" s="2">
        <v>0</v>
      </c>
      <c r="O437" s="2">
        <v>1</v>
      </c>
      <c r="P437" s="2">
        <v>31</v>
      </c>
      <c r="Q437" s="2">
        <v>10</v>
      </c>
      <c r="R437" s="2">
        <v>1</v>
      </c>
      <c r="S437" s="2">
        <v>0</v>
      </c>
      <c r="T437" s="2">
        <v>0</v>
      </c>
      <c r="U437" s="2">
        <v>1</v>
      </c>
      <c r="V437" s="2">
        <v>0</v>
      </c>
      <c r="W437" s="2">
        <v>0</v>
      </c>
      <c r="X437" s="2">
        <v>0</v>
      </c>
      <c r="Y437" s="2">
        <v>13</v>
      </c>
      <c r="Z437" s="2">
        <v>36</v>
      </c>
      <c r="AA437" s="2">
        <v>13</v>
      </c>
      <c r="AB437" s="2">
        <v>2</v>
      </c>
      <c r="AC437" s="2">
        <v>0</v>
      </c>
      <c r="AD437" s="2">
        <v>2</v>
      </c>
      <c r="AE437" s="2">
        <v>0</v>
      </c>
      <c r="AF437" s="2">
        <v>0</v>
      </c>
      <c r="AG437" s="2">
        <v>0</v>
      </c>
      <c r="AH437" s="2">
        <v>0</v>
      </c>
      <c r="AI437" s="2">
        <v>0</v>
      </c>
      <c r="AJ437" s="2">
        <v>0</v>
      </c>
      <c r="AK437" s="2">
        <v>0</v>
      </c>
      <c r="AL437" s="2">
        <v>0</v>
      </c>
      <c r="AM437" s="2">
        <v>0</v>
      </c>
      <c r="AN437" s="3">
        <f t="shared" si="24"/>
        <v>262</v>
      </c>
      <c r="AO437">
        <f t="shared" si="25"/>
        <v>110</v>
      </c>
      <c r="AP437">
        <f t="shared" si="26"/>
        <v>0</v>
      </c>
      <c r="AQ437" s="3">
        <f t="shared" si="27"/>
        <v>372</v>
      </c>
    </row>
    <row r="438" spans="1:43" ht="15.75" hidden="1" thickTop="1" x14ac:dyDescent="0.25">
      <c r="A438" s="2">
        <v>10</v>
      </c>
      <c r="B438" s="2">
        <v>2021</v>
      </c>
      <c r="C438" s="2">
        <v>4</v>
      </c>
      <c r="D438" s="2">
        <v>115</v>
      </c>
      <c r="E438" s="2">
        <v>124</v>
      </c>
      <c r="F438" s="2">
        <v>22</v>
      </c>
      <c r="G438" s="2">
        <v>0</v>
      </c>
      <c r="H438" s="2">
        <v>0</v>
      </c>
      <c r="I438" s="2">
        <v>0</v>
      </c>
      <c r="J438" s="2">
        <v>0</v>
      </c>
      <c r="K438" s="2">
        <v>0</v>
      </c>
      <c r="L438" s="2">
        <v>0</v>
      </c>
      <c r="M438" s="2">
        <v>0</v>
      </c>
      <c r="N438" s="2">
        <v>0</v>
      </c>
      <c r="O438" s="2">
        <v>1</v>
      </c>
      <c r="P438" s="2">
        <v>31</v>
      </c>
      <c r="Q438" s="2">
        <v>10</v>
      </c>
      <c r="R438" s="2">
        <v>1</v>
      </c>
      <c r="S438" s="2">
        <v>0</v>
      </c>
      <c r="T438" s="2">
        <v>0</v>
      </c>
      <c r="U438" s="2">
        <v>1</v>
      </c>
      <c r="V438" s="2">
        <v>0</v>
      </c>
      <c r="W438" s="2">
        <v>0</v>
      </c>
      <c r="X438" s="2">
        <v>0</v>
      </c>
      <c r="Y438" s="2">
        <v>13</v>
      </c>
      <c r="Z438" s="2">
        <v>36</v>
      </c>
      <c r="AA438" s="2">
        <v>13</v>
      </c>
      <c r="AB438" s="2">
        <v>2</v>
      </c>
      <c r="AC438" s="2">
        <v>0</v>
      </c>
      <c r="AD438" s="2">
        <v>2</v>
      </c>
      <c r="AE438" s="2">
        <v>0</v>
      </c>
      <c r="AF438" s="2">
        <v>0</v>
      </c>
      <c r="AG438" s="2">
        <v>0</v>
      </c>
      <c r="AH438" s="2">
        <v>0</v>
      </c>
      <c r="AI438" s="2">
        <v>0</v>
      </c>
      <c r="AJ438" s="2">
        <v>0</v>
      </c>
      <c r="AK438" s="2">
        <v>0</v>
      </c>
      <c r="AL438" s="2">
        <v>0</v>
      </c>
      <c r="AM438" s="2">
        <v>0</v>
      </c>
      <c r="AN438" s="3">
        <f t="shared" si="24"/>
        <v>261</v>
      </c>
      <c r="AO438">
        <f t="shared" si="25"/>
        <v>110</v>
      </c>
      <c r="AP438">
        <f t="shared" si="26"/>
        <v>0</v>
      </c>
      <c r="AQ438" s="3">
        <f t="shared" si="27"/>
        <v>371</v>
      </c>
    </row>
    <row r="439" spans="1:43" ht="15.75" hidden="1" thickTop="1" x14ac:dyDescent="0.25">
      <c r="A439" s="2">
        <v>10</v>
      </c>
      <c r="B439" s="2">
        <v>2021</v>
      </c>
      <c r="C439" s="2">
        <v>5</v>
      </c>
      <c r="D439" s="2">
        <v>113</v>
      </c>
      <c r="E439" s="2">
        <v>123</v>
      </c>
      <c r="F439" s="2">
        <v>22</v>
      </c>
      <c r="G439" s="2">
        <v>0</v>
      </c>
      <c r="H439" s="2">
        <v>0</v>
      </c>
      <c r="I439" s="2">
        <v>0</v>
      </c>
      <c r="J439" s="2">
        <v>0</v>
      </c>
      <c r="K439" s="2">
        <v>0</v>
      </c>
      <c r="L439" s="2">
        <v>0</v>
      </c>
      <c r="M439" s="2">
        <v>0</v>
      </c>
      <c r="N439" s="2">
        <v>0</v>
      </c>
      <c r="O439" s="2">
        <v>1</v>
      </c>
      <c r="P439" s="2">
        <v>31</v>
      </c>
      <c r="Q439" s="2">
        <v>11</v>
      </c>
      <c r="R439" s="2">
        <v>1</v>
      </c>
      <c r="S439" s="2">
        <v>0</v>
      </c>
      <c r="T439" s="2">
        <v>0</v>
      </c>
      <c r="U439" s="2">
        <v>0</v>
      </c>
      <c r="V439" s="2">
        <v>0</v>
      </c>
      <c r="W439" s="2">
        <v>0</v>
      </c>
      <c r="X439" s="2">
        <v>0</v>
      </c>
      <c r="Y439" s="2">
        <v>13</v>
      </c>
      <c r="Z439" s="2">
        <v>37</v>
      </c>
      <c r="AA439" s="2">
        <v>13</v>
      </c>
      <c r="AB439" s="2">
        <v>2</v>
      </c>
      <c r="AC439" s="2">
        <v>0</v>
      </c>
      <c r="AD439" s="2">
        <v>3</v>
      </c>
      <c r="AE439" s="2">
        <v>0</v>
      </c>
      <c r="AF439" s="2">
        <v>0</v>
      </c>
      <c r="AG439" s="2">
        <v>0</v>
      </c>
      <c r="AH439" s="2">
        <v>0</v>
      </c>
      <c r="AI439" s="2">
        <v>0</v>
      </c>
      <c r="AJ439" s="2">
        <v>0</v>
      </c>
      <c r="AK439" s="2">
        <v>0</v>
      </c>
      <c r="AL439" s="2">
        <v>0</v>
      </c>
      <c r="AM439" s="2">
        <v>0</v>
      </c>
      <c r="AN439" s="3">
        <f t="shared" si="24"/>
        <v>258</v>
      </c>
      <c r="AO439">
        <f t="shared" si="25"/>
        <v>112</v>
      </c>
      <c r="AP439">
        <f t="shared" si="26"/>
        <v>0</v>
      </c>
      <c r="AQ439" s="3">
        <f t="shared" si="27"/>
        <v>370</v>
      </c>
    </row>
    <row r="440" spans="1:43" ht="15.75" hidden="1" thickTop="1" x14ac:dyDescent="0.25">
      <c r="A440" s="2">
        <v>10</v>
      </c>
      <c r="B440" s="2">
        <v>2021</v>
      </c>
      <c r="C440" s="2">
        <v>6</v>
      </c>
      <c r="D440" s="2">
        <v>109</v>
      </c>
      <c r="E440" s="2">
        <v>123</v>
      </c>
      <c r="F440" s="2">
        <v>22</v>
      </c>
      <c r="G440" s="2">
        <v>0</v>
      </c>
      <c r="H440" s="2">
        <v>0</v>
      </c>
      <c r="I440" s="2">
        <v>0</v>
      </c>
      <c r="J440" s="2">
        <v>0</v>
      </c>
      <c r="K440" s="2">
        <v>0</v>
      </c>
      <c r="L440" s="2">
        <v>0</v>
      </c>
      <c r="M440" s="2">
        <v>0</v>
      </c>
      <c r="N440" s="2">
        <v>0</v>
      </c>
      <c r="O440" s="2">
        <v>1</v>
      </c>
      <c r="P440" s="2">
        <v>31</v>
      </c>
      <c r="Q440" s="2">
        <v>10</v>
      </c>
      <c r="R440" s="2">
        <v>1</v>
      </c>
      <c r="S440" s="2">
        <v>0</v>
      </c>
      <c r="T440" s="2">
        <v>0</v>
      </c>
      <c r="U440" s="2">
        <v>0</v>
      </c>
      <c r="V440" s="2">
        <v>0</v>
      </c>
      <c r="W440" s="2">
        <v>0</v>
      </c>
      <c r="X440" s="2">
        <v>0</v>
      </c>
      <c r="Y440" s="2">
        <v>13</v>
      </c>
      <c r="Z440" s="2">
        <v>38</v>
      </c>
      <c r="AA440" s="2">
        <v>13</v>
      </c>
      <c r="AB440" s="2">
        <v>2</v>
      </c>
      <c r="AC440" s="2">
        <v>0</v>
      </c>
      <c r="AD440" s="2">
        <v>3</v>
      </c>
      <c r="AE440" s="2">
        <v>0</v>
      </c>
      <c r="AF440" s="2">
        <v>0</v>
      </c>
      <c r="AG440" s="2">
        <v>0</v>
      </c>
      <c r="AH440" s="2">
        <v>0</v>
      </c>
      <c r="AI440" s="2">
        <v>0</v>
      </c>
      <c r="AJ440" s="2">
        <v>0</v>
      </c>
      <c r="AK440" s="2">
        <v>0</v>
      </c>
      <c r="AL440" s="2">
        <v>0</v>
      </c>
      <c r="AM440" s="2">
        <v>0</v>
      </c>
      <c r="AN440" s="3">
        <f t="shared" si="24"/>
        <v>254</v>
      </c>
      <c r="AO440">
        <f t="shared" si="25"/>
        <v>112</v>
      </c>
      <c r="AP440">
        <f t="shared" si="26"/>
        <v>0</v>
      </c>
      <c r="AQ440" s="3">
        <f t="shared" si="27"/>
        <v>366</v>
      </c>
    </row>
    <row r="441" spans="1:43" ht="15.75" hidden="1" thickTop="1" x14ac:dyDescent="0.25">
      <c r="A441" s="2">
        <v>10</v>
      </c>
      <c r="B441" s="2">
        <v>2021</v>
      </c>
      <c r="C441" s="2">
        <v>7</v>
      </c>
      <c r="D441" s="2">
        <v>115</v>
      </c>
      <c r="E441" s="2">
        <v>110</v>
      </c>
      <c r="F441" s="2">
        <v>25</v>
      </c>
      <c r="G441" s="2">
        <v>0</v>
      </c>
      <c r="H441" s="2">
        <v>0</v>
      </c>
      <c r="I441" s="2">
        <v>0</v>
      </c>
      <c r="J441" s="2">
        <v>0</v>
      </c>
      <c r="K441" s="2">
        <v>0</v>
      </c>
      <c r="L441" s="2">
        <v>0</v>
      </c>
      <c r="M441" s="2">
        <v>0</v>
      </c>
      <c r="N441" s="2">
        <v>0</v>
      </c>
      <c r="O441" s="2">
        <v>1</v>
      </c>
      <c r="P441" s="2">
        <v>32</v>
      </c>
      <c r="Q441" s="2">
        <v>9</v>
      </c>
      <c r="R441" s="2">
        <v>1</v>
      </c>
      <c r="S441" s="2">
        <v>0</v>
      </c>
      <c r="T441" s="2">
        <v>0</v>
      </c>
      <c r="U441" s="2">
        <v>0</v>
      </c>
      <c r="V441" s="2">
        <v>0</v>
      </c>
      <c r="W441" s="2">
        <v>0</v>
      </c>
      <c r="X441" s="2">
        <v>0</v>
      </c>
      <c r="Y441" s="2">
        <v>13</v>
      </c>
      <c r="Z441" s="2">
        <v>36</v>
      </c>
      <c r="AA441" s="2">
        <v>12</v>
      </c>
      <c r="AB441" s="2">
        <v>3</v>
      </c>
      <c r="AC441" s="2">
        <v>1</v>
      </c>
      <c r="AD441" s="2">
        <v>3</v>
      </c>
      <c r="AE441" s="2">
        <v>0</v>
      </c>
      <c r="AF441" s="2">
        <v>0</v>
      </c>
      <c r="AG441" s="2">
        <v>0</v>
      </c>
      <c r="AH441" s="2">
        <v>0</v>
      </c>
      <c r="AI441" s="2">
        <v>0</v>
      </c>
      <c r="AJ441" s="2">
        <v>0</v>
      </c>
      <c r="AK441" s="2">
        <v>0</v>
      </c>
      <c r="AL441" s="2">
        <v>0</v>
      </c>
      <c r="AM441" s="2">
        <v>0</v>
      </c>
      <c r="AN441" s="3">
        <f t="shared" si="24"/>
        <v>250</v>
      </c>
      <c r="AO441">
        <f t="shared" si="25"/>
        <v>111</v>
      </c>
      <c r="AP441">
        <f t="shared" si="26"/>
        <v>0</v>
      </c>
      <c r="AQ441" s="3">
        <f t="shared" si="27"/>
        <v>361</v>
      </c>
    </row>
    <row r="442" spans="1:43" ht="15.75" hidden="1" thickTop="1" x14ac:dyDescent="0.25">
      <c r="A442" s="2">
        <v>10</v>
      </c>
      <c r="B442" s="2">
        <v>2021</v>
      </c>
      <c r="C442" s="2">
        <v>8</v>
      </c>
      <c r="D442" s="2">
        <v>116</v>
      </c>
      <c r="E442" s="2">
        <v>110</v>
      </c>
      <c r="F442" s="2">
        <v>25</v>
      </c>
      <c r="G442" s="2">
        <v>0</v>
      </c>
      <c r="H442" s="2">
        <v>0</v>
      </c>
      <c r="I442" s="2">
        <v>0</v>
      </c>
      <c r="J442" s="2">
        <v>0</v>
      </c>
      <c r="K442" s="2">
        <v>0</v>
      </c>
      <c r="L442" s="2">
        <v>0</v>
      </c>
      <c r="M442" s="2">
        <v>0</v>
      </c>
      <c r="N442" s="2">
        <v>0</v>
      </c>
      <c r="O442" s="2">
        <v>1</v>
      </c>
      <c r="P442" s="2">
        <v>32</v>
      </c>
      <c r="Q442" s="2">
        <v>10</v>
      </c>
      <c r="R442" s="2">
        <v>1</v>
      </c>
      <c r="S442" s="2">
        <v>0</v>
      </c>
      <c r="T442" s="2">
        <v>0</v>
      </c>
      <c r="U442" s="2">
        <v>0</v>
      </c>
      <c r="V442" s="2">
        <v>0</v>
      </c>
      <c r="W442" s="2">
        <v>0</v>
      </c>
      <c r="X442" s="2">
        <v>0</v>
      </c>
      <c r="Y442" s="2">
        <v>13</v>
      </c>
      <c r="Z442" s="2">
        <v>38</v>
      </c>
      <c r="AA442" s="2">
        <v>12</v>
      </c>
      <c r="AB442" s="2">
        <v>3</v>
      </c>
      <c r="AC442" s="2">
        <v>1</v>
      </c>
      <c r="AD442" s="2">
        <v>3</v>
      </c>
      <c r="AE442" s="2">
        <v>0</v>
      </c>
      <c r="AF442" s="2">
        <v>0</v>
      </c>
      <c r="AG442" s="2">
        <v>0</v>
      </c>
      <c r="AH442" s="2">
        <v>0</v>
      </c>
      <c r="AI442" s="2">
        <v>0</v>
      </c>
      <c r="AJ442" s="2">
        <v>0</v>
      </c>
      <c r="AK442" s="2">
        <v>0</v>
      </c>
      <c r="AL442" s="2">
        <v>0</v>
      </c>
      <c r="AM442" s="2">
        <v>0</v>
      </c>
      <c r="AN442" s="3">
        <f t="shared" si="24"/>
        <v>251</v>
      </c>
      <c r="AO442">
        <f t="shared" si="25"/>
        <v>114</v>
      </c>
      <c r="AP442">
        <f t="shared" si="26"/>
        <v>0</v>
      </c>
      <c r="AQ442" s="3">
        <f t="shared" si="27"/>
        <v>365</v>
      </c>
    </row>
    <row r="443" spans="1:43" ht="15.75" hidden="1" thickTop="1" x14ac:dyDescent="0.25">
      <c r="A443" s="2">
        <v>10</v>
      </c>
      <c r="B443" s="2">
        <v>2021</v>
      </c>
      <c r="C443" s="2">
        <v>9</v>
      </c>
      <c r="D443" s="2">
        <v>117</v>
      </c>
      <c r="E443" s="2">
        <v>111</v>
      </c>
      <c r="F443" s="2">
        <v>25</v>
      </c>
      <c r="G443" s="2">
        <v>0</v>
      </c>
      <c r="H443" s="2">
        <v>0</v>
      </c>
      <c r="I443" s="2">
        <v>0</v>
      </c>
      <c r="J443" s="2">
        <v>0</v>
      </c>
      <c r="K443" s="2">
        <v>0</v>
      </c>
      <c r="L443" s="2">
        <v>0</v>
      </c>
      <c r="M443" s="2">
        <v>0</v>
      </c>
      <c r="N443" s="2">
        <v>0</v>
      </c>
      <c r="O443" s="2">
        <v>1</v>
      </c>
      <c r="P443" s="2">
        <v>32</v>
      </c>
      <c r="Q443" s="2">
        <v>8</v>
      </c>
      <c r="R443" s="2">
        <v>1</v>
      </c>
      <c r="S443" s="2">
        <v>0</v>
      </c>
      <c r="T443" s="2">
        <v>0</v>
      </c>
      <c r="U443" s="2">
        <v>0</v>
      </c>
      <c r="V443" s="2">
        <v>0</v>
      </c>
      <c r="W443" s="2">
        <v>0</v>
      </c>
      <c r="X443" s="2">
        <v>0</v>
      </c>
      <c r="Y443" s="2">
        <v>13</v>
      </c>
      <c r="Z443" s="2">
        <v>39</v>
      </c>
      <c r="AA443" s="2">
        <v>12</v>
      </c>
      <c r="AB443" s="2">
        <v>3</v>
      </c>
      <c r="AC443" s="2">
        <v>1</v>
      </c>
      <c r="AD443" s="2">
        <v>3</v>
      </c>
      <c r="AE443" s="2">
        <v>0</v>
      </c>
      <c r="AF443" s="2">
        <v>0</v>
      </c>
      <c r="AG443" s="2">
        <v>0</v>
      </c>
      <c r="AH443" s="2">
        <v>0</v>
      </c>
      <c r="AI443" s="2">
        <v>0</v>
      </c>
      <c r="AJ443" s="2">
        <v>0</v>
      </c>
      <c r="AK443" s="2">
        <v>0</v>
      </c>
      <c r="AL443" s="2">
        <v>0</v>
      </c>
      <c r="AM443" s="2">
        <v>0</v>
      </c>
      <c r="AN443" s="3">
        <f t="shared" si="24"/>
        <v>253</v>
      </c>
      <c r="AO443">
        <f t="shared" si="25"/>
        <v>113</v>
      </c>
      <c r="AP443">
        <f t="shared" si="26"/>
        <v>0</v>
      </c>
      <c r="AQ443" s="3">
        <f t="shared" si="27"/>
        <v>366</v>
      </c>
    </row>
    <row r="444" spans="1:43" ht="15.75" hidden="1" thickTop="1" x14ac:dyDescent="0.25">
      <c r="A444" s="2">
        <v>10</v>
      </c>
      <c r="B444" s="2">
        <v>2021</v>
      </c>
      <c r="C444" s="2">
        <v>10</v>
      </c>
      <c r="D444" s="2">
        <v>118</v>
      </c>
      <c r="E444" s="2">
        <v>110</v>
      </c>
      <c r="F444" s="2">
        <v>25</v>
      </c>
      <c r="G444" s="2">
        <v>0</v>
      </c>
      <c r="H444" s="2">
        <v>0</v>
      </c>
      <c r="I444" s="2">
        <v>0</v>
      </c>
      <c r="J444" s="2">
        <v>0</v>
      </c>
      <c r="K444" s="2">
        <v>0</v>
      </c>
      <c r="L444" s="2">
        <v>0</v>
      </c>
      <c r="M444" s="2">
        <v>0</v>
      </c>
      <c r="N444" s="2">
        <v>0</v>
      </c>
      <c r="O444" s="2">
        <v>1</v>
      </c>
      <c r="P444" s="2">
        <v>32</v>
      </c>
      <c r="Q444" s="2">
        <v>7</v>
      </c>
      <c r="R444" s="2">
        <v>1</v>
      </c>
      <c r="S444" s="2">
        <v>0</v>
      </c>
      <c r="T444" s="2">
        <v>0</v>
      </c>
      <c r="U444" s="2">
        <v>0</v>
      </c>
      <c r="V444" s="2">
        <v>0</v>
      </c>
      <c r="W444" s="2">
        <v>0</v>
      </c>
      <c r="X444" s="2">
        <v>0</v>
      </c>
      <c r="Y444" s="2">
        <v>13</v>
      </c>
      <c r="Z444" s="2">
        <v>39</v>
      </c>
      <c r="AA444" s="2">
        <v>12</v>
      </c>
      <c r="AB444" s="2">
        <v>3</v>
      </c>
      <c r="AC444" s="2">
        <v>1</v>
      </c>
      <c r="AD444" s="2">
        <v>3</v>
      </c>
      <c r="AE444" s="2">
        <v>0</v>
      </c>
      <c r="AF444" s="2">
        <v>0</v>
      </c>
      <c r="AG444" s="2">
        <v>0</v>
      </c>
      <c r="AH444" s="2">
        <v>0</v>
      </c>
      <c r="AI444" s="2">
        <v>0</v>
      </c>
      <c r="AJ444" s="2">
        <v>0</v>
      </c>
      <c r="AK444" s="2">
        <v>0</v>
      </c>
      <c r="AL444" s="2">
        <v>0</v>
      </c>
      <c r="AM444" s="2">
        <v>0</v>
      </c>
      <c r="AN444" s="3">
        <f t="shared" si="24"/>
        <v>253</v>
      </c>
      <c r="AO444">
        <f t="shared" si="25"/>
        <v>112</v>
      </c>
      <c r="AP444">
        <f t="shared" si="26"/>
        <v>0</v>
      </c>
      <c r="AQ444" s="3">
        <f t="shared" si="27"/>
        <v>365</v>
      </c>
    </row>
    <row r="445" spans="1:43" ht="15.75" hidden="1" thickTop="1" x14ac:dyDescent="0.25">
      <c r="A445" s="2">
        <v>10</v>
      </c>
      <c r="B445" s="2">
        <v>2021</v>
      </c>
      <c r="C445" s="2">
        <v>11</v>
      </c>
      <c r="D445" s="2">
        <v>120</v>
      </c>
      <c r="E445" s="2">
        <v>109</v>
      </c>
      <c r="F445" s="2">
        <v>26</v>
      </c>
      <c r="G445" s="2">
        <v>0</v>
      </c>
      <c r="H445" s="2">
        <v>0</v>
      </c>
      <c r="I445" s="2">
        <v>0</v>
      </c>
      <c r="J445" s="2">
        <v>0</v>
      </c>
      <c r="K445" s="2">
        <v>0</v>
      </c>
      <c r="L445" s="2">
        <v>0</v>
      </c>
      <c r="M445" s="2">
        <v>0</v>
      </c>
      <c r="N445" s="2">
        <v>0</v>
      </c>
      <c r="O445" s="2">
        <v>1</v>
      </c>
      <c r="P445" s="2">
        <v>32</v>
      </c>
      <c r="Q445" s="2">
        <v>8</v>
      </c>
      <c r="R445" s="2">
        <v>1</v>
      </c>
      <c r="S445" s="2">
        <v>0</v>
      </c>
      <c r="T445" s="2">
        <v>0</v>
      </c>
      <c r="U445" s="2">
        <v>0</v>
      </c>
      <c r="V445" s="2">
        <v>0</v>
      </c>
      <c r="W445" s="2">
        <v>0</v>
      </c>
      <c r="X445" s="2">
        <v>0</v>
      </c>
      <c r="Y445" s="2">
        <v>13</v>
      </c>
      <c r="Z445" s="2">
        <v>38</v>
      </c>
      <c r="AA445" s="2">
        <v>12</v>
      </c>
      <c r="AB445" s="2">
        <v>3</v>
      </c>
      <c r="AC445" s="2">
        <v>1</v>
      </c>
      <c r="AD445" s="2">
        <v>3</v>
      </c>
      <c r="AE445" s="2">
        <v>0</v>
      </c>
      <c r="AF445" s="2">
        <v>0</v>
      </c>
      <c r="AG445" s="2">
        <v>0</v>
      </c>
      <c r="AH445" s="2">
        <v>0</v>
      </c>
      <c r="AI445" s="2">
        <v>0</v>
      </c>
      <c r="AJ445" s="2">
        <v>0</v>
      </c>
      <c r="AK445" s="2">
        <v>0</v>
      </c>
      <c r="AL445" s="2">
        <v>0</v>
      </c>
      <c r="AM445" s="2">
        <v>0</v>
      </c>
      <c r="AN445" s="3">
        <f t="shared" si="24"/>
        <v>255</v>
      </c>
      <c r="AO445">
        <f t="shared" si="25"/>
        <v>112</v>
      </c>
      <c r="AP445">
        <f t="shared" si="26"/>
        <v>0</v>
      </c>
      <c r="AQ445" s="3">
        <f t="shared" si="27"/>
        <v>367</v>
      </c>
    </row>
    <row r="446" spans="1:43" ht="15.75" hidden="1" thickTop="1" x14ac:dyDescent="0.25">
      <c r="A446" s="2">
        <v>10</v>
      </c>
      <c r="B446" s="2">
        <v>2021</v>
      </c>
      <c r="C446" s="2">
        <v>12</v>
      </c>
      <c r="D446" s="2">
        <v>120</v>
      </c>
      <c r="E446" s="2">
        <v>111</v>
      </c>
      <c r="F446" s="2">
        <v>26</v>
      </c>
      <c r="G446" s="2">
        <v>0</v>
      </c>
      <c r="H446" s="2">
        <v>0</v>
      </c>
      <c r="I446" s="2">
        <v>0</v>
      </c>
      <c r="J446" s="2">
        <v>0</v>
      </c>
      <c r="K446" s="2">
        <v>0</v>
      </c>
      <c r="L446" s="2">
        <v>0</v>
      </c>
      <c r="M446" s="2">
        <v>0</v>
      </c>
      <c r="N446" s="2">
        <v>0</v>
      </c>
      <c r="O446" s="2">
        <v>1</v>
      </c>
      <c r="P446" s="2">
        <v>32</v>
      </c>
      <c r="Q446" s="2">
        <v>8</v>
      </c>
      <c r="R446" s="2">
        <v>1</v>
      </c>
      <c r="S446" s="2">
        <v>0</v>
      </c>
      <c r="T446" s="2">
        <v>0</v>
      </c>
      <c r="U446" s="2">
        <v>0</v>
      </c>
      <c r="V446" s="2">
        <v>0</v>
      </c>
      <c r="W446" s="2">
        <v>0</v>
      </c>
      <c r="X446" s="2">
        <v>0</v>
      </c>
      <c r="Y446" s="2">
        <v>13</v>
      </c>
      <c r="Z446" s="2">
        <v>38</v>
      </c>
      <c r="AA446" s="2">
        <v>12</v>
      </c>
      <c r="AB446" s="2">
        <v>3</v>
      </c>
      <c r="AC446" s="2">
        <v>1</v>
      </c>
      <c r="AD446" s="2">
        <v>3</v>
      </c>
      <c r="AE446" s="2">
        <v>0</v>
      </c>
      <c r="AF446" s="2">
        <v>0</v>
      </c>
      <c r="AG446" s="2">
        <v>0</v>
      </c>
      <c r="AH446" s="2">
        <v>0</v>
      </c>
      <c r="AI446" s="2">
        <v>0</v>
      </c>
      <c r="AJ446" s="2">
        <v>0</v>
      </c>
      <c r="AK446" s="2">
        <v>0</v>
      </c>
      <c r="AL446" s="2">
        <v>0</v>
      </c>
      <c r="AM446" s="2">
        <v>0</v>
      </c>
      <c r="AN446" s="3">
        <f t="shared" si="24"/>
        <v>257</v>
      </c>
      <c r="AO446">
        <f t="shared" si="25"/>
        <v>112</v>
      </c>
      <c r="AP446">
        <f t="shared" si="26"/>
        <v>0</v>
      </c>
      <c r="AQ446" s="3">
        <f t="shared" si="27"/>
        <v>369</v>
      </c>
    </row>
    <row r="447" spans="1:43" ht="15.75" hidden="1" thickTop="1" x14ac:dyDescent="0.25">
      <c r="A447" s="2">
        <v>11</v>
      </c>
      <c r="B447" s="2">
        <v>2021</v>
      </c>
      <c r="C447" s="2">
        <v>1</v>
      </c>
      <c r="D447" s="4">
        <v>10208</v>
      </c>
      <c r="E447" s="4">
        <v>16912</v>
      </c>
      <c r="F447" s="4">
        <v>17607</v>
      </c>
      <c r="G447" s="2">
        <v>71</v>
      </c>
      <c r="H447" s="2">
        <v>249</v>
      </c>
      <c r="I447" s="2">
        <v>3</v>
      </c>
      <c r="J447" s="2">
        <v>10</v>
      </c>
      <c r="K447" s="2">
        <v>141</v>
      </c>
      <c r="L447" s="2">
        <v>33</v>
      </c>
      <c r="M447" s="2">
        <v>1</v>
      </c>
      <c r="N447" s="2">
        <v>0</v>
      </c>
      <c r="O447" s="2">
        <v>74</v>
      </c>
      <c r="P447" s="2">
        <v>433</v>
      </c>
      <c r="Q447" s="2">
        <v>244</v>
      </c>
      <c r="R447" s="2">
        <v>40</v>
      </c>
      <c r="S447" s="2">
        <v>4</v>
      </c>
      <c r="T447" s="2">
        <v>0</v>
      </c>
      <c r="U447" s="2">
        <v>0</v>
      </c>
      <c r="V447" s="2">
        <v>0</v>
      </c>
      <c r="W447" s="2">
        <v>0</v>
      </c>
      <c r="X447" s="2">
        <v>26</v>
      </c>
      <c r="Y447" s="2">
        <v>391</v>
      </c>
      <c r="Z447" s="4">
        <v>1144</v>
      </c>
      <c r="AA447" s="2">
        <v>519</v>
      </c>
      <c r="AB447" s="2">
        <v>38</v>
      </c>
      <c r="AC447" s="2">
        <v>13</v>
      </c>
      <c r="AD447" s="2">
        <v>5</v>
      </c>
      <c r="AE447" s="2">
        <v>0</v>
      </c>
      <c r="AF447" s="2">
        <v>0</v>
      </c>
      <c r="AG447" s="2">
        <v>0</v>
      </c>
      <c r="AH447" s="2">
        <v>1</v>
      </c>
      <c r="AI447" s="2">
        <v>0</v>
      </c>
      <c r="AJ447" s="2">
        <v>0</v>
      </c>
      <c r="AK447" s="2">
        <v>0</v>
      </c>
      <c r="AL447" s="2">
        <v>0</v>
      </c>
      <c r="AM447" s="2">
        <v>0</v>
      </c>
      <c r="AN447" s="3">
        <f t="shared" si="24"/>
        <v>45235</v>
      </c>
      <c r="AO447">
        <f t="shared" si="25"/>
        <v>2931</v>
      </c>
      <c r="AP447">
        <f t="shared" si="26"/>
        <v>1</v>
      </c>
      <c r="AQ447" s="3">
        <f t="shared" si="27"/>
        <v>48167</v>
      </c>
    </row>
    <row r="448" spans="1:43" ht="15.75" hidden="1" thickTop="1" x14ac:dyDescent="0.25">
      <c r="A448" s="2">
        <v>11</v>
      </c>
      <c r="B448" s="2">
        <v>2021</v>
      </c>
      <c r="C448" s="2">
        <v>2</v>
      </c>
      <c r="D448" s="4">
        <v>10254</v>
      </c>
      <c r="E448" s="4">
        <v>17015</v>
      </c>
      <c r="F448" s="4">
        <v>17860</v>
      </c>
      <c r="G448" s="2">
        <v>71</v>
      </c>
      <c r="H448" s="2">
        <v>251</v>
      </c>
      <c r="I448" s="2">
        <v>3</v>
      </c>
      <c r="J448" s="2">
        <v>0</v>
      </c>
      <c r="K448" s="2">
        <v>139</v>
      </c>
      <c r="L448" s="2">
        <v>33</v>
      </c>
      <c r="M448" s="2">
        <v>1</v>
      </c>
      <c r="N448" s="2">
        <v>0</v>
      </c>
      <c r="O448" s="2">
        <v>74</v>
      </c>
      <c r="P448" s="2">
        <v>433</v>
      </c>
      <c r="Q448" s="2">
        <v>250</v>
      </c>
      <c r="R448" s="2">
        <v>37</v>
      </c>
      <c r="S448" s="2">
        <v>4</v>
      </c>
      <c r="T448" s="2">
        <v>0</v>
      </c>
      <c r="U448" s="2">
        <v>0</v>
      </c>
      <c r="V448" s="2">
        <v>0</v>
      </c>
      <c r="W448" s="2">
        <v>0</v>
      </c>
      <c r="X448" s="2">
        <v>26</v>
      </c>
      <c r="Y448" s="2">
        <v>395</v>
      </c>
      <c r="Z448" s="4">
        <v>1139</v>
      </c>
      <c r="AA448" s="2">
        <v>522</v>
      </c>
      <c r="AB448" s="2">
        <v>38</v>
      </c>
      <c r="AC448" s="2">
        <v>13</v>
      </c>
      <c r="AD448" s="2">
        <v>5</v>
      </c>
      <c r="AE448" s="2">
        <v>0</v>
      </c>
      <c r="AF448" s="2">
        <v>0</v>
      </c>
      <c r="AG448" s="2">
        <v>0</v>
      </c>
      <c r="AH448" s="2">
        <v>1</v>
      </c>
      <c r="AI448" s="2">
        <v>0</v>
      </c>
      <c r="AJ448" s="2">
        <v>0</v>
      </c>
      <c r="AK448" s="2">
        <v>0</v>
      </c>
      <c r="AL448" s="2">
        <v>0</v>
      </c>
      <c r="AM448" s="2">
        <v>0</v>
      </c>
      <c r="AN448" s="3">
        <f t="shared" si="24"/>
        <v>45627</v>
      </c>
      <c r="AO448">
        <f t="shared" si="25"/>
        <v>2936</v>
      </c>
      <c r="AP448">
        <f t="shared" si="26"/>
        <v>1</v>
      </c>
      <c r="AQ448" s="3">
        <f t="shared" si="27"/>
        <v>48564</v>
      </c>
    </row>
    <row r="449" spans="1:43" ht="15.75" hidden="1" thickTop="1" x14ac:dyDescent="0.25">
      <c r="A449" s="2">
        <v>11</v>
      </c>
      <c r="B449" s="2">
        <v>2021</v>
      </c>
      <c r="C449" s="2">
        <v>3</v>
      </c>
      <c r="D449" s="4">
        <v>10268</v>
      </c>
      <c r="E449" s="4">
        <v>17036</v>
      </c>
      <c r="F449" s="4">
        <v>18299</v>
      </c>
      <c r="G449" s="2">
        <v>71</v>
      </c>
      <c r="H449" s="2">
        <v>249</v>
      </c>
      <c r="I449" s="2">
        <v>2</v>
      </c>
      <c r="J449" s="2">
        <v>0</v>
      </c>
      <c r="K449" s="2">
        <v>141</v>
      </c>
      <c r="L449" s="2">
        <v>34</v>
      </c>
      <c r="M449" s="2">
        <v>1</v>
      </c>
      <c r="N449" s="2">
        <v>0</v>
      </c>
      <c r="O449" s="2">
        <v>75</v>
      </c>
      <c r="P449" s="2">
        <v>431</v>
      </c>
      <c r="Q449" s="2">
        <v>245</v>
      </c>
      <c r="R449" s="2">
        <v>37</v>
      </c>
      <c r="S449" s="2">
        <v>4</v>
      </c>
      <c r="T449" s="2">
        <v>0</v>
      </c>
      <c r="U449" s="2">
        <v>0</v>
      </c>
      <c r="V449" s="2">
        <v>0</v>
      </c>
      <c r="W449" s="2">
        <v>0</v>
      </c>
      <c r="X449" s="2">
        <v>26</v>
      </c>
      <c r="Y449" s="2">
        <v>391</v>
      </c>
      <c r="Z449" s="4">
        <v>1142</v>
      </c>
      <c r="AA449" s="2">
        <v>525</v>
      </c>
      <c r="AB449" s="2">
        <v>38</v>
      </c>
      <c r="AC449" s="2">
        <v>13</v>
      </c>
      <c r="AD449" s="2">
        <v>5</v>
      </c>
      <c r="AE449" s="2">
        <v>0</v>
      </c>
      <c r="AF449" s="2">
        <v>0</v>
      </c>
      <c r="AG449" s="2">
        <v>0</v>
      </c>
      <c r="AH449" s="2">
        <v>1</v>
      </c>
      <c r="AI449" s="2">
        <v>0</v>
      </c>
      <c r="AJ449" s="2">
        <v>0</v>
      </c>
      <c r="AK449" s="2">
        <v>0</v>
      </c>
      <c r="AL449" s="2">
        <v>0</v>
      </c>
      <c r="AM449" s="2">
        <v>0</v>
      </c>
      <c r="AN449" s="3">
        <f t="shared" si="24"/>
        <v>46101</v>
      </c>
      <c r="AO449">
        <f t="shared" si="25"/>
        <v>2932</v>
      </c>
      <c r="AP449">
        <f t="shared" si="26"/>
        <v>1</v>
      </c>
      <c r="AQ449" s="3">
        <f t="shared" si="27"/>
        <v>49034</v>
      </c>
    </row>
    <row r="450" spans="1:43" ht="15.75" hidden="1" thickTop="1" x14ac:dyDescent="0.25">
      <c r="A450" s="2">
        <v>11</v>
      </c>
      <c r="B450" s="2">
        <v>2021</v>
      </c>
      <c r="C450" s="2">
        <v>4</v>
      </c>
      <c r="D450" s="4">
        <v>10272</v>
      </c>
      <c r="E450" s="4">
        <v>17028</v>
      </c>
      <c r="F450" s="4">
        <v>18576</v>
      </c>
      <c r="G450" s="2">
        <v>71</v>
      </c>
      <c r="H450" s="2">
        <v>248</v>
      </c>
      <c r="I450" s="2">
        <v>2</v>
      </c>
      <c r="J450" s="2">
        <v>0</v>
      </c>
      <c r="K450" s="2">
        <v>141</v>
      </c>
      <c r="L450" s="2">
        <v>34</v>
      </c>
      <c r="M450" s="2">
        <v>1</v>
      </c>
      <c r="N450" s="2">
        <v>0</v>
      </c>
      <c r="O450" s="2">
        <v>74</v>
      </c>
      <c r="P450" s="2">
        <v>437</v>
      </c>
      <c r="Q450" s="2">
        <v>240</v>
      </c>
      <c r="R450" s="2">
        <v>39</v>
      </c>
      <c r="S450" s="2">
        <v>4</v>
      </c>
      <c r="T450" s="2">
        <v>1</v>
      </c>
      <c r="U450" s="2">
        <v>0</v>
      </c>
      <c r="V450" s="2">
        <v>0</v>
      </c>
      <c r="W450" s="2">
        <v>0</v>
      </c>
      <c r="X450" s="2">
        <v>26</v>
      </c>
      <c r="Y450" s="2">
        <v>390</v>
      </c>
      <c r="Z450" s="4">
        <v>1146</v>
      </c>
      <c r="AA450" s="2">
        <v>524</v>
      </c>
      <c r="AB450" s="2">
        <v>38</v>
      </c>
      <c r="AC450" s="2">
        <v>13</v>
      </c>
      <c r="AD450" s="2">
        <v>5</v>
      </c>
      <c r="AE450" s="2">
        <v>0</v>
      </c>
      <c r="AF450" s="2">
        <v>0</v>
      </c>
      <c r="AG450" s="2">
        <v>0</v>
      </c>
      <c r="AH450" s="2">
        <v>1</v>
      </c>
      <c r="AI450" s="2">
        <v>0</v>
      </c>
      <c r="AJ450" s="2">
        <v>0</v>
      </c>
      <c r="AK450" s="2">
        <v>0</v>
      </c>
      <c r="AL450" s="2">
        <v>0</v>
      </c>
      <c r="AM450" s="2">
        <v>0</v>
      </c>
      <c r="AN450" s="3">
        <f t="shared" si="24"/>
        <v>46373</v>
      </c>
      <c r="AO450">
        <f t="shared" si="25"/>
        <v>2937</v>
      </c>
      <c r="AP450">
        <f t="shared" si="26"/>
        <v>1</v>
      </c>
      <c r="AQ450" s="3">
        <f t="shared" si="27"/>
        <v>49311</v>
      </c>
    </row>
    <row r="451" spans="1:43" ht="15.75" hidden="1" thickTop="1" x14ac:dyDescent="0.25">
      <c r="A451" s="2">
        <v>11</v>
      </c>
      <c r="B451" s="2">
        <v>2021</v>
      </c>
      <c r="C451" s="2">
        <v>5</v>
      </c>
      <c r="D451" s="4">
        <v>10255</v>
      </c>
      <c r="E451" s="4">
        <v>17008</v>
      </c>
      <c r="F451" s="4">
        <v>18896</v>
      </c>
      <c r="G451" s="2">
        <v>74</v>
      </c>
      <c r="H451" s="2">
        <v>248</v>
      </c>
      <c r="I451" s="2">
        <v>2</v>
      </c>
      <c r="J451" s="2">
        <v>0</v>
      </c>
      <c r="K451" s="2">
        <v>141</v>
      </c>
      <c r="L451" s="2">
        <v>34</v>
      </c>
      <c r="M451" s="2">
        <v>1</v>
      </c>
      <c r="N451" s="2">
        <v>0</v>
      </c>
      <c r="O451" s="2">
        <v>76</v>
      </c>
      <c r="P451" s="2">
        <v>436</v>
      </c>
      <c r="Q451" s="2">
        <v>245</v>
      </c>
      <c r="R451" s="2">
        <v>39</v>
      </c>
      <c r="S451" s="2">
        <v>3</v>
      </c>
      <c r="T451" s="2">
        <v>1</v>
      </c>
      <c r="U451" s="2">
        <v>0</v>
      </c>
      <c r="V451" s="2">
        <v>0</v>
      </c>
      <c r="W451" s="2">
        <v>0</v>
      </c>
      <c r="X451" s="2">
        <v>26</v>
      </c>
      <c r="Y451" s="2">
        <v>386</v>
      </c>
      <c r="Z451" s="4">
        <v>1133</v>
      </c>
      <c r="AA451" s="2">
        <v>527</v>
      </c>
      <c r="AB451" s="2">
        <v>39</v>
      </c>
      <c r="AC451" s="2">
        <v>13</v>
      </c>
      <c r="AD451" s="2">
        <v>5</v>
      </c>
      <c r="AE451" s="2">
        <v>0</v>
      </c>
      <c r="AF451" s="2">
        <v>0</v>
      </c>
      <c r="AG451" s="2">
        <v>0</v>
      </c>
      <c r="AH451" s="2">
        <v>1</v>
      </c>
      <c r="AI451" s="2">
        <v>0</v>
      </c>
      <c r="AJ451" s="2">
        <v>0</v>
      </c>
      <c r="AK451" s="2">
        <v>0</v>
      </c>
      <c r="AL451" s="2">
        <v>0</v>
      </c>
      <c r="AM451" s="2">
        <v>0</v>
      </c>
      <c r="AN451" s="3">
        <f t="shared" si="24"/>
        <v>46659</v>
      </c>
      <c r="AO451">
        <f t="shared" si="25"/>
        <v>2929</v>
      </c>
      <c r="AP451">
        <f t="shared" si="26"/>
        <v>1</v>
      </c>
      <c r="AQ451" s="3">
        <f t="shared" si="27"/>
        <v>49589</v>
      </c>
    </row>
    <row r="452" spans="1:43" ht="15.75" hidden="1" thickTop="1" x14ac:dyDescent="0.25">
      <c r="A452" s="2">
        <v>11</v>
      </c>
      <c r="B452" s="2">
        <v>2021</v>
      </c>
      <c r="C452" s="2">
        <v>6</v>
      </c>
      <c r="D452" s="4">
        <v>10272</v>
      </c>
      <c r="E452" s="4">
        <v>17017</v>
      </c>
      <c r="F452" s="4">
        <v>19185</v>
      </c>
      <c r="G452" s="2">
        <v>72</v>
      </c>
      <c r="H452" s="2">
        <v>248</v>
      </c>
      <c r="I452" s="2">
        <v>2</v>
      </c>
      <c r="J452" s="2">
        <v>0</v>
      </c>
      <c r="K452" s="2">
        <v>141</v>
      </c>
      <c r="L452" s="2">
        <v>34</v>
      </c>
      <c r="M452" s="2">
        <v>1</v>
      </c>
      <c r="N452" s="2">
        <v>0</v>
      </c>
      <c r="O452" s="2">
        <v>76</v>
      </c>
      <c r="P452" s="2">
        <v>435</v>
      </c>
      <c r="Q452" s="2">
        <v>243</v>
      </c>
      <c r="R452" s="2">
        <v>34</v>
      </c>
      <c r="S452" s="2">
        <v>3</v>
      </c>
      <c r="T452" s="2">
        <v>1</v>
      </c>
      <c r="U452" s="2">
        <v>0</v>
      </c>
      <c r="V452" s="2">
        <v>0</v>
      </c>
      <c r="W452" s="2">
        <v>0</v>
      </c>
      <c r="X452" s="2">
        <v>26</v>
      </c>
      <c r="Y452" s="2">
        <v>384</v>
      </c>
      <c r="Z452" s="4">
        <v>1153</v>
      </c>
      <c r="AA452" s="2">
        <v>530</v>
      </c>
      <c r="AB452" s="2">
        <v>39</v>
      </c>
      <c r="AC452" s="2">
        <v>13</v>
      </c>
      <c r="AD452" s="2">
        <v>5</v>
      </c>
      <c r="AE452" s="2">
        <v>0</v>
      </c>
      <c r="AF452" s="2">
        <v>0</v>
      </c>
      <c r="AG452" s="2">
        <v>0</v>
      </c>
      <c r="AH452" s="2">
        <v>1</v>
      </c>
      <c r="AI452" s="2">
        <v>0</v>
      </c>
      <c r="AJ452" s="2">
        <v>0</v>
      </c>
      <c r="AK452" s="2">
        <v>0</v>
      </c>
      <c r="AL452" s="2">
        <v>0</v>
      </c>
      <c r="AM452" s="2">
        <v>0</v>
      </c>
      <c r="AN452" s="3">
        <f t="shared" ref="AN452:AN515" si="28">SUM(D452:M452)</f>
        <v>46972</v>
      </c>
      <c r="AO452">
        <f t="shared" ref="AO452:AO515" si="29">SUM(N452:AD452)</f>
        <v>2942</v>
      </c>
      <c r="AP452">
        <f t="shared" ref="AP452:AP515" si="30">SUM(AE452:AM452)</f>
        <v>1</v>
      </c>
      <c r="AQ452" s="3">
        <f t="shared" ref="AQ452:AQ515" si="31">SUM(AN452:AP452)</f>
        <v>49915</v>
      </c>
    </row>
    <row r="453" spans="1:43" ht="15.75" hidden="1" thickTop="1" x14ac:dyDescent="0.25">
      <c r="A453" s="2">
        <v>11</v>
      </c>
      <c r="B453" s="2">
        <v>2021</v>
      </c>
      <c r="C453" s="2">
        <v>7</v>
      </c>
      <c r="D453" s="4">
        <v>11065</v>
      </c>
      <c r="E453" s="4">
        <v>18270</v>
      </c>
      <c r="F453" s="4">
        <v>17217</v>
      </c>
      <c r="G453" s="2">
        <v>75</v>
      </c>
      <c r="H453" s="2">
        <v>377</v>
      </c>
      <c r="I453" s="2">
        <v>1</v>
      </c>
      <c r="J453" s="2">
        <v>0</v>
      </c>
      <c r="K453" s="2">
        <v>144</v>
      </c>
      <c r="L453" s="2">
        <v>31</v>
      </c>
      <c r="M453" s="2">
        <v>0</v>
      </c>
      <c r="N453" s="2">
        <v>0</v>
      </c>
      <c r="O453" s="2">
        <v>76</v>
      </c>
      <c r="P453" s="2">
        <v>451</v>
      </c>
      <c r="Q453" s="2">
        <v>223</v>
      </c>
      <c r="R453" s="2">
        <v>45</v>
      </c>
      <c r="S453" s="2">
        <v>0</v>
      </c>
      <c r="T453" s="2">
        <v>0</v>
      </c>
      <c r="U453" s="2">
        <v>0</v>
      </c>
      <c r="V453" s="2">
        <v>0</v>
      </c>
      <c r="W453" s="2">
        <v>0</v>
      </c>
      <c r="X453" s="2">
        <v>26</v>
      </c>
      <c r="Y453" s="2">
        <v>446</v>
      </c>
      <c r="Z453" s="4">
        <v>1125</v>
      </c>
      <c r="AA453" s="2">
        <v>482</v>
      </c>
      <c r="AB453" s="2">
        <v>39</v>
      </c>
      <c r="AC453" s="2">
        <v>14</v>
      </c>
      <c r="AD453" s="2">
        <v>6</v>
      </c>
      <c r="AE453" s="2">
        <v>0</v>
      </c>
      <c r="AF453" s="2">
        <v>0</v>
      </c>
      <c r="AG453" s="2">
        <v>0</v>
      </c>
      <c r="AH453" s="2">
        <v>1</v>
      </c>
      <c r="AI453" s="2">
        <v>0</v>
      </c>
      <c r="AJ453" s="2">
        <v>0</v>
      </c>
      <c r="AK453" s="2">
        <v>0</v>
      </c>
      <c r="AL453" s="2">
        <v>0</v>
      </c>
      <c r="AM453" s="2">
        <v>0</v>
      </c>
      <c r="AN453" s="3">
        <f t="shared" si="28"/>
        <v>47180</v>
      </c>
      <c r="AO453">
        <f t="shared" si="29"/>
        <v>2933</v>
      </c>
      <c r="AP453">
        <f t="shared" si="30"/>
        <v>1</v>
      </c>
      <c r="AQ453" s="3">
        <f t="shared" si="31"/>
        <v>50114</v>
      </c>
    </row>
    <row r="454" spans="1:43" ht="15.75" hidden="1" thickTop="1" x14ac:dyDescent="0.25">
      <c r="A454" s="2">
        <v>11</v>
      </c>
      <c r="B454" s="2">
        <v>2021</v>
      </c>
      <c r="C454" s="2">
        <v>8</v>
      </c>
      <c r="D454" s="4">
        <v>11060</v>
      </c>
      <c r="E454" s="4">
        <v>18285</v>
      </c>
      <c r="F454" s="4">
        <v>17525</v>
      </c>
      <c r="G454" s="2">
        <v>74</v>
      </c>
      <c r="H454" s="2">
        <v>377</v>
      </c>
      <c r="I454" s="2">
        <v>1</v>
      </c>
      <c r="J454" s="2">
        <v>0</v>
      </c>
      <c r="K454" s="2">
        <v>144</v>
      </c>
      <c r="L454" s="2">
        <v>31</v>
      </c>
      <c r="M454" s="2">
        <v>0</v>
      </c>
      <c r="N454" s="2">
        <v>0</v>
      </c>
      <c r="O454" s="2">
        <v>76</v>
      </c>
      <c r="P454" s="2">
        <v>453</v>
      </c>
      <c r="Q454" s="2">
        <v>233</v>
      </c>
      <c r="R454" s="2">
        <v>49</v>
      </c>
      <c r="S454" s="2">
        <v>0</v>
      </c>
      <c r="T454" s="2">
        <v>0</v>
      </c>
      <c r="U454" s="2">
        <v>0</v>
      </c>
      <c r="V454" s="2">
        <v>0</v>
      </c>
      <c r="W454" s="2">
        <v>0</v>
      </c>
      <c r="X454" s="2">
        <v>26</v>
      </c>
      <c r="Y454" s="2">
        <v>443</v>
      </c>
      <c r="Z454" s="4">
        <v>1132</v>
      </c>
      <c r="AA454" s="2">
        <v>481</v>
      </c>
      <c r="AB454" s="2">
        <v>39</v>
      </c>
      <c r="AC454" s="2">
        <v>14</v>
      </c>
      <c r="AD454" s="2">
        <v>6</v>
      </c>
      <c r="AE454" s="2">
        <v>0</v>
      </c>
      <c r="AF454" s="2">
        <v>0</v>
      </c>
      <c r="AG454" s="2">
        <v>0</v>
      </c>
      <c r="AH454" s="2">
        <v>1</v>
      </c>
      <c r="AI454" s="2">
        <v>0</v>
      </c>
      <c r="AJ454" s="2">
        <v>0</v>
      </c>
      <c r="AK454" s="2">
        <v>0</v>
      </c>
      <c r="AL454" s="2">
        <v>0</v>
      </c>
      <c r="AM454" s="2">
        <v>0</v>
      </c>
      <c r="AN454" s="3">
        <f t="shared" si="28"/>
        <v>47497</v>
      </c>
      <c r="AO454">
        <f t="shared" si="29"/>
        <v>2952</v>
      </c>
      <c r="AP454">
        <f t="shared" si="30"/>
        <v>1</v>
      </c>
      <c r="AQ454" s="3">
        <f t="shared" si="31"/>
        <v>50450</v>
      </c>
    </row>
    <row r="455" spans="1:43" ht="15.75" hidden="1" thickTop="1" x14ac:dyDescent="0.25">
      <c r="A455" s="2">
        <v>11</v>
      </c>
      <c r="B455" s="2">
        <v>2021</v>
      </c>
      <c r="C455" s="2">
        <v>9</v>
      </c>
      <c r="D455" s="4">
        <v>11061</v>
      </c>
      <c r="E455" s="4">
        <v>18291</v>
      </c>
      <c r="F455" s="4">
        <v>17819</v>
      </c>
      <c r="G455" s="2">
        <v>74</v>
      </c>
      <c r="H455" s="2">
        <v>376</v>
      </c>
      <c r="I455" s="2">
        <v>1</v>
      </c>
      <c r="J455" s="2">
        <v>0</v>
      </c>
      <c r="K455" s="2">
        <v>144</v>
      </c>
      <c r="L455" s="2">
        <v>31</v>
      </c>
      <c r="M455" s="2">
        <v>0</v>
      </c>
      <c r="N455" s="2">
        <v>0</v>
      </c>
      <c r="O455" s="2">
        <v>76</v>
      </c>
      <c r="P455" s="2">
        <v>454</v>
      </c>
      <c r="Q455" s="2">
        <v>223</v>
      </c>
      <c r="R455" s="2">
        <v>45</v>
      </c>
      <c r="S455" s="2">
        <v>0</v>
      </c>
      <c r="T455" s="2">
        <v>0</v>
      </c>
      <c r="U455" s="2">
        <v>0</v>
      </c>
      <c r="V455" s="2">
        <v>0</v>
      </c>
      <c r="W455" s="2">
        <v>0</v>
      </c>
      <c r="X455" s="2">
        <v>26</v>
      </c>
      <c r="Y455" s="2">
        <v>434</v>
      </c>
      <c r="Z455" s="4">
        <v>1135</v>
      </c>
      <c r="AA455" s="2">
        <v>486</v>
      </c>
      <c r="AB455" s="2">
        <v>39</v>
      </c>
      <c r="AC455" s="2">
        <v>13</v>
      </c>
      <c r="AD455" s="2">
        <v>6</v>
      </c>
      <c r="AE455" s="2">
        <v>0</v>
      </c>
      <c r="AF455" s="2">
        <v>0</v>
      </c>
      <c r="AG455" s="2">
        <v>0</v>
      </c>
      <c r="AH455" s="2">
        <v>1</v>
      </c>
      <c r="AI455" s="2">
        <v>0</v>
      </c>
      <c r="AJ455" s="2">
        <v>0</v>
      </c>
      <c r="AK455" s="2">
        <v>0</v>
      </c>
      <c r="AL455" s="2">
        <v>0</v>
      </c>
      <c r="AM455" s="2">
        <v>0</v>
      </c>
      <c r="AN455" s="3">
        <f t="shared" si="28"/>
        <v>47797</v>
      </c>
      <c r="AO455">
        <f t="shared" si="29"/>
        <v>2937</v>
      </c>
      <c r="AP455">
        <f t="shared" si="30"/>
        <v>1</v>
      </c>
      <c r="AQ455" s="3">
        <f t="shared" si="31"/>
        <v>50735</v>
      </c>
    </row>
    <row r="456" spans="1:43" ht="15.75" hidden="1" thickTop="1" x14ac:dyDescent="0.25">
      <c r="A456" s="2">
        <v>11</v>
      </c>
      <c r="B456" s="2">
        <v>2021</v>
      </c>
      <c r="C456" s="2">
        <v>10</v>
      </c>
      <c r="D456" s="4">
        <v>11058</v>
      </c>
      <c r="E456" s="4">
        <v>18304</v>
      </c>
      <c r="F456" s="4">
        <v>18195</v>
      </c>
      <c r="G456" s="2">
        <v>74</v>
      </c>
      <c r="H456" s="2">
        <v>377</v>
      </c>
      <c r="I456" s="2">
        <v>1</v>
      </c>
      <c r="J456" s="2">
        <v>0</v>
      </c>
      <c r="K456" s="2">
        <v>144</v>
      </c>
      <c r="L456" s="2">
        <v>31</v>
      </c>
      <c r="M456" s="2">
        <v>0</v>
      </c>
      <c r="N456" s="2">
        <v>0</v>
      </c>
      <c r="O456" s="2">
        <v>74</v>
      </c>
      <c r="P456" s="2">
        <v>456</v>
      </c>
      <c r="Q456" s="2">
        <v>223</v>
      </c>
      <c r="R456" s="2">
        <v>45</v>
      </c>
      <c r="S456" s="2">
        <v>0</v>
      </c>
      <c r="T456" s="2">
        <v>0</v>
      </c>
      <c r="U456" s="2">
        <v>0</v>
      </c>
      <c r="V456" s="2">
        <v>0</v>
      </c>
      <c r="W456" s="2">
        <v>0</v>
      </c>
      <c r="X456" s="2">
        <v>27</v>
      </c>
      <c r="Y456" s="2">
        <v>429</v>
      </c>
      <c r="Z456" s="4">
        <v>1142</v>
      </c>
      <c r="AA456" s="2">
        <v>485</v>
      </c>
      <c r="AB456" s="2">
        <v>39</v>
      </c>
      <c r="AC456" s="2">
        <v>15</v>
      </c>
      <c r="AD456" s="2">
        <v>6</v>
      </c>
      <c r="AE456" s="2">
        <v>0</v>
      </c>
      <c r="AF456" s="2">
        <v>0</v>
      </c>
      <c r="AG456" s="2">
        <v>0</v>
      </c>
      <c r="AH456" s="2">
        <v>1</v>
      </c>
      <c r="AI456" s="2">
        <v>0</v>
      </c>
      <c r="AJ456" s="2">
        <v>0</v>
      </c>
      <c r="AK456" s="2">
        <v>0</v>
      </c>
      <c r="AL456" s="2">
        <v>0</v>
      </c>
      <c r="AM456" s="2">
        <v>0</v>
      </c>
      <c r="AN456" s="3">
        <f t="shared" si="28"/>
        <v>48184</v>
      </c>
      <c r="AO456">
        <f t="shared" si="29"/>
        <v>2941</v>
      </c>
      <c r="AP456">
        <f t="shared" si="30"/>
        <v>1</v>
      </c>
      <c r="AQ456" s="3">
        <f t="shared" si="31"/>
        <v>51126</v>
      </c>
    </row>
    <row r="457" spans="1:43" ht="15.75" hidden="1" thickTop="1" x14ac:dyDescent="0.25">
      <c r="A457" s="2">
        <v>11</v>
      </c>
      <c r="B457" s="2">
        <v>2021</v>
      </c>
      <c r="C457" s="2">
        <v>11</v>
      </c>
      <c r="D457" s="4">
        <v>11065</v>
      </c>
      <c r="E457" s="4">
        <v>18317</v>
      </c>
      <c r="F457" s="4">
        <v>18447</v>
      </c>
      <c r="G457" s="2">
        <v>73</v>
      </c>
      <c r="H457" s="2">
        <v>377</v>
      </c>
      <c r="I457" s="2">
        <v>2</v>
      </c>
      <c r="J457" s="2">
        <v>0</v>
      </c>
      <c r="K457" s="2">
        <v>144</v>
      </c>
      <c r="L457" s="2">
        <v>30</v>
      </c>
      <c r="M457" s="2">
        <v>0</v>
      </c>
      <c r="N457" s="2">
        <v>0</v>
      </c>
      <c r="O457" s="2">
        <v>73</v>
      </c>
      <c r="P457" s="2">
        <v>457</v>
      </c>
      <c r="Q457" s="2">
        <v>237</v>
      </c>
      <c r="R457" s="2">
        <v>50</v>
      </c>
      <c r="S457" s="2">
        <v>0</v>
      </c>
      <c r="T457" s="2">
        <v>0</v>
      </c>
      <c r="U457" s="2">
        <v>0</v>
      </c>
      <c r="V457" s="2">
        <v>0</v>
      </c>
      <c r="W457" s="2">
        <v>0</v>
      </c>
      <c r="X457" s="2">
        <v>28</v>
      </c>
      <c r="Y457" s="2">
        <v>429</v>
      </c>
      <c r="Z457" s="4">
        <v>1137</v>
      </c>
      <c r="AA457" s="2">
        <v>484</v>
      </c>
      <c r="AB457" s="2">
        <v>39</v>
      </c>
      <c r="AC457" s="2">
        <v>14</v>
      </c>
      <c r="AD457" s="2">
        <v>6</v>
      </c>
      <c r="AE457" s="2">
        <v>0</v>
      </c>
      <c r="AF457" s="2">
        <v>0</v>
      </c>
      <c r="AG457" s="2">
        <v>0</v>
      </c>
      <c r="AH457" s="2">
        <v>1</v>
      </c>
      <c r="AI457" s="2">
        <v>0</v>
      </c>
      <c r="AJ457" s="2">
        <v>0</v>
      </c>
      <c r="AK457" s="2">
        <v>0</v>
      </c>
      <c r="AL457" s="2">
        <v>0</v>
      </c>
      <c r="AM457" s="2">
        <v>0</v>
      </c>
      <c r="AN457" s="3">
        <f t="shared" si="28"/>
        <v>48455</v>
      </c>
      <c r="AO457">
        <f t="shared" si="29"/>
        <v>2954</v>
      </c>
      <c r="AP457">
        <f t="shared" si="30"/>
        <v>1</v>
      </c>
      <c r="AQ457" s="3">
        <f t="shared" si="31"/>
        <v>51410</v>
      </c>
    </row>
    <row r="458" spans="1:43" ht="15.75" hidden="1" thickTop="1" x14ac:dyDescent="0.25">
      <c r="A458" s="2">
        <v>11</v>
      </c>
      <c r="B458" s="2">
        <v>2021</v>
      </c>
      <c r="C458" s="2">
        <v>12</v>
      </c>
      <c r="D458" s="4">
        <v>11088</v>
      </c>
      <c r="E458" s="4">
        <v>18327</v>
      </c>
      <c r="F458" s="4">
        <v>18675</v>
      </c>
      <c r="G458" s="2">
        <v>74</v>
      </c>
      <c r="H458" s="2">
        <v>377</v>
      </c>
      <c r="I458" s="2">
        <v>2</v>
      </c>
      <c r="J458" s="2">
        <v>0</v>
      </c>
      <c r="K458" s="2">
        <v>144</v>
      </c>
      <c r="L458" s="2">
        <v>30</v>
      </c>
      <c r="M458" s="2">
        <v>0</v>
      </c>
      <c r="N458" s="2">
        <v>0</v>
      </c>
      <c r="O458" s="2">
        <v>73</v>
      </c>
      <c r="P458" s="2">
        <v>464</v>
      </c>
      <c r="Q458" s="2">
        <v>236</v>
      </c>
      <c r="R458" s="2">
        <v>53</v>
      </c>
      <c r="S458" s="2">
        <v>0</v>
      </c>
      <c r="T458" s="2">
        <v>0</v>
      </c>
      <c r="U458" s="2">
        <v>0</v>
      </c>
      <c r="V458" s="2">
        <v>0</v>
      </c>
      <c r="W458" s="2">
        <v>0</v>
      </c>
      <c r="X458" s="2">
        <v>28</v>
      </c>
      <c r="Y458" s="2">
        <v>423</v>
      </c>
      <c r="Z458" s="4">
        <v>1153</v>
      </c>
      <c r="AA458" s="2">
        <v>486</v>
      </c>
      <c r="AB458" s="2">
        <v>38</v>
      </c>
      <c r="AC458" s="2">
        <v>14</v>
      </c>
      <c r="AD458" s="2">
        <v>6</v>
      </c>
      <c r="AE458" s="2">
        <v>0</v>
      </c>
      <c r="AF458" s="2">
        <v>0</v>
      </c>
      <c r="AG458" s="2">
        <v>0</v>
      </c>
      <c r="AH458" s="2">
        <v>1</v>
      </c>
      <c r="AI458" s="2">
        <v>0</v>
      </c>
      <c r="AJ458" s="2">
        <v>0</v>
      </c>
      <c r="AK458" s="2">
        <v>0</v>
      </c>
      <c r="AL458" s="2">
        <v>0</v>
      </c>
      <c r="AM458" s="2">
        <v>0</v>
      </c>
      <c r="AN458" s="3">
        <f t="shared" si="28"/>
        <v>48717</v>
      </c>
      <c r="AO458">
        <f t="shared" si="29"/>
        <v>2974</v>
      </c>
      <c r="AP458">
        <f t="shared" si="30"/>
        <v>1</v>
      </c>
      <c r="AQ458" s="3">
        <f t="shared" si="31"/>
        <v>51692</v>
      </c>
    </row>
    <row r="459" spans="1:43" ht="15.75" hidden="1" thickTop="1" x14ac:dyDescent="0.25">
      <c r="A459" s="2">
        <v>13</v>
      </c>
      <c r="B459" s="2">
        <v>2021</v>
      </c>
      <c r="C459" s="2">
        <v>1</v>
      </c>
      <c r="D459" s="4">
        <v>2738</v>
      </c>
      <c r="E459" s="4">
        <v>4324</v>
      </c>
      <c r="F459" s="4">
        <v>5175</v>
      </c>
      <c r="G459" s="2">
        <v>125</v>
      </c>
      <c r="H459" s="2">
        <v>220</v>
      </c>
      <c r="I459" s="2">
        <v>5</v>
      </c>
      <c r="J459" s="2">
        <v>0</v>
      </c>
      <c r="K459" s="2">
        <v>4</v>
      </c>
      <c r="L459" s="2">
        <v>7</v>
      </c>
      <c r="M459" s="2">
        <v>0</v>
      </c>
      <c r="N459" s="2">
        <v>0</v>
      </c>
      <c r="O459" s="2">
        <v>37</v>
      </c>
      <c r="P459" s="2">
        <v>135</v>
      </c>
      <c r="Q459" s="2">
        <v>97</v>
      </c>
      <c r="R459" s="2">
        <v>24</v>
      </c>
      <c r="S459" s="2">
        <v>1</v>
      </c>
      <c r="T459" s="2">
        <v>0</v>
      </c>
      <c r="U459" s="2">
        <v>0</v>
      </c>
      <c r="V459" s="2">
        <v>0</v>
      </c>
      <c r="W459" s="2">
        <v>0</v>
      </c>
      <c r="X459" s="2">
        <v>4</v>
      </c>
      <c r="Y459" s="2">
        <v>49</v>
      </c>
      <c r="Z459" s="2">
        <v>331</v>
      </c>
      <c r="AA459" s="2">
        <v>204</v>
      </c>
      <c r="AB459" s="2">
        <v>11</v>
      </c>
      <c r="AC459" s="2">
        <v>3</v>
      </c>
      <c r="AD459" s="2">
        <v>0</v>
      </c>
      <c r="AE459" s="2">
        <v>0</v>
      </c>
      <c r="AF459" s="2">
        <v>0</v>
      </c>
      <c r="AG459" s="2">
        <v>0</v>
      </c>
      <c r="AH459" s="2">
        <v>0</v>
      </c>
      <c r="AI459" s="2">
        <v>0</v>
      </c>
      <c r="AJ459" s="2">
        <v>0</v>
      </c>
      <c r="AK459" s="2">
        <v>1</v>
      </c>
      <c r="AL459" s="2">
        <v>1</v>
      </c>
      <c r="AM459" s="2">
        <v>0</v>
      </c>
      <c r="AN459" s="3">
        <f t="shared" si="28"/>
        <v>12598</v>
      </c>
      <c r="AO459">
        <f t="shared" si="29"/>
        <v>896</v>
      </c>
      <c r="AP459">
        <f t="shared" si="30"/>
        <v>2</v>
      </c>
      <c r="AQ459" s="3">
        <f t="shared" si="31"/>
        <v>13496</v>
      </c>
    </row>
    <row r="460" spans="1:43" ht="15.75" hidden="1" thickTop="1" x14ac:dyDescent="0.25">
      <c r="A460" s="2">
        <v>13</v>
      </c>
      <c r="B460" s="2">
        <v>2021</v>
      </c>
      <c r="C460" s="2">
        <v>2</v>
      </c>
      <c r="D460" s="4">
        <v>2733</v>
      </c>
      <c r="E460" s="4">
        <v>4332</v>
      </c>
      <c r="F460" s="4">
        <v>5204</v>
      </c>
      <c r="G460" s="2">
        <v>125</v>
      </c>
      <c r="H460" s="2">
        <v>220</v>
      </c>
      <c r="I460" s="2">
        <v>5</v>
      </c>
      <c r="J460" s="2">
        <v>0</v>
      </c>
      <c r="K460" s="2">
        <v>4</v>
      </c>
      <c r="L460" s="2">
        <v>7</v>
      </c>
      <c r="M460" s="2">
        <v>0</v>
      </c>
      <c r="N460" s="2">
        <v>0</v>
      </c>
      <c r="O460" s="2">
        <v>37</v>
      </c>
      <c r="P460" s="2">
        <v>134</v>
      </c>
      <c r="Q460" s="2">
        <v>95</v>
      </c>
      <c r="R460" s="2">
        <v>22</v>
      </c>
      <c r="S460" s="2">
        <v>1</v>
      </c>
      <c r="T460" s="2">
        <v>0</v>
      </c>
      <c r="U460" s="2">
        <v>0</v>
      </c>
      <c r="V460" s="2">
        <v>0</v>
      </c>
      <c r="W460" s="2">
        <v>0</v>
      </c>
      <c r="X460" s="2">
        <v>4</v>
      </c>
      <c r="Y460" s="2">
        <v>49</v>
      </c>
      <c r="Z460" s="2">
        <v>339</v>
      </c>
      <c r="AA460" s="2">
        <v>203</v>
      </c>
      <c r="AB460" s="2">
        <v>11</v>
      </c>
      <c r="AC460" s="2">
        <v>3</v>
      </c>
      <c r="AD460" s="2">
        <v>0</v>
      </c>
      <c r="AE460" s="2">
        <v>0</v>
      </c>
      <c r="AF460" s="2">
        <v>0</v>
      </c>
      <c r="AG460" s="2">
        <v>0</v>
      </c>
      <c r="AH460" s="2">
        <v>0</v>
      </c>
      <c r="AI460" s="2">
        <v>0</v>
      </c>
      <c r="AJ460" s="2">
        <v>0</v>
      </c>
      <c r="AK460" s="2">
        <v>1</v>
      </c>
      <c r="AL460" s="2">
        <v>1</v>
      </c>
      <c r="AM460" s="2">
        <v>0</v>
      </c>
      <c r="AN460" s="3">
        <f t="shared" si="28"/>
        <v>12630</v>
      </c>
      <c r="AO460">
        <f t="shared" si="29"/>
        <v>898</v>
      </c>
      <c r="AP460">
        <f t="shared" si="30"/>
        <v>2</v>
      </c>
      <c r="AQ460" s="3">
        <f t="shared" si="31"/>
        <v>13530</v>
      </c>
    </row>
    <row r="461" spans="1:43" ht="15.75" hidden="1" thickTop="1" x14ac:dyDescent="0.25">
      <c r="A461" s="2">
        <v>13</v>
      </c>
      <c r="B461" s="2">
        <v>2021</v>
      </c>
      <c r="C461" s="2">
        <v>3</v>
      </c>
      <c r="D461" s="4">
        <v>2732</v>
      </c>
      <c r="E461" s="4">
        <v>4340</v>
      </c>
      <c r="F461" s="4">
        <v>5235</v>
      </c>
      <c r="G461" s="2">
        <v>125</v>
      </c>
      <c r="H461" s="2">
        <v>219</v>
      </c>
      <c r="I461" s="2">
        <v>5</v>
      </c>
      <c r="J461" s="2">
        <v>0</v>
      </c>
      <c r="K461" s="2">
        <v>4</v>
      </c>
      <c r="L461" s="2">
        <v>7</v>
      </c>
      <c r="M461" s="2">
        <v>0</v>
      </c>
      <c r="N461" s="2">
        <v>0</v>
      </c>
      <c r="O461" s="2">
        <v>37</v>
      </c>
      <c r="P461" s="2">
        <v>135</v>
      </c>
      <c r="Q461" s="2">
        <v>89</v>
      </c>
      <c r="R461" s="2">
        <v>20</v>
      </c>
      <c r="S461" s="2">
        <v>1</v>
      </c>
      <c r="T461" s="2">
        <v>0</v>
      </c>
      <c r="U461" s="2">
        <v>0</v>
      </c>
      <c r="V461" s="2">
        <v>0</v>
      </c>
      <c r="W461" s="2">
        <v>0</v>
      </c>
      <c r="X461" s="2">
        <v>4</v>
      </c>
      <c r="Y461" s="2">
        <v>49</v>
      </c>
      <c r="Z461" s="2">
        <v>342</v>
      </c>
      <c r="AA461" s="2">
        <v>205</v>
      </c>
      <c r="AB461" s="2">
        <v>11</v>
      </c>
      <c r="AC461" s="2">
        <v>3</v>
      </c>
      <c r="AD461" s="2">
        <v>0</v>
      </c>
      <c r="AE461" s="2">
        <v>0</v>
      </c>
      <c r="AF461" s="2">
        <v>0</v>
      </c>
      <c r="AG461" s="2">
        <v>0</v>
      </c>
      <c r="AH461" s="2">
        <v>0</v>
      </c>
      <c r="AI461" s="2">
        <v>0</v>
      </c>
      <c r="AJ461" s="2">
        <v>0</v>
      </c>
      <c r="AK461" s="2">
        <v>1</v>
      </c>
      <c r="AL461" s="2">
        <v>1</v>
      </c>
      <c r="AM461" s="2">
        <v>0</v>
      </c>
      <c r="AN461" s="3">
        <f t="shared" si="28"/>
        <v>12667</v>
      </c>
      <c r="AO461">
        <f t="shared" si="29"/>
        <v>896</v>
      </c>
      <c r="AP461">
        <f t="shared" si="30"/>
        <v>2</v>
      </c>
      <c r="AQ461" s="3">
        <f t="shared" si="31"/>
        <v>13565</v>
      </c>
    </row>
    <row r="462" spans="1:43" ht="15.75" hidden="1" thickTop="1" x14ac:dyDescent="0.25">
      <c r="A462" s="2">
        <v>13</v>
      </c>
      <c r="B462" s="2">
        <v>2021</v>
      </c>
      <c r="C462" s="2">
        <v>4</v>
      </c>
      <c r="D462" s="4">
        <v>2736</v>
      </c>
      <c r="E462" s="4">
        <v>4324</v>
      </c>
      <c r="F462" s="4">
        <v>5244</v>
      </c>
      <c r="G462" s="2">
        <v>126</v>
      </c>
      <c r="H462" s="2">
        <v>218</v>
      </c>
      <c r="I462" s="2">
        <v>5</v>
      </c>
      <c r="J462" s="2">
        <v>0</v>
      </c>
      <c r="K462" s="2">
        <v>4</v>
      </c>
      <c r="L462" s="2">
        <v>7</v>
      </c>
      <c r="M462" s="2">
        <v>0</v>
      </c>
      <c r="N462" s="2">
        <v>0</v>
      </c>
      <c r="O462" s="2">
        <v>37</v>
      </c>
      <c r="P462" s="2">
        <v>135</v>
      </c>
      <c r="Q462" s="2">
        <v>88</v>
      </c>
      <c r="R462" s="2">
        <v>19</v>
      </c>
      <c r="S462" s="2">
        <v>1</v>
      </c>
      <c r="T462" s="2">
        <v>0</v>
      </c>
      <c r="U462" s="2">
        <v>0</v>
      </c>
      <c r="V462" s="2">
        <v>0</v>
      </c>
      <c r="W462" s="2">
        <v>0</v>
      </c>
      <c r="X462" s="2">
        <v>4</v>
      </c>
      <c r="Y462" s="2">
        <v>49</v>
      </c>
      <c r="Z462" s="2">
        <v>343</v>
      </c>
      <c r="AA462" s="2">
        <v>206</v>
      </c>
      <c r="AB462" s="2">
        <v>11</v>
      </c>
      <c r="AC462" s="2">
        <v>3</v>
      </c>
      <c r="AD462" s="2">
        <v>0</v>
      </c>
      <c r="AE462" s="2">
        <v>0</v>
      </c>
      <c r="AF462" s="2">
        <v>0</v>
      </c>
      <c r="AG462" s="2">
        <v>0</v>
      </c>
      <c r="AH462" s="2">
        <v>0</v>
      </c>
      <c r="AI462" s="2">
        <v>0</v>
      </c>
      <c r="AJ462" s="2">
        <v>0</v>
      </c>
      <c r="AK462" s="2">
        <v>1</v>
      </c>
      <c r="AL462" s="2">
        <v>1</v>
      </c>
      <c r="AM462" s="2">
        <v>0</v>
      </c>
      <c r="AN462" s="3">
        <f t="shared" si="28"/>
        <v>12664</v>
      </c>
      <c r="AO462">
        <f t="shared" si="29"/>
        <v>896</v>
      </c>
      <c r="AP462">
        <f t="shared" si="30"/>
        <v>2</v>
      </c>
      <c r="AQ462" s="3">
        <f t="shared" si="31"/>
        <v>13562</v>
      </c>
    </row>
    <row r="463" spans="1:43" ht="15.75" hidden="1" thickTop="1" x14ac:dyDescent="0.25">
      <c r="A463" s="2">
        <v>13</v>
      </c>
      <c r="B463" s="2">
        <v>2021</v>
      </c>
      <c r="C463" s="2">
        <v>5</v>
      </c>
      <c r="D463" s="4">
        <v>2727</v>
      </c>
      <c r="E463" s="4">
        <v>4336</v>
      </c>
      <c r="F463" s="4">
        <v>5258</v>
      </c>
      <c r="G463" s="2">
        <v>126</v>
      </c>
      <c r="H463" s="2">
        <v>220</v>
      </c>
      <c r="I463" s="2">
        <v>5</v>
      </c>
      <c r="J463" s="2">
        <v>0</v>
      </c>
      <c r="K463" s="2">
        <v>4</v>
      </c>
      <c r="L463" s="2">
        <v>7</v>
      </c>
      <c r="M463" s="2">
        <v>0</v>
      </c>
      <c r="N463" s="2">
        <v>0</v>
      </c>
      <c r="O463" s="2">
        <v>37</v>
      </c>
      <c r="P463" s="2">
        <v>136</v>
      </c>
      <c r="Q463" s="2">
        <v>84</v>
      </c>
      <c r="R463" s="2">
        <v>20</v>
      </c>
      <c r="S463" s="2">
        <v>1</v>
      </c>
      <c r="T463" s="2">
        <v>0</v>
      </c>
      <c r="U463" s="2">
        <v>0</v>
      </c>
      <c r="V463" s="2">
        <v>0</v>
      </c>
      <c r="W463" s="2">
        <v>0</v>
      </c>
      <c r="X463" s="2">
        <v>4</v>
      </c>
      <c r="Y463" s="2">
        <v>49</v>
      </c>
      <c r="Z463" s="2">
        <v>346</v>
      </c>
      <c r="AA463" s="2">
        <v>207</v>
      </c>
      <c r="AB463" s="2">
        <v>11</v>
      </c>
      <c r="AC463" s="2">
        <v>3</v>
      </c>
      <c r="AD463" s="2">
        <v>0</v>
      </c>
      <c r="AE463" s="2">
        <v>0</v>
      </c>
      <c r="AF463" s="2">
        <v>0</v>
      </c>
      <c r="AG463" s="2">
        <v>0</v>
      </c>
      <c r="AH463" s="2">
        <v>0</v>
      </c>
      <c r="AI463" s="2">
        <v>0</v>
      </c>
      <c r="AJ463" s="2">
        <v>0</v>
      </c>
      <c r="AK463" s="2">
        <v>1</v>
      </c>
      <c r="AL463" s="2">
        <v>1</v>
      </c>
      <c r="AM463" s="2">
        <v>0</v>
      </c>
      <c r="AN463" s="3">
        <f t="shared" si="28"/>
        <v>12683</v>
      </c>
      <c r="AO463">
        <f t="shared" si="29"/>
        <v>898</v>
      </c>
      <c r="AP463">
        <f t="shared" si="30"/>
        <v>2</v>
      </c>
      <c r="AQ463" s="3">
        <f t="shared" si="31"/>
        <v>13583</v>
      </c>
    </row>
    <row r="464" spans="1:43" ht="15.75" hidden="1" thickTop="1" x14ac:dyDescent="0.25">
      <c r="A464" s="2">
        <v>13</v>
      </c>
      <c r="B464" s="2">
        <v>2021</v>
      </c>
      <c r="C464" s="2">
        <v>6</v>
      </c>
      <c r="D464" s="4">
        <v>2731</v>
      </c>
      <c r="E464" s="4">
        <v>4331</v>
      </c>
      <c r="F464" s="4">
        <v>5280</v>
      </c>
      <c r="G464" s="2">
        <v>127</v>
      </c>
      <c r="H464" s="2">
        <v>219</v>
      </c>
      <c r="I464" s="2">
        <v>5</v>
      </c>
      <c r="J464" s="2">
        <v>0</v>
      </c>
      <c r="K464" s="2">
        <v>4</v>
      </c>
      <c r="L464" s="2">
        <v>7</v>
      </c>
      <c r="M464" s="2">
        <v>0</v>
      </c>
      <c r="N464" s="2">
        <v>0</v>
      </c>
      <c r="O464" s="2">
        <v>37</v>
      </c>
      <c r="P464" s="2">
        <v>136</v>
      </c>
      <c r="Q464" s="2">
        <v>84</v>
      </c>
      <c r="R464" s="2">
        <v>21</v>
      </c>
      <c r="S464" s="2">
        <v>0</v>
      </c>
      <c r="T464" s="2">
        <v>0</v>
      </c>
      <c r="U464" s="2">
        <v>0</v>
      </c>
      <c r="V464" s="2">
        <v>0</v>
      </c>
      <c r="W464" s="2">
        <v>0</v>
      </c>
      <c r="X464" s="2">
        <v>4</v>
      </c>
      <c r="Y464" s="2">
        <v>49</v>
      </c>
      <c r="Z464" s="2">
        <v>346</v>
      </c>
      <c r="AA464" s="2">
        <v>206</v>
      </c>
      <c r="AB464" s="2">
        <v>11</v>
      </c>
      <c r="AC464" s="2">
        <v>3</v>
      </c>
      <c r="AD464" s="2">
        <v>0</v>
      </c>
      <c r="AE464" s="2">
        <v>0</v>
      </c>
      <c r="AF464" s="2">
        <v>0</v>
      </c>
      <c r="AG464" s="2">
        <v>0</v>
      </c>
      <c r="AH464" s="2">
        <v>0</v>
      </c>
      <c r="AI464" s="2">
        <v>0</v>
      </c>
      <c r="AJ464" s="2">
        <v>0</v>
      </c>
      <c r="AK464" s="2">
        <v>1</v>
      </c>
      <c r="AL464" s="2">
        <v>1</v>
      </c>
      <c r="AM464" s="2">
        <v>0</v>
      </c>
      <c r="AN464" s="3">
        <f t="shared" si="28"/>
        <v>12704</v>
      </c>
      <c r="AO464">
        <f t="shared" si="29"/>
        <v>897</v>
      </c>
      <c r="AP464">
        <f t="shared" si="30"/>
        <v>2</v>
      </c>
      <c r="AQ464" s="3">
        <f t="shared" si="31"/>
        <v>13603</v>
      </c>
    </row>
    <row r="465" spans="1:43" ht="15.75" hidden="1" thickTop="1" x14ac:dyDescent="0.25">
      <c r="A465" s="2">
        <v>13</v>
      </c>
      <c r="B465" s="2">
        <v>2021</v>
      </c>
      <c r="C465" s="2">
        <v>7</v>
      </c>
      <c r="D465" s="4">
        <v>2708</v>
      </c>
      <c r="E465" s="4">
        <v>4189</v>
      </c>
      <c r="F465" s="4">
        <v>5374</v>
      </c>
      <c r="G465" s="2">
        <v>130</v>
      </c>
      <c r="H465" s="2">
        <v>308</v>
      </c>
      <c r="I465" s="2">
        <v>2</v>
      </c>
      <c r="J465" s="2">
        <v>0</v>
      </c>
      <c r="K465" s="2">
        <v>6</v>
      </c>
      <c r="L465" s="2">
        <v>4</v>
      </c>
      <c r="M465" s="2">
        <v>1</v>
      </c>
      <c r="N465" s="2">
        <v>0</v>
      </c>
      <c r="O465" s="2">
        <v>36</v>
      </c>
      <c r="P465" s="2">
        <v>137</v>
      </c>
      <c r="Q465" s="2">
        <v>86</v>
      </c>
      <c r="R465" s="2">
        <v>18</v>
      </c>
      <c r="S465" s="2">
        <v>1</v>
      </c>
      <c r="T465" s="2">
        <v>0</v>
      </c>
      <c r="U465" s="2">
        <v>0</v>
      </c>
      <c r="V465" s="2">
        <v>0</v>
      </c>
      <c r="W465" s="2">
        <v>0</v>
      </c>
      <c r="X465" s="2">
        <v>4</v>
      </c>
      <c r="Y465" s="2">
        <v>66</v>
      </c>
      <c r="Z465" s="2">
        <v>359</v>
      </c>
      <c r="AA465" s="2">
        <v>175</v>
      </c>
      <c r="AB465" s="2">
        <v>10</v>
      </c>
      <c r="AC465" s="2">
        <v>3</v>
      </c>
      <c r="AD465" s="2">
        <v>0</v>
      </c>
      <c r="AE465" s="2">
        <v>0</v>
      </c>
      <c r="AF465" s="2">
        <v>0</v>
      </c>
      <c r="AG465" s="2">
        <v>0</v>
      </c>
      <c r="AH465" s="2">
        <v>0</v>
      </c>
      <c r="AI465" s="2">
        <v>0</v>
      </c>
      <c r="AJ465" s="2">
        <v>0</v>
      </c>
      <c r="AK465" s="2">
        <v>1</v>
      </c>
      <c r="AL465" s="2">
        <v>1</v>
      </c>
      <c r="AM465" s="2">
        <v>0</v>
      </c>
      <c r="AN465" s="3">
        <f t="shared" si="28"/>
        <v>12722</v>
      </c>
      <c r="AO465">
        <f t="shared" si="29"/>
        <v>895</v>
      </c>
      <c r="AP465">
        <f t="shared" si="30"/>
        <v>2</v>
      </c>
      <c r="AQ465" s="3">
        <f t="shared" si="31"/>
        <v>13619</v>
      </c>
    </row>
    <row r="466" spans="1:43" ht="15.75" hidden="1" thickTop="1" x14ac:dyDescent="0.25">
      <c r="A466" s="2">
        <v>13</v>
      </c>
      <c r="B466" s="2">
        <v>2021</v>
      </c>
      <c r="C466" s="2">
        <v>8</v>
      </c>
      <c r="D466" s="4">
        <v>2703</v>
      </c>
      <c r="E466" s="4">
        <v>4190</v>
      </c>
      <c r="F466" s="4">
        <v>5403</v>
      </c>
      <c r="G466" s="2">
        <v>129</v>
      </c>
      <c r="H466" s="2">
        <v>309</v>
      </c>
      <c r="I466" s="2">
        <v>2</v>
      </c>
      <c r="J466" s="2">
        <v>0</v>
      </c>
      <c r="K466" s="2">
        <v>6</v>
      </c>
      <c r="L466" s="2">
        <v>4</v>
      </c>
      <c r="M466" s="2">
        <v>1</v>
      </c>
      <c r="N466" s="2">
        <v>0</v>
      </c>
      <c r="O466" s="2">
        <v>36</v>
      </c>
      <c r="P466" s="2">
        <v>138</v>
      </c>
      <c r="Q466" s="2">
        <v>88</v>
      </c>
      <c r="R466" s="2">
        <v>16</v>
      </c>
      <c r="S466" s="2">
        <v>0</v>
      </c>
      <c r="T466" s="2">
        <v>0</v>
      </c>
      <c r="U466" s="2">
        <v>0</v>
      </c>
      <c r="V466" s="2">
        <v>0</v>
      </c>
      <c r="W466" s="2">
        <v>0</v>
      </c>
      <c r="X466" s="2">
        <v>4</v>
      </c>
      <c r="Y466" s="2">
        <v>66</v>
      </c>
      <c r="Z466" s="2">
        <v>362</v>
      </c>
      <c r="AA466" s="2">
        <v>177</v>
      </c>
      <c r="AB466" s="2">
        <v>11</v>
      </c>
      <c r="AC466" s="2">
        <v>3</v>
      </c>
      <c r="AD466" s="2">
        <v>0</v>
      </c>
      <c r="AE466" s="2">
        <v>0</v>
      </c>
      <c r="AF466" s="2">
        <v>0</v>
      </c>
      <c r="AG466" s="2">
        <v>0</v>
      </c>
      <c r="AH466" s="2">
        <v>0</v>
      </c>
      <c r="AI466" s="2">
        <v>0</v>
      </c>
      <c r="AJ466" s="2">
        <v>0</v>
      </c>
      <c r="AK466" s="2">
        <v>1</v>
      </c>
      <c r="AL466" s="2">
        <v>1</v>
      </c>
      <c r="AM466" s="2">
        <v>0</v>
      </c>
      <c r="AN466" s="3">
        <f t="shared" si="28"/>
        <v>12747</v>
      </c>
      <c r="AO466">
        <f t="shared" si="29"/>
        <v>901</v>
      </c>
      <c r="AP466">
        <f t="shared" si="30"/>
        <v>2</v>
      </c>
      <c r="AQ466" s="3">
        <f t="shared" si="31"/>
        <v>13650</v>
      </c>
    </row>
    <row r="467" spans="1:43" ht="15.75" hidden="1" thickTop="1" x14ac:dyDescent="0.25">
      <c r="A467" s="2">
        <v>13</v>
      </c>
      <c r="B467" s="2">
        <v>2021</v>
      </c>
      <c r="C467" s="2">
        <v>9</v>
      </c>
      <c r="D467" s="4">
        <v>2708</v>
      </c>
      <c r="E467" s="4">
        <v>4192</v>
      </c>
      <c r="F467" s="4">
        <v>5449</v>
      </c>
      <c r="G467" s="2">
        <v>131</v>
      </c>
      <c r="H467" s="2">
        <v>308</v>
      </c>
      <c r="I467" s="2">
        <v>2</v>
      </c>
      <c r="J467" s="2">
        <v>0</v>
      </c>
      <c r="K467" s="2">
        <v>6</v>
      </c>
      <c r="L467" s="2">
        <v>4</v>
      </c>
      <c r="M467" s="2">
        <v>1</v>
      </c>
      <c r="N467" s="2">
        <v>0</v>
      </c>
      <c r="O467" s="2">
        <v>36</v>
      </c>
      <c r="P467" s="2">
        <v>139</v>
      </c>
      <c r="Q467" s="2">
        <v>90</v>
      </c>
      <c r="R467" s="2">
        <v>15</v>
      </c>
      <c r="S467" s="2">
        <v>0</v>
      </c>
      <c r="T467" s="2">
        <v>0</v>
      </c>
      <c r="U467" s="2">
        <v>0</v>
      </c>
      <c r="V467" s="2">
        <v>0</v>
      </c>
      <c r="W467" s="2">
        <v>0</v>
      </c>
      <c r="X467" s="2">
        <v>4</v>
      </c>
      <c r="Y467" s="2">
        <v>67</v>
      </c>
      <c r="Z467" s="2">
        <v>360</v>
      </c>
      <c r="AA467" s="2">
        <v>177</v>
      </c>
      <c r="AB467" s="2">
        <v>11</v>
      </c>
      <c r="AC467" s="2">
        <v>3</v>
      </c>
      <c r="AD467" s="2">
        <v>0</v>
      </c>
      <c r="AE467" s="2">
        <v>0</v>
      </c>
      <c r="AF467" s="2">
        <v>0</v>
      </c>
      <c r="AG467" s="2">
        <v>0</v>
      </c>
      <c r="AH467" s="2">
        <v>0</v>
      </c>
      <c r="AI467" s="2">
        <v>0</v>
      </c>
      <c r="AJ467" s="2">
        <v>0</v>
      </c>
      <c r="AK467" s="2">
        <v>1</v>
      </c>
      <c r="AL467" s="2">
        <v>1</v>
      </c>
      <c r="AM467" s="2">
        <v>0</v>
      </c>
      <c r="AN467" s="3">
        <f t="shared" si="28"/>
        <v>12801</v>
      </c>
      <c r="AO467">
        <f t="shared" si="29"/>
        <v>902</v>
      </c>
      <c r="AP467">
        <f t="shared" si="30"/>
        <v>2</v>
      </c>
      <c r="AQ467" s="3">
        <f t="shared" si="31"/>
        <v>13705</v>
      </c>
    </row>
    <row r="468" spans="1:43" ht="15.75" hidden="1" thickTop="1" x14ac:dyDescent="0.25">
      <c r="A468" s="2">
        <v>13</v>
      </c>
      <c r="B468" s="2">
        <v>2021</v>
      </c>
      <c r="C468" s="2">
        <v>10</v>
      </c>
      <c r="D468" s="4">
        <v>2709</v>
      </c>
      <c r="E468" s="4">
        <v>4199</v>
      </c>
      <c r="F468" s="4">
        <v>5472</v>
      </c>
      <c r="G468" s="2">
        <v>130</v>
      </c>
      <c r="H468" s="2">
        <v>309</v>
      </c>
      <c r="I468" s="2">
        <v>2</v>
      </c>
      <c r="J468" s="2">
        <v>0</v>
      </c>
      <c r="K468" s="2">
        <v>6</v>
      </c>
      <c r="L468" s="2">
        <v>4</v>
      </c>
      <c r="M468" s="2">
        <v>1</v>
      </c>
      <c r="N468" s="2">
        <v>0</v>
      </c>
      <c r="O468" s="2">
        <v>36</v>
      </c>
      <c r="P468" s="2">
        <v>141</v>
      </c>
      <c r="Q468" s="2">
        <v>89</v>
      </c>
      <c r="R468" s="2">
        <v>18</v>
      </c>
      <c r="S468" s="2">
        <v>0</v>
      </c>
      <c r="T468" s="2">
        <v>0</v>
      </c>
      <c r="U468" s="2">
        <v>0</v>
      </c>
      <c r="V468" s="2">
        <v>0</v>
      </c>
      <c r="W468" s="2">
        <v>0</v>
      </c>
      <c r="X468" s="2">
        <v>4</v>
      </c>
      <c r="Y468" s="2">
        <v>67</v>
      </c>
      <c r="Z468" s="2">
        <v>362</v>
      </c>
      <c r="AA468" s="2">
        <v>176</v>
      </c>
      <c r="AB468" s="2">
        <v>11</v>
      </c>
      <c r="AC468" s="2">
        <v>3</v>
      </c>
      <c r="AD468" s="2">
        <v>0</v>
      </c>
      <c r="AE468" s="2">
        <v>0</v>
      </c>
      <c r="AF468" s="2">
        <v>0</v>
      </c>
      <c r="AG468" s="2">
        <v>0</v>
      </c>
      <c r="AH468" s="2">
        <v>0</v>
      </c>
      <c r="AI468" s="2">
        <v>0</v>
      </c>
      <c r="AJ468" s="2">
        <v>0</v>
      </c>
      <c r="AK468" s="2">
        <v>1</v>
      </c>
      <c r="AL468" s="2">
        <v>1</v>
      </c>
      <c r="AM468" s="2">
        <v>0</v>
      </c>
      <c r="AN468" s="3">
        <f t="shared" si="28"/>
        <v>12832</v>
      </c>
      <c r="AO468">
        <f t="shared" si="29"/>
        <v>907</v>
      </c>
      <c r="AP468">
        <f t="shared" si="30"/>
        <v>2</v>
      </c>
      <c r="AQ468" s="3">
        <f t="shared" si="31"/>
        <v>13741</v>
      </c>
    </row>
    <row r="469" spans="1:43" ht="15.75" hidden="1" thickTop="1" x14ac:dyDescent="0.25">
      <c r="A469" s="2">
        <v>13</v>
      </c>
      <c r="B469" s="2">
        <v>2021</v>
      </c>
      <c r="C469" s="2">
        <v>11</v>
      </c>
      <c r="D469" s="4">
        <v>2708</v>
      </c>
      <c r="E469" s="4">
        <v>4204</v>
      </c>
      <c r="F469" s="4">
        <v>5494</v>
      </c>
      <c r="G469" s="2">
        <v>128</v>
      </c>
      <c r="H469" s="2">
        <v>306</v>
      </c>
      <c r="I469" s="2">
        <v>2</v>
      </c>
      <c r="J469" s="2">
        <v>0</v>
      </c>
      <c r="K469" s="2">
        <v>6</v>
      </c>
      <c r="L469" s="2">
        <v>4</v>
      </c>
      <c r="M469" s="2">
        <v>1</v>
      </c>
      <c r="N469" s="2">
        <v>0</v>
      </c>
      <c r="O469" s="2">
        <v>37</v>
      </c>
      <c r="P469" s="2">
        <v>140</v>
      </c>
      <c r="Q469" s="2">
        <v>88</v>
      </c>
      <c r="R469" s="2">
        <v>19</v>
      </c>
      <c r="S469" s="2">
        <v>0</v>
      </c>
      <c r="T469" s="2">
        <v>0</v>
      </c>
      <c r="U469" s="2">
        <v>0</v>
      </c>
      <c r="V469" s="2">
        <v>0</v>
      </c>
      <c r="W469" s="2">
        <v>0</v>
      </c>
      <c r="X469" s="2">
        <v>4</v>
      </c>
      <c r="Y469" s="2">
        <v>66</v>
      </c>
      <c r="Z469" s="2">
        <v>362</v>
      </c>
      <c r="AA469" s="2">
        <v>175</v>
      </c>
      <c r="AB469" s="2">
        <v>11</v>
      </c>
      <c r="AC469" s="2">
        <v>3</v>
      </c>
      <c r="AD469" s="2">
        <v>0</v>
      </c>
      <c r="AE469" s="2">
        <v>0</v>
      </c>
      <c r="AF469" s="2">
        <v>0</v>
      </c>
      <c r="AG469" s="2">
        <v>0</v>
      </c>
      <c r="AH469" s="2">
        <v>0</v>
      </c>
      <c r="AI469" s="2">
        <v>0</v>
      </c>
      <c r="AJ469" s="2">
        <v>0</v>
      </c>
      <c r="AK469" s="2">
        <v>1</v>
      </c>
      <c r="AL469" s="2">
        <v>1</v>
      </c>
      <c r="AM469" s="2">
        <v>0</v>
      </c>
      <c r="AN469" s="3">
        <f t="shared" si="28"/>
        <v>12853</v>
      </c>
      <c r="AO469">
        <f t="shared" si="29"/>
        <v>905</v>
      </c>
      <c r="AP469">
        <f t="shared" si="30"/>
        <v>2</v>
      </c>
      <c r="AQ469" s="3">
        <f t="shared" si="31"/>
        <v>13760</v>
      </c>
    </row>
    <row r="470" spans="1:43" ht="15.75" hidden="1" thickTop="1" x14ac:dyDescent="0.25">
      <c r="A470" s="2">
        <v>13</v>
      </c>
      <c r="B470" s="2">
        <v>2021</v>
      </c>
      <c r="C470" s="2">
        <v>12</v>
      </c>
      <c r="D470" s="4">
        <v>2700</v>
      </c>
      <c r="E470" s="4">
        <v>4213</v>
      </c>
      <c r="F470" s="4">
        <v>5519</v>
      </c>
      <c r="G470" s="2">
        <v>128</v>
      </c>
      <c r="H470" s="2">
        <v>306</v>
      </c>
      <c r="I470" s="2">
        <v>2</v>
      </c>
      <c r="J470" s="2">
        <v>0</v>
      </c>
      <c r="K470" s="2">
        <v>6</v>
      </c>
      <c r="L470" s="2">
        <v>4</v>
      </c>
      <c r="M470" s="2">
        <v>1</v>
      </c>
      <c r="N470" s="2">
        <v>0</v>
      </c>
      <c r="O470" s="2">
        <v>37</v>
      </c>
      <c r="P470" s="2">
        <v>139</v>
      </c>
      <c r="Q470" s="2">
        <v>88</v>
      </c>
      <c r="R470" s="2">
        <v>18</v>
      </c>
      <c r="S470" s="2">
        <v>1</v>
      </c>
      <c r="T470" s="2">
        <v>0</v>
      </c>
      <c r="U470" s="2">
        <v>0</v>
      </c>
      <c r="V470" s="2">
        <v>0</v>
      </c>
      <c r="W470" s="2">
        <v>0</v>
      </c>
      <c r="X470" s="2">
        <v>4</v>
      </c>
      <c r="Y470" s="2">
        <v>66</v>
      </c>
      <c r="Z470" s="2">
        <v>360</v>
      </c>
      <c r="AA470" s="2">
        <v>177</v>
      </c>
      <c r="AB470" s="2">
        <v>11</v>
      </c>
      <c r="AC470" s="2">
        <v>3</v>
      </c>
      <c r="AD470" s="2">
        <v>0</v>
      </c>
      <c r="AE470" s="2">
        <v>0</v>
      </c>
      <c r="AF470" s="2">
        <v>0</v>
      </c>
      <c r="AG470" s="2">
        <v>0</v>
      </c>
      <c r="AH470" s="2">
        <v>0</v>
      </c>
      <c r="AI470" s="2">
        <v>0</v>
      </c>
      <c r="AJ470" s="2">
        <v>0</v>
      </c>
      <c r="AK470" s="2">
        <v>1</v>
      </c>
      <c r="AL470" s="2">
        <v>1</v>
      </c>
      <c r="AM470" s="2">
        <v>0</v>
      </c>
      <c r="AN470" s="3">
        <f t="shared" si="28"/>
        <v>12879</v>
      </c>
      <c r="AO470">
        <f t="shared" si="29"/>
        <v>904</v>
      </c>
      <c r="AP470">
        <f t="shared" si="30"/>
        <v>2</v>
      </c>
      <c r="AQ470" s="3">
        <f t="shared" si="31"/>
        <v>13785</v>
      </c>
    </row>
    <row r="471" spans="1:43" ht="15.75" hidden="1" thickTop="1" x14ac:dyDescent="0.25">
      <c r="A471" s="2">
        <v>14</v>
      </c>
      <c r="B471" s="2">
        <v>2021</v>
      </c>
      <c r="C471" s="2">
        <v>1</v>
      </c>
      <c r="D471" s="4">
        <v>4803</v>
      </c>
      <c r="E471" s="4">
        <v>6199</v>
      </c>
      <c r="F471" s="4">
        <v>3388</v>
      </c>
      <c r="G471" s="2">
        <v>49</v>
      </c>
      <c r="H471" s="2">
        <v>14</v>
      </c>
      <c r="I471" s="2">
        <v>4</v>
      </c>
      <c r="J471" s="2">
        <v>0</v>
      </c>
      <c r="K471" s="2">
        <v>26</v>
      </c>
      <c r="L471" s="2">
        <v>17</v>
      </c>
      <c r="M471" s="2">
        <v>0</v>
      </c>
      <c r="N471" s="2">
        <v>0</v>
      </c>
      <c r="O471" s="2">
        <v>105</v>
      </c>
      <c r="P471" s="2">
        <v>543</v>
      </c>
      <c r="Q471" s="2">
        <v>150</v>
      </c>
      <c r="R471" s="2">
        <v>15</v>
      </c>
      <c r="S471" s="2">
        <v>0</v>
      </c>
      <c r="T471" s="2">
        <v>0</v>
      </c>
      <c r="U471" s="2">
        <v>0</v>
      </c>
      <c r="V471" s="2">
        <v>0</v>
      </c>
      <c r="W471" s="2">
        <v>0</v>
      </c>
      <c r="X471" s="2">
        <v>8</v>
      </c>
      <c r="Y471" s="2">
        <v>287</v>
      </c>
      <c r="Z471" s="2">
        <v>421</v>
      </c>
      <c r="AA471" s="2">
        <v>177</v>
      </c>
      <c r="AB471" s="2">
        <v>18</v>
      </c>
      <c r="AC471" s="2">
        <v>7</v>
      </c>
      <c r="AD471" s="2">
        <v>2</v>
      </c>
      <c r="AE471" s="2">
        <v>0</v>
      </c>
      <c r="AF471" s="2">
        <v>0</v>
      </c>
      <c r="AG471" s="2">
        <v>0</v>
      </c>
      <c r="AH471" s="2">
        <v>0</v>
      </c>
      <c r="AI471" s="2">
        <v>0</v>
      </c>
      <c r="AJ471" s="2">
        <v>0</v>
      </c>
      <c r="AK471" s="2">
        <v>2</v>
      </c>
      <c r="AL471" s="2">
        <v>0</v>
      </c>
      <c r="AM471" s="2">
        <v>0</v>
      </c>
      <c r="AN471" s="3">
        <f t="shared" si="28"/>
        <v>14500</v>
      </c>
      <c r="AO471">
        <f t="shared" si="29"/>
        <v>1733</v>
      </c>
      <c r="AP471">
        <f t="shared" si="30"/>
        <v>2</v>
      </c>
      <c r="AQ471" s="3">
        <f t="shared" si="31"/>
        <v>16235</v>
      </c>
    </row>
    <row r="472" spans="1:43" ht="15.75" hidden="1" thickTop="1" x14ac:dyDescent="0.25">
      <c r="A472" s="2">
        <v>14</v>
      </c>
      <c r="B472" s="2">
        <v>2021</v>
      </c>
      <c r="C472" s="2">
        <v>2</v>
      </c>
      <c r="D472" s="4">
        <v>4814</v>
      </c>
      <c r="E472" s="4">
        <v>6217</v>
      </c>
      <c r="F472" s="4">
        <v>3396</v>
      </c>
      <c r="G472" s="2">
        <v>49</v>
      </c>
      <c r="H472" s="2">
        <v>14</v>
      </c>
      <c r="I472" s="2">
        <v>4</v>
      </c>
      <c r="J472" s="2">
        <v>0</v>
      </c>
      <c r="K472" s="2">
        <v>26</v>
      </c>
      <c r="L472" s="2">
        <v>17</v>
      </c>
      <c r="M472" s="2">
        <v>0</v>
      </c>
      <c r="N472" s="2">
        <v>0</v>
      </c>
      <c r="O472" s="2">
        <v>105</v>
      </c>
      <c r="P472" s="2">
        <v>537</v>
      </c>
      <c r="Q472" s="2">
        <v>155</v>
      </c>
      <c r="R472" s="2">
        <v>16</v>
      </c>
      <c r="S472" s="2">
        <v>0</v>
      </c>
      <c r="T472" s="2">
        <v>0</v>
      </c>
      <c r="U472" s="2">
        <v>0</v>
      </c>
      <c r="V472" s="2">
        <v>0</v>
      </c>
      <c r="W472" s="2">
        <v>0</v>
      </c>
      <c r="X472" s="2">
        <v>8</v>
      </c>
      <c r="Y472" s="2">
        <v>283</v>
      </c>
      <c r="Z472" s="2">
        <v>421</v>
      </c>
      <c r="AA472" s="2">
        <v>177</v>
      </c>
      <c r="AB472" s="2">
        <v>18</v>
      </c>
      <c r="AC472" s="2">
        <v>7</v>
      </c>
      <c r="AD472" s="2">
        <v>2</v>
      </c>
      <c r="AE472" s="2">
        <v>0</v>
      </c>
      <c r="AF472" s="2">
        <v>0</v>
      </c>
      <c r="AG472" s="2">
        <v>0</v>
      </c>
      <c r="AH472" s="2">
        <v>0</v>
      </c>
      <c r="AI472" s="2">
        <v>0</v>
      </c>
      <c r="AJ472" s="2">
        <v>0</v>
      </c>
      <c r="AK472" s="2">
        <v>2</v>
      </c>
      <c r="AL472" s="2">
        <v>0</v>
      </c>
      <c r="AM472" s="2">
        <v>0</v>
      </c>
      <c r="AN472" s="3">
        <f t="shared" si="28"/>
        <v>14537</v>
      </c>
      <c r="AO472">
        <f t="shared" si="29"/>
        <v>1729</v>
      </c>
      <c r="AP472">
        <f t="shared" si="30"/>
        <v>2</v>
      </c>
      <c r="AQ472" s="3">
        <f t="shared" si="31"/>
        <v>16268</v>
      </c>
    </row>
    <row r="473" spans="1:43" ht="15.75" hidden="1" thickTop="1" x14ac:dyDescent="0.25">
      <c r="A473" s="2">
        <v>14</v>
      </c>
      <c r="B473" s="2">
        <v>2021</v>
      </c>
      <c r="C473" s="2">
        <v>3</v>
      </c>
      <c r="D473" s="4">
        <v>4826</v>
      </c>
      <c r="E473" s="4">
        <v>6225</v>
      </c>
      <c r="F473" s="4">
        <v>3423</v>
      </c>
      <c r="G473" s="2">
        <v>50</v>
      </c>
      <c r="H473" s="2">
        <v>14</v>
      </c>
      <c r="I473" s="2">
        <v>4</v>
      </c>
      <c r="J473" s="2">
        <v>0</v>
      </c>
      <c r="K473" s="2">
        <v>26</v>
      </c>
      <c r="L473" s="2">
        <v>17</v>
      </c>
      <c r="M473" s="2">
        <v>0</v>
      </c>
      <c r="N473" s="2">
        <v>0</v>
      </c>
      <c r="O473" s="2">
        <v>105</v>
      </c>
      <c r="P473" s="2">
        <v>531</v>
      </c>
      <c r="Q473" s="2">
        <v>155</v>
      </c>
      <c r="R473" s="2">
        <v>15</v>
      </c>
      <c r="S473" s="2">
        <v>0</v>
      </c>
      <c r="T473" s="2">
        <v>0</v>
      </c>
      <c r="U473" s="2">
        <v>0</v>
      </c>
      <c r="V473" s="2">
        <v>0</v>
      </c>
      <c r="W473" s="2">
        <v>0</v>
      </c>
      <c r="X473" s="2">
        <v>8</v>
      </c>
      <c r="Y473" s="2">
        <v>286</v>
      </c>
      <c r="Z473" s="2">
        <v>420</v>
      </c>
      <c r="AA473" s="2">
        <v>177</v>
      </c>
      <c r="AB473" s="2">
        <v>18</v>
      </c>
      <c r="AC473" s="2">
        <v>7</v>
      </c>
      <c r="AD473" s="2">
        <v>2</v>
      </c>
      <c r="AE473" s="2">
        <v>0</v>
      </c>
      <c r="AF473" s="2">
        <v>0</v>
      </c>
      <c r="AG473" s="2">
        <v>0</v>
      </c>
      <c r="AH473" s="2">
        <v>0</v>
      </c>
      <c r="AI473" s="2">
        <v>0</v>
      </c>
      <c r="AJ473" s="2">
        <v>0</v>
      </c>
      <c r="AK473" s="2">
        <v>2</v>
      </c>
      <c r="AL473" s="2">
        <v>0</v>
      </c>
      <c r="AM473" s="2">
        <v>0</v>
      </c>
      <c r="AN473" s="3">
        <f t="shared" si="28"/>
        <v>14585</v>
      </c>
      <c r="AO473">
        <f t="shared" si="29"/>
        <v>1724</v>
      </c>
      <c r="AP473">
        <f t="shared" si="30"/>
        <v>2</v>
      </c>
      <c r="AQ473" s="3">
        <f t="shared" si="31"/>
        <v>16311</v>
      </c>
    </row>
    <row r="474" spans="1:43" ht="15.75" hidden="1" thickTop="1" x14ac:dyDescent="0.25">
      <c r="A474" s="2">
        <v>14</v>
      </c>
      <c r="B474" s="2">
        <v>2021</v>
      </c>
      <c r="C474" s="2">
        <v>4</v>
      </c>
      <c r="D474" s="4">
        <v>4825</v>
      </c>
      <c r="E474" s="4">
        <v>6247</v>
      </c>
      <c r="F474" s="4">
        <v>3427</v>
      </c>
      <c r="G474" s="2">
        <v>50</v>
      </c>
      <c r="H474" s="2">
        <v>14</v>
      </c>
      <c r="I474" s="2">
        <v>4</v>
      </c>
      <c r="J474" s="2">
        <v>0</v>
      </c>
      <c r="K474" s="2">
        <v>26</v>
      </c>
      <c r="L474" s="2">
        <v>17</v>
      </c>
      <c r="M474" s="2">
        <v>0</v>
      </c>
      <c r="N474" s="2">
        <v>0</v>
      </c>
      <c r="O474" s="2">
        <v>103</v>
      </c>
      <c r="P474" s="2">
        <v>531</v>
      </c>
      <c r="Q474" s="2">
        <v>157</v>
      </c>
      <c r="R474" s="2">
        <v>17</v>
      </c>
      <c r="S474" s="2">
        <v>0</v>
      </c>
      <c r="T474" s="2">
        <v>0</v>
      </c>
      <c r="U474" s="2">
        <v>0</v>
      </c>
      <c r="V474" s="2">
        <v>0</v>
      </c>
      <c r="W474" s="2">
        <v>0</v>
      </c>
      <c r="X474" s="2">
        <v>8</v>
      </c>
      <c r="Y474" s="2">
        <v>284</v>
      </c>
      <c r="Z474" s="2">
        <v>421</v>
      </c>
      <c r="AA474" s="2">
        <v>177</v>
      </c>
      <c r="AB474" s="2">
        <v>18</v>
      </c>
      <c r="AC474" s="2">
        <v>7</v>
      </c>
      <c r="AD474" s="2">
        <v>2</v>
      </c>
      <c r="AE474" s="2">
        <v>0</v>
      </c>
      <c r="AF474" s="2">
        <v>0</v>
      </c>
      <c r="AG474" s="2">
        <v>0</v>
      </c>
      <c r="AH474" s="2">
        <v>0</v>
      </c>
      <c r="AI474" s="2">
        <v>0</v>
      </c>
      <c r="AJ474" s="2">
        <v>0</v>
      </c>
      <c r="AK474" s="2">
        <v>2</v>
      </c>
      <c r="AL474" s="2">
        <v>0</v>
      </c>
      <c r="AM474" s="2">
        <v>0</v>
      </c>
      <c r="AN474" s="3">
        <f t="shared" si="28"/>
        <v>14610</v>
      </c>
      <c r="AO474">
        <f t="shared" si="29"/>
        <v>1725</v>
      </c>
      <c r="AP474">
        <f t="shared" si="30"/>
        <v>2</v>
      </c>
      <c r="AQ474" s="3">
        <f t="shared" si="31"/>
        <v>16337</v>
      </c>
    </row>
    <row r="475" spans="1:43" ht="15.75" hidden="1" thickTop="1" x14ac:dyDescent="0.25">
      <c r="A475" s="2">
        <v>14</v>
      </c>
      <c r="B475" s="2">
        <v>2021</v>
      </c>
      <c r="C475" s="2">
        <v>5</v>
      </c>
      <c r="D475" s="4">
        <v>4820</v>
      </c>
      <c r="E475" s="4">
        <v>6253</v>
      </c>
      <c r="F475" s="4">
        <v>3439</v>
      </c>
      <c r="G475" s="2">
        <v>51</v>
      </c>
      <c r="H475" s="2">
        <v>14</v>
      </c>
      <c r="I475" s="2">
        <v>4</v>
      </c>
      <c r="J475" s="2">
        <v>0</v>
      </c>
      <c r="K475" s="2">
        <v>26</v>
      </c>
      <c r="L475" s="2">
        <v>17</v>
      </c>
      <c r="M475" s="2">
        <v>0</v>
      </c>
      <c r="N475" s="2">
        <v>0</v>
      </c>
      <c r="O475" s="2">
        <v>101</v>
      </c>
      <c r="P475" s="2">
        <v>533</v>
      </c>
      <c r="Q475" s="2">
        <v>161</v>
      </c>
      <c r="R475" s="2">
        <v>18</v>
      </c>
      <c r="S475" s="2">
        <v>0</v>
      </c>
      <c r="T475" s="2">
        <v>0</v>
      </c>
      <c r="U475" s="2">
        <v>0</v>
      </c>
      <c r="V475" s="2">
        <v>0</v>
      </c>
      <c r="W475" s="2">
        <v>0</v>
      </c>
      <c r="X475" s="2">
        <v>8</v>
      </c>
      <c r="Y475" s="2">
        <v>277</v>
      </c>
      <c r="Z475" s="2">
        <v>418</v>
      </c>
      <c r="AA475" s="2">
        <v>177</v>
      </c>
      <c r="AB475" s="2">
        <v>18</v>
      </c>
      <c r="AC475" s="2">
        <v>6</v>
      </c>
      <c r="AD475" s="2">
        <v>2</v>
      </c>
      <c r="AE475" s="2">
        <v>0</v>
      </c>
      <c r="AF475" s="2">
        <v>0</v>
      </c>
      <c r="AG475" s="2">
        <v>0</v>
      </c>
      <c r="AH475" s="2">
        <v>0</v>
      </c>
      <c r="AI475" s="2">
        <v>0</v>
      </c>
      <c r="AJ475" s="2">
        <v>0</v>
      </c>
      <c r="AK475" s="2">
        <v>2</v>
      </c>
      <c r="AL475" s="2">
        <v>0</v>
      </c>
      <c r="AM475" s="2">
        <v>0</v>
      </c>
      <c r="AN475" s="3">
        <f t="shared" si="28"/>
        <v>14624</v>
      </c>
      <c r="AO475">
        <f t="shared" si="29"/>
        <v>1719</v>
      </c>
      <c r="AP475">
        <f t="shared" si="30"/>
        <v>2</v>
      </c>
      <c r="AQ475" s="3">
        <f t="shared" si="31"/>
        <v>16345</v>
      </c>
    </row>
    <row r="476" spans="1:43" ht="15.75" hidden="1" thickTop="1" x14ac:dyDescent="0.25">
      <c r="A476" s="2">
        <v>14</v>
      </c>
      <c r="B476" s="2">
        <v>2021</v>
      </c>
      <c r="C476" s="2">
        <v>6</v>
      </c>
      <c r="D476" s="4">
        <v>4827</v>
      </c>
      <c r="E476" s="4">
        <v>6273</v>
      </c>
      <c r="F476" s="4">
        <v>3457</v>
      </c>
      <c r="G476" s="2">
        <v>52</v>
      </c>
      <c r="H476" s="2">
        <v>14</v>
      </c>
      <c r="I476" s="2">
        <v>4</v>
      </c>
      <c r="J476" s="2">
        <v>0</v>
      </c>
      <c r="K476" s="2">
        <v>26</v>
      </c>
      <c r="L476" s="2">
        <v>17</v>
      </c>
      <c r="M476" s="2">
        <v>0</v>
      </c>
      <c r="N476" s="2">
        <v>0</v>
      </c>
      <c r="O476" s="2">
        <v>100</v>
      </c>
      <c r="P476" s="2">
        <v>539</v>
      </c>
      <c r="Q476" s="2">
        <v>161</v>
      </c>
      <c r="R476" s="2">
        <v>17</v>
      </c>
      <c r="S476" s="2">
        <v>0</v>
      </c>
      <c r="T476" s="2">
        <v>0</v>
      </c>
      <c r="U476" s="2">
        <v>0</v>
      </c>
      <c r="V476" s="2">
        <v>0</v>
      </c>
      <c r="W476" s="2">
        <v>0</v>
      </c>
      <c r="X476" s="2">
        <v>8</v>
      </c>
      <c r="Y476" s="2">
        <v>269</v>
      </c>
      <c r="Z476" s="2">
        <v>425</v>
      </c>
      <c r="AA476" s="2">
        <v>177</v>
      </c>
      <c r="AB476" s="2">
        <v>18</v>
      </c>
      <c r="AC476" s="2">
        <v>6</v>
      </c>
      <c r="AD476" s="2">
        <v>2</v>
      </c>
      <c r="AE476" s="2">
        <v>0</v>
      </c>
      <c r="AF476" s="2">
        <v>0</v>
      </c>
      <c r="AG476" s="2">
        <v>0</v>
      </c>
      <c r="AH476" s="2">
        <v>0</v>
      </c>
      <c r="AI476" s="2">
        <v>0</v>
      </c>
      <c r="AJ476" s="2">
        <v>0</v>
      </c>
      <c r="AK476" s="2">
        <v>2</v>
      </c>
      <c r="AL476" s="2">
        <v>0</v>
      </c>
      <c r="AM476" s="2">
        <v>0</v>
      </c>
      <c r="AN476" s="3">
        <f t="shared" si="28"/>
        <v>14670</v>
      </c>
      <c r="AO476">
        <f t="shared" si="29"/>
        <v>1722</v>
      </c>
      <c r="AP476">
        <f t="shared" si="30"/>
        <v>2</v>
      </c>
      <c r="AQ476" s="3">
        <f t="shared" si="31"/>
        <v>16394</v>
      </c>
    </row>
    <row r="477" spans="1:43" ht="15.75" hidden="1" thickTop="1" x14ac:dyDescent="0.25">
      <c r="A477" s="2">
        <v>14</v>
      </c>
      <c r="B477" s="2">
        <v>2021</v>
      </c>
      <c r="C477" s="2">
        <v>7</v>
      </c>
      <c r="D477" s="4">
        <v>4810</v>
      </c>
      <c r="E477" s="4">
        <v>6185</v>
      </c>
      <c r="F477" s="4">
        <v>3551</v>
      </c>
      <c r="G477" s="2">
        <v>52</v>
      </c>
      <c r="H477" s="2">
        <v>42</v>
      </c>
      <c r="I477" s="2">
        <v>2</v>
      </c>
      <c r="J477" s="2">
        <v>0</v>
      </c>
      <c r="K477" s="2">
        <v>24</v>
      </c>
      <c r="L477" s="2">
        <v>19</v>
      </c>
      <c r="M477" s="2">
        <v>0</v>
      </c>
      <c r="N477" s="2">
        <v>0</v>
      </c>
      <c r="O477" s="2">
        <v>99</v>
      </c>
      <c r="P477" s="2">
        <v>549</v>
      </c>
      <c r="Q477" s="2">
        <v>145</v>
      </c>
      <c r="R477" s="2">
        <v>18</v>
      </c>
      <c r="S477" s="2">
        <v>1</v>
      </c>
      <c r="T477" s="2">
        <v>0</v>
      </c>
      <c r="U477" s="2">
        <v>0</v>
      </c>
      <c r="V477" s="2">
        <v>0</v>
      </c>
      <c r="W477" s="2">
        <v>0</v>
      </c>
      <c r="X477" s="2">
        <v>8</v>
      </c>
      <c r="Y477" s="2">
        <v>276</v>
      </c>
      <c r="Z477" s="2">
        <v>409</v>
      </c>
      <c r="AA477" s="2">
        <v>179</v>
      </c>
      <c r="AB477" s="2">
        <v>22</v>
      </c>
      <c r="AC477" s="2">
        <v>8</v>
      </c>
      <c r="AD477" s="2">
        <v>2</v>
      </c>
      <c r="AE477" s="2">
        <v>0</v>
      </c>
      <c r="AF477" s="2">
        <v>0</v>
      </c>
      <c r="AG477" s="2">
        <v>0</v>
      </c>
      <c r="AH477" s="2">
        <v>0</v>
      </c>
      <c r="AI477" s="2">
        <v>0</v>
      </c>
      <c r="AJ477" s="2">
        <v>0</v>
      </c>
      <c r="AK477" s="2">
        <v>2</v>
      </c>
      <c r="AL477" s="2">
        <v>0</v>
      </c>
      <c r="AM477" s="2">
        <v>0</v>
      </c>
      <c r="AN477" s="3">
        <f t="shared" si="28"/>
        <v>14685</v>
      </c>
      <c r="AO477">
        <f t="shared" si="29"/>
        <v>1716</v>
      </c>
      <c r="AP477">
        <f t="shared" si="30"/>
        <v>2</v>
      </c>
      <c r="AQ477" s="3">
        <f t="shared" si="31"/>
        <v>16403</v>
      </c>
    </row>
    <row r="478" spans="1:43" ht="15.75" hidden="1" thickTop="1" x14ac:dyDescent="0.25">
      <c r="A478" s="2">
        <v>14</v>
      </c>
      <c r="B478" s="2">
        <v>2021</v>
      </c>
      <c r="C478" s="2">
        <v>8</v>
      </c>
      <c r="D478" s="4">
        <v>4807</v>
      </c>
      <c r="E478" s="4">
        <v>6199</v>
      </c>
      <c r="F478" s="4">
        <v>3566</v>
      </c>
      <c r="G478" s="2">
        <v>52</v>
      </c>
      <c r="H478" s="2">
        <v>42</v>
      </c>
      <c r="I478" s="2">
        <v>3</v>
      </c>
      <c r="J478" s="2">
        <v>0</v>
      </c>
      <c r="K478" s="2">
        <v>24</v>
      </c>
      <c r="L478" s="2">
        <v>18</v>
      </c>
      <c r="M478" s="2">
        <v>0</v>
      </c>
      <c r="N478" s="2">
        <v>0</v>
      </c>
      <c r="O478" s="2">
        <v>98</v>
      </c>
      <c r="P478" s="2">
        <v>549</v>
      </c>
      <c r="Q478" s="2">
        <v>146</v>
      </c>
      <c r="R478" s="2">
        <v>17</v>
      </c>
      <c r="S478" s="2">
        <v>2</v>
      </c>
      <c r="T478" s="2">
        <v>0</v>
      </c>
      <c r="U478" s="2">
        <v>0</v>
      </c>
      <c r="V478" s="2">
        <v>0</v>
      </c>
      <c r="W478" s="2">
        <v>0</v>
      </c>
      <c r="X478" s="2">
        <v>8</v>
      </c>
      <c r="Y478" s="2">
        <v>275</v>
      </c>
      <c r="Z478" s="2">
        <v>408</v>
      </c>
      <c r="AA478" s="2">
        <v>180</v>
      </c>
      <c r="AB478" s="2">
        <v>21</v>
      </c>
      <c r="AC478" s="2">
        <v>8</v>
      </c>
      <c r="AD478" s="2">
        <v>2</v>
      </c>
      <c r="AE478" s="2">
        <v>0</v>
      </c>
      <c r="AF478" s="2">
        <v>0</v>
      </c>
      <c r="AG478" s="2">
        <v>0</v>
      </c>
      <c r="AH478" s="2">
        <v>0</v>
      </c>
      <c r="AI478" s="2">
        <v>0</v>
      </c>
      <c r="AJ478" s="2">
        <v>0</v>
      </c>
      <c r="AK478" s="2">
        <v>2</v>
      </c>
      <c r="AL478" s="2">
        <v>0</v>
      </c>
      <c r="AM478" s="2">
        <v>0</v>
      </c>
      <c r="AN478" s="3">
        <f t="shared" si="28"/>
        <v>14711</v>
      </c>
      <c r="AO478">
        <f t="shared" si="29"/>
        <v>1714</v>
      </c>
      <c r="AP478">
        <f t="shared" si="30"/>
        <v>2</v>
      </c>
      <c r="AQ478" s="3">
        <f t="shared" si="31"/>
        <v>16427</v>
      </c>
    </row>
    <row r="479" spans="1:43" ht="15.75" hidden="1" thickTop="1" x14ac:dyDescent="0.25">
      <c r="A479" s="2">
        <v>14</v>
      </c>
      <c r="B479" s="2">
        <v>2021</v>
      </c>
      <c r="C479" s="2">
        <v>9</v>
      </c>
      <c r="D479" s="4">
        <v>4803</v>
      </c>
      <c r="E479" s="4">
        <v>6210</v>
      </c>
      <c r="F479" s="4">
        <v>3563</v>
      </c>
      <c r="G479" s="2">
        <v>52</v>
      </c>
      <c r="H479" s="2">
        <v>42</v>
      </c>
      <c r="I479" s="2">
        <v>3</v>
      </c>
      <c r="J479" s="2">
        <v>0</v>
      </c>
      <c r="K479" s="2">
        <v>24</v>
      </c>
      <c r="L479" s="2">
        <v>18</v>
      </c>
      <c r="M479" s="2">
        <v>0</v>
      </c>
      <c r="N479" s="2">
        <v>0</v>
      </c>
      <c r="O479" s="2">
        <v>98</v>
      </c>
      <c r="P479" s="2">
        <v>548</v>
      </c>
      <c r="Q479" s="2">
        <v>152</v>
      </c>
      <c r="R479" s="2">
        <v>17</v>
      </c>
      <c r="S479" s="2">
        <v>2</v>
      </c>
      <c r="T479" s="2">
        <v>0</v>
      </c>
      <c r="U479" s="2">
        <v>0</v>
      </c>
      <c r="V479" s="2">
        <v>0</v>
      </c>
      <c r="W479" s="2">
        <v>0</v>
      </c>
      <c r="X479" s="2">
        <v>8</v>
      </c>
      <c r="Y479" s="2">
        <v>275</v>
      </c>
      <c r="Z479" s="2">
        <v>410</v>
      </c>
      <c r="AA479" s="2">
        <v>180</v>
      </c>
      <c r="AB479" s="2">
        <v>21</v>
      </c>
      <c r="AC479" s="2">
        <v>8</v>
      </c>
      <c r="AD479" s="2">
        <v>2</v>
      </c>
      <c r="AE479" s="2">
        <v>0</v>
      </c>
      <c r="AF479" s="2">
        <v>0</v>
      </c>
      <c r="AG479" s="2">
        <v>0</v>
      </c>
      <c r="AH479" s="2">
        <v>0</v>
      </c>
      <c r="AI479" s="2">
        <v>0</v>
      </c>
      <c r="AJ479" s="2">
        <v>0</v>
      </c>
      <c r="AK479" s="2">
        <v>2</v>
      </c>
      <c r="AL479" s="2">
        <v>0</v>
      </c>
      <c r="AM479" s="2">
        <v>0</v>
      </c>
      <c r="AN479" s="3">
        <f t="shared" si="28"/>
        <v>14715</v>
      </c>
      <c r="AO479">
        <f t="shared" si="29"/>
        <v>1721</v>
      </c>
      <c r="AP479">
        <f t="shared" si="30"/>
        <v>2</v>
      </c>
      <c r="AQ479" s="3">
        <f t="shared" si="31"/>
        <v>16438</v>
      </c>
    </row>
    <row r="480" spans="1:43" ht="15.75" hidden="1" thickTop="1" x14ac:dyDescent="0.25">
      <c r="A480" s="2">
        <v>14</v>
      </c>
      <c r="B480" s="2">
        <v>2021</v>
      </c>
      <c r="C480" s="2">
        <v>10</v>
      </c>
      <c r="D480" s="4">
        <v>4805</v>
      </c>
      <c r="E480" s="4">
        <v>6229</v>
      </c>
      <c r="F480" s="4">
        <v>3579</v>
      </c>
      <c r="G480" s="2">
        <v>52</v>
      </c>
      <c r="H480" s="2">
        <v>42</v>
      </c>
      <c r="I480" s="2">
        <v>3</v>
      </c>
      <c r="J480" s="2">
        <v>0</v>
      </c>
      <c r="K480" s="2">
        <v>24</v>
      </c>
      <c r="L480" s="2">
        <v>18</v>
      </c>
      <c r="M480" s="2">
        <v>0</v>
      </c>
      <c r="N480" s="2">
        <v>0</v>
      </c>
      <c r="O480" s="2">
        <v>98</v>
      </c>
      <c r="P480" s="2">
        <v>547</v>
      </c>
      <c r="Q480" s="2">
        <v>147</v>
      </c>
      <c r="R480" s="2">
        <v>19</v>
      </c>
      <c r="S480" s="2">
        <v>2</v>
      </c>
      <c r="T480" s="2">
        <v>0</v>
      </c>
      <c r="U480" s="2">
        <v>0</v>
      </c>
      <c r="V480" s="2">
        <v>0</v>
      </c>
      <c r="W480" s="2">
        <v>0</v>
      </c>
      <c r="X480" s="2">
        <v>8</v>
      </c>
      <c r="Y480" s="2">
        <v>268</v>
      </c>
      <c r="Z480" s="2">
        <v>413</v>
      </c>
      <c r="AA480" s="2">
        <v>178</v>
      </c>
      <c r="AB480" s="2">
        <v>21</v>
      </c>
      <c r="AC480" s="2">
        <v>8</v>
      </c>
      <c r="AD480" s="2">
        <v>2</v>
      </c>
      <c r="AE480" s="2">
        <v>0</v>
      </c>
      <c r="AF480" s="2">
        <v>0</v>
      </c>
      <c r="AG480" s="2">
        <v>0</v>
      </c>
      <c r="AH480" s="2">
        <v>0</v>
      </c>
      <c r="AI480" s="2">
        <v>0</v>
      </c>
      <c r="AJ480" s="2">
        <v>0</v>
      </c>
      <c r="AK480" s="2">
        <v>2</v>
      </c>
      <c r="AL480" s="2">
        <v>0</v>
      </c>
      <c r="AM480" s="2">
        <v>0</v>
      </c>
      <c r="AN480" s="3">
        <f t="shared" si="28"/>
        <v>14752</v>
      </c>
      <c r="AO480">
        <f t="shared" si="29"/>
        <v>1711</v>
      </c>
      <c r="AP480">
        <f t="shared" si="30"/>
        <v>2</v>
      </c>
      <c r="AQ480" s="3">
        <f t="shared" si="31"/>
        <v>16465</v>
      </c>
    </row>
    <row r="481" spans="1:43" ht="15.75" hidden="1" thickTop="1" x14ac:dyDescent="0.25">
      <c r="A481" s="2">
        <v>14</v>
      </c>
      <c r="B481" s="2">
        <v>2021</v>
      </c>
      <c r="C481" s="2">
        <v>11</v>
      </c>
      <c r="D481" s="4">
        <v>4810</v>
      </c>
      <c r="E481" s="4">
        <v>6243</v>
      </c>
      <c r="F481" s="4">
        <v>3579</v>
      </c>
      <c r="G481" s="2">
        <v>51</v>
      </c>
      <c r="H481" s="2">
        <v>42</v>
      </c>
      <c r="I481" s="2">
        <v>4</v>
      </c>
      <c r="J481" s="2">
        <v>0</v>
      </c>
      <c r="K481" s="2">
        <v>24</v>
      </c>
      <c r="L481" s="2">
        <v>17</v>
      </c>
      <c r="M481" s="2">
        <v>0</v>
      </c>
      <c r="N481" s="2">
        <v>0</v>
      </c>
      <c r="O481" s="2">
        <v>98</v>
      </c>
      <c r="P481" s="2">
        <v>548</v>
      </c>
      <c r="Q481" s="2">
        <v>147</v>
      </c>
      <c r="R481" s="2">
        <v>19</v>
      </c>
      <c r="S481" s="2">
        <v>2</v>
      </c>
      <c r="T481" s="2">
        <v>0</v>
      </c>
      <c r="U481" s="2">
        <v>0</v>
      </c>
      <c r="V481" s="2">
        <v>0</v>
      </c>
      <c r="W481" s="2">
        <v>0</v>
      </c>
      <c r="X481" s="2">
        <v>8</v>
      </c>
      <c r="Y481" s="2">
        <v>265</v>
      </c>
      <c r="Z481" s="2">
        <v>415</v>
      </c>
      <c r="AA481" s="2">
        <v>179</v>
      </c>
      <c r="AB481" s="2">
        <v>21</v>
      </c>
      <c r="AC481" s="2">
        <v>8</v>
      </c>
      <c r="AD481" s="2">
        <v>2</v>
      </c>
      <c r="AE481" s="2">
        <v>0</v>
      </c>
      <c r="AF481" s="2">
        <v>0</v>
      </c>
      <c r="AG481" s="2">
        <v>0</v>
      </c>
      <c r="AH481" s="2">
        <v>0</v>
      </c>
      <c r="AI481" s="2">
        <v>0</v>
      </c>
      <c r="AJ481" s="2">
        <v>0</v>
      </c>
      <c r="AK481" s="2">
        <v>2</v>
      </c>
      <c r="AL481" s="2">
        <v>0</v>
      </c>
      <c r="AM481" s="2">
        <v>0</v>
      </c>
      <c r="AN481" s="3">
        <f t="shared" si="28"/>
        <v>14770</v>
      </c>
      <c r="AO481">
        <f t="shared" si="29"/>
        <v>1712</v>
      </c>
      <c r="AP481">
        <f t="shared" si="30"/>
        <v>2</v>
      </c>
      <c r="AQ481" s="3">
        <f t="shared" si="31"/>
        <v>16484</v>
      </c>
    </row>
    <row r="482" spans="1:43" ht="15.75" hidden="1" thickTop="1" x14ac:dyDescent="0.25">
      <c r="A482" s="2">
        <v>14</v>
      </c>
      <c r="B482" s="2">
        <v>2021</v>
      </c>
      <c r="C482" s="2">
        <v>12</v>
      </c>
      <c r="D482" s="4">
        <v>4852</v>
      </c>
      <c r="E482" s="4">
        <v>6307</v>
      </c>
      <c r="F482" s="4">
        <v>3606</v>
      </c>
      <c r="G482" s="2">
        <v>53</v>
      </c>
      <c r="H482" s="2">
        <v>42</v>
      </c>
      <c r="I482" s="2">
        <v>4</v>
      </c>
      <c r="J482" s="2">
        <v>0</v>
      </c>
      <c r="K482" s="2">
        <v>24</v>
      </c>
      <c r="L482" s="2">
        <v>17</v>
      </c>
      <c r="M482" s="2">
        <v>0</v>
      </c>
      <c r="N482" s="2">
        <v>0</v>
      </c>
      <c r="O482" s="2">
        <v>98</v>
      </c>
      <c r="P482" s="2">
        <v>549</v>
      </c>
      <c r="Q482" s="2">
        <v>146</v>
      </c>
      <c r="R482" s="2">
        <v>23</v>
      </c>
      <c r="S482" s="2">
        <v>3</v>
      </c>
      <c r="T482" s="2">
        <v>0</v>
      </c>
      <c r="U482" s="2">
        <v>0</v>
      </c>
      <c r="V482" s="2">
        <v>0</v>
      </c>
      <c r="W482" s="2">
        <v>0</v>
      </c>
      <c r="X482" s="2">
        <v>8</v>
      </c>
      <c r="Y482" s="2">
        <v>264</v>
      </c>
      <c r="Z482" s="2">
        <v>415</v>
      </c>
      <c r="AA482" s="2">
        <v>177</v>
      </c>
      <c r="AB482" s="2">
        <v>20</v>
      </c>
      <c r="AC482" s="2">
        <v>8</v>
      </c>
      <c r="AD482" s="2">
        <v>2</v>
      </c>
      <c r="AE482" s="2">
        <v>0</v>
      </c>
      <c r="AF482" s="2">
        <v>0</v>
      </c>
      <c r="AG482" s="2">
        <v>0</v>
      </c>
      <c r="AH482" s="2">
        <v>0</v>
      </c>
      <c r="AI482" s="2">
        <v>0</v>
      </c>
      <c r="AJ482" s="2">
        <v>0</v>
      </c>
      <c r="AK482" s="2">
        <v>2</v>
      </c>
      <c r="AL482" s="2">
        <v>0</v>
      </c>
      <c r="AM482" s="2">
        <v>0</v>
      </c>
      <c r="AN482" s="3">
        <f t="shared" si="28"/>
        <v>14905</v>
      </c>
      <c r="AO482">
        <f t="shared" si="29"/>
        <v>1713</v>
      </c>
      <c r="AP482">
        <f t="shared" si="30"/>
        <v>2</v>
      </c>
      <c r="AQ482" s="3">
        <f t="shared" si="31"/>
        <v>16620</v>
      </c>
    </row>
    <row r="483" spans="1:43" ht="15.75" hidden="1" thickTop="1" x14ac:dyDescent="0.25">
      <c r="A483" s="2">
        <v>15</v>
      </c>
      <c r="B483" s="2">
        <v>2021</v>
      </c>
      <c r="C483" s="2">
        <v>1</v>
      </c>
      <c r="D483" s="4">
        <v>7474</v>
      </c>
      <c r="E483" s="4">
        <v>28869</v>
      </c>
      <c r="F483" s="4">
        <v>10835</v>
      </c>
      <c r="G483" s="2">
        <v>55</v>
      </c>
      <c r="H483" s="2">
        <v>17</v>
      </c>
      <c r="I483" s="2">
        <v>0</v>
      </c>
      <c r="J483" s="2">
        <v>0</v>
      </c>
      <c r="K483" s="2">
        <v>8</v>
      </c>
      <c r="L483" s="2">
        <v>7</v>
      </c>
      <c r="M483" s="2">
        <v>0</v>
      </c>
      <c r="N483" s="2">
        <v>0</v>
      </c>
      <c r="O483" s="2">
        <v>66</v>
      </c>
      <c r="P483" s="2">
        <v>437</v>
      </c>
      <c r="Q483" s="2">
        <v>98</v>
      </c>
      <c r="R483" s="2">
        <v>27</v>
      </c>
      <c r="S483" s="2">
        <v>8</v>
      </c>
      <c r="T483" s="2">
        <v>0</v>
      </c>
      <c r="U483" s="2">
        <v>0</v>
      </c>
      <c r="V483" s="2">
        <v>0</v>
      </c>
      <c r="W483" s="2">
        <v>0</v>
      </c>
      <c r="X483" s="2">
        <v>17</v>
      </c>
      <c r="Y483" s="2">
        <v>211</v>
      </c>
      <c r="Z483" s="2">
        <v>545</v>
      </c>
      <c r="AA483" s="2">
        <v>244</v>
      </c>
      <c r="AB483" s="2">
        <v>22</v>
      </c>
      <c r="AC483" s="2">
        <v>9</v>
      </c>
      <c r="AD483" s="2">
        <v>5</v>
      </c>
      <c r="AE483" s="2">
        <v>0</v>
      </c>
      <c r="AF483" s="2">
        <v>1</v>
      </c>
      <c r="AG483" s="2">
        <v>0</v>
      </c>
      <c r="AH483" s="2">
        <v>1</v>
      </c>
      <c r="AI483" s="2">
        <v>0</v>
      </c>
      <c r="AJ483" s="2">
        <v>0</v>
      </c>
      <c r="AK483" s="2">
        <v>0</v>
      </c>
      <c r="AL483" s="2">
        <v>1</v>
      </c>
      <c r="AM483" s="2">
        <v>0</v>
      </c>
      <c r="AN483" s="3">
        <f t="shared" si="28"/>
        <v>47265</v>
      </c>
      <c r="AO483">
        <f t="shared" si="29"/>
        <v>1689</v>
      </c>
      <c r="AP483">
        <f t="shared" si="30"/>
        <v>3</v>
      </c>
      <c r="AQ483" s="3">
        <f t="shared" si="31"/>
        <v>48957</v>
      </c>
    </row>
    <row r="484" spans="1:43" ht="15.75" hidden="1" thickTop="1" x14ac:dyDescent="0.25">
      <c r="A484" s="2">
        <v>15</v>
      </c>
      <c r="B484" s="2">
        <v>2021</v>
      </c>
      <c r="C484" s="2">
        <v>2</v>
      </c>
      <c r="D484" s="4">
        <v>7479</v>
      </c>
      <c r="E484" s="4">
        <v>29002</v>
      </c>
      <c r="F484" s="4">
        <v>10926</v>
      </c>
      <c r="G484" s="2">
        <v>56</v>
      </c>
      <c r="H484" s="2">
        <v>17</v>
      </c>
      <c r="I484" s="2">
        <v>0</v>
      </c>
      <c r="J484" s="2">
        <v>0</v>
      </c>
      <c r="K484" s="2">
        <v>8</v>
      </c>
      <c r="L484" s="2">
        <v>7</v>
      </c>
      <c r="M484" s="2">
        <v>0</v>
      </c>
      <c r="N484" s="2">
        <v>0</v>
      </c>
      <c r="O484" s="2">
        <v>66</v>
      </c>
      <c r="P484" s="2">
        <v>439</v>
      </c>
      <c r="Q484" s="2">
        <v>101</v>
      </c>
      <c r="R484" s="2">
        <v>27</v>
      </c>
      <c r="S484" s="2">
        <v>8</v>
      </c>
      <c r="T484" s="2">
        <v>0</v>
      </c>
      <c r="U484" s="2">
        <v>0</v>
      </c>
      <c r="V484" s="2">
        <v>0</v>
      </c>
      <c r="W484" s="2">
        <v>0</v>
      </c>
      <c r="X484" s="2">
        <v>17</v>
      </c>
      <c r="Y484" s="2">
        <v>210</v>
      </c>
      <c r="Z484" s="2">
        <v>540</v>
      </c>
      <c r="AA484" s="2">
        <v>243</v>
      </c>
      <c r="AB484" s="2">
        <v>22</v>
      </c>
      <c r="AC484" s="2">
        <v>9</v>
      </c>
      <c r="AD484" s="2">
        <v>5</v>
      </c>
      <c r="AE484" s="2">
        <v>0</v>
      </c>
      <c r="AF484" s="2">
        <v>1</v>
      </c>
      <c r="AG484" s="2">
        <v>0</v>
      </c>
      <c r="AH484" s="2">
        <v>1</v>
      </c>
      <c r="AI484" s="2">
        <v>0</v>
      </c>
      <c r="AJ484" s="2">
        <v>0</v>
      </c>
      <c r="AK484" s="2">
        <v>0</v>
      </c>
      <c r="AL484" s="2">
        <v>1</v>
      </c>
      <c r="AM484" s="2">
        <v>0</v>
      </c>
      <c r="AN484" s="3">
        <f t="shared" si="28"/>
        <v>47495</v>
      </c>
      <c r="AO484">
        <f t="shared" si="29"/>
        <v>1687</v>
      </c>
      <c r="AP484">
        <f t="shared" si="30"/>
        <v>3</v>
      </c>
      <c r="AQ484" s="3">
        <f t="shared" si="31"/>
        <v>49185</v>
      </c>
    </row>
    <row r="485" spans="1:43" ht="15.75" hidden="1" thickTop="1" x14ac:dyDescent="0.25">
      <c r="A485" s="2">
        <v>15</v>
      </c>
      <c r="B485" s="2">
        <v>2021</v>
      </c>
      <c r="C485" s="2">
        <v>3</v>
      </c>
      <c r="D485" s="4">
        <v>7487</v>
      </c>
      <c r="E485" s="4">
        <v>29014</v>
      </c>
      <c r="F485" s="4">
        <v>11038</v>
      </c>
      <c r="G485" s="2">
        <v>57</v>
      </c>
      <c r="H485" s="2">
        <v>17</v>
      </c>
      <c r="I485" s="2">
        <v>0</v>
      </c>
      <c r="J485" s="2">
        <v>0</v>
      </c>
      <c r="K485" s="2">
        <v>8</v>
      </c>
      <c r="L485" s="2">
        <v>7</v>
      </c>
      <c r="M485" s="2">
        <v>0</v>
      </c>
      <c r="N485" s="2">
        <v>0</v>
      </c>
      <c r="O485" s="2">
        <v>67</v>
      </c>
      <c r="P485" s="2">
        <v>440</v>
      </c>
      <c r="Q485" s="2">
        <v>101</v>
      </c>
      <c r="R485" s="2">
        <v>28</v>
      </c>
      <c r="S485" s="2">
        <v>7</v>
      </c>
      <c r="T485" s="2">
        <v>0</v>
      </c>
      <c r="U485" s="2">
        <v>0</v>
      </c>
      <c r="V485" s="2">
        <v>0</v>
      </c>
      <c r="W485" s="2">
        <v>0</v>
      </c>
      <c r="X485" s="2">
        <v>17</v>
      </c>
      <c r="Y485" s="2">
        <v>211</v>
      </c>
      <c r="Z485" s="2">
        <v>544</v>
      </c>
      <c r="AA485" s="2">
        <v>243</v>
      </c>
      <c r="AB485" s="2">
        <v>22</v>
      </c>
      <c r="AC485" s="2">
        <v>8</v>
      </c>
      <c r="AD485" s="2">
        <v>5</v>
      </c>
      <c r="AE485" s="2">
        <v>0</v>
      </c>
      <c r="AF485" s="2">
        <v>1</v>
      </c>
      <c r="AG485" s="2">
        <v>0</v>
      </c>
      <c r="AH485" s="2">
        <v>1</v>
      </c>
      <c r="AI485" s="2">
        <v>0</v>
      </c>
      <c r="AJ485" s="2">
        <v>0</v>
      </c>
      <c r="AK485" s="2">
        <v>0</v>
      </c>
      <c r="AL485" s="2">
        <v>1</v>
      </c>
      <c r="AM485" s="2">
        <v>0</v>
      </c>
      <c r="AN485" s="3">
        <f t="shared" si="28"/>
        <v>47628</v>
      </c>
      <c r="AO485">
        <f t="shared" si="29"/>
        <v>1693</v>
      </c>
      <c r="AP485">
        <f t="shared" si="30"/>
        <v>3</v>
      </c>
      <c r="AQ485" s="3">
        <f t="shared" si="31"/>
        <v>49324</v>
      </c>
    </row>
    <row r="486" spans="1:43" ht="15.75" hidden="1" thickTop="1" x14ac:dyDescent="0.25">
      <c r="A486" s="2">
        <v>15</v>
      </c>
      <c r="B486" s="2">
        <v>2021</v>
      </c>
      <c r="C486" s="2">
        <v>4</v>
      </c>
      <c r="D486" s="4">
        <v>7473</v>
      </c>
      <c r="E486" s="4">
        <v>28947</v>
      </c>
      <c r="F486" s="4">
        <v>11104</v>
      </c>
      <c r="G486" s="2">
        <v>56</v>
      </c>
      <c r="H486" s="2">
        <v>17</v>
      </c>
      <c r="I486" s="2">
        <v>0</v>
      </c>
      <c r="J486" s="2">
        <v>0</v>
      </c>
      <c r="K486" s="2">
        <v>8</v>
      </c>
      <c r="L486" s="2">
        <v>7</v>
      </c>
      <c r="M486" s="2">
        <v>0</v>
      </c>
      <c r="N486" s="2">
        <v>0</v>
      </c>
      <c r="O486" s="2">
        <v>67</v>
      </c>
      <c r="P486" s="2">
        <v>439</v>
      </c>
      <c r="Q486" s="2">
        <v>94</v>
      </c>
      <c r="R486" s="2">
        <v>27</v>
      </c>
      <c r="S486" s="2">
        <v>8</v>
      </c>
      <c r="T486" s="2">
        <v>0</v>
      </c>
      <c r="U486" s="2">
        <v>0</v>
      </c>
      <c r="V486" s="2">
        <v>0</v>
      </c>
      <c r="W486" s="2">
        <v>0</v>
      </c>
      <c r="X486" s="2">
        <v>17</v>
      </c>
      <c r="Y486" s="2">
        <v>210</v>
      </c>
      <c r="Z486" s="2">
        <v>552</v>
      </c>
      <c r="AA486" s="2">
        <v>246</v>
      </c>
      <c r="AB486" s="2">
        <v>22</v>
      </c>
      <c r="AC486" s="2">
        <v>10</v>
      </c>
      <c r="AD486" s="2">
        <v>5</v>
      </c>
      <c r="AE486" s="2">
        <v>0</v>
      </c>
      <c r="AF486" s="2">
        <v>1</v>
      </c>
      <c r="AG486" s="2">
        <v>0</v>
      </c>
      <c r="AH486" s="2">
        <v>1</v>
      </c>
      <c r="AI486" s="2">
        <v>0</v>
      </c>
      <c r="AJ486" s="2">
        <v>0</v>
      </c>
      <c r="AK486" s="2">
        <v>0</v>
      </c>
      <c r="AL486" s="2">
        <v>1</v>
      </c>
      <c r="AM486" s="2">
        <v>0</v>
      </c>
      <c r="AN486" s="3">
        <f t="shared" si="28"/>
        <v>47612</v>
      </c>
      <c r="AO486">
        <f t="shared" si="29"/>
        <v>1697</v>
      </c>
      <c r="AP486">
        <f t="shared" si="30"/>
        <v>3</v>
      </c>
      <c r="AQ486" s="3">
        <f t="shared" si="31"/>
        <v>49312</v>
      </c>
    </row>
    <row r="487" spans="1:43" ht="15.75" hidden="1" thickTop="1" x14ac:dyDescent="0.25">
      <c r="A487" s="2">
        <v>15</v>
      </c>
      <c r="B487" s="2">
        <v>2021</v>
      </c>
      <c r="C487" s="2">
        <v>5</v>
      </c>
      <c r="D487" s="4">
        <v>7455</v>
      </c>
      <c r="E487" s="4">
        <v>28940</v>
      </c>
      <c r="F487" s="4">
        <v>11146</v>
      </c>
      <c r="G487" s="2">
        <v>57</v>
      </c>
      <c r="H487" s="2">
        <v>17</v>
      </c>
      <c r="I487" s="2">
        <v>0</v>
      </c>
      <c r="J487" s="2">
        <v>0</v>
      </c>
      <c r="K487" s="2">
        <v>8</v>
      </c>
      <c r="L487" s="2">
        <v>7</v>
      </c>
      <c r="M487" s="2">
        <v>0</v>
      </c>
      <c r="N487" s="2">
        <v>0</v>
      </c>
      <c r="O487" s="2">
        <v>67</v>
      </c>
      <c r="P487" s="2">
        <v>436</v>
      </c>
      <c r="Q487" s="2">
        <v>96</v>
      </c>
      <c r="R487" s="2">
        <v>26</v>
      </c>
      <c r="S487" s="2">
        <v>7</v>
      </c>
      <c r="T487" s="2">
        <v>0</v>
      </c>
      <c r="U487" s="2">
        <v>0</v>
      </c>
      <c r="V487" s="2">
        <v>0</v>
      </c>
      <c r="W487" s="2">
        <v>0</v>
      </c>
      <c r="X487" s="2">
        <v>17</v>
      </c>
      <c r="Y487" s="2">
        <v>213</v>
      </c>
      <c r="Z487" s="2">
        <v>554</v>
      </c>
      <c r="AA487" s="2">
        <v>247</v>
      </c>
      <c r="AB487" s="2">
        <v>24</v>
      </c>
      <c r="AC487" s="2">
        <v>9</v>
      </c>
      <c r="AD487" s="2">
        <v>5</v>
      </c>
      <c r="AE487" s="2">
        <v>0</v>
      </c>
      <c r="AF487" s="2">
        <v>1</v>
      </c>
      <c r="AG487" s="2">
        <v>0</v>
      </c>
      <c r="AH487" s="2">
        <v>1</v>
      </c>
      <c r="AI487" s="2">
        <v>0</v>
      </c>
      <c r="AJ487" s="2">
        <v>0</v>
      </c>
      <c r="AK487" s="2">
        <v>0</v>
      </c>
      <c r="AL487" s="2">
        <v>1</v>
      </c>
      <c r="AM487" s="2">
        <v>0</v>
      </c>
      <c r="AN487" s="3">
        <f t="shared" si="28"/>
        <v>47630</v>
      </c>
      <c r="AO487">
        <f t="shared" si="29"/>
        <v>1701</v>
      </c>
      <c r="AP487">
        <f t="shared" si="30"/>
        <v>3</v>
      </c>
      <c r="AQ487" s="3">
        <f t="shared" si="31"/>
        <v>49334</v>
      </c>
    </row>
    <row r="488" spans="1:43" ht="15.75" hidden="1" thickTop="1" x14ac:dyDescent="0.25">
      <c r="A488" s="2">
        <v>15</v>
      </c>
      <c r="B488" s="2">
        <v>2021</v>
      </c>
      <c r="C488" s="2">
        <v>6</v>
      </c>
      <c r="D488" s="4">
        <v>7450</v>
      </c>
      <c r="E488" s="4">
        <v>28944</v>
      </c>
      <c r="F488" s="4">
        <v>11213</v>
      </c>
      <c r="G488" s="2">
        <v>58</v>
      </c>
      <c r="H488" s="2">
        <v>17</v>
      </c>
      <c r="I488" s="2">
        <v>0</v>
      </c>
      <c r="J488" s="2">
        <v>0</v>
      </c>
      <c r="K488" s="2">
        <v>8</v>
      </c>
      <c r="L488" s="2">
        <v>7</v>
      </c>
      <c r="M488" s="2">
        <v>0</v>
      </c>
      <c r="N488" s="2">
        <v>0</v>
      </c>
      <c r="O488" s="2">
        <v>66</v>
      </c>
      <c r="P488" s="2">
        <v>433</v>
      </c>
      <c r="Q488" s="2">
        <v>97</v>
      </c>
      <c r="R488" s="2">
        <v>24</v>
      </c>
      <c r="S488" s="2">
        <v>7</v>
      </c>
      <c r="T488" s="2">
        <v>0</v>
      </c>
      <c r="U488" s="2">
        <v>0</v>
      </c>
      <c r="V488" s="2">
        <v>0</v>
      </c>
      <c r="W488" s="2">
        <v>0</v>
      </c>
      <c r="X488" s="2">
        <v>17</v>
      </c>
      <c r="Y488" s="2">
        <v>212</v>
      </c>
      <c r="Z488" s="2">
        <v>557</v>
      </c>
      <c r="AA488" s="2">
        <v>249</v>
      </c>
      <c r="AB488" s="2">
        <v>24</v>
      </c>
      <c r="AC488" s="2">
        <v>9</v>
      </c>
      <c r="AD488" s="2">
        <v>5</v>
      </c>
      <c r="AE488" s="2">
        <v>0</v>
      </c>
      <c r="AF488" s="2">
        <v>1</v>
      </c>
      <c r="AG488" s="2">
        <v>0</v>
      </c>
      <c r="AH488" s="2">
        <v>1</v>
      </c>
      <c r="AI488" s="2">
        <v>0</v>
      </c>
      <c r="AJ488" s="2">
        <v>0</v>
      </c>
      <c r="AK488" s="2">
        <v>0</v>
      </c>
      <c r="AL488" s="2">
        <v>1</v>
      </c>
      <c r="AM488" s="2">
        <v>0</v>
      </c>
      <c r="AN488" s="3">
        <f t="shared" si="28"/>
        <v>47697</v>
      </c>
      <c r="AO488">
        <f t="shared" si="29"/>
        <v>1700</v>
      </c>
      <c r="AP488">
        <f t="shared" si="30"/>
        <v>3</v>
      </c>
      <c r="AQ488" s="3">
        <f t="shared" si="31"/>
        <v>49400</v>
      </c>
    </row>
    <row r="489" spans="1:43" ht="15.75" hidden="1" thickTop="1" x14ac:dyDescent="0.25">
      <c r="A489" s="2">
        <v>15</v>
      </c>
      <c r="B489" s="2">
        <v>2021</v>
      </c>
      <c r="C489" s="2">
        <v>7</v>
      </c>
      <c r="D489" s="4">
        <v>8868</v>
      </c>
      <c r="E489" s="4">
        <v>26952</v>
      </c>
      <c r="F489" s="4">
        <v>11768</v>
      </c>
      <c r="G489" s="2">
        <v>59</v>
      </c>
      <c r="H489" s="2">
        <v>39</v>
      </c>
      <c r="I489" s="2">
        <v>0</v>
      </c>
      <c r="J489" s="2">
        <v>0</v>
      </c>
      <c r="K489" s="2">
        <v>9</v>
      </c>
      <c r="L489" s="2">
        <v>6</v>
      </c>
      <c r="M489" s="2">
        <v>0</v>
      </c>
      <c r="N489" s="2">
        <v>0</v>
      </c>
      <c r="O489" s="2">
        <v>67</v>
      </c>
      <c r="P489" s="2">
        <v>436</v>
      </c>
      <c r="Q489" s="2">
        <v>99</v>
      </c>
      <c r="R489" s="2">
        <v>26</v>
      </c>
      <c r="S489" s="2">
        <v>2</v>
      </c>
      <c r="T489" s="2">
        <v>0</v>
      </c>
      <c r="U489" s="2">
        <v>0</v>
      </c>
      <c r="V489" s="2">
        <v>0</v>
      </c>
      <c r="W489" s="2">
        <v>0</v>
      </c>
      <c r="X489" s="2">
        <v>17</v>
      </c>
      <c r="Y489" s="2">
        <v>229</v>
      </c>
      <c r="Z489" s="2">
        <v>557</v>
      </c>
      <c r="AA489" s="2">
        <v>230</v>
      </c>
      <c r="AB489" s="2">
        <v>25</v>
      </c>
      <c r="AC489" s="2">
        <v>8</v>
      </c>
      <c r="AD489" s="2">
        <v>6</v>
      </c>
      <c r="AE489" s="2">
        <v>0</v>
      </c>
      <c r="AF489" s="2">
        <v>1</v>
      </c>
      <c r="AG489" s="2">
        <v>0</v>
      </c>
      <c r="AH489" s="2">
        <v>1</v>
      </c>
      <c r="AI489" s="2">
        <v>0</v>
      </c>
      <c r="AJ489" s="2">
        <v>0</v>
      </c>
      <c r="AK489" s="2">
        <v>0</v>
      </c>
      <c r="AL489" s="2">
        <v>1</v>
      </c>
      <c r="AM489" s="2">
        <v>0</v>
      </c>
      <c r="AN489" s="3">
        <f t="shared" si="28"/>
        <v>47701</v>
      </c>
      <c r="AO489">
        <f t="shared" si="29"/>
        <v>1702</v>
      </c>
      <c r="AP489">
        <f t="shared" si="30"/>
        <v>3</v>
      </c>
      <c r="AQ489" s="3">
        <f t="shared" si="31"/>
        <v>49406</v>
      </c>
    </row>
    <row r="490" spans="1:43" ht="15.75" hidden="1" thickTop="1" x14ac:dyDescent="0.25">
      <c r="A490" s="2">
        <v>15</v>
      </c>
      <c r="B490" s="2">
        <v>2021</v>
      </c>
      <c r="C490" s="2">
        <v>8</v>
      </c>
      <c r="D490" s="4">
        <v>8849</v>
      </c>
      <c r="E490" s="4">
        <v>26945</v>
      </c>
      <c r="F490" s="4">
        <v>11854</v>
      </c>
      <c r="G490" s="2">
        <v>59</v>
      </c>
      <c r="H490" s="2">
        <v>39</v>
      </c>
      <c r="I490" s="2">
        <v>0</v>
      </c>
      <c r="J490" s="2">
        <v>0</v>
      </c>
      <c r="K490" s="2">
        <v>9</v>
      </c>
      <c r="L490" s="2">
        <v>6</v>
      </c>
      <c r="M490" s="2">
        <v>0</v>
      </c>
      <c r="N490" s="2">
        <v>0</v>
      </c>
      <c r="O490" s="2">
        <v>67</v>
      </c>
      <c r="P490" s="2">
        <v>439</v>
      </c>
      <c r="Q490" s="2">
        <v>103</v>
      </c>
      <c r="R490" s="2">
        <v>28</v>
      </c>
      <c r="S490" s="2">
        <v>2</v>
      </c>
      <c r="T490" s="2">
        <v>0</v>
      </c>
      <c r="U490" s="2">
        <v>0</v>
      </c>
      <c r="V490" s="2">
        <v>0</v>
      </c>
      <c r="W490" s="2">
        <v>0</v>
      </c>
      <c r="X490" s="2">
        <v>17</v>
      </c>
      <c r="Y490" s="2">
        <v>226</v>
      </c>
      <c r="Z490" s="2">
        <v>555</v>
      </c>
      <c r="AA490" s="2">
        <v>228</v>
      </c>
      <c r="AB490" s="2">
        <v>25</v>
      </c>
      <c r="AC490" s="2">
        <v>8</v>
      </c>
      <c r="AD490" s="2">
        <v>6</v>
      </c>
      <c r="AE490" s="2">
        <v>0</v>
      </c>
      <c r="AF490" s="2">
        <v>1</v>
      </c>
      <c r="AG490" s="2">
        <v>0</v>
      </c>
      <c r="AH490" s="2">
        <v>1</v>
      </c>
      <c r="AI490" s="2">
        <v>0</v>
      </c>
      <c r="AJ490" s="2">
        <v>0</v>
      </c>
      <c r="AK490" s="2">
        <v>0</v>
      </c>
      <c r="AL490" s="2">
        <v>1</v>
      </c>
      <c r="AM490" s="2">
        <v>0</v>
      </c>
      <c r="AN490" s="3">
        <f t="shared" si="28"/>
        <v>47761</v>
      </c>
      <c r="AO490">
        <f t="shared" si="29"/>
        <v>1704</v>
      </c>
      <c r="AP490">
        <f t="shared" si="30"/>
        <v>3</v>
      </c>
      <c r="AQ490" s="3">
        <f t="shared" si="31"/>
        <v>49468</v>
      </c>
    </row>
    <row r="491" spans="1:43" ht="15.75" hidden="1" thickTop="1" x14ac:dyDescent="0.25">
      <c r="A491" s="2">
        <v>15</v>
      </c>
      <c r="B491" s="2">
        <v>2021</v>
      </c>
      <c r="C491" s="2">
        <v>9</v>
      </c>
      <c r="D491" s="4">
        <v>8859</v>
      </c>
      <c r="E491" s="4">
        <v>26957</v>
      </c>
      <c r="F491" s="4">
        <v>11902</v>
      </c>
      <c r="G491" s="2">
        <v>59</v>
      </c>
      <c r="H491" s="2">
        <v>39</v>
      </c>
      <c r="I491" s="2">
        <v>0</v>
      </c>
      <c r="J491" s="2">
        <v>0</v>
      </c>
      <c r="K491" s="2">
        <v>9</v>
      </c>
      <c r="L491" s="2">
        <v>6</v>
      </c>
      <c r="M491" s="2">
        <v>0</v>
      </c>
      <c r="N491" s="2">
        <v>0</v>
      </c>
      <c r="O491" s="2">
        <v>67</v>
      </c>
      <c r="P491" s="2">
        <v>434</v>
      </c>
      <c r="Q491" s="2">
        <v>110</v>
      </c>
      <c r="R491" s="2">
        <v>27</v>
      </c>
      <c r="S491" s="2">
        <v>2</v>
      </c>
      <c r="T491" s="2">
        <v>0</v>
      </c>
      <c r="U491" s="2">
        <v>0</v>
      </c>
      <c r="V491" s="2">
        <v>0</v>
      </c>
      <c r="W491" s="2">
        <v>0</v>
      </c>
      <c r="X491" s="2">
        <v>17</v>
      </c>
      <c r="Y491" s="2">
        <v>227</v>
      </c>
      <c r="Z491" s="2">
        <v>554</v>
      </c>
      <c r="AA491" s="2">
        <v>230</v>
      </c>
      <c r="AB491" s="2">
        <v>25</v>
      </c>
      <c r="AC491" s="2">
        <v>8</v>
      </c>
      <c r="AD491" s="2">
        <v>6</v>
      </c>
      <c r="AE491" s="2">
        <v>0</v>
      </c>
      <c r="AF491" s="2">
        <v>1</v>
      </c>
      <c r="AG491" s="2">
        <v>0</v>
      </c>
      <c r="AH491" s="2">
        <v>1</v>
      </c>
      <c r="AI491" s="2">
        <v>0</v>
      </c>
      <c r="AJ491" s="2">
        <v>0</v>
      </c>
      <c r="AK491" s="2">
        <v>0</v>
      </c>
      <c r="AL491" s="2">
        <v>1</v>
      </c>
      <c r="AM491" s="2">
        <v>0</v>
      </c>
      <c r="AN491" s="3">
        <f t="shared" si="28"/>
        <v>47831</v>
      </c>
      <c r="AO491">
        <f t="shared" si="29"/>
        <v>1707</v>
      </c>
      <c r="AP491">
        <f t="shared" si="30"/>
        <v>3</v>
      </c>
      <c r="AQ491" s="3">
        <f t="shared" si="31"/>
        <v>49541</v>
      </c>
    </row>
    <row r="492" spans="1:43" ht="15.75" hidden="1" thickTop="1" x14ac:dyDescent="0.25">
      <c r="A492" s="2">
        <v>15</v>
      </c>
      <c r="B492" s="2">
        <v>2021</v>
      </c>
      <c r="C492" s="2">
        <v>10</v>
      </c>
      <c r="D492" s="4">
        <v>8845</v>
      </c>
      <c r="E492" s="4">
        <v>26960</v>
      </c>
      <c r="F492" s="4">
        <v>12137</v>
      </c>
      <c r="G492" s="2">
        <v>59</v>
      </c>
      <c r="H492" s="2">
        <v>39</v>
      </c>
      <c r="I492" s="2">
        <v>0</v>
      </c>
      <c r="J492" s="2">
        <v>0</v>
      </c>
      <c r="K492" s="2">
        <v>9</v>
      </c>
      <c r="L492" s="2">
        <v>6</v>
      </c>
      <c r="M492" s="2">
        <v>0</v>
      </c>
      <c r="N492" s="2">
        <v>0</v>
      </c>
      <c r="O492" s="2">
        <v>67</v>
      </c>
      <c r="P492" s="2">
        <v>435</v>
      </c>
      <c r="Q492" s="2">
        <v>113</v>
      </c>
      <c r="R492" s="2">
        <v>29</v>
      </c>
      <c r="S492" s="2">
        <v>2</v>
      </c>
      <c r="T492" s="2">
        <v>0</v>
      </c>
      <c r="U492" s="2">
        <v>0</v>
      </c>
      <c r="V492" s="2">
        <v>0</v>
      </c>
      <c r="W492" s="2">
        <v>0</v>
      </c>
      <c r="X492" s="2">
        <v>17</v>
      </c>
      <c r="Y492" s="2">
        <v>227</v>
      </c>
      <c r="Z492" s="2">
        <v>559</v>
      </c>
      <c r="AA492" s="2">
        <v>231</v>
      </c>
      <c r="AB492" s="2">
        <v>25</v>
      </c>
      <c r="AC492" s="2">
        <v>8</v>
      </c>
      <c r="AD492" s="2">
        <v>6</v>
      </c>
      <c r="AE492" s="2">
        <v>0</v>
      </c>
      <c r="AF492" s="2">
        <v>1</v>
      </c>
      <c r="AG492" s="2">
        <v>0</v>
      </c>
      <c r="AH492" s="2">
        <v>1</v>
      </c>
      <c r="AI492" s="2">
        <v>0</v>
      </c>
      <c r="AJ492" s="2">
        <v>0</v>
      </c>
      <c r="AK492" s="2">
        <v>0</v>
      </c>
      <c r="AL492" s="2">
        <v>1</v>
      </c>
      <c r="AM492" s="2">
        <v>0</v>
      </c>
      <c r="AN492" s="3">
        <f t="shared" si="28"/>
        <v>48055</v>
      </c>
      <c r="AO492">
        <f t="shared" si="29"/>
        <v>1719</v>
      </c>
      <c r="AP492">
        <f t="shared" si="30"/>
        <v>3</v>
      </c>
      <c r="AQ492" s="3">
        <f t="shared" si="31"/>
        <v>49777</v>
      </c>
    </row>
    <row r="493" spans="1:43" ht="15.75" hidden="1" thickTop="1" x14ac:dyDescent="0.25">
      <c r="A493" s="2">
        <v>15</v>
      </c>
      <c r="B493" s="2">
        <v>2021</v>
      </c>
      <c r="C493" s="2">
        <v>11</v>
      </c>
      <c r="D493" s="4">
        <v>8866</v>
      </c>
      <c r="E493" s="4">
        <v>26945</v>
      </c>
      <c r="F493" s="4">
        <v>12296</v>
      </c>
      <c r="G493" s="2">
        <v>58</v>
      </c>
      <c r="H493" s="2">
        <v>39</v>
      </c>
      <c r="I493" s="2">
        <v>0</v>
      </c>
      <c r="J493" s="2">
        <v>0</v>
      </c>
      <c r="K493" s="2">
        <v>9</v>
      </c>
      <c r="L493" s="2">
        <v>6</v>
      </c>
      <c r="M493" s="2">
        <v>0</v>
      </c>
      <c r="N493" s="2">
        <v>0</v>
      </c>
      <c r="O493" s="2">
        <v>67</v>
      </c>
      <c r="P493" s="2">
        <v>438</v>
      </c>
      <c r="Q493" s="2">
        <v>113</v>
      </c>
      <c r="R493" s="2">
        <v>25</v>
      </c>
      <c r="S493" s="2">
        <v>2</v>
      </c>
      <c r="T493" s="2">
        <v>0</v>
      </c>
      <c r="U493" s="2">
        <v>0</v>
      </c>
      <c r="V493" s="2">
        <v>0</v>
      </c>
      <c r="W493" s="2">
        <v>0</v>
      </c>
      <c r="X493" s="2">
        <v>17</v>
      </c>
      <c r="Y493" s="2">
        <v>223</v>
      </c>
      <c r="Z493" s="2">
        <v>561</v>
      </c>
      <c r="AA493" s="2">
        <v>236</v>
      </c>
      <c r="AB493" s="2">
        <v>25</v>
      </c>
      <c r="AC493" s="2">
        <v>8</v>
      </c>
      <c r="AD493" s="2">
        <v>6</v>
      </c>
      <c r="AE493" s="2">
        <v>0</v>
      </c>
      <c r="AF493" s="2">
        <v>1</v>
      </c>
      <c r="AG493" s="2">
        <v>0</v>
      </c>
      <c r="AH493" s="2">
        <v>1</v>
      </c>
      <c r="AI493" s="2">
        <v>0</v>
      </c>
      <c r="AJ493" s="2">
        <v>0</v>
      </c>
      <c r="AK493" s="2">
        <v>0</v>
      </c>
      <c r="AL493" s="2">
        <v>1</v>
      </c>
      <c r="AM493" s="2">
        <v>0</v>
      </c>
      <c r="AN493" s="3">
        <f t="shared" si="28"/>
        <v>48219</v>
      </c>
      <c r="AO493">
        <f t="shared" si="29"/>
        <v>1721</v>
      </c>
      <c r="AP493">
        <f t="shared" si="30"/>
        <v>3</v>
      </c>
      <c r="AQ493" s="3">
        <f t="shared" si="31"/>
        <v>49943</v>
      </c>
    </row>
    <row r="494" spans="1:43" ht="15.75" hidden="1" thickTop="1" x14ac:dyDescent="0.25">
      <c r="A494" s="2">
        <v>15</v>
      </c>
      <c r="B494" s="2">
        <v>2021</v>
      </c>
      <c r="C494" s="2">
        <v>12</v>
      </c>
      <c r="D494" s="4">
        <v>8893</v>
      </c>
      <c r="E494" s="4">
        <v>26999</v>
      </c>
      <c r="F494" s="4">
        <v>12464</v>
      </c>
      <c r="G494" s="2">
        <v>57</v>
      </c>
      <c r="H494" s="2">
        <v>39</v>
      </c>
      <c r="I494" s="2">
        <v>0</v>
      </c>
      <c r="J494" s="2">
        <v>0</v>
      </c>
      <c r="K494" s="2">
        <v>9</v>
      </c>
      <c r="L494" s="2">
        <v>6</v>
      </c>
      <c r="M494" s="2">
        <v>0</v>
      </c>
      <c r="N494" s="2">
        <v>0</v>
      </c>
      <c r="O494" s="2">
        <v>68</v>
      </c>
      <c r="P494" s="2">
        <v>443</v>
      </c>
      <c r="Q494" s="2">
        <v>115</v>
      </c>
      <c r="R494" s="2">
        <v>24</v>
      </c>
      <c r="S494" s="2">
        <v>2</v>
      </c>
      <c r="T494" s="2">
        <v>0</v>
      </c>
      <c r="U494" s="2">
        <v>0</v>
      </c>
      <c r="V494" s="2">
        <v>0</v>
      </c>
      <c r="W494" s="2">
        <v>0</v>
      </c>
      <c r="X494" s="2">
        <v>17</v>
      </c>
      <c r="Y494" s="2">
        <v>224</v>
      </c>
      <c r="Z494" s="2">
        <v>562</v>
      </c>
      <c r="AA494" s="2">
        <v>238</v>
      </c>
      <c r="AB494" s="2">
        <v>25</v>
      </c>
      <c r="AC494" s="2">
        <v>8</v>
      </c>
      <c r="AD494" s="2">
        <v>6</v>
      </c>
      <c r="AE494" s="2">
        <v>0</v>
      </c>
      <c r="AF494" s="2">
        <v>1</v>
      </c>
      <c r="AG494" s="2">
        <v>0</v>
      </c>
      <c r="AH494" s="2">
        <v>1</v>
      </c>
      <c r="AI494" s="2">
        <v>0</v>
      </c>
      <c r="AJ494" s="2">
        <v>0</v>
      </c>
      <c r="AK494" s="2">
        <v>0</v>
      </c>
      <c r="AL494" s="2">
        <v>1</v>
      </c>
      <c r="AM494" s="2">
        <v>0</v>
      </c>
      <c r="AN494" s="3">
        <f t="shared" si="28"/>
        <v>48467</v>
      </c>
      <c r="AO494">
        <f t="shared" si="29"/>
        <v>1732</v>
      </c>
      <c r="AP494">
        <f t="shared" si="30"/>
        <v>3</v>
      </c>
      <c r="AQ494" s="3">
        <f t="shared" si="31"/>
        <v>50202</v>
      </c>
    </row>
    <row r="495" spans="1:43" ht="15.75" hidden="1" thickTop="1" x14ac:dyDescent="0.25">
      <c r="A495" s="2">
        <v>16</v>
      </c>
      <c r="B495" s="2">
        <v>2021</v>
      </c>
      <c r="C495" s="2">
        <v>1</v>
      </c>
      <c r="D495" s="4">
        <v>6120</v>
      </c>
      <c r="E495" s="4">
        <v>4532</v>
      </c>
      <c r="F495" s="4">
        <v>7804</v>
      </c>
      <c r="G495" s="2">
        <v>26</v>
      </c>
      <c r="H495" s="2">
        <v>209</v>
      </c>
      <c r="I495" s="2">
        <v>2</v>
      </c>
      <c r="J495" s="2">
        <v>1</v>
      </c>
      <c r="K495" s="2">
        <v>58</v>
      </c>
      <c r="L495" s="2">
        <v>7</v>
      </c>
      <c r="M495" s="2">
        <v>2</v>
      </c>
      <c r="N495" s="2">
        <v>0</v>
      </c>
      <c r="O495" s="2">
        <v>69</v>
      </c>
      <c r="P495" s="2">
        <v>218</v>
      </c>
      <c r="Q495" s="2">
        <v>280</v>
      </c>
      <c r="R495" s="2">
        <v>71</v>
      </c>
      <c r="S495" s="2">
        <v>2</v>
      </c>
      <c r="T495" s="2">
        <v>0</v>
      </c>
      <c r="U495" s="2">
        <v>1</v>
      </c>
      <c r="V495" s="2">
        <v>0</v>
      </c>
      <c r="W495" s="2">
        <v>0</v>
      </c>
      <c r="X495" s="2">
        <v>10</v>
      </c>
      <c r="Y495" s="2">
        <v>315</v>
      </c>
      <c r="Z495" s="4">
        <v>1319</v>
      </c>
      <c r="AA495" s="2">
        <v>584</v>
      </c>
      <c r="AB495" s="2">
        <v>47</v>
      </c>
      <c r="AC495" s="2">
        <v>14</v>
      </c>
      <c r="AD495" s="2">
        <v>7</v>
      </c>
      <c r="AE495" s="2">
        <v>0</v>
      </c>
      <c r="AF495" s="2">
        <v>0</v>
      </c>
      <c r="AG495" s="2">
        <v>0</v>
      </c>
      <c r="AH495" s="2">
        <v>0</v>
      </c>
      <c r="AI495" s="2">
        <v>0</v>
      </c>
      <c r="AJ495" s="2">
        <v>0</v>
      </c>
      <c r="AK495" s="2">
        <v>0</v>
      </c>
      <c r="AL495" s="2">
        <v>0</v>
      </c>
      <c r="AM495" s="2">
        <v>0</v>
      </c>
      <c r="AN495" s="3">
        <f t="shared" si="28"/>
        <v>18761</v>
      </c>
      <c r="AO495">
        <f t="shared" si="29"/>
        <v>2937</v>
      </c>
      <c r="AP495">
        <f t="shared" si="30"/>
        <v>0</v>
      </c>
      <c r="AQ495" s="3">
        <f t="shared" si="31"/>
        <v>21698</v>
      </c>
    </row>
    <row r="496" spans="1:43" ht="15.75" hidden="1" thickTop="1" x14ac:dyDescent="0.25">
      <c r="A496" s="2">
        <v>16</v>
      </c>
      <c r="B496" s="2">
        <v>2021</v>
      </c>
      <c r="C496" s="2">
        <v>2</v>
      </c>
      <c r="D496" s="4">
        <v>6118</v>
      </c>
      <c r="E496" s="4">
        <v>4535</v>
      </c>
      <c r="F496" s="4">
        <v>7936</v>
      </c>
      <c r="G496" s="2">
        <v>27</v>
      </c>
      <c r="H496" s="2">
        <v>209</v>
      </c>
      <c r="I496" s="2">
        <v>2</v>
      </c>
      <c r="J496" s="2">
        <v>0</v>
      </c>
      <c r="K496" s="2">
        <v>58</v>
      </c>
      <c r="L496" s="2">
        <v>7</v>
      </c>
      <c r="M496" s="2">
        <v>2</v>
      </c>
      <c r="N496" s="2">
        <v>0</v>
      </c>
      <c r="O496" s="2">
        <v>65</v>
      </c>
      <c r="P496" s="2">
        <v>219</v>
      </c>
      <c r="Q496" s="2">
        <v>276</v>
      </c>
      <c r="R496" s="2">
        <v>76</v>
      </c>
      <c r="S496" s="2">
        <v>2</v>
      </c>
      <c r="T496" s="2">
        <v>0</v>
      </c>
      <c r="U496" s="2">
        <v>1</v>
      </c>
      <c r="V496" s="2">
        <v>0</v>
      </c>
      <c r="W496" s="2">
        <v>0</v>
      </c>
      <c r="X496" s="2">
        <v>11</v>
      </c>
      <c r="Y496" s="2">
        <v>313</v>
      </c>
      <c r="Z496" s="4">
        <v>1326</v>
      </c>
      <c r="AA496" s="2">
        <v>583</v>
      </c>
      <c r="AB496" s="2">
        <v>47</v>
      </c>
      <c r="AC496" s="2">
        <v>14</v>
      </c>
      <c r="AD496" s="2">
        <v>7</v>
      </c>
      <c r="AE496" s="2">
        <v>0</v>
      </c>
      <c r="AF496" s="2">
        <v>0</v>
      </c>
      <c r="AG496" s="2">
        <v>0</v>
      </c>
      <c r="AH496" s="2">
        <v>0</v>
      </c>
      <c r="AI496" s="2">
        <v>0</v>
      </c>
      <c r="AJ496" s="2">
        <v>0</v>
      </c>
      <c r="AK496" s="2">
        <v>0</v>
      </c>
      <c r="AL496" s="2">
        <v>0</v>
      </c>
      <c r="AM496" s="2">
        <v>0</v>
      </c>
      <c r="AN496" s="3">
        <f t="shared" si="28"/>
        <v>18894</v>
      </c>
      <c r="AO496">
        <f t="shared" si="29"/>
        <v>2940</v>
      </c>
      <c r="AP496">
        <f t="shared" si="30"/>
        <v>0</v>
      </c>
      <c r="AQ496" s="3">
        <f t="shared" si="31"/>
        <v>21834</v>
      </c>
    </row>
    <row r="497" spans="1:43" ht="15.75" hidden="1" thickTop="1" x14ac:dyDescent="0.25">
      <c r="A497" s="2">
        <v>16</v>
      </c>
      <c r="B497" s="2">
        <v>2021</v>
      </c>
      <c r="C497" s="2">
        <v>3</v>
      </c>
      <c r="D497" s="4">
        <v>6131</v>
      </c>
      <c r="E497" s="4">
        <v>4547</v>
      </c>
      <c r="F497" s="4">
        <v>8106</v>
      </c>
      <c r="G497" s="2">
        <v>27</v>
      </c>
      <c r="H497" s="2">
        <v>208</v>
      </c>
      <c r="I497" s="2">
        <v>2</v>
      </c>
      <c r="J497" s="2">
        <v>0</v>
      </c>
      <c r="K497" s="2">
        <v>58</v>
      </c>
      <c r="L497" s="2">
        <v>7</v>
      </c>
      <c r="M497" s="2">
        <v>2</v>
      </c>
      <c r="N497" s="2">
        <v>0</v>
      </c>
      <c r="O497" s="2">
        <v>65</v>
      </c>
      <c r="P497" s="2">
        <v>220</v>
      </c>
      <c r="Q497" s="2">
        <v>283</v>
      </c>
      <c r="R497" s="2">
        <v>74</v>
      </c>
      <c r="S497" s="2">
        <v>2</v>
      </c>
      <c r="T497" s="2">
        <v>0</v>
      </c>
      <c r="U497" s="2">
        <v>1</v>
      </c>
      <c r="V497" s="2">
        <v>0</v>
      </c>
      <c r="W497" s="2">
        <v>0</v>
      </c>
      <c r="X497" s="2">
        <v>11</v>
      </c>
      <c r="Y497" s="2">
        <v>311</v>
      </c>
      <c r="Z497" s="4">
        <v>1332</v>
      </c>
      <c r="AA497" s="2">
        <v>589</v>
      </c>
      <c r="AB497" s="2">
        <v>47</v>
      </c>
      <c r="AC497" s="2">
        <v>14</v>
      </c>
      <c r="AD497" s="2">
        <v>7</v>
      </c>
      <c r="AE497" s="2">
        <v>0</v>
      </c>
      <c r="AF497" s="2">
        <v>0</v>
      </c>
      <c r="AG497" s="2">
        <v>0</v>
      </c>
      <c r="AH497" s="2">
        <v>0</v>
      </c>
      <c r="AI497" s="2">
        <v>0</v>
      </c>
      <c r="AJ497" s="2">
        <v>0</v>
      </c>
      <c r="AK497" s="2">
        <v>0</v>
      </c>
      <c r="AL497" s="2">
        <v>0</v>
      </c>
      <c r="AM497" s="2">
        <v>0</v>
      </c>
      <c r="AN497" s="3">
        <f t="shared" si="28"/>
        <v>19088</v>
      </c>
      <c r="AO497">
        <f t="shared" si="29"/>
        <v>2956</v>
      </c>
      <c r="AP497">
        <f t="shared" si="30"/>
        <v>0</v>
      </c>
      <c r="AQ497" s="3">
        <f t="shared" si="31"/>
        <v>22044</v>
      </c>
    </row>
    <row r="498" spans="1:43" ht="15.75" hidden="1" thickTop="1" x14ac:dyDescent="0.25">
      <c r="A498" s="2">
        <v>16</v>
      </c>
      <c r="B498" s="2">
        <v>2021</v>
      </c>
      <c r="C498" s="2">
        <v>4</v>
      </c>
      <c r="D498" s="4">
        <v>6121</v>
      </c>
      <c r="E498" s="4">
        <v>4569</v>
      </c>
      <c r="F498" s="4">
        <v>8272</v>
      </c>
      <c r="G498" s="2">
        <v>27</v>
      </c>
      <c r="H498" s="2">
        <v>208</v>
      </c>
      <c r="I498" s="2">
        <v>2</v>
      </c>
      <c r="J498" s="2">
        <v>0</v>
      </c>
      <c r="K498" s="2">
        <v>58</v>
      </c>
      <c r="L498" s="2">
        <v>7</v>
      </c>
      <c r="M498" s="2">
        <v>2</v>
      </c>
      <c r="N498" s="2">
        <v>0</v>
      </c>
      <c r="O498" s="2">
        <v>65</v>
      </c>
      <c r="P498" s="2">
        <v>219</v>
      </c>
      <c r="Q498" s="2">
        <v>279</v>
      </c>
      <c r="R498" s="2">
        <v>74</v>
      </c>
      <c r="S498" s="2">
        <v>2</v>
      </c>
      <c r="T498" s="2">
        <v>0</v>
      </c>
      <c r="U498" s="2">
        <v>1</v>
      </c>
      <c r="V498" s="2">
        <v>0</v>
      </c>
      <c r="W498" s="2">
        <v>0</v>
      </c>
      <c r="X498" s="2">
        <v>10</v>
      </c>
      <c r="Y498" s="2">
        <v>313</v>
      </c>
      <c r="Z498" s="4">
        <v>1347</v>
      </c>
      <c r="AA498" s="2">
        <v>590</v>
      </c>
      <c r="AB498" s="2">
        <v>47</v>
      </c>
      <c r="AC498" s="2">
        <v>14</v>
      </c>
      <c r="AD498" s="2">
        <v>7</v>
      </c>
      <c r="AE498" s="2">
        <v>0</v>
      </c>
      <c r="AF498" s="2">
        <v>0</v>
      </c>
      <c r="AG498" s="2">
        <v>0</v>
      </c>
      <c r="AH498" s="2">
        <v>0</v>
      </c>
      <c r="AI498" s="2">
        <v>0</v>
      </c>
      <c r="AJ498" s="2">
        <v>0</v>
      </c>
      <c r="AK498" s="2">
        <v>0</v>
      </c>
      <c r="AL498" s="2">
        <v>0</v>
      </c>
      <c r="AM498" s="2">
        <v>0</v>
      </c>
      <c r="AN498" s="3">
        <f t="shared" si="28"/>
        <v>19266</v>
      </c>
      <c r="AO498">
        <f t="shared" si="29"/>
        <v>2968</v>
      </c>
      <c r="AP498">
        <f t="shared" si="30"/>
        <v>0</v>
      </c>
      <c r="AQ498" s="3">
        <f t="shared" si="31"/>
        <v>22234</v>
      </c>
    </row>
    <row r="499" spans="1:43" ht="15.75" hidden="1" thickTop="1" x14ac:dyDescent="0.25">
      <c r="A499" s="2">
        <v>16</v>
      </c>
      <c r="B499" s="2">
        <v>2021</v>
      </c>
      <c r="C499" s="2">
        <v>5</v>
      </c>
      <c r="D499" s="4">
        <v>6129</v>
      </c>
      <c r="E499" s="4">
        <v>4572</v>
      </c>
      <c r="F499" s="4">
        <v>8424</v>
      </c>
      <c r="G499" s="2">
        <v>27</v>
      </c>
      <c r="H499" s="2">
        <v>208</v>
      </c>
      <c r="I499" s="2">
        <v>2</v>
      </c>
      <c r="J499" s="2">
        <v>0</v>
      </c>
      <c r="K499" s="2">
        <v>58</v>
      </c>
      <c r="L499" s="2">
        <v>7</v>
      </c>
      <c r="M499" s="2">
        <v>2</v>
      </c>
      <c r="N499" s="2">
        <v>0</v>
      </c>
      <c r="O499" s="2">
        <v>67</v>
      </c>
      <c r="P499" s="2">
        <v>220</v>
      </c>
      <c r="Q499" s="2">
        <v>294</v>
      </c>
      <c r="R499" s="2">
        <v>73</v>
      </c>
      <c r="S499" s="2">
        <v>2</v>
      </c>
      <c r="T499" s="2">
        <v>0</v>
      </c>
      <c r="U499" s="2">
        <v>1</v>
      </c>
      <c r="V499" s="2">
        <v>0</v>
      </c>
      <c r="W499" s="2">
        <v>0</v>
      </c>
      <c r="X499" s="2">
        <v>10</v>
      </c>
      <c r="Y499" s="2">
        <v>312</v>
      </c>
      <c r="Z499" s="4">
        <v>1340</v>
      </c>
      <c r="AA499" s="2">
        <v>593</v>
      </c>
      <c r="AB499" s="2">
        <v>47</v>
      </c>
      <c r="AC499" s="2">
        <v>14</v>
      </c>
      <c r="AD499" s="2">
        <v>7</v>
      </c>
      <c r="AE499" s="2">
        <v>0</v>
      </c>
      <c r="AF499" s="2">
        <v>0</v>
      </c>
      <c r="AG499" s="2">
        <v>0</v>
      </c>
      <c r="AH499" s="2">
        <v>0</v>
      </c>
      <c r="AI499" s="2">
        <v>0</v>
      </c>
      <c r="AJ499" s="2">
        <v>0</v>
      </c>
      <c r="AK499" s="2">
        <v>0</v>
      </c>
      <c r="AL499" s="2">
        <v>0</v>
      </c>
      <c r="AM499" s="2">
        <v>0</v>
      </c>
      <c r="AN499" s="3">
        <f t="shared" si="28"/>
        <v>19429</v>
      </c>
      <c r="AO499">
        <f t="shared" si="29"/>
        <v>2980</v>
      </c>
      <c r="AP499">
        <f t="shared" si="30"/>
        <v>0</v>
      </c>
      <c r="AQ499" s="3">
        <f t="shared" si="31"/>
        <v>22409</v>
      </c>
    </row>
    <row r="500" spans="1:43" ht="15.75" hidden="1" thickTop="1" x14ac:dyDescent="0.25">
      <c r="A500" s="2">
        <v>16</v>
      </c>
      <c r="B500" s="2">
        <v>2021</v>
      </c>
      <c r="C500" s="2">
        <v>6</v>
      </c>
      <c r="D500" s="4">
        <v>6130</v>
      </c>
      <c r="E500" s="4">
        <v>4583</v>
      </c>
      <c r="F500" s="4">
        <v>8608</v>
      </c>
      <c r="G500" s="2">
        <v>27</v>
      </c>
      <c r="H500" s="2">
        <v>207</v>
      </c>
      <c r="I500" s="2">
        <v>2</v>
      </c>
      <c r="J500" s="2">
        <v>0</v>
      </c>
      <c r="K500" s="2">
        <v>58</v>
      </c>
      <c r="L500" s="2">
        <v>7</v>
      </c>
      <c r="M500" s="2">
        <v>2</v>
      </c>
      <c r="N500" s="2">
        <v>0</v>
      </c>
      <c r="O500" s="2">
        <v>67</v>
      </c>
      <c r="P500" s="2">
        <v>216</v>
      </c>
      <c r="Q500" s="2">
        <v>276</v>
      </c>
      <c r="R500" s="2">
        <v>72</v>
      </c>
      <c r="S500" s="2">
        <v>2</v>
      </c>
      <c r="T500" s="2">
        <v>0</v>
      </c>
      <c r="U500" s="2">
        <v>1</v>
      </c>
      <c r="V500" s="2">
        <v>0</v>
      </c>
      <c r="W500" s="2">
        <v>0</v>
      </c>
      <c r="X500" s="2">
        <v>10</v>
      </c>
      <c r="Y500" s="2">
        <v>313</v>
      </c>
      <c r="Z500" s="4">
        <v>1351</v>
      </c>
      <c r="AA500" s="2">
        <v>592</v>
      </c>
      <c r="AB500" s="2">
        <v>47</v>
      </c>
      <c r="AC500" s="2">
        <v>14</v>
      </c>
      <c r="AD500" s="2">
        <v>7</v>
      </c>
      <c r="AE500" s="2">
        <v>0</v>
      </c>
      <c r="AF500" s="2">
        <v>0</v>
      </c>
      <c r="AG500" s="2">
        <v>0</v>
      </c>
      <c r="AH500" s="2">
        <v>0</v>
      </c>
      <c r="AI500" s="2">
        <v>0</v>
      </c>
      <c r="AJ500" s="2">
        <v>0</v>
      </c>
      <c r="AK500" s="2">
        <v>0</v>
      </c>
      <c r="AL500" s="2">
        <v>0</v>
      </c>
      <c r="AM500" s="2">
        <v>0</v>
      </c>
      <c r="AN500" s="3">
        <f t="shared" si="28"/>
        <v>19624</v>
      </c>
      <c r="AO500">
        <f t="shared" si="29"/>
        <v>2968</v>
      </c>
      <c r="AP500">
        <f t="shared" si="30"/>
        <v>0</v>
      </c>
      <c r="AQ500" s="3">
        <f t="shared" si="31"/>
        <v>22592</v>
      </c>
    </row>
    <row r="501" spans="1:43" ht="15.75" hidden="1" thickTop="1" x14ac:dyDescent="0.25">
      <c r="A501" s="2">
        <v>16</v>
      </c>
      <c r="B501" s="2">
        <v>2021</v>
      </c>
      <c r="C501" s="2">
        <v>7</v>
      </c>
      <c r="D501" s="4">
        <v>5491</v>
      </c>
      <c r="E501" s="4">
        <v>5686</v>
      </c>
      <c r="F501" s="4">
        <v>8259</v>
      </c>
      <c r="G501" s="2">
        <v>27</v>
      </c>
      <c r="H501" s="2">
        <v>293</v>
      </c>
      <c r="I501" s="2">
        <v>1</v>
      </c>
      <c r="J501" s="2">
        <v>0</v>
      </c>
      <c r="K501" s="2">
        <v>54</v>
      </c>
      <c r="L501" s="2">
        <v>13</v>
      </c>
      <c r="M501" s="2">
        <v>1</v>
      </c>
      <c r="N501" s="2">
        <v>0</v>
      </c>
      <c r="O501" s="2">
        <v>67</v>
      </c>
      <c r="P501" s="2">
        <v>248</v>
      </c>
      <c r="Q501" s="2">
        <v>269</v>
      </c>
      <c r="R501" s="2">
        <v>60</v>
      </c>
      <c r="S501" s="2">
        <v>1</v>
      </c>
      <c r="T501" s="2">
        <v>0</v>
      </c>
      <c r="U501" s="2">
        <v>0</v>
      </c>
      <c r="V501" s="2">
        <v>0</v>
      </c>
      <c r="W501" s="2">
        <v>0</v>
      </c>
      <c r="X501" s="2">
        <v>10</v>
      </c>
      <c r="Y501" s="2">
        <v>402</v>
      </c>
      <c r="Z501" s="4">
        <v>1317</v>
      </c>
      <c r="AA501" s="2">
        <v>529</v>
      </c>
      <c r="AB501" s="2">
        <v>42</v>
      </c>
      <c r="AC501" s="2">
        <v>14</v>
      </c>
      <c r="AD501" s="2">
        <v>10</v>
      </c>
      <c r="AE501" s="2">
        <v>0</v>
      </c>
      <c r="AF501" s="2">
        <v>0</v>
      </c>
      <c r="AG501" s="2">
        <v>0</v>
      </c>
      <c r="AH501" s="2">
        <v>0</v>
      </c>
      <c r="AI501" s="2">
        <v>0</v>
      </c>
      <c r="AJ501" s="2">
        <v>0</v>
      </c>
      <c r="AK501" s="2">
        <v>0</v>
      </c>
      <c r="AL501" s="2">
        <v>0</v>
      </c>
      <c r="AM501" s="2">
        <v>0</v>
      </c>
      <c r="AN501" s="3">
        <f t="shared" si="28"/>
        <v>19825</v>
      </c>
      <c r="AO501">
        <f t="shared" si="29"/>
        <v>2969</v>
      </c>
      <c r="AP501">
        <f t="shared" si="30"/>
        <v>0</v>
      </c>
      <c r="AQ501" s="3">
        <f t="shared" si="31"/>
        <v>22794</v>
      </c>
    </row>
    <row r="502" spans="1:43" ht="15.75" hidden="1" thickTop="1" x14ac:dyDescent="0.25">
      <c r="A502" s="2">
        <v>16</v>
      </c>
      <c r="B502" s="2">
        <v>2021</v>
      </c>
      <c r="C502" s="2">
        <v>8</v>
      </c>
      <c r="D502" s="4">
        <v>5494</v>
      </c>
      <c r="E502" s="4">
        <v>5697</v>
      </c>
      <c r="F502" s="4">
        <v>8507</v>
      </c>
      <c r="G502" s="2">
        <v>27</v>
      </c>
      <c r="H502" s="2">
        <v>294</v>
      </c>
      <c r="I502" s="2">
        <v>1</v>
      </c>
      <c r="J502" s="2">
        <v>0</v>
      </c>
      <c r="K502" s="2">
        <v>54</v>
      </c>
      <c r="L502" s="2">
        <v>13</v>
      </c>
      <c r="M502" s="2">
        <v>1</v>
      </c>
      <c r="N502" s="2">
        <v>0</v>
      </c>
      <c r="O502" s="2">
        <v>66</v>
      </c>
      <c r="P502" s="2">
        <v>251</v>
      </c>
      <c r="Q502" s="2">
        <v>278</v>
      </c>
      <c r="R502" s="2">
        <v>60</v>
      </c>
      <c r="S502" s="2">
        <v>2</v>
      </c>
      <c r="T502" s="2">
        <v>0</v>
      </c>
      <c r="U502" s="2">
        <v>0</v>
      </c>
      <c r="V502" s="2">
        <v>0</v>
      </c>
      <c r="W502" s="2">
        <v>0</v>
      </c>
      <c r="X502" s="2">
        <v>10</v>
      </c>
      <c r="Y502" s="2">
        <v>402</v>
      </c>
      <c r="Z502" s="4">
        <v>1326</v>
      </c>
      <c r="AA502" s="2">
        <v>532</v>
      </c>
      <c r="AB502" s="2">
        <v>42</v>
      </c>
      <c r="AC502" s="2">
        <v>14</v>
      </c>
      <c r="AD502" s="2">
        <v>10</v>
      </c>
      <c r="AE502" s="2">
        <v>0</v>
      </c>
      <c r="AF502" s="2">
        <v>0</v>
      </c>
      <c r="AG502" s="2">
        <v>0</v>
      </c>
      <c r="AH502" s="2">
        <v>0</v>
      </c>
      <c r="AI502" s="2">
        <v>0</v>
      </c>
      <c r="AJ502" s="2">
        <v>0</v>
      </c>
      <c r="AK502" s="2">
        <v>0</v>
      </c>
      <c r="AL502" s="2">
        <v>0</v>
      </c>
      <c r="AM502" s="2">
        <v>0</v>
      </c>
      <c r="AN502" s="3">
        <f t="shared" si="28"/>
        <v>20088</v>
      </c>
      <c r="AO502">
        <f t="shared" si="29"/>
        <v>2993</v>
      </c>
      <c r="AP502">
        <f t="shared" si="30"/>
        <v>0</v>
      </c>
      <c r="AQ502" s="3">
        <f t="shared" si="31"/>
        <v>23081</v>
      </c>
    </row>
    <row r="503" spans="1:43" ht="15.75" hidden="1" thickTop="1" x14ac:dyDescent="0.25">
      <c r="A503" s="2">
        <v>16</v>
      </c>
      <c r="B503" s="2">
        <v>2021</v>
      </c>
      <c r="C503" s="2">
        <v>9</v>
      </c>
      <c r="D503" s="4">
        <v>5496</v>
      </c>
      <c r="E503" s="4">
        <v>5693</v>
      </c>
      <c r="F503" s="4">
        <v>8633</v>
      </c>
      <c r="G503" s="2">
        <v>27</v>
      </c>
      <c r="H503" s="2">
        <v>294</v>
      </c>
      <c r="I503" s="2">
        <v>2</v>
      </c>
      <c r="J503" s="2">
        <v>0</v>
      </c>
      <c r="K503" s="2">
        <v>54</v>
      </c>
      <c r="L503" s="2">
        <v>12</v>
      </c>
      <c r="M503" s="2">
        <v>1</v>
      </c>
      <c r="N503" s="2">
        <v>0</v>
      </c>
      <c r="O503" s="2">
        <v>66</v>
      </c>
      <c r="P503" s="2">
        <v>250</v>
      </c>
      <c r="Q503" s="2">
        <v>269</v>
      </c>
      <c r="R503" s="2">
        <v>58</v>
      </c>
      <c r="S503" s="2">
        <v>2</v>
      </c>
      <c r="T503" s="2">
        <v>0</v>
      </c>
      <c r="U503" s="2">
        <v>0</v>
      </c>
      <c r="V503" s="2">
        <v>0</v>
      </c>
      <c r="W503" s="2">
        <v>0</v>
      </c>
      <c r="X503" s="2">
        <v>10</v>
      </c>
      <c r="Y503" s="2">
        <v>406</v>
      </c>
      <c r="Z503" s="4">
        <v>1335</v>
      </c>
      <c r="AA503" s="2">
        <v>535</v>
      </c>
      <c r="AB503" s="2">
        <v>43</v>
      </c>
      <c r="AC503" s="2">
        <v>14</v>
      </c>
      <c r="AD503" s="2">
        <v>10</v>
      </c>
      <c r="AE503" s="2">
        <v>0</v>
      </c>
      <c r="AF503" s="2">
        <v>0</v>
      </c>
      <c r="AG503" s="2">
        <v>0</v>
      </c>
      <c r="AH503" s="2">
        <v>0</v>
      </c>
      <c r="AI503" s="2">
        <v>0</v>
      </c>
      <c r="AJ503" s="2">
        <v>0</v>
      </c>
      <c r="AK503" s="2">
        <v>0</v>
      </c>
      <c r="AL503" s="2">
        <v>0</v>
      </c>
      <c r="AM503" s="2">
        <v>0</v>
      </c>
      <c r="AN503" s="3">
        <f t="shared" si="28"/>
        <v>20212</v>
      </c>
      <c r="AO503">
        <f t="shared" si="29"/>
        <v>2998</v>
      </c>
      <c r="AP503">
        <f t="shared" si="30"/>
        <v>0</v>
      </c>
      <c r="AQ503" s="3">
        <f t="shared" si="31"/>
        <v>23210</v>
      </c>
    </row>
    <row r="504" spans="1:43" ht="15.75" hidden="1" thickTop="1" x14ac:dyDescent="0.25">
      <c r="A504" s="2">
        <v>16</v>
      </c>
      <c r="B504" s="2">
        <v>2021</v>
      </c>
      <c r="C504" s="2">
        <v>10</v>
      </c>
      <c r="D504" s="4">
        <v>5502</v>
      </c>
      <c r="E504" s="4">
        <v>5706</v>
      </c>
      <c r="F504" s="4">
        <v>8943</v>
      </c>
      <c r="G504" s="2">
        <v>27</v>
      </c>
      <c r="H504" s="2">
        <v>294</v>
      </c>
      <c r="I504" s="2">
        <v>1</v>
      </c>
      <c r="J504" s="2">
        <v>0</v>
      </c>
      <c r="K504" s="2">
        <v>54</v>
      </c>
      <c r="L504" s="2">
        <v>13</v>
      </c>
      <c r="M504" s="2">
        <v>1</v>
      </c>
      <c r="N504" s="2">
        <v>0</v>
      </c>
      <c r="O504" s="2">
        <v>65</v>
      </c>
      <c r="P504" s="2">
        <v>255</v>
      </c>
      <c r="Q504" s="2">
        <v>272</v>
      </c>
      <c r="R504" s="2">
        <v>60</v>
      </c>
      <c r="S504" s="2">
        <v>2</v>
      </c>
      <c r="T504" s="2">
        <v>0</v>
      </c>
      <c r="U504" s="2">
        <v>0</v>
      </c>
      <c r="V504" s="2">
        <v>0</v>
      </c>
      <c r="W504" s="2">
        <v>0</v>
      </c>
      <c r="X504" s="2">
        <v>10</v>
      </c>
      <c r="Y504" s="2">
        <v>403</v>
      </c>
      <c r="Z504" s="4">
        <v>1351</v>
      </c>
      <c r="AA504" s="2">
        <v>536</v>
      </c>
      <c r="AB504" s="2">
        <v>43</v>
      </c>
      <c r="AC504" s="2">
        <v>14</v>
      </c>
      <c r="AD504" s="2">
        <v>10</v>
      </c>
      <c r="AE504" s="2">
        <v>0</v>
      </c>
      <c r="AF504" s="2">
        <v>0</v>
      </c>
      <c r="AG504" s="2">
        <v>0</v>
      </c>
      <c r="AH504" s="2">
        <v>0</v>
      </c>
      <c r="AI504" s="2">
        <v>0</v>
      </c>
      <c r="AJ504" s="2">
        <v>0</v>
      </c>
      <c r="AK504" s="2">
        <v>0</v>
      </c>
      <c r="AL504" s="2">
        <v>0</v>
      </c>
      <c r="AM504" s="2">
        <v>0</v>
      </c>
      <c r="AN504" s="3">
        <f t="shared" si="28"/>
        <v>20541</v>
      </c>
      <c r="AO504">
        <f t="shared" si="29"/>
        <v>3021</v>
      </c>
      <c r="AP504">
        <f t="shared" si="30"/>
        <v>0</v>
      </c>
      <c r="AQ504" s="3">
        <f t="shared" si="31"/>
        <v>23562</v>
      </c>
    </row>
    <row r="505" spans="1:43" ht="15.75" hidden="1" thickTop="1" x14ac:dyDescent="0.25">
      <c r="A505" s="2">
        <v>16</v>
      </c>
      <c r="B505" s="2">
        <v>2021</v>
      </c>
      <c r="C505" s="2">
        <v>11</v>
      </c>
      <c r="D505" s="4">
        <v>5507</v>
      </c>
      <c r="E505" s="4">
        <v>5698</v>
      </c>
      <c r="F505" s="4">
        <v>9121</v>
      </c>
      <c r="G505" s="2">
        <v>26</v>
      </c>
      <c r="H505" s="2">
        <v>293</v>
      </c>
      <c r="I505" s="2">
        <v>1</v>
      </c>
      <c r="J505" s="2">
        <v>0</v>
      </c>
      <c r="K505" s="2">
        <v>54</v>
      </c>
      <c r="L505" s="2">
        <v>13</v>
      </c>
      <c r="M505" s="2">
        <v>1</v>
      </c>
      <c r="N505" s="2">
        <v>0</v>
      </c>
      <c r="O505" s="2">
        <v>64</v>
      </c>
      <c r="P505" s="2">
        <v>259</v>
      </c>
      <c r="Q505" s="2">
        <v>268</v>
      </c>
      <c r="R505" s="2">
        <v>60</v>
      </c>
      <c r="S505" s="2">
        <v>3</v>
      </c>
      <c r="T505" s="2">
        <v>0</v>
      </c>
      <c r="U505" s="2">
        <v>0</v>
      </c>
      <c r="V505" s="2">
        <v>0</v>
      </c>
      <c r="W505" s="2">
        <v>0</v>
      </c>
      <c r="X505" s="2">
        <v>10</v>
      </c>
      <c r="Y505" s="2">
        <v>402</v>
      </c>
      <c r="Z505" s="4">
        <v>1369</v>
      </c>
      <c r="AA505" s="2">
        <v>537</v>
      </c>
      <c r="AB505" s="2">
        <v>42</v>
      </c>
      <c r="AC505" s="2">
        <v>14</v>
      </c>
      <c r="AD505" s="2">
        <v>10</v>
      </c>
      <c r="AE505" s="2">
        <v>0</v>
      </c>
      <c r="AF505" s="2">
        <v>0</v>
      </c>
      <c r="AG505" s="2">
        <v>0</v>
      </c>
      <c r="AH505" s="2">
        <v>0</v>
      </c>
      <c r="AI505" s="2">
        <v>0</v>
      </c>
      <c r="AJ505" s="2">
        <v>0</v>
      </c>
      <c r="AK505" s="2">
        <v>0</v>
      </c>
      <c r="AL505" s="2">
        <v>0</v>
      </c>
      <c r="AM505" s="2">
        <v>0</v>
      </c>
      <c r="AN505" s="3">
        <f t="shared" si="28"/>
        <v>20714</v>
      </c>
      <c r="AO505">
        <f t="shared" si="29"/>
        <v>3038</v>
      </c>
      <c r="AP505">
        <f t="shared" si="30"/>
        <v>0</v>
      </c>
      <c r="AQ505" s="3">
        <f t="shared" si="31"/>
        <v>23752</v>
      </c>
    </row>
    <row r="506" spans="1:43" ht="15.75" hidden="1" thickTop="1" x14ac:dyDescent="0.25">
      <c r="A506" s="2">
        <v>16</v>
      </c>
      <c r="B506" s="2">
        <v>2021</v>
      </c>
      <c r="C506" s="2">
        <v>12</v>
      </c>
      <c r="D506" s="4">
        <v>5510</v>
      </c>
      <c r="E506" s="4">
        <v>5707</v>
      </c>
      <c r="F506" s="4">
        <v>9381</v>
      </c>
      <c r="G506" s="2">
        <v>28</v>
      </c>
      <c r="H506" s="2">
        <v>293</v>
      </c>
      <c r="I506" s="2">
        <v>1</v>
      </c>
      <c r="J506" s="2">
        <v>0</v>
      </c>
      <c r="K506" s="2">
        <v>54</v>
      </c>
      <c r="L506" s="2">
        <v>13</v>
      </c>
      <c r="M506" s="2">
        <v>1</v>
      </c>
      <c r="N506" s="2">
        <v>0</v>
      </c>
      <c r="O506" s="2">
        <v>65</v>
      </c>
      <c r="P506" s="2">
        <v>250</v>
      </c>
      <c r="Q506" s="2">
        <v>268</v>
      </c>
      <c r="R506" s="2">
        <v>63</v>
      </c>
      <c r="S506" s="2">
        <v>3</v>
      </c>
      <c r="T506" s="2">
        <v>0</v>
      </c>
      <c r="U506" s="2">
        <v>0</v>
      </c>
      <c r="V506" s="2">
        <v>0</v>
      </c>
      <c r="W506" s="2">
        <v>0</v>
      </c>
      <c r="X506" s="2">
        <v>9</v>
      </c>
      <c r="Y506" s="2">
        <v>411</v>
      </c>
      <c r="Z506" s="4">
        <v>1370</v>
      </c>
      <c r="AA506" s="2">
        <v>539</v>
      </c>
      <c r="AB506" s="2">
        <v>42</v>
      </c>
      <c r="AC506" s="2">
        <v>14</v>
      </c>
      <c r="AD506" s="2">
        <v>10</v>
      </c>
      <c r="AE506" s="2">
        <v>0</v>
      </c>
      <c r="AF506" s="2">
        <v>0</v>
      </c>
      <c r="AG506" s="2">
        <v>0</v>
      </c>
      <c r="AH506" s="2">
        <v>0</v>
      </c>
      <c r="AI506" s="2">
        <v>0</v>
      </c>
      <c r="AJ506" s="2">
        <v>0</v>
      </c>
      <c r="AK506" s="2">
        <v>0</v>
      </c>
      <c r="AL506" s="2">
        <v>0</v>
      </c>
      <c r="AM506" s="2">
        <v>0</v>
      </c>
      <c r="AN506" s="3">
        <f t="shared" si="28"/>
        <v>20988</v>
      </c>
      <c r="AO506">
        <f t="shared" si="29"/>
        <v>3044</v>
      </c>
      <c r="AP506">
        <f t="shared" si="30"/>
        <v>0</v>
      </c>
      <c r="AQ506" s="3">
        <f t="shared" si="31"/>
        <v>24032</v>
      </c>
    </row>
    <row r="507" spans="1:43" ht="15.75" hidden="1" thickTop="1" x14ac:dyDescent="0.25">
      <c r="A507" s="2">
        <v>1</v>
      </c>
      <c r="B507" s="2">
        <v>2022</v>
      </c>
      <c r="C507" s="2">
        <v>4</v>
      </c>
      <c r="D507" s="4">
        <v>25341</v>
      </c>
      <c r="E507" s="4">
        <v>17927</v>
      </c>
      <c r="F507" s="4">
        <v>7155</v>
      </c>
      <c r="G507" s="2">
        <v>515</v>
      </c>
      <c r="H507" s="2">
        <v>383</v>
      </c>
      <c r="I507" s="2">
        <v>23</v>
      </c>
      <c r="J507" s="2">
        <v>0</v>
      </c>
      <c r="K507" s="2">
        <v>99</v>
      </c>
      <c r="L507" s="2">
        <v>154</v>
      </c>
      <c r="M507" s="2">
        <v>47</v>
      </c>
      <c r="N507" s="2">
        <v>0</v>
      </c>
      <c r="O507" s="2">
        <v>364</v>
      </c>
      <c r="P507" s="4">
        <v>2247</v>
      </c>
      <c r="Q507" s="4">
        <v>1126</v>
      </c>
      <c r="R507" s="2">
        <v>177</v>
      </c>
      <c r="S507" s="2">
        <v>9</v>
      </c>
      <c r="T507" s="2">
        <v>0</v>
      </c>
      <c r="U507" s="2">
        <v>1</v>
      </c>
      <c r="V507" s="2">
        <v>0</v>
      </c>
      <c r="W507" s="2">
        <v>0</v>
      </c>
      <c r="X507" s="2">
        <v>37</v>
      </c>
      <c r="Y507" s="2">
        <v>944</v>
      </c>
      <c r="Z507" s="4">
        <v>2666</v>
      </c>
      <c r="AA507" s="4">
        <v>1430</v>
      </c>
      <c r="AB507" s="2">
        <v>141</v>
      </c>
      <c r="AC507" s="2">
        <v>22</v>
      </c>
      <c r="AD507" s="2">
        <v>18</v>
      </c>
      <c r="AE507" s="2">
        <v>0</v>
      </c>
      <c r="AF507" s="2">
        <v>1</v>
      </c>
      <c r="AG507" s="2">
        <v>0</v>
      </c>
      <c r="AH507" s="2">
        <v>0</v>
      </c>
      <c r="AI507" s="2">
        <v>0</v>
      </c>
      <c r="AJ507" s="2">
        <v>0</v>
      </c>
      <c r="AK507" s="2">
        <v>0</v>
      </c>
      <c r="AL507" s="2">
        <v>0</v>
      </c>
      <c r="AM507" s="2">
        <v>3</v>
      </c>
      <c r="AN507" s="3">
        <f t="shared" si="28"/>
        <v>51644</v>
      </c>
      <c r="AO507">
        <f t="shared" si="29"/>
        <v>9182</v>
      </c>
      <c r="AP507">
        <f t="shared" si="30"/>
        <v>4</v>
      </c>
      <c r="AQ507" s="3">
        <f t="shared" si="31"/>
        <v>60830</v>
      </c>
    </row>
    <row r="508" spans="1:43" ht="15.75" hidden="1" thickTop="1" x14ac:dyDescent="0.25">
      <c r="A508" s="2">
        <v>1</v>
      </c>
      <c r="B508" s="2">
        <v>2022</v>
      </c>
      <c r="C508" s="2">
        <v>5</v>
      </c>
      <c r="D508" s="4">
        <v>25307</v>
      </c>
      <c r="E508" s="4">
        <v>17947</v>
      </c>
      <c r="F508" s="4">
        <v>7199</v>
      </c>
      <c r="G508" s="2">
        <v>516</v>
      </c>
      <c r="H508" s="2">
        <v>382</v>
      </c>
      <c r="I508" s="2">
        <v>23</v>
      </c>
      <c r="J508" s="2">
        <v>0</v>
      </c>
      <c r="K508" s="2">
        <v>99</v>
      </c>
      <c r="L508" s="2">
        <v>153</v>
      </c>
      <c r="M508" s="2">
        <v>47</v>
      </c>
      <c r="N508" s="2">
        <v>0</v>
      </c>
      <c r="O508" s="2">
        <v>363</v>
      </c>
      <c r="P508" s="4">
        <v>2238</v>
      </c>
      <c r="Q508" s="4">
        <v>1113</v>
      </c>
      <c r="R508" s="2">
        <v>172</v>
      </c>
      <c r="S508" s="2">
        <v>8</v>
      </c>
      <c r="T508" s="2">
        <v>0</v>
      </c>
      <c r="U508" s="2">
        <v>1</v>
      </c>
      <c r="V508" s="2">
        <v>0</v>
      </c>
      <c r="W508" s="2">
        <v>0</v>
      </c>
      <c r="X508" s="2">
        <v>38</v>
      </c>
      <c r="Y508" s="2">
        <v>957</v>
      </c>
      <c r="Z508" s="4">
        <v>2683</v>
      </c>
      <c r="AA508" s="4">
        <v>1435</v>
      </c>
      <c r="AB508" s="2">
        <v>143</v>
      </c>
      <c r="AC508" s="2">
        <v>22</v>
      </c>
      <c r="AD508" s="2">
        <v>18</v>
      </c>
      <c r="AE508" s="2">
        <v>0</v>
      </c>
      <c r="AF508" s="2">
        <v>1</v>
      </c>
      <c r="AG508" s="2">
        <v>0</v>
      </c>
      <c r="AH508" s="2">
        <v>0</v>
      </c>
      <c r="AI508" s="2">
        <v>0</v>
      </c>
      <c r="AJ508" s="2">
        <v>0</v>
      </c>
      <c r="AK508" s="2">
        <v>0</v>
      </c>
      <c r="AL508" s="2">
        <v>0</v>
      </c>
      <c r="AM508" s="2">
        <v>3</v>
      </c>
      <c r="AN508" s="3">
        <f t="shared" si="28"/>
        <v>51673</v>
      </c>
      <c r="AO508">
        <f t="shared" si="29"/>
        <v>9191</v>
      </c>
      <c r="AP508">
        <f t="shared" si="30"/>
        <v>4</v>
      </c>
      <c r="AQ508" s="3">
        <f t="shared" si="31"/>
        <v>60868</v>
      </c>
    </row>
    <row r="509" spans="1:43" ht="15.75" hidden="1" thickTop="1" x14ac:dyDescent="0.25">
      <c r="A509" s="2">
        <v>1</v>
      </c>
      <c r="B509" s="2">
        <v>2022</v>
      </c>
      <c r="C509" s="2">
        <v>6</v>
      </c>
      <c r="D509" s="4">
        <v>25276</v>
      </c>
      <c r="E509" s="4">
        <v>17933</v>
      </c>
      <c r="F509" s="4">
        <v>7270</v>
      </c>
      <c r="G509" s="2">
        <v>518</v>
      </c>
      <c r="H509" s="2">
        <v>381</v>
      </c>
      <c r="I509" s="2">
        <v>23</v>
      </c>
      <c r="J509" s="2">
        <v>0</v>
      </c>
      <c r="K509" s="2">
        <v>99</v>
      </c>
      <c r="L509" s="2">
        <v>155</v>
      </c>
      <c r="M509" s="2">
        <v>47</v>
      </c>
      <c r="N509" s="2">
        <v>0</v>
      </c>
      <c r="O509" s="2">
        <v>365</v>
      </c>
      <c r="P509" s="4">
        <v>2239</v>
      </c>
      <c r="Q509" s="4">
        <v>1118</v>
      </c>
      <c r="R509" s="2">
        <v>177</v>
      </c>
      <c r="S509" s="2">
        <v>9</v>
      </c>
      <c r="T509" s="2">
        <v>0</v>
      </c>
      <c r="U509" s="2">
        <v>1</v>
      </c>
      <c r="V509" s="2">
        <v>0</v>
      </c>
      <c r="W509" s="2">
        <v>0</v>
      </c>
      <c r="X509" s="2">
        <v>38</v>
      </c>
      <c r="Y509" s="2">
        <v>938</v>
      </c>
      <c r="Z509" s="4">
        <v>2688</v>
      </c>
      <c r="AA509" s="4">
        <v>1436</v>
      </c>
      <c r="AB509" s="2">
        <v>142</v>
      </c>
      <c r="AC509" s="2">
        <v>22</v>
      </c>
      <c r="AD509" s="2">
        <v>18</v>
      </c>
      <c r="AE509" s="2">
        <v>0</v>
      </c>
      <c r="AF509" s="2">
        <v>1</v>
      </c>
      <c r="AG509" s="2">
        <v>0</v>
      </c>
      <c r="AH509" s="2">
        <v>0</v>
      </c>
      <c r="AI509" s="2">
        <v>0</v>
      </c>
      <c r="AJ509" s="2">
        <v>0</v>
      </c>
      <c r="AK509" s="2">
        <v>0</v>
      </c>
      <c r="AL509" s="2">
        <v>0</v>
      </c>
      <c r="AM509" s="2">
        <v>3</v>
      </c>
      <c r="AN509" s="3">
        <f t="shared" si="28"/>
        <v>51702</v>
      </c>
      <c r="AO509">
        <f t="shared" si="29"/>
        <v>9191</v>
      </c>
      <c r="AP509">
        <f t="shared" si="30"/>
        <v>4</v>
      </c>
      <c r="AQ509" s="3">
        <f t="shared" si="31"/>
        <v>60897</v>
      </c>
    </row>
    <row r="510" spans="1:43" ht="15.75" hidden="1" thickTop="1" x14ac:dyDescent="0.25">
      <c r="A510" s="2">
        <v>1</v>
      </c>
      <c r="B510" s="2">
        <v>2022</v>
      </c>
      <c r="C510" s="2">
        <v>7</v>
      </c>
      <c r="D510" s="4">
        <v>26154</v>
      </c>
      <c r="E510" s="4">
        <v>17432</v>
      </c>
      <c r="F510" s="4">
        <v>6747</v>
      </c>
      <c r="G510" s="2">
        <v>515</v>
      </c>
      <c r="H510" s="2">
        <v>391</v>
      </c>
      <c r="I510" s="2">
        <v>25</v>
      </c>
      <c r="J510" s="2">
        <v>0</v>
      </c>
      <c r="K510" s="2">
        <v>100</v>
      </c>
      <c r="L510" s="2">
        <v>155</v>
      </c>
      <c r="M510" s="2">
        <v>48</v>
      </c>
      <c r="N510" s="2">
        <v>0</v>
      </c>
      <c r="O510" s="2">
        <v>367</v>
      </c>
      <c r="P510" s="4">
        <v>2197</v>
      </c>
      <c r="Q510" s="4">
        <v>1110</v>
      </c>
      <c r="R510" s="2">
        <v>202</v>
      </c>
      <c r="S510" s="2">
        <v>10</v>
      </c>
      <c r="T510" s="2">
        <v>1</v>
      </c>
      <c r="U510" s="2">
        <v>1</v>
      </c>
      <c r="V510" s="2">
        <v>0</v>
      </c>
      <c r="W510" s="2">
        <v>0</v>
      </c>
      <c r="X510" s="2">
        <v>38</v>
      </c>
      <c r="Y510" s="2">
        <v>880</v>
      </c>
      <c r="Z510" s="4">
        <v>2649</v>
      </c>
      <c r="AA510" s="4">
        <v>1554</v>
      </c>
      <c r="AB510" s="2">
        <v>159</v>
      </c>
      <c r="AC510" s="2">
        <v>20</v>
      </c>
      <c r="AD510" s="2">
        <v>18</v>
      </c>
      <c r="AE510" s="2">
        <v>0</v>
      </c>
      <c r="AF510" s="2">
        <v>1</v>
      </c>
      <c r="AG510" s="2">
        <v>0</v>
      </c>
      <c r="AH510" s="2">
        <v>0</v>
      </c>
      <c r="AI510" s="2">
        <v>0</v>
      </c>
      <c r="AJ510" s="2">
        <v>0</v>
      </c>
      <c r="AK510" s="2">
        <v>0</v>
      </c>
      <c r="AL510" s="2">
        <v>0</v>
      </c>
      <c r="AM510" s="2">
        <v>3</v>
      </c>
      <c r="AN510" s="3">
        <f t="shared" si="28"/>
        <v>51567</v>
      </c>
      <c r="AO510">
        <f t="shared" si="29"/>
        <v>9206</v>
      </c>
      <c r="AP510">
        <f t="shared" si="30"/>
        <v>4</v>
      </c>
      <c r="AQ510" s="3">
        <f t="shared" si="31"/>
        <v>60777</v>
      </c>
    </row>
    <row r="511" spans="1:43" ht="15.75" hidden="1" thickTop="1" x14ac:dyDescent="0.25">
      <c r="A511" s="2">
        <v>1</v>
      </c>
      <c r="B511" s="2">
        <v>2022</v>
      </c>
      <c r="C511" s="2">
        <v>8</v>
      </c>
      <c r="D511" s="4">
        <v>26049</v>
      </c>
      <c r="E511" s="4">
        <v>17420</v>
      </c>
      <c r="F511" s="4">
        <v>6816</v>
      </c>
      <c r="G511" s="2">
        <v>515</v>
      </c>
      <c r="H511" s="2">
        <v>392</v>
      </c>
      <c r="I511" s="2">
        <v>25</v>
      </c>
      <c r="J511" s="2">
        <v>1</v>
      </c>
      <c r="K511" s="2">
        <v>100</v>
      </c>
      <c r="L511" s="2">
        <v>156</v>
      </c>
      <c r="M511" s="2">
        <v>47</v>
      </c>
      <c r="N511" s="2">
        <v>0</v>
      </c>
      <c r="O511" s="2">
        <v>368</v>
      </c>
      <c r="P511" s="4">
        <v>2192</v>
      </c>
      <c r="Q511" s="4">
        <v>1118</v>
      </c>
      <c r="R511" s="2">
        <v>200</v>
      </c>
      <c r="S511" s="2">
        <v>9</v>
      </c>
      <c r="T511" s="2">
        <v>1</v>
      </c>
      <c r="U511" s="2">
        <v>1</v>
      </c>
      <c r="V511" s="2">
        <v>0</v>
      </c>
      <c r="W511" s="2">
        <v>0</v>
      </c>
      <c r="X511" s="2">
        <v>38</v>
      </c>
      <c r="Y511" s="2">
        <v>875</v>
      </c>
      <c r="Z511" s="4">
        <v>2644</v>
      </c>
      <c r="AA511" s="4">
        <v>1553</v>
      </c>
      <c r="AB511" s="2">
        <v>160</v>
      </c>
      <c r="AC511" s="2">
        <v>20</v>
      </c>
      <c r="AD511" s="2">
        <v>18</v>
      </c>
      <c r="AE511" s="2">
        <v>0</v>
      </c>
      <c r="AF511" s="2">
        <v>1</v>
      </c>
      <c r="AG511" s="2">
        <v>0</v>
      </c>
      <c r="AH511" s="2">
        <v>0</v>
      </c>
      <c r="AI511" s="2">
        <v>0</v>
      </c>
      <c r="AJ511" s="2">
        <v>0</v>
      </c>
      <c r="AK511" s="2">
        <v>0</v>
      </c>
      <c r="AL511" s="2">
        <v>0</v>
      </c>
      <c r="AM511" s="2">
        <v>3</v>
      </c>
      <c r="AN511" s="3">
        <f t="shared" si="28"/>
        <v>51521</v>
      </c>
      <c r="AO511">
        <f t="shared" si="29"/>
        <v>9197</v>
      </c>
      <c r="AP511">
        <f t="shared" si="30"/>
        <v>4</v>
      </c>
      <c r="AQ511" s="3">
        <f t="shared" si="31"/>
        <v>60722</v>
      </c>
    </row>
    <row r="512" spans="1:43" ht="15.75" hidden="1" thickTop="1" x14ac:dyDescent="0.25">
      <c r="A512" s="2">
        <v>1</v>
      </c>
      <c r="B512" s="2">
        <v>2022</v>
      </c>
      <c r="C512" s="2">
        <v>9</v>
      </c>
      <c r="D512" s="4">
        <v>25980</v>
      </c>
      <c r="E512" s="4">
        <v>17426</v>
      </c>
      <c r="F512" s="4">
        <v>6883</v>
      </c>
      <c r="G512" s="2">
        <v>513</v>
      </c>
      <c r="H512" s="2">
        <v>391</v>
      </c>
      <c r="I512" s="2">
        <v>24</v>
      </c>
      <c r="J512" s="2">
        <v>0</v>
      </c>
      <c r="K512" s="2">
        <v>100</v>
      </c>
      <c r="L512" s="2">
        <v>156</v>
      </c>
      <c r="M512" s="2">
        <v>48</v>
      </c>
      <c r="N512" s="2">
        <v>0</v>
      </c>
      <c r="O512" s="2">
        <v>368</v>
      </c>
      <c r="P512" s="4">
        <v>2189</v>
      </c>
      <c r="Q512" s="4">
        <v>1134</v>
      </c>
      <c r="R512" s="2">
        <v>202</v>
      </c>
      <c r="S512" s="2">
        <v>8</v>
      </c>
      <c r="T512" s="2">
        <v>1</v>
      </c>
      <c r="U512" s="2">
        <v>1</v>
      </c>
      <c r="V512" s="2">
        <v>0</v>
      </c>
      <c r="W512" s="2">
        <v>0</v>
      </c>
      <c r="X512" s="2">
        <v>38</v>
      </c>
      <c r="Y512" s="2">
        <v>866</v>
      </c>
      <c r="Z512" s="4">
        <v>2624</v>
      </c>
      <c r="AA512" s="4">
        <v>1551</v>
      </c>
      <c r="AB512" s="2">
        <v>160</v>
      </c>
      <c r="AC512" s="2">
        <v>20</v>
      </c>
      <c r="AD512" s="2">
        <v>18</v>
      </c>
      <c r="AE512" s="2">
        <v>0</v>
      </c>
      <c r="AF512" s="2">
        <v>1</v>
      </c>
      <c r="AG512" s="2">
        <v>0</v>
      </c>
      <c r="AH512" s="2">
        <v>0</v>
      </c>
      <c r="AI512" s="2">
        <v>0</v>
      </c>
      <c r="AJ512" s="2">
        <v>0</v>
      </c>
      <c r="AK512" s="2">
        <v>0</v>
      </c>
      <c r="AL512" s="2">
        <v>0</v>
      </c>
      <c r="AM512" s="2">
        <v>3</v>
      </c>
      <c r="AN512" s="3">
        <f t="shared" si="28"/>
        <v>51521</v>
      </c>
      <c r="AO512">
        <f t="shared" si="29"/>
        <v>9180</v>
      </c>
      <c r="AP512">
        <f t="shared" si="30"/>
        <v>4</v>
      </c>
      <c r="AQ512" s="3">
        <f t="shared" si="31"/>
        <v>60705</v>
      </c>
    </row>
    <row r="513" spans="1:43" ht="15.75" hidden="1" thickTop="1" x14ac:dyDescent="0.25">
      <c r="A513" s="2">
        <v>1</v>
      </c>
      <c r="B513" s="2">
        <v>2022</v>
      </c>
      <c r="C513" s="2">
        <v>10</v>
      </c>
      <c r="D513" s="4">
        <v>25937</v>
      </c>
      <c r="E513" s="4">
        <v>17409</v>
      </c>
      <c r="F513" s="4">
        <v>6993</v>
      </c>
      <c r="G513" s="2">
        <v>516</v>
      </c>
      <c r="H513" s="2">
        <v>390</v>
      </c>
      <c r="I513" s="2">
        <v>24</v>
      </c>
      <c r="J513" s="2">
        <v>0</v>
      </c>
      <c r="K513" s="2">
        <v>99</v>
      </c>
      <c r="L513" s="2">
        <v>155</v>
      </c>
      <c r="M513" s="2">
        <v>48</v>
      </c>
      <c r="N513" s="2">
        <v>0</v>
      </c>
      <c r="O513" s="2">
        <v>364</v>
      </c>
      <c r="P513" s="4">
        <v>2186</v>
      </c>
      <c r="Q513" s="4">
        <v>1137</v>
      </c>
      <c r="R513" s="2">
        <v>209</v>
      </c>
      <c r="S513" s="2">
        <v>8</v>
      </c>
      <c r="T513" s="2">
        <v>1</v>
      </c>
      <c r="U513" s="2">
        <v>1</v>
      </c>
      <c r="V513" s="2">
        <v>0</v>
      </c>
      <c r="W513" s="2">
        <v>0</v>
      </c>
      <c r="X513" s="2">
        <v>40</v>
      </c>
      <c r="Y513" s="2">
        <v>869</v>
      </c>
      <c r="Z513" s="4">
        <v>2630</v>
      </c>
      <c r="AA513" s="4">
        <v>1548</v>
      </c>
      <c r="AB513" s="2">
        <v>161</v>
      </c>
      <c r="AC513" s="2">
        <v>20</v>
      </c>
      <c r="AD513" s="2">
        <v>17</v>
      </c>
      <c r="AE513" s="2">
        <v>0</v>
      </c>
      <c r="AF513" s="2">
        <v>1</v>
      </c>
      <c r="AG513" s="2">
        <v>0</v>
      </c>
      <c r="AH513" s="2">
        <v>0</v>
      </c>
      <c r="AI513" s="2">
        <v>0</v>
      </c>
      <c r="AJ513" s="2">
        <v>0</v>
      </c>
      <c r="AK513" s="2">
        <v>0</v>
      </c>
      <c r="AL513" s="2">
        <v>0</v>
      </c>
      <c r="AM513" s="2">
        <v>3</v>
      </c>
      <c r="AN513" s="3">
        <f t="shared" si="28"/>
        <v>51571</v>
      </c>
      <c r="AO513">
        <f t="shared" si="29"/>
        <v>9191</v>
      </c>
      <c r="AP513">
        <f t="shared" si="30"/>
        <v>4</v>
      </c>
      <c r="AQ513" s="3">
        <f t="shared" si="31"/>
        <v>60766</v>
      </c>
    </row>
    <row r="514" spans="1:43" ht="15.75" hidden="1" thickTop="1" x14ac:dyDescent="0.25">
      <c r="A514" s="2">
        <v>1</v>
      </c>
      <c r="B514" s="2">
        <v>2022</v>
      </c>
      <c r="C514" s="2">
        <v>11</v>
      </c>
      <c r="D514" s="4">
        <v>25843</v>
      </c>
      <c r="E514" s="4">
        <v>17404</v>
      </c>
      <c r="F514" s="4">
        <v>7065</v>
      </c>
      <c r="G514" s="2">
        <v>518</v>
      </c>
      <c r="H514" s="2">
        <v>391</v>
      </c>
      <c r="I514" s="2">
        <v>23</v>
      </c>
      <c r="J514" s="2">
        <v>0</v>
      </c>
      <c r="K514" s="2">
        <v>99</v>
      </c>
      <c r="L514" s="2">
        <v>157</v>
      </c>
      <c r="M514" s="2">
        <v>48</v>
      </c>
      <c r="N514" s="2">
        <v>0</v>
      </c>
      <c r="O514" s="2">
        <v>368</v>
      </c>
      <c r="P514" s="4">
        <v>2183</v>
      </c>
      <c r="Q514" s="4">
        <v>1146</v>
      </c>
      <c r="R514" s="2">
        <v>208</v>
      </c>
      <c r="S514" s="2">
        <v>8</v>
      </c>
      <c r="T514" s="2">
        <v>1</v>
      </c>
      <c r="U514" s="2">
        <v>1</v>
      </c>
      <c r="V514" s="2">
        <v>0</v>
      </c>
      <c r="W514" s="2">
        <v>0</v>
      </c>
      <c r="X514" s="2">
        <v>40</v>
      </c>
      <c r="Y514" s="2">
        <v>866</v>
      </c>
      <c r="Z514" s="4">
        <v>2638</v>
      </c>
      <c r="AA514" s="4">
        <v>1550</v>
      </c>
      <c r="AB514" s="2">
        <v>162</v>
      </c>
      <c r="AC514" s="2">
        <v>20</v>
      </c>
      <c r="AD514" s="2">
        <v>17</v>
      </c>
      <c r="AE514" s="2">
        <v>0</v>
      </c>
      <c r="AF514" s="2">
        <v>1</v>
      </c>
      <c r="AG514" s="2">
        <v>0</v>
      </c>
      <c r="AH514" s="2">
        <v>0</v>
      </c>
      <c r="AI514" s="2">
        <v>0</v>
      </c>
      <c r="AJ514" s="2">
        <v>0</v>
      </c>
      <c r="AK514" s="2">
        <v>0</v>
      </c>
      <c r="AL514" s="2">
        <v>0</v>
      </c>
      <c r="AM514" s="2">
        <v>3</v>
      </c>
      <c r="AN514" s="3">
        <f t="shared" si="28"/>
        <v>51548</v>
      </c>
      <c r="AO514">
        <f t="shared" si="29"/>
        <v>9208</v>
      </c>
      <c r="AP514">
        <f t="shared" si="30"/>
        <v>4</v>
      </c>
      <c r="AQ514" s="3">
        <f t="shared" si="31"/>
        <v>60760</v>
      </c>
    </row>
    <row r="515" spans="1:43" ht="15.75" hidden="1" thickTop="1" x14ac:dyDescent="0.25">
      <c r="A515" s="2">
        <v>1</v>
      </c>
      <c r="B515" s="2">
        <v>2022</v>
      </c>
      <c r="C515" s="2">
        <v>12</v>
      </c>
      <c r="D515" s="4">
        <v>25834</v>
      </c>
      <c r="E515" s="4">
        <v>17479</v>
      </c>
      <c r="F515" s="4">
        <v>7162</v>
      </c>
      <c r="G515" s="2">
        <v>518</v>
      </c>
      <c r="H515" s="2">
        <v>390</v>
      </c>
      <c r="I515" s="2">
        <v>23</v>
      </c>
      <c r="J515" s="2">
        <v>0</v>
      </c>
      <c r="K515" s="2">
        <v>98</v>
      </c>
      <c r="L515" s="2">
        <v>155</v>
      </c>
      <c r="M515" s="2">
        <v>48</v>
      </c>
      <c r="N515" s="2">
        <v>0</v>
      </c>
      <c r="O515" s="2">
        <v>367</v>
      </c>
      <c r="P515" s="4">
        <v>2185</v>
      </c>
      <c r="Q515" s="4">
        <v>1144</v>
      </c>
      <c r="R515" s="2">
        <v>221</v>
      </c>
      <c r="S515" s="2">
        <v>8</v>
      </c>
      <c r="T515" s="2">
        <v>1</v>
      </c>
      <c r="U515" s="2">
        <v>1</v>
      </c>
      <c r="V515" s="2">
        <v>0</v>
      </c>
      <c r="W515" s="2">
        <v>0</v>
      </c>
      <c r="X515" s="2">
        <v>40</v>
      </c>
      <c r="Y515" s="2">
        <v>872</v>
      </c>
      <c r="Z515" s="4">
        <v>2657</v>
      </c>
      <c r="AA515" s="4">
        <v>1547</v>
      </c>
      <c r="AB515" s="2">
        <v>162</v>
      </c>
      <c r="AC515" s="2">
        <v>20</v>
      </c>
      <c r="AD515" s="2">
        <v>19</v>
      </c>
      <c r="AE515" s="2">
        <v>0</v>
      </c>
      <c r="AF515" s="2">
        <v>1</v>
      </c>
      <c r="AG515" s="2">
        <v>0</v>
      </c>
      <c r="AH515" s="2">
        <v>0</v>
      </c>
      <c r="AI515" s="2">
        <v>0</v>
      </c>
      <c r="AJ515" s="2">
        <v>0</v>
      </c>
      <c r="AK515" s="2">
        <v>0</v>
      </c>
      <c r="AL515" s="2">
        <v>0</v>
      </c>
      <c r="AM515" s="2">
        <v>3</v>
      </c>
      <c r="AN515" s="3">
        <f t="shared" si="28"/>
        <v>51707</v>
      </c>
      <c r="AO515">
        <f t="shared" si="29"/>
        <v>9244</v>
      </c>
      <c r="AP515">
        <f t="shared" si="30"/>
        <v>4</v>
      </c>
      <c r="AQ515" s="3">
        <f t="shared" si="31"/>
        <v>60955</v>
      </c>
    </row>
    <row r="516" spans="1:43" ht="15.75" hidden="1" thickTop="1" x14ac:dyDescent="0.25">
      <c r="A516" s="2">
        <v>2</v>
      </c>
      <c r="B516" s="2">
        <v>2022</v>
      </c>
      <c r="C516" s="2">
        <v>1</v>
      </c>
      <c r="D516" s="4">
        <v>13274</v>
      </c>
      <c r="E516" s="4">
        <v>37578</v>
      </c>
      <c r="F516" s="4">
        <v>25926</v>
      </c>
      <c r="G516" s="2">
        <v>70</v>
      </c>
      <c r="H516" s="2">
        <v>105</v>
      </c>
      <c r="I516" s="2">
        <v>2</v>
      </c>
      <c r="J516" s="2">
        <v>0</v>
      </c>
      <c r="K516" s="2">
        <v>10</v>
      </c>
      <c r="L516" s="2">
        <v>11</v>
      </c>
      <c r="M516" s="2">
        <v>0</v>
      </c>
      <c r="N516" s="2">
        <v>0</v>
      </c>
      <c r="O516" s="2">
        <v>100</v>
      </c>
      <c r="P516" s="2">
        <v>690</v>
      </c>
      <c r="Q516" s="2">
        <v>496</v>
      </c>
      <c r="R516" s="2">
        <v>107</v>
      </c>
      <c r="S516" s="2">
        <v>2</v>
      </c>
      <c r="T516" s="2">
        <v>1</v>
      </c>
      <c r="U516" s="2">
        <v>1</v>
      </c>
      <c r="V516" s="2">
        <v>0</v>
      </c>
      <c r="W516" s="2">
        <v>0</v>
      </c>
      <c r="X516" s="2">
        <v>21</v>
      </c>
      <c r="Y516" s="2">
        <v>575</v>
      </c>
      <c r="Z516" s="4">
        <v>1745</v>
      </c>
      <c r="AA516" s="2">
        <v>722</v>
      </c>
      <c r="AB516" s="2">
        <v>84</v>
      </c>
      <c r="AC516" s="2">
        <v>20</v>
      </c>
      <c r="AD516" s="2">
        <v>32</v>
      </c>
      <c r="AE516" s="2">
        <v>0</v>
      </c>
      <c r="AF516" s="2">
        <v>4</v>
      </c>
      <c r="AG516" s="2">
        <v>0</v>
      </c>
      <c r="AH516" s="2">
        <v>1</v>
      </c>
      <c r="AI516" s="2">
        <v>0</v>
      </c>
      <c r="AJ516" s="2">
        <v>0</v>
      </c>
      <c r="AK516" s="2">
        <v>3</v>
      </c>
      <c r="AL516" s="2">
        <v>3</v>
      </c>
      <c r="AM516" s="2">
        <v>1</v>
      </c>
      <c r="AN516" s="3">
        <f t="shared" ref="AN516:AN579" si="32">SUM(D516:M516)</f>
        <v>76976</v>
      </c>
      <c r="AO516">
        <f t="shared" ref="AO516:AO579" si="33">SUM(N516:AD516)</f>
        <v>4596</v>
      </c>
      <c r="AP516">
        <f t="shared" ref="AP516:AP579" si="34">SUM(AE516:AM516)</f>
        <v>12</v>
      </c>
      <c r="AQ516" s="3">
        <f t="shared" ref="AQ516:AQ579" si="35">SUM(AN516:AP516)</f>
        <v>81584</v>
      </c>
    </row>
    <row r="517" spans="1:43" ht="15.75" hidden="1" thickTop="1" x14ac:dyDescent="0.25">
      <c r="A517" s="2">
        <v>2</v>
      </c>
      <c r="B517" s="2">
        <v>2022</v>
      </c>
      <c r="C517" s="2">
        <v>2</v>
      </c>
      <c r="D517" s="4">
        <v>13259</v>
      </c>
      <c r="E517" s="4">
        <v>37617</v>
      </c>
      <c r="F517" s="4">
        <v>26165</v>
      </c>
      <c r="G517" s="2">
        <v>70</v>
      </c>
      <c r="H517" s="2">
        <v>105</v>
      </c>
      <c r="I517" s="2">
        <v>2</v>
      </c>
      <c r="J517" s="2">
        <v>0</v>
      </c>
      <c r="K517" s="2">
        <v>10</v>
      </c>
      <c r="L517" s="2">
        <v>11</v>
      </c>
      <c r="M517" s="2">
        <v>0</v>
      </c>
      <c r="N517" s="2">
        <v>0</v>
      </c>
      <c r="O517" s="2">
        <v>100</v>
      </c>
      <c r="P517" s="2">
        <v>692</v>
      </c>
      <c r="Q517" s="2">
        <v>506</v>
      </c>
      <c r="R517" s="2">
        <v>105</v>
      </c>
      <c r="S517" s="2">
        <v>3</v>
      </c>
      <c r="T517" s="2">
        <v>1</v>
      </c>
      <c r="U517" s="2">
        <v>4</v>
      </c>
      <c r="V517" s="2">
        <v>0</v>
      </c>
      <c r="W517" s="2">
        <v>0</v>
      </c>
      <c r="X517" s="2">
        <v>21</v>
      </c>
      <c r="Y517" s="2">
        <v>571</v>
      </c>
      <c r="Z517" s="4">
        <v>1741</v>
      </c>
      <c r="AA517" s="2">
        <v>724</v>
      </c>
      <c r="AB517" s="2">
        <v>84</v>
      </c>
      <c r="AC517" s="2">
        <v>20</v>
      </c>
      <c r="AD517" s="2">
        <v>32</v>
      </c>
      <c r="AE517" s="2">
        <v>0</v>
      </c>
      <c r="AF517" s="2">
        <v>4</v>
      </c>
      <c r="AG517" s="2">
        <v>0</v>
      </c>
      <c r="AH517" s="2">
        <v>1</v>
      </c>
      <c r="AI517" s="2">
        <v>0</v>
      </c>
      <c r="AJ517" s="2">
        <v>0</v>
      </c>
      <c r="AK517" s="2">
        <v>3</v>
      </c>
      <c r="AL517" s="2">
        <v>3</v>
      </c>
      <c r="AM517" s="2">
        <v>1</v>
      </c>
      <c r="AN517" s="3">
        <f t="shared" si="32"/>
        <v>77239</v>
      </c>
      <c r="AO517">
        <f t="shared" si="33"/>
        <v>4604</v>
      </c>
      <c r="AP517">
        <f t="shared" si="34"/>
        <v>12</v>
      </c>
      <c r="AQ517" s="3">
        <f t="shared" si="35"/>
        <v>81855</v>
      </c>
    </row>
    <row r="518" spans="1:43" ht="15.75" hidden="1" thickTop="1" x14ac:dyDescent="0.25">
      <c r="A518" s="2">
        <v>2</v>
      </c>
      <c r="B518" s="2">
        <v>2022</v>
      </c>
      <c r="C518" s="2">
        <v>3</v>
      </c>
      <c r="D518" s="4">
        <v>13249</v>
      </c>
      <c r="E518" s="4">
        <v>37601</v>
      </c>
      <c r="F518" s="4">
        <v>26355</v>
      </c>
      <c r="G518" s="2">
        <v>70</v>
      </c>
      <c r="H518" s="2">
        <v>105</v>
      </c>
      <c r="I518" s="2">
        <v>2</v>
      </c>
      <c r="J518" s="2">
        <v>0</v>
      </c>
      <c r="K518" s="2">
        <v>10</v>
      </c>
      <c r="L518" s="2">
        <v>11</v>
      </c>
      <c r="M518" s="2">
        <v>0</v>
      </c>
      <c r="N518" s="2">
        <v>0</v>
      </c>
      <c r="O518" s="2">
        <v>99</v>
      </c>
      <c r="P518" s="2">
        <v>688</v>
      </c>
      <c r="Q518" s="2">
        <v>495</v>
      </c>
      <c r="R518" s="2">
        <v>108</v>
      </c>
      <c r="S518" s="2">
        <v>1</v>
      </c>
      <c r="T518" s="2">
        <v>0</v>
      </c>
      <c r="U518" s="2">
        <v>3</v>
      </c>
      <c r="V518" s="2">
        <v>0</v>
      </c>
      <c r="W518" s="2">
        <v>0</v>
      </c>
      <c r="X518" s="2">
        <v>21</v>
      </c>
      <c r="Y518" s="2">
        <v>571</v>
      </c>
      <c r="Z518" s="4">
        <v>1748</v>
      </c>
      <c r="AA518" s="2">
        <v>721</v>
      </c>
      <c r="AB518" s="2">
        <v>85</v>
      </c>
      <c r="AC518" s="2">
        <v>21</v>
      </c>
      <c r="AD518" s="2">
        <v>35</v>
      </c>
      <c r="AE518" s="2">
        <v>0</v>
      </c>
      <c r="AF518" s="2">
        <v>4</v>
      </c>
      <c r="AG518" s="2">
        <v>0</v>
      </c>
      <c r="AH518" s="2">
        <v>1</v>
      </c>
      <c r="AI518" s="2">
        <v>0</v>
      </c>
      <c r="AJ518" s="2">
        <v>0</v>
      </c>
      <c r="AK518" s="2">
        <v>3</v>
      </c>
      <c r="AL518" s="2">
        <v>3</v>
      </c>
      <c r="AM518" s="2">
        <v>1</v>
      </c>
      <c r="AN518" s="3">
        <f t="shared" si="32"/>
        <v>77403</v>
      </c>
      <c r="AO518">
        <f t="shared" si="33"/>
        <v>4596</v>
      </c>
      <c r="AP518">
        <f t="shared" si="34"/>
        <v>12</v>
      </c>
      <c r="AQ518" s="3">
        <f t="shared" si="35"/>
        <v>82011</v>
      </c>
    </row>
    <row r="519" spans="1:43" ht="15.75" hidden="1" thickTop="1" x14ac:dyDescent="0.25">
      <c r="A519" s="2">
        <v>2</v>
      </c>
      <c r="B519" s="2">
        <v>2022</v>
      </c>
      <c r="C519" s="2">
        <v>4</v>
      </c>
      <c r="D519" s="4">
        <v>13280</v>
      </c>
      <c r="E519" s="4">
        <v>37645</v>
      </c>
      <c r="F519" s="4">
        <v>26520</v>
      </c>
      <c r="G519" s="2">
        <v>71</v>
      </c>
      <c r="H519" s="2">
        <v>105</v>
      </c>
      <c r="I519" s="2">
        <v>2</v>
      </c>
      <c r="J519" s="2">
        <v>0</v>
      </c>
      <c r="K519" s="2">
        <v>10</v>
      </c>
      <c r="L519" s="2">
        <v>11</v>
      </c>
      <c r="M519" s="2">
        <v>0</v>
      </c>
      <c r="N519" s="2">
        <v>0</v>
      </c>
      <c r="O519" s="2">
        <v>98</v>
      </c>
      <c r="P519" s="2">
        <v>692</v>
      </c>
      <c r="Q519" s="2">
        <v>506</v>
      </c>
      <c r="R519" s="2">
        <v>108</v>
      </c>
      <c r="S519" s="2">
        <v>1</v>
      </c>
      <c r="T519" s="2">
        <v>0</v>
      </c>
      <c r="U519" s="2">
        <v>1</v>
      </c>
      <c r="V519" s="2">
        <v>0</v>
      </c>
      <c r="W519" s="2">
        <v>0</v>
      </c>
      <c r="X519" s="2">
        <v>21</v>
      </c>
      <c r="Y519" s="2">
        <v>566</v>
      </c>
      <c r="Z519" s="4">
        <v>1753</v>
      </c>
      <c r="AA519" s="2">
        <v>724</v>
      </c>
      <c r="AB519" s="2">
        <v>85</v>
      </c>
      <c r="AC519" s="2">
        <v>20</v>
      </c>
      <c r="AD519" s="2">
        <v>34</v>
      </c>
      <c r="AE519" s="2">
        <v>0</v>
      </c>
      <c r="AF519" s="2">
        <v>4</v>
      </c>
      <c r="AG519" s="2">
        <v>0</v>
      </c>
      <c r="AH519" s="2">
        <v>1</v>
      </c>
      <c r="AI519" s="2">
        <v>0</v>
      </c>
      <c r="AJ519" s="2">
        <v>0</v>
      </c>
      <c r="AK519" s="2">
        <v>2</v>
      </c>
      <c r="AL519" s="2">
        <v>3</v>
      </c>
      <c r="AM519" s="2">
        <v>1</v>
      </c>
      <c r="AN519" s="3">
        <f t="shared" si="32"/>
        <v>77644</v>
      </c>
      <c r="AO519">
        <f t="shared" si="33"/>
        <v>4609</v>
      </c>
      <c r="AP519">
        <f t="shared" si="34"/>
        <v>11</v>
      </c>
      <c r="AQ519" s="3">
        <f t="shared" si="35"/>
        <v>82264</v>
      </c>
    </row>
    <row r="520" spans="1:43" ht="15.75" hidden="1" thickTop="1" x14ac:dyDescent="0.25">
      <c r="A520" s="2">
        <v>2</v>
      </c>
      <c r="B520" s="2">
        <v>2022</v>
      </c>
      <c r="C520" s="2">
        <v>5</v>
      </c>
      <c r="D520" s="4">
        <v>13257</v>
      </c>
      <c r="E520" s="4">
        <v>37624</v>
      </c>
      <c r="F520" s="4">
        <v>26705</v>
      </c>
      <c r="G520" s="2">
        <v>70</v>
      </c>
      <c r="H520" s="2">
        <v>105</v>
      </c>
      <c r="I520" s="2">
        <v>2</v>
      </c>
      <c r="J520" s="2">
        <v>0</v>
      </c>
      <c r="K520" s="2">
        <v>10</v>
      </c>
      <c r="L520" s="2">
        <v>11</v>
      </c>
      <c r="M520" s="2">
        <v>0</v>
      </c>
      <c r="N520" s="2">
        <v>0</v>
      </c>
      <c r="O520" s="2">
        <v>99</v>
      </c>
      <c r="P520" s="2">
        <v>689</v>
      </c>
      <c r="Q520" s="2">
        <v>518</v>
      </c>
      <c r="R520" s="2">
        <v>112</v>
      </c>
      <c r="S520" s="2">
        <v>2</v>
      </c>
      <c r="T520" s="2">
        <v>0</v>
      </c>
      <c r="U520" s="2">
        <v>3</v>
      </c>
      <c r="V520" s="2">
        <v>0</v>
      </c>
      <c r="W520" s="2">
        <v>0</v>
      </c>
      <c r="X520" s="2">
        <v>21</v>
      </c>
      <c r="Y520" s="2">
        <v>569</v>
      </c>
      <c r="Z520" s="4">
        <v>1772</v>
      </c>
      <c r="AA520" s="2">
        <v>724</v>
      </c>
      <c r="AB520" s="2">
        <v>85</v>
      </c>
      <c r="AC520" s="2">
        <v>22</v>
      </c>
      <c r="AD520" s="2">
        <v>36</v>
      </c>
      <c r="AE520" s="2">
        <v>0</v>
      </c>
      <c r="AF520" s="2">
        <v>4</v>
      </c>
      <c r="AG520" s="2">
        <v>0</v>
      </c>
      <c r="AH520" s="2">
        <v>1</v>
      </c>
      <c r="AI520" s="2">
        <v>0</v>
      </c>
      <c r="AJ520" s="2">
        <v>0</v>
      </c>
      <c r="AK520" s="2">
        <v>2</v>
      </c>
      <c r="AL520" s="2">
        <v>3</v>
      </c>
      <c r="AM520" s="2">
        <v>1</v>
      </c>
      <c r="AN520" s="3">
        <f t="shared" si="32"/>
        <v>77784</v>
      </c>
      <c r="AO520">
        <f t="shared" si="33"/>
        <v>4652</v>
      </c>
      <c r="AP520">
        <f t="shared" si="34"/>
        <v>11</v>
      </c>
      <c r="AQ520" s="3">
        <f t="shared" si="35"/>
        <v>82447</v>
      </c>
    </row>
    <row r="521" spans="1:43" ht="15.75" hidden="1" thickTop="1" x14ac:dyDescent="0.25">
      <c r="A521" s="2">
        <v>2</v>
      </c>
      <c r="B521" s="2">
        <v>2022</v>
      </c>
      <c r="C521" s="2">
        <v>6</v>
      </c>
      <c r="D521" s="4">
        <v>13225</v>
      </c>
      <c r="E521" s="4">
        <v>37633</v>
      </c>
      <c r="F521" s="4">
        <v>26858</v>
      </c>
      <c r="G521" s="2">
        <v>70</v>
      </c>
      <c r="H521" s="2">
        <v>105</v>
      </c>
      <c r="I521" s="2">
        <v>2</v>
      </c>
      <c r="J521" s="2">
        <v>0</v>
      </c>
      <c r="K521" s="2">
        <v>10</v>
      </c>
      <c r="L521" s="2">
        <v>11</v>
      </c>
      <c r="M521" s="2">
        <v>0</v>
      </c>
      <c r="N521" s="2">
        <v>0</v>
      </c>
      <c r="O521" s="2">
        <v>97</v>
      </c>
      <c r="P521" s="2">
        <v>687</v>
      </c>
      <c r="Q521" s="2">
        <v>510</v>
      </c>
      <c r="R521" s="2">
        <v>114</v>
      </c>
      <c r="S521" s="2">
        <v>2</v>
      </c>
      <c r="T521" s="2">
        <v>0</v>
      </c>
      <c r="U521" s="2">
        <v>10</v>
      </c>
      <c r="V521" s="2">
        <v>0</v>
      </c>
      <c r="W521" s="2">
        <v>0</v>
      </c>
      <c r="X521" s="2">
        <v>22</v>
      </c>
      <c r="Y521" s="2">
        <v>570</v>
      </c>
      <c r="Z521" s="4">
        <v>1785</v>
      </c>
      <c r="AA521" s="2">
        <v>728</v>
      </c>
      <c r="AB521" s="2">
        <v>84</v>
      </c>
      <c r="AC521" s="2">
        <v>21</v>
      </c>
      <c r="AD521" s="2">
        <v>35</v>
      </c>
      <c r="AE521" s="2">
        <v>0</v>
      </c>
      <c r="AF521" s="2">
        <v>3</v>
      </c>
      <c r="AG521" s="2">
        <v>0</v>
      </c>
      <c r="AH521" s="2">
        <v>1</v>
      </c>
      <c r="AI521" s="2">
        <v>0</v>
      </c>
      <c r="AJ521" s="2">
        <v>0</v>
      </c>
      <c r="AK521" s="2">
        <v>2</v>
      </c>
      <c r="AL521" s="2">
        <v>3</v>
      </c>
      <c r="AM521" s="2">
        <v>1</v>
      </c>
      <c r="AN521" s="3">
        <f t="shared" si="32"/>
        <v>77914</v>
      </c>
      <c r="AO521">
        <f t="shared" si="33"/>
        <v>4665</v>
      </c>
      <c r="AP521">
        <f t="shared" si="34"/>
        <v>10</v>
      </c>
      <c r="AQ521" s="3">
        <f t="shared" si="35"/>
        <v>82589</v>
      </c>
    </row>
    <row r="522" spans="1:43" ht="15.75" hidden="1" thickTop="1" x14ac:dyDescent="0.25">
      <c r="A522" s="2">
        <v>2</v>
      </c>
      <c r="B522" s="2">
        <v>2022</v>
      </c>
      <c r="C522" s="2">
        <v>7</v>
      </c>
      <c r="D522" s="4">
        <v>14668</v>
      </c>
      <c r="E522" s="4">
        <v>39631</v>
      </c>
      <c r="F522" s="4">
        <v>23489</v>
      </c>
      <c r="G522" s="2">
        <v>70</v>
      </c>
      <c r="H522" s="2">
        <v>120</v>
      </c>
      <c r="I522" s="2">
        <v>2</v>
      </c>
      <c r="J522" s="2">
        <v>0</v>
      </c>
      <c r="K522" s="2">
        <v>10</v>
      </c>
      <c r="L522" s="2">
        <v>12</v>
      </c>
      <c r="M522" s="2">
        <v>0</v>
      </c>
      <c r="N522" s="2">
        <v>0</v>
      </c>
      <c r="O522" s="2">
        <v>95</v>
      </c>
      <c r="P522" s="2">
        <v>704</v>
      </c>
      <c r="Q522" s="2">
        <v>483</v>
      </c>
      <c r="R522" s="2">
        <v>115</v>
      </c>
      <c r="S522" s="2">
        <v>2</v>
      </c>
      <c r="T522" s="2">
        <v>0</v>
      </c>
      <c r="U522" s="2">
        <v>1</v>
      </c>
      <c r="V522" s="2">
        <v>0</v>
      </c>
      <c r="W522" s="2">
        <v>0</v>
      </c>
      <c r="X522" s="2">
        <v>22</v>
      </c>
      <c r="Y522" s="2">
        <v>586</v>
      </c>
      <c r="Z522" s="4">
        <v>1740</v>
      </c>
      <c r="AA522" s="2">
        <v>770</v>
      </c>
      <c r="AB522" s="2">
        <v>96</v>
      </c>
      <c r="AC522" s="2">
        <v>21</v>
      </c>
      <c r="AD522" s="2">
        <v>38</v>
      </c>
      <c r="AE522" s="2">
        <v>0</v>
      </c>
      <c r="AF522" s="2">
        <v>5</v>
      </c>
      <c r="AG522" s="2">
        <v>0</v>
      </c>
      <c r="AH522" s="2">
        <v>1</v>
      </c>
      <c r="AI522" s="2">
        <v>0</v>
      </c>
      <c r="AJ522" s="2">
        <v>0</v>
      </c>
      <c r="AK522" s="2">
        <v>2</v>
      </c>
      <c r="AL522" s="2">
        <v>3</v>
      </c>
      <c r="AM522" s="2">
        <v>1</v>
      </c>
      <c r="AN522" s="3">
        <f t="shared" si="32"/>
        <v>78002</v>
      </c>
      <c r="AO522">
        <f t="shared" si="33"/>
        <v>4673</v>
      </c>
      <c r="AP522">
        <f t="shared" si="34"/>
        <v>12</v>
      </c>
      <c r="AQ522" s="3">
        <f t="shared" si="35"/>
        <v>82687</v>
      </c>
    </row>
    <row r="523" spans="1:43" ht="15.75" hidden="1" thickTop="1" x14ac:dyDescent="0.25">
      <c r="A523" s="2">
        <v>2</v>
      </c>
      <c r="B523" s="2">
        <v>2022</v>
      </c>
      <c r="C523" s="2">
        <v>8</v>
      </c>
      <c r="D523" s="4">
        <v>14695</v>
      </c>
      <c r="E523" s="4">
        <v>39716</v>
      </c>
      <c r="F523" s="4">
        <v>23603</v>
      </c>
      <c r="G523" s="2">
        <v>71</v>
      </c>
      <c r="H523" s="2">
        <v>120</v>
      </c>
      <c r="I523" s="2">
        <v>2</v>
      </c>
      <c r="J523" s="2">
        <v>0</v>
      </c>
      <c r="K523" s="2">
        <v>10</v>
      </c>
      <c r="L523" s="2">
        <v>12</v>
      </c>
      <c r="M523" s="2">
        <v>0</v>
      </c>
      <c r="N523" s="2">
        <v>0</v>
      </c>
      <c r="O523" s="2">
        <v>97</v>
      </c>
      <c r="P523" s="2">
        <v>709</v>
      </c>
      <c r="Q523" s="2">
        <v>479</v>
      </c>
      <c r="R523" s="2">
        <v>118</v>
      </c>
      <c r="S523" s="2">
        <v>2</v>
      </c>
      <c r="T523" s="2">
        <v>0</v>
      </c>
      <c r="U523" s="2">
        <v>2</v>
      </c>
      <c r="V523" s="2">
        <v>0</v>
      </c>
      <c r="W523" s="2">
        <v>0</v>
      </c>
      <c r="X523" s="2">
        <v>22</v>
      </c>
      <c r="Y523" s="2">
        <v>575</v>
      </c>
      <c r="Z523" s="4">
        <v>1751</v>
      </c>
      <c r="AA523" s="2">
        <v>774</v>
      </c>
      <c r="AB523" s="2">
        <v>96</v>
      </c>
      <c r="AC523" s="2">
        <v>21</v>
      </c>
      <c r="AD523" s="2">
        <v>37</v>
      </c>
      <c r="AE523" s="2">
        <v>0</v>
      </c>
      <c r="AF523" s="2">
        <v>4</v>
      </c>
      <c r="AG523" s="2">
        <v>0</v>
      </c>
      <c r="AH523" s="2">
        <v>1</v>
      </c>
      <c r="AI523" s="2">
        <v>0</v>
      </c>
      <c r="AJ523" s="2">
        <v>0</v>
      </c>
      <c r="AK523" s="2">
        <v>2</v>
      </c>
      <c r="AL523" s="2">
        <v>3</v>
      </c>
      <c r="AM523" s="2">
        <v>1</v>
      </c>
      <c r="AN523" s="3">
        <f t="shared" si="32"/>
        <v>78229</v>
      </c>
      <c r="AO523">
        <f t="shared" si="33"/>
        <v>4683</v>
      </c>
      <c r="AP523">
        <f t="shared" si="34"/>
        <v>11</v>
      </c>
      <c r="AQ523" s="3">
        <f t="shared" si="35"/>
        <v>82923</v>
      </c>
    </row>
    <row r="524" spans="1:43" ht="15.75" hidden="1" thickTop="1" x14ac:dyDescent="0.25">
      <c r="A524" s="2">
        <v>2</v>
      </c>
      <c r="B524" s="2">
        <v>2022</v>
      </c>
      <c r="C524" s="2">
        <v>9</v>
      </c>
      <c r="D524" s="4">
        <v>14672</v>
      </c>
      <c r="E524" s="4">
        <v>39683</v>
      </c>
      <c r="F524" s="4">
        <v>23785</v>
      </c>
      <c r="G524" s="2">
        <v>71</v>
      </c>
      <c r="H524" s="2">
        <v>119</v>
      </c>
      <c r="I524" s="2">
        <v>2</v>
      </c>
      <c r="J524" s="2">
        <v>0</v>
      </c>
      <c r="K524" s="2">
        <v>10</v>
      </c>
      <c r="L524" s="2">
        <v>12</v>
      </c>
      <c r="M524" s="2">
        <v>0</v>
      </c>
      <c r="N524" s="2">
        <v>0</v>
      </c>
      <c r="O524" s="2">
        <v>96</v>
      </c>
      <c r="P524" s="2">
        <v>708</v>
      </c>
      <c r="Q524" s="2">
        <v>486</v>
      </c>
      <c r="R524" s="2">
        <v>116</v>
      </c>
      <c r="S524" s="2">
        <v>2</v>
      </c>
      <c r="T524" s="2">
        <v>0</v>
      </c>
      <c r="U524" s="2">
        <v>0</v>
      </c>
      <c r="V524" s="2">
        <v>0</v>
      </c>
      <c r="W524" s="2">
        <v>0</v>
      </c>
      <c r="X524" s="2">
        <v>22</v>
      </c>
      <c r="Y524" s="2">
        <v>572</v>
      </c>
      <c r="Z524" s="4">
        <v>1753</v>
      </c>
      <c r="AA524" s="2">
        <v>776</v>
      </c>
      <c r="AB524" s="2">
        <v>96</v>
      </c>
      <c r="AC524" s="2">
        <v>21</v>
      </c>
      <c r="AD524" s="2">
        <v>39</v>
      </c>
      <c r="AE524" s="2">
        <v>0</v>
      </c>
      <c r="AF524" s="2">
        <v>4</v>
      </c>
      <c r="AG524" s="2">
        <v>0</v>
      </c>
      <c r="AH524" s="2">
        <v>1</v>
      </c>
      <c r="AI524" s="2">
        <v>0</v>
      </c>
      <c r="AJ524" s="2">
        <v>0</v>
      </c>
      <c r="AK524" s="2">
        <v>2</v>
      </c>
      <c r="AL524" s="2">
        <v>3</v>
      </c>
      <c r="AM524" s="2">
        <v>1</v>
      </c>
      <c r="AN524" s="3">
        <f t="shared" si="32"/>
        <v>78354</v>
      </c>
      <c r="AO524">
        <f t="shared" si="33"/>
        <v>4687</v>
      </c>
      <c r="AP524">
        <f t="shared" si="34"/>
        <v>11</v>
      </c>
      <c r="AQ524" s="3">
        <f t="shared" si="35"/>
        <v>83052</v>
      </c>
    </row>
    <row r="525" spans="1:43" ht="15.75" hidden="1" thickTop="1" x14ac:dyDescent="0.25">
      <c r="A525" s="2">
        <v>2</v>
      </c>
      <c r="B525" s="2">
        <v>2022</v>
      </c>
      <c r="C525" s="2">
        <v>10</v>
      </c>
      <c r="D525" s="4">
        <v>14662</v>
      </c>
      <c r="E525" s="4">
        <v>39674</v>
      </c>
      <c r="F525" s="4">
        <v>23981</v>
      </c>
      <c r="G525" s="2">
        <v>72</v>
      </c>
      <c r="H525" s="2">
        <v>119</v>
      </c>
      <c r="I525" s="2">
        <v>2</v>
      </c>
      <c r="J525" s="2">
        <v>0</v>
      </c>
      <c r="K525" s="2">
        <v>10</v>
      </c>
      <c r="L525" s="2">
        <v>12</v>
      </c>
      <c r="M525" s="2">
        <v>0</v>
      </c>
      <c r="N525" s="2">
        <v>0</v>
      </c>
      <c r="O525" s="2">
        <v>97</v>
      </c>
      <c r="P525" s="2">
        <v>709</v>
      </c>
      <c r="Q525" s="2">
        <v>489</v>
      </c>
      <c r="R525" s="2">
        <v>114</v>
      </c>
      <c r="S525" s="2">
        <v>2</v>
      </c>
      <c r="T525" s="2">
        <v>0</v>
      </c>
      <c r="U525" s="2">
        <v>0</v>
      </c>
      <c r="V525" s="2">
        <v>0</v>
      </c>
      <c r="W525" s="2">
        <v>0</v>
      </c>
      <c r="X525" s="2">
        <v>22</v>
      </c>
      <c r="Y525" s="2">
        <v>575</v>
      </c>
      <c r="Z525" s="4">
        <v>1756</v>
      </c>
      <c r="AA525" s="2">
        <v>779</v>
      </c>
      <c r="AB525" s="2">
        <v>96</v>
      </c>
      <c r="AC525" s="2">
        <v>21</v>
      </c>
      <c r="AD525" s="2">
        <v>39</v>
      </c>
      <c r="AE525" s="2">
        <v>0</v>
      </c>
      <c r="AF525" s="2">
        <v>4</v>
      </c>
      <c r="AG525" s="2">
        <v>0</v>
      </c>
      <c r="AH525" s="2">
        <v>1</v>
      </c>
      <c r="AI525" s="2">
        <v>0</v>
      </c>
      <c r="AJ525" s="2">
        <v>0</v>
      </c>
      <c r="AK525" s="2">
        <v>2</v>
      </c>
      <c r="AL525" s="2">
        <v>3</v>
      </c>
      <c r="AM525" s="2">
        <v>1</v>
      </c>
      <c r="AN525" s="3">
        <f t="shared" si="32"/>
        <v>78532</v>
      </c>
      <c r="AO525">
        <f t="shared" si="33"/>
        <v>4699</v>
      </c>
      <c r="AP525">
        <f t="shared" si="34"/>
        <v>11</v>
      </c>
      <c r="AQ525" s="3">
        <f t="shared" si="35"/>
        <v>83242</v>
      </c>
    </row>
    <row r="526" spans="1:43" ht="15.75" hidden="1" thickTop="1" x14ac:dyDescent="0.25">
      <c r="A526" s="2">
        <v>2</v>
      </c>
      <c r="B526" s="2">
        <v>2022</v>
      </c>
      <c r="C526" s="2">
        <v>11</v>
      </c>
      <c r="D526" s="4">
        <v>14648</v>
      </c>
      <c r="E526" s="4">
        <v>39621</v>
      </c>
      <c r="F526" s="4">
        <v>24162</v>
      </c>
      <c r="G526" s="2">
        <v>72</v>
      </c>
      <c r="H526" s="2">
        <v>120</v>
      </c>
      <c r="I526" s="2">
        <v>2</v>
      </c>
      <c r="J526" s="2">
        <v>0</v>
      </c>
      <c r="K526" s="2">
        <v>10</v>
      </c>
      <c r="L526" s="2">
        <v>12</v>
      </c>
      <c r="M526" s="2">
        <v>0</v>
      </c>
      <c r="N526" s="2">
        <v>0</v>
      </c>
      <c r="O526" s="2">
        <v>97</v>
      </c>
      <c r="P526" s="2">
        <v>719</v>
      </c>
      <c r="Q526" s="2">
        <v>498</v>
      </c>
      <c r="R526" s="2">
        <v>112</v>
      </c>
      <c r="S526" s="2">
        <v>3</v>
      </c>
      <c r="T526" s="2">
        <v>0</v>
      </c>
      <c r="U526" s="2">
        <v>0</v>
      </c>
      <c r="V526" s="2">
        <v>0</v>
      </c>
      <c r="W526" s="2">
        <v>0</v>
      </c>
      <c r="X526" s="2">
        <v>22</v>
      </c>
      <c r="Y526" s="2">
        <v>571</v>
      </c>
      <c r="Z526" s="4">
        <v>1762</v>
      </c>
      <c r="AA526" s="2">
        <v>782</v>
      </c>
      <c r="AB526" s="2">
        <v>95</v>
      </c>
      <c r="AC526" s="2">
        <v>21</v>
      </c>
      <c r="AD526" s="2">
        <v>40</v>
      </c>
      <c r="AE526" s="2">
        <v>0</v>
      </c>
      <c r="AF526" s="2">
        <v>4</v>
      </c>
      <c r="AG526" s="2">
        <v>0</v>
      </c>
      <c r="AH526" s="2">
        <v>1</v>
      </c>
      <c r="AI526" s="2">
        <v>0</v>
      </c>
      <c r="AJ526" s="2">
        <v>0</v>
      </c>
      <c r="AK526" s="2">
        <v>2</v>
      </c>
      <c r="AL526" s="2">
        <v>3</v>
      </c>
      <c r="AM526" s="2">
        <v>1</v>
      </c>
      <c r="AN526" s="3">
        <f t="shared" si="32"/>
        <v>78647</v>
      </c>
      <c r="AO526">
        <f t="shared" si="33"/>
        <v>4722</v>
      </c>
      <c r="AP526">
        <f t="shared" si="34"/>
        <v>11</v>
      </c>
      <c r="AQ526" s="3">
        <f t="shared" si="35"/>
        <v>83380</v>
      </c>
    </row>
    <row r="527" spans="1:43" ht="15.75" hidden="1" thickTop="1" x14ac:dyDescent="0.25">
      <c r="A527" s="2">
        <v>2</v>
      </c>
      <c r="B527" s="2">
        <v>2022</v>
      </c>
      <c r="C527" s="2">
        <v>12</v>
      </c>
      <c r="D527" s="4">
        <v>14667</v>
      </c>
      <c r="E527" s="4">
        <v>39670</v>
      </c>
      <c r="F527" s="4">
        <v>24293</v>
      </c>
      <c r="G527" s="2">
        <v>74</v>
      </c>
      <c r="H527" s="2">
        <v>120</v>
      </c>
      <c r="I527" s="2">
        <v>2</v>
      </c>
      <c r="J527" s="2">
        <v>0</v>
      </c>
      <c r="K527" s="2">
        <v>10</v>
      </c>
      <c r="L527" s="2">
        <v>12</v>
      </c>
      <c r="M527" s="2">
        <v>0</v>
      </c>
      <c r="N527" s="2">
        <v>0</v>
      </c>
      <c r="O527" s="2">
        <v>97</v>
      </c>
      <c r="P527" s="2">
        <v>719</v>
      </c>
      <c r="Q527" s="2">
        <v>491</v>
      </c>
      <c r="R527" s="2">
        <v>108</v>
      </c>
      <c r="S527" s="2">
        <v>3</v>
      </c>
      <c r="T527" s="2">
        <v>0</v>
      </c>
      <c r="U527" s="2">
        <v>0</v>
      </c>
      <c r="V527" s="2">
        <v>0</v>
      </c>
      <c r="W527" s="2">
        <v>0</v>
      </c>
      <c r="X527" s="2">
        <v>23</v>
      </c>
      <c r="Y527" s="2">
        <v>567</v>
      </c>
      <c r="Z527" s="4">
        <v>1769</v>
      </c>
      <c r="AA527" s="2">
        <v>790</v>
      </c>
      <c r="AB527" s="2">
        <v>95</v>
      </c>
      <c r="AC527" s="2">
        <v>21</v>
      </c>
      <c r="AD527" s="2">
        <v>40</v>
      </c>
      <c r="AE527" s="2">
        <v>0</v>
      </c>
      <c r="AF527" s="2">
        <v>4</v>
      </c>
      <c r="AG527" s="2">
        <v>0</v>
      </c>
      <c r="AH527" s="2">
        <v>1</v>
      </c>
      <c r="AI527" s="2">
        <v>0</v>
      </c>
      <c r="AJ527" s="2">
        <v>0</v>
      </c>
      <c r="AK527" s="2">
        <v>2</v>
      </c>
      <c r="AL527" s="2">
        <v>3</v>
      </c>
      <c r="AM527" s="2">
        <v>1</v>
      </c>
      <c r="AN527" s="3">
        <f t="shared" si="32"/>
        <v>78848</v>
      </c>
      <c r="AO527">
        <f t="shared" si="33"/>
        <v>4723</v>
      </c>
      <c r="AP527">
        <f t="shared" si="34"/>
        <v>11</v>
      </c>
      <c r="AQ527" s="3">
        <f t="shared" si="35"/>
        <v>83582</v>
      </c>
    </row>
    <row r="528" spans="1:43" ht="15.75" hidden="1" thickTop="1" x14ac:dyDescent="0.25">
      <c r="A528" s="2">
        <v>3</v>
      </c>
      <c r="B528" s="2">
        <v>2022</v>
      </c>
      <c r="C528" s="2">
        <v>1</v>
      </c>
      <c r="D528" s="4">
        <v>8692</v>
      </c>
      <c r="E528" s="4">
        <v>9730</v>
      </c>
      <c r="F528" s="4">
        <v>3065</v>
      </c>
      <c r="G528" s="2">
        <v>38</v>
      </c>
      <c r="H528" s="2">
        <v>46</v>
      </c>
      <c r="I528" s="2">
        <v>1</v>
      </c>
      <c r="J528" s="2">
        <v>0</v>
      </c>
      <c r="K528" s="2">
        <v>31</v>
      </c>
      <c r="L528" s="2">
        <v>3</v>
      </c>
      <c r="M528" s="2">
        <v>0</v>
      </c>
      <c r="N528" s="2">
        <v>0</v>
      </c>
      <c r="O528" s="2">
        <v>61</v>
      </c>
      <c r="P528" s="2">
        <v>615</v>
      </c>
      <c r="Q528" s="2">
        <v>223</v>
      </c>
      <c r="R528" s="2">
        <v>39</v>
      </c>
      <c r="S528" s="2">
        <v>2</v>
      </c>
      <c r="T528" s="2">
        <v>0</v>
      </c>
      <c r="U528" s="2">
        <v>0</v>
      </c>
      <c r="V528" s="2">
        <v>0</v>
      </c>
      <c r="W528" s="2">
        <v>0</v>
      </c>
      <c r="X528" s="2">
        <v>12</v>
      </c>
      <c r="Y528" s="2">
        <v>305</v>
      </c>
      <c r="Z528" s="2">
        <v>807</v>
      </c>
      <c r="AA528" s="2">
        <v>327</v>
      </c>
      <c r="AB528" s="2">
        <v>36</v>
      </c>
      <c r="AC528" s="2">
        <v>11</v>
      </c>
      <c r="AD528" s="2">
        <v>10</v>
      </c>
      <c r="AE528" s="2">
        <v>0</v>
      </c>
      <c r="AF528" s="2">
        <v>1</v>
      </c>
      <c r="AG528" s="2">
        <v>0</v>
      </c>
      <c r="AH528" s="2">
        <v>0</v>
      </c>
      <c r="AI528" s="2">
        <v>0</v>
      </c>
      <c r="AJ528" s="2">
        <v>0</v>
      </c>
      <c r="AK528" s="2">
        <v>0</v>
      </c>
      <c r="AL528" s="2">
        <v>0</v>
      </c>
      <c r="AM528" s="2">
        <v>0</v>
      </c>
      <c r="AN528" s="3">
        <f t="shared" si="32"/>
        <v>21606</v>
      </c>
      <c r="AO528">
        <f t="shared" si="33"/>
        <v>2448</v>
      </c>
      <c r="AP528">
        <f t="shared" si="34"/>
        <v>1</v>
      </c>
      <c r="AQ528" s="3">
        <f t="shared" si="35"/>
        <v>24055</v>
      </c>
    </row>
    <row r="529" spans="1:43" ht="15.75" hidden="1" thickTop="1" x14ac:dyDescent="0.25">
      <c r="A529" s="2">
        <v>3</v>
      </c>
      <c r="B529" s="2">
        <v>2022</v>
      </c>
      <c r="C529" s="2">
        <v>2</v>
      </c>
      <c r="D529" s="4">
        <v>8699</v>
      </c>
      <c r="E529" s="4">
        <v>9741</v>
      </c>
      <c r="F529" s="4">
        <v>3121</v>
      </c>
      <c r="G529" s="2">
        <v>38</v>
      </c>
      <c r="H529" s="2">
        <v>46</v>
      </c>
      <c r="I529" s="2">
        <v>1</v>
      </c>
      <c r="J529" s="2">
        <v>0</v>
      </c>
      <c r="K529" s="2">
        <v>31</v>
      </c>
      <c r="L529" s="2">
        <v>3</v>
      </c>
      <c r="M529" s="2">
        <v>0</v>
      </c>
      <c r="N529" s="2">
        <v>0</v>
      </c>
      <c r="O529" s="2">
        <v>60</v>
      </c>
      <c r="P529" s="2">
        <v>617</v>
      </c>
      <c r="Q529" s="2">
        <v>221</v>
      </c>
      <c r="R529" s="2">
        <v>39</v>
      </c>
      <c r="S529" s="2">
        <v>2</v>
      </c>
      <c r="T529" s="2">
        <v>0</v>
      </c>
      <c r="U529" s="2">
        <v>0</v>
      </c>
      <c r="V529" s="2">
        <v>0</v>
      </c>
      <c r="W529" s="2">
        <v>0</v>
      </c>
      <c r="X529" s="2">
        <v>12</v>
      </c>
      <c r="Y529" s="2">
        <v>305</v>
      </c>
      <c r="Z529" s="2">
        <v>809</v>
      </c>
      <c r="AA529" s="2">
        <v>327</v>
      </c>
      <c r="AB529" s="2">
        <v>36</v>
      </c>
      <c r="AC529" s="2">
        <v>11</v>
      </c>
      <c r="AD529" s="2">
        <v>10</v>
      </c>
      <c r="AE529" s="2">
        <v>0</v>
      </c>
      <c r="AF529" s="2">
        <v>1</v>
      </c>
      <c r="AG529" s="2">
        <v>0</v>
      </c>
      <c r="AH529" s="2">
        <v>0</v>
      </c>
      <c r="AI529" s="2">
        <v>0</v>
      </c>
      <c r="AJ529" s="2">
        <v>0</v>
      </c>
      <c r="AK529" s="2">
        <v>0</v>
      </c>
      <c r="AL529" s="2">
        <v>0</v>
      </c>
      <c r="AM529" s="2">
        <v>0</v>
      </c>
      <c r="AN529" s="3">
        <f t="shared" si="32"/>
        <v>21680</v>
      </c>
      <c r="AO529">
        <f t="shared" si="33"/>
        <v>2449</v>
      </c>
      <c r="AP529">
        <f t="shared" si="34"/>
        <v>1</v>
      </c>
      <c r="AQ529" s="3">
        <f t="shared" si="35"/>
        <v>24130</v>
      </c>
    </row>
    <row r="530" spans="1:43" ht="15.75" hidden="1" thickTop="1" x14ac:dyDescent="0.25">
      <c r="A530" s="2">
        <v>3</v>
      </c>
      <c r="B530" s="2">
        <v>2022</v>
      </c>
      <c r="C530" s="2">
        <v>3</v>
      </c>
      <c r="D530" s="4">
        <v>8691</v>
      </c>
      <c r="E530" s="4">
        <v>9757</v>
      </c>
      <c r="F530" s="4">
        <v>3109</v>
      </c>
      <c r="G530" s="2">
        <v>38</v>
      </c>
      <c r="H530" s="2">
        <v>46</v>
      </c>
      <c r="I530" s="2">
        <v>1</v>
      </c>
      <c r="J530" s="2">
        <v>0</v>
      </c>
      <c r="K530" s="2">
        <v>31</v>
      </c>
      <c r="L530" s="2">
        <v>3</v>
      </c>
      <c r="M530" s="2">
        <v>0</v>
      </c>
      <c r="N530" s="2">
        <v>0</v>
      </c>
      <c r="O530" s="2">
        <v>60</v>
      </c>
      <c r="P530" s="2">
        <v>615</v>
      </c>
      <c r="Q530" s="2">
        <v>229</v>
      </c>
      <c r="R530" s="2">
        <v>43</v>
      </c>
      <c r="S530" s="2">
        <v>2</v>
      </c>
      <c r="T530" s="2">
        <v>0</v>
      </c>
      <c r="U530" s="2">
        <v>0</v>
      </c>
      <c r="V530" s="2">
        <v>0</v>
      </c>
      <c r="W530" s="2">
        <v>0</v>
      </c>
      <c r="X530" s="2">
        <v>12</v>
      </c>
      <c r="Y530" s="2">
        <v>305</v>
      </c>
      <c r="Z530" s="2">
        <v>811</v>
      </c>
      <c r="AA530" s="2">
        <v>325</v>
      </c>
      <c r="AB530" s="2">
        <v>36</v>
      </c>
      <c r="AC530" s="2">
        <v>11</v>
      </c>
      <c r="AD530" s="2">
        <v>10</v>
      </c>
      <c r="AE530" s="2">
        <v>0</v>
      </c>
      <c r="AF530" s="2">
        <v>1</v>
      </c>
      <c r="AG530" s="2">
        <v>0</v>
      </c>
      <c r="AH530" s="2">
        <v>0</v>
      </c>
      <c r="AI530" s="2">
        <v>0</v>
      </c>
      <c r="AJ530" s="2">
        <v>0</v>
      </c>
      <c r="AK530" s="2">
        <v>0</v>
      </c>
      <c r="AL530" s="2">
        <v>0</v>
      </c>
      <c r="AM530" s="2">
        <v>0</v>
      </c>
      <c r="AN530" s="3">
        <f t="shared" si="32"/>
        <v>21676</v>
      </c>
      <c r="AO530">
        <f t="shared" si="33"/>
        <v>2459</v>
      </c>
      <c r="AP530">
        <f t="shared" si="34"/>
        <v>1</v>
      </c>
      <c r="AQ530" s="3">
        <f t="shared" si="35"/>
        <v>24136</v>
      </c>
    </row>
    <row r="531" spans="1:43" ht="15.75" hidden="1" thickTop="1" x14ac:dyDescent="0.25">
      <c r="A531" s="2">
        <v>3</v>
      </c>
      <c r="B531" s="2">
        <v>2022</v>
      </c>
      <c r="C531" s="2">
        <v>4</v>
      </c>
      <c r="D531" s="4">
        <v>8703</v>
      </c>
      <c r="E531" s="4">
        <v>9750</v>
      </c>
      <c r="F531" s="4">
        <v>3125</v>
      </c>
      <c r="G531" s="2">
        <v>38</v>
      </c>
      <c r="H531" s="2">
        <v>46</v>
      </c>
      <c r="I531" s="2">
        <v>1</v>
      </c>
      <c r="J531" s="2">
        <v>0</v>
      </c>
      <c r="K531" s="2">
        <v>31</v>
      </c>
      <c r="L531" s="2">
        <v>3</v>
      </c>
      <c r="M531" s="2">
        <v>0</v>
      </c>
      <c r="N531" s="2">
        <v>0</v>
      </c>
      <c r="O531" s="2">
        <v>61</v>
      </c>
      <c r="P531" s="2">
        <v>616</v>
      </c>
      <c r="Q531" s="2">
        <v>228</v>
      </c>
      <c r="R531" s="2">
        <v>40</v>
      </c>
      <c r="S531" s="2">
        <v>2</v>
      </c>
      <c r="T531" s="2">
        <v>0</v>
      </c>
      <c r="U531" s="2">
        <v>0</v>
      </c>
      <c r="V531" s="2">
        <v>0</v>
      </c>
      <c r="W531" s="2">
        <v>0</v>
      </c>
      <c r="X531" s="2">
        <v>12</v>
      </c>
      <c r="Y531" s="2">
        <v>299</v>
      </c>
      <c r="Z531" s="2">
        <v>814</v>
      </c>
      <c r="AA531" s="2">
        <v>324</v>
      </c>
      <c r="AB531" s="2">
        <v>36</v>
      </c>
      <c r="AC531" s="2">
        <v>11</v>
      </c>
      <c r="AD531" s="2">
        <v>10</v>
      </c>
      <c r="AE531" s="2">
        <v>0</v>
      </c>
      <c r="AF531" s="2">
        <v>1</v>
      </c>
      <c r="AG531" s="2">
        <v>0</v>
      </c>
      <c r="AH531" s="2">
        <v>0</v>
      </c>
      <c r="AI531" s="2">
        <v>0</v>
      </c>
      <c r="AJ531" s="2">
        <v>0</v>
      </c>
      <c r="AK531" s="2">
        <v>0</v>
      </c>
      <c r="AL531" s="2">
        <v>0</v>
      </c>
      <c r="AM531" s="2">
        <v>0</v>
      </c>
      <c r="AN531" s="3">
        <f t="shared" si="32"/>
        <v>21697</v>
      </c>
      <c r="AO531">
        <f t="shared" si="33"/>
        <v>2453</v>
      </c>
      <c r="AP531">
        <f t="shared" si="34"/>
        <v>1</v>
      </c>
      <c r="AQ531" s="3">
        <f t="shared" si="35"/>
        <v>24151</v>
      </c>
    </row>
    <row r="532" spans="1:43" ht="15.75" hidden="1" thickTop="1" x14ac:dyDescent="0.25">
      <c r="A532" s="2">
        <v>3</v>
      </c>
      <c r="B532" s="2">
        <v>2022</v>
      </c>
      <c r="C532" s="2">
        <v>5</v>
      </c>
      <c r="D532" s="4">
        <v>8677</v>
      </c>
      <c r="E532" s="4">
        <v>9761</v>
      </c>
      <c r="F532" s="4">
        <v>3112</v>
      </c>
      <c r="G532" s="2">
        <v>38</v>
      </c>
      <c r="H532" s="2">
        <v>46</v>
      </c>
      <c r="I532" s="2">
        <v>1</v>
      </c>
      <c r="J532" s="2">
        <v>0</v>
      </c>
      <c r="K532" s="2">
        <v>31</v>
      </c>
      <c r="L532" s="2">
        <v>3</v>
      </c>
      <c r="M532" s="2">
        <v>0</v>
      </c>
      <c r="N532" s="2">
        <v>0</v>
      </c>
      <c r="O532" s="2">
        <v>60</v>
      </c>
      <c r="P532" s="2">
        <v>614</v>
      </c>
      <c r="Q532" s="2">
        <v>232</v>
      </c>
      <c r="R532" s="2">
        <v>49</v>
      </c>
      <c r="S532" s="2">
        <v>2</v>
      </c>
      <c r="T532" s="2">
        <v>0</v>
      </c>
      <c r="U532" s="2">
        <v>0</v>
      </c>
      <c r="V532" s="2">
        <v>0</v>
      </c>
      <c r="W532" s="2">
        <v>0</v>
      </c>
      <c r="X532" s="2">
        <v>12</v>
      </c>
      <c r="Y532" s="2">
        <v>299</v>
      </c>
      <c r="Z532" s="2">
        <v>815</v>
      </c>
      <c r="AA532" s="2">
        <v>321</v>
      </c>
      <c r="AB532" s="2">
        <v>36</v>
      </c>
      <c r="AC532" s="2">
        <v>11</v>
      </c>
      <c r="AD532" s="2">
        <v>10</v>
      </c>
      <c r="AE532" s="2">
        <v>0</v>
      </c>
      <c r="AF532" s="2">
        <v>1</v>
      </c>
      <c r="AG532" s="2">
        <v>0</v>
      </c>
      <c r="AH532" s="2">
        <v>0</v>
      </c>
      <c r="AI532" s="2">
        <v>0</v>
      </c>
      <c r="AJ532" s="2">
        <v>0</v>
      </c>
      <c r="AK532" s="2">
        <v>0</v>
      </c>
      <c r="AL532" s="2">
        <v>0</v>
      </c>
      <c r="AM532" s="2">
        <v>0</v>
      </c>
      <c r="AN532" s="3">
        <f t="shared" si="32"/>
        <v>21669</v>
      </c>
      <c r="AO532">
        <f t="shared" si="33"/>
        <v>2461</v>
      </c>
      <c r="AP532">
        <f t="shared" si="34"/>
        <v>1</v>
      </c>
      <c r="AQ532" s="3">
        <f t="shared" si="35"/>
        <v>24131</v>
      </c>
    </row>
    <row r="533" spans="1:43" ht="15.75" hidden="1" thickTop="1" x14ac:dyDescent="0.25">
      <c r="A533" s="2">
        <v>3</v>
      </c>
      <c r="B533" s="2">
        <v>2022</v>
      </c>
      <c r="C533" s="2">
        <v>6</v>
      </c>
      <c r="D533" s="4">
        <v>8635</v>
      </c>
      <c r="E533" s="4">
        <v>9730</v>
      </c>
      <c r="F533" s="4">
        <v>3119</v>
      </c>
      <c r="G533" s="2">
        <v>36</v>
      </c>
      <c r="H533" s="2">
        <v>47</v>
      </c>
      <c r="I533" s="2">
        <v>1</v>
      </c>
      <c r="J533" s="2">
        <v>0</v>
      </c>
      <c r="K533" s="2">
        <v>31</v>
      </c>
      <c r="L533" s="2">
        <v>3</v>
      </c>
      <c r="M533" s="2">
        <v>0</v>
      </c>
      <c r="N533" s="2">
        <v>0</v>
      </c>
      <c r="O533" s="2">
        <v>60</v>
      </c>
      <c r="P533" s="2">
        <v>616</v>
      </c>
      <c r="Q533" s="2">
        <v>231</v>
      </c>
      <c r="R533" s="2">
        <v>48</v>
      </c>
      <c r="S533" s="2">
        <v>2</v>
      </c>
      <c r="T533" s="2">
        <v>0</v>
      </c>
      <c r="U533" s="2">
        <v>0</v>
      </c>
      <c r="V533" s="2">
        <v>0</v>
      </c>
      <c r="W533" s="2">
        <v>0</v>
      </c>
      <c r="X533" s="2">
        <v>12</v>
      </c>
      <c r="Y533" s="2">
        <v>296</v>
      </c>
      <c r="Z533" s="2">
        <v>820</v>
      </c>
      <c r="AA533" s="2">
        <v>325</v>
      </c>
      <c r="AB533" s="2">
        <v>36</v>
      </c>
      <c r="AC533" s="2">
        <v>11</v>
      </c>
      <c r="AD533" s="2">
        <v>10</v>
      </c>
      <c r="AE533" s="2">
        <v>0</v>
      </c>
      <c r="AF533" s="2">
        <v>1</v>
      </c>
      <c r="AG533" s="2">
        <v>0</v>
      </c>
      <c r="AH533" s="2">
        <v>0</v>
      </c>
      <c r="AI533" s="2">
        <v>0</v>
      </c>
      <c r="AJ533" s="2">
        <v>0</v>
      </c>
      <c r="AK533" s="2">
        <v>0</v>
      </c>
      <c r="AL533" s="2">
        <v>0</v>
      </c>
      <c r="AM533" s="2">
        <v>0</v>
      </c>
      <c r="AN533" s="3">
        <f t="shared" si="32"/>
        <v>21602</v>
      </c>
      <c r="AO533">
        <f t="shared" si="33"/>
        <v>2467</v>
      </c>
      <c r="AP533">
        <f t="shared" si="34"/>
        <v>1</v>
      </c>
      <c r="AQ533" s="3">
        <f t="shared" si="35"/>
        <v>24070</v>
      </c>
    </row>
    <row r="534" spans="1:43" ht="15.75" hidden="1" thickTop="1" x14ac:dyDescent="0.25">
      <c r="A534" s="2">
        <v>3</v>
      </c>
      <c r="B534" s="2">
        <v>2022</v>
      </c>
      <c r="C534" s="2">
        <v>7</v>
      </c>
      <c r="D534" s="4">
        <v>9322</v>
      </c>
      <c r="E534" s="4">
        <v>9436</v>
      </c>
      <c r="F534" s="4">
        <v>2708</v>
      </c>
      <c r="G534" s="2">
        <v>38</v>
      </c>
      <c r="H534" s="2">
        <v>44</v>
      </c>
      <c r="I534" s="2">
        <v>1</v>
      </c>
      <c r="J534" s="2">
        <v>0</v>
      </c>
      <c r="K534" s="2">
        <v>30</v>
      </c>
      <c r="L534" s="2">
        <v>4</v>
      </c>
      <c r="M534" s="2">
        <v>0</v>
      </c>
      <c r="N534" s="2">
        <v>0</v>
      </c>
      <c r="O534" s="2">
        <v>60</v>
      </c>
      <c r="P534" s="2">
        <v>631</v>
      </c>
      <c r="Q534" s="2">
        <v>217</v>
      </c>
      <c r="R534" s="2">
        <v>46</v>
      </c>
      <c r="S534" s="2">
        <v>2</v>
      </c>
      <c r="T534" s="2">
        <v>0</v>
      </c>
      <c r="U534" s="2">
        <v>0</v>
      </c>
      <c r="V534" s="2">
        <v>0</v>
      </c>
      <c r="W534" s="2">
        <v>0</v>
      </c>
      <c r="X534" s="2">
        <v>12</v>
      </c>
      <c r="Y534" s="2">
        <v>304</v>
      </c>
      <c r="Z534" s="2">
        <v>797</v>
      </c>
      <c r="AA534" s="2">
        <v>339</v>
      </c>
      <c r="AB534" s="2">
        <v>34</v>
      </c>
      <c r="AC534" s="2">
        <v>12</v>
      </c>
      <c r="AD534" s="2">
        <v>10</v>
      </c>
      <c r="AE534" s="2">
        <v>0</v>
      </c>
      <c r="AF534" s="2">
        <v>1</v>
      </c>
      <c r="AG534" s="2">
        <v>0</v>
      </c>
      <c r="AH534" s="2">
        <v>0</v>
      </c>
      <c r="AI534" s="2">
        <v>0</v>
      </c>
      <c r="AJ534" s="2">
        <v>0</v>
      </c>
      <c r="AK534" s="2">
        <v>0</v>
      </c>
      <c r="AL534" s="2">
        <v>0</v>
      </c>
      <c r="AM534" s="2">
        <v>0</v>
      </c>
      <c r="AN534" s="3">
        <f t="shared" si="32"/>
        <v>21583</v>
      </c>
      <c r="AO534">
        <f t="shared" si="33"/>
        <v>2464</v>
      </c>
      <c r="AP534">
        <f t="shared" si="34"/>
        <v>1</v>
      </c>
      <c r="AQ534" s="3">
        <f t="shared" si="35"/>
        <v>24048</v>
      </c>
    </row>
    <row r="535" spans="1:43" ht="15.75" hidden="1" thickTop="1" x14ac:dyDescent="0.25">
      <c r="A535" s="2">
        <v>3</v>
      </c>
      <c r="B535" s="2">
        <v>2022</v>
      </c>
      <c r="C535" s="2">
        <v>8</v>
      </c>
      <c r="D535" s="4">
        <v>9319</v>
      </c>
      <c r="E535" s="4">
        <v>9443</v>
      </c>
      <c r="F535" s="4">
        <v>2721</v>
      </c>
      <c r="G535" s="2">
        <v>39</v>
      </c>
      <c r="H535" s="2">
        <v>44</v>
      </c>
      <c r="I535" s="2">
        <v>1</v>
      </c>
      <c r="J535" s="2">
        <v>0</v>
      </c>
      <c r="K535" s="2">
        <v>30</v>
      </c>
      <c r="L535" s="2">
        <v>4</v>
      </c>
      <c r="M535" s="2">
        <v>0</v>
      </c>
      <c r="N535" s="2">
        <v>0</v>
      </c>
      <c r="O535" s="2">
        <v>60</v>
      </c>
      <c r="P535" s="2">
        <v>628</v>
      </c>
      <c r="Q535" s="2">
        <v>220</v>
      </c>
      <c r="R535" s="2">
        <v>44</v>
      </c>
      <c r="S535" s="2">
        <v>2</v>
      </c>
      <c r="T535" s="2">
        <v>0</v>
      </c>
      <c r="U535" s="2">
        <v>0</v>
      </c>
      <c r="V535" s="2">
        <v>0</v>
      </c>
      <c r="W535" s="2">
        <v>0</v>
      </c>
      <c r="X535" s="2">
        <v>12</v>
      </c>
      <c r="Y535" s="2">
        <v>304</v>
      </c>
      <c r="Z535" s="2">
        <v>799</v>
      </c>
      <c r="AA535" s="2">
        <v>343</v>
      </c>
      <c r="AB535" s="2">
        <v>34</v>
      </c>
      <c r="AC535" s="2">
        <v>12</v>
      </c>
      <c r="AD535" s="2">
        <v>10</v>
      </c>
      <c r="AE535" s="2">
        <v>0</v>
      </c>
      <c r="AF535" s="2">
        <v>1</v>
      </c>
      <c r="AG535" s="2">
        <v>0</v>
      </c>
      <c r="AH535" s="2">
        <v>0</v>
      </c>
      <c r="AI535" s="2">
        <v>0</v>
      </c>
      <c r="AJ535" s="2">
        <v>0</v>
      </c>
      <c r="AK535" s="2">
        <v>0</v>
      </c>
      <c r="AL535" s="2">
        <v>0</v>
      </c>
      <c r="AM535" s="2">
        <v>0</v>
      </c>
      <c r="AN535" s="3">
        <f t="shared" si="32"/>
        <v>21601</v>
      </c>
      <c r="AO535">
        <f t="shared" si="33"/>
        <v>2468</v>
      </c>
      <c r="AP535">
        <f t="shared" si="34"/>
        <v>1</v>
      </c>
      <c r="AQ535" s="3">
        <f t="shared" si="35"/>
        <v>24070</v>
      </c>
    </row>
    <row r="536" spans="1:43" ht="15.75" hidden="1" thickTop="1" x14ac:dyDescent="0.25">
      <c r="A536" s="2">
        <v>3</v>
      </c>
      <c r="B536" s="2">
        <v>2022</v>
      </c>
      <c r="C536" s="2">
        <v>9</v>
      </c>
      <c r="D536" s="4">
        <v>9299</v>
      </c>
      <c r="E536" s="4">
        <v>9438</v>
      </c>
      <c r="F536" s="4">
        <v>2734</v>
      </c>
      <c r="G536" s="2">
        <v>40</v>
      </c>
      <c r="H536" s="2">
        <v>44</v>
      </c>
      <c r="I536" s="2">
        <v>1</v>
      </c>
      <c r="J536" s="2">
        <v>0</v>
      </c>
      <c r="K536" s="2">
        <v>30</v>
      </c>
      <c r="L536" s="2">
        <v>4</v>
      </c>
      <c r="M536" s="2">
        <v>0</v>
      </c>
      <c r="N536" s="2">
        <v>0</v>
      </c>
      <c r="O536" s="2">
        <v>60</v>
      </c>
      <c r="P536" s="2">
        <v>629</v>
      </c>
      <c r="Q536" s="2">
        <v>215</v>
      </c>
      <c r="R536" s="2">
        <v>43</v>
      </c>
      <c r="S536" s="2">
        <v>2</v>
      </c>
      <c r="T536" s="2">
        <v>0</v>
      </c>
      <c r="U536" s="2">
        <v>0</v>
      </c>
      <c r="V536" s="2">
        <v>0</v>
      </c>
      <c r="W536" s="2">
        <v>0</v>
      </c>
      <c r="X536" s="2">
        <v>12</v>
      </c>
      <c r="Y536" s="2">
        <v>301</v>
      </c>
      <c r="Z536" s="2">
        <v>806</v>
      </c>
      <c r="AA536" s="2">
        <v>345</v>
      </c>
      <c r="AB536" s="2">
        <v>34</v>
      </c>
      <c r="AC536" s="2">
        <v>12</v>
      </c>
      <c r="AD536" s="2">
        <v>10</v>
      </c>
      <c r="AE536" s="2">
        <v>0</v>
      </c>
      <c r="AF536" s="2">
        <v>1</v>
      </c>
      <c r="AG536" s="2">
        <v>0</v>
      </c>
      <c r="AH536" s="2">
        <v>0</v>
      </c>
      <c r="AI536" s="2">
        <v>0</v>
      </c>
      <c r="AJ536" s="2">
        <v>0</v>
      </c>
      <c r="AK536" s="2">
        <v>0</v>
      </c>
      <c r="AL536" s="2">
        <v>0</v>
      </c>
      <c r="AM536" s="2">
        <v>0</v>
      </c>
      <c r="AN536" s="3">
        <f t="shared" si="32"/>
        <v>21590</v>
      </c>
      <c r="AO536">
        <f t="shared" si="33"/>
        <v>2469</v>
      </c>
      <c r="AP536">
        <f t="shared" si="34"/>
        <v>1</v>
      </c>
      <c r="AQ536" s="3">
        <f t="shared" si="35"/>
        <v>24060</v>
      </c>
    </row>
    <row r="537" spans="1:43" ht="15.75" hidden="1" thickTop="1" x14ac:dyDescent="0.25">
      <c r="A537" s="2">
        <v>3</v>
      </c>
      <c r="B537" s="2">
        <v>2022</v>
      </c>
      <c r="C537" s="2">
        <v>10</v>
      </c>
      <c r="D537" s="4">
        <v>9291</v>
      </c>
      <c r="E537" s="4">
        <v>9458</v>
      </c>
      <c r="F537" s="4">
        <v>2739</v>
      </c>
      <c r="G537" s="2">
        <v>41</v>
      </c>
      <c r="H537" s="2">
        <v>44</v>
      </c>
      <c r="I537" s="2">
        <v>1</v>
      </c>
      <c r="J537" s="2">
        <v>0</v>
      </c>
      <c r="K537" s="2">
        <v>30</v>
      </c>
      <c r="L537" s="2">
        <v>4</v>
      </c>
      <c r="M537" s="2">
        <v>0</v>
      </c>
      <c r="N537" s="2">
        <v>0</v>
      </c>
      <c r="O537" s="2">
        <v>59</v>
      </c>
      <c r="P537" s="2">
        <v>629</v>
      </c>
      <c r="Q537" s="2">
        <v>214</v>
      </c>
      <c r="R537" s="2">
        <v>43</v>
      </c>
      <c r="S537" s="2">
        <v>2</v>
      </c>
      <c r="T537" s="2">
        <v>0</v>
      </c>
      <c r="U537" s="2">
        <v>0</v>
      </c>
      <c r="V537" s="2">
        <v>0</v>
      </c>
      <c r="W537" s="2">
        <v>0</v>
      </c>
      <c r="X537" s="2">
        <v>12</v>
      </c>
      <c r="Y537" s="2">
        <v>303</v>
      </c>
      <c r="Z537" s="2">
        <v>808</v>
      </c>
      <c r="AA537" s="2">
        <v>345</v>
      </c>
      <c r="AB537" s="2">
        <v>34</v>
      </c>
      <c r="AC537" s="2">
        <v>12</v>
      </c>
      <c r="AD537" s="2">
        <v>10</v>
      </c>
      <c r="AE537" s="2">
        <v>0</v>
      </c>
      <c r="AF537" s="2">
        <v>1</v>
      </c>
      <c r="AG537" s="2">
        <v>0</v>
      </c>
      <c r="AH537" s="2">
        <v>0</v>
      </c>
      <c r="AI537" s="2">
        <v>0</v>
      </c>
      <c r="AJ537" s="2">
        <v>0</v>
      </c>
      <c r="AK537" s="2">
        <v>0</v>
      </c>
      <c r="AL537" s="2">
        <v>0</v>
      </c>
      <c r="AM537" s="2">
        <v>0</v>
      </c>
      <c r="AN537" s="3">
        <f t="shared" si="32"/>
        <v>21608</v>
      </c>
      <c r="AO537">
        <f t="shared" si="33"/>
        <v>2471</v>
      </c>
      <c r="AP537">
        <f t="shared" si="34"/>
        <v>1</v>
      </c>
      <c r="AQ537" s="3">
        <f t="shared" si="35"/>
        <v>24080</v>
      </c>
    </row>
    <row r="538" spans="1:43" ht="15.75" hidden="1" thickTop="1" x14ac:dyDescent="0.25">
      <c r="A538" s="2">
        <v>3</v>
      </c>
      <c r="B538" s="2">
        <v>2022</v>
      </c>
      <c r="C538" s="2">
        <v>11</v>
      </c>
      <c r="D538" s="4">
        <v>9306</v>
      </c>
      <c r="E538" s="4">
        <v>9454</v>
      </c>
      <c r="F538" s="4">
        <v>2756</v>
      </c>
      <c r="G538" s="2">
        <v>42</v>
      </c>
      <c r="H538" s="2">
        <v>44</v>
      </c>
      <c r="I538" s="2">
        <v>1</v>
      </c>
      <c r="J538" s="2">
        <v>0</v>
      </c>
      <c r="K538" s="2">
        <v>30</v>
      </c>
      <c r="L538" s="2">
        <v>4</v>
      </c>
      <c r="M538" s="2">
        <v>0</v>
      </c>
      <c r="N538" s="2">
        <v>0</v>
      </c>
      <c r="O538" s="2">
        <v>59</v>
      </c>
      <c r="P538" s="2">
        <v>626</v>
      </c>
      <c r="Q538" s="2">
        <v>211</v>
      </c>
      <c r="R538" s="2">
        <v>45</v>
      </c>
      <c r="S538" s="2">
        <v>2</v>
      </c>
      <c r="T538" s="2">
        <v>0</v>
      </c>
      <c r="U538" s="2">
        <v>0</v>
      </c>
      <c r="V538" s="2">
        <v>0</v>
      </c>
      <c r="W538" s="2">
        <v>0</v>
      </c>
      <c r="X538" s="2">
        <v>12</v>
      </c>
      <c r="Y538" s="2">
        <v>302</v>
      </c>
      <c r="Z538" s="2">
        <v>810</v>
      </c>
      <c r="AA538" s="2">
        <v>346</v>
      </c>
      <c r="AB538" s="2">
        <v>34</v>
      </c>
      <c r="AC538" s="2">
        <v>12</v>
      </c>
      <c r="AD538" s="2">
        <v>10</v>
      </c>
      <c r="AE538" s="2">
        <v>0</v>
      </c>
      <c r="AF538" s="2">
        <v>1</v>
      </c>
      <c r="AG538" s="2">
        <v>0</v>
      </c>
      <c r="AH538" s="2">
        <v>0</v>
      </c>
      <c r="AI538" s="2">
        <v>0</v>
      </c>
      <c r="AJ538" s="2">
        <v>0</v>
      </c>
      <c r="AK538" s="2">
        <v>0</v>
      </c>
      <c r="AL538" s="2">
        <v>0</v>
      </c>
      <c r="AM538" s="2">
        <v>0</v>
      </c>
      <c r="AN538" s="3">
        <f t="shared" si="32"/>
        <v>21637</v>
      </c>
      <c r="AO538">
        <f t="shared" si="33"/>
        <v>2469</v>
      </c>
      <c r="AP538">
        <f t="shared" si="34"/>
        <v>1</v>
      </c>
      <c r="AQ538" s="3">
        <f t="shared" si="35"/>
        <v>24107</v>
      </c>
    </row>
    <row r="539" spans="1:43" ht="15.75" hidden="1" thickTop="1" x14ac:dyDescent="0.25">
      <c r="A539" s="2">
        <v>3</v>
      </c>
      <c r="B539" s="2">
        <v>2022</v>
      </c>
      <c r="C539" s="2">
        <v>12</v>
      </c>
      <c r="D539" s="4">
        <v>9299</v>
      </c>
      <c r="E539" s="4">
        <v>9480</v>
      </c>
      <c r="F539" s="4">
        <v>2768</v>
      </c>
      <c r="G539" s="2">
        <v>42</v>
      </c>
      <c r="H539" s="2">
        <v>44</v>
      </c>
      <c r="I539" s="2">
        <v>1</v>
      </c>
      <c r="J539" s="2">
        <v>0</v>
      </c>
      <c r="K539" s="2">
        <v>30</v>
      </c>
      <c r="L539" s="2">
        <v>4</v>
      </c>
      <c r="M539" s="2">
        <v>0</v>
      </c>
      <c r="N539" s="2">
        <v>0</v>
      </c>
      <c r="O539" s="2">
        <v>59</v>
      </c>
      <c r="P539" s="2">
        <v>626</v>
      </c>
      <c r="Q539" s="2">
        <v>204</v>
      </c>
      <c r="R539" s="2">
        <v>44</v>
      </c>
      <c r="S539" s="2">
        <v>2</v>
      </c>
      <c r="T539" s="2">
        <v>0</v>
      </c>
      <c r="U539" s="2">
        <v>0</v>
      </c>
      <c r="V539" s="2">
        <v>0</v>
      </c>
      <c r="W539" s="2">
        <v>0</v>
      </c>
      <c r="X539" s="2">
        <v>12</v>
      </c>
      <c r="Y539" s="2">
        <v>300</v>
      </c>
      <c r="Z539" s="2">
        <v>817</v>
      </c>
      <c r="AA539" s="2">
        <v>348</v>
      </c>
      <c r="AB539" s="2">
        <v>33</v>
      </c>
      <c r="AC539" s="2">
        <v>12</v>
      </c>
      <c r="AD539" s="2">
        <v>10</v>
      </c>
      <c r="AE539" s="2">
        <v>0</v>
      </c>
      <c r="AF539" s="2">
        <v>1</v>
      </c>
      <c r="AG539" s="2">
        <v>0</v>
      </c>
      <c r="AH539" s="2">
        <v>0</v>
      </c>
      <c r="AI539" s="2">
        <v>0</v>
      </c>
      <c r="AJ539" s="2">
        <v>0</v>
      </c>
      <c r="AK539" s="2">
        <v>0</v>
      </c>
      <c r="AL539" s="2">
        <v>0</v>
      </c>
      <c r="AM539" s="2">
        <v>0</v>
      </c>
      <c r="AN539" s="3">
        <f t="shared" si="32"/>
        <v>21668</v>
      </c>
      <c r="AO539">
        <f t="shared" si="33"/>
        <v>2467</v>
      </c>
      <c r="AP539">
        <f t="shared" si="34"/>
        <v>1</v>
      </c>
      <c r="AQ539" s="3">
        <f t="shared" si="35"/>
        <v>24136</v>
      </c>
    </row>
    <row r="540" spans="1:43" ht="15.75" hidden="1" thickTop="1" x14ac:dyDescent="0.25">
      <c r="A540" s="2">
        <v>4</v>
      </c>
      <c r="B540" s="2">
        <v>2022</v>
      </c>
      <c r="C540" s="2">
        <v>1</v>
      </c>
      <c r="D540" s="4">
        <v>9981</v>
      </c>
      <c r="E540" s="4">
        <v>27544</v>
      </c>
      <c r="F540" s="4">
        <v>13767</v>
      </c>
      <c r="G540" s="2">
        <v>24</v>
      </c>
      <c r="H540" s="2">
        <v>469</v>
      </c>
      <c r="I540" s="2">
        <v>6</v>
      </c>
      <c r="J540" s="2">
        <v>0</v>
      </c>
      <c r="K540" s="2">
        <v>12</v>
      </c>
      <c r="L540" s="2">
        <v>2</v>
      </c>
      <c r="M540" s="2">
        <v>0</v>
      </c>
      <c r="N540" s="2">
        <v>0</v>
      </c>
      <c r="O540" s="2">
        <v>20</v>
      </c>
      <c r="P540" s="2">
        <v>796</v>
      </c>
      <c r="Q540" s="2">
        <v>541</v>
      </c>
      <c r="R540" s="2">
        <v>149</v>
      </c>
      <c r="S540" s="2">
        <v>12</v>
      </c>
      <c r="T540" s="2">
        <v>1</v>
      </c>
      <c r="U540" s="2">
        <v>1</v>
      </c>
      <c r="V540" s="2">
        <v>0</v>
      </c>
      <c r="W540" s="2">
        <v>0</v>
      </c>
      <c r="X540" s="2">
        <v>9</v>
      </c>
      <c r="Y540" s="2">
        <v>606</v>
      </c>
      <c r="Z540" s="4">
        <v>1917</v>
      </c>
      <c r="AA540" s="4">
        <v>1049</v>
      </c>
      <c r="AB540" s="2">
        <v>133</v>
      </c>
      <c r="AC540" s="2">
        <v>21</v>
      </c>
      <c r="AD540" s="2">
        <v>32</v>
      </c>
      <c r="AE540" s="2">
        <v>0</v>
      </c>
      <c r="AF540" s="2">
        <v>3</v>
      </c>
      <c r="AG540" s="2">
        <v>0</v>
      </c>
      <c r="AH540" s="2">
        <v>2</v>
      </c>
      <c r="AI540" s="2">
        <v>0</v>
      </c>
      <c r="AJ540" s="2">
        <v>0</v>
      </c>
      <c r="AK540" s="2">
        <v>2</v>
      </c>
      <c r="AL540" s="2">
        <v>0</v>
      </c>
      <c r="AM540" s="2">
        <v>1</v>
      </c>
      <c r="AN540" s="3">
        <f t="shared" si="32"/>
        <v>51805</v>
      </c>
      <c r="AO540">
        <f t="shared" si="33"/>
        <v>5287</v>
      </c>
      <c r="AP540">
        <f t="shared" si="34"/>
        <v>8</v>
      </c>
      <c r="AQ540" s="3">
        <f t="shared" si="35"/>
        <v>57100</v>
      </c>
    </row>
    <row r="541" spans="1:43" ht="15.75" hidden="1" thickTop="1" x14ac:dyDescent="0.25">
      <c r="A541" s="2">
        <v>4</v>
      </c>
      <c r="B541" s="2">
        <v>2022</v>
      </c>
      <c r="C541" s="2">
        <v>2</v>
      </c>
      <c r="D541" s="4">
        <v>9980</v>
      </c>
      <c r="E541" s="4">
        <v>27544</v>
      </c>
      <c r="F541" s="4">
        <v>13833</v>
      </c>
      <c r="G541" s="2">
        <v>24</v>
      </c>
      <c r="H541" s="2">
        <v>469</v>
      </c>
      <c r="I541" s="2">
        <v>6</v>
      </c>
      <c r="J541" s="2">
        <v>0</v>
      </c>
      <c r="K541" s="2">
        <v>12</v>
      </c>
      <c r="L541" s="2">
        <v>2</v>
      </c>
      <c r="M541" s="2">
        <v>0</v>
      </c>
      <c r="N541" s="2">
        <v>0</v>
      </c>
      <c r="O541" s="2">
        <v>21</v>
      </c>
      <c r="P541" s="2">
        <v>752</v>
      </c>
      <c r="Q541" s="2">
        <v>554</v>
      </c>
      <c r="R541" s="2">
        <v>146</v>
      </c>
      <c r="S541" s="2">
        <v>12</v>
      </c>
      <c r="T541" s="2">
        <v>1</v>
      </c>
      <c r="U541" s="2">
        <v>1</v>
      </c>
      <c r="V541" s="2">
        <v>0</v>
      </c>
      <c r="W541" s="2">
        <v>0</v>
      </c>
      <c r="X541" s="2">
        <v>9</v>
      </c>
      <c r="Y541" s="2">
        <v>656</v>
      </c>
      <c r="Z541" s="4">
        <v>1916</v>
      </c>
      <c r="AA541" s="4">
        <v>1051</v>
      </c>
      <c r="AB541" s="2">
        <v>133</v>
      </c>
      <c r="AC541" s="2">
        <v>21</v>
      </c>
      <c r="AD541" s="2">
        <v>32</v>
      </c>
      <c r="AE541" s="2">
        <v>0</v>
      </c>
      <c r="AF541" s="2">
        <v>3</v>
      </c>
      <c r="AG541" s="2">
        <v>0</v>
      </c>
      <c r="AH541" s="2">
        <v>2</v>
      </c>
      <c r="AI541" s="2">
        <v>0</v>
      </c>
      <c r="AJ541" s="2">
        <v>0</v>
      </c>
      <c r="AK541" s="2">
        <v>2</v>
      </c>
      <c r="AL541" s="2">
        <v>0</v>
      </c>
      <c r="AM541" s="2">
        <v>1</v>
      </c>
      <c r="AN541" s="3">
        <f t="shared" si="32"/>
        <v>51870</v>
      </c>
      <c r="AO541">
        <f t="shared" si="33"/>
        <v>5305</v>
      </c>
      <c r="AP541">
        <f t="shared" si="34"/>
        <v>8</v>
      </c>
      <c r="AQ541" s="3">
        <f t="shared" si="35"/>
        <v>57183</v>
      </c>
    </row>
    <row r="542" spans="1:43" ht="15.75" hidden="1" thickTop="1" x14ac:dyDescent="0.25">
      <c r="A542" s="2">
        <v>4</v>
      </c>
      <c r="B542" s="2">
        <v>2022</v>
      </c>
      <c r="C542" s="2">
        <v>3</v>
      </c>
      <c r="D542" s="4">
        <v>10004</v>
      </c>
      <c r="E542" s="4">
        <v>27594</v>
      </c>
      <c r="F542" s="4">
        <v>13967</v>
      </c>
      <c r="G542" s="2">
        <v>24</v>
      </c>
      <c r="H542" s="2">
        <v>469</v>
      </c>
      <c r="I542" s="2">
        <v>6</v>
      </c>
      <c r="J542" s="2">
        <v>0</v>
      </c>
      <c r="K542" s="2">
        <v>12</v>
      </c>
      <c r="L542" s="2">
        <v>2</v>
      </c>
      <c r="M542" s="2">
        <v>0</v>
      </c>
      <c r="N542" s="2">
        <v>0</v>
      </c>
      <c r="O542" s="2">
        <v>20</v>
      </c>
      <c r="P542" s="2">
        <v>745</v>
      </c>
      <c r="Q542" s="2">
        <v>548</v>
      </c>
      <c r="R542" s="2">
        <v>146</v>
      </c>
      <c r="S542" s="2">
        <v>13</v>
      </c>
      <c r="T542" s="2">
        <v>1</v>
      </c>
      <c r="U542" s="2">
        <v>1</v>
      </c>
      <c r="V542" s="2">
        <v>0</v>
      </c>
      <c r="W542" s="2">
        <v>0</v>
      </c>
      <c r="X542" s="2">
        <v>10</v>
      </c>
      <c r="Y542" s="2">
        <v>656</v>
      </c>
      <c r="Z542" s="4">
        <v>1922</v>
      </c>
      <c r="AA542" s="4">
        <v>1050</v>
      </c>
      <c r="AB542" s="2">
        <v>133</v>
      </c>
      <c r="AC542" s="2">
        <v>21</v>
      </c>
      <c r="AD542" s="2">
        <v>29</v>
      </c>
      <c r="AE542" s="2">
        <v>0</v>
      </c>
      <c r="AF542" s="2">
        <v>3</v>
      </c>
      <c r="AG542" s="2">
        <v>0</v>
      </c>
      <c r="AH542" s="2">
        <v>2</v>
      </c>
      <c r="AI542" s="2">
        <v>0</v>
      </c>
      <c r="AJ542" s="2">
        <v>0</v>
      </c>
      <c r="AK542" s="2">
        <v>1</v>
      </c>
      <c r="AL542" s="2">
        <v>0</v>
      </c>
      <c r="AM542" s="2">
        <v>1</v>
      </c>
      <c r="AN542" s="3">
        <f t="shared" si="32"/>
        <v>52078</v>
      </c>
      <c r="AO542">
        <f t="shared" si="33"/>
        <v>5295</v>
      </c>
      <c r="AP542">
        <f t="shared" si="34"/>
        <v>7</v>
      </c>
      <c r="AQ542" s="3">
        <f t="shared" si="35"/>
        <v>57380</v>
      </c>
    </row>
    <row r="543" spans="1:43" ht="15.75" hidden="1" thickTop="1" x14ac:dyDescent="0.25">
      <c r="A543" s="2">
        <v>4</v>
      </c>
      <c r="B543" s="2">
        <v>2022</v>
      </c>
      <c r="C543" s="2">
        <v>4</v>
      </c>
      <c r="D543" s="4">
        <v>10028</v>
      </c>
      <c r="E543" s="4">
        <v>27536</v>
      </c>
      <c r="F543" s="4">
        <v>14128</v>
      </c>
      <c r="G543" s="2">
        <v>24</v>
      </c>
      <c r="H543" s="2">
        <v>469</v>
      </c>
      <c r="I543" s="2">
        <v>6</v>
      </c>
      <c r="J543" s="2">
        <v>0</v>
      </c>
      <c r="K543" s="2">
        <v>12</v>
      </c>
      <c r="L543" s="2">
        <v>2</v>
      </c>
      <c r="M543" s="2">
        <v>0</v>
      </c>
      <c r="N543" s="2">
        <v>0</v>
      </c>
      <c r="O543" s="2">
        <v>20</v>
      </c>
      <c r="P543" s="2">
        <v>747</v>
      </c>
      <c r="Q543" s="2">
        <v>549</v>
      </c>
      <c r="R543" s="2">
        <v>149</v>
      </c>
      <c r="S543" s="2">
        <v>15</v>
      </c>
      <c r="T543" s="2">
        <v>1</v>
      </c>
      <c r="U543" s="2">
        <v>1</v>
      </c>
      <c r="V543" s="2">
        <v>0</v>
      </c>
      <c r="W543" s="2">
        <v>0</v>
      </c>
      <c r="X543" s="2">
        <v>10</v>
      </c>
      <c r="Y543" s="2">
        <v>653</v>
      </c>
      <c r="Z543" s="4">
        <v>1931</v>
      </c>
      <c r="AA543" s="4">
        <v>1052</v>
      </c>
      <c r="AB543" s="2">
        <v>132</v>
      </c>
      <c r="AC543" s="2">
        <v>21</v>
      </c>
      <c r="AD543" s="2">
        <v>31</v>
      </c>
      <c r="AE543" s="2">
        <v>0</v>
      </c>
      <c r="AF543" s="2">
        <v>3</v>
      </c>
      <c r="AG543" s="2">
        <v>0</v>
      </c>
      <c r="AH543" s="2">
        <v>2</v>
      </c>
      <c r="AI543" s="2">
        <v>0</v>
      </c>
      <c r="AJ543" s="2">
        <v>0</v>
      </c>
      <c r="AK543" s="2">
        <v>3</v>
      </c>
      <c r="AL543" s="2">
        <v>0</v>
      </c>
      <c r="AM543" s="2">
        <v>1</v>
      </c>
      <c r="AN543" s="3">
        <f t="shared" si="32"/>
        <v>52205</v>
      </c>
      <c r="AO543">
        <f t="shared" si="33"/>
        <v>5312</v>
      </c>
      <c r="AP543">
        <f t="shared" si="34"/>
        <v>9</v>
      </c>
      <c r="AQ543" s="3">
        <f t="shared" si="35"/>
        <v>57526</v>
      </c>
    </row>
    <row r="544" spans="1:43" ht="15.75" hidden="1" thickTop="1" x14ac:dyDescent="0.25">
      <c r="A544" s="2">
        <v>4</v>
      </c>
      <c r="B544" s="2">
        <v>2022</v>
      </c>
      <c r="C544" s="2">
        <v>5</v>
      </c>
      <c r="D544" s="4">
        <v>10001</v>
      </c>
      <c r="E544" s="4">
        <v>27566</v>
      </c>
      <c r="F544" s="4">
        <v>14277</v>
      </c>
      <c r="G544" s="2">
        <v>24</v>
      </c>
      <c r="H544" s="2">
        <v>469</v>
      </c>
      <c r="I544" s="2">
        <v>6</v>
      </c>
      <c r="J544" s="2">
        <v>0</v>
      </c>
      <c r="K544" s="2">
        <v>12</v>
      </c>
      <c r="L544" s="2">
        <v>2</v>
      </c>
      <c r="M544" s="2">
        <v>0</v>
      </c>
      <c r="N544" s="2">
        <v>0</v>
      </c>
      <c r="O544" s="2">
        <v>19</v>
      </c>
      <c r="P544" s="2">
        <v>751</v>
      </c>
      <c r="Q544" s="2">
        <v>553</v>
      </c>
      <c r="R544" s="2">
        <v>151</v>
      </c>
      <c r="S544" s="2">
        <v>13</v>
      </c>
      <c r="T544" s="2">
        <v>1</v>
      </c>
      <c r="U544" s="2">
        <v>1</v>
      </c>
      <c r="V544" s="2">
        <v>0</v>
      </c>
      <c r="W544" s="2">
        <v>0</v>
      </c>
      <c r="X544" s="2">
        <v>11</v>
      </c>
      <c r="Y544" s="2">
        <v>654</v>
      </c>
      <c r="Z544" s="4">
        <v>1935</v>
      </c>
      <c r="AA544" s="4">
        <v>1058</v>
      </c>
      <c r="AB544" s="2">
        <v>134</v>
      </c>
      <c r="AC544" s="2">
        <v>21</v>
      </c>
      <c r="AD544" s="2">
        <v>29</v>
      </c>
      <c r="AE544" s="2">
        <v>0</v>
      </c>
      <c r="AF544" s="2">
        <v>4</v>
      </c>
      <c r="AG544" s="2">
        <v>0</v>
      </c>
      <c r="AH544" s="2">
        <v>2</v>
      </c>
      <c r="AI544" s="2">
        <v>0</v>
      </c>
      <c r="AJ544" s="2">
        <v>0</v>
      </c>
      <c r="AK544" s="2">
        <v>2</v>
      </c>
      <c r="AL544" s="2">
        <v>0</v>
      </c>
      <c r="AM544" s="2">
        <v>1</v>
      </c>
      <c r="AN544" s="3">
        <f t="shared" si="32"/>
        <v>52357</v>
      </c>
      <c r="AO544">
        <f t="shared" si="33"/>
        <v>5331</v>
      </c>
      <c r="AP544">
        <f t="shared" si="34"/>
        <v>9</v>
      </c>
      <c r="AQ544" s="3">
        <f t="shared" si="35"/>
        <v>57697</v>
      </c>
    </row>
    <row r="545" spans="1:43" ht="15.75" hidden="1" thickTop="1" x14ac:dyDescent="0.25">
      <c r="A545" s="2">
        <v>4</v>
      </c>
      <c r="B545" s="2">
        <v>2022</v>
      </c>
      <c r="C545" s="2">
        <v>6</v>
      </c>
      <c r="D545" s="4">
        <v>9959</v>
      </c>
      <c r="E545" s="4">
        <v>27537</v>
      </c>
      <c r="F545" s="4">
        <v>14316</v>
      </c>
      <c r="G545" s="2">
        <v>24</v>
      </c>
      <c r="H545" s="2">
        <v>468</v>
      </c>
      <c r="I545" s="2">
        <v>6</v>
      </c>
      <c r="J545" s="2">
        <v>0</v>
      </c>
      <c r="K545" s="2">
        <v>12</v>
      </c>
      <c r="L545" s="2">
        <v>2</v>
      </c>
      <c r="M545" s="2">
        <v>0</v>
      </c>
      <c r="N545" s="2">
        <v>0</v>
      </c>
      <c r="O545" s="2">
        <v>19</v>
      </c>
      <c r="P545" s="2">
        <v>752</v>
      </c>
      <c r="Q545" s="2">
        <v>542</v>
      </c>
      <c r="R545" s="2">
        <v>153</v>
      </c>
      <c r="S545" s="2">
        <v>12</v>
      </c>
      <c r="T545" s="2">
        <v>1</v>
      </c>
      <c r="U545" s="2">
        <v>1</v>
      </c>
      <c r="V545" s="2">
        <v>0</v>
      </c>
      <c r="W545" s="2">
        <v>0</v>
      </c>
      <c r="X545" s="2">
        <v>10</v>
      </c>
      <c r="Y545" s="2">
        <v>655</v>
      </c>
      <c r="Z545" s="4">
        <v>1956</v>
      </c>
      <c r="AA545" s="4">
        <v>1063</v>
      </c>
      <c r="AB545" s="2">
        <v>135</v>
      </c>
      <c r="AC545" s="2">
        <v>21</v>
      </c>
      <c r="AD545" s="2">
        <v>33</v>
      </c>
      <c r="AE545" s="2">
        <v>0</v>
      </c>
      <c r="AF545" s="2">
        <v>4</v>
      </c>
      <c r="AG545" s="2">
        <v>0</v>
      </c>
      <c r="AH545" s="2">
        <v>2</v>
      </c>
      <c r="AI545" s="2">
        <v>0</v>
      </c>
      <c r="AJ545" s="2">
        <v>0</v>
      </c>
      <c r="AK545" s="2">
        <v>2</v>
      </c>
      <c r="AL545" s="2">
        <v>0</v>
      </c>
      <c r="AM545" s="2">
        <v>1</v>
      </c>
      <c r="AN545" s="3">
        <f t="shared" si="32"/>
        <v>52324</v>
      </c>
      <c r="AO545">
        <f t="shared" si="33"/>
        <v>5353</v>
      </c>
      <c r="AP545">
        <f t="shared" si="34"/>
        <v>9</v>
      </c>
      <c r="AQ545" s="3">
        <f t="shared" si="35"/>
        <v>57686</v>
      </c>
    </row>
    <row r="546" spans="1:43" ht="15.75" hidden="1" thickTop="1" x14ac:dyDescent="0.25">
      <c r="A546" s="2">
        <v>4</v>
      </c>
      <c r="B546" s="2">
        <v>2022</v>
      </c>
      <c r="C546" s="2">
        <v>7</v>
      </c>
      <c r="D546" s="4">
        <v>10794</v>
      </c>
      <c r="E546" s="4">
        <v>27948</v>
      </c>
      <c r="F546" s="4">
        <v>12867</v>
      </c>
      <c r="G546" s="2">
        <v>24</v>
      </c>
      <c r="H546" s="2">
        <v>735</v>
      </c>
      <c r="I546" s="2">
        <v>10</v>
      </c>
      <c r="J546" s="2">
        <v>0</v>
      </c>
      <c r="K546" s="2">
        <v>10</v>
      </c>
      <c r="L546" s="2">
        <v>4</v>
      </c>
      <c r="M546" s="2">
        <v>0</v>
      </c>
      <c r="N546" s="2">
        <v>0</v>
      </c>
      <c r="O546" s="2">
        <v>19</v>
      </c>
      <c r="P546" s="2">
        <v>765</v>
      </c>
      <c r="Q546" s="2">
        <v>529</v>
      </c>
      <c r="R546" s="2">
        <v>157</v>
      </c>
      <c r="S546" s="2">
        <v>11</v>
      </c>
      <c r="T546" s="2">
        <v>0</v>
      </c>
      <c r="U546" s="2">
        <v>1</v>
      </c>
      <c r="V546" s="2">
        <v>0</v>
      </c>
      <c r="W546" s="2">
        <v>0</v>
      </c>
      <c r="X546" s="2">
        <v>10</v>
      </c>
      <c r="Y546" s="2">
        <v>639</v>
      </c>
      <c r="Z546" s="4">
        <v>1885</v>
      </c>
      <c r="AA546" s="4">
        <v>1130</v>
      </c>
      <c r="AB546" s="2">
        <v>154</v>
      </c>
      <c r="AC546" s="2">
        <v>23</v>
      </c>
      <c r="AD546" s="2">
        <v>30</v>
      </c>
      <c r="AE546" s="2">
        <v>0</v>
      </c>
      <c r="AF546" s="2">
        <v>4</v>
      </c>
      <c r="AG546" s="2">
        <v>0</v>
      </c>
      <c r="AH546" s="2">
        <v>2</v>
      </c>
      <c r="AI546" s="2">
        <v>0</v>
      </c>
      <c r="AJ546" s="2">
        <v>0</v>
      </c>
      <c r="AK546" s="2">
        <v>2</v>
      </c>
      <c r="AL546" s="2">
        <v>0</v>
      </c>
      <c r="AM546" s="2">
        <v>1</v>
      </c>
      <c r="AN546" s="3">
        <f t="shared" si="32"/>
        <v>52392</v>
      </c>
      <c r="AO546">
        <f t="shared" si="33"/>
        <v>5353</v>
      </c>
      <c r="AP546">
        <f t="shared" si="34"/>
        <v>9</v>
      </c>
      <c r="AQ546" s="3">
        <f t="shared" si="35"/>
        <v>57754</v>
      </c>
    </row>
    <row r="547" spans="1:43" ht="15.75" hidden="1" thickTop="1" x14ac:dyDescent="0.25">
      <c r="A547" s="2">
        <v>4</v>
      </c>
      <c r="B547" s="2">
        <v>2022</v>
      </c>
      <c r="C547" s="2">
        <v>8</v>
      </c>
      <c r="D547" s="4">
        <v>10790</v>
      </c>
      <c r="E547" s="4">
        <v>27930</v>
      </c>
      <c r="F547" s="4">
        <v>12998</v>
      </c>
      <c r="G547" s="2">
        <v>25</v>
      </c>
      <c r="H547" s="2">
        <v>727</v>
      </c>
      <c r="I547" s="2">
        <v>10</v>
      </c>
      <c r="J547" s="2">
        <v>0</v>
      </c>
      <c r="K547" s="2">
        <v>10</v>
      </c>
      <c r="L547" s="2">
        <v>4</v>
      </c>
      <c r="M547" s="2">
        <v>0</v>
      </c>
      <c r="N547" s="2">
        <v>0</v>
      </c>
      <c r="O547" s="2">
        <v>19</v>
      </c>
      <c r="P547" s="2">
        <v>768</v>
      </c>
      <c r="Q547" s="2">
        <v>521</v>
      </c>
      <c r="R547" s="2">
        <v>156</v>
      </c>
      <c r="S547" s="2">
        <v>11</v>
      </c>
      <c r="T547" s="2">
        <v>0</v>
      </c>
      <c r="U547" s="2">
        <v>1</v>
      </c>
      <c r="V547" s="2">
        <v>0</v>
      </c>
      <c r="W547" s="2">
        <v>0</v>
      </c>
      <c r="X547" s="2">
        <v>10</v>
      </c>
      <c r="Y547" s="2">
        <v>634</v>
      </c>
      <c r="Z547" s="4">
        <v>1903</v>
      </c>
      <c r="AA547" s="4">
        <v>1131</v>
      </c>
      <c r="AB547" s="2">
        <v>154</v>
      </c>
      <c r="AC547" s="2">
        <v>23</v>
      </c>
      <c r="AD547" s="2">
        <v>28</v>
      </c>
      <c r="AE547" s="2">
        <v>0</v>
      </c>
      <c r="AF547" s="2">
        <v>4</v>
      </c>
      <c r="AG547" s="2">
        <v>0</v>
      </c>
      <c r="AH547" s="2">
        <v>2</v>
      </c>
      <c r="AI547" s="2">
        <v>0</v>
      </c>
      <c r="AJ547" s="2">
        <v>0</v>
      </c>
      <c r="AK547" s="2">
        <v>2</v>
      </c>
      <c r="AL547" s="2">
        <v>0</v>
      </c>
      <c r="AM547" s="2">
        <v>1</v>
      </c>
      <c r="AN547" s="3">
        <f t="shared" si="32"/>
        <v>52494</v>
      </c>
      <c r="AO547">
        <f t="shared" si="33"/>
        <v>5359</v>
      </c>
      <c r="AP547">
        <f t="shared" si="34"/>
        <v>9</v>
      </c>
      <c r="AQ547" s="3">
        <f t="shared" si="35"/>
        <v>57862</v>
      </c>
    </row>
    <row r="548" spans="1:43" ht="15.75" hidden="1" thickTop="1" x14ac:dyDescent="0.25">
      <c r="A548" s="2">
        <v>4</v>
      </c>
      <c r="B548" s="2">
        <v>2022</v>
      </c>
      <c r="C548" s="2">
        <v>9</v>
      </c>
      <c r="D548" s="4">
        <v>10734</v>
      </c>
      <c r="E548" s="4">
        <v>27895</v>
      </c>
      <c r="F548" s="4">
        <v>13030</v>
      </c>
      <c r="G548" s="2">
        <v>25</v>
      </c>
      <c r="H548" s="2">
        <v>727</v>
      </c>
      <c r="I548" s="2">
        <v>10</v>
      </c>
      <c r="J548" s="2">
        <v>0</v>
      </c>
      <c r="K548" s="2">
        <v>10</v>
      </c>
      <c r="L548" s="2">
        <v>4</v>
      </c>
      <c r="M548" s="2">
        <v>0</v>
      </c>
      <c r="N548" s="2">
        <v>0</v>
      </c>
      <c r="O548" s="2">
        <v>19</v>
      </c>
      <c r="P548" s="2">
        <v>762</v>
      </c>
      <c r="Q548" s="2">
        <v>521</v>
      </c>
      <c r="R548" s="2">
        <v>161</v>
      </c>
      <c r="S548" s="2">
        <v>11</v>
      </c>
      <c r="T548" s="2">
        <v>0</v>
      </c>
      <c r="U548" s="2">
        <v>1</v>
      </c>
      <c r="V548" s="2">
        <v>0</v>
      </c>
      <c r="W548" s="2">
        <v>0</v>
      </c>
      <c r="X548" s="2">
        <v>10</v>
      </c>
      <c r="Y548" s="2">
        <v>634</v>
      </c>
      <c r="Z548" s="4">
        <v>1908</v>
      </c>
      <c r="AA548" s="4">
        <v>1131</v>
      </c>
      <c r="AB548" s="2">
        <v>154</v>
      </c>
      <c r="AC548" s="2">
        <v>23</v>
      </c>
      <c r="AD548" s="2">
        <v>30</v>
      </c>
      <c r="AE548" s="2">
        <v>0</v>
      </c>
      <c r="AF548" s="2">
        <v>4</v>
      </c>
      <c r="AG548" s="2">
        <v>0</v>
      </c>
      <c r="AH548" s="2">
        <v>2</v>
      </c>
      <c r="AI548" s="2">
        <v>0</v>
      </c>
      <c r="AJ548" s="2">
        <v>0</v>
      </c>
      <c r="AK548" s="2">
        <v>2</v>
      </c>
      <c r="AL548" s="2">
        <v>0</v>
      </c>
      <c r="AM548" s="2">
        <v>1</v>
      </c>
      <c r="AN548" s="3">
        <f t="shared" si="32"/>
        <v>52435</v>
      </c>
      <c r="AO548">
        <f t="shared" si="33"/>
        <v>5365</v>
      </c>
      <c r="AP548">
        <f t="shared" si="34"/>
        <v>9</v>
      </c>
      <c r="AQ548" s="3">
        <f t="shared" si="35"/>
        <v>57809</v>
      </c>
    </row>
    <row r="549" spans="1:43" ht="15.75" hidden="1" thickTop="1" x14ac:dyDescent="0.25">
      <c r="A549" s="2">
        <v>4</v>
      </c>
      <c r="B549" s="2">
        <v>2022</v>
      </c>
      <c r="C549" s="2">
        <v>10</v>
      </c>
      <c r="D549" s="4">
        <v>10738</v>
      </c>
      <c r="E549" s="4">
        <v>27872</v>
      </c>
      <c r="F549" s="4">
        <v>13103</v>
      </c>
      <c r="G549" s="2">
        <v>26</v>
      </c>
      <c r="H549" s="2">
        <v>727</v>
      </c>
      <c r="I549" s="2">
        <v>10</v>
      </c>
      <c r="J549" s="2">
        <v>0</v>
      </c>
      <c r="K549" s="2">
        <v>10</v>
      </c>
      <c r="L549" s="2">
        <v>4</v>
      </c>
      <c r="M549" s="2">
        <v>0</v>
      </c>
      <c r="N549" s="2">
        <v>0</v>
      </c>
      <c r="O549" s="2">
        <v>19</v>
      </c>
      <c r="P549" s="2">
        <v>759</v>
      </c>
      <c r="Q549" s="2">
        <v>528</v>
      </c>
      <c r="R549" s="2">
        <v>164</v>
      </c>
      <c r="S549" s="2">
        <v>9</v>
      </c>
      <c r="T549" s="2">
        <v>0</v>
      </c>
      <c r="U549" s="2">
        <v>1</v>
      </c>
      <c r="V549" s="2">
        <v>0</v>
      </c>
      <c r="W549" s="2">
        <v>0</v>
      </c>
      <c r="X549" s="2">
        <v>10</v>
      </c>
      <c r="Y549" s="2">
        <v>632</v>
      </c>
      <c r="Z549" s="4">
        <v>1914</v>
      </c>
      <c r="AA549" s="4">
        <v>1131</v>
      </c>
      <c r="AB549" s="2">
        <v>156</v>
      </c>
      <c r="AC549" s="2">
        <v>23</v>
      </c>
      <c r="AD549" s="2">
        <v>30</v>
      </c>
      <c r="AE549" s="2">
        <v>0</v>
      </c>
      <c r="AF549" s="2">
        <v>3</v>
      </c>
      <c r="AG549" s="2">
        <v>0</v>
      </c>
      <c r="AH549" s="2">
        <v>2</v>
      </c>
      <c r="AI549" s="2">
        <v>0</v>
      </c>
      <c r="AJ549" s="2">
        <v>0</v>
      </c>
      <c r="AK549" s="2">
        <v>2</v>
      </c>
      <c r="AL549" s="2">
        <v>0</v>
      </c>
      <c r="AM549" s="2">
        <v>1</v>
      </c>
      <c r="AN549" s="3">
        <f t="shared" si="32"/>
        <v>52490</v>
      </c>
      <c r="AO549">
        <f t="shared" si="33"/>
        <v>5376</v>
      </c>
      <c r="AP549">
        <f t="shared" si="34"/>
        <v>8</v>
      </c>
      <c r="AQ549" s="3">
        <f t="shared" si="35"/>
        <v>57874</v>
      </c>
    </row>
    <row r="550" spans="1:43" ht="15.75" hidden="1" thickTop="1" x14ac:dyDescent="0.25">
      <c r="A550" s="2">
        <v>4</v>
      </c>
      <c r="B550" s="2">
        <v>2022</v>
      </c>
      <c r="C550" s="2">
        <v>11</v>
      </c>
      <c r="D550" s="4">
        <v>10743</v>
      </c>
      <c r="E550" s="4">
        <v>27873</v>
      </c>
      <c r="F550" s="4">
        <v>13188</v>
      </c>
      <c r="G550" s="2">
        <v>25</v>
      </c>
      <c r="H550" s="2">
        <v>731</v>
      </c>
      <c r="I550" s="2">
        <v>10</v>
      </c>
      <c r="J550" s="2">
        <v>0</v>
      </c>
      <c r="K550" s="2">
        <v>10</v>
      </c>
      <c r="L550" s="2">
        <v>4</v>
      </c>
      <c r="M550" s="2">
        <v>0</v>
      </c>
      <c r="N550" s="2">
        <v>0</v>
      </c>
      <c r="O550" s="2">
        <v>19</v>
      </c>
      <c r="P550" s="2">
        <v>760</v>
      </c>
      <c r="Q550" s="2">
        <v>533</v>
      </c>
      <c r="R550" s="2">
        <v>171</v>
      </c>
      <c r="S550" s="2">
        <v>9</v>
      </c>
      <c r="T550" s="2">
        <v>0</v>
      </c>
      <c r="U550" s="2">
        <v>2</v>
      </c>
      <c r="V550" s="2">
        <v>0</v>
      </c>
      <c r="W550" s="2">
        <v>0</v>
      </c>
      <c r="X550" s="2">
        <v>10</v>
      </c>
      <c r="Y550" s="2">
        <v>630</v>
      </c>
      <c r="Z550" s="4">
        <v>1919</v>
      </c>
      <c r="AA550" s="4">
        <v>1129</v>
      </c>
      <c r="AB550" s="2">
        <v>156</v>
      </c>
      <c r="AC550" s="2">
        <v>23</v>
      </c>
      <c r="AD550" s="2">
        <v>30</v>
      </c>
      <c r="AE550" s="2">
        <v>0</v>
      </c>
      <c r="AF550" s="2">
        <v>3</v>
      </c>
      <c r="AG550" s="2">
        <v>0</v>
      </c>
      <c r="AH550" s="2">
        <v>2</v>
      </c>
      <c r="AI550" s="2">
        <v>0</v>
      </c>
      <c r="AJ550" s="2">
        <v>0</v>
      </c>
      <c r="AK550" s="2">
        <v>3</v>
      </c>
      <c r="AL550" s="2">
        <v>0</v>
      </c>
      <c r="AM550" s="2">
        <v>1</v>
      </c>
      <c r="AN550" s="3">
        <f t="shared" si="32"/>
        <v>52584</v>
      </c>
      <c r="AO550">
        <f t="shared" si="33"/>
        <v>5391</v>
      </c>
      <c r="AP550">
        <f t="shared" si="34"/>
        <v>9</v>
      </c>
      <c r="AQ550" s="3">
        <f t="shared" si="35"/>
        <v>57984</v>
      </c>
    </row>
    <row r="551" spans="1:43" ht="15.75" hidden="1" thickTop="1" x14ac:dyDescent="0.25">
      <c r="A551" s="2">
        <v>4</v>
      </c>
      <c r="B551" s="2">
        <v>2022</v>
      </c>
      <c r="C551" s="2">
        <v>12</v>
      </c>
      <c r="D551" s="4">
        <v>10748</v>
      </c>
      <c r="E551" s="4">
        <v>27934</v>
      </c>
      <c r="F551" s="4">
        <v>13312</v>
      </c>
      <c r="G551" s="2">
        <v>27</v>
      </c>
      <c r="H551" s="2">
        <v>729</v>
      </c>
      <c r="I551" s="2">
        <v>10</v>
      </c>
      <c r="J551" s="2">
        <v>0</v>
      </c>
      <c r="K551" s="2">
        <v>10</v>
      </c>
      <c r="L551" s="2">
        <v>4</v>
      </c>
      <c r="M551" s="2">
        <v>0</v>
      </c>
      <c r="N551" s="2">
        <v>0</v>
      </c>
      <c r="O551" s="2">
        <v>19</v>
      </c>
      <c r="P551" s="2">
        <v>757</v>
      </c>
      <c r="Q551" s="2">
        <v>533</v>
      </c>
      <c r="R551" s="2">
        <v>167</v>
      </c>
      <c r="S551" s="2">
        <v>9</v>
      </c>
      <c r="T551" s="2">
        <v>0</v>
      </c>
      <c r="U551" s="2">
        <v>2</v>
      </c>
      <c r="V551" s="2">
        <v>0</v>
      </c>
      <c r="W551" s="2">
        <v>0</v>
      </c>
      <c r="X551" s="2">
        <v>10</v>
      </c>
      <c r="Y551" s="2">
        <v>631</v>
      </c>
      <c r="Z551" s="4">
        <v>1923</v>
      </c>
      <c r="AA551" s="4">
        <v>1137</v>
      </c>
      <c r="AB551" s="2">
        <v>156</v>
      </c>
      <c r="AC551" s="2">
        <v>23</v>
      </c>
      <c r="AD551" s="2">
        <v>32</v>
      </c>
      <c r="AE551" s="2">
        <v>0</v>
      </c>
      <c r="AF551" s="2">
        <v>3</v>
      </c>
      <c r="AG551" s="2">
        <v>0</v>
      </c>
      <c r="AH551" s="2">
        <v>2</v>
      </c>
      <c r="AI551" s="2">
        <v>0</v>
      </c>
      <c r="AJ551" s="2">
        <v>0</v>
      </c>
      <c r="AK551" s="2">
        <v>1</v>
      </c>
      <c r="AL551" s="2">
        <v>0</v>
      </c>
      <c r="AM551" s="2">
        <v>1</v>
      </c>
      <c r="AN551" s="3">
        <f t="shared" si="32"/>
        <v>52774</v>
      </c>
      <c r="AO551">
        <f t="shared" si="33"/>
        <v>5399</v>
      </c>
      <c r="AP551">
        <f t="shared" si="34"/>
        <v>7</v>
      </c>
      <c r="AQ551" s="3">
        <f t="shared" si="35"/>
        <v>58180</v>
      </c>
    </row>
    <row r="552" spans="1:43" ht="15.75" hidden="1" thickTop="1" x14ac:dyDescent="0.25">
      <c r="A552" s="2">
        <v>5</v>
      </c>
      <c r="B552" s="2">
        <v>2022</v>
      </c>
      <c r="C552" s="2">
        <v>1</v>
      </c>
      <c r="D552" s="4">
        <v>1767</v>
      </c>
      <c r="E552" s="4">
        <v>2801</v>
      </c>
      <c r="F552" s="4">
        <v>1293</v>
      </c>
      <c r="G552" s="2">
        <v>10</v>
      </c>
      <c r="H552" s="2">
        <v>2</v>
      </c>
      <c r="I552" s="2">
        <v>0</v>
      </c>
      <c r="J552" s="2">
        <v>0</v>
      </c>
      <c r="K552" s="2">
        <v>0</v>
      </c>
      <c r="L552" s="2">
        <v>0</v>
      </c>
      <c r="M552" s="2">
        <v>0</v>
      </c>
      <c r="N552" s="2">
        <v>0</v>
      </c>
      <c r="O552" s="2">
        <v>14</v>
      </c>
      <c r="P552" s="2">
        <v>154</v>
      </c>
      <c r="Q552" s="2">
        <v>50</v>
      </c>
      <c r="R552" s="2">
        <v>6</v>
      </c>
      <c r="S552" s="2">
        <v>1</v>
      </c>
      <c r="T552" s="2">
        <v>0</v>
      </c>
      <c r="U552" s="2">
        <v>0</v>
      </c>
      <c r="V552" s="2">
        <v>0</v>
      </c>
      <c r="W552" s="2">
        <v>0</v>
      </c>
      <c r="X552" s="2">
        <v>0</v>
      </c>
      <c r="Y552" s="2">
        <v>54</v>
      </c>
      <c r="Z552" s="2">
        <v>162</v>
      </c>
      <c r="AA552" s="2">
        <v>39</v>
      </c>
      <c r="AB552" s="2">
        <v>5</v>
      </c>
      <c r="AC552" s="2">
        <v>2</v>
      </c>
      <c r="AD552" s="2">
        <v>2</v>
      </c>
      <c r="AE552" s="2">
        <v>0</v>
      </c>
      <c r="AF552" s="2">
        <v>1</v>
      </c>
      <c r="AG552" s="2">
        <v>0</v>
      </c>
      <c r="AH552" s="2">
        <v>1</v>
      </c>
      <c r="AI552" s="2">
        <v>0</v>
      </c>
      <c r="AJ552" s="2">
        <v>0</v>
      </c>
      <c r="AK552" s="2">
        <v>0</v>
      </c>
      <c r="AL552" s="2">
        <v>0</v>
      </c>
      <c r="AM552" s="2">
        <v>0</v>
      </c>
      <c r="AN552" s="3">
        <f t="shared" si="32"/>
        <v>5873</v>
      </c>
      <c r="AO552">
        <f t="shared" si="33"/>
        <v>489</v>
      </c>
      <c r="AP552">
        <f t="shared" si="34"/>
        <v>2</v>
      </c>
      <c r="AQ552" s="3">
        <f t="shared" si="35"/>
        <v>6364</v>
      </c>
    </row>
    <row r="553" spans="1:43" ht="15.75" hidden="1" thickTop="1" x14ac:dyDescent="0.25">
      <c r="A553" s="2">
        <v>5</v>
      </c>
      <c r="B553" s="2">
        <v>2022</v>
      </c>
      <c r="C553" s="2">
        <v>2</v>
      </c>
      <c r="D553" s="4">
        <v>1773</v>
      </c>
      <c r="E553" s="4">
        <v>2808</v>
      </c>
      <c r="F553" s="4">
        <v>1292</v>
      </c>
      <c r="G553" s="2">
        <v>10</v>
      </c>
      <c r="H553" s="2">
        <v>2</v>
      </c>
      <c r="I553" s="2">
        <v>0</v>
      </c>
      <c r="J553" s="2">
        <v>0</v>
      </c>
      <c r="K553" s="2">
        <v>0</v>
      </c>
      <c r="L553" s="2">
        <v>0</v>
      </c>
      <c r="M553" s="2">
        <v>0</v>
      </c>
      <c r="N553" s="2">
        <v>0</v>
      </c>
      <c r="O553" s="2">
        <v>14</v>
      </c>
      <c r="P553" s="2">
        <v>154</v>
      </c>
      <c r="Q553" s="2">
        <v>47</v>
      </c>
      <c r="R553" s="2">
        <v>5</v>
      </c>
      <c r="S553" s="2">
        <v>1</v>
      </c>
      <c r="T553" s="2">
        <v>0</v>
      </c>
      <c r="U553" s="2">
        <v>0</v>
      </c>
      <c r="V553" s="2">
        <v>0</v>
      </c>
      <c r="W553" s="2">
        <v>0</v>
      </c>
      <c r="X553" s="2">
        <v>0</v>
      </c>
      <c r="Y553" s="2">
        <v>54</v>
      </c>
      <c r="Z553" s="2">
        <v>163</v>
      </c>
      <c r="AA553" s="2">
        <v>40</v>
      </c>
      <c r="AB553" s="2">
        <v>5</v>
      </c>
      <c r="AC553" s="2">
        <v>2</v>
      </c>
      <c r="AD553" s="2">
        <v>2</v>
      </c>
      <c r="AE553" s="2">
        <v>0</v>
      </c>
      <c r="AF553" s="2">
        <v>1</v>
      </c>
      <c r="AG553" s="2">
        <v>0</v>
      </c>
      <c r="AH553" s="2">
        <v>1</v>
      </c>
      <c r="AI553" s="2">
        <v>0</v>
      </c>
      <c r="AJ553" s="2">
        <v>0</v>
      </c>
      <c r="AK553" s="2">
        <v>0</v>
      </c>
      <c r="AL553" s="2">
        <v>0</v>
      </c>
      <c r="AM553" s="2">
        <v>0</v>
      </c>
      <c r="AN553" s="3">
        <f t="shared" si="32"/>
        <v>5885</v>
      </c>
      <c r="AO553">
        <f t="shared" si="33"/>
        <v>487</v>
      </c>
      <c r="AP553">
        <f t="shared" si="34"/>
        <v>2</v>
      </c>
      <c r="AQ553" s="3">
        <f t="shared" si="35"/>
        <v>6374</v>
      </c>
    </row>
    <row r="554" spans="1:43" ht="15.75" hidden="1" thickTop="1" x14ac:dyDescent="0.25">
      <c r="A554" s="2">
        <v>5</v>
      </c>
      <c r="B554" s="2">
        <v>2022</v>
      </c>
      <c r="C554" s="2">
        <v>3</v>
      </c>
      <c r="D554" s="4">
        <v>1777</v>
      </c>
      <c r="E554" s="4">
        <v>2800</v>
      </c>
      <c r="F554" s="4">
        <v>1296</v>
      </c>
      <c r="G554" s="2">
        <v>10</v>
      </c>
      <c r="H554" s="2">
        <v>2</v>
      </c>
      <c r="I554" s="2">
        <v>0</v>
      </c>
      <c r="J554" s="2">
        <v>0</v>
      </c>
      <c r="K554" s="2">
        <v>0</v>
      </c>
      <c r="L554" s="2">
        <v>0</v>
      </c>
      <c r="M554" s="2">
        <v>0</v>
      </c>
      <c r="N554" s="2">
        <v>0</v>
      </c>
      <c r="O554" s="2">
        <v>14</v>
      </c>
      <c r="P554" s="2">
        <v>154</v>
      </c>
      <c r="Q554" s="2">
        <v>48</v>
      </c>
      <c r="R554" s="2">
        <v>5</v>
      </c>
      <c r="S554" s="2">
        <v>1</v>
      </c>
      <c r="T554" s="2">
        <v>0</v>
      </c>
      <c r="U554" s="2">
        <v>0</v>
      </c>
      <c r="V554" s="2">
        <v>0</v>
      </c>
      <c r="W554" s="2">
        <v>0</v>
      </c>
      <c r="X554" s="2">
        <v>0</v>
      </c>
      <c r="Y554" s="2">
        <v>54</v>
      </c>
      <c r="Z554" s="2">
        <v>164</v>
      </c>
      <c r="AA554" s="2">
        <v>40</v>
      </c>
      <c r="AB554" s="2">
        <v>5</v>
      </c>
      <c r="AC554" s="2">
        <v>2</v>
      </c>
      <c r="AD554" s="2">
        <v>2</v>
      </c>
      <c r="AE554" s="2">
        <v>0</v>
      </c>
      <c r="AF554" s="2">
        <v>1</v>
      </c>
      <c r="AG554" s="2">
        <v>0</v>
      </c>
      <c r="AH554" s="2">
        <v>1</v>
      </c>
      <c r="AI554" s="2">
        <v>0</v>
      </c>
      <c r="AJ554" s="2">
        <v>0</v>
      </c>
      <c r="AK554" s="2">
        <v>0</v>
      </c>
      <c r="AL554" s="2">
        <v>0</v>
      </c>
      <c r="AM554" s="2">
        <v>0</v>
      </c>
      <c r="AN554" s="3">
        <f t="shared" si="32"/>
        <v>5885</v>
      </c>
      <c r="AO554">
        <f t="shared" si="33"/>
        <v>489</v>
      </c>
      <c r="AP554">
        <f t="shared" si="34"/>
        <v>2</v>
      </c>
      <c r="AQ554" s="3">
        <f t="shared" si="35"/>
        <v>6376</v>
      </c>
    </row>
    <row r="555" spans="1:43" ht="15.75" hidden="1" thickTop="1" x14ac:dyDescent="0.25">
      <c r="A555" s="2">
        <v>5</v>
      </c>
      <c r="B555" s="2">
        <v>2022</v>
      </c>
      <c r="C555" s="2">
        <v>4</v>
      </c>
      <c r="D555" s="4">
        <v>1770</v>
      </c>
      <c r="E555" s="4">
        <v>2799</v>
      </c>
      <c r="F555" s="4">
        <v>1307</v>
      </c>
      <c r="G555" s="2">
        <v>10</v>
      </c>
      <c r="H555" s="2">
        <v>2</v>
      </c>
      <c r="I555" s="2">
        <v>0</v>
      </c>
      <c r="J555" s="2">
        <v>0</v>
      </c>
      <c r="K555" s="2">
        <v>0</v>
      </c>
      <c r="L555" s="2">
        <v>0</v>
      </c>
      <c r="M555" s="2">
        <v>0</v>
      </c>
      <c r="N555" s="2">
        <v>0</v>
      </c>
      <c r="O555" s="2">
        <v>14</v>
      </c>
      <c r="P555" s="2">
        <v>153</v>
      </c>
      <c r="Q555" s="2">
        <v>49</v>
      </c>
      <c r="R555" s="2">
        <v>6</v>
      </c>
      <c r="S555" s="2">
        <v>1</v>
      </c>
      <c r="T555" s="2">
        <v>0</v>
      </c>
      <c r="U555" s="2">
        <v>0</v>
      </c>
      <c r="V555" s="2">
        <v>0</v>
      </c>
      <c r="W555" s="2">
        <v>0</v>
      </c>
      <c r="X555" s="2">
        <v>0</v>
      </c>
      <c r="Y555" s="2">
        <v>54</v>
      </c>
      <c r="Z555" s="2">
        <v>163</v>
      </c>
      <c r="AA555" s="2">
        <v>39</v>
      </c>
      <c r="AB555" s="2">
        <v>5</v>
      </c>
      <c r="AC555" s="2">
        <v>2</v>
      </c>
      <c r="AD555" s="2">
        <v>2</v>
      </c>
      <c r="AE555" s="2">
        <v>0</v>
      </c>
      <c r="AF555" s="2">
        <v>1</v>
      </c>
      <c r="AG555" s="2">
        <v>0</v>
      </c>
      <c r="AH555" s="2">
        <v>1</v>
      </c>
      <c r="AI555" s="2">
        <v>0</v>
      </c>
      <c r="AJ555" s="2">
        <v>0</v>
      </c>
      <c r="AK555" s="2">
        <v>0</v>
      </c>
      <c r="AL555" s="2">
        <v>0</v>
      </c>
      <c r="AM555" s="2">
        <v>0</v>
      </c>
      <c r="AN555" s="3">
        <f t="shared" si="32"/>
        <v>5888</v>
      </c>
      <c r="AO555">
        <f t="shared" si="33"/>
        <v>488</v>
      </c>
      <c r="AP555">
        <f t="shared" si="34"/>
        <v>2</v>
      </c>
      <c r="AQ555" s="3">
        <f t="shared" si="35"/>
        <v>6378</v>
      </c>
    </row>
    <row r="556" spans="1:43" ht="15.75" hidden="1" thickTop="1" x14ac:dyDescent="0.25">
      <c r="A556" s="2">
        <v>5</v>
      </c>
      <c r="B556" s="2">
        <v>2022</v>
      </c>
      <c r="C556" s="2">
        <v>5</v>
      </c>
      <c r="D556" s="4">
        <v>1762</v>
      </c>
      <c r="E556" s="4">
        <v>2791</v>
      </c>
      <c r="F556" s="4">
        <v>1310</v>
      </c>
      <c r="G556" s="2">
        <v>10</v>
      </c>
      <c r="H556" s="2">
        <v>2</v>
      </c>
      <c r="I556" s="2">
        <v>0</v>
      </c>
      <c r="J556" s="2">
        <v>0</v>
      </c>
      <c r="K556" s="2">
        <v>0</v>
      </c>
      <c r="L556" s="2">
        <v>0</v>
      </c>
      <c r="M556" s="2">
        <v>0</v>
      </c>
      <c r="N556" s="2">
        <v>0</v>
      </c>
      <c r="O556" s="2">
        <v>14</v>
      </c>
      <c r="P556" s="2">
        <v>153</v>
      </c>
      <c r="Q556" s="2">
        <v>46</v>
      </c>
      <c r="R556" s="2">
        <v>6</v>
      </c>
      <c r="S556" s="2">
        <v>1</v>
      </c>
      <c r="T556" s="2">
        <v>0</v>
      </c>
      <c r="U556" s="2">
        <v>0</v>
      </c>
      <c r="V556" s="2">
        <v>0</v>
      </c>
      <c r="W556" s="2">
        <v>0</v>
      </c>
      <c r="X556" s="2">
        <v>0</v>
      </c>
      <c r="Y556" s="2">
        <v>54</v>
      </c>
      <c r="Z556" s="2">
        <v>164</v>
      </c>
      <c r="AA556" s="2">
        <v>39</v>
      </c>
      <c r="AB556" s="2">
        <v>5</v>
      </c>
      <c r="AC556" s="2">
        <v>2</v>
      </c>
      <c r="AD556" s="2">
        <v>2</v>
      </c>
      <c r="AE556" s="2">
        <v>0</v>
      </c>
      <c r="AF556" s="2">
        <v>1</v>
      </c>
      <c r="AG556" s="2">
        <v>0</v>
      </c>
      <c r="AH556" s="2">
        <v>1</v>
      </c>
      <c r="AI556" s="2">
        <v>0</v>
      </c>
      <c r="AJ556" s="2">
        <v>0</v>
      </c>
      <c r="AK556" s="2">
        <v>0</v>
      </c>
      <c r="AL556" s="2">
        <v>0</v>
      </c>
      <c r="AM556" s="2">
        <v>0</v>
      </c>
      <c r="AN556" s="3">
        <f t="shared" si="32"/>
        <v>5875</v>
      </c>
      <c r="AO556">
        <f t="shared" si="33"/>
        <v>486</v>
      </c>
      <c r="AP556">
        <f t="shared" si="34"/>
        <v>2</v>
      </c>
      <c r="AQ556" s="3">
        <f t="shared" si="35"/>
        <v>6363</v>
      </c>
    </row>
    <row r="557" spans="1:43" ht="15.75" hidden="1" thickTop="1" x14ac:dyDescent="0.25">
      <c r="A557" s="2">
        <v>5</v>
      </c>
      <c r="B557" s="2">
        <v>2022</v>
      </c>
      <c r="C557" s="2">
        <v>6</v>
      </c>
      <c r="D557" s="4">
        <v>1757</v>
      </c>
      <c r="E557" s="4">
        <v>2782</v>
      </c>
      <c r="F557" s="4">
        <v>1303</v>
      </c>
      <c r="G557" s="2">
        <v>10</v>
      </c>
      <c r="H557" s="2">
        <v>2</v>
      </c>
      <c r="I557" s="2">
        <v>0</v>
      </c>
      <c r="J557" s="2">
        <v>0</v>
      </c>
      <c r="K557" s="2">
        <v>0</v>
      </c>
      <c r="L557" s="2">
        <v>0</v>
      </c>
      <c r="M557" s="2">
        <v>0</v>
      </c>
      <c r="N557" s="2">
        <v>0</v>
      </c>
      <c r="O557" s="2">
        <v>14</v>
      </c>
      <c r="P557" s="2">
        <v>151</v>
      </c>
      <c r="Q557" s="2">
        <v>48</v>
      </c>
      <c r="R557" s="2">
        <v>6</v>
      </c>
      <c r="S557" s="2">
        <v>0</v>
      </c>
      <c r="T557" s="2">
        <v>0</v>
      </c>
      <c r="U557" s="2">
        <v>0</v>
      </c>
      <c r="V557" s="2">
        <v>0</v>
      </c>
      <c r="W557" s="2">
        <v>0</v>
      </c>
      <c r="X557" s="2">
        <v>0</v>
      </c>
      <c r="Y557" s="2">
        <v>54</v>
      </c>
      <c r="Z557" s="2">
        <v>165</v>
      </c>
      <c r="AA557" s="2">
        <v>39</v>
      </c>
      <c r="AB557" s="2">
        <v>6</v>
      </c>
      <c r="AC557" s="2">
        <v>2</v>
      </c>
      <c r="AD557" s="2">
        <v>2</v>
      </c>
      <c r="AE557" s="2">
        <v>0</v>
      </c>
      <c r="AF557" s="2">
        <v>1</v>
      </c>
      <c r="AG557" s="2">
        <v>0</v>
      </c>
      <c r="AH557" s="2">
        <v>1</v>
      </c>
      <c r="AI557" s="2">
        <v>0</v>
      </c>
      <c r="AJ557" s="2">
        <v>0</v>
      </c>
      <c r="AK557" s="2">
        <v>0</v>
      </c>
      <c r="AL557" s="2">
        <v>0</v>
      </c>
      <c r="AM557" s="2">
        <v>0</v>
      </c>
      <c r="AN557" s="3">
        <f t="shared" si="32"/>
        <v>5854</v>
      </c>
      <c r="AO557">
        <f t="shared" si="33"/>
        <v>487</v>
      </c>
      <c r="AP557">
        <f t="shared" si="34"/>
        <v>2</v>
      </c>
      <c r="AQ557" s="3">
        <f t="shared" si="35"/>
        <v>6343</v>
      </c>
    </row>
    <row r="558" spans="1:43" ht="15.75" hidden="1" thickTop="1" x14ac:dyDescent="0.25">
      <c r="A558" s="2">
        <v>5</v>
      </c>
      <c r="B558" s="2">
        <v>2022</v>
      </c>
      <c r="C558" s="2">
        <v>7</v>
      </c>
      <c r="D558" s="4">
        <v>1922</v>
      </c>
      <c r="E558" s="4">
        <v>2824</v>
      </c>
      <c r="F558" s="4">
        <v>1101</v>
      </c>
      <c r="G558" s="2">
        <v>11</v>
      </c>
      <c r="H558" s="2">
        <v>2</v>
      </c>
      <c r="I558" s="2">
        <v>0</v>
      </c>
      <c r="J558" s="2">
        <v>0</v>
      </c>
      <c r="K558" s="2">
        <v>0</v>
      </c>
      <c r="L558" s="2">
        <v>0</v>
      </c>
      <c r="M558" s="2">
        <v>0</v>
      </c>
      <c r="N558" s="2">
        <v>0</v>
      </c>
      <c r="O558" s="2">
        <v>14</v>
      </c>
      <c r="P558" s="2">
        <v>152</v>
      </c>
      <c r="Q558" s="2">
        <v>42</v>
      </c>
      <c r="R558" s="2">
        <v>7</v>
      </c>
      <c r="S558" s="2">
        <v>0</v>
      </c>
      <c r="T558" s="2">
        <v>0</v>
      </c>
      <c r="U558" s="2">
        <v>0</v>
      </c>
      <c r="V558" s="2">
        <v>0</v>
      </c>
      <c r="W558" s="2">
        <v>0</v>
      </c>
      <c r="X558" s="2">
        <v>0</v>
      </c>
      <c r="Y558" s="2">
        <v>61</v>
      </c>
      <c r="Z558" s="2">
        <v>156</v>
      </c>
      <c r="AA558" s="2">
        <v>41</v>
      </c>
      <c r="AB558" s="2">
        <v>6</v>
      </c>
      <c r="AC558" s="2">
        <v>2</v>
      </c>
      <c r="AD558" s="2">
        <v>2</v>
      </c>
      <c r="AE558" s="2">
        <v>0</v>
      </c>
      <c r="AF558" s="2">
        <v>1</v>
      </c>
      <c r="AG558" s="2">
        <v>0</v>
      </c>
      <c r="AH558" s="2">
        <v>1</v>
      </c>
      <c r="AI558" s="2">
        <v>0</v>
      </c>
      <c r="AJ558" s="2">
        <v>0</v>
      </c>
      <c r="AK558" s="2">
        <v>0</v>
      </c>
      <c r="AL558" s="2">
        <v>0</v>
      </c>
      <c r="AM558" s="2">
        <v>0</v>
      </c>
      <c r="AN558" s="3">
        <f t="shared" si="32"/>
        <v>5860</v>
      </c>
      <c r="AO558">
        <f t="shared" si="33"/>
        <v>483</v>
      </c>
      <c r="AP558">
        <f t="shared" si="34"/>
        <v>2</v>
      </c>
      <c r="AQ558" s="3">
        <f t="shared" si="35"/>
        <v>6345</v>
      </c>
    </row>
    <row r="559" spans="1:43" ht="15.75" hidden="1" thickTop="1" x14ac:dyDescent="0.25">
      <c r="A559" s="2">
        <v>5</v>
      </c>
      <c r="B559" s="2">
        <v>2022</v>
      </c>
      <c r="C559" s="2">
        <v>8</v>
      </c>
      <c r="D559" s="4">
        <v>1901</v>
      </c>
      <c r="E559" s="4">
        <v>2830</v>
      </c>
      <c r="F559" s="4">
        <v>1110</v>
      </c>
      <c r="G559" s="2">
        <v>12</v>
      </c>
      <c r="H559" s="2">
        <v>2</v>
      </c>
      <c r="I559" s="2">
        <v>0</v>
      </c>
      <c r="J559" s="2">
        <v>0</v>
      </c>
      <c r="K559" s="2">
        <v>0</v>
      </c>
      <c r="L559" s="2">
        <v>0</v>
      </c>
      <c r="M559" s="2">
        <v>0</v>
      </c>
      <c r="N559" s="2">
        <v>0</v>
      </c>
      <c r="O559" s="2">
        <v>14</v>
      </c>
      <c r="P559" s="2">
        <v>152</v>
      </c>
      <c r="Q559" s="2">
        <v>42</v>
      </c>
      <c r="R559" s="2">
        <v>6</v>
      </c>
      <c r="S559" s="2">
        <v>0</v>
      </c>
      <c r="T559" s="2">
        <v>0</v>
      </c>
      <c r="U559" s="2">
        <v>0</v>
      </c>
      <c r="V559" s="2">
        <v>0</v>
      </c>
      <c r="W559" s="2">
        <v>0</v>
      </c>
      <c r="X559" s="2">
        <v>0</v>
      </c>
      <c r="Y559" s="2">
        <v>60</v>
      </c>
      <c r="Z559" s="2">
        <v>157</v>
      </c>
      <c r="AA559" s="2">
        <v>42</v>
      </c>
      <c r="AB559" s="2">
        <v>6</v>
      </c>
      <c r="AC559" s="2">
        <v>2</v>
      </c>
      <c r="AD559" s="2">
        <v>2</v>
      </c>
      <c r="AE559" s="2">
        <v>0</v>
      </c>
      <c r="AF559" s="2">
        <v>1</v>
      </c>
      <c r="AG559" s="2">
        <v>0</v>
      </c>
      <c r="AH559" s="2">
        <v>1</v>
      </c>
      <c r="AI559" s="2">
        <v>0</v>
      </c>
      <c r="AJ559" s="2">
        <v>0</v>
      </c>
      <c r="AK559" s="2">
        <v>0</v>
      </c>
      <c r="AL559" s="2">
        <v>0</v>
      </c>
      <c r="AM559" s="2">
        <v>0</v>
      </c>
      <c r="AN559" s="3">
        <f t="shared" si="32"/>
        <v>5855</v>
      </c>
      <c r="AO559">
        <f t="shared" si="33"/>
        <v>483</v>
      </c>
      <c r="AP559">
        <f t="shared" si="34"/>
        <v>2</v>
      </c>
      <c r="AQ559" s="3">
        <f t="shared" si="35"/>
        <v>6340</v>
      </c>
    </row>
    <row r="560" spans="1:43" ht="15.75" hidden="1" thickTop="1" x14ac:dyDescent="0.25">
      <c r="A560" s="2">
        <v>5</v>
      </c>
      <c r="B560" s="2">
        <v>2022</v>
      </c>
      <c r="C560" s="2">
        <v>9</v>
      </c>
      <c r="D560" s="4">
        <v>1904</v>
      </c>
      <c r="E560" s="4">
        <v>2833</v>
      </c>
      <c r="F560" s="4">
        <v>1108</v>
      </c>
      <c r="G560" s="2">
        <v>13</v>
      </c>
      <c r="H560" s="2">
        <v>2</v>
      </c>
      <c r="I560" s="2">
        <v>0</v>
      </c>
      <c r="J560" s="2">
        <v>0</v>
      </c>
      <c r="K560" s="2">
        <v>0</v>
      </c>
      <c r="L560" s="2">
        <v>0</v>
      </c>
      <c r="M560" s="2">
        <v>0</v>
      </c>
      <c r="N560" s="2">
        <v>0</v>
      </c>
      <c r="O560" s="2">
        <v>14</v>
      </c>
      <c r="P560" s="2">
        <v>152</v>
      </c>
      <c r="Q560" s="2">
        <v>40</v>
      </c>
      <c r="R560" s="2">
        <v>6</v>
      </c>
      <c r="S560" s="2">
        <v>0</v>
      </c>
      <c r="T560" s="2">
        <v>0</v>
      </c>
      <c r="U560" s="2">
        <v>0</v>
      </c>
      <c r="V560" s="2">
        <v>0</v>
      </c>
      <c r="W560" s="2">
        <v>0</v>
      </c>
      <c r="X560" s="2">
        <v>0</v>
      </c>
      <c r="Y560" s="2">
        <v>60</v>
      </c>
      <c r="Z560" s="2">
        <v>156</v>
      </c>
      <c r="AA560" s="2">
        <v>42</v>
      </c>
      <c r="AB560" s="2">
        <v>6</v>
      </c>
      <c r="AC560" s="2">
        <v>2</v>
      </c>
      <c r="AD560" s="2">
        <v>2</v>
      </c>
      <c r="AE560" s="2">
        <v>0</v>
      </c>
      <c r="AF560" s="2">
        <v>1</v>
      </c>
      <c r="AG560" s="2">
        <v>0</v>
      </c>
      <c r="AH560" s="2">
        <v>1</v>
      </c>
      <c r="AI560" s="2">
        <v>0</v>
      </c>
      <c r="AJ560" s="2">
        <v>0</v>
      </c>
      <c r="AK560" s="2">
        <v>0</v>
      </c>
      <c r="AL560" s="2">
        <v>0</v>
      </c>
      <c r="AM560" s="2">
        <v>0</v>
      </c>
      <c r="AN560" s="3">
        <f t="shared" si="32"/>
        <v>5860</v>
      </c>
      <c r="AO560">
        <f t="shared" si="33"/>
        <v>480</v>
      </c>
      <c r="AP560">
        <f t="shared" si="34"/>
        <v>2</v>
      </c>
      <c r="AQ560" s="3">
        <f t="shared" si="35"/>
        <v>6342</v>
      </c>
    </row>
    <row r="561" spans="1:43" ht="15.75" hidden="1" thickTop="1" x14ac:dyDescent="0.25">
      <c r="A561" s="2">
        <v>5</v>
      </c>
      <c r="B561" s="2">
        <v>2022</v>
      </c>
      <c r="C561" s="2">
        <v>10</v>
      </c>
      <c r="D561" s="4">
        <v>1902</v>
      </c>
      <c r="E561" s="4">
        <v>2841</v>
      </c>
      <c r="F561" s="4">
        <v>1116</v>
      </c>
      <c r="G561" s="2">
        <v>12</v>
      </c>
      <c r="H561" s="2">
        <v>2</v>
      </c>
      <c r="I561" s="2">
        <v>0</v>
      </c>
      <c r="J561" s="2">
        <v>0</v>
      </c>
      <c r="K561" s="2">
        <v>0</v>
      </c>
      <c r="L561" s="2">
        <v>0</v>
      </c>
      <c r="M561" s="2">
        <v>0</v>
      </c>
      <c r="N561" s="2">
        <v>0</v>
      </c>
      <c r="O561" s="2">
        <v>14</v>
      </c>
      <c r="P561" s="2">
        <v>152</v>
      </c>
      <c r="Q561" s="2">
        <v>42</v>
      </c>
      <c r="R561" s="2">
        <v>5</v>
      </c>
      <c r="S561" s="2">
        <v>0</v>
      </c>
      <c r="T561" s="2">
        <v>0</v>
      </c>
      <c r="U561" s="2">
        <v>0</v>
      </c>
      <c r="V561" s="2">
        <v>0</v>
      </c>
      <c r="W561" s="2">
        <v>0</v>
      </c>
      <c r="X561" s="2">
        <v>0</v>
      </c>
      <c r="Y561" s="2">
        <v>60</v>
      </c>
      <c r="Z561" s="2">
        <v>154</v>
      </c>
      <c r="AA561" s="2">
        <v>42</v>
      </c>
      <c r="AB561" s="2">
        <v>6</v>
      </c>
      <c r="AC561" s="2">
        <v>2</v>
      </c>
      <c r="AD561" s="2">
        <v>2</v>
      </c>
      <c r="AE561" s="2">
        <v>0</v>
      </c>
      <c r="AF561" s="2">
        <v>1</v>
      </c>
      <c r="AG561" s="2">
        <v>0</v>
      </c>
      <c r="AH561" s="2">
        <v>1</v>
      </c>
      <c r="AI561" s="2">
        <v>0</v>
      </c>
      <c r="AJ561" s="2">
        <v>0</v>
      </c>
      <c r="AK561" s="2">
        <v>0</v>
      </c>
      <c r="AL561" s="2">
        <v>0</v>
      </c>
      <c r="AM561" s="2">
        <v>0</v>
      </c>
      <c r="AN561" s="3">
        <f t="shared" si="32"/>
        <v>5873</v>
      </c>
      <c r="AO561">
        <f t="shared" si="33"/>
        <v>479</v>
      </c>
      <c r="AP561">
        <f t="shared" si="34"/>
        <v>2</v>
      </c>
      <c r="AQ561" s="3">
        <f t="shared" si="35"/>
        <v>6354</v>
      </c>
    </row>
    <row r="562" spans="1:43" ht="15.75" hidden="1" thickTop="1" x14ac:dyDescent="0.25">
      <c r="A562" s="2">
        <v>5</v>
      </c>
      <c r="B562" s="2">
        <v>2022</v>
      </c>
      <c r="C562" s="2">
        <v>11</v>
      </c>
      <c r="D562" s="4">
        <v>1901</v>
      </c>
      <c r="E562" s="4">
        <v>2844</v>
      </c>
      <c r="F562" s="4">
        <v>1133</v>
      </c>
      <c r="G562" s="2">
        <v>12</v>
      </c>
      <c r="H562" s="2">
        <v>2</v>
      </c>
      <c r="I562" s="2">
        <v>0</v>
      </c>
      <c r="J562" s="2">
        <v>0</v>
      </c>
      <c r="K562" s="2">
        <v>0</v>
      </c>
      <c r="L562" s="2">
        <v>0</v>
      </c>
      <c r="M562" s="2">
        <v>0</v>
      </c>
      <c r="N562" s="2">
        <v>0</v>
      </c>
      <c r="O562" s="2">
        <v>14</v>
      </c>
      <c r="P562" s="2">
        <v>154</v>
      </c>
      <c r="Q562" s="2">
        <v>45</v>
      </c>
      <c r="R562" s="2">
        <v>7</v>
      </c>
      <c r="S562" s="2">
        <v>0</v>
      </c>
      <c r="T562" s="2">
        <v>0</v>
      </c>
      <c r="U562" s="2">
        <v>0</v>
      </c>
      <c r="V562" s="2">
        <v>0</v>
      </c>
      <c r="W562" s="2">
        <v>0</v>
      </c>
      <c r="X562" s="2">
        <v>0</v>
      </c>
      <c r="Y562" s="2">
        <v>60</v>
      </c>
      <c r="Z562" s="2">
        <v>156</v>
      </c>
      <c r="AA562" s="2">
        <v>42</v>
      </c>
      <c r="AB562" s="2">
        <v>6</v>
      </c>
      <c r="AC562" s="2">
        <v>2</v>
      </c>
      <c r="AD562" s="2">
        <v>2</v>
      </c>
      <c r="AE562" s="2">
        <v>0</v>
      </c>
      <c r="AF562" s="2">
        <v>1</v>
      </c>
      <c r="AG562" s="2">
        <v>0</v>
      </c>
      <c r="AH562" s="2">
        <v>1</v>
      </c>
      <c r="AI562" s="2">
        <v>0</v>
      </c>
      <c r="AJ562" s="2">
        <v>0</v>
      </c>
      <c r="AK562" s="2">
        <v>0</v>
      </c>
      <c r="AL562" s="2">
        <v>0</v>
      </c>
      <c r="AM562" s="2">
        <v>0</v>
      </c>
      <c r="AN562" s="3">
        <f t="shared" si="32"/>
        <v>5892</v>
      </c>
      <c r="AO562">
        <f t="shared" si="33"/>
        <v>488</v>
      </c>
      <c r="AP562">
        <f t="shared" si="34"/>
        <v>2</v>
      </c>
      <c r="AQ562" s="3">
        <f t="shared" si="35"/>
        <v>6382</v>
      </c>
    </row>
    <row r="563" spans="1:43" ht="15.75" hidden="1" thickTop="1" x14ac:dyDescent="0.25">
      <c r="A563" s="2">
        <v>5</v>
      </c>
      <c r="B563" s="2">
        <v>2022</v>
      </c>
      <c r="C563" s="2">
        <v>12</v>
      </c>
      <c r="D563" s="4">
        <v>1912</v>
      </c>
      <c r="E563" s="4">
        <v>2840</v>
      </c>
      <c r="F563" s="4">
        <v>1141</v>
      </c>
      <c r="G563" s="2">
        <v>12</v>
      </c>
      <c r="H563" s="2">
        <v>2</v>
      </c>
      <c r="I563" s="2">
        <v>0</v>
      </c>
      <c r="J563" s="2">
        <v>0</v>
      </c>
      <c r="K563" s="2">
        <v>0</v>
      </c>
      <c r="L563" s="2">
        <v>0</v>
      </c>
      <c r="M563" s="2">
        <v>0</v>
      </c>
      <c r="N563" s="2">
        <v>0</v>
      </c>
      <c r="O563" s="2">
        <v>14</v>
      </c>
      <c r="P563" s="2">
        <v>155</v>
      </c>
      <c r="Q563" s="2">
        <v>45</v>
      </c>
      <c r="R563" s="2">
        <v>6</v>
      </c>
      <c r="S563" s="2">
        <v>0</v>
      </c>
      <c r="T563" s="2">
        <v>0</v>
      </c>
      <c r="U563" s="2">
        <v>0</v>
      </c>
      <c r="V563" s="2">
        <v>0</v>
      </c>
      <c r="W563" s="2">
        <v>0</v>
      </c>
      <c r="X563" s="2">
        <v>0</v>
      </c>
      <c r="Y563" s="2">
        <v>60</v>
      </c>
      <c r="Z563" s="2">
        <v>158</v>
      </c>
      <c r="AA563" s="2">
        <v>42</v>
      </c>
      <c r="AB563" s="2">
        <v>6</v>
      </c>
      <c r="AC563" s="2">
        <v>2</v>
      </c>
      <c r="AD563" s="2">
        <v>2</v>
      </c>
      <c r="AE563" s="2">
        <v>0</v>
      </c>
      <c r="AF563" s="2">
        <v>1</v>
      </c>
      <c r="AG563" s="2">
        <v>0</v>
      </c>
      <c r="AH563" s="2">
        <v>1</v>
      </c>
      <c r="AI563" s="2">
        <v>0</v>
      </c>
      <c r="AJ563" s="2">
        <v>0</v>
      </c>
      <c r="AK563" s="2">
        <v>0</v>
      </c>
      <c r="AL563" s="2">
        <v>0</v>
      </c>
      <c r="AM563" s="2">
        <v>0</v>
      </c>
      <c r="AN563" s="3">
        <f t="shared" si="32"/>
        <v>5907</v>
      </c>
      <c r="AO563">
        <f t="shared" si="33"/>
        <v>490</v>
      </c>
      <c r="AP563">
        <f t="shared" si="34"/>
        <v>2</v>
      </c>
      <c r="AQ563" s="3">
        <f t="shared" si="35"/>
        <v>6399</v>
      </c>
    </row>
    <row r="564" spans="1:43" ht="15.75" hidden="1" thickTop="1" x14ac:dyDescent="0.25">
      <c r="A564" s="2">
        <v>6</v>
      </c>
      <c r="B564" s="2">
        <v>2022</v>
      </c>
      <c r="C564" s="2">
        <v>1</v>
      </c>
      <c r="D564" s="4">
        <v>8218</v>
      </c>
      <c r="E564" s="4">
        <v>15369</v>
      </c>
      <c r="F564" s="4">
        <v>17337</v>
      </c>
      <c r="G564" s="2">
        <v>18</v>
      </c>
      <c r="H564" s="2">
        <v>33</v>
      </c>
      <c r="I564" s="2">
        <v>0</v>
      </c>
      <c r="J564" s="2">
        <v>15</v>
      </c>
      <c r="K564" s="2">
        <v>5</v>
      </c>
      <c r="L564" s="2">
        <v>2</v>
      </c>
      <c r="M564" s="2">
        <v>0</v>
      </c>
      <c r="N564" s="2">
        <v>0</v>
      </c>
      <c r="O564" s="2">
        <v>30</v>
      </c>
      <c r="P564" s="2">
        <v>566</v>
      </c>
      <c r="Q564" s="2">
        <v>301</v>
      </c>
      <c r="R564" s="2">
        <v>90</v>
      </c>
      <c r="S564" s="2">
        <v>15</v>
      </c>
      <c r="T564" s="2">
        <v>1</v>
      </c>
      <c r="U564" s="2">
        <v>1</v>
      </c>
      <c r="V564" s="2">
        <v>0</v>
      </c>
      <c r="W564" s="2">
        <v>0</v>
      </c>
      <c r="X564" s="2">
        <v>15</v>
      </c>
      <c r="Y564" s="2">
        <v>782</v>
      </c>
      <c r="Z564" s="4">
        <v>1549</v>
      </c>
      <c r="AA564" s="2">
        <v>623</v>
      </c>
      <c r="AB564" s="2">
        <v>70</v>
      </c>
      <c r="AC564" s="2">
        <v>15</v>
      </c>
      <c r="AD564" s="2">
        <v>32</v>
      </c>
      <c r="AE564" s="2">
        <v>0</v>
      </c>
      <c r="AF564" s="2">
        <v>10</v>
      </c>
      <c r="AG564" s="2">
        <v>0</v>
      </c>
      <c r="AH564" s="2">
        <v>11</v>
      </c>
      <c r="AI564" s="2">
        <v>0</v>
      </c>
      <c r="AJ564" s="2">
        <v>0</v>
      </c>
      <c r="AK564" s="2">
        <v>8</v>
      </c>
      <c r="AL564" s="2">
        <v>0</v>
      </c>
      <c r="AM564" s="2">
        <v>1</v>
      </c>
      <c r="AN564" s="3">
        <f t="shared" si="32"/>
        <v>40997</v>
      </c>
      <c r="AO564">
        <f t="shared" si="33"/>
        <v>4090</v>
      </c>
      <c r="AP564">
        <f t="shared" si="34"/>
        <v>30</v>
      </c>
      <c r="AQ564" s="3">
        <f t="shared" si="35"/>
        <v>45117</v>
      </c>
    </row>
    <row r="565" spans="1:43" ht="15.75" hidden="1" thickTop="1" x14ac:dyDescent="0.25">
      <c r="A565" s="2">
        <v>6</v>
      </c>
      <c r="B565" s="2">
        <v>2022</v>
      </c>
      <c r="C565" s="2">
        <v>2</v>
      </c>
      <c r="D565" s="4">
        <v>8207</v>
      </c>
      <c r="E565" s="4">
        <v>15381</v>
      </c>
      <c r="F565" s="4">
        <v>17648</v>
      </c>
      <c r="G565" s="2">
        <v>18</v>
      </c>
      <c r="H565" s="2">
        <v>33</v>
      </c>
      <c r="I565" s="2">
        <v>0</v>
      </c>
      <c r="J565" s="2">
        <v>7</v>
      </c>
      <c r="K565" s="2">
        <v>5</v>
      </c>
      <c r="L565" s="2">
        <v>2</v>
      </c>
      <c r="M565" s="2">
        <v>0</v>
      </c>
      <c r="N565" s="2">
        <v>0</v>
      </c>
      <c r="O565" s="2">
        <v>30</v>
      </c>
      <c r="P565" s="2">
        <v>566</v>
      </c>
      <c r="Q565" s="2">
        <v>320</v>
      </c>
      <c r="R565" s="2">
        <v>92</v>
      </c>
      <c r="S565" s="2">
        <v>16</v>
      </c>
      <c r="T565" s="2">
        <v>2</v>
      </c>
      <c r="U565" s="2">
        <v>0</v>
      </c>
      <c r="V565" s="2">
        <v>0</v>
      </c>
      <c r="W565" s="2">
        <v>0</v>
      </c>
      <c r="X565" s="2">
        <v>15</v>
      </c>
      <c r="Y565" s="2">
        <v>779</v>
      </c>
      <c r="Z565" s="4">
        <v>1528</v>
      </c>
      <c r="AA565" s="2">
        <v>622</v>
      </c>
      <c r="AB565" s="2">
        <v>70</v>
      </c>
      <c r="AC565" s="2">
        <v>15</v>
      </c>
      <c r="AD565" s="2">
        <v>33</v>
      </c>
      <c r="AE565" s="2">
        <v>0</v>
      </c>
      <c r="AF565" s="2">
        <v>10</v>
      </c>
      <c r="AG565" s="2">
        <v>0</v>
      </c>
      <c r="AH565" s="2">
        <v>8</v>
      </c>
      <c r="AI565" s="2">
        <v>0</v>
      </c>
      <c r="AJ565" s="2">
        <v>0</v>
      </c>
      <c r="AK565" s="2">
        <v>6</v>
      </c>
      <c r="AL565" s="2">
        <v>0</v>
      </c>
      <c r="AM565" s="2">
        <v>1</v>
      </c>
      <c r="AN565" s="3">
        <f t="shared" si="32"/>
        <v>41301</v>
      </c>
      <c r="AO565">
        <f t="shared" si="33"/>
        <v>4088</v>
      </c>
      <c r="AP565">
        <f t="shared" si="34"/>
        <v>25</v>
      </c>
      <c r="AQ565" s="3">
        <f t="shared" si="35"/>
        <v>45414</v>
      </c>
    </row>
    <row r="566" spans="1:43" ht="15.75" hidden="1" thickTop="1" x14ac:dyDescent="0.25">
      <c r="A566" s="2">
        <v>6</v>
      </c>
      <c r="B566" s="2">
        <v>2022</v>
      </c>
      <c r="C566" s="2">
        <v>3</v>
      </c>
      <c r="D566" s="4">
        <v>8208</v>
      </c>
      <c r="E566" s="4">
        <v>15422</v>
      </c>
      <c r="F566" s="4">
        <v>18208</v>
      </c>
      <c r="G566" s="2">
        <v>19</v>
      </c>
      <c r="H566" s="2">
        <v>33</v>
      </c>
      <c r="I566" s="2">
        <v>0</v>
      </c>
      <c r="J566" s="2">
        <v>6</v>
      </c>
      <c r="K566" s="2">
        <v>5</v>
      </c>
      <c r="L566" s="2">
        <v>2</v>
      </c>
      <c r="M566" s="2">
        <v>0</v>
      </c>
      <c r="N566" s="2">
        <v>0</v>
      </c>
      <c r="O566" s="2">
        <v>31</v>
      </c>
      <c r="P566" s="2">
        <v>565</v>
      </c>
      <c r="Q566" s="2">
        <v>328</v>
      </c>
      <c r="R566" s="2">
        <v>93</v>
      </c>
      <c r="S566" s="2">
        <v>16</v>
      </c>
      <c r="T566" s="2">
        <v>2</v>
      </c>
      <c r="U566" s="2">
        <v>0</v>
      </c>
      <c r="V566" s="2">
        <v>0</v>
      </c>
      <c r="W566" s="2">
        <v>0</v>
      </c>
      <c r="X566" s="2">
        <v>15</v>
      </c>
      <c r="Y566" s="2">
        <v>780</v>
      </c>
      <c r="Z566" s="4">
        <v>1537</v>
      </c>
      <c r="AA566" s="2">
        <v>627</v>
      </c>
      <c r="AB566" s="2">
        <v>71</v>
      </c>
      <c r="AC566" s="2">
        <v>15</v>
      </c>
      <c r="AD566" s="2">
        <v>32</v>
      </c>
      <c r="AE566" s="2">
        <v>0</v>
      </c>
      <c r="AF566" s="2">
        <v>10</v>
      </c>
      <c r="AG566" s="2">
        <v>0</v>
      </c>
      <c r="AH566" s="2">
        <v>7</v>
      </c>
      <c r="AI566" s="2">
        <v>0</v>
      </c>
      <c r="AJ566" s="2">
        <v>0</v>
      </c>
      <c r="AK566" s="2">
        <v>5</v>
      </c>
      <c r="AL566" s="2">
        <v>0</v>
      </c>
      <c r="AM566" s="2">
        <v>1</v>
      </c>
      <c r="AN566" s="3">
        <f t="shared" si="32"/>
        <v>41903</v>
      </c>
      <c r="AO566">
        <f t="shared" si="33"/>
        <v>4112</v>
      </c>
      <c r="AP566">
        <f t="shared" si="34"/>
        <v>23</v>
      </c>
      <c r="AQ566" s="3">
        <f t="shared" si="35"/>
        <v>46038</v>
      </c>
    </row>
    <row r="567" spans="1:43" ht="15.75" hidden="1" thickTop="1" x14ac:dyDescent="0.25">
      <c r="A567" s="2">
        <v>6</v>
      </c>
      <c r="B567" s="2">
        <v>2022</v>
      </c>
      <c r="C567" s="2">
        <v>4</v>
      </c>
      <c r="D567" s="4">
        <v>8219</v>
      </c>
      <c r="E567" s="4">
        <v>15513</v>
      </c>
      <c r="F567" s="4">
        <v>18539</v>
      </c>
      <c r="G567" s="2">
        <v>19</v>
      </c>
      <c r="H567" s="2">
        <v>33</v>
      </c>
      <c r="I567" s="2">
        <v>0</v>
      </c>
      <c r="J567" s="2">
        <v>6</v>
      </c>
      <c r="K567" s="2">
        <v>5</v>
      </c>
      <c r="L567" s="2">
        <v>2</v>
      </c>
      <c r="M567" s="2">
        <v>0</v>
      </c>
      <c r="N567" s="2">
        <v>0</v>
      </c>
      <c r="O567" s="2">
        <v>31</v>
      </c>
      <c r="P567" s="2">
        <v>568</v>
      </c>
      <c r="Q567" s="2">
        <v>337</v>
      </c>
      <c r="R567" s="2">
        <v>93</v>
      </c>
      <c r="S567" s="2">
        <v>16</v>
      </c>
      <c r="T567" s="2">
        <v>2</v>
      </c>
      <c r="U567" s="2">
        <v>0</v>
      </c>
      <c r="V567" s="2">
        <v>0</v>
      </c>
      <c r="W567" s="2">
        <v>0</v>
      </c>
      <c r="X567" s="2">
        <v>15</v>
      </c>
      <c r="Y567" s="2">
        <v>773</v>
      </c>
      <c r="Z567" s="4">
        <v>1546</v>
      </c>
      <c r="AA567" s="2">
        <v>634</v>
      </c>
      <c r="AB567" s="2">
        <v>71</v>
      </c>
      <c r="AC567" s="2">
        <v>15</v>
      </c>
      <c r="AD567" s="2">
        <v>32</v>
      </c>
      <c r="AE567" s="2">
        <v>0</v>
      </c>
      <c r="AF567" s="2">
        <v>10</v>
      </c>
      <c r="AG567" s="2">
        <v>0</v>
      </c>
      <c r="AH567" s="2">
        <v>9</v>
      </c>
      <c r="AI567" s="2">
        <v>0</v>
      </c>
      <c r="AJ567" s="2">
        <v>0</v>
      </c>
      <c r="AK567" s="2">
        <v>7</v>
      </c>
      <c r="AL567" s="2">
        <v>0</v>
      </c>
      <c r="AM567" s="2">
        <v>1</v>
      </c>
      <c r="AN567" s="3">
        <f t="shared" si="32"/>
        <v>42336</v>
      </c>
      <c r="AO567">
        <f t="shared" si="33"/>
        <v>4133</v>
      </c>
      <c r="AP567">
        <f t="shared" si="34"/>
        <v>27</v>
      </c>
      <c r="AQ567" s="3">
        <f t="shared" si="35"/>
        <v>46496</v>
      </c>
    </row>
    <row r="568" spans="1:43" ht="15.75" hidden="1" thickTop="1" x14ac:dyDescent="0.25">
      <c r="A568" s="2">
        <v>6</v>
      </c>
      <c r="B568" s="2">
        <v>2022</v>
      </c>
      <c r="C568" s="2">
        <v>5</v>
      </c>
      <c r="D568" s="4">
        <v>8215</v>
      </c>
      <c r="E568" s="4">
        <v>15521</v>
      </c>
      <c r="F568" s="4">
        <v>19121</v>
      </c>
      <c r="G568" s="2">
        <v>19</v>
      </c>
      <c r="H568" s="2">
        <v>33</v>
      </c>
      <c r="I568" s="2">
        <v>0</v>
      </c>
      <c r="J568" s="2">
        <v>3</v>
      </c>
      <c r="K568" s="2">
        <v>5</v>
      </c>
      <c r="L568" s="2">
        <v>2</v>
      </c>
      <c r="M568" s="2">
        <v>0</v>
      </c>
      <c r="N568" s="2">
        <v>0</v>
      </c>
      <c r="O568" s="2">
        <v>31</v>
      </c>
      <c r="P568" s="2">
        <v>563</v>
      </c>
      <c r="Q568" s="2">
        <v>326</v>
      </c>
      <c r="R568" s="2">
        <v>89</v>
      </c>
      <c r="S568" s="2">
        <v>15</v>
      </c>
      <c r="T568" s="2">
        <v>2</v>
      </c>
      <c r="U568" s="2">
        <v>1</v>
      </c>
      <c r="V568" s="2">
        <v>0</v>
      </c>
      <c r="W568" s="2">
        <v>0</v>
      </c>
      <c r="X568" s="2">
        <v>15</v>
      </c>
      <c r="Y568" s="2">
        <v>776</v>
      </c>
      <c r="Z568" s="4">
        <v>1563</v>
      </c>
      <c r="AA568" s="2">
        <v>640</v>
      </c>
      <c r="AB568" s="2">
        <v>71</v>
      </c>
      <c r="AC568" s="2">
        <v>15</v>
      </c>
      <c r="AD568" s="2">
        <v>33</v>
      </c>
      <c r="AE568" s="2">
        <v>0</v>
      </c>
      <c r="AF568" s="2">
        <v>10</v>
      </c>
      <c r="AG568" s="2">
        <v>0</v>
      </c>
      <c r="AH568" s="2">
        <v>8</v>
      </c>
      <c r="AI568" s="2">
        <v>0</v>
      </c>
      <c r="AJ568" s="2">
        <v>0</v>
      </c>
      <c r="AK568" s="2">
        <v>6</v>
      </c>
      <c r="AL568" s="2">
        <v>0</v>
      </c>
      <c r="AM568" s="2">
        <v>1</v>
      </c>
      <c r="AN568" s="3">
        <f t="shared" si="32"/>
        <v>42919</v>
      </c>
      <c r="AO568">
        <f t="shared" si="33"/>
        <v>4140</v>
      </c>
      <c r="AP568">
        <f t="shared" si="34"/>
        <v>25</v>
      </c>
      <c r="AQ568" s="3">
        <f t="shared" si="35"/>
        <v>47084</v>
      </c>
    </row>
    <row r="569" spans="1:43" ht="15.75" hidden="1" thickTop="1" x14ac:dyDescent="0.25">
      <c r="A569" s="2">
        <v>6</v>
      </c>
      <c r="B569" s="2">
        <v>2022</v>
      </c>
      <c r="C569" s="2">
        <v>6</v>
      </c>
      <c r="D569" s="4">
        <v>8189</v>
      </c>
      <c r="E569" s="4">
        <v>15473</v>
      </c>
      <c r="F569" s="4">
        <v>19500</v>
      </c>
      <c r="G569" s="2">
        <v>19</v>
      </c>
      <c r="H569" s="2">
        <v>33</v>
      </c>
      <c r="I569" s="2">
        <v>0</v>
      </c>
      <c r="J569" s="2">
        <v>3</v>
      </c>
      <c r="K569" s="2">
        <v>5</v>
      </c>
      <c r="L569" s="2">
        <v>2</v>
      </c>
      <c r="M569" s="2">
        <v>0</v>
      </c>
      <c r="N569" s="2">
        <v>0</v>
      </c>
      <c r="O569" s="2">
        <v>31</v>
      </c>
      <c r="P569" s="2">
        <v>561</v>
      </c>
      <c r="Q569" s="2">
        <v>329</v>
      </c>
      <c r="R569" s="2">
        <v>93</v>
      </c>
      <c r="S569" s="2">
        <v>17</v>
      </c>
      <c r="T569" s="2">
        <v>2</v>
      </c>
      <c r="U569" s="2">
        <v>1</v>
      </c>
      <c r="V569" s="2">
        <v>0</v>
      </c>
      <c r="W569" s="2">
        <v>0</v>
      </c>
      <c r="X569" s="2">
        <v>15</v>
      </c>
      <c r="Y569" s="2">
        <v>775</v>
      </c>
      <c r="Z569" s="4">
        <v>1563</v>
      </c>
      <c r="AA569" s="2">
        <v>636</v>
      </c>
      <c r="AB569" s="2">
        <v>71</v>
      </c>
      <c r="AC569" s="2">
        <v>15</v>
      </c>
      <c r="AD569" s="2">
        <v>33</v>
      </c>
      <c r="AE569" s="2">
        <v>0</v>
      </c>
      <c r="AF569" s="2">
        <v>10</v>
      </c>
      <c r="AG569" s="2">
        <v>0</v>
      </c>
      <c r="AH569" s="2">
        <v>7</v>
      </c>
      <c r="AI569" s="2">
        <v>0</v>
      </c>
      <c r="AJ569" s="2">
        <v>0</v>
      </c>
      <c r="AK569" s="2">
        <v>6</v>
      </c>
      <c r="AL569" s="2">
        <v>0</v>
      </c>
      <c r="AM569" s="2">
        <v>1</v>
      </c>
      <c r="AN569" s="3">
        <f t="shared" si="32"/>
        <v>43224</v>
      </c>
      <c r="AO569">
        <f t="shared" si="33"/>
        <v>4142</v>
      </c>
      <c r="AP569">
        <f t="shared" si="34"/>
        <v>24</v>
      </c>
      <c r="AQ569" s="3">
        <f t="shared" si="35"/>
        <v>47390</v>
      </c>
    </row>
    <row r="570" spans="1:43" ht="15.75" hidden="1" thickTop="1" x14ac:dyDescent="0.25">
      <c r="A570" s="2">
        <v>6</v>
      </c>
      <c r="B570" s="2">
        <v>2022</v>
      </c>
      <c r="C570" s="2">
        <v>7</v>
      </c>
      <c r="D570" s="4">
        <v>10546</v>
      </c>
      <c r="E570" s="4">
        <v>17833</v>
      </c>
      <c r="F570" s="4">
        <v>15111</v>
      </c>
      <c r="G570" s="2">
        <v>19</v>
      </c>
      <c r="H570" s="2">
        <v>38</v>
      </c>
      <c r="I570" s="2">
        <v>0</v>
      </c>
      <c r="J570" s="2">
        <v>2</v>
      </c>
      <c r="K570" s="2">
        <v>5</v>
      </c>
      <c r="L570" s="2">
        <v>1</v>
      </c>
      <c r="M570" s="2">
        <v>1</v>
      </c>
      <c r="N570" s="2">
        <v>0</v>
      </c>
      <c r="O570" s="2">
        <v>30</v>
      </c>
      <c r="P570" s="2">
        <v>592</v>
      </c>
      <c r="Q570" s="2">
        <v>305</v>
      </c>
      <c r="R570" s="2">
        <v>89</v>
      </c>
      <c r="S570" s="2">
        <v>11</v>
      </c>
      <c r="T570" s="2">
        <v>2</v>
      </c>
      <c r="U570" s="2">
        <v>1</v>
      </c>
      <c r="V570" s="2">
        <v>0</v>
      </c>
      <c r="W570" s="2">
        <v>0</v>
      </c>
      <c r="X570" s="2">
        <v>16</v>
      </c>
      <c r="Y570" s="2">
        <v>837</v>
      </c>
      <c r="Z570" s="4">
        <v>1510</v>
      </c>
      <c r="AA570" s="2">
        <v>628</v>
      </c>
      <c r="AB570" s="2">
        <v>73</v>
      </c>
      <c r="AC570" s="2">
        <v>12</v>
      </c>
      <c r="AD570" s="2">
        <v>35</v>
      </c>
      <c r="AE570" s="2">
        <v>0</v>
      </c>
      <c r="AF570" s="2">
        <v>10</v>
      </c>
      <c r="AG570" s="2">
        <v>0</v>
      </c>
      <c r="AH570" s="2">
        <v>9</v>
      </c>
      <c r="AI570" s="2">
        <v>0</v>
      </c>
      <c r="AJ570" s="2">
        <v>0</v>
      </c>
      <c r="AK570" s="2">
        <v>6</v>
      </c>
      <c r="AL570" s="2">
        <v>0</v>
      </c>
      <c r="AM570" s="2">
        <v>1</v>
      </c>
      <c r="AN570" s="3">
        <f t="shared" si="32"/>
        <v>43556</v>
      </c>
      <c r="AO570">
        <f t="shared" si="33"/>
        <v>4141</v>
      </c>
      <c r="AP570">
        <f t="shared" si="34"/>
        <v>26</v>
      </c>
      <c r="AQ570" s="3">
        <f t="shared" si="35"/>
        <v>47723</v>
      </c>
    </row>
    <row r="571" spans="1:43" ht="15.75" hidden="1" thickTop="1" x14ac:dyDescent="0.25">
      <c r="A571" s="2">
        <v>6</v>
      </c>
      <c r="B571" s="2">
        <v>2022</v>
      </c>
      <c r="C571" s="2">
        <v>8</v>
      </c>
      <c r="D571" s="4">
        <v>10542</v>
      </c>
      <c r="E571" s="4">
        <v>17819</v>
      </c>
      <c r="F571" s="4">
        <v>15656</v>
      </c>
      <c r="G571" s="2">
        <v>19</v>
      </c>
      <c r="H571" s="2">
        <v>38</v>
      </c>
      <c r="I571" s="2">
        <v>0</v>
      </c>
      <c r="J571" s="2">
        <v>2</v>
      </c>
      <c r="K571" s="2">
        <v>5</v>
      </c>
      <c r="L571" s="2">
        <v>1</v>
      </c>
      <c r="M571" s="2">
        <v>1</v>
      </c>
      <c r="N571" s="2">
        <v>0</v>
      </c>
      <c r="O571" s="2">
        <v>31</v>
      </c>
      <c r="P571" s="2">
        <v>587</v>
      </c>
      <c r="Q571" s="2">
        <v>309</v>
      </c>
      <c r="R571" s="2">
        <v>78</v>
      </c>
      <c r="S571" s="2">
        <v>11</v>
      </c>
      <c r="T571" s="2">
        <v>2</v>
      </c>
      <c r="U571" s="2">
        <v>2</v>
      </c>
      <c r="V571" s="2">
        <v>0</v>
      </c>
      <c r="W571" s="2">
        <v>0</v>
      </c>
      <c r="X571" s="2">
        <v>15</v>
      </c>
      <c r="Y571" s="2">
        <v>834</v>
      </c>
      <c r="Z571" s="4">
        <v>1516</v>
      </c>
      <c r="AA571" s="2">
        <v>643</v>
      </c>
      <c r="AB571" s="2">
        <v>73</v>
      </c>
      <c r="AC571" s="2">
        <v>12</v>
      </c>
      <c r="AD571" s="2">
        <v>40</v>
      </c>
      <c r="AE571" s="2">
        <v>0</v>
      </c>
      <c r="AF571" s="2">
        <v>10</v>
      </c>
      <c r="AG571" s="2">
        <v>0</v>
      </c>
      <c r="AH571" s="2">
        <v>8</v>
      </c>
      <c r="AI571" s="2">
        <v>0</v>
      </c>
      <c r="AJ571" s="2">
        <v>0</v>
      </c>
      <c r="AK571" s="2">
        <v>6</v>
      </c>
      <c r="AL571" s="2">
        <v>0</v>
      </c>
      <c r="AM571" s="2">
        <v>1</v>
      </c>
      <c r="AN571" s="3">
        <f t="shared" si="32"/>
        <v>44083</v>
      </c>
      <c r="AO571">
        <f t="shared" si="33"/>
        <v>4153</v>
      </c>
      <c r="AP571">
        <f t="shared" si="34"/>
        <v>25</v>
      </c>
      <c r="AQ571" s="3">
        <f t="shared" si="35"/>
        <v>48261</v>
      </c>
    </row>
    <row r="572" spans="1:43" ht="15.75" hidden="1" thickTop="1" x14ac:dyDescent="0.25">
      <c r="A572" s="2">
        <v>6</v>
      </c>
      <c r="B572" s="2">
        <v>2022</v>
      </c>
      <c r="C572" s="2">
        <v>9</v>
      </c>
      <c r="D572" s="4">
        <v>10539</v>
      </c>
      <c r="E572" s="4">
        <v>17804</v>
      </c>
      <c r="F572" s="4">
        <v>15953</v>
      </c>
      <c r="G572" s="2">
        <v>19</v>
      </c>
      <c r="H572" s="2">
        <v>38</v>
      </c>
      <c r="I572" s="2">
        <v>0</v>
      </c>
      <c r="J572" s="2">
        <v>2</v>
      </c>
      <c r="K572" s="2">
        <v>5</v>
      </c>
      <c r="L572" s="2">
        <v>1</v>
      </c>
      <c r="M572" s="2">
        <v>1</v>
      </c>
      <c r="N572" s="2">
        <v>0</v>
      </c>
      <c r="O572" s="2">
        <v>31</v>
      </c>
      <c r="P572" s="2">
        <v>588</v>
      </c>
      <c r="Q572" s="2">
        <v>306</v>
      </c>
      <c r="R572" s="2">
        <v>77</v>
      </c>
      <c r="S572" s="2">
        <v>11</v>
      </c>
      <c r="T572" s="2">
        <v>2</v>
      </c>
      <c r="U572" s="2">
        <v>2</v>
      </c>
      <c r="V572" s="2">
        <v>0</v>
      </c>
      <c r="W572" s="2">
        <v>0</v>
      </c>
      <c r="X572" s="2">
        <v>15</v>
      </c>
      <c r="Y572" s="2">
        <v>832</v>
      </c>
      <c r="Z572" s="4">
        <v>1511</v>
      </c>
      <c r="AA572" s="2">
        <v>646</v>
      </c>
      <c r="AB572" s="2">
        <v>73</v>
      </c>
      <c r="AC572" s="2">
        <v>12</v>
      </c>
      <c r="AD572" s="2">
        <v>36</v>
      </c>
      <c r="AE572" s="2">
        <v>0</v>
      </c>
      <c r="AF572" s="2">
        <v>10</v>
      </c>
      <c r="AG572" s="2">
        <v>0</v>
      </c>
      <c r="AH572" s="2">
        <v>8</v>
      </c>
      <c r="AI572" s="2">
        <v>0</v>
      </c>
      <c r="AJ572" s="2">
        <v>0</v>
      </c>
      <c r="AK572" s="2">
        <v>6</v>
      </c>
      <c r="AL572" s="2">
        <v>0</v>
      </c>
      <c r="AM572" s="2">
        <v>1</v>
      </c>
      <c r="AN572" s="3">
        <f t="shared" si="32"/>
        <v>44362</v>
      </c>
      <c r="AO572">
        <f t="shared" si="33"/>
        <v>4142</v>
      </c>
      <c r="AP572">
        <f t="shared" si="34"/>
        <v>25</v>
      </c>
      <c r="AQ572" s="3">
        <f t="shared" si="35"/>
        <v>48529</v>
      </c>
    </row>
    <row r="573" spans="1:43" ht="15.75" hidden="1" thickTop="1" x14ac:dyDescent="0.25">
      <c r="A573" s="2">
        <v>6</v>
      </c>
      <c r="B573" s="2">
        <v>2022</v>
      </c>
      <c r="C573" s="2">
        <v>10</v>
      </c>
      <c r="D573" s="4">
        <v>10540</v>
      </c>
      <c r="E573" s="4">
        <v>17801</v>
      </c>
      <c r="F573" s="4">
        <v>16385</v>
      </c>
      <c r="G573" s="2">
        <v>19</v>
      </c>
      <c r="H573" s="2">
        <v>38</v>
      </c>
      <c r="I573" s="2">
        <v>0</v>
      </c>
      <c r="J573" s="2">
        <v>3</v>
      </c>
      <c r="K573" s="2">
        <v>5</v>
      </c>
      <c r="L573" s="2">
        <v>1</v>
      </c>
      <c r="M573" s="2">
        <v>1</v>
      </c>
      <c r="N573" s="2">
        <v>0</v>
      </c>
      <c r="O573" s="2">
        <v>31</v>
      </c>
      <c r="P573" s="2">
        <v>582</v>
      </c>
      <c r="Q573" s="2">
        <v>304</v>
      </c>
      <c r="R573" s="2">
        <v>74</v>
      </c>
      <c r="S573" s="2">
        <v>10</v>
      </c>
      <c r="T573" s="2">
        <v>3</v>
      </c>
      <c r="U573" s="2">
        <v>2</v>
      </c>
      <c r="V573" s="2">
        <v>0</v>
      </c>
      <c r="W573" s="2">
        <v>0</v>
      </c>
      <c r="X573" s="2">
        <v>15</v>
      </c>
      <c r="Y573" s="2">
        <v>836</v>
      </c>
      <c r="Z573" s="4">
        <v>1518</v>
      </c>
      <c r="AA573" s="2">
        <v>649</v>
      </c>
      <c r="AB573" s="2">
        <v>73</v>
      </c>
      <c r="AC573" s="2">
        <v>11</v>
      </c>
      <c r="AD573" s="2">
        <v>35</v>
      </c>
      <c r="AE573" s="2">
        <v>0</v>
      </c>
      <c r="AF573" s="2">
        <v>10</v>
      </c>
      <c r="AG573" s="2">
        <v>0</v>
      </c>
      <c r="AH573" s="2">
        <v>8</v>
      </c>
      <c r="AI573" s="2">
        <v>0</v>
      </c>
      <c r="AJ573" s="2">
        <v>0</v>
      </c>
      <c r="AK573" s="2">
        <v>6</v>
      </c>
      <c r="AL573" s="2">
        <v>0</v>
      </c>
      <c r="AM573" s="2">
        <v>1</v>
      </c>
      <c r="AN573" s="3">
        <f t="shared" si="32"/>
        <v>44793</v>
      </c>
      <c r="AO573">
        <f t="shared" si="33"/>
        <v>4143</v>
      </c>
      <c r="AP573">
        <f t="shared" si="34"/>
        <v>25</v>
      </c>
      <c r="AQ573" s="3">
        <f t="shared" si="35"/>
        <v>48961</v>
      </c>
    </row>
    <row r="574" spans="1:43" ht="15.75" hidden="1" thickTop="1" x14ac:dyDescent="0.25">
      <c r="A574" s="2">
        <v>6</v>
      </c>
      <c r="B574" s="2">
        <v>2022</v>
      </c>
      <c r="C574" s="2">
        <v>11</v>
      </c>
      <c r="D574" s="4">
        <v>10524</v>
      </c>
      <c r="E574" s="4">
        <v>17815</v>
      </c>
      <c r="F574" s="4">
        <v>16792</v>
      </c>
      <c r="G574" s="2">
        <v>19</v>
      </c>
      <c r="H574" s="2">
        <v>38</v>
      </c>
      <c r="I574" s="2">
        <v>0</v>
      </c>
      <c r="J574" s="2">
        <v>2</v>
      </c>
      <c r="K574" s="2">
        <v>5</v>
      </c>
      <c r="L574" s="2">
        <v>1</v>
      </c>
      <c r="M574" s="2">
        <v>1</v>
      </c>
      <c r="N574" s="2">
        <v>0</v>
      </c>
      <c r="O574" s="2">
        <v>31</v>
      </c>
      <c r="P574" s="2">
        <v>584</v>
      </c>
      <c r="Q574" s="2">
        <v>314</v>
      </c>
      <c r="R574" s="2">
        <v>76</v>
      </c>
      <c r="S574" s="2">
        <v>11</v>
      </c>
      <c r="T574" s="2">
        <v>2</v>
      </c>
      <c r="U574" s="2">
        <v>1</v>
      </c>
      <c r="V574" s="2">
        <v>0</v>
      </c>
      <c r="W574" s="2">
        <v>0</v>
      </c>
      <c r="X574" s="2">
        <v>15</v>
      </c>
      <c r="Y574" s="2">
        <v>833</v>
      </c>
      <c r="Z574" s="4">
        <v>1515</v>
      </c>
      <c r="AA574" s="2">
        <v>647</v>
      </c>
      <c r="AB574" s="2">
        <v>73</v>
      </c>
      <c r="AC574" s="2">
        <v>12</v>
      </c>
      <c r="AD574" s="2">
        <v>38</v>
      </c>
      <c r="AE574" s="2">
        <v>0</v>
      </c>
      <c r="AF574" s="2">
        <v>10</v>
      </c>
      <c r="AG574" s="2">
        <v>0</v>
      </c>
      <c r="AH574" s="2">
        <v>8</v>
      </c>
      <c r="AI574" s="2">
        <v>0</v>
      </c>
      <c r="AJ574" s="2">
        <v>0</v>
      </c>
      <c r="AK574" s="2">
        <v>6</v>
      </c>
      <c r="AL574" s="2">
        <v>0</v>
      </c>
      <c r="AM574" s="2">
        <v>1</v>
      </c>
      <c r="AN574" s="3">
        <f t="shared" si="32"/>
        <v>45197</v>
      </c>
      <c r="AO574">
        <f t="shared" si="33"/>
        <v>4152</v>
      </c>
      <c r="AP574">
        <f t="shared" si="34"/>
        <v>25</v>
      </c>
      <c r="AQ574" s="3">
        <f t="shared" si="35"/>
        <v>49374</v>
      </c>
    </row>
    <row r="575" spans="1:43" ht="15.75" hidden="1" thickTop="1" x14ac:dyDescent="0.25">
      <c r="A575" s="2">
        <v>6</v>
      </c>
      <c r="B575" s="2">
        <v>2022</v>
      </c>
      <c r="C575" s="2">
        <v>12</v>
      </c>
      <c r="D575" s="4">
        <v>10544</v>
      </c>
      <c r="E575" s="4">
        <v>17819</v>
      </c>
      <c r="F575" s="4">
        <v>17249</v>
      </c>
      <c r="G575" s="2">
        <v>19</v>
      </c>
      <c r="H575" s="2">
        <v>38</v>
      </c>
      <c r="I575" s="2">
        <v>0</v>
      </c>
      <c r="J575" s="2">
        <v>2</v>
      </c>
      <c r="K575" s="2">
        <v>5</v>
      </c>
      <c r="L575" s="2">
        <v>1</v>
      </c>
      <c r="M575" s="2">
        <v>1</v>
      </c>
      <c r="N575" s="2">
        <v>0</v>
      </c>
      <c r="O575" s="2">
        <v>31</v>
      </c>
      <c r="P575" s="2">
        <v>587</v>
      </c>
      <c r="Q575" s="2">
        <v>308</v>
      </c>
      <c r="R575" s="2">
        <v>78</v>
      </c>
      <c r="S575" s="2">
        <v>11</v>
      </c>
      <c r="T575" s="2">
        <v>2</v>
      </c>
      <c r="U575" s="2">
        <v>1</v>
      </c>
      <c r="V575" s="2">
        <v>0</v>
      </c>
      <c r="W575" s="2">
        <v>0</v>
      </c>
      <c r="X575" s="2">
        <v>15</v>
      </c>
      <c r="Y575" s="2">
        <v>831</v>
      </c>
      <c r="Z575" s="4">
        <v>1529</v>
      </c>
      <c r="AA575" s="2">
        <v>654</v>
      </c>
      <c r="AB575" s="2">
        <v>73</v>
      </c>
      <c r="AC575" s="2">
        <v>11</v>
      </c>
      <c r="AD575" s="2">
        <v>39</v>
      </c>
      <c r="AE575" s="2">
        <v>0</v>
      </c>
      <c r="AF575" s="2">
        <v>10</v>
      </c>
      <c r="AG575" s="2">
        <v>0</v>
      </c>
      <c r="AH575" s="2">
        <v>8</v>
      </c>
      <c r="AI575" s="2">
        <v>0</v>
      </c>
      <c r="AJ575" s="2">
        <v>0</v>
      </c>
      <c r="AK575" s="2">
        <v>6</v>
      </c>
      <c r="AL575" s="2">
        <v>0</v>
      </c>
      <c r="AM575" s="2">
        <v>1</v>
      </c>
      <c r="AN575" s="3">
        <f t="shared" si="32"/>
        <v>45678</v>
      </c>
      <c r="AO575">
        <f t="shared" si="33"/>
        <v>4170</v>
      </c>
      <c r="AP575">
        <f t="shared" si="34"/>
        <v>25</v>
      </c>
      <c r="AQ575" s="3">
        <f t="shared" si="35"/>
        <v>49873</v>
      </c>
    </row>
    <row r="576" spans="1:43" ht="15.75" hidden="1" thickTop="1" x14ac:dyDescent="0.25">
      <c r="A576" s="2">
        <v>8</v>
      </c>
      <c r="B576" s="2">
        <v>2022</v>
      </c>
      <c r="C576" s="2">
        <v>1</v>
      </c>
      <c r="D576" s="4">
        <v>1533</v>
      </c>
      <c r="E576" s="4">
        <v>2470</v>
      </c>
      <c r="F576" s="2">
        <v>816</v>
      </c>
      <c r="G576" s="2">
        <v>8</v>
      </c>
      <c r="H576" s="2">
        <v>3</v>
      </c>
      <c r="I576" s="2">
        <v>0</v>
      </c>
      <c r="J576" s="2">
        <v>0</v>
      </c>
      <c r="K576" s="2">
        <v>0</v>
      </c>
      <c r="L576" s="2">
        <v>2</v>
      </c>
      <c r="M576" s="2">
        <v>0</v>
      </c>
      <c r="N576" s="2">
        <v>0</v>
      </c>
      <c r="O576" s="2">
        <v>18</v>
      </c>
      <c r="P576" s="2">
        <v>137</v>
      </c>
      <c r="Q576" s="2">
        <v>49</v>
      </c>
      <c r="R576" s="2">
        <v>14</v>
      </c>
      <c r="S576" s="2">
        <v>1</v>
      </c>
      <c r="T576" s="2">
        <v>0</v>
      </c>
      <c r="U576" s="2">
        <v>0</v>
      </c>
      <c r="V576" s="2">
        <v>0</v>
      </c>
      <c r="W576" s="2">
        <v>0</v>
      </c>
      <c r="X576" s="2">
        <v>1</v>
      </c>
      <c r="Y576" s="2">
        <v>100</v>
      </c>
      <c r="Z576" s="2">
        <v>275</v>
      </c>
      <c r="AA576" s="2">
        <v>112</v>
      </c>
      <c r="AB576" s="2">
        <v>16</v>
      </c>
      <c r="AC576" s="2">
        <v>6</v>
      </c>
      <c r="AD576" s="2">
        <v>14</v>
      </c>
      <c r="AE576" s="2">
        <v>0</v>
      </c>
      <c r="AF576" s="2">
        <v>5</v>
      </c>
      <c r="AG576" s="2">
        <v>0</v>
      </c>
      <c r="AH576" s="2">
        <v>0</v>
      </c>
      <c r="AI576" s="2">
        <v>0</v>
      </c>
      <c r="AJ576" s="2">
        <v>0</v>
      </c>
      <c r="AK576" s="2">
        <v>1</v>
      </c>
      <c r="AL576" s="2">
        <v>0</v>
      </c>
      <c r="AM576" s="2">
        <v>0</v>
      </c>
      <c r="AN576" s="3">
        <f t="shared" si="32"/>
        <v>4832</v>
      </c>
      <c r="AO576">
        <f t="shared" si="33"/>
        <v>743</v>
      </c>
      <c r="AP576">
        <f t="shared" si="34"/>
        <v>6</v>
      </c>
      <c r="AQ576" s="3">
        <f t="shared" si="35"/>
        <v>5581</v>
      </c>
    </row>
    <row r="577" spans="1:43" ht="15.75" hidden="1" thickTop="1" x14ac:dyDescent="0.25">
      <c r="A577" s="2">
        <v>8</v>
      </c>
      <c r="B577" s="2">
        <v>2022</v>
      </c>
      <c r="C577" s="2">
        <v>2</v>
      </c>
      <c r="D577" s="4">
        <v>1550</v>
      </c>
      <c r="E577" s="4">
        <v>2459</v>
      </c>
      <c r="F577" s="2">
        <v>811</v>
      </c>
      <c r="G577" s="2">
        <v>8</v>
      </c>
      <c r="H577" s="2">
        <v>3</v>
      </c>
      <c r="I577" s="2">
        <v>0</v>
      </c>
      <c r="J577" s="2">
        <v>0</v>
      </c>
      <c r="K577" s="2">
        <v>0</v>
      </c>
      <c r="L577" s="2">
        <v>2</v>
      </c>
      <c r="M577" s="2">
        <v>0</v>
      </c>
      <c r="N577" s="2">
        <v>0</v>
      </c>
      <c r="O577" s="2">
        <v>18</v>
      </c>
      <c r="P577" s="2">
        <v>138</v>
      </c>
      <c r="Q577" s="2">
        <v>52</v>
      </c>
      <c r="R577" s="2">
        <v>15</v>
      </c>
      <c r="S577" s="2">
        <v>1</v>
      </c>
      <c r="T577" s="2">
        <v>0</v>
      </c>
      <c r="U577" s="2">
        <v>0</v>
      </c>
      <c r="V577" s="2">
        <v>0</v>
      </c>
      <c r="W577" s="2">
        <v>0</v>
      </c>
      <c r="X577" s="2">
        <v>1</v>
      </c>
      <c r="Y577" s="2">
        <v>97</v>
      </c>
      <c r="Z577" s="2">
        <v>275</v>
      </c>
      <c r="AA577" s="2">
        <v>115</v>
      </c>
      <c r="AB577" s="2">
        <v>16</v>
      </c>
      <c r="AC577" s="2">
        <v>6</v>
      </c>
      <c r="AD577" s="2">
        <v>14</v>
      </c>
      <c r="AE577" s="2">
        <v>0</v>
      </c>
      <c r="AF577" s="2">
        <v>5</v>
      </c>
      <c r="AG577" s="2">
        <v>0</v>
      </c>
      <c r="AH577" s="2">
        <v>0</v>
      </c>
      <c r="AI577" s="2">
        <v>0</v>
      </c>
      <c r="AJ577" s="2">
        <v>0</v>
      </c>
      <c r="AK577" s="2">
        <v>1</v>
      </c>
      <c r="AL577" s="2">
        <v>0</v>
      </c>
      <c r="AM577" s="2">
        <v>0</v>
      </c>
      <c r="AN577" s="3">
        <f t="shared" si="32"/>
        <v>4833</v>
      </c>
      <c r="AO577">
        <f t="shared" si="33"/>
        <v>748</v>
      </c>
      <c r="AP577">
        <f t="shared" si="34"/>
        <v>6</v>
      </c>
      <c r="AQ577" s="3">
        <f t="shared" si="35"/>
        <v>5587</v>
      </c>
    </row>
    <row r="578" spans="1:43" ht="15.75" hidden="1" thickTop="1" x14ac:dyDescent="0.25">
      <c r="A578" s="2">
        <v>8</v>
      </c>
      <c r="B578" s="2">
        <v>2022</v>
      </c>
      <c r="C578" s="2">
        <v>3</v>
      </c>
      <c r="D578" s="4">
        <v>1542</v>
      </c>
      <c r="E578" s="4">
        <v>2459</v>
      </c>
      <c r="F578" s="2">
        <v>810</v>
      </c>
      <c r="G578" s="2">
        <v>8</v>
      </c>
      <c r="H578" s="2">
        <v>3</v>
      </c>
      <c r="I578" s="2">
        <v>0</v>
      </c>
      <c r="J578" s="2">
        <v>0</v>
      </c>
      <c r="K578" s="2">
        <v>0</v>
      </c>
      <c r="L578" s="2">
        <v>2</v>
      </c>
      <c r="M578" s="2">
        <v>0</v>
      </c>
      <c r="N578" s="2">
        <v>0</v>
      </c>
      <c r="O578" s="2">
        <v>18</v>
      </c>
      <c r="P578" s="2">
        <v>140</v>
      </c>
      <c r="Q578" s="2">
        <v>52</v>
      </c>
      <c r="R578" s="2">
        <v>13</v>
      </c>
      <c r="S578" s="2">
        <v>2</v>
      </c>
      <c r="T578" s="2">
        <v>0</v>
      </c>
      <c r="U578" s="2">
        <v>0</v>
      </c>
      <c r="V578" s="2">
        <v>0</v>
      </c>
      <c r="W578" s="2">
        <v>0</v>
      </c>
      <c r="X578" s="2">
        <v>1</v>
      </c>
      <c r="Y578" s="2">
        <v>97</v>
      </c>
      <c r="Z578" s="2">
        <v>277</v>
      </c>
      <c r="AA578" s="2">
        <v>115</v>
      </c>
      <c r="AB578" s="2">
        <v>16</v>
      </c>
      <c r="AC578" s="2">
        <v>6</v>
      </c>
      <c r="AD578" s="2">
        <v>14</v>
      </c>
      <c r="AE578" s="2">
        <v>0</v>
      </c>
      <c r="AF578" s="2">
        <v>5</v>
      </c>
      <c r="AG578" s="2">
        <v>0</v>
      </c>
      <c r="AH578" s="2">
        <v>0</v>
      </c>
      <c r="AI578" s="2">
        <v>0</v>
      </c>
      <c r="AJ578" s="2">
        <v>0</v>
      </c>
      <c r="AK578" s="2">
        <v>1</v>
      </c>
      <c r="AL578" s="2">
        <v>0</v>
      </c>
      <c r="AM578" s="2">
        <v>0</v>
      </c>
      <c r="AN578" s="3">
        <f t="shared" si="32"/>
        <v>4824</v>
      </c>
      <c r="AO578">
        <f t="shared" si="33"/>
        <v>751</v>
      </c>
      <c r="AP578">
        <f t="shared" si="34"/>
        <v>6</v>
      </c>
      <c r="AQ578" s="3">
        <f t="shared" si="35"/>
        <v>5581</v>
      </c>
    </row>
    <row r="579" spans="1:43" ht="15.75" hidden="1" thickTop="1" x14ac:dyDescent="0.25">
      <c r="A579" s="2">
        <v>8</v>
      </c>
      <c r="B579" s="2">
        <v>2022</v>
      </c>
      <c r="C579" s="2">
        <v>4</v>
      </c>
      <c r="D579" s="4">
        <v>1537</v>
      </c>
      <c r="E579" s="4">
        <v>2453</v>
      </c>
      <c r="F579" s="2">
        <v>821</v>
      </c>
      <c r="G579" s="2">
        <v>8</v>
      </c>
      <c r="H579" s="2">
        <v>3</v>
      </c>
      <c r="I579" s="2">
        <v>0</v>
      </c>
      <c r="J579" s="2">
        <v>0</v>
      </c>
      <c r="K579" s="2">
        <v>0</v>
      </c>
      <c r="L579" s="2">
        <v>2</v>
      </c>
      <c r="M579" s="2">
        <v>0</v>
      </c>
      <c r="N579" s="2">
        <v>0</v>
      </c>
      <c r="O579" s="2">
        <v>18</v>
      </c>
      <c r="P579" s="2">
        <v>140</v>
      </c>
      <c r="Q579" s="2">
        <v>49</v>
      </c>
      <c r="R579" s="2">
        <v>13</v>
      </c>
      <c r="S579" s="2">
        <v>1</v>
      </c>
      <c r="T579" s="2">
        <v>0</v>
      </c>
      <c r="U579" s="2">
        <v>0</v>
      </c>
      <c r="V579" s="2">
        <v>0</v>
      </c>
      <c r="W579" s="2">
        <v>0</v>
      </c>
      <c r="X579" s="2">
        <v>1</v>
      </c>
      <c r="Y579" s="2">
        <v>97</v>
      </c>
      <c r="Z579" s="2">
        <v>279</v>
      </c>
      <c r="AA579" s="2">
        <v>116</v>
      </c>
      <c r="AB579" s="2">
        <v>16</v>
      </c>
      <c r="AC579" s="2">
        <v>5</v>
      </c>
      <c r="AD579" s="2">
        <v>14</v>
      </c>
      <c r="AE579" s="2">
        <v>0</v>
      </c>
      <c r="AF579" s="2">
        <v>5</v>
      </c>
      <c r="AG579" s="2">
        <v>0</v>
      </c>
      <c r="AH579" s="2">
        <v>0</v>
      </c>
      <c r="AI579" s="2">
        <v>0</v>
      </c>
      <c r="AJ579" s="2">
        <v>0</v>
      </c>
      <c r="AK579" s="2">
        <v>1</v>
      </c>
      <c r="AL579" s="2">
        <v>0</v>
      </c>
      <c r="AM579" s="2">
        <v>0</v>
      </c>
      <c r="AN579" s="3">
        <f t="shared" si="32"/>
        <v>4824</v>
      </c>
      <c r="AO579">
        <f t="shared" si="33"/>
        <v>749</v>
      </c>
      <c r="AP579">
        <f t="shared" si="34"/>
        <v>6</v>
      </c>
      <c r="AQ579" s="3">
        <f t="shared" si="35"/>
        <v>5579</v>
      </c>
    </row>
    <row r="580" spans="1:43" ht="15.75" hidden="1" thickTop="1" x14ac:dyDescent="0.25">
      <c r="A580" s="2">
        <v>8</v>
      </c>
      <c r="B580" s="2">
        <v>2022</v>
      </c>
      <c r="C580" s="2">
        <v>5</v>
      </c>
      <c r="D580" s="4">
        <v>1526</v>
      </c>
      <c r="E580" s="4">
        <v>2460</v>
      </c>
      <c r="F580" s="2">
        <v>819</v>
      </c>
      <c r="G580" s="2">
        <v>8</v>
      </c>
      <c r="H580" s="2">
        <v>3</v>
      </c>
      <c r="I580" s="2">
        <v>0</v>
      </c>
      <c r="J580" s="2">
        <v>0</v>
      </c>
      <c r="K580" s="2">
        <v>0</v>
      </c>
      <c r="L580" s="2">
        <v>2</v>
      </c>
      <c r="M580" s="2">
        <v>0</v>
      </c>
      <c r="N580" s="2">
        <v>0</v>
      </c>
      <c r="O580" s="2">
        <v>18</v>
      </c>
      <c r="P580" s="2">
        <v>139</v>
      </c>
      <c r="Q580" s="2">
        <v>53</v>
      </c>
      <c r="R580" s="2">
        <v>12</v>
      </c>
      <c r="S580" s="2">
        <v>1</v>
      </c>
      <c r="T580" s="2">
        <v>0</v>
      </c>
      <c r="U580" s="2">
        <v>0</v>
      </c>
      <c r="V580" s="2">
        <v>0</v>
      </c>
      <c r="W580" s="2">
        <v>0</v>
      </c>
      <c r="X580" s="2">
        <v>1</v>
      </c>
      <c r="Y580" s="2">
        <v>96</v>
      </c>
      <c r="Z580" s="2">
        <v>279</v>
      </c>
      <c r="AA580" s="2">
        <v>117</v>
      </c>
      <c r="AB580" s="2">
        <v>16</v>
      </c>
      <c r="AC580" s="2">
        <v>7</v>
      </c>
      <c r="AD580" s="2">
        <v>13</v>
      </c>
      <c r="AE580" s="2">
        <v>0</v>
      </c>
      <c r="AF580" s="2">
        <v>6</v>
      </c>
      <c r="AG580" s="2">
        <v>0</v>
      </c>
      <c r="AH580" s="2">
        <v>0</v>
      </c>
      <c r="AI580" s="2">
        <v>0</v>
      </c>
      <c r="AJ580" s="2">
        <v>0</v>
      </c>
      <c r="AK580" s="2">
        <v>1</v>
      </c>
      <c r="AL580" s="2">
        <v>0</v>
      </c>
      <c r="AM580" s="2">
        <v>0</v>
      </c>
      <c r="AN580" s="3">
        <f t="shared" ref="AN580:AN643" si="36">SUM(D580:M580)</f>
        <v>4818</v>
      </c>
      <c r="AO580">
        <f t="shared" ref="AO580:AO643" si="37">SUM(N580:AD580)</f>
        <v>752</v>
      </c>
      <c r="AP580">
        <f t="shared" ref="AP580:AP643" si="38">SUM(AE580:AM580)</f>
        <v>7</v>
      </c>
      <c r="AQ580" s="3">
        <f t="shared" ref="AQ580:AQ643" si="39">SUM(AN580:AP580)</f>
        <v>5577</v>
      </c>
    </row>
    <row r="581" spans="1:43" ht="15.75" hidden="1" thickTop="1" x14ac:dyDescent="0.25">
      <c r="A581" s="2">
        <v>8</v>
      </c>
      <c r="B581" s="2">
        <v>2022</v>
      </c>
      <c r="C581" s="2">
        <v>6</v>
      </c>
      <c r="D581" s="4">
        <v>1506</v>
      </c>
      <c r="E581" s="4">
        <v>2445</v>
      </c>
      <c r="F581" s="2">
        <v>821</v>
      </c>
      <c r="G581" s="2">
        <v>8</v>
      </c>
      <c r="H581" s="2">
        <v>3</v>
      </c>
      <c r="I581" s="2">
        <v>0</v>
      </c>
      <c r="J581" s="2">
        <v>0</v>
      </c>
      <c r="K581" s="2">
        <v>0</v>
      </c>
      <c r="L581" s="2">
        <v>2</v>
      </c>
      <c r="M581" s="2">
        <v>0</v>
      </c>
      <c r="N581" s="2">
        <v>0</v>
      </c>
      <c r="O581" s="2">
        <v>18</v>
      </c>
      <c r="P581" s="2">
        <v>137</v>
      </c>
      <c r="Q581" s="2">
        <v>51</v>
      </c>
      <c r="R581" s="2">
        <v>13</v>
      </c>
      <c r="S581" s="2">
        <v>1</v>
      </c>
      <c r="T581" s="2">
        <v>0</v>
      </c>
      <c r="U581" s="2">
        <v>0</v>
      </c>
      <c r="V581" s="2">
        <v>0</v>
      </c>
      <c r="W581" s="2">
        <v>0</v>
      </c>
      <c r="X581" s="2">
        <v>1</v>
      </c>
      <c r="Y581" s="2">
        <v>97</v>
      </c>
      <c r="Z581" s="2">
        <v>278</v>
      </c>
      <c r="AA581" s="2">
        <v>117</v>
      </c>
      <c r="AB581" s="2">
        <v>16</v>
      </c>
      <c r="AC581" s="2">
        <v>6</v>
      </c>
      <c r="AD581" s="2">
        <v>13</v>
      </c>
      <c r="AE581" s="2">
        <v>0</v>
      </c>
      <c r="AF581" s="2">
        <v>6</v>
      </c>
      <c r="AG581" s="2">
        <v>0</v>
      </c>
      <c r="AH581" s="2">
        <v>0</v>
      </c>
      <c r="AI581" s="2">
        <v>0</v>
      </c>
      <c r="AJ581" s="2">
        <v>0</v>
      </c>
      <c r="AK581" s="2">
        <v>1</v>
      </c>
      <c r="AL581" s="2">
        <v>0</v>
      </c>
      <c r="AM581" s="2">
        <v>0</v>
      </c>
      <c r="AN581" s="3">
        <f t="shared" si="36"/>
        <v>4785</v>
      </c>
      <c r="AO581">
        <f t="shared" si="37"/>
        <v>748</v>
      </c>
      <c r="AP581">
        <f t="shared" si="38"/>
        <v>7</v>
      </c>
      <c r="AQ581" s="3">
        <f t="shared" si="39"/>
        <v>5540</v>
      </c>
    </row>
    <row r="582" spans="1:43" ht="15.75" hidden="1" thickTop="1" x14ac:dyDescent="0.25">
      <c r="A582" s="2">
        <v>8</v>
      </c>
      <c r="B582" s="2">
        <v>2022</v>
      </c>
      <c r="C582" s="2">
        <v>7</v>
      </c>
      <c r="D582" s="4">
        <v>1669</v>
      </c>
      <c r="E582" s="4">
        <v>2417</v>
      </c>
      <c r="F582" s="2">
        <v>669</v>
      </c>
      <c r="G582" s="2">
        <v>8</v>
      </c>
      <c r="H582" s="2">
        <v>2</v>
      </c>
      <c r="I582" s="2">
        <v>0</v>
      </c>
      <c r="J582" s="2">
        <v>0</v>
      </c>
      <c r="K582" s="2">
        <v>0</v>
      </c>
      <c r="L582" s="2">
        <v>2</v>
      </c>
      <c r="M582" s="2">
        <v>0</v>
      </c>
      <c r="N582" s="2">
        <v>0</v>
      </c>
      <c r="O582" s="2">
        <v>18</v>
      </c>
      <c r="P582" s="2">
        <v>136</v>
      </c>
      <c r="Q582" s="2">
        <v>52</v>
      </c>
      <c r="R582" s="2">
        <v>11</v>
      </c>
      <c r="S582" s="2">
        <v>2</v>
      </c>
      <c r="T582" s="2">
        <v>0</v>
      </c>
      <c r="U582" s="2">
        <v>0</v>
      </c>
      <c r="V582" s="2">
        <v>0</v>
      </c>
      <c r="W582" s="2">
        <v>0</v>
      </c>
      <c r="X582" s="2">
        <v>1</v>
      </c>
      <c r="Y582" s="2">
        <v>102</v>
      </c>
      <c r="Z582" s="2">
        <v>270</v>
      </c>
      <c r="AA582" s="2">
        <v>122</v>
      </c>
      <c r="AB582" s="2">
        <v>18</v>
      </c>
      <c r="AC582" s="2">
        <v>5</v>
      </c>
      <c r="AD582" s="2">
        <v>13</v>
      </c>
      <c r="AE582" s="2">
        <v>0</v>
      </c>
      <c r="AF582" s="2">
        <v>6</v>
      </c>
      <c r="AG582" s="2">
        <v>0</v>
      </c>
      <c r="AH582" s="2">
        <v>0</v>
      </c>
      <c r="AI582" s="2">
        <v>0</v>
      </c>
      <c r="AJ582" s="2">
        <v>0</v>
      </c>
      <c r="AK582" s="2">
        <v>1</v>
      </c>
      <c r="AL582" s="2">
        <v>0</v>
      </c>
      <c r="AM582" s="2">
        <v>0</v>
      </c>
      <c r="AN582" s="3">
        <f t="shared" si="36"/>
        <v>4767</v>
      </c>
      <c r="AO582">
        <f t="shared" si="37"/>
        <v>750</v>
      </c>
      <c r="AP582">
        <f t="shared" si="38"/>
        <v>7</v>
      </c>
      <c r="AQ582" s="3">
        <f t="shared" si="39"/>
        <v>5524</v>
      </c>
    </row>
    <row r="583" spans="1:43" ht="15.75" hidden="1" thickTop="1" x14ac:dyDescent="0.25">
      <c r="A583" s="2">
        <v>8</v>
      </c>
      <c r="B583" s="2">
        <v>2022</v>
      </c>
      <c r="C583" s="2">
        <v>8</v>
      </c>
      <c r="D583" s="4">
        <v>1665</v>
      </c>
      <c r="E583" s="4">
        <v>2421</v>
      </c>
      <c r="F583" s="2">
        <v>668</v>
      </c>
      <c r="G583" s="2">
        <v>8</v>
      </c>
      <c r="H583" s="2">
        <v>2</v>
      </c>
      <c r="I583" s="2">
        <v>0</v>
      </c>
      <c r="J583" s="2">
        <v>0</v>
      </c>
      <c r="K583" s="2">
        <v>0</v>
      </c>
      <c r="L583" s="2">
        <v>2</v>
      </c>
      <c r="M583" s="2">
        <v>0</v>
      </c>
      <c r="N583" s="2">
        <v>0</v>
      </c>
      <c r="O583" s="2">
        <v>18</v>
      </c>
      <c r="P583" s="2">
        <v>134</v>
      </c>
      <c r="Q583" s="2">
        <v>51</v>
      </c>
      <c r="R583" s="2">
        <v>11</v>
      </c>
      <c r="S583" s="2">
        <v>2</v>
      </c>
      <c r="T583" s="2">
        <v>0</v>
      </c>
      <c r="U583" s="2">
        <v>0</v>
      </c>
      <c r="V583" s="2">
        <v>0</v>
      </c>
      <c r="W583" s="2">
        <v>0</v>
      </c>
      <c r="X583" s="2">
        <v>1</v>
      </c>
      <c r="Y583" s="2">
        <v>102</v>
      </c>
      <c r="Z583" s="2">
        <v>271</v>
      </c>
      <c r="AA583" s="2">
        <v>122</v>
      </c>
      <c r="AB583" s="2">
        <v>18</v>
      </c>
      <c r="AC583" s="2">
        <v>5</v>
      </c>
      <c r="AD583" s="2">
        <v>14</v>
      </c>
      <c r="AE583" s="2">
        <v>0</v>
      </c>
      <c r="AF583" s="2">
        <v>5</v>
      </c>
      <c r="AG583" s="2">
        <v>0</v>
      </c>
      <c r="AH583" s="2">
        <v>0</v>
      </c>
      <c r="AI583" s="2">
        <v>0</v>
      </c>
      <c r="AJ583" s="2">
        <v>0</v>
      </c>
      <c r="AK583" s="2">
        <v>1</v>
      </c>
      <c r="AL583" s="2">
        <v>0</v>
      </c>
      <c r="AM583" s="2">
        <v>0</v>
      </c>
      <c r="AN583" s="3">
        <f t="shared" si="36"/>
        <v>4766</v>
      </c>
      <c r="AO583">
        <f t="shared" si="37"/>
        <v>749</v>
      </c>
      <c r="AP583">
        <f t="shared" si="38"/>
        <v>6</v>
      </c>
      <c r="AQ583" s="3">
        <f t="shared" si="39"/>
        <v>5521</v>
      </c>
    </row>
    <row r="584" spans="1:43" ht="15.75" hidden="1" thickTop="1" x14ac:dyDescent="0.25">
      <c r="A584" s="2">
        <v>8</v>
      </c>
      <c r="B584" s="2">
        <v>2022</v>
      </c>
      <c r="C584" s="2">
        <v>9</v>
      </c>
      <c r="D584" s="4">
        <v>1660</v>
      </c>
      <c r="E584" s="4">
        <v>2413</v>
      </c>
      <c r="F584" s="2">
        <v>666</v>
      </c>
      <c r="G584" s="2">
        <v>8</v>
      </c>
      <c r="H584" s="2">
        <v>2</v>
      </c>
      <c r="I584" s="2">
        <v>0</v>
      </c>
      <c r="J584" s="2">
        <v>0</v>
      </c>
      <c r="K584" s="2">
        <v>0</v>
      </c>
      <c r="L584" s="2">
        <v>2</v>
      </c>
      <c r="M584" s="2">
        <v>0</v>
      </c>
      <c r="N584" s="2">
        <v>0</v>
      </c>
      <c r="O584" s="2">
        <v>18</v>
      </c>
      <c r="P584" s="2">
        <v>136</v>
      </c>
      <c r="Q584" s="2">
        <v>50</v>
      </c>
      <c r="R584" s="2">
        <v>13</v>
      </c>
      <c r="S584" s="2">
        <v>2</v>
      </c>
      <c r="T584" s="2">
        <v>0</v>
      </c>
      <c r="U584" s="2">
        <v>0</v>
      </c>
      <c r="V584" s="2">
        <v>0</v>
      </c>
      <c r="W584" s="2">
        <v>0</v>
      </c>
      <c r="X584" s="2">
        <v>1</v>
      </c>
      <c r="Y584" s="2">
        <v>101</v>
      </c>
      <c r="Z584" s="2">
        <v>273</v>
      </c>
      <c r="AA584" s="2">
        <v>121</v>
      </c>
      <c r="AB584" s="2">
        <v>18</v>
      </c>
      <c r="AC584" s="2">
        <v>5</v>
      </c>
      <c r="AD584" s="2">
        <v>14</v>
      </c>
      <c r="AE584" s="2">
        <v>0</v>
      </c>
      <c r="AF584" s="2">
        <v>5</v>
      </c>
      <c r="AG584" s="2">
        <v>0</v>
      </c>
      <c r="AH584" s="2">
        <v>0</v>
      </c>
      <c r="AI584" s="2">
        <v>0</v>
      </c>
      <c r="AJ584" s="2">
        <v>0</v>
      </c>
      <c r="AK584" s="2">
        <v>1</v>
      </c>
      <c r="AL584" s="2">
        <v>0</v>
      </c>
      <c r="AM584" s="2">
        <v>0</v>
      </c>
      <c r="AN584" s="3">
        <f t="shared" si="36"/>
        <v>4751</v>
      </c>
      <c r="AO584">
        <f t="shared" si="37"/>
        <v>752</v>
      </c>
      <c r="AP584">
        <f t="shared" si="38"/>
        <v>6</v>
      </c>
      <c r="AQ584" s="3">
        <f t="shared" si="39"/>
        <v>5509</v>
      </c>
    </row>
    <row r="585" spans="1:43" ht="15.75" hidden="1" thickTop="1" x14ac:dyDescent="0.25">
      <c r="A585" s="2">
        <v>8</v>
      </c>
      <c r="B585" s="2">
        <v>2022</v>
      </c>
      <c r="C585" s="2">
        <v>10</v>
      </c>
      <c r="D585" s="4">
        <v>1664</v>
      </c>
      <c r="E585" s="4">
        <v>2414</v>
      </c>
      <c r="F585" s="2">
        <v>672</v>
      </c>
      <c r="G585" s="2">
        <v>8</v>
      </c>
      <c r="H585" s="2">
        <v>2</v>
      </c>
      <c r="I585" s="2">
        <v>0</v>
      </c>
      <c r="J585" s="2">
        <v>0</v>
      </c>
      <c r="K585" s="2">
        <v>0</v>
      </c>
      <c r="L585" s="2">
        <v>2</v>
      </c>
      <c r="M585" s="2">
        <v>0</v>
      </c>
      <c r="N585" s="2">
        <v>0</v>
      </c>
      <c r="O585" s="2">
        <v>18</v>
      </c>
      <c r="P585" s="2">
        <v>136</v>
      </c>
      <c r="Q585" s="2">
        <v>47</v>
      </c>
      <c r="R585" s="2">
        <v>12</v>
      </c>
      <c r="S585" s="2">
        <v>1</v>
      </c>
      <c r="T585" s="2">
        <v>0</v>
      </c>
      <c r="U585" s="2">
        <v>0</v>
      </c>
      <c r="V585" s="2">
        <v>0</v>
      </c>
      <c r="W585" s="2">
        <v>0</v>
      </c>
      <c r="X585" s="2">
        <v>1</v>
      </c>
      <c r="Y585" s="2">
        <v>100</v>
      </c>
      <c r="Z585" s="2">
        <v>275</v>
      </c>
      <c r="AA585" s="2">
        <v>121</v>
      </c>
      <c r="AB585" s="2">
        <v>18</v>
      </c>
      <c r="AC585" s="2">
        <v>5</v>
      </c>
      <c r="AD585" s="2">
        <v>14</v>
      </c>
      <c r="AE585" s="2">
        <v>0</v>
      </c>
      <c r="AF585" s="2">
        <v>5</v>
      </c>
      <c r="AG585" s="2">
        <v>0</v>
      </c>
      <c r="AH585" s="2">
        <v>0</v>
      </c>
      <c r="AI585" s="2">
        <v>0</v>
      </c>
      <c r="AJ585" s="2">
        <v>0</v>
      </c>
      <c r="AK585" s="2">
        <v>1</v>
      </c>
      <c r="AL585" s="2">
        <v>0</v>
      </c>
      <c r="AM585" s="2">
        <v>0</v>
      </c>
      <c r="AN585" s="3">
        <f t="shared" si="36"/>
        <v>4762</v>
      </c>
      <c r="AO585">
        <f t="shared" si="37"/>
        <v>748</v>
      </c>
      <c r="AP585">
        <f t="shared" si="38"/>
        <v>6</v>
      </c>
      <c r="AQ585" s="3">
        <f t="shared" si="39"/>
        <v>5516</v>
      </c>
    </row>
    <row r="586" spans="1:43" ht="15.75" hidden="1" thickTop="1" x14ac:dyDescent="0.25">
      <c r="A586" s="2">
        <v>8</v>
      </c>
      <c r="B586" s="2">
        <v>2022</v>
      </c>
      <c r="C586" s="2">
        <v>11</v>
      </c>
      <c r="D586" s="4">
        <v>1668</v>
      </c>
      <c r="E586" s="4">
        <v>2411</v>
      </c>
      <c r="F586" s="2">
        <v>671</v>
      </c>
      <c r="G586" s="2">
        <v>8</v>
      </c>
      <c r="H586" s="2">
        <v>2</v>
      </c>
      <c r="I586" s="2">
        <v>1</v>
      </c>
      <c r="J586" s="2">
        <v>0</v>
      </c>
      <c r="K586" s="2">
        <v>0</v>
      </c>
      <c r="L586" s="2">
        <v>2</v>
      </c>
      <c r="M586" s="2">
        <v>0</v>
      </c>
      <c r="N586" s="2">
        <v>0</v>
      </c>
      <c r="O586" s="2">
        <v>18</v>
      </c>
      <c r="P586" s="2">
        <v>134</v>
      </c>
      <c r="Q586" s="2">
        <v>50</v>
      </c>
      <c r="R586" s="2">
        <v>12</v>
      </c>
      <c r="S586" s="2">
        <v>1</v>
      </c>
      <c r="T586" s="2">
        <v>0</v>
      </c>
      <c r="U586" s="2">
        <v>0</v>
      </c>
      <c r="V586" s="2">
        <v>0</v>
      </c>
      <c r="W586" s="2">
        <v>0</v>
      </c>
      <c r="X586" s="2">
        <v>1</v>
      </c>
      <c r="Y586" s="2">
        <v>102</v>
      </c>
      <c r="Z586" s="2">
        <v>276</v>
      </c>
      <c r="AA586" s="2">
        <v>124</v>
      </c>
      <c r="AB586" s="2">
        <v>19</v>
      </c>
      <c r="AC586" s="2">
        <v>5</v>
      </c>
      <c r="AD586" s="2">
        <v>14</v>
      </c>
      <c r="AE586" s="2">
        <v>0</v>
      </c>
      <c r="AF586" s="2">
        <v>5</v>
      </c>
      <c r="AG586" s="2">
        <v>0</v>
      </c>
      <c r="AH586" s="2">
        <v>0</v>
      </c>
      <c r="AI586" s="2">
        <v>0</v>
      </c>
      <c r="AJ586" s="2">
        <v>0</v>
      </c>
      <c r="AK586" s="2">
        <v>1</v>
      </c>
      <c r="AL586" s="2">
        <v>0</v>
      </c>
      <c r="AM586" s="2">
        <v>0</v>
      </c>
      <c r="AN586" s="3">
        <f t="shared" si="36"/>
        <v>4763</v>
      </c>
      <c r="AO586">
        <f t="shared" si="37"/>
        <v>756</v>
      </c>
      <c r="AP586">
        <f t="shared" si="38"/>
        <v>6</v>
      </c>
      <c r="AQ586" s="3">
        <f t="shared" si="39"/>
        <v>5525</v>
      </c>
    </row>
    <row r="587" spans="1:43" ht="15.75" hidden="1" thickTop="1" x14ac:dyDescent="0.25">
      <c r="A587" s="2">
        <v>8</v>
      </c>
      <c r="B587" s="2">
        <v>2022</v>
      </c>
      <c r="C587" s="2">
        <v>12</v>
      </c>
      <c r="D587" s="4">
        <v>1674</v>
      </c>
      <c r="E587" s="4">
        <v>2420</v>
      </c>
      <c r="F587" s="2">
        <v>681</v>
      </c>
      <c r="G587" s="2">
        <v>8</v>
      </c>
      <c r="H587" s="2">
        <v>2</v>
      </c>
      <c r="I587" s="2">
        <v>0</v>
      </c>
      <c r="J587" s="2">
        <v>0</v>
      </c>
      <c r="K587" s="2">
        <v>0</v>
      </c>
      <c r="L587" s="2">
        <v>2</v>
      </c>
      <c r="M587" s="2">
        <v>0</v>
      </c>
      <c r="N587" s="2">
        <v>0</v>
      </c>
      <c r="O587" s="2">
        <v>18</v>
      </c>
      <c r="P587" s="2">
        <v>134</v>
      </c>
      <c r="Q587" s="2">
        <v>51</v>
      </c>
      <c r="R587" s="2">
        <v>13</v>
      </c>
      <c r="S587" s="2">
        <v>1</v>
      </c>
      <c r="T587" s="2">
        <v>0</v>
      </c>
      <c r="U587" s="2">
        <v>0</v>
      </c>
      <c r="V587" s="2">
        <v>0</v>
      </c>
      <c r="W587" s="2">
        <v>0</v>
      </c>
      <c r="X587" s="2">
        <v>1</v>
      </c>
      <c r="Y587" s="2">
        <v>102</v>
      </c>
      <c r="Z587" s="2">
        <v>277</v>
      </c>
      <c r="AA587" s="2">
        <v>122</v>
      </c>
      <c r="AB587" s="2">
        <v>20</v>
      </c>
      <c r="AC587" s="2">
        <v>5</v>
      </c>
      <c r="AD587" s="2">
        <v>14</v>
      </c>
      <c r="AE587" s="2">
        <v>0</v>
      </c>
      <c r="AF587" s="2">
        <v>5</v>
      </c>
      <c r="AG587" s="2">
        <v>0</v>
      </c>
      <c r="AH587" s="2">
        <v>0</v>
      </c>
      <c r="AI587" s="2">
        <v>0</v>
      </c>
      <c r="AJ587" s="2">
        <v>0</v>
      </c>
      <c r="AK587" s="2">
        <v>1</v>
      </c>
      <c r="AL587" s="2">
        <v>0</v>
      </c>
      <c r="AM587" s="2">
        <v>0</v>
      </c>
      <c r="AN587" s="3">
        <f t="shared" si="36"/>
        <v>4787</v>
      </c>
      <c r="AO587">
        <f t="shared" si="37"/>
        <v>758</v>
      </c>
      <c r="AP587">
        <f t="shared" si="38"/>
        <v>6</v>
      </c>
      <c r="AQ587" s="3">
        <f t="shared" si="39"/>
        <v>5551</v>
      </c>
    </row>
    <row r="588" spans="1:43" ht="15.75" hidden="1" thickTop="1" x14ac:dyDescent="0.25">
      <c r="A588" s="2">
        <v>9</v>
      </c>
      <c r="B588" s="2">
        <v>2022</v>
      </c>
      <c r="C588" s="2">
        <v>1</v>
      </c>
      <c r="D588" s="4">
        <v>2296</v>
      </c>
      <c r="E588" s="4">
        <v>4074</v>
      </c>
      <c r="F588" s="4">
        <v>1524</v>
      </c>
      <c r="G588" s="2">
        <v>17</v>
      </c>
      <c r="H588" s="2">
        <v>4</v>
      </c>
      <c r="I588" s="2">
        <v>0</v>
      </c>
      <c r="J588" s="2">
        <v>0</v>
      </c>
      <c r="K588" s="2">
        <v>12</v>
      </c>
      <c r="L588" s="2">
        <v>6</v>
      </c>
      <c r="M588" s="2">
        <v>1</v>
      </c>
      <c r="N588" s="2">
        <v>0</v>
      </c>
      <c r="O588" s="2">
        <v>20</v>
      </c>
      <c r="P588" s="2">
        <v>340</v>
      </c>
      <c r="Q588" s="2">
        <v>134</v>
      </c>
      <c r="R588" s="2">
        <v>27</v>
      </c>
      <c r="S588" s="2">
        <v>1</v>
      </c>
      <c r="T588" s="2">
        <v>0</v>
      </c>
      <c r="U588" s="2">
        <v>0</v>
      </c>
      <c r="V588" s="2">
        <v>0</v>
      </c>
      <c r="W588" s="2">
        <v>0</v>
      </c>
      <c r="X588" s="2">
        <v>5</v>
      </c>
      <c r="Y588" s="2">
        <v>132</v>
      </c>
      <c r="Z588" s="2">
        <v>492</v>
      </c>
      <c r="AA588" s="2">
        <v>225</v>
      </c>
      <c r="AB588" s="2">
        <v>18</v>
      </c>
      <c r="AC588" s="2">
        <v>4</v>
      </c>
      <c r="AD588" s="2">
        <v>7</v>
      </c>
      <c r="AE588" s="2">
        <v>0</v>
      </c>
      <c r="AF588" s="2">
        <v>0</v>
      </c>
      <c r="AG588" s="2">
        <v>0</v>
      </c>
      <c r="AH588" s="2">
        <v>0</v>
      </c>
      <c r="AI588" s="2">
        <v>0</v>
      </c>
      <c r="AJ588" s="2">
        <v>0</v>
      </c>
      <c r="AK588" s="2">
        <v>0</v>
      </c>
      <c r="AL588" s="2">
        <v>0</v>
      </c>
      <c r="AM588" s="2">
        <v>0</v>
      </c>
      <c r="AN588" s="3">
        <f t="shared" si="36"/>
        <v>7934</v>
      </c>
      <c r="AO588">
        <f t="shared" si="37"/>
        <v>1405</v>
      </c>
      <c r="AP588">
        <f t="shared" si="38"/>
        <v>0</v>
      </c>
      <c r="AQ588" s="3">
        <f t="shared" si="39"/>
        <v>9339</v>
      </c>
    </row>
    <row r="589" spans="1:43" ht="15.75" hidden="1" thickTop="1" x14ac:dyDescent="0.25">
      <c r="A589" s="2">
        <v>9</v>
      </c>
      <c r="B589" s="2">
        <v>2022</v>
      </c>
      <c r="C589" s="2">
        <v>2</v>
      </c>
      <c r="D589" s="4">
        <v>2291</v>
      </c>
      <c r="E589" s="4">
        <v>4113</v>
      </c>
      <c r="F589" s="4">
        <v>1526</v>
      </c>
      <c r="G589" s="2">
        <v>17</v>
      </c>
      <c r="H589" s="2">
        <v>4</v>
      </c>
      <c r="I589" s="2">
        <v>0</v>
      </c>
      <c r="J589" s="2">
        <v>0</v>
      </c>
      <c r="K589" s="2">
        <v>12</v>
      </c>
      <c r="L589" s="2">
        <v>6</v>
      </c>
      <c r="M589" s="2">
        <v>1</v>
      </c>
      <c r="N589" s="2">
        <v>0</v>
      </c>
      <c r="O589" s="2">
        <v>20</v>
      </c>
      <c r="P589" s="2">
        <v>340</v>
      </c>
      <c r="Q589" s="2">
        <v>140</v>
      </c>
      <c r="R589" s="2">
        <v>28</v>
      </c>
      <c r="S589" s="2">
        <v>1</v>
      </c>
      <c r="T589" s="2">
        <v>0</v>
      </c>
      <c r="U589" s="2">
        <v>0</v>
      </c>
      <c r="V589" s="2">
        <v>0</v>
      </c>
      <c r="W589" s="2">
        <v>0</v>
      </c>
      <c r="X589" s="2">
        <v>5</v>
      </c>
      <c r="Y589" s="2">
        <v>132</v>
      </c>
      <c r="Z589" s="2">
        <v>489</v>
      </c>
      <c r="AA589" s="2">
        <v>225</v>
      </c>
      <c r="AB589" s="2">
        <v>17</v>
      </c>
      <c r="AC589" s="2">
        <v>4</v>
      </c>
      <c r="AD589" s="2">
        <v>7</v>
      </c>
      <c r="AE589" s="2">
        <v>0</v>
      </c>
      <c r="AF589" s="2">
        <v>0</v>
      </c>
      <c r="AG589" s="2">
        <v>0</v>
      </c>
      <c r="AH589" s="2">
        <v>0</v>
      </c>
      <c r="AI589" s="2">
        <v>0</v>
      </c>
      <c r="AJ589" s="2">
        <v>0</v>
      </c>
      <c r="AK589" s="2">
        <v>0</v>
      </c>
      <c r="AL589" s="2">
        <v>0</v>
      </c>
      <c r="AM589" s="2">
        <v>0</v>
      </c>
      <c r="AN589" s="3">
        <f t="shared" si="36"/>
        <v>7970</v>
      </c>
      <c r="AO589">
        <f t="shared" si="37"/>
        <v>1408</v>
      </c>
      <c r="AP589">
        <f t="shared" si="38"/>
        <v>0</v>
      </c>
      <c r="AQ589" s="3">
        <f t="shared" si="39"/>
        <v>9378</v>
      </c>
    </row>
    <row r="590" spans="1:43" ht="15.75" hidden="1" thickTop="1" x14ac:dyDescent="0.25">
      <c r="A590" s="2">
        <v>9</v>
      </c>
      <c r="B590" s="2">
        <v>2022</v>
      </c>
      <c r="C590" s="2">
        <v>3</v>
      </c>
      <c r="D590" s="4">
        <v>2296</v>
      </c>
      <c r="E590" s="4">
        <v>4163</v>
      </c>
      <c r="F590" s="4">
        <v>1531</v>
      </c>
      <c r="G590" s="2">
        <v>18</v>
      </c>
      <c r="H590" s="2">
        <v>4</v>
      </c>
      <c r="I590" s="2">
        <v>0</v>
      </c>
      <c r="J590" s="2">
        <v>0</v>
      </c>
      <c r="K590" s="2">
        <v>12</v>
      </c>
      <c r="L590" s="2">
        <v>6</v>
      </c>
      <c r="M590" s="2">
        <v>1</v>
      </c>
      <c r="N590" s="2">
        <v>0</v>
      </c>
      <c r="O590" s="2">
        <v>20</v>
      </c>
      <c r="P590" s="2">
        <v>340</v>
      </c>
      <c r="Q590" s="2">
        <v>142</v>
      </c>
      <c r="R590" s="2">
        <v>32</v>
      </c>
      <c r="S590" s="2">
        <v>1</v>
      </c>
      <c r="T590" s="2">
        <v>0</v>
      </c>
      <c r="U590" s="2">
        <v>0</v>
      </c>
      <c r="V590" s="2">
        <v>0</v>
      </c>
      <c r="W590" s="2">
        <v>0</v>
      </c>
      <c r="X590" s="2">
        <v>5</v>
      </c>
      <c r="Y590" s="2">
        <v>132</v>
      </c>
      <c r="Z590" s="2">
        <v>494</v>
      </c>
      <c r="AA590" s="2">
        <v>224</v>
      </c>
      <c r="AB590" s="2">
        <v>17</v>
      </c>
      <c r="AC590" s="2">
        <v>4</v>
      </c>
      <c r="AD590" s="2">
        <v>7</v>
      </c>
      <c r="AE590" s="2">
        <v>0</v>
      </c>
      <c r="AF590" s="2">
        <v>0</v>
      </c>
      <c r="AG590" s="2">
        <v>0</v>
      </c>
      <c r="AH590" s="2">
        <v>0</v>
      </c>
      <c r="AI590" s="2">
        <v>0</v>
      </c>
      <c r="AJ590" s="2">
        <v>0</v>
      </c>
      <c r="AK590" s="2">
        <v>0</v>
      </c>
      <c r="AL590" s="2">
        <v>0</v>
      </c>
      <c r="AM590" s="2">
        <v>0</v>
      </c>
      <c r="AN590" s="3">
        <f t="shared" si="36"/>
        <v>8031</v>
      </c>
      <c r="AO590">
        <f t="shared" si="37"/>
        <v>1418</v>
      </c>
      <c r="AP590">
        <f t="shared" si="38"/>
        <v>0</v>
      </c>
      <c r="AQ590" s="3">
        <f t="shared" si="39"/>
        <v>9449</v>
      </c>
    </row>
    <row r="591" spans="1:43" ht="15.75" hidden="1" thickTop="1" x14ac:dyDescent="0.25">
      <c r="A591" s="2">
        <v>9</v>
      </c>
      <c r="B591" s="2">
        <v>2022</v>
      </c>
      <c r="C591" s="2">
        <v>4</v>
      </c>
      <c r="D591" s="4">
        <v>2292</v>
      </c>
      <c r="E591" s="4">
        <v>4239</v>
      </c>
      <c r="F591" s="4">
        <v>1549</v>
      </c>
      <c r="G591" s="2">
        <v>18</v>
      </c>
      <c r="H591" s="2">
        <v>4</v>
      </c>
      <c r="I591" s="2">
        <v>0</v>
      </c>
      <c r="J591" s="2">
        <v>0</v>
      </c>
      <c r="K591" s="2">
        <v>12</v>
      </c>
      <c r="L591" s="2">
        <v>6</v>
      </c>
      <c r="M591" s="2">
        <v>1</v>
      </c>
      <c r="N591" s="2">
        <v>0</v>
      </c>
      <c r="O591" s="2">
        <v>20</v>
      </c>
      <c r="P591" s="2">
        <v>336</v>
      </c>
      <c r="Q591" s="2">
        <v>147</v>
      </c>
      <c r="R591" s="2">
        <v>30</v>
      </c>
      <c r="S591" s="2">
        <v>1</v>
      </c>
      <c r="T591" s="2">
        <v>0</v>
      </c>
      <c r="U591" s="2">
        <v>0</v>
      </c>
      <c r="V591" s="2">
        <v>0</v>
      </c>
      <c r="W591" s="2">
        <v>0</v>
      </c>
      <c r="X591" s="2">
        <v>5</v>
      </c>
      <c r="Y591" s="2">
        <v>130</v>
      </c>
      <c r="Z591" s="2">
        <v>497</v>
      </c>
      <c r="AA591" s="2">
        <v>226</v>
      </c>
      <c r="AB591" s="2">
        <v>17</v>
      </c>
      <c r="AC591" s="2">
        <v>4</v>
      </c>
      <c r="AD591" s="2">
        <v>7</v>
      </c>
      <c r="AE591" s="2">
        <v>0</v>
      </c>
      <c r="AF591" s="2">
        <v>0</v>
      </c>
      <c r="AG591" s="2">
        <v>0</v>
      </c>
      <c r="AH591" s="2">
        <v>0</v>
      </c>
      <c r="AI591" s="2">
        <v>0</v>
      </c>
      <c r="AJ591" s="2">
        <v>0</v>
      </c>
      <c r="AK591" s="2">
        <v>0</v>
      </c>
      <c r="AL591" s="2">
        <v>0</v>
      </c>
      <c r="AM591" s="2">
        <v>0</v>
      </c>
      <c r="AN591" s="3">
        <f t="shared" si="36"/>
        <v>8121</v>
      </c>
      <c r="AO591">
        <f t="shared" si="37"/>
        <v>1420</v>
      </c>
      <c r="AP591">
        <f t="shared" si="38"/>
        <v>0</v>
      </c>
      <c r="AQ591" s="3">
        <f t="shared" si="39"/>
        <v>9541</v>
      </c>
    </row>
    <row r="592" spans="1:43" ht="15.75" hidden="1" thickTop="1" x14ac:dyDescent="0.25">
      <c r="A592" s="2">
        <v>9</v>
      </c>
      <c r="B592" s="2">
        <v>2022</v>
      </c>
      <c r="C592" s="2">
        <v>5</v>
      </c>
      <c r="D592" s="4">
        <v>2278</v>
      </c>
      <c r="E592" s="4">
        <v>4241</v>
      </c>
      <c r="F592" s="4">
        <v>1542</v>
      </c>
      <c r="G592" s="2">
        <v>18</v>
      </c>
      <c r="H592" s="2">
        <v>4</v>
      </c>
      <c r="I592" s="2">
        <v>0</v>
      </c>
      <c r="J592" s="2">
        <v>0</v>
      </c>
      <c r="K592" s="2">
        <v>12</v>
      </c>
      <c r="L592" s="2">
        <v>6</v>
      </c>
      <c r="M592" s="2">
        <v>1</v>
      </c>
      <c r="N592" s="2">
        <v>0</v>
      </c>
      <c r="O592" s="2">
        <v>20</v>
      </c>
      <c r="P592" s="2">
        <v>335</v>
      </c>
      <c r="Q592" s="2">
        <v>147</v>
      </c>
      <c r="R592" s="2">
        <v>31</v>
      </c>
      <c r="S592" s="2">
        <v>1</v>
      </c>
      <c r="T592" s="2">
        <v>0</v>
      </c>
      <c r="U592" s="2">
        <v>0</v>
      </c>
      <c r="V592" s="2">
        <v>0</v>
      </c>
      <c r="W592" s="2">
        <v>0</v>
      </c>
      <c r="X592" s="2">
        <v>5</v>
      </c>
      <c r="Y592" s="2">
        <v>130</v>
      </c>
      <c r="Z592" s="2">
        <v>496</v>
      </c>
      <c r="AA592" s="2">
        <v>226</v>
      </c>
      <c r="AB592" s="2">
        <v>17</v>
      </c>
      <c r="AC592" s="2">
        <v>4</v>
      </c>
      <c r="AD592" s="2">
        <v>7</v>
      </c>
      <c r="AE592" s="2">
        <v>0</v>
      </c>
      <c r="AF592" s="2">
        <v>0</v>
      </c>
      <c r="AG592" s="2">
        <v>0</v>
      </c>
      <c r="AH592" s="2">
        <v>0</v>
      </c>
      <c r="AI592" s="2">
        <v>0</v>
      </c>
      <c r="AJ592" s="2">
        <v>0</v>
      </c>
      <c r="AK592" s="2">
        <v>0</v>
      </c>
      <c r="AL592" s="2">
        <v>0</v>
      </c>
      <c r="AM592" s="2">
        <v>0</v>
      </c>
      <c r="AN592" s="3">
        <f t="shared" si="36"/>
        <v>8102</v>
      </c>
      <c r="AO592">
        <f t="shared" si="37"/>
        <v>1419</v>
      </c>
      <c r="AP592">
        <f t="shared" si="38"/>
        <v>0</v>
      </c>
      <c r="AQ592" s="3">
        <f t="shared" si="39"/>
        <v>9521</v>
      </c>
    </row>
    <row r="593" spans="1:43" ht="15.75" hidden="1" thickTop="1" x14ac:dyDescent="0.25">
      <c r="A593" s="2">
        <v>9</v>
      </c>
      <c r="B593" s="2">
        <v>2022</v>
      </c>
      <c r="C593" s="2">
        <v>6</v>
      </c>
      <c r="D593" s="4">
        <v>2268</v>
      </c>
      <c r="E593" s="4">
        <v>4291</v>
      </c>
      <c r="F593" s="4">
        <v>1542</v>
      </c>
      <c r="G593" s="2">
        <v>19</v>
      </c>
      <c r="H593" s="2">
        <v>4</v>
      </c>
      <c r="I593" s="2">
        <v>0</v>
      </c>
      <c r="J593" s="2">
        <v>0</v>
      </c>
      <c r="K593" s="2">
        <v>12</v>
      </c>
      <c r="L593" s="2">
        <v>6</v>
      </c>
      <c r="M593" s="2">
        <v>1</v>
      </c>
      <c r="N593" s="2">
        <v>0</v>
      </c>
      <c r="O593" s="2">
        <v>20</v>
      </c>
      <c r="P593" s="2">
        <v>333</v>
      </c>
      <c r="Q593" s="2">
        <v>147</v>
      </c>
      <c r="R593" s="2">
        <v>29</v>
      </c>
      <c r="S593" s="2">
        <v>1</v>
      </c>
      <c r="T593" s="2">
        <v>0</v>
      </c>
      <c r="U593" s="2">
        <v>0</v>
      </c>
      <c r="V593" s="2">
        <v>0</v>
      </c>
      <c r="W593" s="2">
        <v>0</v>
      </c>
      <c r="X593" s="2">
        <v>5</v>
      </c>
      <c r="Y593" s="2">
        <v>130</v>
      </c>
      <c r="Z593" s="2">
        <v>497</v>
      </c>
      <c r="AA593" s="2">
        <v>228</v>
      </c>
      <c r="AB593" s="2">
        <v>17</v>
      </c>
      <c r="AC593" s="2">
        <v>4</v>
      </c>
      <c r="AD593" s="2">
        <v>7</v>
      </c>
      <c r="AE593" s="2">
        <v>0</v>
      </c>
      <c r="AF593" s="2">
        <v>0</v>
      </c>
      <c r="AG593" s="2">
        <v>0</v>
      </c>
      <c r="AH593" s="2">
        <v>0</v>
      </c>
      <c r="AI593" s="2">
        <v>0</v>
      </c>
      <c r="AJ593" s="2">
        <v>0</v>
      </c>
      <c r="AK593" s="2">
        <v>0</v>
      </c>
      <c r="AL593" s="2">
        <v>0</v>
      </c>
      <c r="AM593" s="2">
        <v>0</v>
      </c>
      <c r="AN593" s="3">
        <f t="shared" si="36"/>
        <v>8143</v>
      </c>
      <c r="AO593">
        <f t="shared" si="37"/>
        <v>1418</v>
      </c>
      <c r="AP593">
        <f t="shared" si="38"/>
        <v>0</v>
      </c>
      <c r="AQ593" s="3">
        <f t="shared" si="39"/>
        <v>9561</v>
      </c>
    </row>
    <row r="594" spans="1:43" ht="15.75" hidden="1" thickTop="1" x14ac:dyDescent="0.25">
      <c r="A594" s="2">
        <v>9</v>
      </c>
      <c r="B594" s="2">
        <v>2022</v>
      </c>
      <c r="C594" s="2">
        <v>7</v>
      </c>
      <c r="D594" s="4">
        <v>3025</v>
      </c>
      <c r="E594" s="4">
        <v>3837</v>
      </c>
      <c r="F594" s="4">
        <v>1227</v>
      </c>
      <c r="G594" s="2">
        <v>17</v>
      </c>
      <c r="H594" s="2">
        <v>3</v>
      </c>
      <c r="I594" s="2">
        <v>1</v>
      </c>
      <c r="J594" s="2">
        <v>0</v>
      </c>
      <c r="K594" s="2">
        <v>11</v>
      </c>
      <c r="L594" s="2">
        <v>7</v>
      </c>
      <c r="M594" s="2">
        <v>1</v>
      </c>
      <c r="N594" s="2">
        <v>0</v>
      </c>
      <c r="O594" s="2">
        <v>20</v>
      </c>
      <c r="P594" s="2">
        <v>336</v>
      </c>
      <c r="Q594" s="2">
        <v>144</v>
      </c>
      <c r="R594" s="2">
        <v>28</v>
      </c>
      <c r="S594" s="2">
        <v>1</v>
      </c>
      <c r="T594" s="2">
        <v>0</v>
      </c>
      <c r="U594" s="2">
        <v>0</v>
      </c>
      <c r="V594" s="2">
        <v>0</v>
      </c>
      <c r="W594" s="2">
        <v>0</v>
      </c>
      <c r="X594" s="2">
        <v>5</v>
      </c>
      <c r="Y594" s="2">
        <v>139</v>
      </c>
      <c r="Z594" s="2">
        <v>487</v>
      </c>
      <c r="AA594" s="2">
        <v>232</v>
      </c>
      <c r="AB594" s="2">
        <v>17</v>
      </c>
      <c r="AC594" s="2">
        <v>3</v>
      </c>
      <c r="AD594" s="2">
        <v>9</v>
      </c>
      <c r="AE594" s="2">
        <v>0</v>
      </c>
      <c r="AF594" s="2">
        <v>0</v>
      </c>
      <c r="AG594" s="2">
        <v>0</v>
      </c>
      <c r="AH594" s="2">
        <v>0</v>
      </c>
      <c r="AI594" s="2">
        <v>0</v>
      </c>
      <c r="AJ594" s="2">
        <v>0</v>
      </c>
      <c r="AK594" s="2">
        <v>0</v>
      </c>
      <c r="AL594" s="2">
        <v>0</v>
      </c>
      <c r="AM594" s="2">
        <v>0</v>
      </c>
      <c r="AN594" s="3">
        <f t="shared" si="36"/>
        <v>8129</v>
      </c>
      <c r="AO594">
        <f t="shared" si="37"/>
        <v>1421</v>
      </c>
      <c r="AP594">
        <f t="shared" si="38"/>
        <v>0</v>
      </c>
      <c r="AQ594" s="3">
        <f t="shared" si="39"/>
        <v>9550</v>
      </c>
    </row>
    <row r="595" spans="1:43" ht="15.75" hidden="1" thickTop="1" x14ac:dyDescent="0.25">
      <c r="A595" s="2">
        <v>9</v>
      </c>
      <c r="B595" s="2">
        <v>2022</v>
      </c>
      <c r="C595" s="2">
        <v>8</v>
      </c>
      <c r="D595" s="4">
        <v>3019</v>
      </c>
      <c r="E595" s="4">
        <v>3890</v>
      </c>
      <c r="F595" s="4">
        <v>1238</v>
      </c>
      <c r="G595" s="2">
        <v>19</v>
      </c>
      <c r="H595" s="2">
        <v>2</v>
      </c>
      <c r="I595" s="2">
        <v>1</v>
      </c>
      <c r="J595" s="2">
        <v>0</v>
      </c>
      <c r="K595" s="2">
        <v>11</v>
      </c>
      <c r="L595" s="2">
        <v>7</v>
      </c>
      <c r="M595" s="2">
        <v>1</v>
      </c>
      <c r="N595" s="2">
        <v>0</v>
      </c>
      <c r="O595" s="2">
        <v>20</v>
      </c>
      <c r="P595" s="2">
        <v>335</v>
      </c>
      <c r="Q595" s="2">
        <v>139</v>
      </c>
      <c r="R595" s="2">
        <v>25</v>
      </c>
      <c r="S595" s="2">
        <v>2</v>
      </c>
      <c r="T595" s="2">
        <v>0</v>
      </c>
      <c r="U595" s="2">
        <v>0</v>
      </c>
      <c r="V595" s="2">
        <v>0</v>
      </c>
      <c r="W595" s="2">
        <v>0</v>
      </c>
      <c r="X595" s="2">
        <v>5</v>
      </c>
      <c r="Y595" s="2">
        <v>140</v>
      </c>
      <c r="Z595" s="2">
        <v>492</v>
      </c>
      <c r="AA595" s="2">
        <v>235</v>
      </c>
      <c r="AB595" s="2">
        <v>17</v>
      </c>
      <c r="AC595" s="2">
        <v>3</v>
      </c>
      <c r="AD595" s="2">
        <v>9</v>
      </c>
      <c r="AE595" s="2">
        <v>0</v>
      </c>
      <c r="AF595" s="2">
        <v>0</v>
      </c>
      <c r="AG595" s="2">
        <v>0</v>
      </c>
      <c r="AH595" s="2">
        <v>0</v>
      </c>
      <c r="AI595" s="2">
        <v>0</v>
      </c>
      <c r="AJ595" s="2">
        <v>0</v>
      </c>
      <c r="AK595" s="2">
        <v>0</v>
      </c>
      <c r="AL595" s="2">
        <v>0</v>
      </c>
      <c r="AM595" s="2">
        <v>0</v>
      </c>
      <c r="AN595" s="3">
        <f t="shared" si="36"/>
        <v>8188</v>
      </c>
      <c r="AO595">
        <f t="shared" si="37"/>
        <v>1422</v>
      </c>
      <c r="AP595">
        <f t="shared" si="38"/>
        <v>0</v>
      </c>
      <c r="AQ595" s="3">
        <f t="shared" si="39"/>
        <v>9610</v>
      </c>
    </row>
    <row r="596" spans="1:43" ht="15.75" hidden="1" thickTop="1" x14ac:dyDescent="0.25">
      <c r="A596" s="2">
        <v>9</v>
      </c>
      <c r="B596" s="2">
        <v>2022</v>
      </c>
      <c r="C596" s="2">
        <v>9</v>
      </c>
      <c r="D596" s="4">
        <v>3017</v>
      </c>
      <c r="E596" s="4">
        <v>3924</v>
      </c>
      <c r="F596" s="4">
        <v>1248</v>
      </c>
      <c r="G596" s="2">
        <v>20</v>
      </c>
      <c r="H596" s="2">
        <v>2</v>
      </c>
      <c r="I596" s="2">
        <v>1</v>
      </c>
      <c r="J596" s="2">
        <v>0</v>
      </c>
      <c r="K596" s="2">
        <v>11</v>
      </c>
      <c r="L596" s="2">
        <v>7</v>
      </c>
      <c r="M596" s="2">
        <v>1</v>
      </c>
      <c r="N596" s="2">
        <v>0</v>
      </c>
      <c r="O596" s="2">
        <v>20</v>
      </c>
      <c r="P596" s="2">
        <v>339</v>
      </c>
      <c r="Q596" s="2">
        <v>138</v>
      </c>
      <c r="R596" s="2">
        <v>27</v>
      </c>
      <c r="S596" s="2">
        <v>1</v>
      </c>
      <c r="T596" s="2">
        <v>0</v>
      </c>
      <c r="U596" s="2">
        <v>0</v>
      </c>
      <c r="V596" s="2">
        <v>0</v>
      </c>
      <c r="W596" s="2">
        <v>0</v>
      </c>
      <c r="X596" s="2">
        <v>5</v>
      </c>
      <c r="Y596" s="2">
        <v>137</v>
      </c>
      <c r="Z596" s="2">
        <v>490</v>
      </c>
      <c r="AA596" s="2">
        <v>234</v>
      </c>
      <c r="AB596" s="2">
        <v>18</v>
      </c>
      <c r="AC596" s="2">
        <v>3</v>
      </c>
      <c r="AD596" s="2">
        <v>9</v>
      </c>
      <c r="AE596" s="2">
        <v>0</v>
      </c>
      <c r="AF596" s="2">
        <v>0</v>
      </c>
      <c r="AG596" s="2">
        <v>0</v>
      </c>
      <c r="AH596" s="2">
        <v>0</v>
      </c>
      <c r="AI596" s="2">
        <v>0</v>
      </c>
      <c r="AJ596" s="2">
        <v>0</v>
      </c>
      <c r="AK596" s="2">
        <v>0</v>
      </c>
      <c r="AL596" s="2">
        <v>0</v>
      </c>
      <c r="AM596" s="2">
        <v>0</v>
      </c>
      <c r="AN596" s="3">
        <f t="shared" si="36"/>
        <v>8231</v>
      </c>
      <c r="AO596">
        <f t="shared" si="37"/>
        <v>1421</v>
      </c>
      <c r="AP596">
        <f t="shared" si="38"/>
        <v>0</v>
      </c>
      <c r="AQ596" s="3">
        <f t="shared" si="39"/>
        <v>9652</v>
      </c>
    </row>
    <row r="597" spans="1:43" ht="15.75" hidden="1" thickTop="1" x14ac:dyDescent="0.25">
      <c r="A597" s="2">
        <v>9</v>
      </c>
      <c r="B597" s="2">
        <v>2022</v>
      </c>
      <c r="C597" s="2">
        <v>10</v>
      </c>
      <c r="D597" s="4">
        <v>3013</v>
      </c>
      <c r="E597" s="4">
        <v>3973</v>
      </c>
      <c r="F597" s="4">
        <v>1258</v>
      </c>
      <c r="G597" s="2">
        <v>19</v>
      </c>
      <c r="H597" s="2">
        <v>2</v>
      </c>
      <c r="I597" s="2">
        <v>1</v>
      </c>
      <c r="J597" s="2">
        <v>0</v>
      </c>
      <c r="K597" s="2">
        <v>11</v>
      </c>
      <c r="L597" s="2">
        <v>7</v>
      </c>
      <c r="M597" s="2">
        <v>1</v>
      </c>
      <c r="N597" s="2">
        <v>0</v>
      </c>
      <c r="O597" s="2">
        <v>20</v>
      </c>
      <c r="P597" s="2">
        <v>337</v>
      </c>
      <c r="Q597" s="2">
        <v>144</v>
      </c>
      <c r="R597" s="2">
        <v>25</v>
      </c>
      <c r="S597" s="2">
        <v>1</v>
      </c>
      <c r="T597" s="2">
        <v>0</v>
      </c>
      <c r="U597" s="2">
        <v>0</v>
      </c>
      <c r="V597" s="2">
        <v>0</v>
      </c>
      <c r="W597" s="2">
        <v>0</v>
      </c>
      <c r="X597" s="2">
        <v>5</v>
      </c>
      <c r="Y597" s="2">
        <v>136</v>
      </c>
      <c r="Z597" s="2">
        <v>486</v>
      </c>
      <c r="AA597" s="2">
        <v>236</v>
      </c>
      <c r="AB597" s="2">
        <v>18</v>
      </c>
      <c r="AC597" s="2">
        <v>3</v>
      </c>
      <c r="AD597" s="2">
        <v>9</v>
      </c>
      <c r="AE597" s="2">
        <v>0</v>
      </c>
      <c r="AF597" s="2">
        <v>0</v>
      </c>
      <c r="AG597" s="2">
        <v>0</v>
      </c>
      <c r="AH597" s="2">
        <v>0</v>
      </c>
      <c r="AI597" s="2">
        <v>0</v>
      </c>
      <c r="AJ597" s="2">
        <v>0</v>
      </c>
      <c r="AK597" s="2">
        <v>0</v>
      </c>
      <c r="AL597" s="2">
        <v>0</v>
      </c>
      <c r="AM597" s="2">
        <v>0</v>
      </c>
      <c r="AN597" s="3">
        <f t="shared" si="36"/>
        <v>8285</v>
      </c>
      <c r="AO597">
        <f t="shared" si="37"/>
        <v>1420</v>
      </c>
      <c r="AP597">
        <f t="shared" si="38"/>
        <v>0</v>
      </c>
      <c r="AQ597" s="3">
        <f t="shared" si="39"/>
        <v>9705</v>
      </c>
    </row>
    <row r="598" spans="1:43" ht="15.75" hidden="1" thickTop="1" x14ac:dyDescent="0.25">
      <c r="A598" s="2">
        <v>9</v>
      </c>
      <c r="B598" s="2">
        <v>2022</v>
      </c>
      <c r="C598" s="2">
        <v>11</v>
      </c>
      <c r="D598" s="4">
        <v>3027</v>
      </c>
      <c r="E598" s="4">
        <v>3993</v>
      </c>
      <c r="F598" s="4">
        <v>1229</v>
      </c>
      <c r="G598" s="2">
        <v>20</v>
      </c>
      <c r="H598" s="2">
        <v>3</v>
      </c>
      <c r="I598" s="2">
        <v>1</v>
      </c>
      <c r="J598" s="2">
        <v>0</v>
      </c>
      <c r="K598" s="2">
        <v>10</v>
      </c>
      <c r="L598" s="2">
        <v>7</v>
      </c>
      <c r="M598" s="2">
        <v>1</v>
      </c>
      <c r="N598" s="2">
        <v>0</v>
      </c>
      <c r="O598" s="2">
        <v>20</v>
      </c>
      <c r="P598" s="2">
        <v>344</v>
      </c>
      <c r="Q598" s="2">
        <v>143</v>
      </c>
      <c r="R598" s="2">
        <v>25</v>
      </c>
      <c r="S598" s="2">
        <v>1</v>
      </c>
      <c r="T598" s="2">
        <v>0</v>
      </c>
      <c r="U598" s="2">
        <v>0</v>
      </c>
      <c r="V598" s="2">
        <v>0</v>
      </c>
      <c r="W598" s="2">
        <v>0</v>
      </c>
      <c r="X598" s="2">
        <v>5</v>
      </c>
      <c r="Y598" s="2">
        <v>133</v>
      </c>
      <c r="Z598" s="2">
        <v>488</v>
      </c>
      <c r="AA598" s="2">
        <v>236</v>
      </c>
      <c r="AB598" s="2">
        <v>18</v>
      </c>
      <c r="AC598" s="2">
        <v>3</v>
      </c>
      <c r="AD598" s="2">
        <v>9</v>
      </c>
      <c r="AE598" s="2">
        <v>0</v>
      </c>
      <c r="AF598" s="2">
        <v>0</v>
      </c>
      <c r="AG598" s="2">
        <v>0</v>
      </c>
      <c r="AH598" s="2">
        <v>0</v>
      </c>
      <c r="AI598" s="2">
        <v>0</v>
      </c>
      <c r="AJ598" s="2">
        <v>0</v>
      </c>
      <c r="AK598" s="2">
        <v>0</v>
      </c>
      <c r="AL598" s="2">
        <v>0</v>
      </c>
      <c r="AM598" s="2">
        <v>0</v>
      </c>
      <c r="AN598" s="3">
        <f t="shared" si="36"/>
        <v>8291</v>
      </c>
      <c r="AO598">
        <f t="shared" si="37"/>
        <v>1425</v>
      </c>
      <c r="AP598">
        <f t="shared" si="38"/>
        <v>0</v>
      </c>
      <c r="AQ598" s="3">
        <f t="shared" si="39"/>
        <v>9716</v>
      </c>
    </row>
    <row r="599" spans="1:43" ht="15.75" hidden="1" thickTop="1" x14ac:dyDescent="0.25">
      <c r="A599" s="2">
        <v>9</v>
      </c>
      <c r="B599" s="2">
        <v>2022</v>
      </c>
      <c r="C599" s="2">
        <v>12</v>
      </c>
      <c r="D599" s="4">
        <v>3018</v>
      </c>
      <c r="E599" s="4">
        <v>4020</v>
      </c>
      <c r="F599" s="4">
        <v>1259</v>
      </c>
      <c r="G599" s="2">
        <v>20</v>
      </c>
      <c r="H599" s="2">
        <v>3</v>
      </c>
      <c r="I599" s="2">
        <v>1</v>
      </c>
      <c r="J599" s="2">
        <v>0</v>
      </c>
      <c r="K599" s="2">
        <v>10</v>
      </c>
      <c r="L599" s="2">
        <v>5</v>
      </c>
      <c r="M599" s="2">
        <v>1</v>
      </c>
      <c r="N599" s="2">
        <v>0</v>
      </c>
      <c r="O599" s="2">
        <v>20</v>
      </c>
      <c r="P599" s="2">
        <v>347</v>
      </c>
      <c r="Q599" s="2">
        <v>146</v>
      </c>
      <c r="R599" s="2">
        <v>25</v>
      </c>
      <c r="S599" s="2">
        <v>1</v>
      </c>
      <c r="T599" s="2">
        <v>0</v>
      </c>
      <c r="U599" s="2">
        <v>0</v>
      </c>
      <c r="V599" s="2">
        <v>0</v>
      </c>
      <c r="W599" s="2">
        <v>0</v>
      </c>
      <c r="X599" s="2">
        <v>5</v>
      </c>
      <c r="Y599" s="2">
        <v>133</v>
      </c>
      <c r="Z599" s="2">
        <v>484</v>
      </c>
      <c r="AA599" s="2">
        <v>234</v>
      </c>
      <c r="AB599" s="2">
        <v>18</v>
      </c>
      <c r="AC599" s="2">
        <v>3</v>
      </c>
      <c r="AD599" s="2">
        <v>9</v>
      </c>
      <c r="AE599" s="2">
        <v>0</v>
      </c>
      <c r="AF599" s="2">
        <v>0</v>
      </c>
      <c r="AG599" s="2">
        <v>0</v>
      </c>
      <c r="AH599" s="2">
        <v>0</v>
      </c>
      <c r="AI599" s="2">
        <v>0</v>
      </c>
      <c r="AJ599" s="2">
        <v>0</v>
      </c>
      <c r="AK599" s="2">
        <v>0</v>
      </c>
      <c r="AL599" s="2">
        <v>0</v>
      </c>
      <c r="AM599" s="2">
        <v>0</v>
      </c>
      <c r="AN599" s="3">
        <f t="shared" si="36"/>
        <v>8337</v>
      </c>
      <c r="AO599">
        <f t="shared" si="37"/>
        <v>1425</v>
      </c>
      <c r="AP599">
        <f t="shared" si="38"/>
        <v>0</v>
      </c>
      <c r="AQ599" s="3">
        <f t="shared" si="39"/>
        <v>9762</v>
      </c>
    </row>
    <row r="600" spans="1:43" ht="15.75" hidden="1" thickTop="1" x14ac:dyDescent="0.25">
      <c r="A600" s="2">
        <v>10</v>
      </c>
      <c r="B600" s="2">
        <v>2022</v>
      </c>
      <c r="C600" s="2">
        <v>1</v>
      </c>
      <c r="D600" s="2">
        <v>119</v>
      </c>
      <c r="E600" s="2">
        <v>113</v>
      </c>
      <c r="F600" s="2">
        <v>26</v>
      </c>
      <c r="G600" s="2">
        <v>1</v>
      </c>
      <c r="H600" s="2">
        <v>0</v>
      </c>
      <c r="I600" s="2">
        <v>0</v>
      </c>
      <c r="J600" s="2">
        <v>0</v>
      </c>
      <c r="K600" s="2">
        <v>0</v>
      </c>
      <c r="L600" s="2">
        <v>0</v>
      </c>
      <c r="M600" s="2">
        <v>0</v>
      </c>
      <c r="N600" s="2">
        <v>0</v>
      </c>
      <c r="O600" s="2">
        <v>1</v>
      </c>
      <c r="P600" s="2">
        <v>32</v>
      </c>
      <c r="Q600" s="2">
        <v>7</v>
      </c>
      <c r="R600" s="2">
        <v>1</v>
      </c>
      <c r="S600" s="2">
        <v>0</v>
      </c>
      <c r="T600" s="2">
        <v>0</v>
      </c>
      <c r="U600" s="2">
        <v>0</v>
      </c>
      <c r="V600" s="2">
        <v>0</v>
      </c>
      <c r="W600" s="2">
        <v>0</v>
      </c>
      <c r="X600" s="2">
        <v>0</v>
      </c>
      <c r="Y600" s="2">
        <v>13</v>
      </c>
      <c r="Z600" s="2">
        <v>39</v>
      </c>
      <c r="AA600" s="2">
        <v>12</v>
      </c>
      <c r="AB600" s="2">
        <v>3</v>
      </c>
      <c r="AC600" s="2">
        <v>1</v>
      </c>
      <c r="AD600" s="2">
        <v>3</v>
      </c>
      <c r="AE600" s="2">
        <v>0</v>
      </c>
      <c r="AF600" s="2">
        <v>0</v>
      </c>
      <c r="AG600" s="2">
        <v>0</v>
      </c>
      <c r="AH600" s="2">
        <v>0</v>
      </c>
      <c r="AI600" s="2">
        <v>0</v>
      </c>
      <c r="AJ600" s="2">
        <v>0</v>
      </c>
      <c r="AK600" s="2">
        <v>0</v>
      </c>
      <c r="AL600" s="2">
        <v>0</v>
      </c>
      <c r="AM600" s="2">
        <v>0</v>
      </c>
      <c r="AN600" s="3">
        <f t="shared" si="36"/>
        <v>259</v>
      </c>
      <c r="AO600">
        <f t="shared" si="37"/>
        <v>112</v>
      </c>
      <c r="AP600">
        <f t="shared" si="38"/>
        <v>0</v>
      </c>
      <c r="AQ600" s="3">
        <f t="shared" si="39"/>
        <v>371</v>
      </c>
    </row>
    <row r="601" spans="1:43" ht="15.75" hidden="1" thickTop="1" x14ac:dyDescent="0.25">
      <c r="A601" s="2">
        <v>10</v>
      </c>
      <c r="B601" s="2">
        <v>2022</v>
      </c>
      <c r="C601" s="2">
        <v>2</v>
      </c>
      <c r="D601" s="2">
        <v>120</v>
      </c>
      <c r="E601" s="2">
        <v>115</v>
      </c>
      <c r="F601" s="2">
        <v>27</v>
      </c>
      <c r="G601" s="2">
        <v>1</v>
      </c>
      <c r="H601" s="2">
        <v>0</v>
      </c>
      <c r="I601" s="2">
        <v>0</v>
      </c>
      <c r="J601" s="2">
        <v>0</v>
      </c>
      <c r="K601" s="2">
        <v>0</v>
      </c>
      <c r="L601" s="2">
        <v>0</v>
      </c>
      <c r="M601" s="2">
        <v>0</v>
      </c>
      <c r="N601" s="2">
        <v>0</v>
      </c>
      <c r="O601" s="2">
        <v>1</v>
      </c>
      <c r="P601" s="2">
        <v>32</v>
      </c>
      <c r="Q601" s="2">
        <v>7</v>
      </c>
      <c r="R601" s="2">
        <v>1</v>
      </c>
      <c r="S601" s="2">
        <v>0</v>
      </c>
      <c r="T601" s="2">
        <v>0</v>
      </c>
      <c r="U601" s="2">
        <v>0</v>
      </c>
      <c r="V601" s="2">
        <v>0</v>
      </c>
      <c r="W601" s="2">
        <v>0</v>
      </c>
      <c r="X601" s="2">
        <v>0</v>
      </c>
      <c r="Y601" s="2">
        <v>13</v>
      </c>
      <c r="Z601" s="2">
        <v>39</v>
      </c>
      <c r="AA601" s="2">
        <v>12</v>
      </c>
      <c r="AB601" s="2">
        <v>3</v>
      </c>
      <c r="AC601" s="2">
        <v>1</v>
      </c>
      <c r="AD601" s="2">
        <v>3</v>
      </c>
      <c r="AE601" s="2">
        <v>0</v>
      </c>
      <c r="AF601" s="2">
        <v>0</v>
      </c>
      <c r="AG601" s="2">
        <v>0</v>
      </c>
      <c r="AH601" s="2">
        <v>0</v>
      </c>
      <c r="AI601" s="2">
        <v>0</v>
      </c>
      <c r="AJ601" s="2">
        <v>0</v>
      </c>
      <c r="AK601" s="2">
        <v>0</v>
      </c>
      <c r="AL601" s="2">
        <v>0</v>
      </c>
      <c r="AM601" s="2">
        <v>0</v>
      </c>
      <c r="AN601" s="3">
        <f t="shared" si="36"/>
        <v>263</v>
      </c>
      <c r="AO601">
        <f t="shared" si="37"/>
        <v>112</v>
      </c>
      <c r="AP601">
        <f t="shared" si="38"/>
        <v>0</v>
      </c>
      <c r="AQ601" s="3">
        <f t="shared" si="39"/>
        <v>375</v>
      </c>
    </row>
    <row r="602" spans="1:43" ht="15.75" hidden="1" thickTop="1" x14ac:dyDescent="0.25">
      <c r="A602" s="2">
        <v>10</v>
      </c>
      <c r="B602" s="2">
        <v>2022</v>
      </c>
      <c r="C602" s="2">
        <v>3</v>
      </c>
      <c r="D602" s="2">
        <v>120</v>
      </c>
      <c r="E602" s="2">
        <v>115</v>
      </c>
      <c r="F602" s="2">
        <v>27</v>
      </c>
      <c r="G602" s="2">
        <v>1</v>
      </c>
      <c r="H602" s="2">
        <v>0</v>
      </c>
      <c r="I602" s="2">
        <v>0</v>
      </c>
      <c r="J602" s="2">
        <v>0</v>
      </c>
      <c r="K602" s="2">
        <v>0</v>
      </c>
      <c r="L602" s="2">
        <v>0</v>
      </c>
      <c r="M602" s="2">
        <v>0</v>
      </c>
      <c r="N602" s="2">
        <v>0</v>
      </c>
      <c r="O602" s="2">
        <v>1</v>
      </c>
      <c r="P602" s="2">
        <v>34</v>
      </c>
      <c r="Q602" s="2">
        <v>8</v>
      </c>
      <c r="R602" s="2">
        <v>1</v>
      </c>
      <c r="S602" s="2">
        <v>0</v>
      </c>
      <c r="T602" s="2">
        <v>0</v>
      </c>
      <c r="U602" s="2">
        <v>0</v>
      </c>
      <c r="V602" s="2">
        <v>0</v>
      </c>
      <c r="W602" s="2">
        <v>0</v>
      </c>
      <c r="X602" s="2">
        <v>0</v>
      </c>
      <c r="Y602" s="2">
        <v>11</v>
      </c>
      <c r="Z602" s="2">
        <v>38</v>
      </c>
      <c r="AA602" s="2">
        <v>12</v>
      </c>
      <c r="AB602" s="2">
        <v>3</v>
      </c>
      <c r="AC602" s="2">
        <v>1</v>
      </c>
      <c r="AD602" s="2">
        <v>3</v>
      </c>
      <c r="AE602" s="2">
        <v>0</v>
      </c>
      <c r="AF602" s="2">
        <v>0</v>
      </c>
      <c r="AG602" s="2">
        <v>0</v>
      </c>
      <c r="AH602" s="2">
        <v>0</v>
      </c>
      <c r="AI602" s="2">
        <v>0</v>
      </c>
      <c r="AJ602" s="2">
        <v>0</v>
      </c>
      <c r="AK602" s="2">
        <v>0</v>
      </c>
      <c r="AL602" s="2">
        <v>0</v>
      </c>
      <c r="AM602" s="2">
        <v>0</v>
      </c>
      <c r="AN602" s="3">
        <f t="shared" si="36"/>
        <v>263</v>
      </c>
      <c r="AO602">
        <f t="shared" si="37"/>
        <v>112</v>
      </c>
      <c r="AP602">
        <f t="shared" si="38"/>
        <v>0</v>
      </c>
      <c r="AQ602" s="3">
        <f t="shared" si="39"/>
        <v>375</v>
      </c>
    </row>
    <row r="603" spans="1:43" ht="15.75" hidden="1" thickTop="1" x14ac:dyDescent="0.25">
      <c r="A603" s="2">
        <v>10</v>
      </c>
      <c r="B603" s="2">
        <v>2022</v>
      </c>
      <c r="C603" s="2">
        <v>4</v>
      </c>
      <c r="D603" s="2">
        <v>122</v>
      </c>
      <c r="E603" s="2">
        <v>114</v>
      </c>
      <c r="F603" s="2">
        <v>27</v>
      </c>
      <c r="G603" s="2">
        <v>1</v>
      </c>
      <c r="H603" s="2">
        <v>0</v>
      </c>
      <c r="I603" s="2">
        <v>0</v>
      </c>
      <c r="J603" s="2">
        <v>0</v>
      </c>
      <c r="K603" s="2">
        <v>0</v>
      </c>
      <c r="L603" s="2">
        <v>0</v>
      </c>
      <c r="M603" s="2">
        <v>0</v>
      </c>
      <c r="N603" s="2">
        <v>0</v>
      </c>
      <c r="O603" s="2">
        <v>1</v>
      </c>
      <c r="P603" s="2">
        <v>33</v>
      </c>
      <c r="Q603" s="2">
        <v>9</v>
      </c>
      <c r="R603" s="2">
        <v>1</v>
      </c>
      <c r="S603" s="2">
        <v>0</v>
      </c>
      <c r="T603" s="2">
        <v>0</v>
      </c>
      <c r="U603" s="2">
        <v>0</v>
      </c>
      <c r="V603" s="2">
        <v>0</v>
      </c>
      <c r="W603" s="2">
        <v>0</v>
      </c>
      <c r="X603" s="2">
        <v>0</v>
      </c>
      <c r="Y603" s="2">
        <v>11</v>
      </c>
      <c r="Z603" s="2">
        <v>37</v>
      </c>
      <c r="AA603" s="2">
        <v>12</v>
      </c>
      <c r="AB603" s="2">
        <v>3</v>
      </c>
      <c r="AC603" s="2">
        <v>1</v>
      </c>
      <c r="AD603" s="2">
        <v>3</v>
      </c>
      <c r="AE603" s="2">
        <v>0</v>
      </c>
      <c r="AF603" s="2">
        <v>0</v>
      </c>
      <c r="AG603" s="2">
        <v>0</v>
      </c>
      <c r="AH603" s="2">
        <v>0</v>
      </c>
      <c r="AI603" s="2">
        <v>0</v>
      </c>
      <c r="AJ603" s="2">
        <v>0</v>
      </c>
      <c r="AK603" s="2">
        <v>0</v>
      </c>
      <c r="AL603" s="2">
        <v>0</v>
      </c>
      <c r="AM603" s="2">
        <v>0</v>
      </c>
      <c r="AN603" s="3">
        <f t="shared" si="36"/>
        <v>264</v>
      </c>
      <c r="AO603">
        <f t="shared" si="37"/>
        <v>111</v>
      </c>
      <c r="AP603">
        <f t="shared" si="38"/>
        <v>0</v>
      </c>
      <c r="AQ603" s="3">
        <f t="shared" si="39"/>
        <v>375</v>
      </c>
    </row>
    <row r="604" spans="1:43" ht="15.75" hidden="1" thickTop="1" x14ac:dyDescent="0.25">
      <c r="A604" s="2">
        <v>10</v>
      </c>
      <c r="B604" s="2">
        <v>2022</v>
      </c>
      <c r="C604" s="2">
        <v>5</v>
      </c>
      <c r="D604" s="2">
        <v>117</v>
      </c>
      <c r="E604" s="2">
        <v>114</v>
      </c>
      <c r="F604" s="2">
        <v>27</v>
      </c>
      <c r="G604" s="2">
        <v>1</v>
      </c>
      <c r="H604" s="2">
        <v>0</v>
      </c>
      <c r="I604" s="2">
        <v>0</v>
      </c>
      <c r="J604" s="2">
        <v>0</v>
      </c>
      <c r="K604" s="2">
        <v>0</v>
      </c>
      <c r="L604" s="2">
        <v>0</v>
      </c>
      <c r="M604" s="2">
        <v>0</v>
      </c>
      <c r="N604" s="2">
        <v>0</v>
      </c>
      <c r="O604" s="2">
        <v>1</v>
      </c>
      <c r="P604" s="2">
        <v>33</v>
      </c>
      <c r="Q604" s="2">
        <v>10</v>
      </c>
      <c r="R604" s="2">
        <v>1</v>
      </c>
      <c r="S604" s="2">
        <v>0</v>
      </c>
      <c r="T604" s="2">
        <v>0</v>
      </c>
      <c r="U604" s="2">
        <v>0</v>
      </c>
      <c r="V604" s="2">
        <v>0</v>
      </c>
      <c r="W604" s="2">
        <v>0</v>
      </c>
      <c r="X604" s="2">
        <v>0</v>
      </c>
      <c r="Y604" s="2">
        <v>11</v>
      </c>
      <c r="Z604" s="2">
        <v>38</v>
      </c>
      <c r="AA604" s="2">
        <v>12</v>
      </c>
      <c r="AB604" s="2">
        <v>3</v>
      </c>
      <c r="AC604" s="2">
        <v>1</v>
      </c>
      <c r="AD604" s="2">
        <v>3</v>
      </c>
      <c r="AE604" s="2">
        <v>0</v>
      </c>
      <c r="AF604" s="2">
        <v>0</v>
      </c>
      <c r="AG604" s="2">
        <v>0</v>
      </c>
      <c r="AH604" s="2">
        <v>0</v>
      </c>
      <c r="AI604" s="2">
        <v>0</v>
      </c>
      <c r="AJ604" s="2">
        <v>0</v>
      </c>
      <c r="AK604" s="2">
        <v>0</v>
      </c>
      <c r="AL604" s="2">
        <v>0</v>
      </c>
      <c r="AM604" s="2">
        <v>0</v>
      </c>
      <c r="AN604" s="3">
        <f t="shared" si="36"/>
        <v>259</v>
      </c>
      <c r="AO604">
        <f t="shared" si="37"/>
        <v>113</v>
      </c>
      <c r="AP604">
        <f t="shared" si="38"/>
        <v>0</v>
      </c>
      <c r="AQ604" s="3">
        <f t="shared" si="39"/>
        <v>372</v>
      </c>
    </row>
    <row r="605" spans="1:43" ht="15.75" hidden="1" thickTop="1" x14ac:dyDescent="0.25">
      <c r="A605" s="2">
        <v>10</v>
      </c>
      <c r="B605" s="2">
        <v>2022</v>
      </c>
      <c r="C605" s="2">
        <v>6</v>
      </c>
      <c r="D605" s="2">
        <v>116</v>
      </c>
      <c r="E605" s="2">
        <v>112</v>
      </c>
      <c r="F605" s="2">
        <v>25</v>
      </c>
      <c r="G605" s="2">
        <v>1</v>
      </c>
      <c r="H605" s="2">
        <v>0</v>
      </c>
      <c r="I605" s="2">
        <v>0</v>
      </c>
      <c r="J605" s="2">
        <v>0</v>
      </c>
      <c r="K605" s="2">
        <v>0</v>
      </c>
      <c r="L605" s="2">
        <v>0</v>
      </c>
      <c r="M605" s="2">
        <v>0</v>
      </c>
      <c r="N605" s="2">
        <v>0</v>
      </c>
      <c r="O605" s="2">
        <v>1</v>
      </c>
      <c r="P605" s="2">
        <v>33</v>
      </c>
      <c r="Q605" s="2">
        <v>10</v>
      </c>
      <c r="R605" s="2">
        <v>1</v>
      </c>
      <c r="S605" s="2">
        <v>0</v>
      </c>
      <c r="T605" s="2">
        <v>0</v>
      </c>
      <c r="U605" s="2">
        <v>0</v>
      </c>
      <c r="V605" s="2">
        <v>0</v>
      </c>
      <c r="W605" s="2">
        <v>0</v>
      </c>
      <c r="X605" s="2">
        <v>0</v>
      </c>
      <c r="Y605" s="2">
        <v>11</v>
      </c>
      <c r="Z605" s="2">
        <v>38</v>
      </c>
      <c r="AA605" s="2">
        <v>12</v>
      </c>
      <c r="AB605" s="2">
        <v>3</v>
      </c>
      <c r="AC605" s="2">
        <v>1</v>
      </c>
      <c r="AD605" s="2">
        <v>3</v>
      </c>
      <c r="AE605" s="2">
        <v>0</v>
      </c>
      <c r="AF605" s="2">
        <v>0</v>
      </c>
      <c r="AG605" s="2">
        <v>0</v>
      </c>
      <c r="AH605" s="2">
        <v>0</v>
      </c>
      <c r="AI605" s="2">
        <v>0</v>
      </c>
      <c r="AJ605" s="2">
        <v>0</v>
      </c>
      <c r="AK605" s="2">
        <v>0</v>
      </c>
      <c r="AL605" s="2">
        <v>0</v>
      </c>
      <c r="AM605" s="2">
        <v>0</v>
      </c>
      <c r="AN605" s="3">
        <f t="shared" si="36"/>
        <v>254</v>
      </c>
      <c r="AO605">
        <f t="shared" si="37"/>
        <v>113</v>
      </c>
      <c r="AP605">
        <f t="shared" si="38"/>
        <v>0</v>
      </c>
      <c r="AQ605" s="3">
        <f t="shared" si="39"/>
        <v>367</v>
      </c>
    </row>
    <row r="606" spans="1:43" ht="15.75" hidden="1" thickTop="1" x14ac:dyDescent="0.25">
      <c r="A606" s="2">
        <v>10</v>
      </c>
      <c r="B606" s="2">
        <v>2022</v>
      </c>
      <c r="C606" s="2">
        <v>7</v>
      </c>
      <c r="D606" s="2">
        <v>115</v>
      </c>
      <c r="E606" s="2">
        <v>111</v>
      </c>
      <c r="F606" s="2">
        <v>23</v>
      </c>
      <c r="G606" s="2">
        <v>1</v>
      </c>
      <c r="H606" s="2">
        <v>0</v>
      </c>
      <c r="I606" s="2">
        <v>0</v>
      </c>
      <c r="J606" s="2">
        <v>0</v>
      </c>
      <c r="K606" s="2">
        <v>0</v>
      </c>
      <c r="L606" s="2">
        <v>0</v>
      </c>
      <c r="M606" s="2">
        <v>0</v>
      </c>
      <c r="N606" s="2">
        <v>0</v>
      </c>
      <c r="O606" s="2">
        <v>1</v>
      </c>
      <c r="P606" s="2">
        <v>34</v>
      </c>
      <c r="Q606" s="2">
        <v>9</v>
      </c>
      <c r="R606" s="2">
        <v>1</v>
      </c>
      <c r="S606" s="2">
        <v>0</v>
      </c>
      <c r="T606" s="2">
        <v>0</v>
      </c>
      <c r="U606" s="2">
        <v>0</v>
      </c>
      <c r="V606" s="2">
        <v>0</v>
      </c>
      <c r="W606" s="2">
        <v>0</v>
      </c>
      <c r="X606" s="2">
        <v>0</v>
      </c>
      <c r="Y606" s="2">
        <v>13</v>
      </c>
      <c r="Z606" s="2">
        <v>35</v>
      </c>
      <c r="AA606" s="2">
        <v>12</v>
      </c>
      <c r="AB606" s="2">
        <v>3</v>
      </c>
      <c r="AC606" s="2">
        <v>1</v>
      </c>
      <c r="AD606" s="2">
        <v>3</v>
      </c>
      <c r="AE606" s="2">
        <v>0</v>
      </c>
      <c r="AF606" s="2">
        <v>0</v>
      </c>
      <c r="AG606" s="2">
        <v>0</v>
      </c>
      <c r="AH606" s="2">
        <v>0</v>
      </c>
      <c r="AI606" s="2">
        <v>0</v>
      </c>
      <c r="AJ606" s="2">
        <v>0</v>
      </c>
      <c r="AK606" s="2">
        <v>0</v>
      </c>
      <c r="AL606" s="2">
        <v>0</v>
      </c>
      <c r="AM606" s="2">
        <v>0</v>
      </c>
      <c r="AN606" s="3">
        <f t="shared" si="36"/>
        <v>250</v>
      </c>
      <c r="AO606">
        <f t="shared" si="37"/>
        <v>112</v>
      </c>
      <c r="AP606">
        <f t="shared" si="38"/>
        <v>0</v>
      </c>
      <c r="AQ606" s="3">
        <f t="shared" si="39"/>
        <v>362</v>
      </c>
    </row>
    <row r="607" spans="1:43" ht="15.75" hidden="1" thickTop="1" x14ac:dyDescent="0.25">
      <c r="A607" s="2">
        <v>10</v>
      </c>
      <c r="B607" s="2">
        <v>2022</v>
      </c>
      <c r="C607" s="2">
        <v>8</v>
      </c>
      <c r="D607" s="2">
        <v>116</v>
      </c>
      <c r="E607" s="2">
        <v>112</v>
      </c>
      <c r="F607" s="2">
        <v>23</v>
      </c>
      <c r="G607" s="2">
        <v>1</v>
      </c>
      <c r="H607" s="2">
        <v>0</v>
      </c>
      <c r="I607" s="2">
        <v>0</v>
      </c>
      <c r="J607" s="2">
        <v>0</v>
      </c>
      <c r="K607" s="2">
        <v>0</v>
      </c>
      <c r="L607" s="2">
        <v>0</v>
      </c>
      <c r="M607" s="2">
        <v>0</v>
      </c>
      <c r="N607" s="2">
        <v>0</v>
      </c>
      <c r="O607" s="2">
        <v>1</v>
      </c>
      <c r="P607" s="2">
        <v>34</v>
      </c>
      <c r="Q607" s="2">
        <v>8</v>
      </c>
      <c r="R607" s="2">
        <v>1</v>
      </c>
      <c r="S607" s="2">
        <v>0</v>
      </c>
      <c r="T607" s="2">
        <v>0</v>
      </c>
      <c r="U607" s="2">
        <v>0</v>
      </c>
      <c r="V607" s="2">
        <v>0</v>
      </c>
      <c r="W607" s="2">
        <v>0</v>
      </c>
      <c r="X607" s="2">
        <v>0</v>
      </c>
      <c r="Y607" s="2">
        <v>13</v>
      </c>
      <c r="Z607" s="2">
        <v>36</v>
      </c>
      <c r="AA607" s="2">
        <v>12</v>
      </c>
      <c r="AB607" s="2">
        <v>3</v>
      </c>
      <c r="AC607" s="2">
        <v>1</v>
      </c>
      <c r="AD607" s="2">
        <v>3</v>
      </c>
      <c r="AE607" s="2">
        <v>0</v>
      </c>
      <c r="AF607" s="2">
        <v>0</v>
      </c>
      <c r="AG607" s="2">
        <v>0</v>
      </c>
      <c r="AH607" s="2">
        <v>0</v>
      </c>
      <c r="AI607" s="2">
        <v>0</v>
      </c>
      <c r="AJ607" s="2">
        <v>0</v>
      </c>
      <c r="AK607" s="2">
        <v>0</v>
      </c>
      <c r="AL607" s="2">
        <v>0</v>
      </c>
      <c r="AM607" s="2">
        <v>0</v>
      </c>
      <c r="AN607" s="3">
        <f t="shared" si="36"/>
        <v>252</v>
      </c>
      <c r="AO607">
        <f t="shared" si="37"/>
        <v>112</v>
      </c>
      <c r="AP607">
        <f t="shared" si="38"/>
        <v>0</v>
      </c>
      <c r="AQ607" s="3">
        <f t="shared" si="39"/>
        <v>364</v>
      </c>
    </row>
    <row r="608" spans="1:43" ht="15.75" hidden="1" thickTop="1" x14ac:dyDescent="0.25">
      <c r="A608" s="2">
        <v>10</v>
      </c>
      <c r="B608" s="2">
        <v>2022</v>
      </c>
      <c r="C608" s="2">
        <v>9</v>
      </c>
      <c r="D608" s="2">
        <v>116</v>
      </c>
      <c r="E608" s="2">
        <v>109</v>
      </c>
      <c r="F608" s="2">
        <v>24</v>
      </c>
      <c r="G608" s="2">
        <v>1</v>
      </c>
      <c r="H608" s="2">
        <v>0</v>
      </c>
      <c r="I608" s="2">
        <v>0</v>
      </c>
      <c r="J608" s="2">
        <v>0</v>
      </c>
      <c r="K608" s="2">
        <v>0</v>
      </c>
      <c r="L608" s="2">
        <v>0</v>
      </c>
      <c r="M608" s="2">
        <v>0</v>
      </c>
      <c r="N608" s="2">
        <v>0</v>
      </c>
      <c r="O608" s="2">
        <v>1</v>
      </c>
      <c r="P608" s="2">
        <v>34</v>
      </c>
      <c r="Q608" s="2">
        <v>9</v>
      </c>
      <c r="R608" s="2">
        <v>1</v>
      </c>
      <c r="S608" s="2">
        <v>0</v>
      </c>
      <c r="T608" s="2">
        <v>0</v>
      </c>
      <c r="U608" s="2">
        <v>0</v>
      </c>
      <c r="V608" s="2">
        <v>0</v>
      </c>
      <c r="W608" s="2">
        <v>0</v>
      </c>
      <c r="X608" s="2">
        <v>0</v>
      </c>
      <c r="Y608" s="2">
        <v>13</v>
      </c>
      <c r="Z608" s="2">
        <v>36</v>
      </c>
      <c r="AA608" s="2">
        <v>12</v>
      </c>
      <c r="AB608" s="2">
        <v>3</v>
      </c>
      <c r="AC608" s="2">
        <v>1</v>
      </c>
      <c r="AD608" s="2">
        <v>3</v>
      </c>
      <c r="AE608" s="2">
        <v>0</v>
      </c>
      <c r="AF608" s="2">
        <v>0</v>
      </c>
      <c r="AG608" s="2">
        <v>0</v>
      </c>
      <c r="AH608" s="2">
        <v>0</v>
      </c>
      <c r="AI608" s="2">
        <v>0</v>
      </c>
      <c r="AJ608" s="2">
        <v>0</v>
      </c>
      <c r="AK608" s="2">
        <v>0</v>
      </c>
      <c r="AL608" s="2">
        <v>0</v>
      </c>
      <c r="AM608" s="2">
        <v>0</v>
      </c>
      <c r="AN608" s="3">
        <f t="shared" si="36"/>
        <v>250</v>
      </c>
      <c r="AO608">
        <f t="shared" si="37"/>
        <v>113</v>
      </c>
      <c r="AP608">
        <f t="shared" si="38"/>
        <v>0</v>
      </c>
      <c r="AQ608" s="3">
        <f t="shared" si="39"/>
        <v>363</v>
      </c>
    </row>
    <row r="609" spans="1:43" ht="15.75" hidden="1" thickTop="1" x14ac:dyDescent="0.25">
      <c r="A609" s="2">
        <v>10</v>
      </c>
      <c r="B609" s="2">
        <v>2022</v>
      </c>
      <c r="C609" s="2">
        <v>10</v>
      </c>
      <c r="D609" s="2">
        <v>118</v>
      </c>
      <c r="E609" s="2">
        <v>108</v>
      </c>
      <c r="F609" s="2">
        <v>24</v>
      </c>
      <c r="G609" s="2">
        <v>1</v>
      </c>
      <c r="H609" s="2">
        <v>0</v>
      </c>
      <c r="I609" s="2">
        <v>0</v>
      </c>
      <c r="J609" s="2">
        <v>0</v>
      </c>
      <c r="K609" s="2">
        <v>0</v>
      </c>
      <c r="L609" s="2">
        <v>0</v>
      </c>
      <c r="M609" s="2">
        <v>0</v>
      </c>
      <c r="N609" s="2">
        <v>0</v>
      </c>
      <c r="O609" s="2">
        <v>1</v>
      </c>
      <c r="P609" s="2">
        <v>34</v>
      </c>
      <c r="Q609" s="2">
        <v>9</v>
      </c>
      <c r="R609" s="2">
        <v>1</v>
      </c>
      <c r="S609" s="2">
        <v>0</v>
      </c>
      <c r="T609" s="2">
        <v>0</v>
      </c>
      <c r="U609" s="2">
        <v>0</v>
      </c>
      <c r="V609" s="2">
        <v>0</v>
      </c>
      <c r="W609" s="2">
        <v>0</v>
      </c>
      <c r="X609" s="2">
        <v>0</v>
      </c>
      <c r="Y609" s="2">
        <v>13</v>
      </c>
      <c r="Z609" s="2">
        <v>37</v>
      </c>
      <c r="AA609" s="2">
        <v>12</v>
      </c>
      <c r="AB609" s="2">
        <v>3</v>
      </c>
      <c r="AC609" s="2">
        <v>1</v>
      </c>
      <c r="AD609" s="2">
        <v>3</v>
      </c>
      <c r="AE609" s="2">
        <v>0</v>
      </c>
      <c r="AF609" s="2">
        <v>0</v>
      </c>
      <c r="AG609" s="2">
        <v>0</v>
      </c>
      <c r="AH609" s="2">
        <v>0</v>
      </c>
      <c r="AI609" s="2">
        <v>0</v>
      </c>
      <c r="AJ609" s="2">
        <v>0</v>
      </c>
      <c r="AK609" s="2">
        <v>0</v>
      </c>
      <c r="AL609" s="2">
        <v>0</v>
      </c>
      <c r="AM609" s="2">
        <v>0</v>
      </c>
      <c r="AN609" s="3">
        <f t="shared" si="36"/>
        <v>251</v>
      </c>
      <c r="AO609">
        <f t="shared" si="37"/>
        <v>114</v>
      </c>
      <c r="AP609">
        <f t="shared" si="38"/>
        <v>0</v>
      </c>
      <c r="AQ609" s="3">
        <f t="shared" si="39"/>
        <v>365</v>
      </c>
    </row>
    <row r="610" spans="1:43" ht="15.75" hidden="1" thickTop="1" x14ac:dyDescent="0.25">
      <c r="A610" s="2">
        <v>10</v>
      </c>
      <c r="B610" s="2">
        <v>2022</v>
      </c>
      <c r="C610" s="2">
        <v>11</v>
      </c>
      <c r="D610" s="2">
        <v>118</v>
      </c>
      <c r="E610" s="2">
        <v>111</v>
      </c>
      <c r="F610" s="2">
        <v>25</v>
      </c>
      <c r="G610" s="2">
        <v>1</v>
      </c>
      <c r="H610" s="2">
        <v>0</v>
      </c>
      <c r="I610" s="2">
        <v>0</v>
      </c>
      <c r="J610" s="2">
        <v>0</v>
      </c>
      <c r="K610" s="2">
        <v>0</v>
      </c>
      <c r="L610" s="2">
        <v>0</v>
      </c>
      <c r="M610" s="2">
        <v>0</v>
      </c>
      <c r="N610" s="2">
        <v>0</v>
      </c>
      <c r="O610" s="2">
        <v>1</v>
      </c>
      <c r="P610" s="2">
        <v>34</v>
      </c>
      <c r="Q610" s="2">
        <v>9</v>
      </c>
      <c r="R610" s="2">
        <v>1</v>
      </c>
      <c r="S610" s="2">
        <v>0</v>
      </c>
      <c r="T610" s="2">
        <v>0</v>
      </c>
      <c r="U610" s="2">
        <v>0</v>
      </c>
      <c r="V610" s="2">
        <v>0</v>
      </c>
      <c r="W610" s="2">
        <v>0</v>
      </c>
      <c r="X610" s="2">
        <v>0</v>
      </c>
      <c r="Y610" s="2">
        <v>13</v>
      </c>
      <c r="Z610" s="2">
        <v>37</v>
      </c>
      <c r="AA610" s="2">
        <v>12</v>
      </c>
      <c r="AB610" s="2">
        <v>3</v>
      </c>
      <c r="AC610" s="2">
        <v>1</v>
      </c>
      <c r="AD610" s="2">
        <v>3</v>
      </c>
      <c r="AE610" s="2">
        <v>0</v>
      </c>
      <c r="AF610" s="2">
        <v>0</v>
      </c>
      <c r="AG610" s="2">
        <v>0</v>
      </c>
      <c r="AH610" s="2">
        <v>0</v>
      </c>
      <c r="AI610" s="2">
        <v>0</v>
      </c>
      <c r="AJ610" s="2">
        <v>0</v>
      </c>
      <c r="AK610" s="2">
        <v>0</v>
      </c>
      <c r="AL610" s="2">
        <v>0</v>
      </c>
      <c r="AM610" s="2">
        <v>0</v>
      </c>
      <c r="AN610" s="3">
        <f t="shared" si="36"/>
        <v>255</v>
      </c>
      <c r="AO610">
        <f t="shared" si="37"/>
        <v>114</v>
      </c>
      <c r="AP610">
        <f t="shared" si="38"/>
        <v>0</v>
      </c>
      <c r="AQ610" s="3">
        <f t="shared" si="39"/>
        <v>369</v>
      </c>
    </row>
    <row r="611" spans="1:43" ht="15.75" hidden="1" thickTop="1" x14ac:dyDescent="0.25">
      <c r="A611" s="2">
        <v>10</v>
      </c>
      <c r="B611" s="2">
        <v>2022</v>
      </c>
      <c r="C611" s="2">
        <v>12</v>
      </c>
      <c r="D611" s="2">
        <v>118</v>
      </c>
      <c r="E611" s="2">
        <v>110</v>
      </c>
      <c r="F611" s="2">
        <v>26</v>
      </c>
      <c r="G611" s="2">
        <v>1</v>
      </c>
      <c r="H611" s="2">
        <v>0</v>
      </c>
      <c r="I611" s="2">
        <v>0</v>
      </c>
      <c r="J611" s="2">
        <v>0</v>
      </c>
      <c r="K611" s="2">
        <v>0</v>
      </c>
      <c r="L611" s="2">
        <v>0</v>
      </c>
      <c r="M611" s="2">
        <v>0</v>
      </c>
      <c r="N611" s="2">
        <v>0</v>
      </c>
      <c r="O611" s="2">
        <v>1</v>
      </c>
      <c r="P611" s="2">
        <v>34</v>
      </c>
      <c r="Q611" s="2">
        <v>9</v>
      </c>
      <c r="R611" s="2">
        <v>1</v>
      </c>
      <c r="S611" s="2">
        <v>0</v>
      </c>
      <c r="T611" s="2">
        <v>0</v>
      </c>
      <c r="U611" s="2">
        <v>0</v>
      </c>
      <c r="V611" s="2">
        <v>0</v>
      </c>
      <c r="W611" s="2">
        <v>0</v>
      </c>
      <c r="X611" s="2">
        <v>0</v>
      </c>
      <c r="Y611" s="2">
        <v>13</v>
      </c>
      <c r="Z611" s="2">
        <v>37</v>
      </c>
      <c r="AA611" s="2">
        <v>12</v>
      </c>
      <c r="AB611" s="2">
        <v>3</v>
      </c>
      <c r="AC611" s="2">
        <v>1</v>
      </c>
      <c r="AD611" s="2">
        <v>3</v>
      </c>
      <c r="AE611" s="2">
        <v>0</v>
      </c>
      <c r="AF611" s="2">
        <v>0</v>
      </c>
      <c r="AG611" s="2">
        <v>0</v>
      </c>
      <c r="AH611" s="2">
        <v>0</v>
      </c>
      <c r="AI611" s="2">
        <v>0</v>
      </c>
      <c r="AJ611" s="2">
        <v>0</v>
      </c>
      <c r="AK611" s="2">
        <v>0</v>
      </c>
      <c r="AL611" s="2">
        <v>0</v>
      </c>
      <c r="AM611" s="2">
        <v>0</v>
      </c>
      <c r="AN611" s="3">
        <f t="shared" si="36"/>
        <v>255</v>
      </c>
      <c r="AO611">
        <f t="shared" si="37"/>
        <v>114</v>
      </c>
      <c r="AP611">
        <f t="shared" si="38"/>
        <v>0</v>
      </c>
      <c r="AQ611" s="3">
        <f t="shared" si="39"/>
        <v>369</v>
      </c>
    </row>
    <row r="612" spans="1:43" ht="15.75" hidden="1" thickTop="1" x14ac:dyDescent="0.25">
      <c r="A612" s="2">
        <v>11</v>
      </c>
      <c r="B612" s="2">
        <v>2022</v>
      </c>
      <c r="C612" s="2">
        <v>1</v>
      </c>
      <c r="D612" s="4">
        <v>11106</v>
      </c>
      <c r="E612" s="4">
        <v>18371</v>
      </c>
      <c r="F612" s="4">
        <v>19002</v>
      </c>
      <c r="G612" s="2">
        <v>74</v>
      </c>
      <c r="H612" s="2">
        <v>376</v>
      </c>
      <c r="I612" s="2">
        <v>2</v>
      </c>
      <c r="J612" s="2">
        <v>0</v>
      </c>
      <c r="K612" s="2">
        <v>144</v>
      </c>
      <c r="L612" s="2">
        <v>30</v>
      </c>
      <c r="M612" s="2">
        <v>0</v>
      </c>
      <c r="N612" s="2">
        <v>0</v>
      </c>
      <c r="O612" s="2">
        <v>73</v>
      </c>
      <c r="P612" s="2">
        <v>468</v>
      </c>
      <c r="Q612" s="2">
        <v>239</v>
      </c>
      <c r="R612" s="2">
        <v>49</v>
      </c>
      <c r="S612" s="2">
        <v>0</v>
      </c>
      <c r="T612" s="2">
        <v>0</v>
      </c>
      <c r="U612" s="2">
        <v>0</v>
      </c>
      <c r="V612" s="2">
        <v>0</v>
      </c>
      <c r="W612" s="2">
        <v>0</v>
      </c>
      <c r="X612" s="2">
        <v>28</v>
      </c>
      <c r="Y612" s="2">
        <v>419</v>
      </c>
      <c r="Z612" s="4">
        <v>1152</v>
      </c>
      <c r="AA612" s="2">
        <v>495</v>
      </c>
      <c r="AB612" s="2">
        <v>39</v>
      </c>
      <c r="AC612" s="2">
        <v>14</v>
      </c>
      <c r="AD612" s="2">
        <v>6</v>
      </c>
      <c r="AE612" s="2">
        <v>0</v>
      </c>
      <c r="AF612" s="2">
        <v>0</v>
      </c>
      <c r="AG612" s="2">
        <v>0</v>
      </c>
      <c r="AH612" s="2">
        <v>1</v>
      </c>
      <c r="AI612" s="2">
        <v>0</v>
      </c>
      <c r="AJ612" s="2">
        <v>0</v>
      </c>
      <c r="AK612" s="2">
        <v>0</v>
      </c>
      <c r="AL612" s="2">
        <v>0</v>
      </c>
      <c r="AM612" s="2">
        <v>0</v>
      </c>
      <c r="AN612" s="3">
        <f t="shared" si="36"/>
        <v>49105</v>
      </c>
      <c r="AO612">
        <f t="shared" si="37"/>
        <v>2982</v>
      </c>
      <c r="AP612">
        <f t="shared" si="38"/>
        <v>1</v>
      </c>
      <c r="AQ612" s="3">
        <f t="shared" si="39"/>
        <v>52088</v>
      </c>
    </row>
    <row r="613" spans="1:43" ht="15.75" hidden="1" thickTop="1" x14ac:dyDescent="0.25">
      <c r="A613" s="2">
        <v>11</v>
      </c>
      <c r="B613" s="2">
        <v>2022</v>
      </c>
      <c r="C613" s="2">
        <v>2</v>
      </c>
      <c r="D613" s="4">
        <v>11114</v>
      </c>
      <c r="E613" s="4">
        <v>18384</v>
      </c>
      <c r="F613" s="4">
        <v>19228</v>
      </c>
      <c r="G613" s="2">
        <v>75</v>
      </c>
      <c r="H613" s="2">
        <v>376</v>
      </c>
      <c r="I613" s="2">
        <v>2</v>
      </c>
      <c r="J613" s="2">
        <v>0</v>
      </c>
      <c r="K613" s="2">
        <v>144</v>
      </c>
      <c r="L613" s="2">
        <v>30</v>
      </c>
      <c r="M613" s="2">
        <v>0</v>
      </c>
      <c r="N613" s="2">
        <v>0</v>
      </c>
      <c r="O613" s="2">
        <v>73</v>
      </c>
      <c r="P613" s="2">
        <v>474</v>
      </c>
      <c r="Q613" s="2">
        <v>232</v>
      </c>
      <c r="R613" s="2">
        <v>49</v>
      </c>
      <c r="S613" s="2">
        <v>0</v>
      </c>
      <c r="T613" s="2">
        <v>0</v>
      </c>
      <c r="U613" s="2">
        <v>0</v>
      </c>
      <c r="V613" s="2">
        <v>0</v>
      </c>
      <c r="W613" s="2">
        <v>0</v>
      </c>
      <c r="X613" s="2">
        <v>28</v>
      </c>
      <c r="Y613" s="2">
        <v>412</v>
      </c>
      <c r="Z613" s="4">
        <v>1160</v>
      </c>
      <c r="AA613" s="2">
        <v>492</v>
      </c>
      <c r="AB613" s="2">
        <v>40</v>
      </c>
      <c r="AC613" s="2">
        <v>14</v>
      </c>
      <c r="AD613" s="2">
        <v>6</v>
      </c>
      <c r="AE613" s="2">
        <v>0</v>
      </c>
      <c r="AF613" s="2">
        <v>0</v>
      </c>
      <c r="AG613" s="2">
        <v>0</v>
      </c>
      <c r="AH613" s="2">
        <v>1</v>
      </c>
      <c r="AI613" s="2">
        <v>0</v>
      </c>
      <c r="AJ613" s="2">
        <v>0</v>
      </c>
      <c r="AK613" s="2">
        <v>0</v>
      </c>
      <c r="AL613" s="2">
        <v>0</v>
      </c>
      <c r="AM613" s="2">
        <v>0</v>
      </c>
      <c r="AN613" s="3">
        <f t="shared" si="36"/>
        <v>49353</v>
      </c>
      <c r="AO613">
        <f t="shared" si="37"/>
        <v>2980</v>
      </c>
      <c r="AP613">
        <f t="shared" si="38"/>
        <v>1</v>
      </c>
      <c r="AQ613" s="3">
        <f t="shared" si="39"/>
        <v>52334</v>
      </c>
    </row>
    <row r="614" spans="1:43" ht="15.75" hidden="1" thickTop="1" x14ac:dyDescent="0.25">
      <c r="A614" s="2">
        <v>11</v>
      </c>
      <c r="B614" s="2">
        <v>2022</v>
      </c>
      <c r="C614" s="2">
        <v>3</v>
      </c>
      <c r="D614" s="4">
        <v>11132</v>
      </c>
      <c r="E614" s="4">
        <v>18369</v>
      </c>
      <c r="F614" s="4">
        <v>19432</v>
      </c>
      <c r="G614" s="2">
        <v>76</v>
      </c>
      <c r="H614" s="2">
        <v>376</v>
      </c>
      <c r="I614" s="2">
        <v>2</v>
      </c>
      <c r="J614" s="2">
        <v>0</v>
      </c>
      <c r="K614" s="2">
        <v>144</v>
      </c>
      <c r="L614" s="2">
        <v>30</v>
      </c>
      <c r="M614" s="2">
        <v>0</v>
      </c>
      <c r="N614" s="2">
        <v>0</v>
      </c>
      <c r="O614" s="2">
        <v>73</v>
      </c>
      <c r="P614" s="2">
        <v>475</v>
      </c>
      <c r="Q614" s="2">
        <v>235</v>
      </c>
      <c r="R614" s="2">
        <v>59</v>
      </c>
      <c r="S614" s="2">
        <v>0</v>
      </c>
      <c r="T614" s="2">
        <v>0</v>
      </c>
      <c r="U614" s="2">
        <v>0</v>
      </c>
      <c r="V614" s="2">
        <v>0</v>
      </c>
      <c r="W614" s="2">
        <v>0</v>
      </c>
      <c r="X614" s="2">
        <v>28</v>
      </c>
      <c r="Y614" s="2">
        <v>412</v>
      </c>
      <c r="Z614" s="4">
        <v>1158</v>
      </c>
      <c r="AA614" s="2">
        <v>485</v>
      </c>
      <c r="AB614" s="2">
        <v>39</v>
      </c>
      <c r="AC614" s="2">
        <v>14</v>
      </c>
      <c r="AD614" s="2">
        <v>6</v>
      </c>
      <c r="AE614" s="2">
        <v>0</v>
      </c>
      <c r="AF614" s="2">
        <v>0</v>
      </c>
      <c r="AG614" s="2">
        <v>0</v>
      </c>
      <c r="AH614" s="2">
        <v>1</v>
      </c>
      <c r="AI614" s="2">
        <v>0</v>
      </c>
      <c r="AJ614" s="2">
        <v>0</v>
      </c>
      <c r="AK614" s="2">
        <v>0</v>
      </c>
      <c r="AL614" s="2">
        <v>0</v>
      </c>
      <c r="AM614" s="2">
        <v>0</v>
      </c>
      <c r="AN614" s="3">
        <f t="shared" si="36"/>
        <v>49561</v>
      </c>
      <c r="AO614">
        <f t="shared" si="37"/>
        <v>2984</v>
      </c>
      <c r="AP614">
        <f t="shared" si="38"/>
        <v>1</v>
      </c>
      <c r="AQ614" s="3">
        <f t="shared" si="39"/>
        <v>52546</v>
      </c>
    </row>
    <row r="615" spans="1:43" ht="15.75" hidden="1" thickTop="1" x14ac:dyDescent="0.25">
      <c r="A615" s="2">
        <v>11</v>
      </c>
      <c r="B615" s="2">
        <v>2022</v>
      </c>
      <c r="C615" s="2">
        <v>4</v>
      </c>
      <c r="D615" s="4">
        <v>11124</v>
      </c>
      <c r="E615" s="4">
        <v>18385</v>
      </c>
      <c r="F615" s="4">
        <v>19660</v>
      </c>
      <c r="G615" s="2">
        <v>75</v>
      </c>
      <c r="H615" s="2">
        <v>375</v>
      </c>
      <c r="I615" s="2">
        <v>2</v>
      </c>
      <c r="J615" s="2">
        <v>0</v>
      </c>
      <c r="K615" s="2">
        <v>144</v>
      </c>
      <c r="L615" s="2">
        <v>30</v>
      </c>
      <c r="M615" s="2">
        <v>0</v>
      </c>
      <c r="N615" s="2">
        <v>0</v>
      </c>
      <c r="O615" s="2">
        <v>73</v>
      </c>
      <c r="P615" s="2">
        <v>478</v>
      </c>
      <c r="Q615" s="2">
        <v>246</v>
      </c>
      <c r="R615" s="2">
        <v>57</v>
      </c>
      <c r="S615" s="2">
        <v>0</v>
      </c>
      <c r="T615" s="2">
        <v>0</v>
      </c>
      <c r="U615" s="2">
        <v>0</v>
      </c>
      <c r="V615" s="2">
        <v>0</v>
      </c>
      <c r="W615" s="2">
        <v>0</v>
      </c>
      <c r="X615" s="2">
        <v>28</v>
      </c>
      <c r="Y615" s="2">
        <v>411</v>
      </c>
      <c r="Z615" s="4">
        <v>1151</v>
      </c>
      <c r="AA615" s="2">
        <v>484</v>
      </c>
      <c r="AB615" s="2">
        <v>39</v>
      </c>
      <c r="AC615" s="2">
        <v>14</v>
      </c>
      <c r="AD615" s="2">
        <v>6</v>
      </c>
      <c r="AE615" s="2">
        <v>0</v>
      </c>
      <c r="AF615" s="2">
        <v>0</v>
      </c>
      <c r="AG615" s="2">
        <v>0</v>
      </c>
      <c r="AH615" s="2">
        <v>1</v>
      </c>
      <c r="AI615" s="2">
        <v>0</v>
      </c>
      <c r="AJ615" s="2">
        <v>0</v>
      </c>
      <c r="AK615" s="2">
        <v>0</v>
      </c>
      <c r="AL615" s="2">
        <v>0</v>
      </c>
      <c r="AM615" s="2">
        <v>0</v>
      </c>
      <c r="AN615" s="3">
        <f t="shared" si="36"/>
        <v>49795</v>
      </c>
      <c r="AO615">
        <f t="shared" si="37"/>
        <v>2987</v>
      </c>
      <c r="AP615">
        <f t="shared" si="38"/>
        <v>1</v>
      </c>
      <c r="AQ615" s="3">
        <f t="shared" si="39"/>
        <v>52783</v>
      </c>
    </row>
    <row r="616" spans="1:43" ht="15.75" hidden="1" thickTop="1" x14ac:dyDescent="0.25">
      <c r="A616" s="2">
        <v>11</v>
      </c>
      <c r="B616" s="2">
        <v>2022</v>
      </c>
      <c r="C616" s="2">
        <v>5</v>
      </c>
      <c r="D616" s="4">
        <v>11106</v>
      </c>
      <c r="E616" s="4">
        <v>18374</v>
      </c>
      <c r="F616" s="4">
        <v>19825</v>
      </c>
      <c r="G616" s="2">
        <v>75</v>
      </c>
      <c r="H616" s="2">
        <v>374</v>
      </c>
      <c r="I616" s="2">
        <v>2</v>
      </c>
      <c r="J616" s="2">
        <v>0</v>
      </c>
      <c r="K616" s="2">
        <v>144</v>
      </c>
      <c r="L616" s="2">
        <v>30</v>
      </c>
      <c r="M616" s="2">
        <v>0</v>
      </c>
      <c r="N616" s="2">
        <v>0</v>
      </c>
      <c r="O616" s="2">
        <v>73</v>
      </c>
      <c r="P616" s="2">
        <v>476</v>
      </c>
      <c r="Q616" s="2">
        <v>243</v>
      </c>
      <c r="R616" s="2">
        <v>55</v>
      </c>
      <c r="S616" s="2">
        <v>0</v>
      </c>
      <c r="T616" s="2">
        <v>0</v>
      </c>
      <c r="U616" s="2">
        <v>0</v>
      </c>
      <c r="V616" s="2">
        <v>0</v>
      </c>
      <c r="W616" s="2">
        <v>0</v>
      </c>
      <c r="X616" s="2">
        <v>28</v>
      </c>
      <c r="Y616" s="2">
        <v>411</v>
      </c>
      <c r="Z616" s="4">
        <v>1155</v>
      </c>
      <c r="AA616" s="2">
        <v>494</v>
      </c>
      <c r="AB616" s="2">
        <v>39</v>
      </c>
      <c r="AC616" s="2">
        <v>14</v>
      </c>
      <c r="AD616" s="2">
        <v>6</v>
      </c>
      <c r="AE616" s="2">
        <v>0</v>
      </c>
      <c r="AF616" s="2">
        <v>0</v>
      </c>
      <c r="AG616" s="2">
        <v>0</v>
      </c>
      <c r="AH616" s="2">
        <v>1</v>
      </c>
      <c r="AI616" s="2">
        <v>0</v>
      </c>
      <c r="AJ616" s="2">
        <v>0</v>
      </c>
      <c r="AK616" s="2">
        <v>0</v>
      </c>
      <c r="AL616" s="2">
        <v>0</v>
      </c>
      <c r="AM616" s="2">
        <v>0</v>
      </c>
      <c r="AN616" s="3">
        <f t="shared" si="36"/>
        <v>49930</v>
      </c>
      <c r="AO616">
        <f t="shared" si="37"/>
        <v>2994</v>
      </c>
      <c r="AP616">
        <f t="shared" si="38"/>
        <v>1</v>
      </c>
      <c r="AQ616" s="3">
        <f t="shared" si="39"/>
        <v>52925</v>
      </c>
    </row>
    <row r="617" spans="1:43" ht="15.75" hidden="1" thickTop="1" x14ac:dyDescent="0.25">
      <c r="A617" s="2">
        <v>11</v>
      </c>
      <c r="B617" s="2">
        <v>2022</v>
      </c>
      <c r="C617" s="2">
        <v>6</v>
      </c>
      <c r="D617" s="4">
        <v>11087</v>
      </c>
      <c r="E617" s="4">
        <v>18362</v>
      </c>
      <c r="F617" s="4">
        <v>20229</v>
      </c>
      <c r="G617" s="2">
        <v>77</v>
      </c>
      <c r="H617" s="2">
        <v>374</v>
      </c>
      <c r="I617" s="2">
        <v>2</v>
      </c>
      <c r="J617" s="2">
        <v>0</v>
      </c>
      <c r="K617" s="2">
        <v>145</v>
      </c>
      <c r="L617" s="2">
        <v>30</v>
      </c>
      <c r="M617" s="2">
        <v>0</v>
      </c>
      <c r="N617" s="2">
        <v>0</v>
      </c>
      <c r="O617" s="2">
        <v>73</v>
      </c>
      <c r="P617" s="2">
        <v>480</v>
      </c>
      <c r="Q617" s="2">
        <v>242</v>
      </c>
      <c r="R617" s="2">
        <v>66</v>
      </c>
      <c r="S617" s="2">
        <v>0</v>
      </c>
      <c r="T617" s="2">
        <v>0</v>
      </c>
      <c r="U617" s="2">
        <v>0</v>
      </c>
      <c r="V617" s="2">
        <v>0</v>
      </c>
      <c r="W617" s="2">
        <v>0</v>
      </c>
      <c r="X617" s="2">
        <v>28</v>
      </c>
      <c r="Y617" s="2">
        <v>410</v>
      </c>
      <c r="Z617" s="4">
        <v>1165</v>
      </c>
      <c r="AA617" s="2">
        <v>492</v>
      </c>
      <c r="AB617" s="2">
        <v>38</v>
      </c>
      <c r="AC617" s="2">
        <v>14</v>
      </c>
      <c r="AD617" s="2">
        <v>6</v>
      </c>
      <c r="AE617" s="2">
        <v>0</v>
      </c>
      <c r="AF617" s="2">
        <v>0</v>
      </c>
      <c r="AG617" s="2">
        <v>0</v>
      </c>
      <c r="AH617" s="2">
        <v>1</v>
      </c>
      <c r="AI617" s="2">
        <v>0</v>
      </c>
      <c r="AJ617" s="2">
        <v>0</v>
      </c>
      <c r="AK617" s="2">
        <v>0</v>
      </c>
      <c r="AL617" s="2">
        <v>0</v>
      </c>
      <c r="AM617" s="2">
        <v>0</v>
      </c>
      <c r="AN617" s="3">
        <f t="shared" si="36"/>
        <v>50306</v>
      </c>
      <c r="AO617">
        <f t="shared" si="37"/>
        <v>3014</v>
      </c>
      <c r="AP617">
        <f t="shared" si="38"/>
        <v>1</v>
      </c>
      <c r="AQ617" s="3">
        <f t="shared" si="39"/>
        <v>53321</v>
      </c>
    </row>
    <row r="618" spans="1:43" ht="15.75" hidden="1" thickTop="1" x14ac:dyDescent="0.25">
      <c r="A618" s="2">
        <v>11</v>
      </c>
      <c r="B618" s="2">
        <v>2022</v>
      </c>
      <c r="C618" s="2">
        <v>7</v>
      </c>
      <c r="D618" s="4">
        <v>12269</v>
      </c>
      <c r="E618" s="4">
        <v>19689</v>
      </c>
      <c r="F618" s="4">
        <v>18134</v>
      </c>
      <c r="G618" s="2">
        <v>76</v>
      </c>
      <c r="H618" s="2">
        <v>433</v>
      </c>
      <c r="I618" s="2">
        <v>3</v>
      </c>
      <c r="J618" s="2">
        <v>0</v>
      </c>
      <c r="K618" s="2">
        <v>144</v>
      </c>
      <c r="L618" s="2">
        <v>30</v>
      </c>
      <c r="M618" s="2">
        <v>0</v>
      </c>
      <c r="N618" s="2">
        <v>0</v>
      </c>
      <c r="O618" s="2">
        <v>73</v>
      </c>
      <c r="P618" s="2">
        <v>470</v>
      </c>
      <c r="Q618" s="2">
        <v>247</v>
      </c>
      <c r="R618" s="2">
        <v>53</v>
      </c>
      <c r="S618" s="2">
        <v>0</v>
      </c>
      <c r="T618" s="2">
        <v>0</v>
      </c>
      <c r="U618" s="2">
        <v>0</v>
      </c>
      <c r="V618" s="2">
        <v>0</v>
      </c>
      <c r="W618" s="2">
        <v>0</v>
      </c>
      <c r="X618" s="2">
        <v>28</v>
      </c>
      <c r="Y618" s="2">
        <v>418</v>
      </c>
      <c r="Z618" s="4">
        <v>1130</v>
      </c>
      <c r="AA618" s="2">
        <v>524</v>
      </c>
      <c r="AB618" s="2">
        <v>47</v>
      </c>
      <c r="AC618" s="2">
        <v>9</v>
      </c>
      <c r="AD618" s="2">
        <v>10</v>
      </c>
      <c r="AE618" s="2">
        <v>0</v>
      </c>
      <c r="AF618" s="2">
        <v>0</v>
      </c>
      <c r="AG618" s="2">
        <v>0</v>
      </c>
      <c r="AH618" s="2">
        <v>1</v>
      </c>
      <c r="AI618" s="2">
        <v>0</v>
      </c>
      <c r="AJ618" s="2">
        <v>0</v>
      </c>
      <c r="AK618" s="2">
        <v>0</v>
      </c>
      <c r="AL618" s="2">
        <v>0</v>
      </c>
      <c r="AM618" s="2">
        <v>0</v>
      </c>
      <c r="AN618" s="3">
        <f t="shared" si="36"/>
        <v>50778</v>
      </c>
      <c r="AO618">
        <f t="shared" si="37"/>
        <v>3009</v>
      </c>
      <c r="AP618">
        <f t="shared" si="38"/>
        <v>1</v>
      </c>
      <c r="AQ618" s="3">
        <f t="shared" si="39"/>
        <v>53788</v>
      </c>
    </row>
    <row r="619" spans="1:43" ht="15.75" hidden="1" thickTop="1" x14ac:dyDescent="0.25">
      <c r="A619" s="2">
        <v>11</v>
      </c>
      <c r="B619" s="2">
        <v>2022</v>
      </c>
      <c r="C619" s="2">
        <v>8</v>
      </c>
      <c r="D619" s="4">
        <v>12260</v>
      </c>
      <c r="E619" s="4">
        <v>19693</v>
      </c>
      <c r="F619" s="4">
        <v>18560</v>
      </c>
      <c r="G619" s="2">
        <v>79</v>
      </c>
      <c r="H619" s="2">
        <v>435</v>
      </c>
      <c r="I619" s="2">
        <v>3</v>
      </c>
      <c r="J619" s="2">
        <v>0</v>
      </c>
      <c r="K619" s="2">
        <v>145</v>
      </c>
      <c r="L619" s="2">
        <v>30</v>
      </c>
      <c r="M619" s="2">
        <v>0</v>
      </c>
      <c r="N619" s="2">
        <v>0</v>
      </c>
      <c r="O619" s="2">
        <v>74</v>
      </c>
      <c r="P619" s="2">
        <v>469</v>
      </c>
      <c r="Q619" s="2">
        <v>247</v>
      </c>
      <c r="R619" s="2">
        <v>57</v>
      </c>
      <c r="S619" s="2">
        <v>0</v>
      </c>
      <c r="T619" s="2">
        <v>0</v>
      </c>
      <c r="U619" s="2">
        <v>0</v>
      </c>
      <c r="V619" s="2">
        <v>0</v>
      </c>
      <c r="W619" s="2">
        <v>0</v>
      </c>
      <c r="X619" s="2">
        <v>27</v>
      </c>
      <c r="Y619" s="2">
        <v>414</v>
      </c>
      <c r="Z619" s="4">
        <v>1136</v>
      </c>
      <c r="AA619" s="2">
        <v>521</v>
      </c>
      <c r="AB619" s="2">
        <v>46</v>
      </c>
      <c r="AC619" s="2">
        <v>9</v>
      </c>
      <c r="AD619" s="2">
        <v>10</v>
      </c>
      <c r="AE619" s="2">
        <v>0</v>
      </c>
      <c r="AF619" s="2">
        <v>0</v>
      </c>
      <c r="AG619" s="2">
        <v>0</v>
      </c>
      <c r="AH619" s="2">
        <v>1</v>
      </c>
      <c r="AI619" s="2">
        <v>0</v>
      </c>
      <c r="AJ619" s="2">
        <v>0</v>
      </c>
      <c r="AK619" s="2">
        <v>0</v>
      </c>
      <c r="AL619" s="2">
        <v>0</v>
      </c>
      <c r="AM619" s="2">
        <v>0</v>
      </c>
      <c r="AN619" s="3">
        <f t="shared" si="36"/>
        <v>51205</v>
      </c>
      <c r="AO619">
        <f t="shared" si="37"/>
        <v>3010</v>
      </c>
      <c r="AP619">
        <f t="shared" si="38"/>
        <v>1</v>
      </c>
      <c r="AQ619" s="3">
        <f t="shared" si="39"/>
        <v>54216</v>
      </c>
    </row>
    <row r="620" spans="1:43" ht="15.75" hidden="1" thickTop="1" x14ac:dyDescent="0.25">
      <c r="A620" s="2">
        <v>11</v>
      </c>
      <c r="B620" s="2">
        <v>2022</v>
      </c>
      <c r="C620" s="2">
        <v>9</v>
      </c>
      <c r="D620" s="4">
        <v>12248</v>
      </c>
      <c r="E620" s="4">
        <v>19702</v>
      </c>
      <c r="F620" s="4">
        <v>19026</v>
      </c>
      <c r="G620" s="2">
        <v>77</v>
      </c>
      <c r="H620" s="2">
        <v>434</v>
      </c>
      <c r="I620" s="2">
        <v>3</v>
      </c>
      <c r="J620" s="2">
        <v>0</v>
      </c>
      <c r="K620" s="2">
        <v>145</v>
      </c>
      <c r="L620" s="2">
        <v>30</v>
      </c>
      <c r="M620" s="2">
        <v>0</v>
      </c>
      <c r="N620" s="2">
        <v>0</v>
      </c>
      <c r="O620" s="2">
        <v>74</v>
      </c>
      <c r="P620" s="2">
        <v>467</v>
      </c>
      <c r="Q620" s="2">
        <v>248</v>
      </c>
      <c r="R620" s="2">
        <v>59</v>
      </c>
      <c r="S620" s="2">
        <v>0</v>
      </c>
      <c r="T620" s="2">
        <v>0</v>
      </c>
      <c r="U620" s="2">
        <v>0</v>
      </c>
      <c r="V620" s="2">
        <v>0</v>
      </c>
      <c r="W620" s="2">
        <v>0</v>
      </c>
      <c r="X620" s="2">
        <v>27</v>
      </c>
      <c r="Y620" s="2">
        <v>414</v>
      </c>
      <c r="Z620" s="4">
        <v>1145</v>
      </c>
      <c r="AA620" s="2">
        <v>522</v>
      </c>
      <c r="AB620" s="2">
        <v>44</v>
      </c>
      <c r="AC620" s="2">
        <v>9</v>
      </c>
      <c r="AD620" s="2">
        <v>10</v>
      </c>
      <c r="AE620" s="2">
        <v>0</v>
      </c>
      <c r="AF620" s="2">
        <v>0</v>
      </c>
      <c r="AG620" s="2">
        <v>0</v>
      </c>
      <c r="AH620" s="2">
        <v>1</v>
      </c>
      <c r="AI620" s="2">
        <v>0</v>
      </c>
      <c r="AJ620" s="2">
        <v>0</v>
      </c>
      <c r="AK620" s="2">
        <v>0</v>
      </c>
      <c r="AL620" s="2">
        <v>0</v>
      </c>
      <c r="AM620" s="2">
        <v>0</v>
      </c>
      <c r="AN620" s="3">
        <f t="shared" si="36"/>
        <v>51665</v>
      </c>
      <c r="AO620">
        <f t="shared" si="37"/>
        <v>3019</v>
      </c>
      <c r="AP620">
        <f t="shared" si="38"/>
        <v>1</v>
      </c>
      <c r="AQ620" s="3">
        <f t="shared" si="39"/>
        <v>54685</v>
      </c>
    </row>
    <row r="621" spans="1:43" ht="15.75" hidden="1" thickTop="1" x14ac:dyDescent="0.25">
      <c r="A621" s="2">
        <v>11</v>
      </c>
      <c r="B621" s="2">
        <v>2022</v>
      </c>
      <c r="C621" s="2">
        <v>10</v>
      </c>
      <c r="D621" s="4">
        <v>12248</v>
      </c>
      <c r="E621" s="4">
        <v>19687</v>
      </c>
      <c r="F621" s="4">
        <v>19455</v>
      </c>
      <c r="G621" s="2">
        <v>75</v>
      </c>
      <c r="H621" s="2">
        <v>435</v>
      </c>
      <c r="I621" s="2">
        <v>3</v>
      </c>
      <c r="J621" s="2">
        <v>0</v>
      </c>
      <c r="K621" s="2">
        <v>145</v>
      </c>
      <c r="L621" s="2">
        <v>30</v>
      </c>
      <c r="M621" s="2">
        <v>0</v>
      </c>
      <c r="N621" s="2">
        <v>0</v>
      </c>
      <c r="O621" s="2">
        <v>72</v>
      </c>
      <c r="P621" s="2">
        <v>470</v>
      </c>
      <c r="Q621" s="2">
        <v>256</v>
      </c>
      <c r="R621" s="2">
        <v>60</v>
      </c>
      <c r="S621" s="2">
        <v>0</v>
      </c>
      <c r="T621" s="2">
        <v>0</v>
      </c>
      <c r="U621" s="2">
        <v>0</v>
      </c>
      <c r="V621" s="2">
        <v>0</v>
      </c>
      <c r="W621" s="2">
        <v>0</v>
      </c>
      <c r="X621" s="2">
        <v>28</v>
      </c>
      <c r="Y621" s="2">
        <v>415</v>
      </c>
      <c r="Z621" s="4">
        <v>1139</v>
      </c>
      <c r="AA621" s="2">
        <v>521</v>
      </c>
      <c r="AB621" s="2">
        <v>48</v>
      </c>
      <c r="AC621" s="2">
        <v>9</v>
      </c>
      <c r="AD621" s="2">
        <v>9</v>
      </c>
      <c r="AE621" s="2">
        <v>0</v>
      </c>
      <c r="AF621" s="2">
        <v>0</v>
      </c>
      <c r="AG621" s="2">
        <v>0</v>
      </c>
      <c r="AH621" s="2">
        <v>1</v>
      </c>
      <c r="AI621" s="2">
        <v>0</v>
      </c>
      <c r="AJ621" s="2">
        <v>0</v>
      </c>
      <c r="AK621" s="2">
        <v>0</v>
      </c>
      <c r="AL621" s="2">
        <v>0</v>
      </c>
      <c r="AM621" s="2">
        <v>0</v>
      </c>
      <c r="AN621" s="3">
        <f t="shared" si="36"/>
        <v>52078</v>
      </c>
      <c r="AO621">
        <f t="shared" si="37"/>
        <v>3027</v>
      </c>
      <c r="AP621">
        <f t="shared" si="38"/>
        <v>1</v>
      </c>
      <c r="AQ621" s="3">
        <f t="shared" si="39"/>
        <v>55106</v>
      </c>
    </row>
    <row r="622" spans="1:43" ht="15.75" hidden="1" thickTop="1" x14ac:dyDescent="0.25">
      <c r="A622" s="2">
        <v>11</v>
      </c>
      <c r="B622" s="2">
        <v>2022</v>
      </c>
      <c r="C622" s="2">
        <v>11</v>
      </c>
      <c r="D622" s="4">
        <v>12252</v>
      </c>
      <c r="E622" s="4">
        <v>19720</v>
      </c>
      <c r="F622" s="4">
        <v>19794</v>
      </c>
      <c r="G622" s="2">
        <v>77</v>
      </c>
      <c r="H622" s="2">
        <v>431</v>
      </c>
      <c r="I622" s="2">
        <v>3</v>
      </c>
      <c r="J622" s="2">
        <v>0</v>
      </c>
      <c r="K622" s="2">
        <v>145</v>
      </c>
      <c r="L622" s="2">
        <v>30</v>
      </c>
      <c r="M622" s="2">
        <v>0</v>
      </c>
      <c r="N622" s="2">
        <v>0</v>
      </c>
      <c r="O622" s="2">
        <v>72</v>
      </c>
      <c r="P622" s="2">
        <v>474</v>
      </c>
      <c r="Q622" s="2">
        <v>262</v>
      </c>
      <c r="R622" s="2">
        <v>64</v>
      </c>
      <c r="S622" s="2">
        <v>0</v>
      </c>
      <c r="T622" s="2">
        <v>0</v>
      </c>
      <c r="U622" s="2">
        <v>0</v>
      </c>
      <c r="V622" s="2">
        <v>0</v>
      </c>
      <c r="W622" s="2">
        <v>0</v>
      </c>
      <c r="X622" s="2">
        <v>28</v>
      </c>
      <c r="Y622" s="2">
        <v>413</v>
      </c>
      <c r="Z622" s="4">
        <v>1138</v>
      </c>
      <c r="AA622" s="2">
        <v>525</v>
      </c>
      <c r="AB622" s="2">
        <v>45</v>
      </c>
      <c r="AC622" s="2">
        <v>9</v>
      </c>
      <c r="AD622" s="2">
        <v>11</v>
      </c>
      <c r="AE622" s="2">
        <v>0</v>
      </c>
      <c r="AF622" s="2">
        <v>0</v>
      </c>
      <c r="AG622" s="2">
        <v>0</v>
      </c>
      <c r="AH622" s="2">
        <v>1</v>
      </c>
      <c r="AI622" s="2">
        <v>0</v>
      </c>
      <c r="AJ622" s="2">
        <v>0</v>
      </c>
      <c r="AK622" s="2">
        <v>0</v>
      </c>
      <c r="AL622" s="2">
        <v>0</v>
      </c>
      <c r="AM622" s="2">
        <v>0</v>
      </c>
      <c r="AN622" s="3">
        <f t="shared" si="36"/>
        <v>52452</v>
      </c>
      <c r="AO622">
        <f t="shared" si="37"/>
        <v>3041</v>
      </c>
      <c r="AP622">
        <f t="shared" si="38"/>
        <v>1</v>
      </c>
      <c r="AQ622" s="3">
        <f t="shared" si="39"/>
        <v>55494</v>
      </c>
    </row>
    <row r="623" spans="1:43" ht="15.75" hidden="1" thickTop="1" x14ac:dyDescent="0.25">
      <c r="A623" s="2">
        <v>11</v>
      </c>
      <c r="B623" s="2">
        <v>2022</v>
      </c>
      <c r="C623" s="2">
        <v>12</v>
      </c>
      <c r="D623" s="4">
        <v>12269</v>
      </c>
      <c r="E623" s="4">
        <v>19738</v>
      </c>
      <c r="F623" s="4">
        <v>20314</v>
      </c>
      <c r="G623" s="2">
        <v>76</v>
      </c>
      <c r="H623" s="2">
        <v>433</v>
      </c>
      <c r="I623" s="2">
        <v>3</v>
      </c>
      <c r="J623" s="2">
        <v>0</v>
      </c>
      <c r="K623" s="2">
        <v>144</v>
      </c>
      <c r="L623" s="2">
        <v>30</v>
      </c>
      <c r="M623" s="2">
        <v>0</v>
      </c>
      <c r="N623" s="2">
        <v>0</v>
      </c>
      <c r="O623" s="2">
        <v>73</v>
      </c>
      <c r="P623" s="2">
        <v>469</v>
      </c>
      <c r="Q623" s="2">
        <v>260</v>
      </c>
      <c r="R623" s="2">
        <v>57</v>
      </c>
      <c r="S623" s="2">
        <v>0</v>
      </c>
      <c r="T623" s="2">
        <v>0</v>
      </c>
      <c r="U623" s="2">
        <v>0</v>
      </c>
      <c r="V623" s="2">
        <v>0</v>
      </c>
      <c r="W623" s="2">
        <v>0</v>
      </c>
      <c r="X623" s="2">
        <v>28</v>
      </c>
      <c r="Y623" s="2">
        <v>419</v>
      </c>
      <c r="Z623" s="4">
        <v>1149</v>
      </c>
      <c r="AA623" s="2">
        <v>533</v>
      </c>
      <c r="AB623" s="2">
        <v>46</v>
      </c>
      <c r="AC623" s="2">
        <v>8</v>
      </c>
      <c r="AD623" s="2">
        <v>9</v>
      </c>
      <c r="AE623" s="2">
        <v>0</v>
      </c>
      <c r="AF623" s="2">
        <v>0</v>
      </c>
      <c r="AG623" s="2">
        <v>0</v>
      </c>
      <c r="AH623" s="2">
        <v>1</v>
      </c>
      <c r="AI623" s="2">
        <v>0</v>
      </c>
      <c r="AJ623" s="2">
        <v>0</v>
      </c>
      <c r="AK623" s="2">
        <v>0</v>
      </c>
      <c r="AL623" s="2">
        <v>0</v>
      </c>
      <c r="AM623" s="2">
        <v>0</v>
      </c>
      <c r="AN623" s="3">
        <f t="shared" si="36"/>
        <v>53007</v>
      </c>
      <c r="AO623">
        <f t="shared" si="37"/>
        <v>3051</v>
      </c>
      <c r="AP623">
        <f t="shared" si="38"/>
        <v>1</v>
      </c>
      <c r="AQ623" s="3">
        <f t="shared" si="39"/>
        <v>56059</v>
      </c>
    </row>
    <row r="624" spans="1:43" ht="15.75" hidden="1" thickTop="1" x14ac:dyDescent="0.25">
      <c r="A624" s="2">
        <v>13</v>
      </c>
      <c r="B624" s="2">
        <v>2022</v>
      </c>
      <c r="C624" s="2">
        <v>1</v>
      </c>
      <c r="D624" s="4">
        <v>2709</v>
      </c>
      <c r="E624" s="4">
        <v>4215</v>
      </c>
      <c r="F624" s="4">
        <v>5546</v>
      </c>
      <c r="G624" s="2">
        <v>130</v>
      </c>
      <c r="H624" s="2">
        <v>306</v>
      </c>
      <c r="I624" s="2">
        <v>2</v>
      </c>
      <c r="J624" s="2">
        <v>0</v>
      </c>
      <c r="K624" s="2">
        <v>6</v>
      </c>
      <c r="L624" s="2">
        <v>4</v>
      </c>
      <c r="M624" s="2">
        <v>1</v>
      </c>
      <c r="N624" s="2">
        <v>0</v>
      </c>
      <c r="O624" s="2">
        <v>37</v>
      </c>
      <c r="P624" s="2">
        <v>142</v>
      </c>
      <c r="Q624" s="2">
        <v>89</v>
      </c>
      <c r="R624" s="2">
        <v>18</v>
      </c>
      <c r="S624" s="2">
        <v>1</v>
      </c>
      <c r="T624" s="2">
        <v>0</v>
      </c>
      <c r="U624" s="2">
        <v>0</v>
      </c>
      <c r="V624" s="2">
        <v>0</v>
      </c>
      <c r="W624" s="2">
        <v>0</v>
      </c>
      <c r="X624" s="2">
        <v>4</v>
      </c>
      <c r="Y624" s="2">
        <v>65</v>
      </c>
      <c r="Z624" s="2">
        <v>360</v>
      </c>
      <c r="AA624" s="2">
        <v>178</v>
      </c>
      <c r="AB624" s="2">
        <v>11</v>
      </c>
      <c r="AC624" s="2">
        <v>3</v>
      </c>
      <c r="AD624" s="2">
        <v>0</v>
      </c>
      <c r="AE624" s="2">
        <v>0</v>
      </c>
      <c r="AF624" s="2">
        <v>0</v>
      </c>
      <c r="AG624" s="2">
        <v>0</v>
      </c>
      <c r="AH624" s="2">
        <v>0</v>
      </c>
      <c r="AI624" s="2">
        <v>0</v>
      </c>
      <c r="AJ624" s="2">
        <v>0</v>
      </c>
      <c r="AK624" s="2">
        <v>1</v>
      </c>
      <c r="AL624" s="2">
        <v>1</v>
      </c>
      <c r="AM624" s="2">
        <v>0</v>
      </c>
      <c r="AN624" s="3">
        <f t="shared" si="36"/>
        <v>12919</v>
      </c>
      <c r="AO624">
        <f t="shared" si="37"/>
        <v>908</v>
      </c>
      <c r="AP624">
        <f t="shared" si="38"/>
        <v>2</v>
      </c>
      <c r="AQ624" s="3">
        <f t="shared" si="39"/>
        <v>13829</v>
      </c>
    </row>
    <row r="625" spans="1:43" ht="15.75" hidden="1" thickTop="1" x14ac:dyDescent="0.25">
      <c r="A625" s="2">
        <v>13</v>
      </c>
      <c r="B625" s="2">
        <v>2022</v>
      </c>
      <c r="C625" s="2">
        <v>2</v>
      </c>
      <c r="D625" s="4">
        <v>2699</v>
      </c>
      <c r="E625" s="4">
        <v>4207</v>
      </c>
      <c r="F625" s="4">
        <v>5566</v>
      </c>
      <c r="G625" s="2">
        <v>131</v>
      </c>
      <c r="H625" s="2">
        <v>305</v>
      </c>
      <c r="I625" s="2">
        <v>2</v>
      </c>
      <c r="J625" s="2">
        <v>0</v>
      </c>
      <c r="K625" s="2">
        <v>6</v>
      </c>
      <c r="L625" s="2">
        <v>4</v>
      </c>
      <c r="M625" s="2">
        <v>1</v>
      </c>
      <c r="N625" s="2">
        <v>0</v>
      </c>
      <c r="O625" s="2">
        <v>37</v>
      </c>
      <c r="P625" s="2">
        <v>145</v>
      </c>
      <c r="Q625" s="2">
        <v>89</v>
      </c>
      <c r="R625" s="2">
        <v>18</v>
      </c>
      <c r="S625" s="2">
        <v>1</v>
      </c>
      <c r="T625" s="2">
        <v>0</v>
      </c>
      <c r="U625" s="2">
        <v>0</v>
      </c>
      <c r="V625" s="2">
        <v>0</v>
      </c>
      <c r="W625" s="2">
        <v>0</v>
      </c>
      <c r="X625" s="2">
        <v>4</v>
      </c>
      <c r="Y625" s="2">
        <v>64</v>
      </c>
      <c r="Z625" s="2">
        <v>358</v>
      </c>
      <c r="AA625" s="2">
        <v>178</v>
      </c>
      <c r="AB625" s="2">
        <v>11</v>
      </c>
      <c r="AC625" s="2">
        <v>3</v>
      </c>
      <c r="AD625" s="2">
        <v>0</v>
      </c>
      <c r="AE625" s="2">
        <v>0</v>
      </c>
      <c r="AF625" s="2">
        <v>0</v>
      </c>
      <c r="AG625" s="2">
        <v>0</v>
      </c>
      <c r="AH625" s="2">
        <v>0</v>
      </c>
      <c r="AI625" s="2">
        <v>0</v>
      </c>
      <c r="AJ625" s="2">
        <v>0</v>
      </c>
      <c r="AK625" s="2">
        <v>1</v>
      </c>
      <c r="AL625" s="2">
        <v>1</v>
      </c>
      <c r="AM625" s="2">
        <v>0</v>
      </c>
      <c r="AN625" s="3">
        <f t="shared" si="36"/>
        <v>12921</v>
      </c>
      <c r="AO625">
        <f t="shared" si="37"/>
        <v>908</v>
      </c>
      <c r="AP625">
        <f t="shared" si="38"/>
        <v>2</v>
      </c>
      <c r="AQ625" s="3">
        <f t="shared" si="39"/>
        <v>13831</v>
      </c>
    </row>
    <row r="626" spans="1:43" ht="15.75" hidden="1" thickTop="1" x14ac:dyDescent="0.25">
      <c r="A626" s="2">
        <v>13</v>
      </c>
      <c r="B626" s="2">
        <v>2022</v>
      </c>
      <c r="C626" s="2">
        <v>3</v>
      </c>
      <c r="D626" s="4">
        <v>2706</v>
      </c>
      <c r="E626" s="4">
        <v>4216</v>
      </c>
      <c r="F626" s="4">
        <v>5610</v>
      </c>
      <c r="G626" s="2">
        <v>131</v>
      </c>
      <c r="H626" s="2">
        <v>307</v>
      </c>
      <c r="I626" s="2">
        <v>2</v>
      </c>
      <c r="J626" s="2">
        <v>0</v>
      </c>
      <c r="K626" s="2">
        <v>6</v>
      </c>
      <c r="L626" s="2">
        <v>4</v>
      </c>
      <c r="M626" s="2">
        <v>1</v>
      </c>
      <c r="N626" s="2">
        <v>0</v>
      </c>
      <c r="O626" s="2">
        <v>38</v>
      </c>
      <c r="P626" s="2">
        <v>145</v>
      </c>
      <c r="Q626" s="2">
        <v>88</v>
      </c>
      <c r="R626" s="2">
        <v>19</v>
      </c>
      <c r="S626" s="2">
        <v>1</v>
      </c>
      <c r="T626" s="2">
        <v>0</v>
      </c>
      <c r="U626" s="2">
        <v>0</v>
      </c>
      <c r="V626" s="2">
        <v>0</v>
      </c>
      <c r="W626" s="2">
        <v>0</v>
      </c>
      <c r="X626" s="2">
        <v>4</v>
      </c>
      <c r="Y626" s="2">
        <v>65</v>
      </c>
      <c r="Z626" s="2">
        <v>356</v>
      </c>
      <c r="AA626" s="2">
        <v>179</v>
      </c>
      <c r="AB626" s="2">
        <v>11</v>
      </c>
      <c r="AC626" s="2">
        <v>3</v>
      </c>
      <c r="AD626" s="2">
        <v>0</v>
      </c>
      <c r="AE626" s="2">
        <v>0</v>
      </c>
      <c r="AF626" s="2">
        <v>0</v>
      </c>
      <c r="AG626" s="2">
        <v>0</v>
      </c>
      <c r="AH626" s="2">
        <v>0</v>
      </c>
      <c r="AI626" s="2">
        <v>0</v>
      </c>
      <c r="AJ626" s="2">
        <v>0</v>
      </c>
      <c r="AK626" s="2">
        <v>1</v>
      </c>
      <c r="AL626" s="2">
        <v>1</v>
      </c>
      <c r="AM626" s="2">
        <v>0</v>
      </c>
      <c r="AN626" s="3">
        <f t="shared" si="36"/>
        <v>12983</v>
      </c>
      <c r="AO626">
        <f t="shared" si="37"/>
        <v>909</v>
      </c>
      <c r="AP626">
        <f t="shared" si="38"/>
        <v>2</v>
      </c>
      <c r="AQ626" s="3">
        <f t="shared" si="39"/>
        <v>13894</v>
      </c>
    </row>
    <row r="627" spans="1:43" ht="15.75" hidden="1" thickTop="1" x14ac:dyDescent="0.25">
      <c r="A627" s="2">
        <v>13</v>
      </c>
      <c r="B627" s="2">
        <v>2022</v>
      </c>
      <c r="C627" s="2">
        <v>4</v>
      </c>
      <c r="D627" s="4">
        <v>2705</v>
      </c>
      <c r="E627" s="4">
        <v>4209</v>
      </c>
      <c r="F627" s="4">
        <v>5610</v>
      </c>
      <c r="G627" s="2">
        <v>131</v>
      </c>
      <c r="H627" s="2">
        <v>306</v>
      </c>
      <c r="I627" s="2">
        <v>2</v>
      </c>
      <c r="J627" s="2">
        <v>0</v>
      </c>
      <c r="K627" s="2">
        <v>6</v>
      </c>
      <c r="L627" s="2">
        <v>4</v>
      </c>
      <c r="M627" s="2">
        <v>1</v>
      </c>
      <c r="N627" s="2">
        <v>0</v>
      </c>
      <c r="O627" s="2">
        <v>38</v>
      </c>
      <c r="P627" s="2">
        <v>142</v>
      </c>
      <c r="Q627" s="2">
        <v>89</v>
      </c>
      <c r="R627" s="2">
        <v>19</v>
      </c>
      <c r="S627" s="2">
        <v>2</v>
      </c>
      <c r="T627" s="2">
        <v>0</v>
      </c>
      <c r="U627" s="2">
        <v>0</v>
      </c>
      <c r="V627" s="2">
        <v>0</v>
      </c>
      <c r="W627" s="2">
        <v>0</v>
      </c>
      <c r="X627" s="2">
        <v>4</v>
      </c>
      <c r="Y627" s="2">
        <v>65</v>
      </c>
      <c r="Z627" s="2">
        <v>358</v>
      </c>
      <c r="AA627" s="2">
        <v>181</v>
      </c>
      <c r="AB627" s="2">
        <v>11</v>
      </c>
      <c r="AC627" s="2">
        <v>3</v>
      </c>
      <c r="AD627" s="2">
        <v>0</v>
      </c>
      <c r="AE627" s="2">
        <v>0</v>
      </c>
      <c r="AF627" s="2">
        <v>0</v>
      </c>
      <c r="AG627" s="2">
        <v>0</v>
      </c>
      <c r="AH627" s="2">
        <v>0</v>
      </c>
      <c r="AI627" s="2">
        <v>0</v>
      </c>
      <c r="AJ627" s="2">
        <v>0</v>
      </c>
      <c r="AK627" s="2">
        <v>1</v>
      </c>
      <c r="AL627" s="2">
        <v>1</v>
      </c>
      <c r="AM627" s="2">
        <v>0</v>
      </c>
      <c r="AN627" s="3">
        <f t="shared" si="36"/>
        <v>12974</v>
      </c>
      <c r="AO627">
        <f t="shared" si="37"/>
        <v>912</v>
      </c>
      <c r="AP627">
        <f t="shared" si="38"/>
        <v>2</v>
      </c>
      <c r="AQ627" s="3">
        <f t="shared" si="39"/>
        <v>13888</v>
      </c>
    </row>
    <row r="628" spans="1:43" ht="15.75" hidden="1" thickTop="1" x14ac:dyDescent="0.25">
      <c r="A628" s="2">
        <v>13</v>
      </c>
      <c r="B628" s="2">
        <v>2022</v>
      </c>
      <c r="C628" s="2">
        <v>5</v>
      </c>
      <c r="D628" s="4">
        <v>2709</v>
      </c>
      <c r="E628" s="4">
        <v>4211</v>
      </c>
      <c r="F628" s="4">
        <v>5623</v>
      </c>
      <c r="G628" s="2">
        <v>130</v>
      </c>
      <c r="H628" s="2">
        <v>306</v>
      </c>
      <c r="I628" s="2">
        <v>2</v>
      </c>
      <c r="J628" s="2">
        <v>0</v>
      </c>
      <c r="K628" s="2">
        <v>6</v>
      </c>
      <c r="L628" s="2">
        <v>4</v>
      </c>
      <c r="M628" s="2">
        <v>1</v>
      </c>
      <c r="N628" s="2">
        <v>0</v>
      </c>
      <c r="O628" s="2">
        <v>38</v>
      </c>
      <c r="P628" s="2">
        <v>140</v>
      </c>
      <c r="Q628" s="2">
        <v>85</v>
      </c>
      <c r="R628" s="2">
        <v>19</v>
      </c>
      <c r="S628" s="2">
        <v>1</v>
      </c>
      <c r="T628" s="2">
        <v>0</v>
      </c>
      <c r="U628" s="2">
        <v>0</v>
      </c>
      <c r="V628" s="2">
        <v>0</v>
      </c>
      <c r="W628" s="2">
        <v>0</v>
      </c>
      <c r="X628" s="2">
        <v>4</v>
      </c>
      <c r="Y628" s="2">
        <v>65</v>
      </c>
      <c r="Z628" s="2">
        <v>361</v>
      </c>
      <c r="AA628" s="2">
        <v>182</v>
      </c>
      <c r="AB628" s="2">
        <v>12</v>
      </c>
      <c r="AC628" s="2">
        <v>3</v>
      </c>
      <c r="AD628" s="2">
        <v>0</v>
      </c>
      <c r="AE628" s="2">
        <v>0</v>
      </c>
      <c r="AF628" s="2">
        <v>0</v>
      </c>
      <c r="AG628" s="2">
        <v>0</v>
      </c>
      <c r="AH628" s="2">
        <v>0</v>
      </c>
      <c r="AI628" s="2">
        <v>0</v>
      </c>
      <c r="AJ628" s="2">
        <v>0</v>
      </c>
      <c r="AK628" s="2">
        <v>1</v>
      </c>
      <c r="AL628" s="2">
        <v>1</v>
      </c>
      <c r="AM628" s="2">
        <v>0</v>
      </c>
      <c r="AN628" s="3">
        <f t="shared" si="36"/>
        <v>12992</v>
      </c>
      <c r="AO628">
        <f t="shared" si="37"/>
        <v>910</v>
      </c>
      <c r="AP628">
        <f t="shared" si="38"/>
        <v>2</v>
      </c>
      <c r="AQ628" s="3">
        <f t="shared" si="39"/>
        <v>13904</v>
      </c>
    </row>
    <row r="629" spans="1:43" ht="15.75" hidden="1" thickTop="1" x14ac:dyDescent="0.25">
      <c r="A629" s="2">
        <v>13</v>
      </c>
      <c r="B629" s="2">
        <v>2022</v>
      </c>
      <c r="C629" s="2">
        <v>6</v>
      </c>
      <c r="D629" s="4">
        <v>2697</v>
      </c>
      <c r="E629" s="4">
        <v>4205</v>
      </c>
      <c r="F629" s="4">
        <v>5632</v>
      </c>
      <c r="G629" s="2">
        <v>131</v>
      </c>
      <c r="H629" s="2">
        <v>306</v>
      </c>
      <c r="I629" s="2">
        <v>2</v>
      </c>
      <c r="J629" s="2">
        <v>0</v>
      </c>
      <c r="K629" s="2">
        <v>6</v>
      </c>
      <c r="L629" s="2">
        <v>4</v>
      </c>
      <c r="M629" s="2">
        <v>1</v>
      </c>
      <c r="N629" s="2">
        <v>0</v>
      </c>
      <c r="O629" s="2">
        <v>38</v>
      </c>
      <c r="P629" s="2">
        <v>140</v>
      </c>
      <c r="Q629" s="2">
        <v>88</v>
      </c>
      <c r="R629" s="2">
        <v>17</v>
      </c>
      <c r="S629" s="2">
        <v>1</v>
      </c>
      <c r="T629" s="2">
        <v>0</v>
      </c>
      <c r="U629" s="2">
        <v>0</v>
      </c>
      <c r="V629" s="2">
        <v>0</v>
      </c>
      <c r="W629" s="2">
        <v>0</v>
      </c>
      <c r="X629" s="2">
        <v>4</v>
      </c>
      <c r="Y629" s="2">
        <v>66</v>
      </c>
      <c r="Z629" s="2">
        <v>359</v>
      </c>
      <c r="AA629" s="2">
        <v>183</v>
      </c>
      <c r="AB629" s="2">
        <v>12</v>
      </c>
      <c r="AC629" s="2">
        <v>3</v>
      </c>
      <c r="AD629" s="2">
        <v>0</v>
      </c>
      <c r="AE629" s="2">
        <v>0</v>
      </c>
      <c r="AF629" s="2">
        <v>0</v>
      </c>
      <c r="AG629" s="2">
        <v>0</v>
      </c>
      <c r="AH629" s="2">
        <v>0</v>
      </c>
      <c r="AI629" s="2">
        <v>0</v>
      </c>
      <c r="AJ629" s="2">
        <v>0</v>
      </c>
      <c r="AK629" s="2">
        <v>1</v>
      </c>
      <c r="AL629" s="2">
        <v>1</v>
      </c>
      <c r="AM629" s="2">
        <v>0</v>
      </c>
      <c r="AN629" s="3">
        <f t="shared" si="36"/>
        <v>12984</v>
      </c>
      <c r="AO629">
        <f t="shared" si="37"/>
        <v>911</v>
      </c>
      <c r="AP629">
        <f t="shared" si="38"/>
        <v>2</v>
      </c>
      <c r="AQ629" s="3">
        <f t="shared" si="39"/>
        <v>13897</v>
      </c>
    </row>
    <row r="630" spans="1:43" ht="15.75" hidden="1" thickTop="1" x14ac:dyDescent="0.25">
      <c r="A630" s="2">
        <v>13</v>
      </c>
      <c r="B630" s="2">
        <v>2022</v>
      </c>
      <c r="C630" s="2">
        <v>7</v>
      </c>
      <c r="D630" s="4">
        <v>2750</v>
      </c>
      <c r="E630" s="4">
        <v>4206</v>
      </c>
      <c r="F630" s="4">
        <v>5588</v>
      </c>
      <c r="G630" s="2">
        <v>131</v>
      </c>
      <c r="H630" s="2">
        <v>301</v>
      </c>
      <c r="I630" s="2">
        <v>2</v>
      </c>
      <c r="J630" s="2">
        <v>0</v>
      </c>
      <c r="K630" s="2">
        <v>6</v>
      </c>
      <c r="L630" s="2">
        <v>5</v>
      </c>
      <c r="M630" s="2">
        <v>0</v>
      </c>
      <c r="N630" s="2">
        <v>0</v>
      </c>
      <c r="O630" s="2">
        <v>36</v>
      </c>
      <c r="P630" s="2">
        <v>141</v>
      </c>
      <c r="Q630" s="2">
        <v>86</v>
      </c>
      <c r="R630" s="2">
        <v>19</v>
      </c>
      <c r="S630" s="2">
        <v>1</v>
      </c>
      <c r="T630" s="2">
        <v>0</v>
      </c>
      <c r="U630" s="2">
        <v>0</v>
      </c>
      <c r="V630" s="2">
        <v>0</v>
      </c>
      <c r="W630" s="2">
        <v>0</v>
      </c>
      <c r="X630" s="2">
        <v>4</v>
      </c>
      <c r="Y630" s="2">
        <v>70</v>
      </c>
      <c r="Z630" s="2">
        <v>350</v>
      </c>
      <c r="AA630" s="2">
        <v>191</v>
      </c>
      <c r="AB630" s="2">
        <v>12</v>
      </c>
      <c r="AC630" s="2">
        <v>3</v>
      </c>
      <c r="AD630" s="2">
        <v>0</v>
      </c>
      <c r="AE630" s="2">
        <v>0</v>
      </c>
      <c r="AF630" s="2">
        <v>0</v>
      </c>
      <c r="AG630" s="2">
        <v>0</v>
      </c>
      <c r="AH630" s="2">
        <v>0</v>
      </c>
      <c r="AI630" s="2">
        <v>0</v>
      </c>
      <c r="AJ630" s="2">
        <v>0</v>
      </c>
      <c r="AK630" s="2">
        <v>1</v>
      </c>
      <c r="AL630" s="2">
        <v>1</v>
      </c>
      <c r="AM630" s="2">
        <v>0</v>
      </c>
      <c r="AN630" s="3">
        <f t="shared" si="36"/>
        <v>12989</v>
      </c>
      <c r="AO630">
        <f t="shared" si="37"/>
        <v>913</v>
      </c>
      <c r="AP630">
        <f t="shared" si="38"/>
        <v>2</v>
      </c>
      <c r="AQ630" s="3">
        <f t="shared" si="39"/>
        <v>13904</v>
      </c>
    </row>
    <row r="631" spans="1:43" ht="15.75" hidden="1" thickTop="1" x14ac:dyDescent="0.25">
      <c r="A631" s="2">
        <v>13</v>
      </c>
      <c r="B631" s="2">
        <v>2022</v>
      </c>
      <c r="C631" s="2">
        <v>8</v>
      </c>
      <c r="D631" s="4">
        <v>2754</v>
      </c>
      <c r="E631" s="4">
        <v>4204</v>
      </c>
      <c r="F631" s="4">
        <v>5618</v>
      </c>
      <c r="G631" s="2">
        <v>131</v>
      </c>
      <c r="H631" s="2">
        <v>302</v>
      </c>
      <c r="I631" s="2">
        <v>2</v>
      </c>
      <c r="J631" s="2">
        <v>0</v>
      </c>
      <c r="K631" s="2">
        <v>6</v>
      </c>
      <c r="L631" s="2">
        <v>5</v>
      </c>
      <c r="M631" s="2">
        <v>0</v>
      </c>
      <c r="N631" s="2">
        <v>0</v>
      </c>
      <c r="O631" s="2">
        <v>36</v>
      </c>
      <c r="P631" s="2">
        <v>142</v>
      </c>
      <c r="Q631" s="2">
        <v>88</v>
      </c>
      <c r="R631" s="2">
        <v>19</v>
      </c>
      <c r="S631" s="2">
        <v>1</v>
      </c>
      <c r="T631" s="2">
        <v>0</v>
      </c>
      <c r="U631" s="2">
        <v>0</v>
      </c>
      <c r="V631" s="2">
        <v>0</v>
      </c>
      <c r="W631" s="2">
        <v>0</v>
      </c>
      <c r="X631" s="2">
        <v>4</v>
      </c>
      <c r="Y631" s="2">
        <v>70</v>
      </c>
      <c r="Z631" s="2">
        <v>351</v>
      </c>
      <c r="AA631" s="2">
        <v>191</v>
      </c>
      <c r="AB631" s="2">
        <v>12</v>
      </c>
      <c r="AC631" s="2">
        <v>3</v>
      </c>
      <c r="AD631" s="2">
        <v>0</v>
      </c>
      <c r="AE631" s="2">
        <v>0</v>
      </c>
      <c r="AF631" s="2">
        <v>0</v>
      </c>
      <c r="AG631" s="2">
        <v>0</v>
      </c>
      <c r="AH631" s="2">
        <v>0</v>
      </c>
      <c r="AI631" s="2">
        <v>0</v>
      </c>
      <c r="AJ631" s="2">
        <v>0</v>
      </c>
      <c r="AK631" s="2">
        <v>1</v>
      </c>
      <c r="AL631" s="2">
        <v>1</v>
      </c>
      <c r="AM631" s="2">
        <v>0</v>
      </c>
      <c r="AN631" s="3">
        <f t="shared" si="36"/>
        <v>13022</v>
      </c>
      <c r="AO631">
        <f t="shared" si="37"/>
        <v>917</v>
      </c>
      <c r="AP631">
        <f t="shared" si="38"/>
        <v>2</v>
      </c>
      <c r="AQ631" s="3">
        <f t="shared" si="39"/>
        <v>13941</v>
      </c>
    </row>
    <row r="632" spans="1:43" ht="15.75" hidden="1" thickTop="1" x14ac:dyDescent="0.25">
      <c r="A632" s="2">
        <v>13</v>
      </c>
      <c r="B632" s="2">
        <v>2022</v>
      </c>
      <c r="C632" s="2">
        <v>9</v>
      </c>
      <c r="D632" s="4">
        <v>2754</v>
      </c>
      <c r="E632" s="4">
        <v>4204</v>
      </c>
      <c r="F632" s="4">
        <v>5642</v>
      </c>
      <c r="G632" s="2">
        <v>131</v>
      </c>
      <c r="H632" s="2">
        <v>302</v>
      </c>
      <c r="I632" s="2">
        <v>2</v>
      </c>
      <c r="J632" s="2">
        <v>0</v>
      </c>
      <c r="K632" s="2">
        <v>6</v>
      </c>
      <c r="L632" s="2">
        <v>5</v>
      </c>
      <c r="M632" s="2">
        <v>0</v>
      </c>
      <c r="N632" s="2">
        <v>0</v>
      </c>
      <c r="O632" s="2">
        <v>36</v>
      </c>
      <c r="P632" s="2">
        <v>142</v>
      </c>
      <c r="Q632" s="2">
        <v>84</v>
      </c>
      <c r="R632" s="2">
        <v>21</v>
      </c>
      <c r="S632" s="2">
        <v>1</v>
      </c>
      <c r="T632" s="2">
        <v>0</v>
      </c>
      <c r="U632" s="2">
        <v>0</v>
      </c>
      <c r="V632" s="2">
        <v>0</v>
      </c>
      <c r="W632" s="2">
        <v>0</v>
      </c>
      <c r="X632" s="2">
        <v>4</v>
      </c>
      <c r="Y632" s="2">
        <v>69</v>
      </c>
      <c r="Z632" s="2">
        <v>355</v>
      </c>
      <c r="AA632" s="2">
        <v>190</v>
      </c>
      <c r="AB632" s="2">
        <v>12</v>
      </c>
      <c r="AC632" s="2">
        <v>3</v>
      </c>
      <c r="AD632" s="2">
        <v>0</v>
      </c>
      <c r="AE632" s="2">
        <v>0</v>
      </c>
      <c r="AF632" s="2">
        <v>0</v>
      </c>
      <c r="AG632" s="2">
        <v>0</v>
      </c>
      <c r="AH632" s="2">
        <v>0</v>
      </c>
      <c r="AI632" s="2">
        <v>0</v>
      </c>
      <c r="AJ632" s="2">
        <v>0</v>
      </c>
      <c r="AK632" s="2">
        <v>1</v>
      </c>
      <c r="AL632" s="2">
        <v>1</v>
      </c>
      <c r="AM632" s="2">
        <v>0</v>
      </c>
      <c r="AN632" s="3">
        <f t="shared" si="36"/>
        <v>13046</v>
      </c>
      <c r="AO632">
        <f t="shared" si="37"/>
        <v>917</v>
      </c>
      <c r="AP632">
        <f t="shared" si="38"/>
        <v>2</v>
      </c>
      <c r="AQ632" s="3">
        <f t="shared" si="39"/>
        <v>13965</v>
      </c>
    </row>
    <row r="633" spans="1:43" ht="15.75" hidden="1" thickTop="1" x14ac:dyDescent="0.25">
      <c r="A633" s="2">
        <v>13</v>
      </c>
      <c r="B633" s="2">
        <v>2022</v>
      </c>
      <c r="C633" s="2">
        <v>10</v>
      </c>
      <c r="D633" s="4">
        <v>2748</v>
      </c>
      <c r="E633" s="4">
        <v>4199</v>
      </c>
      <c r="F633" s="4">
        <v>5659</v>
      </c>
      <c r="G633" s="2">
        <v>133</v>
      </c>
      <c r="H633" s="2">
        <v>302</v>
      </c>
      <c r="I633" s="2">
        <v>2</v>
      </c>
      <c r="J633" s="2">
        <v>0</v>
      </c>
      <c r="K633" s="2">
        <v>6</v>
      </c>
      <c r="L633" s="2">
        <v>5</v>
      </c>
      <c r="M633" s="2">
        <v>0</v>
      </c>
      <c r="N633" s="2">
        <v>0</v>
      </c>
      <c r="O633" s="2">
        <v>36</v>
      </c>
      <c r="P633" s="2">
        <v>142</v>
      </c>
      <c r="Q633" s="2">
        <v>83</v>
      </c>
      <c r="R633" s="2">
        <v>20</v>
      </c>
      <c r="S633" s="2">
        <v>1</v>
      </c>
      <c r="T633" s="2">
        <v>0</v>
      </c>
      <c r="U633" s="2">
        <v>0</v>
      </c>
      <c r="V633" s="2">
        <v>0</v>
      </c>
      <c r="W633" s="2">
        <v>0</v>
      </c>
      <c r="X633" s="2">
        <v>4</v>
      </c>
      <c r="Y633" s="2">
        <v>69</v>
      </c>
      <c r="Z633" s="2">
        <v>360</v>
      </c>
      <c r="AA633" s="2">
        <v>191</v>
      </c>
      <c r="AB633" s="2">
        <v>12</v>
      </c>
      <c r="AC633" s="2">
        <v>3</v>
      </c>
      <c r="AD633" s="2">
        <v>0</v>
      </c>
      <c r="AE633" s="2">
        <v>0</v>
      </c>
      <c r="AF633" s="2">
        <v>0</v>
      </c>
      <c r="AG633" s="2">
        <v>0</v>
      </c>
      <c r="AH633" s="2">
        <v>0</v>
      </c>
      <c r="AI633" s="2">
        <v>0</v>
      </c>
      <c r="AJ633" s="2">
        <v>0</v>
      </c>
      <c r="AK633" s="2">
        <v>1</v>
      </c>
      <c r="AL633" s="2">
        <v>1</v>
      </c>
      <c r="AM633" s="2">
        <v>0</v>
      </c>
      <c r="AN633" s="3">
        <f t="shared" si="36"/>
        <v>13054</v>
      </c>
      <c r="AO633">
        <f t="shared" si="37"/>
        <v>921</v>
      </c>
      <c r="AP633">
        <f t="shared" si="38"/>
        <v>2</v>
      </c>
      <c r="AQ633" s="3">
        <f t="shared" si="39"/>
        <v>13977</v>
      </c>
    </row>
    <row r="634" spans="1:43" ht="15.75" hidden="1" thickTop="1" x14ac:dyDescent="0.25">
      <c r="A634" s="2">
        <v>13</v>
      </c>
      <c r="B634" s="2">
        <v>2022</v>
      </c>
      <c r="C634" s="2">
        <v>11</v>
      </c>
      <c r="D634" s="4">
        <v>2752</v>
      </c>
      <c r="E634" s="4">
        <v>4206</v>
      </c>
      <c r="F634" s="4">
        <v>5690</v>
      </c>
      <c r="G634" s="2">
        <v>134</v>
      </c>
      <c r="H634" s="2">
        <v>302</v>
      </c>
      <c r="I634" s="2">
        <v>2</v>
      </c>
      <c r="J634" s="2">
        <v>0</v>
      </c>
      <c r="K634" s="2">
        <v>6</v>
      </c>
      <c r="L634" s="2">
        <v>5</v>
      </c>
      <c r="M634" s="2">
        <v>0</v>
      </c>
      <c r="N634" s="2">
        <v>0</v>
      </c>
      <c r="O634" s="2">
        <v>36</v>
      </c>
      <c r="P634" s="2">
        <v>143</v>
      </c>
      <c r="Q634" s="2">
        <v>84</v>
      </c>
      <c r="R634" s="2">
        <v>22</v>
      </c>
      <c r="S634" s="2">
        <v>1</v>
      </c>
      <c r="T634" s="2">
        <v>1</v>
      </c>
      <c r="U634" s="2">
        <v>0</v>
      </c>
      <c r="V634" s="2">
        <v>0</v>
      </c>
      <c r="W634" s="2">
        <v>0</v>
      </c>
      <c r="X634" s="2">
        <v>4</v>
      </c>
      <c r="Y634" s="2">
        <v>69</v>
      </c>
      <c r="Z634" s="2">
        <v>360</v>
      </c>
      <c r="AA634" s="2">
        <v>190</v>
      </c>
      <c r="AB634" s="2">
        <v>12</v>
      </c>
      <c r="AC634" s="2">
        <v>2</v>
      </c>
      <c r="AD634" s="2">
        <v>0</v>
      </c>
      <c r="AE634" s="2">
        <v>0</v>
      </c>
      <c r="AF634" s="2">
        <v>0</v>
      </c>
      <c r="AG634" s="2">
        <v>0</v>
      </c>
      <c r="AH634" s="2">
        <v>0</v>
      </c>
      <c r="AI634" s="2">
        <v>0</v>
      </c>
      <c r="AJ634" s="2">
        <v>0</v>
      </c>
      <c r="AK634" s="2">
        <v>1</v>
      </c>
      <c r="AL634" s="2">
        <v>1</v>
      </c>
      <c r="AM634" s="2">
        <v>0</v>
      </c>
      <c r="AN634" s="3">
        <f t="shared" si="36"/>
        <v>13097</v>
      </c>
      <c r="AO634">
        <f t="shared" si="37"/>
        <v>924</v>
      </c>
      <c r="AP634">
        <f t="shared" si="38"/>
        <v>2</v>
      </c>
      <c r="AQ634" s="3">
        <f t="shared" si="39"/>
        <v>14023</v>
      </c>
    </row>
    <row r="635" spans="1:43" ht="15.75" hidden="1" thickTop="1" x14ac:dyDescent="0.25">
      <c r="A635" s="2">
        <v>13</v>
      </c>
      <c r="B635" s="2">
        <v>2022</v>
      </c>
      <c r="C635" s="2">
        <v>12</v>
      </c>
      <c r="D635" s="4">
        <v>2760</v>
      </c>
      <c r="E635" s="4">
        <v>4214</v>
      </c>
      <c r="F635" s="4">
        <v>5726</v>
      </c>
      <c r="G635" s="2">
        <v>135</v>
      </c>
      <c r="H635" s="2">
        <v>302</v>
      </c>
      <c r="I635" s="2">
        <v>2</v>
      </c>
      <c r="J635" s="2">
        <v>0</v>
      </c>
      <c r="K635" s="2">
        <v>6</v>
      </c>
      <c r="L635" s="2">
        <v>5</v>
      </c>
      <c r="M635" s="2">
        <v>0</v>
      </c>
      <c r="N635" s="2">
        <v>0</v>
      </c>
      <c r="O635" s="2">
        <v>36</v>
      </c>
      <c r="P635" s="2">
        <v>142</v>
      </c>
      <c r="Q635" s="2">
        <v>80</v>
      </c>
      <c r="R635" s="2">
        <v>22</v>
      </c>
      <c r="S635" s="2">
        <v>1</v>
      </c>
      <c r="T635" s="2">
        <v>1</v>
      </c>
      <c r="U635" s="2">
        <v>0</v>
      </c>
      <c r="V635" s="2">
        <v>0</v>
      </c>
      <c r="W635" s="2">
        <v>0</v>
      </c>
      <c r="X635" s="2">
        <v>4</v>
      </c>
      <c r="Y635" s="2">
        <v>70</v>
      </c>
      <c r="Z635" s="2">
        <v>364</v>
      </c>
      <c r="AA635" s="2">
        <v>190</v>
      </c>
      <c r="AB635" s="2">
        <v>12</v>
      </c>
      <c r="AC635" s="2">
        <v>2</v>
      </c>
      <c r="AD635" s="2">
        <v>0</v>
      </c>
      <c r="AE635" s="2">
        <v>0</v>
      </c>
      <c r="AF635" s="2">
        <v>0</v>
      </c>
      <c r="AG635" s="2">
        <v>0</v>
      </c>
      <c r="AH635" s="2">
        <v>0</v>
      </c>
      <c r="AI635" s="2">
        <v>0</v>
      </c>
      <c r="AJ635" s="2">
        <v>0</v>
      </c>
      <c r="AK635" s="2">
        <v>1</v>
      </c>
      <c r="AL635" s="2">
        <v>1</v>
      </c>
      <c r="AM635" s="2">
        <v>0</v>
      </c>
      <c r="AN635" s="3">
        <f t="shared" si="36"/>
        <v>13150</v>
      </c>
      <c r="AO635">
        <f t="shared" si="37"/>
        <v>924</v>
      </c>
      <c r="AP635">
        <f t="shared" si="38"/>
        <v>2</v>
      </c>
      <c r="AQ635" s="3">
        <f t="shared" si="39"/>
        <v>14076</v>
      </c>
    </row>
    <row r="636" spans="1:43" ht="15.75" hidden="1" thickTop="1" x14ac:dyDescent="0.25">
      <c r="A636" s="2">
        <v>14</v>
      </c>
      <c r="B636" s="2">
        <v>2022</v>
      </c>
      <c r="C636" s="2">
        <v>1</v>
      </c>
      <c r="D636" s="4">
        <v>4852</v>
      </c>
      <c r="E636" s="4">
        <v>6346</v>
      </c>
      <c r="F636" s="4">
        <v>3636</v>
      </c>
      <c r="G636" s="2">
        <v>52</v>
      </c>
      <c r="H636" s="2">
        <v>42</v>
      </c>
      <c r="I636" s="2">
        <v>4</v>
      </c>
      <c r="J636" s="2">
        <v>0</v>
      </c>
      <c r="K636" s="2">
        <v>24</v>
      </c>
      <c r="L636" s="2">
        <v>17</v>
      </c>
      <c r="M636" s="2">
        <v>0</v>
      </c>
      <c r="N636" s="2">
        <v>0</v>
      </c>
      <c r="O636" s="2">
        <v>96</v>
      </c>
      <c r="P636" s="2">
        <v>548</v>
      </c>
      <c r="Q636" s="2">
        <v>147</v>
      </c>
      <c r="R636" s="2">
        <v>23</v>
      </c>
      <c r="S636" s="2">
        <v>3</v>
      </c>
      <c r="T636" s="2">
        <v>0</v>
      </c>
      <c r="U636" s="2">
        <v>0</v>
      </c>
      <c r="V636" s="2">
        <v>0</v>
      </c>
      <c r="W636" s="2">
        <v>0</v>
      </c>
      <c r="X636" s="2">
        <v>8</v>
      </c>
      <c r="Y636" s="2">
        <v>264</v>
      </c>
      <c r="Z636" s="2">
        <v>414</v>
      </c>
      <c r="AA636" s="2">
        <v>176</v>
      </c>
      <c r="AB636" s="2">
        <v>20</v>
      </c>
      <c r="AC636" s="2">
        <v>8</v>
      </c>
      <c r="AD636" s="2">
        <v>2</v>
      </c>
      <c r="AE636" s="2">
        <v>0</v>
      </c>
      <c r="AF636" s="2">
        <v>0</v>
      </c>
      <c r="AG636" s="2">
        <v>0</v>
      </c>
      <c r="AH636" s="2">
        <v>0</v>
      </c>
      <c r="AI636" s="2">
        <v>0</v>
      </c>
      <c r="AJ636" s="2">
        <v>0</v>
      </c>
      <c r="AK636" s="2">
        <v>2</v>
      </c>
      <c r="AL636" s="2">
        <v>0</v>
      </c>
      <c r="AM636" s="2">
        <v>0</v>
      </c>
      <c r="AN636" s="3">
        <f t="shared" si="36"/>
        <v>14973</v>
      </c>
      <c r="AO636">
        <f t="shared" si="37"/>
        <v>1709</v>
      </c>
      <c r="AP636">
        <f t="shared" si="38"/>
        <v>2</v>
      </c>
      <c r="AQ636" s="3">
        <f t="shared" si="39"/>
        <v>16684</v>
      </c>
    </row>
    <row r="637" spans="1:43" ht="15.75" hidden="1" thickTop="1" x14ac:dyDescent="0.25">
      <c r="A637" s="2">
        <v>14</v>
      </c>
      <c r="B637" s="2">
        <v>2022</v>
      </c>
      <c r="C637" s="2">
        <v>2</v>
      </c>
      <c r="D637" s="4">
        <v>4855</v>
      </c>
      <c r="E637" s="4">
        <v>6399</v>
      </c>
      <c r="F637" s="4">
        <v>3640</v>
      </c>
      <c r="G637" s="2">
        <v>52</v>
      </c>
      <c r="H637" s="2">
        <v>42</v>
      </c>
      <c r="I637" s="2">
        <v>4</v>
      </c>
      <c r="J637" s="2">
        <v>0</v>
      </c>
      <c r="K637" s="2">
        <v>24</v>
      </c>
      <c r="L637" s="2">
        <v>17</v>
      </c>
      <c r="M637" s="2">
        <v>0</v>
      </c>
      <c r="N637" s="2">
        <v>0</v>
      </c>
      <c r="O637" s="2">
        <v>97</v>
      </c>
      <c r="P637" s="2">
        <v>547</v>
      </c>
      <c r="Q637" s="2">
        <v>154</v>
      </c>
      <c r="R637" s="2">
        <v>22</v>
      </c>
      <c r="S637" s="2">
        <v>3</v>
      </c>
      <c r="T637" s="2">
        <v>0</v>
      </c>
      <c r="U637" s="2">
        <v>0</v>
      </c>
      <c r="V637" s="2">
        <v>0</v>
      </c>
      <c r="W637" s="2">
        <v>0</v>
      </c>
      <c r="X637" s="2">
        <v>8</v>
      </c>
      <c r="Y637" s="2">
        <v>260</v>
      </c>
      <c r="Z637" s="2">
        <v>409</v>
      </c>
      <c r="AA637" s="2">
        <v>177</v>
      </c>
      <c r="AB637" s="2">
        <v>20</v>
      </c>
      <c r="AC637" s="2">
        <v>8</v>
      </c>
      <c r="AD637" s="2">
        <v>2</v>
      </c>
      <c r="AE637" s="2">
        <v>0</v>
      </c>
      <c r="AF637" s="2">
        <v>0</v>
      </c>
      <c r="AG637" s="2">
        <v>0</v>
      </c>
      <c r="AH637" s="2">
        <v>0</v>
      </c>
      <c r="AI637" s="2">
        <v>0</v>
      </c>
      <c r="AJ637" s="2">
        <v>0</v>
      </c>
      <c r="AK637" s="2">
        <v>2</v>
      </c>
      <c r="AL637" s="2">
        <v>0</v>
      </c>
      <c r="AM637" s="2">
        <v>0</v>
      </c>
      <c r="AN637" s="3">
        <f t="shared" si="36"/>
        <v>15033</v>
      </c>
      <c r="AO637">
        <f t="shared" si="37"/>
        <v>1707</v>
      </c>
      <c r="AP637">
        <f t="shared" si="38"/>
        <v>2</v>
      </c>
      <c r="AQ637" s="3">
        <f t="shared" si="39"/>
        <v>16742</v>
      </c>
    </row>
    <row r="638" spans="1:43" ht="15.75" hidden="1" thickTop="1" x14ac:dyDescent="0.25">
      <c r="A638" s="2">
        <v>14</v>
      </c>
      <c r="B638" s="2">
        <v>2022</v>
      </c>
      <c r="C638" s="2">
        <v>3</v>
      </c>
      <c r="D638" s="4">
        <v>4878</v>
      </c>
      <c r="E638" s="4">
        <v>6464</v>
      </c>
      <c r="F638" s="4">
        <v>3662</v>
      </c>
      <c r="G638" s="2">
        <v>52</v>
      </c>
      <c r="H638" s="2">
        <v>42</v>
      </c>
      <c r="I638" s="2">
        <v>4</v>
      </c>
      <c r="J638" s="2">
        <v>0</v>
      </c>
      <c r="K638" s="2">
        <v>24</v>
      </c>
      <c r="L638" s="2">
        <v>17</v>
      </c>
      <c r="M638" s="2">
        <v>0</v>
      </c>
      <c r="N638" s="2">
        <v>0</v>
      </c>
      <c r="O638" s="2">
        <v>97</v>
      </c>
      <c r="P638" s="2">
        <v>559</v>
      </c>
      <c r="Q638" s="2">
        <v>159</v>
      </c>
      <c r="R638" s="2">
        <v>22</v>
      </c>
      <c r="S638" s="2">
        <v>2</v>
      </c>
      <c r="T638" s="2">
        <v>0</v>
      </c>
      <c r="U638" s="2">
        <v>0</v>
      </c>
      <c r="V638" s="2">
        <v>0</v>
      </c>
      <c r="W638" s="2">
        <v>0</v>
      </c>
      <c r="X638" s="2">
        <v>8</v>
      </c>
      <c r="Y638" s="2">
        <v>258</v>
      </c>
      <c r="Z638" s="2">
        <v>410</v>
      </c>
      <c r="AA638" s="2">
        <v>178</v>
      </c>
      <c r="AB638" s="2">
        <v>21</v>
      </c>
      <c r="AC638" s="2">
        <v>8</v>
      </c>
      <c r="AD638" s="2">
        <v>2</v>
      </c>
      <c r="AE638" s="2">
        <v>0</v>
      </c>
      <c r="AF638" s="2">
        <v>0</v>
      </c>
      <c r="AG638" s="2">
        <v>0</v>
      </c>
      <c r="AH638" s="2">
        <v>0</v>
      </c>
      <c r="AI638" s="2">
        <v>0</v>
      </c>
      <c r="AJ638" s="2">
        <v>0</v>
      </c>
      <c r="AK638" s="2">
        <v>2</v>
      </c>
      <c r="AL638" s="2">
        <v>0</v>
      </c>
      <c r="AM638" s="2">
        <v>0</v>
      </c>
      <c r="AN638" s="3">
        <f t="shared" si="36"/>
        <v>15143</v>
      </c>
      <c r="AO638">
        <f t="shared" si="37"/>
        <v>1724</v>
      </c>
      <c r="AP638">
        <f t="shared" si="38"/>
        <v>2</v>
      </c>
      <c r="AQ638" s="3">
        <f t="shared" si="39"/>
        <v>16869</v>
      </c>
    </row>
    <row r="639" spans="1:43" ht="15.75" hidden="1" thickTop="1" x14ac:dyDescent="0.25">
      <c r="A639" s="2">
        <v>14</v>
      </c>
      <c r="B639" s="2">
        <v>2022</v>
      </c>
      <c r="C639" s="2">
        <v>4</v>
      </c>
      <c r="D639" s="4">
        <v>4860</v>
      </c>
      <c r="E639" s="4">
        <v>6516</v>
      </c>
      <c r="F639" s="4">
        <v>3672</v>
      </c>
      <c r="G639" s="2">
        <v>52</v>
      </c>
      <c r="H639" s="2">
        <v>42</v>
      </c>
      <c r="I639" s="2">
        <v>4</v>
      </c>
      <c r="J639" s="2">
        <v>0</v>
      </c>
      <c r="K639" s="2">
        <v>24</v>
      </c>
      <c r="L639" s="2">
        <v>17</v>
      </c>
      <c r="M639" s="2">
        <v>0</v>
      </c>
      <c r="N639" s="2">
        <v>0</v>
      </c>
      <c r="O639" s="2">
        <v>97</v>
      </c>
      <c r="P639" s="2">
        <v>559</v>
      </c>
      <c r="Q639" s="2">
        <v>160</v>
      </c>
      <c r="R639" s="2">
        <v>21</v>
      </c>
      <c r="S639" s="2">
        <v>3</v>
      </c>
      <c r="T639" s="2">
        <v>0</v>
      </c>
      <c r="U639" s="2">
        <v>0</v>
      </c>
      <c r="V639" s="2">
        <v>0</v>
      </c>
      <c r="W639" s="2">
        <v>0</v>
      </c>
      <c r="X639" s="2">
        <v>8</v>
      </c>
      <c r="Y639" s="2">
        <v>255</v>
      </c>
      <c r="Z639" s="2">
        <v>411</v>
      </c>
      <c r="AA639" s="2">
        <v>179</v>
      </c>
      <c r="AB639" s="2">
        <v>20</v>
      </c>
      <c r="AC639" s="2">
        <v>8</v>
      </c>
      <c r="AD639" s="2">
        <v>2</v>
      </c>
      <c r="AE639" s="2">
        <v>0</v>
      </c>
      <c r="AF639" s="2">
        <v>0</v>
      </c>
      <c r="AG639" s="2">
        <v>0</v>
      </c>
      <c r="AH639" s="2">
        <v>0</v>
      </c>
      <c r="AI639" s="2">
        <v>0</v>
      </c>
      <c r="AJ639" s="2">
        <v>0</v>
      </c>
      <c r="AK639" s="2">
        <v>2</v>
      </c>
      <c r="AL639" s="2">
        <v>0</v>
      </c>
      <c r="AM639" s="2">
        <v>0</v>
      </c>
      <c r="AN639" s="3">
        <f t="shared" si="36"/>
        <v>15187</v>
      </c>
      <c r="AO639">
        <f t="shared" si="37"/>
        <v>1723</v>
      </c>
      <c r="AP639">
        <f t="shared" si="38"/>
        <v>2</v>
      </c>
      <c r="AQ639" s="3">
        <f t="shared" si="39"/>
        <v>16912</v>
      </c>
    </row>
    <row r="640" spans="1:43" ht="15.75" hidden="1" thickTop="1" x14ac:dyDescent="0.25">
      <c r="A640" s="2">
        <v>14</v>
      </c>
      <c r="B640" s="2">
        <v>2022</v>
      </c>
      <c r="C640" s="2">
        <v>5</v>
      </c>
      <c r="D640" s="4">
        <v>4854</v>
      </c>
      <c r="E640" s="4">
        <v>6543</v>
      </c>
      <c r="F640" s="4">
        <v>3694</v>
      </c>
      <c r="G640" s="2">
        <v>53</v>
      </c>
      <c r="H640" s="2">
        <v>42</v>
      </c>
      <c r="I640" s="2">
        <v>4</v>
      </c>
      <c r="J640" s="2">
        <v>0</v>
      </c>
      <c r="K640" s="2">
        <v>24</v>
      </c>
      <c r="L640" s="2">
        <v>17</v>
      </c>
      <c r="M640" s="2">
        <v>0</v>
      </c>
      <c r="N640" s="2">
        <v>0</v>
      </c>
      <c r="O640" s="2">
        <v>97</v>
      </c>
      <c r="P640" s="2">
        <v>552</v>
      </c>
      <c r="Q640" s="2">
        <v>162</v>
      </c>
      <c r="R640" s="2">
        <v>20</v>
      </c>
      <c r="S640" s="2">
        <v>2</v>
      </c>
      <c r="T640" s="2">
        <v>0</v>
      </c>
      <c r="U640" s="2">
        <v>0</v>
      </c>
      <c r="V640" s="2">
        <v>0</v>
      </c>
      <c r="W640" s="2">
        <v>0</v>
      </c>
      <c r="X640" s="2">
        <v>8</v>
      </c>
      <c r="Y640" s="2">
        <v>254</v>
      </c>
      <c r="Z640" s="2">
        <v>414</v>
      </c>
      <c r="AA640" s="2">
        <v>180</v>
      </c>
      <c r="AB640" s="2">
        <v>21</v>
      </c>
      <c r="AC640" s="2">
        <v>8</v>
      </c>
      <c r="AD640" s="2">
        <v>2</v>
      </c>
      <c r="AE640" s="2">
        <v>0</v>
      </c>
      <c r="AF640" s="2">
        <v>0</v>
      </c>
      <c r="AG640" s="2">
        <v>0</v>
      </c>
      <c r="AH640" s="2">
        <v>0</v>
      </c>
      <c r="AI640" s="2">
        <v>0</v>
      </c>
      <c r="AJ640" s="2">
        <v>0</v>
      </c>
      <c r="AK640" s="2">
        <v>2</v>
      </c>
      <c r="AL640" s="2">
        <v>0</v>
      </c>
      <c r="AM640" s="2">
        <v>0</v>
      </c>
      <c r="AN640" s="3">
        <f t="shared" si="36"/>
        <v>15231</v>
      </c>
      <c r="AO640">
        <f t="shared" si="37"/>
        <v>1720</v>
      </c>
      <c r="AP640">
        <f t="shared" si="38"/>
        <v>2</v>
      </c>
      <c r="AQ640" s="3">
        <f t="shared" si="39"/>
        <v>16953</v>
      </c>
    </row>
    <row r="641" spans="1:43" ht="15.75" hidden="1" thickTop="1" x14ac:dyDescent="0.25">
      <c r="A641" s="2">
        <v>14</v>
      </c>
      <c r="B641" s="2">
        <v>2022</v>
      </c>
      <c r="C641" s="2">
        <v>6</v>
      </c>
      <c r="D641" s="4">
        <v>4853</v>
      </c>
      <c r="E641" s="4">
        <v>6581</v>
      </c>
      <c r="F641" s="4">
        <v>3710</v>
      </c>
      <c r="G641" s="2">
        <v>50</v>
      </c>
      <c r="H641" s="2">
        <v>42</v>
      </c>
      <c r="I641" s="2">
        <v>4</v>
      </c>
      <c r="J641" s="2">
        <v>0</v>
      </c>
      <c r="K641" s="2">
        <v>24</v>
      </c>
      <c r="L641" s="2">
        <v>17</v>
      </c>
      <c r="M641" s="2">
        <v>0</v>
      </c>
      <c r="N641" s="2">
        <v>0</v>
      </c>
      <c r="O641" s="2">
        <v>97</v>
      </c>
      <c r="P641" s="2">
        <v>587</v>
      </c>
      <c r="Q641" s="2">
        <v>178</v>
      </c>
      <c r="R641" s="2">
        <v>30</v>
      </c>
      <c r="S641" s="2">
        <v>3</v>
      </c>
      <c r="T641" s="2">
        <v>0</v>
      </c>
      <c r="U641" s="2">
        <v>0</v>
      </c>
      <c r="V641" s="2">
        <v>0</v>
      </c>
      <c r="W641" s="2">
        <v>0</v>
      </c>
      <c r="X641" s="2">
        <v>8</v>
      </c>
      <c r="Y641" s="2">
        <v>218</v>
      </c>
      <c r="Z641" s="2">
        <v>403</v>
      </c>
      <c r="AA641" s="2">
        <v>171</v>
      </c>
      <c r="AB641" s="2">
        <v>20</v>
      </c>
      <c r="AC641" s="2">
        <v>8</v>
      </c>
      <c r="AD641" s="2">
        <v>2</v>
      </c>
      <c r="AE641" s="2">
        <v>0</v>
      </c>
      <c r="AF641" s="2">
        <v>0</v>
      </c>
      <c r="AG641" s="2">
        <v>0</v>
      </c>
      <c r="AH641" s="2">
        <v>0</v>
      </c>
      <c r="AI641" s="2">
        <v>0</v>
      </c>
      <c r="AJ641" s="2">
        <v>0</v>
      </c>
      <c r="AK641" s="2">
        <v>2</v>
      </c>
      <c r="AL641" s="2">
        <v>0</v>
      </c>
      <c r="AM641" s="2">
        <v>0</v>
      </c>
      <c r="AN641" s="3">
        <f t="shared" si="36"/>
        <v>15281</v>
      </c>
      <c r="AO641">
        <f t="shared" si="37"/>
        <v>1725</v>
      </c>
      <c r="AP641">
        <f t="shared" si="38"/>
        <v>2</v>
      </c>
      <c r="AQ641" s="3">
        <f t="shared" si="39"/>
        <v>17008</v>
      </c>
    </row>
    <row r="642" spans="1:43" ht="15.75" hidden="1" thickTop="1" x14ac:dyDescent="0.25">
      <c r="A642" s="2">
        <v>14</v>
      </c>
      <c r="B642" s="2">
        <v>2022</v>
      </c>
      <c r="C642" s="2">
        <v>7</v>
      </c>
      <c r="D642" s="4">
        <v>5073</v>
      </c>
      <c r="E642" s="4">
        <v>6681</v>
      </c>
      <c r="F642" s="4">
        <v>3440</v>
      </c>
      <c r="G642" s="2">
        <v>52</v>
      </c>
      <c r="H642" s="2">
        <v>44</v>
      </c>
      <c r="I642" s="2">
        <v>4</v>
      </c>
      <c r="J642" s="2">
        <v>0</v>
      </c>
      <c r="K642" s="2">
        <v>27</v>
      </c>
      <c r="L642" s="2">
        <v>14</v>
      </c>
      <c r="M642" s="2">
        <v>0</v>
      </c>
      <c r="N642" s="2">
        <v>0</v>
      </c>
      <c r="O642" s="2">
        <v>95</v>
      </c>
      <c r="P642" s="2">
        <v>599</v>
      </c>
      <c r="Q642" s="2">
        <v>162</v>
      </c>
      <c r="R642" s="2">
        <v>31</v>
      </c>
      <c r="S642" s="2">
        <v>3</v>
      </c>
      <c r="T642" s="2">
        <v>0</v>
      </c>
      <c r="U642" s="2">
        <v>0</v>
      </c>
      <c r="V642" s="2">
        <v>0</v>
      </c>
      <c r="W642" s="2">
        <v>0</v>
      </c>
      <c r="X642" s="2">
        <v>8</v>
      </c>
      <c r="Y642" s="2">
        <v>227</v>
      </c>
      <c r="Z642" s="2">
        <v>394</v>
      </c>
      <c r="AA642" s="2">
        <v>175</v>
      </c>
      <c r="AB642" s="2">
        <v>19</v>
      </c>
      <c r="AC642" s="2">
        <v>6</v>
      </c>
      <c r="AD642" s="2">
        <v>3</v>
      </c>
      <c r="AE642" s="2">
        <v>0</v>
      </c>
      <c r="AF642" s="2">
        <v>0</v>
      </c>
      <c r="AG642" s="2">
        <v>0</v>
      </c>
      <c r="AH642" s="2">
        <v>0</v>
      </c>
      <c r="AI642" s="2">
        <v>0</v>
      </c>
      <c r="AJ642" s="2">
        <v>0</v>
      </c>
      <c r="AK642" s="2">
        <v>2</v>
      </c>
      <c r="AL642" s="2">
        <v>0</v>
      </c>
      <c r="AM642" s="2">
        <v>0</v>
      </c>
      <c r="AN642" s="3">
        <f t="shared" si="36"/>
        <v>15335</v>
      </c>
      <c r="AO642">
        <f t="shared" si="37"/>
        <v>1722</v>
      </c>
      <c r="AP642">
        <f t="shared" si="38"/>
        <v>2</v>
      </c>
      <c r="AQ642" s="3">
        <f t="shared" si="39"/>
        <v>17059</v>
      </c>
    </row>
    <row r="643" spans="1:43" ht="15.75" hidden="1" thickTop="1" x14ac:dyDescent="0.25">
      <c r="A643" s="2">
        <v>14</v>
      </c>
      <c r="B643" s="2">
        <v>2022</v>
      </c>
      <c r="C643" s="2">
        <v>8</v>
      </c>
      <c r="D643" s="4">
        <v>5075</v>
      </c>
      <c r="E643" s="4">
        <v>6717</v>
      </c>
      <c r="F643" s="4">
        <v>3460</v>
      </c>
      <c r="G643" s="2">
        <v>52</v>
      </c>
      <c r="H643" s="2">
        <v>44</v>
      </c>
      <c r="I643" s="2">
        <v>4</v>
      </c>
      <c r="J643" s="2">
        <v>0</v>
      </c>
      <c r="K643" s="2">
        <v>27</v>
      </c>
      <c r="L643" s="2">
        <v>14</v>
      </c>
      <c r="M643" s="2">
        <v>0</v>
      </c>
      <c r="N643" s="2">
        <v>0</v>
      </c>
      <c r="O643" s="2">
        <v>95</v>
      </c>
      <c r="P643" s="2">
        <v>599</v>
      </c>
      <c r="Q643" s="2">
        <v>161</v>
      </c>
      <c r="R643" s="2">
        <v>31</v>
      </c>
      <c r="S643" s="2">
        <v>2</v>
      </c>
      <c r="T643" s="2">
        <v>0</v>
      </c>
      <c r="U643" s="2">
        <v>0</v>
      </c>
      <c r="V643" s="2">
        <v>0</v>
      </c>
      <c r="W643" s="2">
        <v>0</v>
      </c>
      <c r="X643" s="2">
        <v>8</v>
      </c>
      <c r="Y643" s="2">
        <v>225</v>
      </c>
      <c r="Z643" s="2">
        <v>399</v>
      </c>
      <c r="AA643" s="2">
        <v>176</v>
      </c>
      <c r="AB643" s="2">
        <v>20</v>
      </c>
      <c r="AC643" s="2">
        <v>6</v>
      </c>
      <c r="AD643" s="2">
        <v>3</v>
      </c>
      <c r="AE643" s="2">
        <v>0</v>
      </c>
      <c r="AF643" s="2">
        <v>0</v>
      </c>
      <c r="AG643" s="2">
        <v>0</v>
      </c>
      <c r="AH643" s="2">
        <v>0</v>
      </c>
      <c r="AI643" s="2">
        <v>0</v>
      </c>
      <c r="AJ643" s="2">
        <v>0</v>
      </c>
      <c r="AK643" s="2">
        <v>2</v>
      </c>
      <c r="AL643" s="2">
        <v>0</v>
      </c>
      <c r="AM643" s="2">
        <v>0</v>
      </c>
      <c r="AN643" s="3">
        <f t="shared" si="36"/>
        <v>15393</v>
      </c>
      <c r="AO643">
        <f t="shared" si="37"/>
        <v>1725</v>
      </c>
      <c r="AP643">
        <f t="shared" si="38"/>
        <v>2</v>
      </c>
      <c r="AQ643" s="3">
        <f t="shared" si="39"/>
        <v>17120</v>
      </c>
    </row>
    <row r="644" spans="1:43" ht="15.75" hidden="1" thickTop="1" x14ac:dyDescent="0.25">
      <c r="A644" s="2">
        <v>14</v>
      </c>
      <c r="B644" s="2">
        <v>2022</v>
      </c>
      <c r="C644" s="2">
        <v>9</v>
      </c>
      <c r="D644" s="4">
        <v>5063</v>
      </c>
      <c r="E644" s="4">
        <v>6763</v>
      </c>
      <c r="F644" s="4">
        <v>3475</v>
      </c>
      <c r="G644" s="2">
        <v>55</v>
      </c>
      <c r="H644" s="2">
        <v>44</v>
      </c>
      <c r="I644" s="2">
        <v>4</v>
      </c>
      <c r="J644" s="2">
        <v>0</v>
      </c>
      <c r="K644" s="2">
        <v>27</v>
      </c>
      <c r="L644" s="2">
        <v>14</v>
      </c>
      <c r="M644" s="2">
        <v>0</v>
      </c>
      <c r="N644" s="2">
        <v>0</v>
      </c>
      <c r="O644" s="2">
        <v>95</v>
      </c>
      <c r="P644" s="2">
        <v>599</v>
      </c>
      <c r="Q644" s="2">
        <v>161</v>
      </c>
      <c r="R644" s="2">
        <v>31</v>
      </c>
      <c r="S644" s="2">
        <v>2</v>
      </c>
      <c r="T644" s="2">
        <v>0</v>
      </c>
      <c r="U644" s="2">
        <v>0</v>
      </c>
      <c r="V644" s="2">
        <v>0</v>
      </c>
      <c r="W644" s="2">
        <v>0</v>
      </c>
      <c r="X644" s="2">
        <v>8</v>
      </c>
      <c r="Y644" s="2">
        <v>225</v>
      </c>
      <c r="Z644" s="2">
        <v>399</v>
      </c>
      <c r="AA644" s="2">
        <v>176</v>
      </c>
      <c r="AB644" s="2">
        <v>20</v>
      </c>
      <c r="AC644" s="2">
        <v>6</v>
      </c>
      <c r="AD644" s="2">
        <v>3</v>
      </c>
      <c r="AE644" s="2">
        <v>0</v>
      </c>
      <c r="AF644" s="2">
        <v>0</v>
      </c>
      <c r="AG644" s="2">
        <v>0</v>
      </c>
      <c r="AH644" s="2">
        <v>0</v>
      </c>
      <c r="AI644" s="2">
        <v>0</v>
      </c>
      <c r="AJ644" s="2">
        <v>0</v>
      </c>
      <c r="AK644" s="2">
        <v>2</v>
      </c>
      <c r="AL644" s="2">
        <v>0</v>
      </c>
      <c r="AM644" s="2">
        <v>0</v>
      </c>
      <c r="AN644" s="3">
        <f t="shared" ref="AN644:AN671" si="40">SUM(D644:M644)</f>
        <v>15445</v>
      </c>
      <c r="AO644">
        <f t="shared" ref="AO644:AO671" si="41">SUM(N644:AD644)</f>
        <v>1725</v>
      </c>
      <c r="AP644">
        <f t="shared" ref="AP644:AP671" si="42">SUM(AE644:AM644)</f>
        <v>2</v>
      </c>
      <c r="AQ644" s="3">
        <f t="shared" ref="AQ644:AQ671" si="43">SUM(AN644:AP644)</f>
        <v>17172</v>
      </c>
    </row>
    <row r="645" spans="1:43" ht="15.75" hidden="1" thickTop="1" x14ac:dyDescent="0.25">
      <c r="A645" s="2">
        <v>14</v>
      </c>
      <c r="B645" s="2">
        <v>2022</v>
      </c>
      <c r="C645" s="2">
        <v>10</v>
      </c>
      <c r="D645" s="4">
        <v>5065</v>
      </c>
      <c r="E645" s="4">
        <v>6798</v>
      </c>
      <c r="F645" s="4">
        <v>3504</v>
      </c>
      <c r="G645" s="2">
        <v>50</v>
      </c>
      <c r="H645" s="2">
        <v>46</v>
      </c>
      <c r="I645" s="2">
        <v>4</v>
      </c>
      <c r="J645" s="2">
        <v>0</v>
      </c>
      <c r="K645" s="2">
        <v>25</v>
      </c>
      <c r="L645" s="2">
        <v>14</v>
      </c>
      <c r="M645" s="2">
        <v>0</v>
      </c>
      <c r="N645" s="2">
        <v>0</v>
      </c>
      <c r="O645" s="2">
        <v>95</v>
      </c>
      <c r="P645" s="2">
        <v>596</v>
      </c>
      <c r="Q645" s="2">
        <v>162</v>
      </c>
      <c r="R645" s="2">
        <v>34</v>
      </c>
      <c r="S645" s="2">
        <v>2</v>
      </c>
      <c r="T645" s="2">
        <v>0</v>
      </c>
      <c r="U645" s="2">
        <v>0</v>
      </c>
      <c r="V645" s="2">
        <v>0</v>
      </c>
      <c r="W645" s="2">
        <v>0</v>
      </c>
      <c r="X645" s="2">
        <v>8</v>
      </c>
      <c r="Y645" s="2">
        <v>228</v>
      </c>
      <c r="Z645" s="2">
        <v>399</v>
      </c>
      <c r="AA645" s="2">
        <v>173</v>
      </c>
      <c r="AB645" s="2">
        <v>20</v>
      </c>
      <c r="AC645" s="2">
        <v>6</v>
      </c>
      <c r="AD645" s="2">
        <v>3</v>
      </c>
      <c r="AE645" s="2">
        <v>0</v>
      </c>
      <c r="AF645" s="2">
        <v>0</v>
      </c>
      <c r="AG645" s="2">
        <v>0</v>
      </c>
      <c r="AH645" s="2">
        <v>0</v>
      </c>
      <c r="AI645" s="2">
        <v>0</v>
      </c>
      <c r="AJ645" s="2">
        <v>0</v>
      </c>
      <c r="AK645" s="2">
        <v>2</v>
      </c>
      <c r="AL645" s="2">
        <v>0</v>
      </c>
      <c r="AM645" s="2">
        <v>0</v>
      </c>
      <c r="AN645" s="3">
        <f t="shared" si="40"/>
        <v>15506</v>
      </c>
      <c r="AO645">
        <f t="shared" si="41"/>
        <v>1726</v>
      </c>
      <c r="AP645">
        <f t="shared" si="42"/>
        <v>2</v>
      </c>
      <c r="AQ645" s="3">
        <f t="shared" si="43"/>
        <v>17234</v>
      </c>
    </row>
    <row r="646" spans="1:43" ht="15.75" hidden="1" thickTop="1" x14ac:dyDescent="0.25">
      <c r="A646" s="2">
        <v>14</v>
      </c>
      <c r="B646" s="2">
        <v>2022</v>
      </c>
      <c r="C646" s="2">
        <v>11</v>
      </c>
      <c r="D646" s="4">
        <v>5087</v>
      </c>
      <c r="E646" s="4">
        <v>6847</v>
      </c>
      <c r="F646" s="4">
        <v>3527</v>
      </c>
      <c r="G646" s="2">
        <v>51</v>
      </c>
      <c r="H646" s="2">
        <v>45</v>
      </c>
      <c r="I646" s="2">
        <v>5</v>
      </c>
      <c r="J646" s="2">
        <v>0</v>
      </c>
      <c r="K646" s="2">
        <v>25</v>
      </c>
      <c r="L646" s="2">
        <v>13</v>
      </c>
      <c r="M646" s="2">
        <v>0</v>
      </c>
      <c r="N646" s="2">
        <v>0</v>
      </c>
      <c r="O646" s="2">
        <v>95</v>
      </c>
      <c r="P646" s="2">
        <v>597</v>
      </c>
      <c r="Q646" s="2">
        <v>165</v>
      </c>
      <c r="R646" s="2">
        <v>34</v>
      </c>
      <c r="S646" s="2">
        <v>3</v>
      </c>
      <c r="T646" s="2">
        <v>0</v>
      </c>
      <c r="U646" s="2">
        <v>0</v>
      </c>
      <c r="V646" s="2">
        <v>0</v>
      </c>
      <c r="W646" s="2">
        <v>0</v>
      </c>
      <c r="X646" s="2">
        <v>8</v>
      </c>
      <c r="Y646" s="2">
        <v>225</v>
      </c>
      <c r="Z646" s="2">
        <v>398</v>
      </c>
      <c r="AA646" s="2">
        <v>173</v>
      </c>
      <c r="AB646" s="2">
        <v>19</v>
      </c>
      <c r="AC646" s="2">
        <v>6</v>
      </c>
      <c r="AD646" s="2">
        <v>3</v>
      </c>
      <c r="AE646" s="2">
        <v>0</v>
      </c>
      <c r="AF646" s="2">
        <v>0</v>
      </c>
      <c r="AG646" s="2">
        <v>0</v>
      </c>
      <c r="AH646" s="2">
        <v>0</v>
      </c>
      <c r="AI646" s="2">
        <v>0</v>
      </c>
      <c r="AJ646" s="2">
        <v>0</v>
      </c>
      <c r="AK646" s="2">
        <v>2</v>
      </c>
      <c r="AL646" s="2">
        <v>0</v>
      </c>
      <c r="AM646" s="2">
        <v>0</v>
      </c>
      <c r="AN646" s="3">
        <f t="shared" si="40"/>
        <v>15600</v>
      </c>
      <c r="AO646">
        <f t="shared" si="41"/>
        <v>1726</v>
      </c>
      <c r="AP646">
        <f t="shared" si="42"/>
        <v>2</v>
      </c>
      <c r="AQ646" s="3">
        <f t="shared" si="43"/>
        <v>17328</v>
      </c>
    </row>
    <row r="647" spans="1:43" ht="15.75" hidden="1" thickTop="1" x14ac:dyDescent="0.25">
      <c r="A647" s="2">
        <v>14</v>
      </c>
      <c r="B647" s="2">
        <v>2022</v>
      </c>
      <c r="C647" s="2">
        <v>12</v>
      </c>
      <c r="D647" s="4">
        <v>5127</v>
      </c>
      <c r="E647" s="4">
        <v>6899</v>
      </c>
      <c r="F647" s="4">
        <v>3576</v>
      </c>
      <c r="G647" s="2">
        <v>53</v>
      </c>
      <c r="H647" s="2">
        <v>46</v>
      </c>
      <c r="I647" s="2">
        <v>4</v>
      </c>
      <c r="J647" s="2">
        <v>0</v>
      </c>
      <c r="K647" s="2">
        <v>25</v>
      </c>
      <c r="L647" s="2">
        <v>14</v>
      </c>
      <c r="M647" s="2">
        <v>0</v>
      </c>
      <c r="N647" s="2">
        <v>0</v>
      </c>
      <c r="O647" s="2">
        <v>95</v>
      </c>
      <c r="P647" s="2">
        <v>581</v>
      </c>
      <c r="Q647" s="2">
        <v>152</v>
      </c>
      <c r="R647" s="2">
        <v>23</v>
      </c>
      <c r="S647" s="2">
        <v>3</v>
      </c>
      <c r="T647" s="2">
        <v>0</v>
      </c>
      <c r="U647" s="2">
        <v>0</v>
      </c>
      <c r="V647" s="2">
        <v>0</v>
      </c>
      <c r="W647" s="2">
        <v>0</v>
      </c>
      <c r="X647" s="2">
        <v>8</v>
      </c>
      <c r="Y647" s="2">
        <v>252</v>
      </c>
      <c r="Z647" s="2">
        <v>417</v>
      </c>
      <c r="AA647" s="2">
        <v>184</v>
      </c>
      <c r="AB647" s="2">
        <v>21</v>
      </c>
      <c r="AC647" s="2">
        <v>6</v>
      </c>
      <c r="AD647" s="2">
        <v>3</v>
      </c>
      <c r="AE647" s="2">
        <v>0</v>
      </c>
      <c r="AF647" s="2">
        <v>0</v>
      </c>
      <c r="AG647" s="2">
        <v>0</v>
      </c>
      <c r="AH647" s="2">
        <v>0</v>
      </c>
      <c r="AI647" s="2">
        <v>0</v>
      </c>
      <c r="AJ647" s="2">
        <v>0</v>
      </c>
      <c r="AK647" s="2">
        <v>2</v>
      </c>
      <c r="AL647" s="2">
        <v>0</v>
      </c>
      <c r="AM647" s="2">
        <v>0</v>
      </c>
      <c r="AN647" s="3">
        <f t="shared" si="40"/>
        <v>15744</v>
      </c>
      <c r="AO647">
        <f t="shared" si="41"/>
        <v>1745</v>
      </c>
      <c r="AP647">
        <f t="shared" si="42"/>
        <v>2</v>
      </c>
      <c r="AQ647" s="3">
        <f t="shared" si="43"/>
        <v>17491</v>
      </c>
    </row>
    <row r="648" spans="1:43" ht="15.75" hidden="1" thickTop="1" x14ac:dyDescent="0.25">
      <c r="A648" s="2">
        <v>15</v>
      </c>
      <c r="B648" s="2">
        <v>2022</v>
      </c>
      <c r="C648" s="2">
        <v>1</v>
      </c>
      <c r="D648" s="4">
        <v>8928</v>
      </c>
      <c r="E648" s="4">
        <v>27032</v>
      </c>
      <c r="F648" s="4">
        <v>12633</v>
      </c>
      <c r="G648" s="2">
        <v>57</v>
      </c>
      <c r="H648" s="2">
        <v>39</v>
      </c>
      <c r="I648" s="2">
        <v>0</v>
      </c>
      <c r="J648" s="2">
        <v>0</v>
      </c>
      <c r="K648" s="2">
        <v>9</v>
      </c>
      <c r="L648" s="2">
        <v>6</v>
      </c>
      <c r="M648" s="2">
        <v>0</v>
      </c>
      <c r="N648" s="2">
        <v>0</v>
      </c>
      <c r="O648" s="2">
        <v>68</v>
      </c>
      <c r="P648" s="2">
        <v>449</v>
      </c>
      <c r="Q648" s="2">
        <v>115</v>
      </c>
      <c r="R648" s="2">
        <v>27</v>
      </c>
      <c r="S648" s="2">
        <v>2</v>
      </c>
      <c r="T648" s="2">
        <v>0</v>
      </c>
      <c r="U648" s="2">
        <v>0</v>
      </c>
      <c r="V648" s="2">
        <v>0</v>
      </c>
      <c r="W648" s="2">
        <v>0</v>
      </c>
      <c r="X648" s="2">
        <v>17</v>
      </c>
      <c r="Y648" s="2">
        <v>224</v>
      </c>
      <c r="Z648" s="2">
        <v>567</v>
      </c>
      <c r="AA648" s="2">
        <v>235</v>
      </c>
      <c r="AB648" s="2">
        <v>24</v>
      </c>
      <c r="AC648" s="2">
        <v>8</v>
      </c>
      <c r="AD648" s="2">
        <v>6</v>
      </c>
      <c r="AE648" s="2">
        <v>0</v>
      </c>
      <c r="AF648" s="2">
        <v>1</v>
      </c>
      <c r="AG648" s="2">
        <v>0</v>
      </c>
      <c r="AH648" s="2">
        <v>1</v>
      </c>
      <c r="AI648" s="2">
        <v>0</v>
      </c>
      <c r="AJ648" s="2">
        <v>0</v>
      </c>
      <c r="AK648" s="2">
        <v>0</v>
      </c>
      <c r="AL648" s="2">
        <v>1</v>
      </c>
      <c r="AM648" s="2">
        <v>0</v>
      </c>
      <c r="AN648" s="3">
        <f t="shared" si="40"/>
        <v>48704</v>
      </c>
      <c r="AO648">
        <f t="shared" si="41"/>
        <v>1742</v>
      </c>
      <c r="AP648">
        <f t="shared" si="42"/>
        <v>3</v>
      </c>
      <c r="AQ648" s="3">
        <f t="shared" si="43"/>
        <v>50449</v>
      </c>
    </row>
    <row r="649" spans="1:43" ht="15.75" hidden="1" thickTop="1" x14ac:dyDescent="0.25">
      <c r="A649" s="2">
        <v>15</v>
      </c>
      <c r="B649" s="2">
        <v>2022</v>
      </c>
      <c r="C649" s="2">
        <v>2</v>
      </c>
      <c r="D649" s="4">
        <v>8921</v>
      </c>
      <c r="E649" s="4">
        <v>27091</v>
      </c>
      <c r="F649" s="4">
        <v>13001</v>
      </c>
      <c r="G649" s="2">
        <v>58</v>
      </c>
      <c r="H649" s="2">
        <v>41</v>
      </c>
      <c r="I649" s="2">
        <v>0</v>
      </c>
      <c r="J649" s="2">
        <v>0</v>
      </c>
      <c r="K649" s="2">
        <v>9</v>
      </c>
      <c r="L649" s="2">
        <v>6</v>
      </c>
      <c r="M649" s="2">
        <v>0</v>
      </c>
      <c r="N649" s="2">
        <v>0</v>
      </c>
      <c r="O649" s="2">
        <v>67</v>
      </c>
      <c r="P649" s="2">
        <v>448</v>
      </c>
      <c r="Q649" s="2">
        <v>120</v>
      </c>
      <c r="R649" s="2">
        <v>28</v>
      </c>
      <c r="S649" s="2">
        <v>2</v>
      </c>
      <c r="T649" s="2">
        <v>0</v>
      </c>
      <c r="U649" s="2">
        <v>0</v>
      </c>
      <c r="V649" s="2">
        <v>0</v>
      </c>
      <c r="W649" s="2">
        <v>0</v>
      </c>
      <c r="X649" s="2">
        <v>17</v>
      </c>
      <c r="Y649" s="2">
        <v>223</v>
      </c>
      <c r="Z649" s="2">
        <v>571</v>
      </c>
      <c r="AA649" s="2">
        <v>237</v>
      </c>
      <c r="AB649" s="2">
        <v>26</v>
      </c>
      <c r="AC649" s="2">
        <v>8</v>
      </c>
      <c r="AD649" s="2">
        <v>6</v>
      </c>
      <c r="AE649" s="2">
        <v>0</v>
      </c>
      <c r="AF649" s="2">
        <v>1</v>
      </c>
      <c r="AG649" s="2">
        <v>0</v>
      </c>
      <c r="AH649" s="2">
        <v>1</v>
      </c>
      <c r="AI649" s="2">
        <v>0</v>
      </c>
      <c r="AJ649" s="2">
        <v>0</v>
      </c>
      <c r="AK649" s="2">
        <v>0</v>
      </c>
      <c r="AL649" s="2">
        <v>1</v>
      </c>
      <c r="AM649" s="2">
        <v>0</v>
      </c>
      <c r="AN649" s="3">
        <f t="shared" si="40"/>
        <v>49127</v>
      </c>
      <c r="AO649">
        <f t="shared" si="41"/>
        <v>1753</v>
      </c>
      <c r="AP649">
        <f t="shared" si="42"/>
        <v>3</v>
      </c>
      <c r="AQ649" s="3">
        <f t="shared" si="43"/>
        <v>50883</v>
      </c>
    </row>
    <row r="650" spans="1:43" ht="15.75" hidden="1" thickTop="1" x14ac:dyDescent="0.25">
      <c r="A650" s="2">
        <v>15</v>
      </c>
      <c r="B650" s="2">
        <v>2022</v>
      </c>
      <c r="C650" s="2">
        <v>3</v>
      </c>
      <c r="D650" s="4">
        <v>8921</v>
      </c>
      <c r="E650" s="4">
        <v>27054</v>
      </c>
      <c r="F650" s="4">
        <v>13326</v>
      </c>
      <c r="G650" s="2">
        <v>58</v>
      </c>
      <c r="H650" s="2">
        <v>41</v>
      </c>
      <c r="I650" s="2">
        <v>0</v>
      </c>
      <c r="J650" s="2">
        <v>0</v>
      </c>
      <c r="K650" s="2">
        <v>9</v>
      </c>
      <c r="L650" s="2">
        <v>6</v>
      </c>
      <c r="M650" s="2">
        <v>0</v>
      </c>
      <c r="N650" s="2">
        <v>0</v>
      </c>
      <c r="O650" s="2">
        <v>67</v>
      </c>
      <c r="P650" s="2">
        <v>447</v>
      </c>
      <c r="Q650" s="2">
        <v>115</v>
      </c>
      <c r="R650" s="2">
        <v>30</v>
      </c>
      <c r="S650" s="2">
        <v>2</v>
      </c>
      <c r="T650" s="2">
        <v>0</v>
      </c>
      <c r="U650" s="2">
        <v>0</v>
      </c>
      <c r="V650" s="2">
        <v>0</v>
      </c>
      <c r="W650" s="2">
        <v>0</v>
      </c>
      <c r="X650" s="2">
        <v>17</v>
      </c>
      <c r="Y650" s="2">
        <v>221</v>
      </c>
      <c r="Z650" s="2">
        <v>578</v>
      </c>
      <c r="AA650" s="2">
        <v>238</v>
      </c>
      <c r="AB650" s="2">
        <v>25</v>
      </c>
      <c r="AC650" s="2">
        <v>8</v>
      </c>
      <c r="AD650" s="2">
        <v>6</v>
      </c>
      <c r="AE650" s="2">
        <v>0</v>
      </c>
      <c r="AF650" s="2">
        <v>1</v>
      </c>
      <c r="AG650" s="2">
        <v>0</v>
      </c>
      <c r="AH650" s="2">
        <v>1</v>
      </c>
      <c r="AI650" s="2">
        <v>0</v>
      </c>
      <c r="AJ650" s="2">
        <v>0</v>
      </c>
      <c r="AK650" s="2">
        <v>0</v>
      </c>
      <c r="AL650" s="2">
        <v>1</v>
      </c>
      <c r="AM650" s="2">
        <v>0</v>
      </c>
      <c r="AN650" s="3">
        <f t="shared" si="40"/>
        <v>49415</v>
      </c>
      <c r="AO650">
        <f t="shared" si="41"/>
        <v>1754</v>
      </c>
      <c r="AP650">
        <f t="shared" si="42"/>
        <v>3</v>
      </c>
      <c r="AQ650" s="3">
        <f t="shared" si="43"/>
        <v>51172</v>
      </c>
    </row>
    <row r="651" spans="1:43" ht="15.75" hidden="1" thickTop="1" x14ac:dyDescent="0.25">
      <c r="A651" s="2">
        <v>15</v>
      </c>
      <c r="B651" s="2">
        <v>2022</v>
      </c>
      <c r="C651" s="2">
        <v>4</v>
      </c>
      <c r="D651" s="4">
        <v>8905</v>
      </c>
      <c r="E651" s="4">
        <v>27023</v>
      </c>
      <c r="F651" s="4">
        <v>13592</v>
      </c>
      <c r="G651" s="2">
        <v>58</v>
      </c>
      <c r="H651" s="2">
        <v>41</v>
      </c>
      <c r="I651" s="2">
        <v>0</v>
      </c>
      <c r="J651" s="2">
        <v>0</v>
      </c>
      <c r="K651" s="2">
        <v>9</v>
      </c>
      <c r="L651" s="2">
        <v>6</v>
      </c>
      <c r="M651" s="2">
        <v>0</v>
      </c>
      <c r="N651" s="2">
        <v>0</v>
      </c>
      <c r="O651" s="2">
        <v>68</v>
      </c>
      <c r="P651" s="2">
        <v>445</v>
      </c>
      <c r="Q651" s="2">
        <v>122</v>
      </c>
      <c r="R651" s="2">
        <v>27</v>
      </c>
      <c r="S651" s="2">
        <v>2</v>
      </c>
      <c r="T651" s="2">
        <v>0</v>
      </c>
      <c r="U651" s="2">
        <v>0</v>
      </c>
      <c r="V651" s="2">
        <v>0</v>
      </c>
      <c r="W651" s="2">
        <v>0</v>
      </c>
      <c r="X651" s="2">
        <v>17</v>
      </c>
      <c r="Y651" s="2">
        <v>224</v>
      </c>
      <c r="Z651" s="2">
        <v>577</v>
      </c>
      <c r="AA651" s="2">
        <v>241</v>
      </c>
      <c r="AB651" s="2">
        <v>25</v>
      </c>
      <c r="AC651" s="2">
        <v>7</v>
      </c>
      <c r="AD651" s="2">
        <v>7</v>
      </c>
      <c r="AE651" s="2">
        <v>0</v>
      </c>
      <c r="AF651" s="2">
        <v>1</v>
      </c>
      <c r="AG651" s="2">
        <v>0</v>
      </c>
      <c r="AH651" s="2">
        <v>1</v>
      </c>
      <c r="AI651" s="2">
        <v>0</v>
      </c>
      <c r="AJ651" s="2">
        <v>0</v>
      </c>
      <c r="AK651" s="2">
        <v>0</v>
      </c>
      <c r="AL651" s="2">
        <v>1</v>
      </c>
      <c r="AM651" s="2">
        <v>0</v>
      </c>
      <c r="AN651" s="3">
        <f t="shared" si="40"/>
        <v>49634</v>
      </c>
      <c r="AO651">
        <f t="shared" si="41"/>
        <v>1762</v>
      </c>
      <c r="AP651">
        <f t="shared" si="42"/>
        <v>3</v>
      </c>
      <c r="AQ651" s="3">
        <f t="shared" si="43"/>
        <v>51399</v>
      </c>
    </row>
    <row r="652" spans="1:43" ht="15.75" hidden="1" thickTop="1" x14ac:dyDescent="0.25">
      <c r="A652" s="2">
        <v>15</v>
      </c>
      <c r="B652" s="2">
        <v>2022</v>
      </c>
      <c r="C652" s="2">
        <v>5</v>
      </c>
      <c r="D652" s="4">
        <v>8887</v>
      </c>
      <c r="E652" s="4">
        <v>27069</v>
      </c>
      <c r="F652" s="4">
        <v>14031</v>
      </c>
      <c r="G652" s="2">
        <v>58</v>
      </c>
      <c r="H652" s="2">
        <v>41</v>
      </c>
      <c r="I652" s="2">
        <v>0</v>
      </c>
      <c r="J652" s="2">
        <v>0</v>
      </c>
      <c r="K652" s="2">
        <v>9</v>
      </c>
      <c r="L652" s="2">
        <v>6</v>
      </c>
      <c r="M652" s="2">
        <v>0</v>
      </c>
      <c r="N652" s="2">
        <v>0</v>
      </c>
      <c r="O652" s="2">
        <v>68</v>
      </c>
      <c r="P652" s="2">
        <v>443</v>
      </c>
      <c r="Q652" s="2">
        <v>126</v>
      </c>
      <c r="R652" s="2">
        <v>28</v>
      </c>
      <c r="S652" s="2">
        <v>2</v>
      </c>
      <c r="T652" s="2">
        <v>0</v>
      </c>
      <c r="U652" s="2">
        <v>0</v>
      </c>
      <c r="V652" s="2">
        <v>0</v>
      </c>
      <c r="W652" s="2">
        <v>0</v>
      </c>
      <c r="X652" s="2">
        <v>17</v>
      </c>
      <c r="Y652" s="2">
        <v>223</v>
      </c>
      <c r="Z652" s="2">
        <v>578</v>
      </c>
      <c r="AA652" s="2">
        <v>242</v>
      </c>
      <c r="AB652" s="2">
        <v>25</v>
      </c>
      <c r="AC652" s="2">
        <v>7</v>
      </c>
      <c r="AD652" s="2">
        <v>7</v>
      </c>
      <c r="AE652" s="2">
        <v>0</v>
      </c>
      <c r="AF652" s="2">
        <v>1</v>
      </c>
      <c r="AG652" s="2">
        <v>0</v>
      </c>
      <c r="AH652" s="2">
        <v>1</v>
      </c>
      <c r="AI652" s="2">
        <v>0</v>
      </c>
      <c r="AJ652" s="2">
        <v>0</v>
      </c>
      <c r="AK652" s="2">
        <v>0</v>
      </c>
      <c r="AL652" s="2">
        <v>1</v>
      </c>
      <c r="AM652" s="2">
        <v>0</v>
      </c>
      <c r="AN652" s="3">
        <f t="shared" si="40"/>
        <v>50101</v>
      </c>
      <c r="AO652">
        <f t="shared" si="41"/>
        <v>1766</v>
      </c>
      <c r="AP652">
        <f t="shared" si="42"/>
        <v>3</v>
      </c>
      <c r="AQ652" s="3">
        <f t="shared" si="43"/>
        <v>51870</v>
      </c>
    </row>
    <row r="653" spans="1:43" ht="15.75" hidden="1" thickTop="1" x14ac:dyDescent="0.25">
      <c r="A653" s="2">
        <v>15</v>
      </c>
      <c r="B653" s="2">
        <v>2022</v>
      </c>
      <c r="C653" s="2">
        <v>6</v>
      </c>
      <c r="D653" s="4">
        <v>8873</v>
      </c>
      <c r="E653" s="4">
        <v>27107</v>
      </c>
      <c r="F653" s="4">
        <v>14345</v>
      </c>
      <c r="G653" s="2">
        <v>58</v>
      </c>
      <c r="H653" s="2">
        <v>41</v>
      </c>
      <c r="I653" s="2">
        <v>0</v>
      </c>
      <c r="J653" s="2">
        <v>0</v>
      </c>
      <c r="K653" s="2">
        <v>9</v>
      </c>
      <c r="L653" s="2">
        <v>6</v>
      </c>
      <c r="M653" s="2">
        <v>0</v>
      </c>
      <c r="N653" s="2">
        <v>0</v>
      </c>
      <c r="O653" s="2">
        <v>69</v>
      </c>
      <c r="P653" s="2">
        <v>440</v>
      </c>
      <c r="Q653" s="2">
        <v>124</v>
      </c>
      <c r="R653" s="2">
        <v>27</v>
      </c>
      <c r="S653" s="2">
        <v>2</v>
      </c>
      <c r="T653" s="2">
        <v>0</v>
      </c>
      <c r="U653" s="2">
        <v>0</v>
      </c>
      <c r="V653" s="2">
        <v>0</v>
      </c>
      <c r="W653" s="2">
        <v>0</v>
      </c>
      <c r="X653" s="2">
        <v>17</v>
      </c>
      <c r="Y653" s="2">
        <v>223</v>
      </c>
      <c r="Z653" s="2">
        <v>578</v>
      </c>
      <c r="AA653" s="2">
        <v>244</v>
      </c>
      <c r="AB653" s="2">
        <v>25</v>
      </c>
      <c r="AC653" s="2">
        <v>7</v>
      </c>
      <c r="AD653" s="2">
        <v>7</v>
      </c>
      <c r="AE653" s="2">
        <v>0</v>
      </c>
      <c r="AF653" s="2">
        <v>1</v>
      </c>
      <c r="AG653" s="2">
        <v>0</v>
      </c>
      <c r="AH653" s="2">
        <v>1</v>
      </c>
      <c r="AI653" s="2">
        <v>0</v>
      </c>
      <c r="AJ653" s="2">
        <v>0</v>
      </c>
      <c r="AK653" s="2">
        <v>0</v>
      </c>
      <c r="AL653" s="2">
        <v>1</v>
      </c>
      <c r="AM653" s="2">
        <v>0</v>
      </c>
      <c r="AN653" s="3">
        <f t="shared" si="40"/>
        <v>50439</v>
      </c>
      <c r="AO653">
        <f t="shared" si="41"/>
        <v>1763</v>
      </c>
      <c r="AP653">
        <f t="shared" si="42"/>
        <v>3</v>
      </c>
      <c r="AQ653" s="3">
        <f t="shared" si="43"/>
        <v>52205</v>
      </c>
    </row>
    <row r="654" spans="1:43" ht="15.75" hidden="1" thickTop="1" x14ac:dyDescent="0.25">
      <c r="A654" s="2">
        <v>15</v>
      </c>
      <c r="B654" s="2">
        <v>2022</v>
      </c>
      <c r="C654" s="2">
        <v>7</v>
      </c>
      <c r="D654" s="4">
        <v>10798</v>
      </c>
      <c r="E654" s="4">
        <v>27135</v>
      </c>
      <c r="F654" s="4">
        <v>12785</v>
      </c>
      <c r="G654" s="2">
        <v>59</v>
      </c>
      <c r="H654" s="2">
        <v>40</v>
      </c>
      <c r="I654" s="2">
        <v>2</v>
      </c>
      <c r="J654" s="2">
        <v>0</v>
      </c>
      <c r="K654" s="2">
        <v>8</v>
      </c>
      <c r="L654" s="2">
        <v>7</v>
      </c>
      <c r="M654" s="2">
        <v>0</v>
      </c>
      <c r="N654" s="2">
        <v>0</v>
      </c>
      <c r="O654" s="2">
        <v>69</v>
      </c>
      <c r="P654" s="2">
        <v>445</v>
      </c>
      <c r="Q654" s="2">
        <v>111</v>
      </c>
      <c r="R654" s="2">
        <v>23</v>
      </c>
      <c r="S654" s="2">
        <v>1</v>
      </c>
      <c r="T654" s="2">
        <v>0</v>
      </c>
      <c r="U654" s="2">
        <v>0</v>
      </c>
      <c r="V654" s="2">
        <v>0</v>
      </c>
      <c r="W654" s="2">
        <v>0</v>
      </c>
      <c r="X654" s="2">
        <v>17</v>
      </c>
      <c r="Y654" s="2">
        <v>245</v>
      </c>
      <c r="Z654" s="2">
        <v>566</v>
      </c>
      <c r="AA654" s="2">
        <v>244</v>
      </c>
      <c r="AB654" s="2">
        <v>25</v>
      </c>
      <c r="AC654" s="2">
        <v>7</v>
      </c>
      <c r="AD654" s="2">
        <v>7</v>
      </c>
      <c r="AE654" s="2">
        <v>0</v>
      </c>
      <c r="AF654" s="2">
        <v>1</v>
      </c>
      <c r="AG654" s="2">
        <v>0</v>
      </c>
      <c r="AH654" s="2">
        <v>1</v>
      </c>
      <c r="AI654" s="2">
        <v>0</v>
      </c>
      <c r="AJ654" s="2">
        <v>0</v>
      </c>
      <c r="AK654" s="2">
        <v>0</v>
      </c>
      <c r="AL654" s="2">
        <v>1</v>
      </c>
      <c r="AM654" s="2">
        <v>0</v>
      </c>
      <c r="AN654" s="3">
        <f t="shared" si="40"/>
        <v>50834</v>
      </c>
      <c r="AO654">
        <f t="shared" si="41"/>
        <v>1760</v>
      </c>
      <c r="AP654">
        <f t="shared" si="42"/>
        <v>3</v>
      </c>
      <c r="AQ654" s="3">
        <f t="shared" si="43"/>
        <v>52597</v>
      </c>
    </row>
    <row r="655" spans="1:43" ht="15.75" hidden="1" thickTop="1" x14ac:dyDescent="0.25">
      <c r="A655" s="2">
        <v>15</v>
      </c>
      <c r="B655" s="2">
        <v>2022</v>
      </c>
      <c r="C655" s="2">
        <v>8</v>
      </c>
      <c r="D655" s="4">
        <v>10790</v>
      </c>
      <c r="E655" s="4">
        <v>27146</v>
      </c>
      <c r="F655" s="4">
        <v>13238</v>
      </c>
      <c r="G655" s="2">
        <v>59</v>
      </c>
      <c r="H655" s="2">
        <v>40</v>
      </c>
      <c r="I655" s="2">
        <v>2</v>
      </c>
      <c r="J655" s="2">
        <v>0</v>
      </c>
      <c r="K655" s="2">
        <v>8</v>
      </c>
      <c r="L655" s="2">
        <v>7</v>
      </c>
      <c r="M655" s="2">
        <v>0</v>
      </c>
      <c r="N655" s="2">
        <v>0</v>
      </c>
      <c r="O655" s="2">
        <v>69</v>
      </c>
      <c r="P655" s="2">
        <v>446</v>
      </c>
      <c r="Q655" s="2">
        <v>114</v>
      </c>
      <c r="R655" s="2">
        <v>23</v>
      </c>
      <c r="S655" s="2">
        <v>0</v>
      </c>
      <c r="T655" s="2">
        <v>0</v>
      </c>
      <c r="U655" s="2">
        <v>0</v>
      </c>
      <c r="V655" s="2">
        <v>0</v>
      </c>
      <c r="W655" s="2">
        <v>0</v>
      </c>
      <c r="X655" s="2">
        <v>17</v>
      </c>
      <c r="Y655" s="2">
        <v>245</v>
      </c>
      <c r="Z655" s="2">
        <v>567</v>
      </c>
      <c r="AA655" s="2">
        <v>244</v>
      </c>
      <c r="AB655" s="2">
        <v>26</v>
      </c>
      <c r="AC655" s="2">
        <v>7</v>
      </c>
      <c r="AD655" s="2">
        <v>7</v>
      </c>
      <c r="AE655" s="2">
        <v>0</v>
      </c>
      <c r="AF655" s="2">
        <v>1</v>
      </c>
      <c r="AG655" s="2">
        <v>0</v>
      </c>
      <c r="AH655" s="2">
        <v>1</v>
      </c>
      <c r="AI655" s="2">
        <v>0</v>
      </c>
      <c r="AJ655" s="2">
        <v>0</v>
      </c>
      <c r="AK655" s="2">
        <v>0</v>
      </c>
      <c r="AL655" s="2">
        <v>1</v>
      </c>
      <c r="AM655" s="2">
        <v>0</v>
      </c>
      <c r="AN655" s="3">
        <f t="shared" si="40"/>
        <v>51290</v>
      </c>
      <c r="AO655">
        <f t="shared" si="41"/>
        <v>1765</v>
      </c>
      <c r="AP655">
        <f t="shared" si="42"/>
        <v>3</v>
      </c>
      <c r="AQ655" s="3">
        <f t="shared" si="43"/>
        <v>53058</v>
      </c>
    </row>
    <row r="656" spans="1:43" ht="15.75" hidden="1" thickTop="1" x14ac:dyDescent="0.25">
      <c r="A656" s="2">
        <v>15</v>
      </c>
      <c r="B656" s="2">
        <v>2022</v>
      </c>
      <c r="C656" s="2">
        <v>9</v>
      </c>
      <c r="D656" s="4">
        <v>10786</v>
      </c>
      <c r="E656" s="4">
        <v>27137</v>
      </c>
      <c r="F656" s="4">
        <v>13621</v>
      </c>
      <c r="G656" s="2">
        <v>60</v>
      </c>
      <c r="H656" s="2">
        <v>40</v>
      </c>
      <c r="I656" s="2">
        <v>2</v>
      </c>
      <c r="J656" s="2">
        <v>0</v>
      </c>
      <c r="K656" s="2">
        <v>8</v>
      </c>
      <c r="L656" s="2">
        <v>7</v>
      </c>
      <c r="M656" s="2">
        <v>0</v>
      </c>
      <c r="N656" s="2">
        <v>0</v>
      </c>
      <c r="O656" s="2">
        <v>69</v>
      </c>
      <c r="P656" s="2">
        <v>450</v>
      </c>
      <c r="Q656" s="2">
        <v>116</v>
      </c>
      <c r="R656" s="2">
        <v>23</v>
      </c>
      <c r="S656" s="2">
        <v>0</v>
      </c>
      <c r="T656" s="2">
        <v>0</v>
      </c>
      <c r="U656" s="2">
        <v>0</v>
      </c>
      <c r="V656" s="2">
        <v>0</v>
      </c>
      <c r="W656" s="2">
        <v>0</v>
      </c>
      <c r="X656" s="2">
        <v>16</v>
      </c>
      <c r="Y656" s="2">
        <v>244</v>
      </c>
      <c r="Z656" s="2">
        <v>569</v>
      </c>
      <c r="AA656" s="2">
        <v>246</v>
      </c>
      <c r="AB656" s="2">
        <v>26</v>
      </c>
      <c r="AC656" s="2">
        <v>7</v>
      </c>
      <c r="AD656" s="2">
        <v>7</v>
      </c>
      <c r="AE656" s="2">
        <v>0</v>
      </c>
      <c r="AF656" s="2">
        <v>1</v>
      </c>
      <c r="AG656" s="2">
        <v>0</v>
      </c>
      <c r="AH656" s="2">
        <v>1</v>
      </c>
      <c r="AI656" s="2">
        <v>0</v>
      </c>
      <c r="AJ656" s="2">
        <v>0</v>
      </c>
      <c r="AK656" s="2">
        <v>0</v>
      </c>
      <c r="AL656" s="2">
        <v>1</v>
      </c>
      <c r="AM656" s="2">
        <v>0</v>
      </c>
      <c r="AN656" s="3">
        <f t="shared" si="40"/>
        <v>51661</v>
      </c>
      <c r="AO656">
        <f t="shared" si="41"/>
        <v>1773</v>
      </c>
      <c r="AP656">
        <f t="shared" si="42"/>
        <v>3</v>
      </c>
      <c r="AQ656" s="3">
        <f t="shared" si="43"/>
        <v>53437</v>
      </c>
    </row>
    <row r="657" spans="1:43" ht="15.75" hidden="1" thickTop="1" x14ac:dyDescent="0.25">
      <c r="A657" s="2">
        <v>15</v>
      </c>
      <c r="B657" s="2">
        <v>2022</v>
      </c>
      <c r="C657" s="2">
        <v>10</v>
      </c>
      <c r="D657" s="4">
        <v>10788</v>
      </c>
      <c r="E657" s="4">
        <v>27181</v>
      </c>
      <c r="F657" s="4">
        <v>13908</v>
      </c>
      <c r="G657" s="2">
        <v>60</v>
      </c>
      <c r="H657" s="2">
        <v>40</v>
      </c>
      <c r="I657" s="2">
        <v>2</v>
      </c>
      <c r="J657" s="2">
        <v>0</v>
      </c>
      <c r="K657" s="2">
        <v>8</v>
      </c>
      <c r="L657" s="2">
        <v>7</v>
      </c>
      <c r="M657" s="2">
        <v>0</v>
      </c>
      <c r="N657" s="2">
        <v>0</v>
      </c>
      <c r="O657" s="2">
        <v>69</v>
      </c>
      <c r="P657" s="2">
        <v>464</v>
      </c>
      <c r="Q657" s="2">
        <v>113</v>
      </c>
      <c r="R657" s="2">
        <v>24</v>
      </c>
      <c r="S657" s="2">
        <v>0</v>
      </c>
      <c r="T657" s="2">
        <v>0</v>
      </c>
      <c r="U657" s="2">
        <v>0</v>
      </c>
      <c r="V657" s="2">
        <v>0</v>
      </c>
      <c r="W657" s="2">
        <v>0</v>
      </c>
      <c r="X657" s="2">
        <v>16</v>
      </c>
      <c r="Y657" s="2">
        <v>245</v>
      </c>
      <c r="Z657" s="2">
        <v>572</v>
      </c>
      <c r="AA657" s="2">
        <v>244</v>
      </c>
      <c r="AB657" s="2">
        <v>26</v>
      </c>
      <c r="AC657" s="2">
        <v>7</v>
      </c>
      <c r="AD657" s="2">
        <v>6</v>
      </c>
      <c r="AE657" s="2">
        <v>0</v>
      </c>
      <c r="AF657" s="2">
        <v>1</v>
      </c>
      <c r="AG657" s="2">
        <v>0</v>
      </c>
      <c r="AH657" s="2">
        <v>1</v>
      </c>
      <c r="AI657" s="2">
        <v>0</v>
      </c>
      <c r="AJ657" s="2">
        <v>0</v>
      </c>
      <c r="AK657" s="2">
        <v>0</v>
      </c>
      <c r="AL657" s="2">
        <v>1</v>
      </c>
      <c r="AM657" s="2">
        <v>0</v>
      </c>
      <c r="AN657" s="3">
        <f t="shared" si="40"/>
        <v>51994</v>
      </c>
      <c r="AO657">
        <f t="shared" si="41"/>
        <v>1786</v>
      </c>
      <c r="AP657">
        <f t="shared" si="42"/>
        <v>3</v>
      </c>
      <c r="AQ657" s="3">
        <f t="shared" si="43"/>
        <v>53783</v>
      </c>
    </row>
    <row r="658" spans="1:43" ht="15.75" hidden="1" thickTop="1" x14ac:dyDescent="0.25">
      <c r="A658" s="2">
        <v>15</v>
      </c>
      <c r="B658" s="2">
        <v>2022</v>
      </c>
      <c r="C658" s="2">
        <v>11</v>
      </c>
      <c r="D658" s="4">
        <v>10792</v>
      </c>
      <c r="E658" s="4">
        <v>27184</v>
      </c>
      <c r="F658" s="4">
        <v>14328</v>
      </c>
      <c r="G658" s="2">
        <v>61</v>
      </c>
      <c r="H658" s="2">
        <v>40</v>
      </c>
      <c r="I658" s="2">
        <v>2</v>
      </c>
      <c r="J658" s="2">
        <v>0</v>
      </c>
      <c r="K658" s="2">
        <v>8</v>
      </c>
      <c r="L658" s="2">
        <v>7</v>
      </c>
      <c r="M658" s="2">
        <v>0</v>
      </c>
      <c r="N658" s="2">
        <v>0</v>
      </c>
      <c r="O658" s="2">
        <v>69</v>
      </c>
      <c r="P658" s="2">
        <v>452</v>
      </c>
      <c r="Q658" s="2">
        <v>113</v>
      </c>
      <c r="R658" s="2">
        <v>22</v>
      </c>
      <c r="S658" s="2">
        <v>0</v>
      </c>
      <c r="T658" s="2">
        <v>0</v>
      </c>
      <c r="U658" s="2">
        <v>0</v>
      </c>
      <c r="V658" s="2">
        <v>0</v>
      </c>
      <c r="W658" s="2">
        <v>0</v>
      </c>
      <c r="X658" s="2">
        <v>16</v>
      </c>
      <c r="Y658" s="2">
        <v>243</v>
      </c>
      <c r="Z658" s="2">
        <v>570</v>
      </c>
      <c r="AA658" s="2">
        <v>245</v>
      </c>
      <c r="AB658" s="2">
        <v>26</v>
      </c>
      <c r="AC658" s="2">
        <v>7</v>
      </c>
      <c r="AD658" s="2">
        <v>8</v>
      </c>
      <c r="AE658" s="2">
        <v>0</v>
      </c>
      <c r="AF658" s="2">
        <v>1</v>
      </c>
      <c r="AG658" s="2">
        <v>0</v>
      </c>
      <c r="AH658" s="2">
        <v>1</v>
      </c>
      <c r="AI658" s="2">
        <v>0</v>
      </c>
      <c r="AJ658" s="2">
        <v>0</v>
      </c>
      <c r="AK658" s="2">
        <v>0</v>
      </c>
      <c r="AL658" s="2">
        <v>1</v>
      </c>
      <c r="AM658" s="2">
        <v>0</v>
      </c>
      <c r="AN658" s="3">
        <f t="shared" si="40"/>
        <v>52422</v>
      </c>
      <c r="AO658">
        <f t="shared" si="41"/>
        <v>1771</v>
      </c>
      <c r="AP658">
        <f t="shared" si="42"/>
        <v>3</v>
      </c>
      <c r="AQ658" s="3">
        <f t="shared" si="43"/>
        <v>54196</v>
      </c>
    </row>
    <row r="659" spans="1:43" ht="15.75" hidden="1" thickTop="1" x14ac:dyDescent="0.25">
      <c r="A659" s="2">
        <v>15</v>
      </c>
      <c r="B659" s="2">
        <v>2022</v>
      </c>
      <c r="C659" s="2">
        <v>12</v>
      </c>
      <c r="D659" s="4">
        <v>10821</v>
      </c>
      <c r="E659" s="4">
        <v>27222</v>
      </c>
      <c r="F659" s="4">
        <v>14648</v>
      </c>
      <c r="G659" s="2">
        <v>61</v>
      </c>
      <c r="H659" s="2">
        <v>40</v>
      </c>
      <c r="I659" s="2">
        <v>2</v>
      </c>
      <c r="J659" s="2">
        <v>0</v>
      </c>
      <c r="K659" s="2">
        <v>8</v>
      </c>
      <c r="L659" s="2">
        <v>7</v>
      </c>
      <c r="M659" s="2">
        <v>0</v>
      </c>
      <c r="N659" s="2">
        <v>0</v>
      </c>
      <c r="O659" s="2">
        <v>69</v>
      </c>
      <c r="P659" s="2">
        <v>453</v>
      </c>
      <c r="Q659" s="2">
        <v>115</v>
      </c>
      <c r="R659" s="2">
        <v>22</v>
      </c>
      <c r="S659" s="2">
        <v>0</v>
      </c>
      <c r="T659" s="2">
        <v>0</v>
      </c>
      <c r="U659" s="2">
        <v>0</v>
      </c>
      <c r="V659" s="2">
        <v>0</v>
      </c>
      <c r="W659" s="2">
        <v>0</v>
      </c>
      <c r="X659" s="2">
        <v>16</v>
      </c>
      <c r="Y659" s="2">
        <v>242</v>
      </c>
      <c r="Z659" s="2">
        <v>570</v>
      </c>
      <c r="AA659" s="2">
        <v>245</v>
      </c>
      <c r="AB659" s="2">
        <v>25</v>
      </c>
      <c r="AC659" s="2">
        <v>7</v>
      </c>
      <c r="AD659" s="2">
        <v>7</v>
      </c>
      <c r="AE659" s="2">
        <v>0</v>
      </c>
      <c r="AF659" s="2">
        <v>1</v>
      </c>
      <c r="AG659" s="2">
        <v>0</v>
      </c>
      <c r="AH659" s="2">
        <v>1</v>
      </c>
      <c r="AI659" s="2">
        <v>0</v>
      </c>
      <c r="AJ659" s="2">
        <v>0</v>
      </c>
      <c r="AK659" s="2">
        <v>0</v>
      </c>
      <c r="AL659" s="2">
        <v>1</v>
      </c>
      <c r="AM659" s="2">
        <v>0</v>
      </c>
      <c r="AN659" s="3">
        <f t="shared" si="40"/>
        <v>52809</v>
      </c>
      <c r="AO659">
        <f t="shared" si="41"/>
        <v>1771</v>
      </c>
      <c r="AP659">
        <f t="shared" si="42"/>
        <v>3</v>
      </c>
      <c r="AQ659" s="3">
        <f t="shared" si="43"/>
        <v>54583</v>
      </c>
    </row>
    <row r="660" spans="1:43" ht="15.75" hidden="1" thickTop="1" x14ac:dyDescent="0.25">
      <c r="A660" s="2">
        <v>16</v>
      </c>
      <c r="B660" s="2">
        <v>2022</v>
      </c>
      <c r="C660" s="2">
        <v>1</v>
      </c>
      <c r="D660" s="4">
        <v>5511</v>
      </c>
      <c r="E660" s="4">
        <v>5705</v>
      </c>
      <c r="F660" s="4">
        <v>9677</v>
      </c>
      <c r="G660" s="2">
        <v>28</v>
      </c>
      <c r="H660" s="2">
        <v>293</v>
      </c>
      <c r="I660" s="2">
        <v>1</v>
      </c>
      <c r="J660" s="2">
        <v>0</v>
      </c>
      <c r="K660" s="2">
        <v>54</v>
      </c>
      <c r="L660" s="2">
        <v>13</v>
      </c>
      <c r="M660" s="2">
        <v>1</v>
      </c>
      <c r="N660" s="2">
        <v>0</v>
      </c>
      <c r="O660" s="2">
        <v>65</v>
      </c>
      <c r="P660" s="2">
        <v>254</v>
      </c>
      <c r="Q660" s="2">
        <v>276</v>
      </c>
      <c r="R660" s="2">
        <v>62</v>
      </c>
      <c r="S660" s="2">
        <v>2</v>
      </c>
      <c r="T660" s="2">
        <v>0</v>
      </c>
      <c r="U660" s="2">
        <v>0</v>
      </c>
      <c r="V660" s="2">
        <v>0</v>
      </c>
      <c r="W660" s="2">
        <v>0</v>
      </c>
      <c r="X660" s="2">
        <v>9</v>
      </c>
      <c r="Y660" s="2">
        <v>409</v>
      </c>
      <c r="Z660" s="4">
        <v>1372</v>
      </c>
      <c r="AA660" s="2">
        <v>540</v>
      </c>
      <c r="AB660" s="2">
        <v>41</v>
      </c>
      <c r="AC660" s="2">
        <v>14</v>
      </c>
      <c r="AD660" s="2">
        <v>11</v>
      </c>
      <c r="AE660" s="2">
        <v>0</v>
      </c>
      <c r="AF660" s="2">
        <v>0</v>
      </c>
      <c r="AG660" s="2">
        <v>0</v>
      </c>
      <c r="AH660" s="2">
        <v>0</v>
      </c>
      <c r="AI660" s="2">
        <v>0</v>
      </c>
      <c r="AJ660" s="2">
        <v>0</v>
      </c>
      <c r="AK660" s="2">
        <v>0</v>
      </c>
      <c r="AL660" s="2">
        <v>0</v>
      </c>
      <c r="AM660" s="2">
        <v>0</v>
      </c>
      <c r="AN660" s="3">
        <f t="shared" si="40"/>
        <v>21283</v>
      </c>
      <c r="AO660">
        <f t="shared" si="41"/>
        <v>3055</v>
      </c>
      <c r="AP660">
        <f t="shared" si="42"/>
        <v>0</v>
      </c>
      <c r="AQ660" s="3">
        <f t="shared" si="43"/>
        <v>24338</v>
      </c>
    </row>
    <row r="661" spans="1:43" ht="15.75" hidden="1" thickTop="1" x14ac:dyDescent="0.25">
      <c r="A661" s="2">
        <v>16</v>
      </c>
      <c r="B661" s="2">
        <v>2022</v>
      </c>
      <c r="C661" s="2">
        <v>2</v>
      </c>
      <c r="D661" s="4">
        <v>5512</v>
      </c>
      <c r="E661" s="4">
        <v>5727</v>
      </c>
      <c r="F661" s="4">
        <v>9847</v>
      </c>
      <c r="G661" s="2">
        <v>29</v>
      </c>
      <c r="H661" s="2">
        <v>293</v>
      </c>
      <c r="I661" s="2">
        <v>1</v>
      </c>
      <c r="J661" s="2">
        <v>0</v>
      </c>
      <c r="K661" s="2">
        <v>54</v>
      </c>
      <c r="L661" s="2">
        <v>13</v>
      </c>
      <c r="M661" s="2">
        <v>1</v>
      </c>
      <c r="N661" s="2">
        <v>0</v>
      </c>
      <c r="O661" s="2">
        <v>66</v>
      </c>
      <c r="P661" s="2">
        <v>253</v>
      </c>
      <c r="Q661" s="2">
        <v>282</v>
      </c>
      <c r="R661" s="2">
        <v>63</v>
      </c>
      <c r="S661" s="2">
        <v>2</v>
      </c>
      <c r="T661" s="2">
        <v>0</v>
      </c>
      <c r="U661" s="2">
        <v>0</v>
      </c>
      <c r="V661" s="2">
        <v>0</v>
      </c>
      <c r="W661" s="2">
        <v>0</v>
      </c>
      <c r="X661" s="2">
        <v>9</v>
      </c>
      <c r="Y661" s="2">
        <v>408</v>
      </c>
      <c r="Z661" s="4">
        <v>1374</v>
      </c>
      <c r="AA661" s="2">
        <v>541</v>
      </c>
      <c r="AB661" s="2">
        <v>41</v>
      </c>
      <c r="AC661" s="2">
        <v>14</v>
      </c>
      <c r="AD661" s="2">
        <v>11</v>
      </c>
      <c r="AE661" s="2">
        <v>0</v>
      </c>
      <c r="AF661" s="2">
        <v>0</v>
      </c>
      <c r="AG661" s="2">
        <v>0</v>
      </c>
      <c r="AH661" s="2">
        <v>0</v>
      </c>
      <c r="AI661" s="2">
        <v>0</v>
      </c>
      <c r="AJ661" s="2">
        <v>0</v>
      </c>
      <c r="AK661" s="2">
        <v>0</v>
      </c>
      <c r="AL661" s="2">
        <v>0</v>
      </c>
      <c r="AM661" s="2">
        <v>0</v>
      </c>
      <c r="AN661" s="3">
        <f t="shared" si="40"/>
        <v>21477</v>
      </c>
      <c r="AO661">
        <f t="shared" si="41"/>
        <v>3064</v>
      </c>
      <c r="AP661">
        <f t="shared" si="42"/>
        <v>0</v>
      </c>
      <c r="AQ661" s="3">
        <f t="shared" si="43"/>
        <v>24541</v>
      </c>
    </row>
    <row r="662" spans="1:43" ht="15.75" hidden="1" thickTop="1" x14ac:dyDescent="0.25">
      <c r="A662" s="2">
        <v>16</v>
      </c>
      <c r="B662" s="2">
        <v>2022</v>
      </c>
      <c r="C662" s="2">
        <v>3</v>
      </c>
      <c r="D662" s="4">
        <v>5524</v>
      </c>
      <c r="E662" s="4">
        <v>5724</v>
      </c>
      <c r="F662" s="4">
        <v>10009</v>
      </c>
      <c r="G662" s="2">
        <v>29</v>
      </c>
      <c r="H662" s="2">
        <v>293</v>
      </c>
      <c r="I662" s="2">
        <v>1</v>
      </c>
      <c r="J662" s="2">
        <v>0</v>
      </c>
      <c r="K662" s="2">
        <v>54</v>
      </c>
      <c r="L662" s="2">
        <v>13</v>
      </c>
      <c r="M662" s="2">
        <v>1</v>
      </c>
      <c r="N662" s="2">
        <v>0</v>
      </c>
      <c r="O662" s="2">
        <v>66</v>
      </c>
      <c r="P662" s="2">
        <v>252</v>
      </c>
      <c r="Q662" s="2">
        <v>284</v>
      </c>
      <c r="R662" s="2">
        <v>65</v>
      </c>
      <c r="S662" s="2">
        <v>2</v>
      </c>
      <c r="T662" s="2">
        <v>0</v>
      </c>
      <c r="U662" s="2">
        <v>0</v>
      </c>
      <c r="V662" s="2">
        <v>0</v>
      </c>
      <c r="W662" s="2">
        <v>0</v>
      </c>
      <c r="X662" s="2">
        <v>9</v>
      </c>
      <c r="Y662" s="2">
        <v>406</v>
      </c>
      <c r="Z662" s="4">
        <v>1382</v>
      </c>
      <c r="AA662" s="2">
        <v>540</v>
      </c>
      <c r="AB662" s="2">
        <v>41</v>
      </c>
      <c r="AC662" s="2">
        <v>14</v>
      </c>
      <c r="AD662" s="2">
        <v>11</v>
      </c>
      <c r="AE662" s="2">
        <v>0</v>
      </c>
      <c r="AF662" s="2">
        <v>0</v>
      </c>
      <c r="AG662" s="2">
        <v>0</v>
      </c>
      <c r="AH662" s="2">
        <v>0</v>
      </c>
      <c r="AI662" s="2">
        <v>0</v>
      </c>
      <c r="AJ662" s="2">
        <v>0</v>
      </c>
      <c r="AK662" s="2">
        <v>0</v>
      </c>
      <c r="AL662" s="2">
        <v>0</v>
      </c>
      <c r="AM662" s="2">
        <v>0</v>
      </c>
      <c r="AN662" s="3">
        <f t="shared" si="40"/>
        <v>21648</v>
      </c>
      <c r="AO662">
        <f t="shared" si="41"/>
        <v>3072</v>
      </c>
      <c r="AP662">
        <f t="shared" si="42"/>
        <v>0</v>
      </c>
      <c r="AQ662" s="3">
        <f t="shared" si="43"/>
        <v>24720</v>
      </c>
    </row>
    <row r="663" spans="1:43" ht="15.75" hidden="1" thickTop="1" x14ac:dyDescent="0.25">
      <c r="A663" s="2">
        <v>16</v>
      </c>
      <c r="B663" s="2">
        <v>2022</v>
      </c>
      <c r="C663" s="2">
        <v>4</v>
      </c>
      <c r="D663" s="4">
        <v>5534</v>
      </c>
      <c r="E663" s="4">
        <v>5744</v>
      </c>
      <c r="F663" s="4">
        <v>10120</v>
      </c>
      <c r="G663" s="2">
        <v>29</v>
      </c>
      <c r="H663" s="2">
        <v>293</v>
      </c>
      <c r="I663" s="2">
        <v>1</v>
      </c>
      <c r="J663" s="2">
        <v>0</v>
      </c>
      <c r="K663" s="2">
        <v>54</v>
      </c>
      <c r="L663" s="2">
        <v>13</v>
      </c>
      <c r="M663" s="2">
        <v>1</v>
      </c>
      <c r="N663" s="2">
        <v>0</v>
      </c>
      <c r="O663" s="2">
        <v>66</v>
      </c>
      <c r="P663" s="2">
        <v>253</v>
      </c>
      <c r="Q663" s="2">
        <v>284</v>
      </c>
      <c r="R663" s="2">
        <v>61</v>
      </c>
      <c r="S663" s="2">
        <v>1</v>
      </c>
      <c r="T663" s="2">
        <v>0</v>
      </c>
      <c r="U663" s="2">
        <v>0</v>
      </c>
      <c r="V663" s="2">
        <v>0</v>
      </c>
      <c r="W663" s="2">
        <v>0</v>
      </c>
      <c r="X663" s="2">
        <v>9</v>
      </c>
      <c r="Y663" s="2">
        <v>405</v>
      </c>
      <c r="Z663" s="4">
        <v>1391</v>
      </c>
      <c r="AA663" s="2">
        <v>544</v>
      </c>
      <c r="AB663" s="2">
        <v>42</v>
      </c>
      <c r="AC663" s="2">
        <v>14</v>
      </c>
      <c r="AD663" s="2">
        <v>11</v>
      </c>
      <c r="AE663" s="2">
        <v>0</v>
      </c>
      <c r="AF663" s="2">
        <v>0</v>
      </c>
      <c r="AG663" s="2">
        <v>0</v>
      </c>
      <c r="AH663" s="2">
        <v>0</v>
      </c>
      <c r="AI663" s="2">
        <v>0</v>
      </c>
      <c r="AJ663" s="2">
        <v>0</v>
      </c>
      <c r="AK663" s="2">
        <v>0</v>
      </c>
      <c r="AL663" s="2">
        <v>0</v>
      </c>
      <c r="AM663" s="2">
        <v>0</v>
      </c>
      <c r="AN663" s="3">
        <f t="shared" si="40"/>
        <v>21789</v>
      </c>
      <c r="AO663">
        <f t="shared" si="41"/>
        <v>3081</v>
      </c>
      <c r="AP663">
        <f t="shared" si="42"/>
        <v>0</v>
      </c>
      <c r="AQ663" s="3">
        <f t="shared" si="43"/>
        <v>24870</v>
      </c>
    </row>
    <row r="664" spans="1:43" ht="15.75" hidden="1" thickTop="1" x14ac:dyDescent="0.25">
      <c r="A664" s="2">
        <v>16</v>
      </c>
      <c r="B664" s="2">
        <v>2022</v>
      </c>
      <c r="C664" s="2">
        <v>5</v>
      </c>
      <c r="D664" s="4">
        <v>5539</v>
      </c>
      <c r="E664" s="4">
        <v>5743</v>
      </c>
      <c r="F664" s="4">
        <v>10325</v>
      </c>
      <c r="G664" s="2">
        <v>29</v>
      </c>
      <c r="H664" s="2">
        <v>293</v>
      </c>
      <c r="I664" s="2">
        <v>1</v>
      </c>
      <c r="J664" s="2">
        <v>0</v>
      </c>
      <c r="K664" s="2">
        <v>54</v>
      </c>
      <c r="L664" s="2">
        <v>13</v>
      </c>
      <c r="M664" s="2">
        <v>1</v>
      </c>
      <c r="N664" s="2">
        <v>0</v>
      </c>
      <c r="O664" s="2">
        <v>66</v>
      </c>
      <c r="P664" s="2">
        <v>256</v>
      </c>
      <c r="Q664" s="2">
        <v>290</v>
      </c>
      <c r="R664" s="2">
        <v>61</v>
      </c>
      <c r="S664" s="2">
        <v>1</v>
      </c>
      <c r="T664" s="2">
        <v>0</v>
      </c>
      <c r="U664" s="2">
        <v>0</v>
      </c>
      <c r="V664" s="2">
        <v>0</v>
      </c>
      <c r="W664" s="2">
        <v>0</v>
      </c>
      <c r="X664" s="2">
        <v>9</v>
      </c>
      <c r="Y664" s="2">
        <v>404</v>
      </c>
      <c r="Z664" s="4">
        <v>1386</v>
      </c>
      <c r="AA664" s="2">
        <v>547</v>
      </c>
      <c r="AB664" s="2">
        <v>42</v>
      </c>
      <c r="AC664" s="2">
        <v>14</v>
      </c>
      <c r="AD664" s="2">
        <v>11</v>
      </c>
      <c r="AE664" s="2">
        <v>0</v>
      </c>
      <c r="AF664" s="2">
        <v>0</v>
      </c>
      <c r="AG664" s="2">
        <v>0</v>
      </c>
      <c r="AH664" s="2">
        <v>0</v>
      </c>
      <c r="AI664" s="2">
        <v>0</v>
      </c>
      <c r="AJ664" s="2">
        <v>0</v>
      </c>
      <c r="AK664" s="2">
        <v>0</v>
      </c>
      <c r="AL664" s="2">
        <v>0</v>
      </c>
      <c r="AM664" s="2">
        <v>0</v>
      </c>
      <c r="AN664" s="3">
        <f t="shared" si="40"/>
        <v>21998</v>
      </c>
      <c r="AO664">
        <f t="shared" si="41"/>
        <v>3087</v>
      </c>
      <c r="AP664">
        <f t="shared" si="42"/>
        <v>0</v>
      </c>
      <c r="AQ664" s="3">
        <f t="shared" si="43"/>
        <v>25085</v>
      </c>
    </row>
    <row r="665" spans="1:43" ht="15.75" hidden="1" thickTop="1" x14ac:dyDescent="0.25">
      <c r="A665" s="2">
        <v>16</v>
      </c>
      <c r="B665" s="2">
        <v>2022</v>
      </c>
      <c r="C665" s="2">
        <v>6</v>
      </c>
      <c r="D665" s="4">
        <v>5512</v>
      </c>
      <c r="E665" s="4">
        <v>5743</v>
      </c>
      <c r="F665" s="4">
        <v>10538</v>
      </c>
      <c r="G665" s="2">
        <v>29</v>
      </c>
      <c r="H665" s="2">
        <v>292</v>
      </c>
      <c r="I665" s="2">
        <v>1</v>
      </c>
      <c r="J665" s="2">
        <v>0</v>
      </c>
      <c r="K665" s="2">
        <v>54</v>
      </c>
      <c r="L665" s="2">
        <v>12</v>
      </c>
      <c r="M665" s="2">
        <v>1</v>
      </c>
      <c r="N665" s="2">
        <v>0</v>
      </c>
      <c r="O665" s="2">
        <v>66</v>
      </c>
      <c r="P665" s="2">
        <v>254</v>
      </c>
      <c r="Q665" s="2">
        <v>290</v>
      </c>
      <c r="R665" s="2">
        <v>62</v>
      </c>
      <c r="S665" s="2">
        <v>1</v>
      </c>
      <c r="T665" s="2">
        <v>0</v>
      </c>
      <c r="U665" s="2">
        <v>0</v>
      </c>
      <c r="V665" s="2">
        <v>0</v>
      </c>
      <c r="W665" s="2">
        <v>0</v>
      </c>
      <c r="X665" s="2">
        <v>9</v>
      </c>
      <c r="Y665" s="2">
        <v>401</v>
      </c>
      <c r="Z665" s="4">
        <v>1392</v>
      </c>
      <c r="AA665" s="2">
        <v>545</v>
      </c>
      <c r="AB665" s="2">
        <v>42</v>
      </c>
      <c r="AC665" s="2">
        <v>14</v>
      </c>
      <c r="AD665" s="2">
        <v>11</v>
      </c>
      <c r="AE665" s="2">
        <v>0</v>
      </c>
      <c r="AF665" s="2">
        <v>0</v>
      </c>
      <c r="AG665" s="2">
        <v>0</v>
      </c>
      <c r="AH665" s="2">
        <v>0</v>
      </c>
      <c r="AI665" s="2">
        <v>0</v>
      </c>
      <c r="AJ665" s="2">
        <v>0</v>
      </c>
      <c r="AK665" s="2">
        <v>0</v>
      </c>
      <c r="AL665" s="2">
        <v>0</v>
      </c>
      <c r="AM665" s="2">
        <v>0</v>
      </c>
      <c r="AN665" s="3">
        <f t="shared" si="40"/>
        <v>22182</v>
      </c>
      <c r="AO665">
        <f t="shared" si="41"/>
        <v>3087</v>
      </c>
      <c r="AP665">
        <f t="shared" si="42"/>
        <v>0</v>
      </c>
      <c r="AQ665" s="3">
        <f t="shared" si="43"/>
        <v>25269</v>
      </c>
    </row>
    <row r="666" spans="1:43" ht="15.75" hidden="1" thickTop="1" x14ac:dyDescent="0.25">
      <c r="A666" s="2">
        <v>16</v>
      </c>
      <c r="B666" s="2">
        <v>2022</v>
      </c>
      <c r="C666" s="2">
        <v>7</v>
      </c>
      <c r="D666" s="4">
        <v>5823</v>
      </c>
      <c r="E666" s="4">
        <v>6167</v>
      </c>
      <c r="F666" s="4">
        <v>10135</v>
      </c>
      <c r="G666" s="2">
        <v>29</v>
      </c>
      <c r="H666" s="2">
        <v>325</v>
      </c>
      <c r="I666" s="2">
        <v>2</v>
      </c>
      <c r="J666" s="2">
        <v>0</v>
      </c>
      <c r="K666" s="2">
        <v>55</v>
      </c>
      <c r="L666" s="2">
        <v>11</v>
      </c>
      <c r="M666" s="2">
        <v>1</v>
      </c>
      <c r="N666" s="2">
        <v>0</v>
      </c>
      <c r="O666" s="2">
        <v>66</v>
      </c>
      <c r="P666" s="2">
        <v>276</v>
      </c>
      <c r="Q666" s="2">
        <v>270</v>
      </c>
      <c r="R666" s="2">
        <v>61</v>
      </c>
      <c r="S666" s="2">
        <v>2</v>
      </c>
      <c r="T666" s="2">
        <v>0</v>
      </c>
      <c r="U666" s="2">
        <v>0</v>
      </c>
      <c r="V666" s="2">
        <v>0</v>
      </c>
      <c r="W666" s="2">
        <v>0</v>
      </c>
      <c r="X666" s="2">
        <v>9</v>
      </c>
      <c r="Y666" s="2">
        <v>412</v>
      </c>
      <c r="Z666" s="4">
        <v>1362</v>
      </c>
      <c r="AA666" s="2">
        <v>573</v>
      </c>
      <c r="AB666" s="2">
        <v>45</v>
      </c>
      <c r="AC666" s="2">
        <v>12</v>
      </c>
      <c r="AD666" s="2">
        <v>12</v>
      </c>
      <c r="AE666" s="2">
        <v>0</v>
      </c>
      <c r="AF666" s="2">
        <v>0</v>
      </c>
      <c r="AG666" s="2">
        <v>0</v>
      </c>
      <c r="AH666" s="2">
        <v>0</v>
      </c>
      <c r="AI666" s="2">
        <v>0</v>
      </c>
      <c r="AJ666" s="2">
        <v>0</v>
      </c>
      <c r="AK666" s="2">
        <v>0</v>
      </c>
      <c r="AL666" s="2">
        <v>0</v>
      </c>
      <c r="AM666" s="2">
        <v>0</v>
      </c>
      <c r="AN666" s="3">
        <f t="shared" si="40"/>
        <v>22548</v>
      </c>
      <c r="AO666">
        <f t="shared" si="41"/>
        <v>3100</v>
      </c>
      <c r="AP666">
        <f t="shared" si="42"/>
        <v>0</v>
      </c>
      <c r="AQ666" s="3">
        <f t="shared" si="43"/>
        <v>25648</v>
      </c>
    </row>
    <row r="667" spans="1:43" ht="15.75" hidden="1" thickTop="1" x14ac:dyDescent="0.25">
      <c r="A667" s="2">
        <v>16</v>
      </c>
      <c r="B667" s="2">
        <v>2022</v>
      </c>
      <c r="C667" s="2">
        <v>8</v>
      </c>
      <c r="D667" s="4">
        <v>5819</v>
      </c>
      <c r="E667" s="4">
        <v>6179</v>
      </c>
      <c r="F667" s="4">
        <v>10394</v>
      </c>
      <c r="G667" s="2">
        <v>29</v>
      </c>
      <c r="H667" s="2">
        <v>324</v>
      </c>
      <c r="I667" s="2">
        <v>2</v>
      </c>
      <c r="J667" s="2">
        <v>0</v>
      </c>
      <c r="K667" s="2">
        <v>55</v>
      </c>
      <c r="L667" s="2">
        <v>11</v>
      </c>
      <c r="M667" s="2">
        <v>1</v>
      </c>
      <c r="N667" s="2">
        <v>0</v>
      </c>
      <c r="O667" s="2">
        <v>66</v>
      </c>
      <c r="P667" s="2">
        <v>279</v>
      </c>
      <c r="Q667" s="2">
        <v>275</v>
      </c>
      <c r="R667" s="2">
        <v>61</v>
      </c>
      <c r="S667" s="2">
        <v>2</v>
      </c>
      <c r="T667" s="2">
        <v>0</v>
      </c>
      <c r="U667" s="2">
        <v>0</v>
      </c>
      <c r="V667" s="2">
        <v>0</v>
      </c>
      <c r="W667" s="2">
        <v>0</v>
      </c>
      <c r="X667" s="2">
        <v>9</v>
      </c>
      <c r="Y667" s="2">
        <v>413</v>
      </c>
      <c r="Z667" s="4">
        <v>1359</v>
      </c>
      <c r="AA667" s="2">
        <v>575</v>
      </c>
      <c r="AB667" s="2">
        <v>45</v>
      </c>
      <c r="AC667" s="2">
        <v>12</v>
      </c>
      <c r="AD667" s="2">
        <v>12</v>
      </c>
      <c r="AE667" s="2">
        <v>0</v>
      </c>
      <c r="AF667" s="2">
        <v>0</v>
      </c>
      <c r="AG667" s="2">
        <v>0</v>
      </c>
      <c r="AH667" s="2">
        <v>0</v>
      </c>
      <c r="AI667" s="2">
        <v>0</v>
      </c>
      <c r="AJ667" s="2">
        <v>0</v>
      </c>
      <c r="AK667" s="2">
        <v>0</v>
      </c>
      <c r="AL667" s="2">
        <v>0</v>
      </c>
      <c r="AM667" s="2">
        <v>0</v>
      </c>
      <c r="AN667" s="3">
        <f t="shared" si="40"/>
        <v>22814</v>
      </c>
      <c r="AO667">
        <f t="shared" si="41"/>
        <v>3108</v>
      </c>
      <c r="AP667">
        <f t="shared" si="42"/>
        <v>0</v>
      </c>
      <c r="AQ667" s="3">
        <f t="shared" si="43"/>
        <v>25922</v>
      </c>
    </row>
    <row r="668" spans="1:43" ht="15.75" hidden="1" thickTop="1" x14ac:dyDescent="0.25">
      <c r="A668" s="2">
        <v>16</v>
      </c>
      <c r="B668" s="2">
        <v>2022</v>
      </c>
      <c r="C668" s="2">
        <v>9</v>
      </c>
      <c r="D668" s="4">
        <v>5819</v>
      </c>
      <c r="E668" s="4">
        <v>6174</v>
      </c>
      <c r="F668" s="4">
        <v>10600</v>
      </c>
      <c r="G668" s="2">
        <v>30</v>
      </c>
      <c r="H668" s="2">
        <v>323</v>
      </c>
      <c r="I668" s="2">
        <v>3</v>
      </c>
      <c r="J668" s="2">
        <v>0</v>
      </c>
      <c r="K668" s="2">
        <v>55</v>
      </c>
      <c r="L668" s="2">
        <v>11</v>
      </c>
      <c r="M668" s="2">
        <v>1</v>
      </c>
      <c r="N668" s="2">
        <v>0</v>
      </c>
      <c r="O668" s="2">
        <v>66</v>
      </c>
      <c r="P668" s="2">
        <v>284</v>
      </c>
      <c r="Q668" s="2">
        <v>288</v>
      </c>
      <c r="R668" s="2">
        <v>64</v>
      </c>
      <c r="S668" s="2">
        <v>3</v>
      </c>
      <c r="T668" s="2">
        <v>1</v>
      </c>
      <c r="U668" s="2">
        <v>0</v>
      </c>
      <c r="V668" s="2">
        <v>0</v>
      </c>
      <c r="W668" s="2">
        <v>0</v>
      </c>
      <c r="X668" s="2">
        <v>9</v>
      </c>
      <c r="Y668" s="2">
        <v>410</v>
      </c>
      <c r="Z668" s="4">
        <v>1353</v>
      </c>
      <c r="AA668" s="2">
        <v>574</v>
      </c>
      <c r="AB668" s="2">
        <v>45</v>
      </c>
      <c r="AC668" s="2">
        <v>12</v>
      </c>
      <c r="AD668" s="2">
        <v>12</v>
      </c>
      <c r="AE668" s="2">
        <v>0</v>
      </c>
      <c r="AF668" s="2">
        <v>0</v>
      </c>
      <c r="AG668" s="2">
        <v>0</v>
      </c>
      <c r="AH668" s="2">
        <v>0</v>
      </c>
      <c r="AI668" s="2">
        <v>0</v>
      </c>
      <c r="AJ668" s="2">
        <v>0</v>
      </c>
      <c r="AK668" s="2">
        <v>0</v>
      </c>
      <c r="AL668" s="2">
        <v>0</v>
      </c>
      <c r="AM668" s="2">
        <v>0</v>
      </c>
      <c r="AN668" s="3">
        <f t="shared" si="40"/>
        <v>23016</v>
      </c>
      <c r="AO668">
        <f t="shared" si="41"/>
        <v>3121</v>
      </c>
      <c r="AP668">
        <f t="shared" si="42"/>
        <v>0</v>
      </c>
      <c r="AQ668" s="3">
        <f t="shared" si="43"/>
        <v>26137</v>
      </c>
    </row>
    <row r="669" spans="1:43" ht="15.75" hidden="1" thickTop="1" x14ac:dyDescent="0.25">
      <c r="A669" s="2">
        <v>16</v>
      </c>
      <c r="B669" s="2">
        <v>2022</v>
      </c>
      <c r="C669" s="2">
        <v>10</v>
      </c>
      <c r="D669" s="4">
        <v>5816</v>
      </c>
      <c r="E669" s="4">
        <v>6174</v>
      </c>
      <c r="F669" s="4">
        <v>10834</v>
      </c>
      <c r="G669" s="2">
        <v>32</v>
      </c>
      <c r="H669" s="2">
        <v>321</v>
      </c>
      <c r="I669" s="2">
        <v>3</v>
      </c>
      <c r="J669" s="2">
        <v>0</v>
      </c>
      <c r="K669" s="2">
        <v>54</v>
      </c>
      <c r="L669" s="2">
        <v>10</v>
      </c>
      <c r="M669" s="2">
        <v>1</v>
      </c>
      <c r="N669" s="2">
        <v>0</v>
      </c>
      <c r="O669" s="2">
        <v>65</v>
      </c>
      <c r="P669" s="2">
        <v>280</v>
      </c>
      <c r="Q669" s="2">
        <v>302</v>
      </c>
      <c r="R669" s="2">
        <v>63</v>
      </c>
      <c r="S669" s="2">
        <v>4</v>
      </c>
      <c r="T669" s="2">
        <v>1</v>
      </c>
      <c r="U669" s="2">
        <v>0</v>
      </c>
      <c r="V669" s="2">
        <v>0</v>
      </c>
      <c r="W669" s="2">
        <v>0</v>
      </c>
      <c r="X669" s="2">
        <v>9</v>
      </c>
      <c r="Y669" s="2">
        <v>387</v>
      </c>
      <c r="Z669" s="4">
        <v>1329</v>
      </c>
      <c r="AA669" s="2">
        <v>565</v>
      </c>
      <c r="AB669" s="2">
        <v>45</v>
      </c>
      <c r="AC669" s="2">
        <v>12</v>
      </c>
      <c r="AD669" s="2">
        <v>12</v>
      </c>
      <c r="AE669" s="2">
        <v>0</v>
      </c>
      <c r="AF669" s="2">
        <v>0</v>
      </c>
      <c r="AG669" s="2">
        <v>0</v>
      </c>
      <c r="AH669" s="2">
        <v>0</v>
      </c>
      <c r="AI669" s="2">
        <v>0</v>
      </c>
      <c r="AJ669" s="2">
        <v>0</v>
      </c>
      <c r="AK669" s="2">
        <v>0</v>
      </c>
      <c r="AL669" s="2">
        <v>0</v>
      </c>
      <c r="AM669" s="2">
        <v>0</v>
      </c>
      <c r="AN669" s="3">
        <f t="shared" si="40"/>
        <v>23245</v>
      </c>
      <c r="AO669">
        <f t="shared" si="41"/>
        <v>3074</v>
      </c>
      <c r="AP669">
        <f t="shared" si="42"/>
        <v>0</v>
      </c>
      <c r="AQ669" s="3">
        <f t="shared" si="43"/>
        <v>26319</v>
      </c>
    </row>
    <row r="670" spans="1:43" ht="15.75" hidden="1" thickTop="1" x14ac:dyDescent="0.25">
      <c r="A670" s="2">
        <v>16</v>
      </c>
      <c r="B670" s="2">
        <v>2022</v>
      </c>
      <c r="C670" s="2">
        <v>11</v>
      </c>
      <c r="D670" s="4">
        <v>5818</v>
      </c>
      <c r="E670" s="4">
        <v>6177</v>
      </c>
      <c r="F670" s="4">
        <v>11145</v>
      </c>
      <c r="G670" s="2">
        <v>34</v>
      </c>
      <c r="H670" s="2">
        <v>321</v>
      </c>
      <c r="I670" s="2">
        <v>3</v>
      </c>
      <c r="J670" s="2">
        <v>0</v>
      </c>
      <c r="K670" s="2">
        <v>55</v>
      </c>
      <c r="L670" s="2">
        <v>12</v>
      </c>
      <c r="M670" s="2">
        <v>1</v>
      </c>
      <c r="N670" s="2">
        <v>0</v>
      </c>
      <c r="O670" s="2">
        <v>67</v>
      </c>
      <c r="P670" s="2">
        <v>283</v>
      </c>
      <c r="Q670" s="2">
        <v>303</v>
      </c>
      <c r="R670" s="2">
        <v>63</v>
      </c>
      <c r="S670" s="2">
        <v>4</v>
      </c>
      <c r="T670" s="2">
        <v>1</v>
      </c>
      <c r="U670" s="2">
        <v>0</v>
      </c>
      <c r="V670" s="2">
        <v>0</v>
      </c>
      <c r="W670" s="2">
        <v>0</v>
      </c>
      <c r="X670" s="2">
        <v>9</v>
      </c>
      <c r="Y670" s="2">
        <v>406</v>
      </c>
      <c r="Z670" s="4">
        <v>1348</v>
      </c>
      <c r="AA670" s="2">
        <v>571</v>
      </c>
      <c r="AB670" s="2">
        <v>45</v>
      </c>
      <c r="AC670" s="2">
        <v>12</v>
      </c>
      <c r="AD670" s="2">
        <v>12</v>
      </c>
      <c r="AE670" s="2">
        <v>0</v>
      </c>
      <c r="AF670" s="2">
        <v>0</v>
      </c>
      <c r="AG670" s="2">
        <v>0</v>
      </c>
      <c r="AH670" s="2">
        <v>0</v>
      </c>
      <c r="AI670" s="2">
        <v>0</v>
      </c>
      <c r="AJ670" s="2">
        <v>0</v>
      </c>
      <c r="AK670" s="2">
        <v>0</v>
      </c>
      <c r="AL670" s="2">
        <v>0</v>
      </c>
      <c r="AM670" s="2">
        <v>0</v>
      </c>
      <c r="AN670" s="3">
        <f t="shared" si="40"/>
        <v>23566</v>
      </c>
      <c r="AO670">
        <f t="shared" si="41"/>
        <v>3124</v>
      </c>
      <c r="AP670">
        <f t="shared" si="42"/>
        <v>0</v>
      </c>
      <c r="AQ670" s="3">
        <f t="shared" si="43"/>
        <v>26690</v>
      </c>
    </row>
    <row r="671" spans="1:43" ht="15.75" hidden="1" thickTop="1" x14ac:dyDescent="0.25">
      <c r="A671" s="2">
        <v>16</v>
      </c>
      <c r="B671" s="2">
        <v>2022</v>
      </c>
      <c r="C671" s="2">
        <v>12</v>
      </c>
      <c r="D671" s="4">
        <v>5840</v>
      </c>
      <c r="E671" s="4">
        <v>6173</v>
      </c>
      <c r="F671" s="4">
        <v>11423</v>
      </c>
      <c r="G671" s="2">
        <v>36</v>
      </c>
      <c r="H671" s="2">
        <v>324</v>
      </c>
      <c r="I671" s="2">
        <v>3</v>
      </c>
      <c r="J671" s="2">
        <v>0</v>
      </c>
      <c r="K671" s="2">
        <v>56</v>
      </c>
      <c r="L671" s="2">
        <v>11</v>
      </c>
      <c r="M671" s="2">
        <v>1</v>
      </c>
      <c r="N671" s="2">
        <v>0</v>
      </c>
      <c r="O671" s="2">
        <v>65</v>
      </c>
      <c r="P671" s="2">
        <v>286</v>
      </c>
      <c r="Q671" s="2">
        <v>313</v>
      </c>
      <c r="R671" s="2">
        <v>63</v>
      </c>
      <c r="S671" s="2">
        <v>3</v>
      </c>
      <c r="T671" s="2">
        <v>1</v>
      </c>
      <c r="U671" s="2">
        <v>0</v>
      </c>
      <c r="V671" s="2">
        <v>0</v>
      </c>
      <c r="W671" s="2">
        <v>0</v>
      </c>
      <c r="X671" s="2">
        <v>9</v>
      </c>
      <c r="Y671" s="2">
        <v>382</v>
      </c>
      <c r="Z671" s="4">
        <v>1327</v>
      </c>
      <c r="AA671" s="2">
        <v>565</v>
      </c>
      <c r="AB671" s="2">
        <v>46</v>
      </c>
      <c r="AC671" s="2">
        <v>12</v>
      </c>
      <c r="AD671" s="2">
        <v>12</v>
      </c>
      <c r="AE671" s="2">
        <v>0</v>
      </c>
      <c r="AF671" s="2">
        <v>0</v>
      </c>
      <c r="AG671" s="2">
        <v>0</v>
      </c>
      <c r="AH671" s="2">
        <v>0</v>
      </c>
      <c r="AI671" s="2">
        <v>0</v>
      </c>
      <c r="AJ671" s="2">
        <v>0</v>
      </c>
      <c r="AK671" s="2">
        <v>0</v>
      </c>
      <c r="AL671" s="2">
        <v>0</v>
      </c>
      <c r="AM671" s="2">
        <v>0</v>
      </c>
      <c r="AN671" s="3">
        <f t="shared" si="40"/>
        <v>23867</v>
      </c>
      <c r="AO671">
        <f t="shared" si="41"/>
        <v>3084</v>
      </c>
      <c r="AP671">
        <f t="shared" si="42"/>
        <v>0</v>
      </c>
      <c r="AQ671" s="3">
        <f t="shared" si="43"/>
        <v>26951</v>
      </c>
    </row>
    <row r="672" spans="1:43" ht="15.75" hidden="1" thickTop="1" x14ac:dyDescent="0.25">
      <c r="A672" s="2">
        <v>1</v>
      </c>
      <c r="B672" s="2">
        <v>2019</v>
      </c>
      <c r="C672" s="2">
        <v>1</v>
      </c>
      <c r="D672" s="4">
        <v>25090</v>
      </c>
      <c r="E672" s="4">
        <v>17981</v>
      </c>
      <c r="F672" s="4">
        <v>6097</v>
      </c>
      <c r="G672" s="2">
        <v>460</v>
      </c>
      <c r="H672" s="2">
        <v>317</v>
      </c>
      <c r="I672" s="2">
        <v>20</v>
      </c>
      <c r="J672" s="2">
        <v>0</v>
      </c>
      <c r="K672" s="2">
        <v>93</v>
      </c>
      <c r="L672" s="2">
        <v>169</v>
      </c>
      <c r="M672" s="2">
        <v>43</v>
      </c>
      <c r="N672" s="2">
        <v>0</v>
      </c>
      <c r="O672" s="2">
        <v>332</v>
      </c>
      <c r="P672" s="4">
        <v>2244</v>
      </c>
      <c r="Q672" s="4">
        <v>1026</v>
      </c>
      <c r="R672" s="2">
        <v>131</v>
      </c>
      <c r="S672" s="2">
        <v>4</v>
      </c>
      <c r="T672" s="2">
        <v>0</v>
      </c>
      <c r="U672" s="2">
        <v>0</v>
      </c>
      <c r="V672" s="2">
        <v>0</v>
      </c>
      <c r="W672" s="2">
        <v>1</v>
      </c>
      <c r="X672" s="2">
        <v>33</v>
      </c>
      <c r="Y672" s="2">
        <v>811</v>
      </c>
      <c r="Z672" s="4">
        <v>2534</v>
      </c>
      <c r="AA672" s="4">
        <v>1639</v>
      </c>
      <c r="AB672" s="2">
        <v>195</v>
      </c>
      <c r="AC672" s="2">
        <v>22</v>
      </c>
      <c r="AD672" s="2">
        <v>15</v>
      </c>
      <c r="AE672" s="2">
        <v>0</v>
      </c>
      <c r="AF672" s="2">
        <v>1</v>
      </c>
      <c r="AG672" s="2">
        <v>0</v>
      </c>
      <c r="AH672" s="2">
        <v>0</v>
      </c>
      <c r="AI672" s="2">
        <v>0</v>
      </c>
      <c r="AJ672" s="2">
        <v>0</v>
      </c>
      <c r="AK672" s="2">
        <v>0</v>
      </c>
      <c r="AL672" s="2">
        <v>0</v>
      </c>
      <c r="AM672" s="2">
        <v>3</v>
      </c>
      <c r="AN672" s="3">
        <f t="shared" ref="AN672:AN735" si="44">SUM(D672:M672)</f>
        <v>50270</v>
      </c>
      <c r="AO672">
        <f t="shared" ref="AO672:AO735" si="45">SUM(N672:AD672)</f>
        <v>8987</v>
      </c>
      <c r="AP672">
        <f t="shared" ref="AP672:AP735" si="46">SUM(AE672:AM672)</f>
        <v>4</v>
      </c>
      <c r="AQ672" s="3">
        <f t="shared" ref="AQ672:AQ735" si="47">SUM(AN672:AP672)</f>
        <v>59261</v>
      </c>
    </row>
    <row r="673" spans="1:43" ht="15.75" hidden="1" thickTop="1" x14ac:dyDescent="0.25">
      <c r="A673" s="2">
        <v>1</v>
      </c>
      <c r="B673" s="2">
        <v>2019</v>
      </c>
      <c r="C673" s="2">
        <v>2</v>
      </c>
      <c r="D673" s="4">
        <v>24874</v>
      </c>
      <c r="E673" s="4">
        <v>17941</v>
      </c>
      <c r="F673" s="4">
        <v>6080</v>
      </c>
      <c r="G673" s="2">
        <v>467</v>
      </c>
      <c r="H673" s="2">
        <v>319</v>
      </c>
      <c r="I673" s="2">
        <v>20</v>
      </c>
      <c r="J673" s="2">
        <v>0</v>
      </c>
      <c r="K673" s="2">
        <v>91</v>
      </c>
      <c r="L673" s="2">
        <v>171</v>
      </c>
      <c r="M673" s="2">
        <v>43</v>
      </c>
      <c r="N673" s="2">
        <v>0</v>
      </c>
      <c r="O673" s="2">
        <v>330</v>
      </c>
      <c r="P673" s="4">
        <v>2222</v>
      </c>
      <c r="Q673" s="4">
        <v>1012</v>
      </c>
      <c r="R673" s="2">
        <v>133</v>
      </c>
      <c r="S673" s="2">
        <v>7</v>
      </c>
      <c r="T673" s="2">
        <v>0</v>
      </c>
      <c r="U673" s="2">
        <v>0</v>
      </c>
      <c r="V673" s="2">
        <v>0</v>
      </c>
      <c r="W673" s="2">
        <v>1</v>
      </c>
      <c r="X673" s="2">
        <v>32</v>
      </c>
      <c r="Y673" s="2">
        <v>803</v>
      </c>
      <c r="Z673" s="4">
        <v>2529</v>
      </c>
      <c r="AA673" s="4">
        <v>1637</v>
      </c>
      <c r="AB673" s="2">
        <v>192</v>
      </c>
      <c r="AC673" s="2">
        <v>24</v>
      </c>
      <c r="AD673" s="2">
        <v>15</v>
      </c>
      <c r="AE673" s="2">
        <v>0</v>
      </c>
      <c r="AF673" s="2">
        <v>1</v>
      </c>
      <c r="AG673" s="2">
        <v>0</v>
      </c>
      <c r="AH673" s="2">
        <v>0</v>
      </c>
      <c r="AI673" s="2">
        <v>0</v>
      </c>
      <c r="AJ673" s="2">
        <v>0</v>
      </c>
      <c r="AK673" s="2">
        <v>0</v>
      </c>
      <c r="AL673" s="2">
        <v>0</v>
      </c>
      <c r="AM673" s="2">
        <v>3</v>
      </c>
      <c r="AN673" s="3">
        <f t="shared" si="44"/>
        <v>50006</v>
      </c>
      <c r="AO673">
        <f t="shared" si="45"/>
        <v>8937</v>
      </c>
      <c r="AP673">
        <f t="shared" si="46"/>
        <v>4</v>
      </c>
      <c r="AQ673" s="3">
        <f t="shared" si="47"/>
        <v>58947</v>
      </c>
    </row>
    <row r="674" spans="1:43" ht="15.75" hidden="1" thickTop="1" x14ac:dyDescent="0.25">
      <c r="A674" s="2">
        <v>1</v>
      </c>
      <c r="B674" s="2">
        <v>2019</v>
      </c>
      <c r="C674" s="2">
        <v>3</v>
      </c>
      <c r="D674" s="4">
        <v>24906</v>
      </c>
      <c r="E674" s="4">
        <v>17959</v>
      </c>
      <c r="F674" s="4">
        <v>6144</v>
      </c>
      <c r="G674" s="2">
        <v>467</v>
      </c>
      <c r="H674" s="2">
        <v>316</v>
      </c>
      <c r="I674" s="2">
        <v>20</v>
      </c>
      <c r="J674" s="2">
        <v>0</v>
      </c>
      <c r="K674" s="2">
        <v>93</v>
      </c>
      <c r="L674" s="2">
        <v>170</v>
      </c>
      <c r="M674" s="2">
        <v>43</v>
      </c>
      <c r="N674" s="2">
        <v>0</v>
      </c>
      <c r="O674" s="2">
        <v>329</v>
      </c>
      <c r="P674" s="4">
        <v>2215</v>
      </c>
      <c r="Q674" s="4">
        <v>1015</v>
      </c>
      <c r="R674" s="2">
        <v>136</v>
      </c>
      <c r="S674" s="2">
        <v>10</v>
      </c>
      <c r="T674" s="2">
        <v>0</v>
      </c>
      <c r="U674" s="2">
        <v>0</v>
      </c>
      <c r="V674" s="2">
        <v>0</v>
      </c>
      <c r="W674" s="2">
        <v>1</v>
      </c>
      <c r="X674" s="2">
        <v>32</v>
      </c>
      <c r="Y674" s="2">
        <v>798</v>
      </c>
      <c r="Z674" s="4">
        <v>2539</v>
      </c>
      <c r="AA674" s="4">
        <v>1643</v>
      </c>
      <c r="AB674" s="2">
        <v>193</v>
      </c>
      <c r="AC674" s="2">
        <v>23</v>
      </c>
      <c r="AD674" s="2">
        <v>15</v>
      </c>
      <c r="AE674" s="2">
        <v>0</v>
      </c>
      <c r="AF674" s="2">
        <v>1</v>
      </c>
      <c r="AG674" s="2">
        <v>0</v>
      </c>
      <c r="AH674" s="2">
        <v>0</v>
      </c>
      <c r="AI674" s="2">
        <v>0</v>
      </c>
      <c r="AJ674" s="2">
        <v>0</v>
      </c>
      <c r="AK674" s="2">
        <v>0</v>
      </c>
      <c r="AL674" s="2">
        <v>0</v>
      </c>
      <c r="AM674" s="2">
        <v>3</v>
      </c>
      <c r="AN674" s="3">
        <f t="shared" si="44"/>
        <v>50118</v>
      </c>
      <c r="AO674">
        <f t="shared" si="45"/>
        <v>8949</v>
      </c>
      <c r="AP674">
        <f t="shared" si="46"/>
        <v>4</v>
      </c>
      <c r="AQ674" s="3">
        <f t="shared" si="47"/>
        <v>59071</v>
      </c>
    </row>
    <row r="675" spans="1:43" ht="15.75" hidden="1" thickTop="1" x14ac:dyDescent="0.25">
      <c r="A675" s="2">
        <v>1</v>
      </c>
      <c r="B675" s="2">
        <v>2019</v>
      </c>
      <c r="C675" s="2">
        <v>4</v>
      </c>
      <c r="D675" s="4">
        <v>24918</v>
      </c>
      <c r="E675" s="4">
        <v>17978</v>
      </c>
      <c r="F675" s="4">
        <v>6187</v>
      </c>
      <c r="G675" s="2">
        <v>466</v>
      </c>
      <c r="H675" s="2">
        <v>317</v>
      </c>
      <c r="I675" s="2">
        <v>20</v>
      </c>
      <c r="J675" s="2">
        <v>0</v>
      </c>
      <c r="K675" s="2">
        <v>92</v>
      </c>
      <c r="L675" s="2">
        <v>170</v>
      </c>
      <c r="M675" s="2">
        <v>43</v>
      </c>
      <c r="N675" s="2">
        <v>0</v>
      </c>
      <c r="O675" s="2">
        <v>333</v>
      </c>
      <c r="P675" s="4">
        <v>2212</v>
      </c>
      <c r="Q675" s="4">
        <v>1031</v>
      </c>
      <c r="R675" s="2">
        <v>134</v>
      </c>
      <c r="S675" s="2">
        <v>9</v>
      </c>
      <c r="T675" s="2">
        <v>0</v>
      </c>
      <c r="U675" s="2">
        <v>0</v>
      </c>
      <c r="V675" s="2">
        <v>0</v>
      </c>
      <c r="W675" s="2">
        <v>1</v>
      </c>
      <c r="X675" s="2">
        <v>32</v>
      </c>
      <c r="Y675" s="2">
        <v>793</v>
      </c>
      <c r="Z675" s="4">
        <v>2547</v>
      </c>
      <c r="AA675" s="4">
        <v>1638</v>
      </c>
      <c r="AB675" s="2">
        <v>191</v>
      </c>
      <c r="AC675" s="2">
        <v>23</v>
      </c>
      <c r="AD675" s="2">
        <v>15</v>
      </c>
      <c r="AE675" s="2">
        <v>0</v>
      </c>
      <c r="AF675" s="2">
        <v>1</v>
      </c>
      <c r="AG675" s="2">
        <v>0</v>
      </c>
      <c r="AH675" s="2">
        <v>0</v>
      </c>
      <c r="AI675" s="2">
        <v>0</v>
      </c>
      <c r="AJ675" s="2">
        <v>0</v>
      </c>
      <c r="AK675" s="2">
        <v>0</v>
      </c>
      <c r="AL675" s="2">
        <v>0</v>
      </c>
      <c r="AM675" s="2">
        <v>3</v>
      </c>
      <c r="AN675" s="3">
        <f t="shared" si="44"/>
        <v>50191</v>
      </c>
      <c r="AO675">
        <f t="shared" si="45"/>
        <v>8959</v>
      </c>
      <c r="AP675">
        <f t="shared" si="46"/>
        <v>4</v>
      </c>
      <c r="AQ675" s="3">
        <f t="shared" si="47"/>
        <v>59154</v>
      </c>
    </row>
    <row r="676" spans="1:43" ht="15.75" hidden="1" thickTop="1" x14ac:dyDescent="0.25">
      <c r="A676" s="2">
        <v>1</v>
      </c>
      <c r="B676" s="2">
        <v>2019</v>
      </c>
      <c r="C676" s="2">
        <v>5</v>
      </c>
      <c r="D676" s="4">
        <v>24860</v>
      </c>
      <c r="E676" s="4">
        <v>17940</v>
      </c>
      <c r="F676" s="4">
        <v>6245</v>
      </c>
      <c r="G676" s="2">
        <v>466</v>
      </c>
      <c r="H676" s="2">
        <v>316</v>
      </c>
      <c r="I676" s="2">
        <v>20</v>
      </c>
      <c r="J676" s="2">
        <v>0</v>
      </c>
      <c r="K676" s="2">
        <v>92</v>
      </c>
      <c r="L676" s="2">
        <v>171</v>
      </c>
      <c r="M676" s="2">
        <v>43</v>
      </c>
      <c r="N676" s="2">
        <v>0</v>
      </c>
      <c r="O676" s="2">
        <v>332</v>
      </c>
      <c r="P676" s="4">
        <v>2208</v>
      </c>
      <c r="Q676" s="4">
        <v>1010</v>
      </c>
      <c r="R676" s="2">
        <v>136</v>
      </c>
      <c r="S676" s="2">
        <v>8</v>
      </c>
      <c r="T676" s="2">
        <v>0</v>
      </c>
      <c r="U676" s="2">
        <v>0</v>
      </c>
      <c r="V676" s="2">
        <v>0</v>
      </c>
      <c r="W676" s="2">
        <v>1</v>
      </c>
      <c r="X676" s="2">
        <v>32</v>
      </c>
      <c r="Y676" s="2">
        <v>797</v>
      </c>
      <c r="Z676" s="4">
        <v>2567</v>
      </c>
      <c r="AA676" s="4">
        <v>1636</v>
      </c>
      <c r="AB676" s="2">
        <v>191</v>
      </c>
      <c r="AC676" s="2">
        <v>23</v>
      </c>
      <c r="AD676" s="2">
        <v>15</v>
      </c>
      <c r="AE676" s="2">
        <v>0</v>
      </c>
      <c r="AF676" s="2">
        <v>1</v>
      </c>
      <c r="AG676" s="2">
        <v>0</v>
      </c>
      <c r="AH676" s="2">
        <v>0</v>
      </c>
      <c r="AI676" s="2">
        <v>0</v>
      </c>
      <c r="AJ676" s="2">
        <v>0</v>
      </c>
      <c r="AK676" s="2">
        <v>0</v>
      </c>
      <c r="AL676" s="2">
        <v>0</v>
      </c>
      <c r="AM676" s="2">
        <v>3</v>
      </c>
      <c r="AN676" s="3">
        <f t="shared" si="44"/>
        <v>50153</v>
      </c>
      <c r="AO676">
        <f t="shared" si="45"/>
        <v>8956</v>
      </c>
      <c r="AP676">
        <f t="shared" si="46"/>
        <v>4</v>
      </c>
      <c r="AQ676" s="3">
        <f t="shared" si="47"/>
        <v>59113</v>
      </c>
    </row>
    <row r="677" spans="1:43" ht="15.75" hidden="1" thickTop="1" x14ac:dyDescent="0.25">
      <c r="A677" s="2">
        <v>1</v>
      </c>
      <c r="B677" s="2">
        <v>2019</v>
      </c>
      <c r="C677" s="2">
        <v>6</v>
      </c>
      <c r="D677" s="4">
        <v>24795</v>
      </c>
      <c r="E677" s="4">
        <v>17922</v>
      </c>
      <c r="F677" s="4">
        <v>6277</v>
      </c>
      <c r="G677" s="2">
        <v>462</v>
      </c>
      <c r="H677" s="2">
        <v>314</v>
      </c>
      <c r="I677" s="2">
        <v>20</v>
      </c>
      <c r="J677" s="2">
        <v>1</v>
      </c>
      <c r="K677" s="2">
        <v>92</v>
      </c>
      <c r="L677" s="2">
        <v>171</v>
      </c>
      <c r="M677" s="2">
        <v>42</v>
      </c>
      <c r="N677" s="2">
        <v>0</v>
      </c>
      <c r="O677" s="2">
        <v>337</v>
      </c>
      <c r="P677" s="4">
        <v>2200</v>
      </c>
      <c r="Q677" s="4">
        <v>1004</v>
      </c>
      <c r="R677" s="2">
        <v>131</v>
      </c>
      <c r="S677" s="2">
        <v>7</v>
      </c>
      <c r="T677" s="2">
        <v>0</v>
      </c>
      <c r="U677" s="2">
        <v>0</v>
      </c>
      <c r="V677" s="2">
        <v>0</v>
      </c>
      <c r="W677" s="2">
        <v>1</v>
      </c>
      <c r="X677" s="2">
        <v>32</v>
      </c>
      <c r="Y677" s="2">
        <v>802</v>
      </c>
      <c r="Z677" s="4">
        <v>2572</v>
      </c>
      <c r="AA677" s="4">
        <v>1646</v>
      </c>
      <c r="AB677" s="2">
        <v>192</v>
      </c>
      <c r="AC677" s="2">
        <v>22</v>
      </c>
      <c r="AD677" s="2">
        <v>16</v>
      </c>
      <c r="AE677" s="2">
        <v>0</v>
      </c>
      <c r="AF677" s="2">
        <v>1</v>
      </c>
      <c r="AG677" s="2">
        <v>0</v>
      </c>
      <c r="AH677" s="2">
        <v>0</v>
      </c>
      <c r="AI677" s="2">
        <v>0</v>
      </c>
      <c r="AJ677" s="2">
        <v>0</v>
      </c>
      <c r="AK677" s="2">
        <v>0</v>
      </c>
      <c r="AL677" s="2">
        <v>0</v>
      </c>
      <c r="AM677" s="2">
        <v>3</v>
      </c>
      <c r="AN677" s="3">
        <f t="shared" si="44"/>
        <v>50096</v>
      </c>
      <c r="AO677">
        <f t="shared" si="45"/>
        <v>8962</v>
      </c>
      <c r="AP677">
        <f t="shared" si="46"/>
        <v>4</v>
      </c>
      <c r="AQ677" s="3">
        <f t="shared" si="47"/>
        <v>59062</v>
      </c>
    </row>
    <row r="678" spans="1:43" ht="15.75" hidden="1" thickTop="1" x14ac:dyDescent="0.25">
      <c r="A678" s="2">
        <v>1</v>
      </c>
      <c r="B678" s="2">
        <v>2019</v>
      </c>
      <c r="C678" s="2">
        <v>7</v>
      </c>
      <c r="D678" s="4">
        <v>25802</v>
      </c>
      <c r="E678" s="4">
        <v>17590</v>
      </c>
      <c r="F678" s="4">
        <v>5558</v>
      </c>
      <c r="G678" s="2">
        <v>461</v>
      </c>
      <c r="H678" s="2">
        <v>280</v>
      </c>
      <c r="I678" s="2">
        <v>14</v>
      </c>
      <c r="J678" s="2">
        <v>1</v>
      </c>
      <c r="K678" s="2">
        <v>101</v>
      </c>
      <c r="L678" s="2">
        <v>163</v>
      </c>
      <c r="M678" s="2">
        <v>41</v>
      </c>
      <c r="N678" s="2">
        <v>0</v>
      </c>
      <c r="O678" s="2">
        <v>335</v>
      </c>
      <c r="P678" s="4">
        <v>2210</v>
      </c>
      <c r="Q678" s="2">
        <v>962</v>
      </c>
      <c r="R678" s="2">
        <v>143</v>
      </c>
      <c r="S678" s="2">
        <v>9</v>
      </c>
      <c r="T678" s="2">
        <v>1</v>
      </c>
      <c r="U678" s="2">
        <v>0</v>
      </c>
      <c r="V678" s="2">
        <v>0</v>
      </c>
      <c r="W678" s="2">
        <v>1</v>
      </c>
      <c r="X678" s="2">
        <v>33</v>
      </c>
      <c r="Y678" s="2">
        <v>810</v>
      </c>
      <c r="Z678" s="4">
        <v>2561</v>
      </c>
      <c r="AA678" s="4">
        <v>1662</v>
      </c>
      <c r="AB678" s="2">
        <v>178</v>
      </c>
      <c r="AC678" s="2">
        <v>24</v>
      </c>
      <c r="AD678" s="2">
        <v>16</v>
      </c>
      <c r="AE678" s="2">
        <v>0</v>
      </c>
      <c r="AF678" s="2">
        <v>1</v>
      </c>
      <c r="AG678" s="2">
        <v>0</v>
      </c>
      <c r="AH678" s="2">
        <v>0</v>
      </c>
      <c r="AI678" s="2">
        <v>0</v>
      </c>
      <c r="AJ678" s="2">
        <v>0</v>
      </c>
      <c r="AK678" s="2">
        <v>0</v>
      </c>
      <c r="AL678" s="2">
        <v>0</v>
      </c>
      <c r="AM678" s="2">
        <v>3</v>
      </c>
      <c r="AN678" s="3">
        <f t="shared" si="44"/>
        <v>50011</v>
      </c>
      <c r="AO678">
        <f t="shared" si="45"/>
        <v>8945</v>
      </c>
      <c r="AP678">
        <f t="shared" si="46"/>
        <v>4</v>
      </c>
      <c r="AQ678" s="3">
        <f t="shared" si="47"/>
        <v>58960</v>
      </c>
    </row>
    <row r="679" spans="1:43" ht="15.75" hidden="1" thickTop="1" x14ac:dyDescent="0.25">
      <c r="A679" s="2">
        <v>1</v>
      </c>
      <c r="B679" s="2">
        <v>2019</v>
      </c>
      <c r="C679" s="2">
        <v>8</v>
      </c>
      <c r="D679" s="4">
        <v>25914</v>
      </c>
      <c r="E679" s="4">
        <v>17633</v>
      </c>
      <c r="F679" s="4">
        <v>5600</v>
      </c>
      <c r="G679" s="2">
        <v>469</v>
      </c>
      <c r="H679" s="2">
        <v>279</v>
      </c>
      <c r="I679" s="2">
        <v>16</v>
      </c>
      <c r="J679" s="2">
        <v>1</v>
      </c>
      <c r="K679" s="2">
        <v>102</v>
      </c>
      <c r="L679" s="2">
        <v>161</v>
      </c>
      <c r="M679" s="2">
        <v>41</v>
      </c>
      <c r="N679" s="2">
        <v>0</v>
      </c>
      <c r="O679" s="2">
        <v>337</v>
      </c>
      <c r="P679" s="4">
        <v>2207</v>
      </c>
      <c r="Q679" s="2">
        <v>977</v>
      </c>
      <c r="R679" s="2">
        <v>146</v>
      </c>
      <c r="S679" s="2">
        <v>9</v>
      </c>
      <c r="T679" s="2">
        <v>1</v>
      </c>
      <c r="U679" s="2">
        <v>0</v>
      </c>
      <c r="V679" s="2">
        <v>0</v>
      </c>
      <c r="W679" s="2">
        <v>1</v>
      </c>
      <c r="X679" s="2">
        <v>34</v>
      </c>
      <c r="Y679" s="2">
        <v>810</v>
      </c>
      <c r="Z679" s="4">
        <v>2571</v>
      </c>
      <c r="AA679" s="4">
        <v>1668</v>
      </c>
      <c r="AB679" s="2">
        <v>177</v>
      </c>
      <c r="AC679" s="2">
        <v>24</v>
      </c>
      <c r="AD679" s="2">
        <v>15</v>
      </c>
      <c r="AE679" s="2">
        <v>0</v>
      </c>
      <c r="AF679" s="2">
        <v>1</v>
      </c>
      <c r="AG679" s="2">
        <v>0</v>
      </c>
      <c r="AH679" s="2">
        <v>0</v>
      </c>
      <c r="AI679" s="2">
        <v>0</v>
      </c>
      <c r="AJ679" s="2">
        <v>0</v>
      </c>
      <c r="AK679" s="2">
        <v>0</v>
      </c>
      <c r="AL679" s="2">
        <v>0</v>
      </c>
      <c r="AM679" s="2">
        <v>3</v>
      </c>
      <c r="AN679" s="3">
        <f t="shared" si="44"/>
        <v>50216</v>
      </c>
      <c r="AO679">
        <f t="shared" si="45"/>
        <v>8977</v>
      </c>
      <c r="AP679">
        <f t="shared" si="46"/>
        <v>4</v>
      </c>
      <c r="AQ679" s="3">
        <f t="shared" si="47"/>
        <v>59197</v>
      </c>
    </row>
    <row r="680" spans="1:43" ht="15.75" hidden="1" thickTop="1" x14ac:dyDescent="0.25">
      <c r="A680" s="2">
        <v>1</v>
      </c>
      <c r="B680" s="2">
        <v>2019</v>
      </c>
      <c r="C680" s="2">
        <v>9</v>
      </c>
      <c r="D680" s="4">
        <v>25814</v>
      </c>
      <c r="E680" s="4">
        <v>17597</v>
      </c>
      <c r="F680" s="4">
        <v>5654</v>
      </c>
      <c r="G680" s="2">
        <v>468</v>
      </c>
      <c r="H680" s="2">
        <v>281</v>
      </c>
      <c r="I680" s="2">
        <v>15</v>
      </c>
      <c r="J680" s="2">
        <v>1</v>
      </c>
      <c r="K680" s="2">
        <v>102</v>
      </c>
      <c r="L680" s="2">
        <v>160</v>
      </c>
      <c r="M680" s="2">
        <v>41</v>
      </c>
      <c r="N680" s="2">
        <v>0</v>
      </c>
      <c r="O680" s="2">
        <v>350</v>
      </c>
      <c r="P680" s="4">
        <v>2203</v>
      </c>
      <c r="Q680" s="2">
        <v>988</v>
      </c>
      <c r="R680" s="2">
        <v>152</v>
      </c>
      <c r="S680" s="2">
        <v>11</v>
      </c>
      <c r="T680" s="2">
        <v>1</v>
      </c>
      <c r="U680" s="2">
        <v>1</v>
      </c>
      <c r="V680" s="2">
        <v>0</v>
      </c>
      <c r="W680" s="2">
        <v>1</v>
      </c>
      <c r="X680" s="2">
        <v>35</v>
      </c>
      <c r="Y680" s="2">
        <v>817</v>
      </c>
      <c r="Z680" s="4">
        <v>2563</v>
      </c>
      <c r="AA680" s="4">
        <v>1658</v>
      </c>
      <c r="AB680" s="2">
        <v>175</v>
      </c>
      <c r="AC680" s="2">
        <v>23</v>
      </c>
      <c r="AD680" s="2">
        <v>15</v>
      </c>
      <c r="AE680" s="2">
        <v>0</v>
      </c>
      <c r="AF680" s="2">
        <v>1</v>
      </c>
      <c r="AG680" s="2">
        <v>0</v>
      </c>
      <c r="AH680" s="2">
        <v>0</v>
      </c>
      <c r="AI680" s="2">
        <v>0</v>
      </c>
      <c r="AJ680" s="2">
        <v>0</v>
      </c>
      <c r="AK680" s="2">
        <v>0</v>
      </c>
      <c r="AL680" s="2">
        <v>0</v>
      </c>
      <c r="AM680" s="2">
        <v>3</v>
      </c>
      <c r="AN680" s="3">
        <f t="shared" si="44"/>
        <v>50133</v>
      </c>
      <c r="AO680">
        <f t="shared" si="45"/>
        <v>8993</v>
      </c>
      <c r="AP680">
        <f t="shared" si="46"/>
        <v>4</v>
      </c>
      <c r="AQ680" s="3">
        <f t="shared" si="47"/>
        <v>59130</v>
      </c>
    </row>
    <row r="681" spans="1:43" ht="15.75" hidden="1" thickTop="1" x14ac:dyDescent="0.25">
      <c r="A681" s="2">
        <v>1</v>
      </c>
      <c r="B681" s="2">
        <v>2019</v>
      </c>
      <c r="C681" s="2">
        <v>10</v>
      </c>
      <c r="D681" s="4">
        <v>25832</v>
      </c>
      <c r="E681" s="4">
        <v>17599</v>
      </c>
      <c r="F681" s="4">
        <v>5718</v>
      </c>
      <c r="G681" s="2">
        <v>468</v>
      </c>
      <c r="H681" s="2">
        <v>281</v>
      </c>
      <c r="I681" s="2">
        <v>21</v>
      </c>
      <c r="J681" s="2">
        <v>1</v>
      </c>
      <c r="K681" s="2">
        <v>101</v>
      </c>
      <c r="L681" s="2">
        <v>155</v>
      </c>
      <c r="M681" s="2">
        <v>41</v>
      </c>
      <c r="N681" s="2">
        <v>0</v>
      </c>
      <c r="O681" s="2">
        <v>350</v>
      </c>
      <c r="P681" s="4">
        <v>2205</v>
      </c>
      <c r="Q681" s="4">
        <v>1000</v>
      </c>
      <c r="R681" s="2">
        <v>145</v>
      </c>
      <c r="S681" s="2">
        <v>15</v>
      </c>
      <c r="T681" s="2">
        <v>1</v>
      </c>
      <c r="U681" s="2">
        <v>1</v>
      </c>
      <c r="V681" s="2">
        <v>0</v>
      </c>
      <c r="W681" s="2">
        <v>1</v>
      </c>
      <c r="X681" s="2">
        <v>34</v>
      </c>
      <c r="Y681" s="2">
        <v>817</v>
      </c>
      <c r="Z681" s="4">
        <v>2571</v>
      </c>
      <c r="AA681" s="4">
        <v>1671</v>
      </c>
      <c r="AB681" s="2">
        <v>174</v>
      </c>
      <c r="AC681" s="2">
        <v>23</v>
      </c>
      <c r="AD681" s="2">
        <v>17</v>
      </c>
      <c r="AE681" s="2">
        <v>0</v>
      </c>
      <c r="AF681" s="2">
        <v>1</v>
      </c>
      <c r="AG681" s="2">
        <v>0</v>
      </c>
      <c r="AH681" s="2">
        <v>0</v>
      </c>
      <c r="AI681" s="2">
        <v>0</v>
      </c>
      <c r="AJ681" s="2">
        <v>0</v>
      </c>
      <c r="AK681" s="2">
        <v>0</v>
      </c>
      <c r="AL681" s="2">
        <v>0</v>
      </c>
      <c r="AM681" s="2">
        <v>3</v>
      </c>
      <c r="AN681" s="3">
        <f t="shared" si="44"/>
        <v>50217</v>
      </c>
      <c r="AO681">
        <f t="shared" si="45"/>
        <v>9025</v>
      </c>
      <c r="AP681">
        <f t="shared" si="46"/>
        <v>4</v>
      </c>
      <c r="AQ681" s="3">
        <f t="shared" si="47"/>
        <v>59246</v>
      </c>
    </row>
    <row r="682" spans="1:43" ht="15.75" hidden="1" thickTop="1" x14ac:dyDescent="0.25">
      <c r="A682" s="2">
        <v>1</v>
      </c>
      <c r="B682" s="2">
        <v>2019</v>
      </c>
      <c r="C682" s="2">
        <v>11</v>
      </c>
      <c r="D682" s="4">
        <v>25753</v>
      </c>
      <c r="E682" s="4">
        <v>17591</v>
      </c>
      <c r="F682" s="4">
        <v>5741</v>
      </c>
      <c r="G682" s="2">
        <v>469</v>
      </c>
      <c r="H682" s="2">
        <v>284</v>
      </c>
      <c r="I682" s="2">
        <v>19</v>
      </c>
      <c r="J682" s="2">
        <v>1</v>
      </c>
      <c r="K682" s="2">
        <v>99</v>
      </c>
      <c r="L682" s="2">
        <v>154</v>
      </c>
      <c r="M682" s="2">
        <v>41</v>
      </c>
      <c r="N682" s="2">
        <v>0</v>
      </c>
      <c r="O682" s="2">
        <v>352</v>
      </c>
      <c r="P682" s="4">
        <v>2202</v>
      </c>
      <c r="Q682" s="4">
        <v>1006</v>
      </c>
      <c r="R682" s="2">
        <v>152</v>
      </c>
      <c r="S682" s="2">
        <v>12</v>
      </c>
      <c r="T682" s="2">
        <v>1</v>
      </c>
      <c r="U682" s="2">
        <v>1</v>
      </c>
      <c r="V682" s="2">
        <v>0</v>
      </c>
      <c r="W682" s="2">
        <v>1</v>
      </c>
      <c r="X682" s="2">
        <v>34</v>
      </c>
      <c r="Y682" s="2">
        <v>816</v>
      </c>
      <c r="Z682" s="4">
        <v>2579</v>
      </c>
      <c r="AA682" s="4">
        <v>1661</v>
      </c>
      <c r="AB682" s="2">
        <v>175</v>
      </c>
      <c r="AC682" s="2">
        <v>23</v>
      </c>
      <c r="AD682" s="2">
        <v>15</v>
      </c>
      <c r="AE682" s="2">
        <v>0</v>
      </c>
      <c r="AF682" s="2">
        <v>1</v>
      </c>
      <c r="AG682" s="2">
        <v>0</v>
      </c>
      <c r="AH682" s="2">
        <v>0</v>
      </c>
      <c r="AI682" s="2">
        <v>0</v>
      </c>
      <c r="AJ682" s="2">
        <v>0</v>
      </c>
      <c r="AK682" s="2">
        <v>0</v>
      </c>
      <c r="AL682" s="2">
        <v>0</v>
      </c>
      <c r="AM682" s="2">
        <v>3</v>
      </c>
      <c r="AN682" s="3">
        <f t="shared" si="44"/>
        <v>50152</v>
      </c>
      <c r="AO682">
        <f t="shared" si="45"/>
        <v>9030</v>
      </c>
      <c r="AP682">
        <f t="shared" si="46"/>
        <v>4</v>
      </c>
      <c r="AQ682" s="3">
        <f t="shared" si="47"/>
        <v>59186</v>
      </c>
    </row>
    <row r="683" spans="1:43" ht="15.75" thickTop="1" x14ac:dyDescent="0.25">
      <c r="A683" s="2">
        <v>1</v>
      </c>
      <c r="B683" s="2">
        <v>2019</v>
      </c>
      <c r="C683" s="2">
        <v>12</v>
      </c>
      <c r="D683" s="4">
        <v>25810</v>
      </c>
      <c r="E683" s="4">
        <v>17644</v>
      </c>
      <c r="F683" s="4">
        <v>5803</v>
      </c>
      <c r="G683" s="2">
        <v>467</v>
      </c>
      <c r="H683" s="2">
        <v>283</v>
      </c>
      <c r="I683" s="2">
        <v>20</v>
      </c>
      <c r="J683" s="2">
        <v>2</v>
      </c>
      <c r="K683" s="2">
        <v>99</v>
      </c>
      <c r="L683" s="2">
        <v>155</v>
      </c>
      <c r="M683" s="2">
        <v>41</v>
      </c>
      <c r="N683" s="2">
        <v>0</v>
      </c>
      <c r="O683" s="2">
        <v>347</v>
      </c>
      <c r="P683" s="4">
        <v>2191</v>
      </c>
      <c r="Q683" s="4">
        <v>1015</v>
      </c>
      <c r="R683" s="2">
        <v>141</v>
      </c>
      <c r="S683" s="2">
        <v>11</v>
      </c>
      <c r="T683" s="2">
        <v>1</v>
      </c>
      <c r="U683" s="2">
        <v>1</v>
      </c>
      <c r="V683" s="2">
        <v>0</v>
      </c>
      <c r="W683" s="2">
        <v>1</v>
      </c>
      <c r="X683" s="2">
        <v>35</v>
      </c>
      <c r="Y683" s="2">
        <v>815</v>
      </c>
      <c r="Z683" s="4">
        <v>2599</v>
      </c>
      <c r="AA683" s="4">
        <v>1674</v>
      </c>
      <c r="AB683" s="2">
        <v>174</v>
      </c>
      <c r="AC683" s="2">
        <v>30</v>
      </c>
      <c r="AD683" s="2">
        <v>15</v>
      </c>
      <c r="AE683" s="2">
        <v>0</v>
      </c>
      <c r="AF683" s="2">
        <v>1</v>
      </c>
      <c r="AG683" s="2">
        <v>0</v>
      </c>
      <c r="AH683" s="2">
        <v>0</v>
      </c>
      <c r="AI683" s="2">
        <v>0</v>
      </c>
      <c r="AJ683" s="2">
        <v>0</v>
      </c>
      <c r="AK683" s="2">
        <v>0</v>
      </c>
      <c r="AL683" s="2">
        <v>0</v>
      </c>
      <c r="AM683" s="2">
        <v>3</v>
      </c>
      <c r="AN683" s="3">
        <f t="shared" si="44"/>
        <v>50324</v>
      </c>
      <c r="AO683">
        <f t="shared" si="45"/>
        <v>9050</v>
      </c>
      <c r="AP683">
        <f t="shared" si="46"/>
        <v>4</v>
      </c>
      <c r="AQ683" s="3">
        <f t="shared" si="47"/>
        <v>59378</v>
      </c>
    </row>
    <row r="684" spans="1:43" hidden="1" x14ac:dyDescent="0.25">
      <c r="A684" s="2">
        <v>2</v>
      </c>
      <c r="B684" s="2">
        <v>2019</v>
      </c>
      <c r="C684" s="2">
        <v>1</v>
      </c>
      <c r="D684" s="4">
        <v>11722</v>
      </c>
      <c r="E684" s="4">
        <v>36474</v>
      </c>
      <c r="F684" s="4">
        <v>21557</v>
      </c>
      <c r="G684" s="2">
        <v>59</v>
      </c>
      <c r="H684" s="2">
        <v>83</v>
      </c>
      <c r="I684" s="2">
        <v>0</v>
      </c>
      <c r="J684" s="2">
        <v>0</v>
      </c>
      <c r="K684" s="2">
        <v>10</v>
      </c>
      <c r="L684" s="2">
        <v>12</v>
      </c>
      <c r="M684" s="2">
        <v>0</v>
      </c>
      <c r="N684" s="2">
        <v>0</v>
      </c>
      <c r="O684" s="2">
        <v>83</v>
      </c>
      <c r="P684" s="2">
        <v>653</v>
      </c>
      <c r="Q684" s="2">
        <v>430</v>
      </c>
      <c r="R684" s="2">
        <v>79</v>
      </c>
      <c r="S684" s="2">
        <v>3</v>
      </c>
      <c r="T684" s="2">
        <v>1</v>
      </c>
      <c r="U684" s="2">
        <v>0</v>
      </c>
      <c r="V684" s="2">
        <v>0</v>
      </c>
      <c r="W684" s="2">
        <v>1</v>
      </c>
      <c r="X684" s="2">
        <v>17</v>
      </c>
      <c r="Y684" s="2">
        <v>509</v>
      </c>
      <c r="Z684" s="4">
        <v>1558</v>
      </c>
      <c r="AA684" s="2">
        <v>764</v>
      </c>
      <c r="AB684" s="2">
        <v>97</v>
      </c>
      <c r="AC684" s="2">
        <v>24</v>
      </c>
      <c r="AD684" s="2">
        <v>25</v>
      </c>
      <c r="AE684" s="2">
        <v>0</v>
      </c>
      <c r="AF684" s="2">
        <v>4</v>
      </c>
      <c r="AG684" s="2">
        <v>0</v>
      </c>
      <c r="AH684" s="2">
        <v>2</v>
      </c>
      <c r="AI684" s="2">
        <v>0</v>
      </c>
      <c r="AJ684" s="2">
        <v>0</v>
      </c>
      <c r="AK684" s="2">
        <v>2</v>
      </c>
      <c r="AL684" s="2">
        <v>2</v>
      </c>
      <c r="AM684" s="2">
        <v>2</v>
      </c>
      <c r="AN684" s="3">
        <f t="shared" si="44"/>
        <v>69917</v>
      </c>
      <c r="AO684">
        <f t="shared" si="45"/>
        <v>4244</v>
      </c>
      <c r="AP684">
        <f t="shared" si="46"/>
        <v>12</v>
      </c>
      <c r="AQ684" s="3">
        <f t="shared" si="47"/>
        <v>74173</v>
      </c>
    </row>
    <row r="685" spans="1:43" hidden="1" x14ac:dyDescent="0.25">
      <c r="A685" s="2">
        <v>2</v>
      </c>
      <c r="B685" s="2">
        <v>2019</v>
      </c>
      <c r="C685" s="2">
        <v>2</v>
      </c>
      <c r="D685" s="4">
        <v>11727</v>
      </c>
      <c r="E685" s="4">
        <v>36483</v>
      </c>
      <c r="F685" s="4">
        <v>21713</v>
      </c>
      <c r="G685" s="2">
        <v>60</v>
      </c>
      <c r="H685" s="2">
        <v>83</v>
      </c>
      <c r="I685" s="2">
        <v>0</v>
      </c>
      <c r="J685" s="2">
        <v>0</v>
      </c>
      <c r="K685" s="2">
        <v>10</v>
      </c>
      <c r="L685" s="2">
        <v>12</v>
      </c>
      <c r="M685" s="2">
        <v>0</v>
      </c>
      <c r="N685" s="2">
        <v>0</v>
      </c>
      <c r="O685" s="2">
        <v>87</v>
      </c>
      <c r="P685" s="2">
        <v>655</v>
      </c>
      <c r="Q685" s="2">
        <v>441</v>
      </c>
      <c r="R685" s="2">
        <v>84</v>
      </c>
      <c r="S685" s="2">
        <v>7</v>
      </c>
      <c r="T685" s="2">
        <v>1</v>
      </c>
      <c r="U685" s="2">
        <v>0</v>
      </c>
      <c r="V685" s="2">
        <v>0</v>
      </c>
      <c r="W685" s="2">
        <v>1</v>
      </c>
      <c r="X685" s="2">
        <v>17</v>
      </c>
      <c r="Y685" s="2">
        <v>506</v>
      </c>
      <c r="Z685" s="4">
        <v>1555</v>
      </c>
      <c r="AA685" s="2">
        <v>765</v>
      </c>
      <c r="AB685" s="2">
        <v>96</v>
      </c>
      <c r="AC685" s="2">
        <v>24</v>
      </c>
      <c r="AD685" s="2">
        <v>27</v>
      </c>
      <c r="AE685" s="2">
        <v>0</v>
      </c>
      <c r="AF685" s="2">
        <v>4</v>
      </c>
      <c r="AG685" s="2">
        <v>0</v>
      </c>
      <c r="AH685" s="2">
        <v>2</v>
      </c>
      <c r="AI685" s="2">
        <v>0</v>
      </c>
      <c r="AJ685" s="2">
        <v>0</v>
      </c>
      <c r="AK685" s="2">
        <v>2</v>
      </c>
      <c r="AL685" s="2">
        <v>2</v>
      </c>
      <c r="AM685" s="2">
        <v>1</v>
      </c>
      <c r="AN685" s="3">
        <f t="shared" si="44"/>
        <v>70088</v>
      </c>
      <c r="AO685">
        <f t="shared" si="45"/>
        <v>4266</v>
      </c>
      <c r="AP685">
        <f t="shared" si="46"/>
        <v>11</v>
      </c>
      <c r="AQ685" s="3">
        <f t="shared" si="47"/>
        <v>74365</v>
      </c>
    </row>
    <row r="686" spans="1:43" hidden="1" x14ac:dyDescent="0.25">
      <c r="A686" s="2">
        <v>2</v>
      </c>
      <c r="B686" s="2">
        <v>2019</v>
      </c>
      <c r="C686" s="2">
        <v>3</v>
      </c>
      <c r="D686" s="4">
        <v>11694</v>
      </c>
      <c r="E686" s="4">
        <v>36545</v>
      </c>
      <c r="F686" s="4">
        <v>21850</v>
      </c>
      <c r="G686" s="2">
        <v>60</v>
      </c>
      <c r="H686" s="2">
        <v>83</v>
      </c>
      <c r="I686" s="2">
        <v>0</v>
      </c>
      <c r="J686" s="2">
        <v>0</v>
      </c>
      <c r="K686" s="2">
        <v>10</v>
      </c>
      <c r="L686" s="2">
        <v>12</v>
      </c>
      <c r="M686" s="2">
        <v>0</v>
      </c>
      <c r="N686" s="2">
        <v>0</v>
      </c>
      <c r="O686" s="2">
        <v>85</v>
      </c>
      <c r="P686" s="2">
        <v>650</v>
      </c>
      <c r="Q686" s="2">
        <v>445</v>
      </c>
      <c r="R686" s="2">
        <v>84</v>
      </c>
      <c r="S686" s="2">
        <v>4</v>
      </c>
      <c r="T686" s="2">
        <v>1</v>
      </c>
      <c r="U686" s="2">
        <v>0</v>
      </c>
      <c r="V686" s="2">
        <v>0</v>
      </c>
      <c r="W686" s="2">
        <v>1</v>
      </c>
      <c r="X686" s="2">
        <v>17</v>
      </c>
      <c r="Y686" s="2">
        <v>508</v>
      </c>
      <c r="Z686" s="4">
        <v>1557</v>
      </c>
      <c r="AA686" s="2">
        <v>769</v>
      </c>
      <c r="AB686" s="2">
        <v>97</v>
      </c>
      <c r="AC686" s="2">
        <v>24</v>
      </c>
      <c r="AD686" s="2">
        <v>26</v>
      </c>
      <c r="AE686" s="2">
        <v>0</v>
      </c>
      <c r="AF686" s="2">
        <v>4</v>
      </c>
      <c r="AG686" s="2">
        <v>0</v>
      </c>
      <c r="AH686" s="2">
        <v>1</v>
      </c>
      <c r="AI686" s="2">
        <v>0</v>
      </c>
      <c r="AJ686" s="2">
        <v>0</v>
      </c>
      <c r="AK686" s="2">
        <v>2</v>
      </c>
      <c r="AL686" s="2">
        <v>2</v>
      </c>
      <c r="AM686" s="2">
        <v>1</v>
      </c>
      <c r="AN686" s="3">
        <f t="shared" si="44"/>
        <v>70254</v>
      </c>
      <c r="AO686">
        <f t="shared" si="45"/>
        <v>4268</v>
      </c>
      <c r="AP686">
        <f t="shared" si="46"/>
        <v>10</v>
      </c>
      <c r="AQ686" s="3">
        <f t="shared" si="47"/>
        <v>74532</v>
      </c>
    </row>
    <row r="687" spans="1:43" hidden="1" x14ac:dyDescent="0.25">
      <c r="A687" s="2">
        <v>2</v>
      </c>
      <c r="B687" s="2">
        <v>2019</v>
      </c>
      <c r="C687" s="2">
        <v>4</v>
      </c>
      <c r="D687" s="4">
        <v>11724</v>
      </c>
      <c r="E687" s="4">
        <v>36594</v>
      </c>
      <c r="F687" s="4">
        <v>21988</v>
      </c>
      <c r="G687" s="2">
        <v>60</v>
      </c>
      <c r="H687" s="2">
        <v>83</v>
      </c>
      <c r="I687" s="2">
        <v>0</v>
      </c>
      <c r="J687" s="2">
        <v>0</v>
      </c>
      <c r="K687" s="2">
        <v>10</v>
      </c>
      <c r="L687" s="2">
        <v>12</v>
      </c>
      <c r="M687" s="2">
        <v>0</v>
      </c>
      <c r="N687" s="2">
        <v>0</v>
      </c>
      <c r="O687" s="2">
        <v>85</v>
      </c>
      <c r="P687" s="2">
        <v>648</v>
      </c>
      <c r="Q687" s="2">
        <v>463</v>
      </c>
      <c r="R687" s="2">
        <v>83</v>
      </c>
      <c r="S687" s="2">
        <v>3</v>
      </c>
      <c r="T687" s="2">
        <v>1</v>
      </c>
      <c r="U687" s="2">
        <v>0</v>
      </c>
      <c r="V687" s="2">
        <v>0</v>
      </c>
      <c r="W687" s="2">
        <v>1</v>
      </c>
      <c r="X687" s="2">
        <v>17</v>
      </c>
      <c r="Y687" s="2">
        <v>511</v>
      </c>
      <c r="Z687" s="4">
        <v>1546</v>
      </c>
      <c r="AA687" s="2">
        <v>766</v>
      </c>
      <c r="AB687" s="2">
        <v>97</v>
      </c>
      <c r="AC687" s="2">
        <v>23</v>
      </c>
      <c r="AD687" s="2">
        <v>26</v>
      </c>
      <c r="AE687" s="2">
        <v>0</v>
      </c>
      <c r="AF687" s="2">
        <v>3</v>
      </c>
      <c r="AG687" s="2">
        <v>0</v>
      </c>
      <c r="AH687" s="2">
        <v>1</v>
      </c>
      <c r="AI687" s="2">
        <v>0</v>
      </c>
      <c r="AJ687" s="2">
        <v>0</v>
      </c>
      <c r="AK687" s="2">
        <v>3</v>
      </c>
      <c r="AL687" s="2">
        <v>2</v>
      </c>
      <c r="AM687" s="2">
        <v>1</v>
      </c>
      <c r="AN687" s="3">
        <f t="shared" si="44"/>
        <v>70471</v>
      </c>
      <c r="AO687">
        <f t="shared" si="45"/>
        <v>4270</v>
      </c>
      <c r="AP687">
        <f t="shared" si="46"/>
        <v>10</v>
      </c>
      <c r="AQ687" s="3">
        <f t="shared" si="47"/>
        <v>74751</v>
      </c>
    </row>
    <row r="688" spans="1:43" hidden="1" x14ac:dyDescent="0.25">
      <c r="A688" s="2">
        <v>2</v>
      </c>
      <c r="B688" s="2">
        <v>2019</v>
      </c>
      <c r="C688" s="2">
        <v>5</v>
      </c>
      <c r="D688" s="4">
        <v>11717</v>
      </c>
      <c r="E688" s="4">
        <v>36584</v>
      </c>
      <c r="F688" s="4">
        <v>22099</v>
      </c>
      <c r="G688" s="2">
        <v>60</v>
      </c>
      <c r="H688" s="2">
        <v>83</v>
      </c>
      <c r="I688" s="2">
        <v>0</v>
      </c>
      <c r="J688" s="2">
        <v>0</v>
      </c>
      <c r="K688" s="2">
        <v>10</v>
      </c>
      <c r="L688" s="2">
        <v>12</v>
      </c>
      <c r="M688" s="2">
        <v>0</v>
      </c>
      <c r="N688" s="2">
        <v>0</v>
      </c>
      <c r="O688" s="2">
        <v>85</v>
      </c>
      <c r="P688" s="2">
        <v>649</v>
      </c>
      <c r="Q688" s="2">
        <v>463</v>
      </c>
      <c r="R688" s="2">
        <v>85</v>
      </c>
      <c r="S688" s="2">
        <v>4</v>
      </c>
      <c r="T688" s="2">
        <v>0</v>
      </c>
      <c r="U688" s="2">
        <v>0</v>
      </c>
      <c r="V688" s="2">
        <v>0</v>
      </c>
      <c r="W688" s="2">
        <v>1</v>
      </c>
      <c r="X688" s="2">
        <v>17</v>
      </c>
      <c r="Y688" s="2">
        <v>511</v>
      </c>
      <c r="Z688" s="4">
        <v>1561</v>
      </c>
      <c r="AA688" s="2">
        <v>769</v>
      </c>
      <c r="AB688" s="2">
        <v>96</v>
      </c>
      <c r="AC688" s="2">
        <v>26</v>
      </c>
      <c r="AD688" s="2">
        <v>26</v>
      </c>
      <c r="AE688" s="2">
        <v>0</v>
      </c>
      <c r="AF688" s="2">
        <v>3</v>
      </c>
      <c r="AG688" s="2">
        <v>0</v>
      </c>
      <c r="AH688" s="2">
        <v>1</v>
      </c>
      <c r="AI688" s="2">
        <v>0</v>
      </c>
      <c r="AJ688" s="2">
        <v>0</v>
      </c>
      <c r="AK688" s="2">
        <v>3</v>
      </c>
      <c r="AL688" s="2">
        <v>2</v>
      </c>
      <c r="AM688" s="2">
        <v>1</v>
      </c>
      <c r="AN688" s="3">
        <f t="shared" si="44"/>
        <v>70565</v>
      </c>
      <c r="AO688">
        <f t="shared" si="45"/>
        <v>4293</v>
      </c>
      <c r="AP688">
        <f t="shared" si="46"/>
        <v>10</v>
      </c>
      <c r="AQ688" s="3">
        <f t="shared" si="47"/>
        <v>74868</v>
      </c>
    </row>
    <row r="689" spans="1:43" hidden="1" x14ac:dyDescent="0.25">
      <c r="A689" s="2">
        <v>2</v>
      </c>
      <c r="B689" s="2">
        <v>2019</v>
      </c>
      <c r="C689" s="2">
        <v>6</v>
      </c>
      <c r="D689" s="4">
        <v>11701</v>
      </c>
      <c r="E689" s="4">
        <v>36544</v>
      </c>
      <c r="F689" s="4">
        <v>22236</v>
      </c>
      <c r="G689" s="2">
        <v>60</v>
      </c>
      <c r="H689" s="2">
        <v>83</v>
      </c>
      <c r="I689" s="2">
        <v>0</v>
      </c>
      <c r="J689" s="2">
        <v>0</v>
      </c>
      <c r="K689" s="2">
        <v>10</v>
      </c>
      <c r="L689" s="2">
        <v>12</v>
      </c>
      <c r="M689" s="2">
        <v>0</v>
      </c>
      <c r="N689" s="2">
        <v>0</v>
      </c>
      <c r="O689" s="2">
        <v>84</v>
      </c>
      <c r="P689" s="2">
        <v>646</v>
      </c>
      <c r="Q689" s="2">
        <v>470</v>
      </c>
      <c r="R689" s="2">
        <v>91</v>
      </c>
      <c r="S689" s="2">
        <v>4</v>
      </c>
      <c r="T689" s="2">
        <v>0</v>
      </c>
      <c r="U689" s="2">
        <v>0</v>
      </c>
      <c r="V689" s="2">
        <v>0</v>
      </c>
      <c r="W689" s="2">
        <v>1</v>
      </c>
      <c r="X689" s="2">
        <v>18</v>
      </c>
      <c r="Y689" s="2">
        <v>509</v>
      </c>
      <c r="Z689" s="4">
        <v>1565</v>
      </c>
      <c r="AA689" s="2">
        <v>767</v>
      </c>
      <c r="AB689" s="2">
        <v>95</v>
      </c>
      <c r="AC689" s="2">
        <v>25</v>
      </c>
      <c r="AD689" s="2">
        <v>26</v>
      </c>
      <c r="AE689" s="2">
        <v>0</v>
      </c>
      <c r="AF689" s="2">
        <v>3</v>
      </c>
      <c r="AG689" s="2">
        <v>0</v>
      </c>
      <c r="AH689" s="2">
        <v>1</v>
      </c>
      <c r="AI689" s="2">
        <v>0</v>
      </c>
      <c r="AJ689" s="2">
        <v>0</v>
      </c>
      <c r="AK689" s="2">
        <v>3</v>
      </c>
      <c r="AL689" s="2">
        <v>2</v>
      </c>
      <c r="AM689" s="2">
        <v>1</v>
      </c>
      <c r="AN689" s="3">
        <f t="shared" si="44"/>
        <v>70646</v>
      </c>
      <c r="AO689">
        <f t="shared" si="45"/>
        <v>4301</v>
      </c>
      <c r="AP689">
        <f t="shared" si="46"/>
        <v>10</v>
      </c>
      <c r="AQ689" s="3">
        <f t="shared" si="47"/>
        <v>74957</v>
      </c>
    </row>
    <row r="690" spans="1:43" hidden="1" x14ac:dyDescent="0.25">
      <c r="A690" s="2">
        <v>2</v>
      </c>
      <c r="B690" s="2">
        <v>2019</v>
      </c>
      <c r="C690" s="2">
        <v>7</v>
      </c>
      <c r="D690" s="4">
        <v>12507</v>
      </c>
      <c r="E690" s="4">
        <v>37607</v>
      </c>
      <c r="F690" s="4">
        <v>20539</v>
      </c>
      <c r="G690" s="2">
        <v>60</v>
      </c>
      <c r="H690" s="2">
        <v>78</v>
      </c>
      <c r="I690" s="2">
        <v>0</v>
      </c>
      <c r="J690" s="2">
        <v>0</v>
      </c>
      <c r="K690" s="2">
        <v>11</v>
      </c>
      <c r="L690" s="2">
        <v>11</v>
      </c>
      <c r="M690" s="2">
        <v>0</v>
      </c>
      <c r="N690" s="2">
        <v>0</v>
      </c>
      <c r="O690" s="2">
        <v>87</v>
      </c>
      <c r="P690" s="2">
        <v>641</v>
      </c>
      <c r="Q690" s="2">
        <v>463</v>
      </c>
      <c r="R690" s="2">
        <v>93</v>
      </c>
      <c r="S690" s="2">
        <v>4</v>
      </c>
      <c r="T690" s="2">
        <v>0</v>
      </c>
      <c r="U690" s="2">
        <v>0</v>
      </c>
      <c r="V690" s="2">
        <v>0</v>
      </c>
      <c r="W690" s="2">
        <v>1</v>
      </c>
      <c r="X690" s="2">
        <v>18</v>
      </c>
      <c r="Y690" s="2">
        <v>522</v>
      </c>
      <c r="Z690" s="4">
        <v>1559</v>
      </c>
      <c r="AA690" s="2">
        <v>775</v>
      </c>
      <c r="AB690" s="2">
        <v>101</v>
      </c>
      <c r="AC690" s="2">
        <v>27</v>
      </c>
      <c r="AD690" s="2">
        <v>26</v>
      </c>
      <c r="AE690" s="2">
        <v>0</v>
      </c>
      <c r="AF690" s="2">
        <v>3</v>
      </c>
      <c r="AG690" s="2">
        <v>0</v>
      </c>
      <c r="AH690" s="2">
        <v>1</v>
      </c>
      <c r="AI690" s="2">
        <v>0</v>
      </c>
      <c r="AJ690" s="2">
        <v>0</v>
      </c>
      <c r="AK690" s="2">
        <v>3</v>
      </c>
      <c r="AL690" s="2">
        <v>2</v>
      </c>
      <c r="AM690" s="2">
        <v>1</v>
      </c>
      <c r="AN690" s="3">
        <f t="shared" si="44"/>
        <v>70813</v>
      </c>
      <c r="AO690">
        <f t="shared" si="45"/>
        <v>4317</v>
      </c>
      <c r="AP690">
        <f t="shared" si="46"/>
        <v>10</v>
      </c>
      <c r="AQ690" s="3">
        <f t="shared" si="47"/>
        <v>75140</v>
      </c>
    </row>
    <row r="691" spans="1:43" hidden="1" x14ac:dyDescent="0.25">
      <c r="A691" s="2">
        <v>2</v>
      </c>
      <c r="B691" s="2">
        <v>2019</v>
      </c>
      <c r="C691" s="2">
        <v>8</v>
      </c>
      <c r="D691" s="4">
        <v>12513</v>
      </c>
      <c r="E691" s="4">
        <v>37633</v>
      </c>
      <c r="F691" s="4">
        <v>20689</v>
      </c>
      <c r="G691" s="2">
        <v>60</v>
      </c>
      <c r="H691" s="2">
        <v>78</v>
      </c>
      <c r="I691" s="2">
        <v>0</v>
      </c>
      <c r="J691" s="2">
        <v>0</v>
      </c>
      <c r="K691" s="2">
        <v>11</v>
      </c>
      <c r="L691" s="2">
        <v>11</v>
      </c>
      <c r="M691" s="2">
        <v>0</v>
      </c>
      <c r="N691" s="2">
        <v>0</v>
      </c>
      <c r="O691" s="2">
        <v>87</v>
      </c>
      <c r="P691" s="2">
        <v>637</v>
      </c>
      <c r="Q691" s="2">
        <v>458</v>
      </c>
      <c r="R691" s="2">
        <v>93</v>
      </c>
      <c r="S691" s="2">
        <v>9</v>
      </c>
      <c r="T691" s="2">
        <v>0</v>
      </c>
      <c r="U691" s="2">
        <v>0</v>
      </c>
      <c r="V691" s="2">
        <v>0</v>
      </c>
      <c r="W691" s="2">
        <v>1</v>
      </c>
      <c r="X691" s="2">
        <v>18</v>
      </c>
      <c r="Y691" s="2">
        <v>524</v>
      </c>
      <c r="Z691" s="4">
        <v>1570</v>
      </c>
      <c r="AA691" s="2">
        <v>775</v>
      </c>
      <c r="AB691" s="2">
        <v>100</v>
      </c>
      <c r="AC691" s="2">
        <v>26</v>
      </c>
      <c r="AD691" s="2">
        <v>25</v>
      </c>
      <c r="AE691" s="2">
        <v>0</v>
      </c>
      <c r="AF691" s="2">
        <v>3</v>
      </c>
      <c r="AG691" s="2">
        <v>0</v>
      </c>
      <c r="AH691" s="2">
        <v>1</v>
      </c>
      <c r="AI691" s="2">
        <v>0</v>
      </c>
      <c r="AJ691" s="2">
        <v>0</v>
      </c>
      <c r="AK691" s="2">
        <v>3</v>
      </c>
      <c r="AL691" s="2">
        <v>2</v>
      </c>
      <c r="AM691" s="2">
        <v>1</v>
      </c>
      <c r="AN691" s="3">
        <f t="shared" si="44"/>
        <v>70995</v>
      </c>
      <c r="AO691">
        <f t="shared" si="45"/>
        <v>4323</v>
      </c>
      <c r="AP691">
        <f t="shared" si="46"/>
        <v>10</v>
      </c>
      <c r="AQ691" s="3">
        <f t="shared" si="47"/>
        <v>75328</v>
      </c>
    </row>
    <row r="692" spans="1:43" hidden="1" x14ac:dyDescent="0.25">
      <c r="A692" s="2">
        <v>2</v>
      </c>
      <c r="B692" s="2">
        <v>2019</v>
      </c>
      <c r="C692" s="2">
        <v>9</v>
      </c>
      <c r="D692" s="4">
        <v>12517</v>
      </c>
      <c r="E692" s="4">
        <v>37622</v>
      </c>
      <c r="F692" s="4">
        <v>20766</v>
      </c>
      <c r="G692" s="2">
        <v>61</v>
      </c>
      <c r="H692" s="2">
        <v>78</v>
      </c>
      <c r="I692" s="2">
        <v>0</v>
      </c>
      <c r="J692" s="2">
        <v>0</v>
      </c>
      <c r="K692" s="2">
        <v>11</v>
      </c>
      <c r="L692" s="2">
        <v>11</v>
      </c>
      <c r="M692" s="2">
        <v>0</v>
      </c>
      <c r="N692" s="2">
        <v>0</v>
      </c>
      <c r="O692" s="2">
        <v>90</v>
      </c>
      <c r="P692" s="2">
        <v>631</v>
      </c>
      <c r="Q692" s="2">
        <v>451</v>
      </c>
      <c r="R692" s="2">
        <v>90</v>
      </c>
      <c r="S692" s="2">
        <v>7</v>
      </c>
      <c r="T692" s="2">
        <v>0</v>
      </c>
      <c r="U692" s="2">
        <v>0</v>
      </c>
      <c r="V692" s="2">
        <v>0</v>
      </c>
      <c r="W692" s="2">
        <v>1</v>
      </c>
      <c r="X692" s="2">
        <v>18</v>
      </c>
      <c r="Y692" s="2">
        <v>523</v>
      </c>
      <c r="Z692" s="4">
        <v>1571</v>
      </c>
      <c r="AA692" s="2">
        <v>775</v>
      </c>
      <c r="AB692" s="2">
        <v>100</v>
      </c>
      <c r="AC692" s="2">
        <v>27</v>
      </c>
      <c r="AD692" s="2">
        <v>27</v>
      </c>
      <c r="AE692" s="2">
        <v>0</v>
      </c>
      <c r="AF692" s="2">
        <v>3</v>
      </c>
      <c r="AG692" s="2">
        <v>0</v>
      </c>
      <c r="AH692" s="2">
        <v>1</v>
      </c>
      <c r="AI692" s="2">
        <v>0</v>
      </c>
      <c r="AJ692" s="2">
        <v>0</v>
      </c>
      <c r="AK692" s="2">
        <v>3</v>
      </c>
      <c r="AL692" s="2">
        <v>15</v>
      </c>
      <c r="AM692" s="2">
        <v>1</v>
      </c>
      <c r="AN692" s="3">
        <f t="shared" si="44"/>
        <v>71066</v>
      </c>
      <c r="AO692">
        <f t="shared" si="45"/>
        <v>4311</v>
      </c>
      <c r="AP692">
        <f t="shared" si="46"/>
        <v>23</v>
      </c>
      <c r="AQ692" s="3">
        <f t="shared" si="47"/>
        <v>75400</v>
      </c>
    </row>
    <row r="693" spans="1:43" hidden="1" x14ac:dyDescent="0.25">
      <c r="A693" s="2">
        <v>2</v>
      </c>
      <c r="B693" s="2">
        <v>2019</v>
      </c>
      <c r="C693" s="2">
        <v>10</v>
      </c>
      <c r="D693" s="4">
        <v>12515</v>
      </c>
      <c r="E693" s="4">
        <v>37661</v>
      </c>
      <c r="F693" s="4">
        <v>20898</v>
      </c>
      <c r="G693" s="2">
        <v>61</v>
      </c>
      <c r="H693" s="2">
        <v>78</v>
      </c>
      <c r="I693" s="2">
        <v>0</v>
      </c>
      <c r="J693" s="2">
        <v>0</v>
      </c>
      <c r="K693" s="2">
        <v>11</v>
      </c>
      <c r="L693" s="2">
        <v>11</v>
      </c>
      <c r="M693" s="2">
        <v>0</v>
      </c>
      <c r="N693" s="2">
        <v>0</v>
      </c>
      <c r="O693" s="2">
        <v>93</v>
      </c>
      <c r="P693" s="2">
        <v>625</v>
      </c>
      <c r="Q693" s="2">
        <v>461</v>
      </c>
      <c r="R693" s="2">
        <v>100</v>
      </c>
      <c r="S693" s="2">
        <v>5</v>
      </c>
      <c r="T693" s="2">
        <v>0</v>
      </c>
      <c r="U693" s="2">
        <v>0</v>
      </c>
      <c r="V693" s="2">
        <v>0</v>
      </c>
      <c r="W693" s="2">
        <v>1</v>
      </c>
      <c r="X693" s="2">
        <v>18</v>
      </c>
      <c r="Y693" s="2">
        <v>524</v>
      </c>
      <c r="Z693" s="4">
        <v>1578</v>
      </c>
      <c r="AA693" s="2">
        <v>771</v>
      </c>
      <c r="AB693" s="2">
        <v>103</v>
      </c>
      <c r="AC693" s="2">
        <v>26</v>
      </c>
      <c r="AD693" s="2">
        <v>25</v>
      </c>
      <c r="AE693" s="2">
        <v>0</v>
      </c>
      <c r="AF693" s="2">
        <v>3</v>
      </c>
      <c r="AG693" s="2">
        <v>0</v>
      </c>
      <c r="AH693" s="2">
        <v>1</v>
      </c>
      <c r="AI693" s="2">
        <v>0</v>
      </c>
      <c r="AJ693" s="2">
        <v>0</v>
      </c>
      <c r="AK693" s="2">
        <v>3</v>
      </c>
      <c r="AL693" s="2">
        <v>3</v>
      </c>
      <c r="AM693" s="2">
        <v>1</v>
      </c>
      <c r="AN693" s="3">
        <f t="shared" si="44"/>
        <v>71235</v>
      </c>
      <c r="AO693">
        <f t="shared" si="45"/>
        <v>4330</v>
      </c>
      <c r="AP693">
        <f t="shared" si="46"/>
        <v>11</v>
      </c>
      <c r="AQ693" s="3">
        <f t="shared" si="47"/>
        <v>75576</v>
      </c>
    </row>
    <row r="694" spans="1:43" hidden="1" x14ac:dyDescent="0.25">
      <c r="A694" s="2">
        <v>2</v>
      </c>
      <c r="B694" s="2">
        <v>2019</v>
      </c>
      <c r="C694" s="2">
        <v>11</v>
      </c>
      <c r="D694" s="4">
        <v>12469</v>
      </c>
      <c r="E694" s="4">
        <v>37650</v>
      </c>
      <c r="F694" s="4">
        <v>21072</v>
      </c>
      <c r="G694" s="2">
        <v>61</v>
      </c>
      <c r="H694" s="2">
        <v>78</v>
      </c>
      <c r="I694" s="2">
        <v>0</v>
      </c>
      <c r="J694" s="2">
        <v>0</v>
      </c>
      <c r="K694" s="2">
        <v>11</v>
      </c>
      <c r="L694" s="2">
        <v>11</v>
      </c>
      <c r="M694" s="2">
        <v>0</v>
      </c>
      <c r="N694" s="2">
        <v>0</v>
      </c>
      <c r="O694" s="2">
        <v>93</v>
      </c>
      <c r="P694" s="2">
        <v>626</v>
      </c>
      <c r="Q694" s="2">
        <v>462</v>
      </c>
      <c r="R694" s="2">
        <v>93</v>
      </c>
      <c r="S694" s="2">
        <v>4</v>
      </c>
      <c r="T694" s="2">
        <v>0</v>
      </c>
      <c r="U694" s="2">
        <v>0</v>
      </c>
      <c r="V694" s="2">
        <v>0</v>
      </c>
      <c r="W694" s="2">
        <v>1</v>
      </c>
      <c r="X694" s="2">
        <v>18</v>
      </c>
      <c r="Y694" s="2">
        <v>522</v>
      </c>
      <c r="Z694" s="4">
        <v>1583</v>
      </c>
      <c r="AA694" s="2">
        <v>776</v>
      </c>
      <c r="AB694" s="2">
        <v>101</v>
      </c>
      <c r="AC694" s="2">
        <v>27</v>
      </c>
      <c r="AD694" s="2">
        <v>27</v>
      </c>
      <c r="AE694" s="2">
        <v>0</v>
      </c>
      <c r="AF694" s="2">
        <v>5</v>
      </c>
      <c r="AG694" s="2">
        <v>0</v>
      </c>
      <c r="AH694" s="2">
        <v>1</v>
      </c>
      <c r="AI694" s="2">
        <v>0</v>
      </c>
      <c r="AJ694" s="2">
        <v>0</v>
      </c>
      <c r="AK694" s="2">
        <v>3</v>
      </c>
      <c r="AL694" s="2">
        <v>2</v>
      </c>
      <c r="AM694" s="2">
        <v>1</v>
      </c>
      <c r="AN694" s="3">
        <f t="shared" si="44"/>
        <v>71352</v>
      </c>
      <c r="AO694">
        <f t="shared" si="45"/>
        <v>4333</v>
      </c>
      <c r="AP694">
        <f t="shared" si="46"/>
        <v>12</v>
      </c>
      <c r="AQ694" s="3">
        <f t="shared" si="47"/>
        <v>75697</v>
      </c>
    </row>
    <row r="695" spans="1:43" x14ac:dyDescent="0.25">
      <c r="A695" s="2">
        <v>2</v>
      </c>
      <c r="B695" s="2">
        <v>2019</v>
      </c>
      <c r="C695" s="2">
        <v>12</v>
      </c>
      <c r="D695" s="4">
        <v>12482</v>
      </c>
      <c r="E695" s="4">
        <v>37706</v>
      </c>
      <c r="F695" s="4">
        <v>21243</v>
      </c>
      <c r="G695" s="2">
        <v>61</v>
      </c>
      <c r="H695" s="2">
        <v>78</v>
      </c>
      <c r="I695" s="2">
        <v>0</v>
      </c>
      <c r="J695" s="2">
        <v>8</v>
      </c>
      <c r="K695" s="2">
        <v>11</v>
      </c>
      <c r="L695" s="2">
        <v>11</v>
      </c>
      <c r="M695" s="2">
        <v>0</v>
      </c>
      <c r="N695" s="2">
        <v>0</v>
      </c>
      <c r="O695" s="2">
        <v>96</v>
      </c>
      <c r="P695" s="2">
        <v>626</v>
      </c>
      <c r="Q695" s="2">
        <v>473</v>
      </c>
      <c r="R695" s="2">
        <v>91</v>
      </c>
      <c r="S695" s="2">
        <v>4</v>
      </c>
      <c r="T695" s="2">
        <v>2</v>
      </c>
      <c r="U695" s="2">
        <v>0</v>
      </c>
      <c r="V695" s="2">
        <v>0</v>
      </c>
      <c r="W695" s="2">
        <v>1</v>
      </c>
      <c r="X695" s="2">
        <v>18</v>
      </c>
      <c r="Y695" s="2">
        <v>521</v>
      </c>
      <c r="Z695" s="4">
        <v>1599</v>
      </c>
      <c r="AA695" s="2">
        <v>785</v>
      </c>
      <c r="AB695" s="2">
        <v>102</v>
      </c>
      <c r="AC695" s="2">
        <v>29</v>
      </c>
      <c r="AD695" s="2">
        <v>26</v>
      </c>
      <c r="AE695" s="2">
        <v>0</v>
      </c>
      <c r="AF695" s="2">
        <v>4</v>
      </c>
      <c r="AG695" s="2">
        <v>0</v>
      </c>
      <c r="AH695" s="2">
        <v>1</v>
      </c>
      <c r="AI695" s="2">
        <v>0</v>
      </c>
      <c r="AJ695" s="2">
        <v>0</v>
      </c>
      <c r="AK695" s="2">
        <v>3</v>
      </c>
      <c r="AL695" s="2">
        <v>4</v>
      </c>
      <c r="AM695" s="2">
        <v>1</v>
      </c>
      <c r="AN695" s="3">
        <f t="shared" si="44"/>
        <v>71600</v>
      </c>
      <c r="AO695">
        <f t="shared" si="45"/>
        <v>4373</v>
      </c>
      <c r="AP695">
        <f t="shared" si="46"/>
        <v>13</v>
      </c>
      <c r="AQ695" s="3">
        <f t="shared" si="47"/>
        <v>75986</v>
      </c>
    </row>
    <row r="696" spans="1:43" hidden="1" x14ac:dyDescent="0.25">
      <c r="A696" s="2">
        <v>3</v>
      </c>
      <c r="B696" s="2">
        <v>2019</v>
      </c>
      <c r="C696" s="2">
        <v>1</v>
      </c>
      <c r="D696" s="4">
        <v>8235</v>
      </c>
      <c r="E696" s="4">
        <v>9807</v>
      </c>
      <c r="F696" s="4">
        <v>2780</v>
      </c>
      <c r="G696" s="2">
        <v>32</v>
      </c>
      <c r="H696" s="2">
        <v>28</v>
      </c>
      <c r="I696" s="2">
        <v>0</v>
      </c>
      <c r="J696" s="2">
        <v>0</v>
      </c>
      <c r="K696" s="2">
        <v>30</v>
      </c>
      <c r="L696" s="2">
        <v>3</v>
      </c>
      <c r="M696" s="2">
        <v>0</v>
      </c>
      <c r="N696" s="2">
        <v>0</v>
      </c>
      <c r="O696" s="2">
        <v>51</v>
      </c>
      <c r="P696" s="2">
        <v>630</v>
      </c>
      <c r="Q696" s="2">
        <v>186</v>
      </c>
      <c r="R696" s="2">
        <v>40</v>
      </c>
      <c r="S696" s="2">
        <v>1</v>
      </c>
      <c r="T696" s="2">
        <v>0</v>
      </c>
      <c r="U696" s="2">
        <v>0</v>
      </c>
      <c r="V696" s="2">
        <v>0</v>
      </c>
      <c r="W696" s="2">
        <v>1</v>
      </c>
      <c r="X696" s="2">
        <v>8</v>
      </c>
      <c r="Y696" s="2">
        <v>274</v>
      </c>
      <c r="Z696" s="2">
        <v>752</v>
      </c>
      <c r="AA696" s="2">
        <v>360</v>
      </c>
      <c r="AB696" s="2">
        <v>49</v>
      </c>
      <c r="AC696" s="2">
        <v>10</v>
      </c>
      <c r="AD696" s="2">
        <v>8</v>
      </c>
      <c r="AE696" s="2">
        <v>0</v>
      </c>
      <c r="AF696" s="2">
        <v>1</v>
      </c>
      <c r="AG696" s="2">
        <v>0</v>
      </c>
      <c r="AH696" s="2">
        <v>0</v>
      </c>
      <c r="AI696" s="2">
        <v>0</v>
      </c>
      <c r="AJ696" s="2">
        <v>0</v>
      </c>
      <c r="AK696" s="2">
        <v>0</v>
      </c>
      <c r="AL696" s="2">
        <v>0</v>
      </c>
      <c r="AM696" s="2">
        <v>0</v>
      </c>
      <c r="AN696" s="3">
        <f t="shared" si="44"/>
        <v>20915</v>
      </c>
      <c r="AO696">
        <f t="shared" si="45"/>
        <v>2370</v>
      </c>
      <c r="AP696">
        <f t="shared" si="46"/>
        <v>1</v>
      </c>
      <c r="AQ696" s="3">
        <f t="shared" si="47"/>
        <v>23286</v>
      </c>
    </row>
    <row r="697" spans="1:43" hidden="1" x14ac:dyDescent="0.25">
      <c r="A697" s="2">
        <v>3</v>
      </c>
      <c r="B697" s="2">
        <v>2019</v>
      </c>
      <c r="C697" s="2">
        <v>2</v>
      </c>
      <c r="D697" s="4">
        <v>8248</v>
      </c>
      <c r="E697" s="4">
        <v>9789</v>
      </c>
      <c r="F697" s="4">
        <v>2797</v>
      </c>
      <c r="G697" s="2">
        <v>35</v>
      </c>
      <c r="H697" s="2">
        <v>28</v>
      </c>
      <c r="I697" s="2">
        <v>0</v>
      </c>
      <c r="J697" s="2">
        <v>0</v>
      </c>
      <c r="K697" s="2">
        <v>30</v>
      </c>
      <c r="L697" s="2">
        <v>3</v>
      </c>
      <c r="M697" s="2">
        <v>0</v>
      </c>
      <c r="N697" s="2">
        <v>0</v>
      </c>
      <c r="O697" s="2">
        <v>51</v>
      </c>
      <c r="P697" s="2">
        <v>635</v>
      </c>
      <c r="Q697" s="2">
        <v>185</v>
      </c>
      <c r="R697" s="2">
        <v>40</v>
      </c>
      <c r="S697" s="2">
        <v>1</v>
      </c>
      <c r="T697" s="2">
        <v>0</v>
      </c>
      <c r="U697" s="2">
        <v>0</v>
      </c>
      <c r="V697" s="2">
        <v>0</v>
      </c>
      <c r="W697" s="2">
        <v>1</v>
      </c>
      <c r="X697" s="2">
        <v>9</v>
      </c>
      <c r="Y697" s="2">
        <v>272</v>
      </c>
      <c r="Z697" s="2">
        <v>757</v>
      </c>
      <c r="AA697" s="2">
        <v>367</v>
      </c>
      <c r="AB697" s="2">
        <v>49</v>
      </c>
      <c r="AC697" s="2">
        <v>10</v>
      </c>
      <c r="AD697" s="2">
        <v>8</v>
      </c>
      <c r="AE697" s="2">
        <v>0</v>
      </c>
      <c r="AF697" s="2">
        <v>1</v>
      </c>
      <c r="AG697" s="2">
        <v>0</v>
      </c>
      <c r="AH697" s="2">
        <v>0</v>
      </c>
      <c r="AI697" s="2">
        <v>0</v>
      </c>
      <c r="AJ697" s="2">
        <v>0</v>
      </c>
      <c r="AK697" s="2">
        <v>0</v>
      </c>
      <c r="AL697" s="2">
        <v>0</v>
      </c>
      <c r="AM697" s="2">
        <v>0</v>
      </c>
      <c r="AN697" s="3">
        <f t="shared" si="44"/>
        <v>20930</v>
      </c>
      <c r="AO697">
        <f t="shared" si="45"/>
        <v>2385</v>
      </c>
      <c r="AP697">
        <f t="shared" si="46"/>
        <v>1</v>
      </c>
      <c r="AQ697" s="3">
        <f t="shared" si="47"/>
        <v>23316</v>
      </c>
    </row>
    <row r="698" spans="1:43" hidden="1" x14ac:dyDescent="0.25">
      <c r="A698" s="2">
        <v>3</v>
      </c>
      <c r="B698" s="2">
        <v>2019</v>
      </c>
      <c r="C698" s="2">
        <v>3</v>
      </c>
      <c r="D698" s="4">
        <v>8250</v>
      </c>
      <c r="E698" s="4">
        <v>9799</v>
      </c>
      <c r="F698" s="4">
        <v>2806</v>
      </c>
      <c r="G698" s="2">
        <v>33</v>
      </c>
      <c r="H698" s="2">
        <v>27</v>
      </c>
      <c r="I698" s="2">
        <v>0</v>
      </c>
      <c r="J698" s="2">
        <v>0</v>
      </c>
      <c r="K698" s="2">
        <v>30</v>
      </c>
      <c r="L698" s="2">
        <v>3</v>
      </c>
      <c r="M698" s="2">
        <v>0</v>
      </c>
      <c r="N698" s="2">
        <v>0</v>
      </c>
      <c r="O698" s="2">
        <v>52</v>
      </c>
      <c r="P698" s="2">
        <v>637</v>
      </c>
      <c r="Q698" s="2">
        <v>186</v>
      </c>
      <c r="R698" s="2">
        <v>41</v>
      </c>
      <c r="S698" s="2">
        <v>1</v>
      </c>
      <c r="T698" s="2">
        <v>0</v>
      </c>
      <c r="U698" s="2">
        <v>0</v>
      </c>
      <c r="V698" s="2">
        <v>0</v>
      </c>
      <c r="W698" s="2">
        <v>1</v>
      </c>
      <c r="X698" s="2">
        <v>9</v>
      </c>
      <c r="Y698" s="2">
        <v>269</v>
      </c>
      <c r="Z698" s="2">
        <v>759</v>
      </c>
      <c r="AA698" s="2">
        <v>369</v>
      </c>
      <c r="AB698" s="2">
        <v>49</v>
      </c>
      <c r="AC698" s="2">
        <v>10</v>
      </c>
      <c r="AD698" s="2">
        <v>8</v>
      </c>
      <c r="AE698" s="2">
        <v>0</v>
      </c>
      <c r="AF698" s="2">
        <v>1</v>
      </c>
      <c r="AG698" s="2">
        <v>0</v>
      </c>
      <c r="AH698" s="2">
        <v>0</v>
      </c>
      <c r="AI698" s="2">
        <v>0</v>
      </c>
      <c r="AJ698" s="2">
        <v>0</v>
      </c>
      <c r="AK698" s="2">
        <v>0</v>
      </c>
      <c r="AL698" s="2">
        <v>0</v>
      </c>
      <c r="AM698" s="2">
        <v>0</v>
      </c>
      <c r="AN698" s="3">
        <f t="shared" si="44"/>
        <v>20948</v>
      </c>
      <c r="AO698">
        <f t="shared" si="45"/>
        <v>2391</v>
      </c>
      <c r="AP698">
        <f t="shared" si="46"/>
        <v>1</v>
      </c>
      <c r="AQ698" s="3">
        <f t="shared" si="47"/>
        <v>23340</v>
      </c>
    </row>
    <row r="699" spans="1:43" hidden="1" x14ac:dyDescent="0.25">
      <c r="A699" s="2">
        <v>3</v>
      </c>
      <c r="B699" s="2">
        <v>2019</v>
      </c>
      <c r="C699" s="2">
        <v>4</v>
      </c>
      <c r="D699" s="4">
        <v>8253</v>
      </c>
      <c r="E699" s="4">
        <v>9808</v>
      </c>
      <c r="F699" s="4">
        <v>2820</v>
      </c>
      <c r="G699" s="2">
        <v>33</v>
      </c>
      <c r="H699" s="2">
        <v>26</v>
      </c>
      <c r="I699" s="2">
        <v>0</v>
      </c>
      <c r="J699" s="2">
        <v>0</v>
      </c>
      <c r="K699" s="2">
        <v>30</v>
      </c>
      <c r="L699" s="2">
        <v>3</v>
      </c>
      <c r="M699" s="2">
        <v>0</v>
      </c>
      <c r="N699" s="2">
        <v>0</v>
      </c>
      <c r="O699" s="2">
        <v>52</v>
      </c>
      <c r="P699" s="2">
        <v>637</v>
      </c>
      <c r="Q699" s="2">
        <v>185</v>
      </c>
      <c r="R699" s="2">
        <v>39</v>
      </c>
      <c r="S699" s="2">
        <v>1</v>
      </c>
      <c r="T699" s="2">
        <v>0</v>
      </c>
      <c r="U699" s="2">
        <v>0</v>
      </c>
      <c r="V699" s="2">
        <v>0</v>
      </c>
      <c r="W699" s="2">
        <v>1</v>
      </c>
      <c r="X699" s="2">
        <v>9</v>
      </c>
      <c r="Y699" s="2">
        <v>268</v>
      </c>
      <c r="Z699" s="2">
        <v>759</v>
      </c>
      <c r="AA699" s="2">
        <v>370</v>
      </c>
      <c r="AB699" s="2">
        <v>49</v>
      </c>
      <c r="AC699" s="2">
        <v>10</v>
      </c>
      <c r="AD699" s="2">
        <v>8</v>
      </c>
      <c r="AE699" s="2">
        <v>0</v>
      </c>
      <c r="AF699" s="2">
        <v>1</v>
      </c>
      <c r="AG699" s="2">
        <v>0</v>
      </c>
      <c r="AH699" s="2">
        <v>0</v>
      </c>
      <c r="AI699" s="2">
        <v>0</v>
      </c>
      <c r="AJ699" s="2">
        <v>0</v>
      </c>
      <c r="AK699" s="2">
        <v>0</v>
      </c>
      <c r="AL699" s="2">
        <v>0</v>
      </c>
      <c r="AM699" s="2">
        <v>0</v>
      </c>
      <c r="AN699" s="3">
        <f t="shared" si="44"/>
        <v>20973</v>
      </c>
      <c r="AO699">
        <f t="shared" si="45"/>
        <v>2388</v>
      </c>
      <c r="AP699">
        <f t="shared" si="46"/>
        <v>1</v>
      </c>
      <c r="AQ699" s="3">
        <f t="shared" si="47"/>
        <v>23362</v>
      </c>
    </row>
    <row r="700" spans="1:43" hidden="1" x14ac:dyDescent="0.25">
      <c r="A700" s="2">
        <v>3</v>
      </c>
      <c r="B700" s="2">
        <v>2019</v>
      </c>
      <c r="C700" s="2">
        <v>5</v>
      </c>
      <c r="D700" s="4">
        <v>8192</v>
      </c>
      <c r="E700" s="4">
        <v>9797</v>
      </c>
      <c r="F700" s="4">
        <v>2825</v>
      </c>
      <c r="G700" s="2">
        <v>33</v>
      </c>
      <c r="H700" s="2">
        <v>27</v>
      </c>
      <c r="I700" s="2">
        <v>0</v>
      </c>
      <c r="J700" s="2">
        <v>0</v>
      </c>
      <c r="K700" s="2">
        <v>31</v>
      </c>
      <c r="L700" s="2">
        <v>3</v>
      </c>
      <c r="M700" s="2">
        <v>0</v>
      </c>
      <c r="N700" s="2">
        <v>0</v>
      </c>
      <c r="O700" s="2">
        <v>54</v>
      </c>
      <c r="P700" s="2">
        <v>638</v>
      </c>
      <c r="Q700" s="2">
        <v>183</v>
      </c>
      <c r="R700" s="2">
        <v>37</v>
      </c>
      <c r="S700" s="2">
        <v>1</v>
      </c>
      <c r="T700" s="2">
        <v>0</v>
      </c>
      <c r="U700" s="2">
        <v>0</v>
      </c>
      <c r="V700" s="2">
        <v>0</v>
      </c>
      <c r="W700" s="2">
        <v>1</v>
      </c>
      <c r="X700" s="2">
        <v>9</v>
      </c>
      <c r="Y700" s="2">
        <v>267</v>
      </c>
      <c r="Z700" s="2">
        <v>770</v>
      </c>
      <c r="AA700" s="2">
        <v>371</v>
      </c>
      <c r="AB700" s="2">
        <v>49</v>
      </c>
      <c r="AC700" s="2">
        <v>10</v>
      </c>
      <c r="AD700" s="2">
        <v>8</v>
      </c>
      <c r="AE700" s="2">
        <v>0</v>
      </c>
      <c r="AF700" s="2">
        <v>1</v>
      </c>
      <c r="AG700" s="2">
        <v>0</v>
      </c>
      <c r="AH700" s="2">
        <v>0</v>
      </c>
      <c r="AI700" s="2">
        <v>0</v>
      </c>
      <c r="AJ700" s="2">
        <v>0</v>
      </c>
      <c r="AK700" s="2">
        <v>0</v>
      </c>
      <c r="AL700" s="2">
        <v>0</v>
      </c>
      <c r="AM700" s="2">
        <v>0</v>
      </c>
      <c r="AN700" s="3">
        <f t="shared" si="44"/>
        <v>20908</v>
      </c>
      <c r="AO700">
        <f t="shared" si="45"/>
        <v>2398</v>
      </c>
      <c r="AP700">
        <f t="shared" si="46"/>
        <v>1</v>
      </c>
      <c r="AQ700" s="3">
        <f t="shared" si="47"/>
        <v>23307</v>
      </c>
    </row>
    <row r="701" spans="1:43" hidden="1" x14ac:dyDescent="0.25">
      <c r="A701" s="2">
        <v>3</v>
      </c>
      <c r="B701" s="2">
        <v>2019</v>
      </c>
      <c r="C701" s="2">
        <v>6</v>
      </c>
      <c r="D701" s="4">
        <v>8157</v>
      </c>
      <c r="E701" s="4">
        <v>9785</v>
      </c>
      <c r="F701" s="4">
        <v>2831</v>
      </c>
      <c r="G701" s="2">
        <v>33</v>
      </c>
      <c r="H701" s="2">
        <v>27</v>
      </c>
      <c r="I701" s="2">
        <v>0</v>
      </c>
      <c r="J701" s="2">
        <v>0</v>
      </c>
      <c r="K701" s="2">
        <v>31</v>
      </c>
      <c r="L701" s="2">
        <v>3</v>
      </c>
      <c r="M701" s="2">
        <v>0</v>
      </c>
      <c r="N701" s="2">
        <v>0</v>
      </c>
      <c r="O701" s="2">
        <v>54</v>
      </c>
      <c r="P701" s="2">
        <v>633</v>
      </c>
      <c r="Q701" s="2">
        <v>186</v>
      </c>
      <c r="R701" s="2">
        <v>35</v>
      </c>
      <c r="S701" s="2">
        <v>1</v>
      </c>
      <c r="T701" s="2">
        <v>0</v>
      </c>
      <c r="U701" s="2">
        <v>0</v>
      </c>
      <c r="V701" s="2">
        <v>0</v>
      </c>
      <c r="W701" s="2">
        <v>1</v>
      </c>
      <c r="X701" s="2">
        <v>9</v>
      </c>
      <c r="Y701" s="2">
        <v>263</v>
      </c>
      <c r="Z701" s="2">
        <v>776</v>
      </c>
      <c r="AA701" s="2">
        <v>372</v>
      </c>
      <c r="AB701" s="2">
        <v>50</v>
      </c>
      <c r="AC701" s="2">
        <v>10</v>
      </c>
      <c r="AD701" s="2">
        <v>8</v>
      </c>
      <c r="AE701" s="2">
        <v>0</v>
      </c>
      <c r="AF701" s="2">
        <v>1</v>
      </c>
      <c r="AG701" s="2">
        <v>0</v>
      </c>
      <c r="AH701" s="2">
        <v>0</v>
      </c>
      <c r="AI701" s="2">
        <v>0</v>
      </c>
      <c r="AJ701" s="2">
        <v>0</v>
      </c>
      <c r="AK701" s="2">
        <v>0</v>
      </c>
      <c r="AL701" s="2">
        <v>0</v>
      </c>
      <c r="AM701" s="2">
        <v>0</v>
      </c>
      <c r="AN701" s="3">
        <f t="shared" si="44"/>
        <v>20867</v>
      </c>
      <c r="AO701">
        <f t="shared" si="45"/>
        <v>2398</v>
      </c>
      <c r="AP701">
        <f t="shared" si="46"/>
        <v>1</v>
      </c>
      <c r="AQ701" s="3">
        <f t="shared" si="47"/>
        <v>23266</v>
      </c>
    </row>
    <row r="702" spans="1:43" hidden="1" x14ac:dyDescent="0.25">
      <c r="A702" s="2">
        <v>3</v>
      </c>
      <c r="B702" s="2">
        <v>2019</v>
      </c>
      <c r="C702" s="2">
        <v>7</v>
      </c>
      <c r="D702" s="4">
        <v>8442</v>
      </c>
      <c r="E702" s="4">
        <v>9728</v>
      </c>
      <c r="F702" s="4">
        <v>2584</v>
      </c>
      <c r="G702" s="2">
        <v>33</v>
      </c>
      <c r="H702" s="2">
        <v>31</v>
      </c>
      <c r="I702" s="2">
        <v>0</v>
      </c>
      <c r="J702" s="2">
        <v>0</v>
      </c>
      <c r="K702" s="2">
        <v>31</v>
      </c>
      <c r="L702" s="2">
        <v>3</v>
      </c>
      <c r="M702" s="2">
        <v>0</v>
      </c>
      <c r="N702" s="2">
        <v>0</v>
      </c>
      <c r="O702" s="2">
        <v>58</v>
      </c>
      <c r="P702" s="2">
        <v>638</v>
      </c>
      <c r="Q702" s="2">
        <v>193</v>
      </c>
      <c r="R702" s="2">
        <v>31</v>
      </c>
      <c r="S702" s="2">
        <v>2</v>
      </c>
      <c r="T702" s="2">
        <v>0</v>
      </c>
      <c r="U702" s="2">
        <v>0</v>
      </c>
      <c r="V702" s="2">
        <v>0</v>
      </c>
      <c r="W702" s="2">
        <v>1</v>
      </c>
      <c r="X702" s="2">
        <v>10</v>
      </c>
      <c r="Y702" s="2">
        <v>266</v>
      </c>
      <c r="Z702" s="2">
        <v>773</v>
      </c>
      <c r="AA702" s="2">
        <v>369</v>
      </c>
      <c r="AB702" s="2">
        <v>49</v>
      </c>
      <c r="AC702" s="2">
        <v>10</v>
      </c>
      <c r="AD702" s="2">
        <v>8</v>
      </c>
      <c r="AE702" s="2">
        <v>0</v>
      </c>
      <c r="AF702" s="2">
        <v>1</v>
      </c>
      <c r="AG702" s="2">
        <v>0</v>
      </c>
      <c r="AH702" s="2">
        <v>0</v>
      </c>
      <c r="AI702" s="2">
        <v>0</v>
      </c>
      <c r="AJ702" s="2">
        <v>0</v>
      </c>
      <c r="AK702" s="2">
        <v>0</v>
      </c>
      <c r="AL702" s="2">
        <v>0</v>
      </c>
      <c r="AM702" s="2">
        <v>0</v>
      </c>
      <c r="AN702" s="3">
        <f t="shared" si="44"/>
        <v>20852</v>
      </c>
      <c r="AO702">
        <f t="shared" si="45"/>
        <v>2408</v>
      </c>
      <c r="AP702">
        <f t="shared" si="46"/>
        <v>1</v>
      </c>
      <c r="AQ702" s="3">
        <f t="shared" si="47"/>
        <v>23261</v>
      </c>
    </row>
    <row r="703" spans="1:43" hidden="1" x14ac:dyDescent="0.25">
      <c r="A703" s="2">
        <v>3</v>
      </c>
      <c r="B703" s="2">
        <v>2019</v>
      </c>
      <c r="C703" s="2">
        <v>8</v>
      </c>
      <c r="D703" s="4">
        <v>8463</v>
      </c>
      <c r="E703" s="4">
        <v>9781</v>
      </c>
      <c r="F703" s="4">
        <v>2600</v>
      </c>
      <c r="G703" s="2">
        <v>33</v>
      </c>
      <c r="H703" s="2">
        <v>30</v>
      </c>
      <c r="I703" s="2">
        <v>0</v>
      </c>
      <c r="J703" s="2">
        <v>0</v>
      </c>
      <c r="K703" s="2">
        <v>31</v>
      </c>
      <c r="L703" s="2">
        <v>3</v>
      </c>
      <c r="M703" s="2">
        <v>0</v>
      </c>
      <c r="N703" s="2">
        <v>0</v>
      </c>
      <c r="O703" s="2">
        <v>58</v>
      </c>
      <c r="P703" s="2">
        <v>637</v>
      </c>
      <c r="Q703" s="2">
        <v>191</v>
      </c>
      <c r="R703" s="2">
        <v>30</v>
      </c>
      <c r="S703" s="2">
        <v>2</v>
      </c>
      <c r="T703" s="2">
        <v>0</v>
      </c>
      <c r="U703" s="2">
        <v>0</v>
      </c>
      <c r="V703" s="2">
        <v>0</v>
      </c>
      <c r="W703" s="2">
        <v>1</v>
      </c>
      <c r="X703" s="2">
        <v>10</v>
      </c>
      <c r="Y703" s="2">
        <v>265</v>
      </c>
      <c r="Z703" s="2">
        <v>775</v>
      </c>
      <c r="AA703" s="2">
        <v>372</v>
      </c>
      <c r="AB703" s="2">
        <v>49</v>
      </c>
      <c r="AC703" s="2">
        <v>10</v>
      </c>
      <c r="AD703" s="2">
        <v>8</v>
      </c>
      <c r="AE703" s="2">
        <v>0</v>
      </c>
      <c r="AF703" s="2">
        <v>1</v>
      </c>
      <c r="AG703" s="2">
        <v>0</v>
      </c>
      <c r="AH703" s="2">
        <v>0</v>
      </c>
      <c r="AI703" s="2">
        <v>0</v>
      </c>
      <c r="AJ703" s="2">
        <v>0</v>
      </c>
      <c r="AK703" s="2">
        <v>0</v>
      </c>
      <c r="AL703" s="2">
        <v>0</v>
      </c>
      <c r="AM703" s="2">
        <v>0</v>
      </c>
      <c r="AN703" s="3">
        <f t="shared" si="44"/>
        <v>20941</v>
      </c>
      <c r="AO703">
        <f t="shared" si="45"/>
        <v>2408</v>
      </c>
      <c r="AP703">
        <f t="shared" si="46"/>
        <v>1</v>
      </c>
      <c r="AQ703" s="3">
        <f t="shared" si="47"/>
        <v>23350</v>
      </c>
    </row>
    <row r="704" spans="1:43" hidden="1" x14ac:dyDescent="0.25">
      <c r="A704" s="2">
        <v>3</v>
      </c>
      <c r="B704" s="2">
        <v>2019</v>
      </c>
      <c r="C704" s="2">
        <v>9</v>
      </c>
      <c r="D704" s="4">
        <v>8421</v>
      </c>
      <c r="E704" s="4">
        <v>9812</v>
      </c>
      <c r="F704" s="4">
        <v>2604</v>
      </c>
      <c r="G704" s="2">
        <v>34</v>
      </c>
      <c r="H704" s="2">
        <v>29</v>
      </c>
      <c r="I704" s="2">
        <v>0</v>
      </c>
      <c r="J704" s="2">
        <v>0</v>
      </c>
      <c r="K704" s="2">
        <v>31</v>
      </c>
      <c r="L704" s="2">
        <v>3</v>
      </c>
      <c r="M704" s="2">
        <v>0</v>
      </c>
      <c r="N704" s="2">
        <v>0</v>
      </c>
      <c r="O704" s="2">
        <v>60</v>
      </c>
      <c r="P704" s="2">
        <v>634</v>
      </c>
      <c r="Q704" s="2">
        <v>196</v>
      </c>
      <c r="R704" s="2">
        <v>27</v>
      </c>
      <c r="S704" s="2">
        <v>2</v>
      </c>
      <c r="T704" s="2">
        <v>0</v>
      </c>
      <c r="U704" s="2">
        <v>0</v>
      </c>
      <c r="V704" s="2">
        <v>0</v>
      </c>
      <c r="W704" s="2">
        <v>1</v>
      </c>
      <c r="X704" s="2">
        <v>10</v>
      </c>
      <c r="Y704" s="2">
        <v>263</v>
      </c>
      <c r="Z704" s="2">
        <v>778</v>
      </c>
      <c r="AA704" s="2">
        <v>377</v>
      </c>
      <c r="AB704" s="2">
        <v>49</v>
      </c>
      <c r="AC704" s="2">
        <v>10</v>
      </c>
      <c r="AD704" s="2">
        <v>8</v>
      </c>
      <c r="AE704" s="2">
        <v>0</v>
      </c>
      <c r="AF704" s="2">
        <v>1</v>
      </c>
      <c r="AG704" s="2">
        <v>0</v>
      </c>
      <c r="AH704" s="2">
        <v>0</v>
      </c>
      <c r="AI704" s="2">
        <v>0</v>
      </c>
      <c r="AJ704" s="2">
        <v>0</v>
      </c>
      <c r="AK704" s="2">
        <v>0</v>
      </c>
      <c r="AL704" s="2">
        <v>0</v>
      </c>
      <c r="AM704" s="2">
        <v>0</v>
      </c>
      <c r="AN704" s="3">
        <f t="shared" si="44"/>
        <v>20934</v>
      </c>
      <c r="AO704">
        <f t="shared" si="45"/>
        <v>2415</v>
      </c>
      <c r="AP704">
        <f t="shared" si="46"/>
        <v>1</v>
      </c>
      <c r="AQ704" s="3">
        <f t="shared" si="47"/>
        <v>23350</v>
      </c>
    </row>
    <row r="705" spans="1:43" hidden="1" x14ac:dyDescent="0.25">
      <c r="A705" s="2">
        <v>3</v>
      </c>
      <c r="B705" s="2">
        <v>2019</v>
      </c>
      <c r="C705" s="2">
        <v>10</v>
      </c>
      <c r="D705" s="4">
        <v>8425</v>
      </c>
      <c r="E705" s="4">
        <v>9825</v>
      </c>
      <c r="F705" s="4">
        <v>2638</v>
      </c>
      <c r="G705" s="2">
        <v>34</v>
      </c>
      <c r="H705" s="2">
        <v>30</v>
      </c>
      <c r="I705" s="2">
        <v>0</v>
      </c>
      <c r="J705" s="2">
        <v>0</v>
      </c>
      <c r="K705" s="2">
        <v>31</v>
      </c>
      <c r="L705" s="2">
        <v>3</v>
      </c>
      <c r="M705" s="2">
        <v>0</v>
      </c>
      <c r="N705" s="2">
        <v>0</v>
      </c>
      <c r="O705" s="2">
        <v>62</v>
      </c>
      <c r="P705" s="2">
        <v>632</v>
      </c>
      <c r="Q705" s="2">
        <v>190</v>
      </c>
      <c r="R705" s="2">
        <v>27</v>
      </c>
      <c r="S705" s="2">
        <v>2</v>
      </c>
      <c r="T705" s="2">
        <v>0</v>
      </c>
      <c r="U705" s="2">
        <v>0</v>
      </c>
      <c r="V705" s="2">
        <v>0</v>
      </c>
      <c r="W705" s="2">
        <v>1</v>
      </c>
      <c r="X705" s="2">
        <v>10</v>
      </c>
      <c r="Y705" s="2">
        <v>262</v>
      </c>
      <c r="Z705" s="2">
        <v>782</v>
      </c>
      <c r="AA705" s="2">
        <v>378</v>
      </c>
      <c r="AB705" s="2">
        <v>48</v>
      </c>
      <c r="AC705" s="2">
        <v>10</v>
      </c>
      <c r="AD705" s="2">
        <v>8</v>
      </c>
      <c r="AE705" s="2">
        <v>0</v>
      </c>
      <c r="AF705" s="2">
        <v>1</v>
      </c>
      <c r="AG705" s="2">
        <v>0</v>
      </c>
      <c r="AH705" s="2">
        <v>0</v>
      </c>
      <c r="AI705" s="2">
        <v>0</v>
      </c>
      <c r="AJ705" s="2">
        <v>0</v>
      </c>
      <c r="AK705" s="2">
        <v>0</v>
      </c>
      <c r="AL705" s="2">
        <v>0</v>
      </c>
      <c r="AM705" s="2">
        <v>0</v>
      </c>
      <c r="AN705" s="3">
        <f t="shared" si="44"/>
        <v>20986</v>
      </c>
      <c r="AO705">
        <f t="shared" si="45"/>
        <v>2412</v>
      </c>
      <c r="AP705">
        <f t="shared" si="46"/>
        <v>1</v>
      </c>
      <c r="AQ705" s="3">
        <f t="shared" si="47"/>
        <v>23399</v>
      </c>
    </row>
    <row r="706" spans="1:43" hidden="1" x14ac:dyDescent="0.25">
      <c r="A706" s="2">
        <v>3</v>
      </c>
      <c r="B706" s="2">
        <v>2019</v>
      </c>
      <c r="C706" s="2">
        <v>11</v>
      </c>
      <c r="D706" s="4">
        <v>8432</v>
      </c>
      <c r="E706" s="4">
        <v>9861</v>
      </c>
      <c r="F706" s="4">
        <v>2650</v>
      </c>
      <c r="G706" s="2">
        <v>34</v>
      </c>
      <c r="H706" s="2">
        <v>30</v>
      </c>
      <c r="I706" s="2">
        <v>0</v>
      </c>
      <c r="J706" s="2">
        <v>0</v>
      </c>
      <c r="K706" s="2">
        <v>31</v>
      </c>
      <c r="L706" s="2">
        <v>3</v>
      </c>
      <c r="M706" s="2">
        <v>0</v>
      </c>
      <c r="N706" s="2">
        <v>0</v>
      </c>
      <c r="O706" s="2">
        <v>63</v>
      </c>
      <c r="P706" s="2">
        <v>631</v>
      </c>
      <c r="Q706" s="2">
        <v>201</v>
      </c>
      <c r="R706" s="2">
        <v>27</v>
      </c>
      <c r="S706" s="2">
        <v>2</v>
      </c>
      <c r="T706" s="2">
        <v>0</v>
      </c>
      <c r="U706" s="2">
        <v>0</v>
      </c>
      <c r="V706" s="2">
        <v>0</v>
      </c>
      <c r="W706" s="2">
        <v>1</v>
      </c>
      <c r="X706" s="2">
        <v>10</v>
      </c>
      <c r="Y706" s="2">
        <v>261</v>
      </c>
      <c r="Z706" s="2">
        <v>770</v>
      </c>
      <c r="AA706" s="2">
        <v>376</v>
      </c>
      <c r="AB706" s="2">
        <v>46</v>
      </c>
      <c r="AC706" s="2">
        <v>10</v>
      </c>
      <c r="AD706" s="2">
        <v>8</v>
      </c>
      <c r="AE706" s="2">
        <v>0</v>
      </c>
      <c r="AF706" s="2">
        <v>1</v>
      </c>
      <c r="AG706" s="2">
        <v>0</v>
      </c>
      <c r="AH706" s="2">
        <v>0</v>
      </c>
      <c r="AI706" s="2">
        <v>0</v>
      </c>
      <c r="AJ706" s="2">
        <v>0</v>
      </c>
      <c r="AK706" s="2">
        <v>0</v>
      </c>
      <c r="AL706" s="2">
        <v>0</v>
      </c>
      <c r="AM706" s="2">
        <v>0</v>
      </c>
      <c r="AN706" s="3">
        <f t="shared" si="44"/>
        <v>21041</v>
      </c>
      <c r="AO706">
        <f t="shared" si="45"/>
        <v>2406</v>
      </c>
      <c r="AP706">
        <f t="shared" si="46"/>
        <v>1</v>
      </c>
      <c r="AQ706" s="3">
        <f t="shared" si="47"/>
        <v>23448</v>
      </c>
    </row>
    <row r="707" spans="1:43" x14ac:dyDescent="0.25">
      <c r="A707" s="2">
        <v>3</v>
      </c>
      <c r="B707" s="2">
        <v>2019</v>
      </c>
      <c r="C707" s="2">
        <v>12</v>
      </c>
      <c r="D707" s="4">
        <v>8456</v>
      </c>
      <c r="E707" s="4">
        <v>9905</v>
      </c>
      <c r="F707" s="4">
        <v>2681</v>
      </c>
      <c r="G707" s="2">
        <v>34</v>
      </c>
      <c r="H707" s="2">
        <v>30</v>
      </c>
      <c r="I707" s="2">
        <v>0</v>
      </c>
      <c r="J707" s="2">
        <v>0</v>
      </c>
      <c r="K707" s="2">
        <v>31</v>
      </c>
      <c r="L707" s="2">
        <v>3</v>
      </c>
      <c r="M707" s="2">
        <v>0</v>
      </c>
      <c r="N707" s="2">
        <v>0</v>
      </c>
      <c r="O707" s="2">
        <v>63</v>
      </c>
      <c r="P707" s="2">
        <v>628</v>
      </c>
      <c r="Q707" s="2">
        <v>205</v>
      </c>
      <c r="R707" s="2">
        <v>29</v>
      </c>
      <c r="S707" s="2">
        <v>5</v>
      </c>
      <c r="T707" s="2">
        <v>0</v>
      </c>
      <c r="U707" s="2">
        <v>0</v>
      </c>
      <c r="V707" s="2">
        <v>0</v>
      </c>
      <c r="W707" s="2">
        <v>1</v>
      </c>
      <c r="X707" s="2">
        <v>10</v>
      </c>
      <c r="Y707" s="2">
        <v>263</v>
      </c>
      <c r="Z707" s="2">
        <v>778</v>
      </c>
      <c r="AA707" s="2">
        <v>375</v>
      </c>
      <c r="AB707" s="2">
        <v>46</v>
      </c>
      <c r="AC707" s="2">
        <v>10</v>
      </c>
      <c r="AD707" s="2">
        <v>8</v>
      </c>
      <c r="AE707" s="2">
        <v>0</v>
      </c>
      <c r="AF707" s="2">
        <v>1</v>
      </c>
      <c r="AG707" s="2">
        <v>0</v>
      </c>
      <c r="AH707" s="2">
        <v>0</v>
      </c>
      <c r="AI707" s="2">
        <v>0</v>
      </c>
      <c r="AJ707" s="2">
        <v>0</v>
      </c>
      <c r="AK707" s="2">
        <v>0</v>
      </c>
      <c r="AL707" s="2">
        <v>0</v>
      </c>
      <c r="AM707" s="2">
        <v>0</v>
      </c>
      <c r="AN707" s="3">
        <f t="shared" si="44"/>
        <v>21140</v>
      </c>
      <c r="AO707">
        <f t="shared" si="45"/>
        <v>2421</v>
      </c>
      <c r="AP707">
        <f t="shared" si="46"/>
        <v>1</v>
      </c>
      <c r="AQ707" s="3">
        <f t="shared" si="47"/>
        <v>23562</v>
      </c>
    </row>
    <row r="708" spans="1:43" hidden="1" x14ac:dyDescent="0.25">
      <c r="A708" s="2">
        <v>4</v>
      </c>
      <c r="B708" s="2">
        <v>2019</v>
      </c>
      <c r="C708" s="2">
        <v>1</v>
      </c>
      <c r="D708" s="4">
        <v>8612</v>
      </c>
      <c r="E708" s="4">
        <v>27585</v>
      </c>
      <c r="F708" s="4">
        <v>11843</v>
      </c>
      <c r="G708" s="2">
        <v>17</v>
      </c>
      <c r="H708" s="2">
        <v>293</v>
      </c>
      <c r="I708" s="2">
        <v>3</v>
      </c>
      <c r="J708" s="2">
        <v>1</v>
      </c>
      <c r="K708" s="2">
        <v>11</v>
      </c>
      <c r="L708" s="2">
        <v>3</v>
      </c>
      <c r="M708" s="2">
        <v>0</v>
      </c>
      <c r="N708" s="2">
        <v>0</v>
      </c>
      <c r="O708" s="2">
        <v>19</v>
      </c>
      <c r="P708" s="2">
        <v>720</v>
      </c>
      <c r="Q708" s="2">
        <v>415</v>
      </c>
      <c r="R708" s="2">
        <v>100</v>
      </c>
      <c r="S708" s="2">
        <v>6</v>
      </c>
      <c r="T708" s="2">
        <v>1</v>
      </c>
      <c r="U708" s="2">
        <v>1</v>
      </c>
      <c r="V708" s="2">
        <v>0</v>
      </c>
      <c r="W708" s="2">
        <v>0</v>
      </c>
      <c r="X708" s="2">
        <v>9</v>
      </c>
      <c r="Y708" s="2">
        <v>507</v>
      </c>
      <c r="Z708" s="4">
        <v>1806</v>
      </c>
      <c r="AA708" s="4">
        <v>1193</v>
      </c>
      <c r="AB708" s="2">
        <v>152</v>
      </c>
      <c r="AC708" s="2">
        <v>28</v>
      </c>
      <c r="AD708" s="2">
        <v>28</v>
      </c>
      <c r="AE708" s="2">
        <v>0</v>
      </c>
      <c r="AF708" s="2">
        <v>4</v>
      </c>
      <c r="AG708" s="2">
        <v>0</v>
      </c>
      <c r="AH708" s="2">
        <v>2</v>
      </c>
      <c r="AI708" s="2">
        <v>0</v>
      </c>
      <c r="AJ708" s="2">
        <v>0</v>
      </c>
      <c r="AK708" s="2">
        <v>1</v>
      </c>
      <c r="AL708" s="2">
        <v>0</v>
      </c>
      <c r="AM708" s="2">
        <v>1</v>
      </c>
      <c r="AN708" s="3">
        <f t="shared" si="44"/>
        <v>48368</v>
      </c>
      <c r="AO708">
        <f t="shared" si="45"/>
        <v>4985</v>
      </c>
      <c r="AP708">
        <f t="shared" si="46"/>
        <v>8</v>
      </c>
      <c r="AQ708" s="3">
        <f t="shared" si="47"/>
        <v>53361</v>
      </c>
    </row>
    <row r="709" spans="1:43" hidden="1" x14ac:dyDescent="0.25">
      <c r="A709" s="2">
        <v>4</v>
      </c>
      <c r="B709" s="2">
        <v>2019</v>
      </c>
      <c r="C709" s="2">
        <v>2</v>
      </c>
      <c r="D709" s="4">
        <v>8598</v>
      </c>
      <c r="E709" s="4">
        <v>27549</v>
      </c>
      <c r="F709" s="4">
        <v>11887</v>
      </c>
      <c r="G709" s="2">
        <v>17</v>
      </c>
      <c r="H709" s="2">
        <v>293</v>
      </c>
      <c r="I709" s="2">
        <v>3</v>
      </c>
      <c r="J709" s="2">
        <v>2</v>
      </c>
      <c r="K709" s="2">
        <v>11</v>
      </c>
      <c r="L709" s="2">
        <v>3</v>
      </c>
      <c r="M709" s="2">
        <v>0</v>
      </c>
      <c r="N709" s="2">
        <v>0</v>
      </c>
      <c r="O709" s="2">
        <v>18</v>
      </c>
      <c r="P709" s="2">
        <v>723</v>
      </c>
      <c r="Q709" s="2">
        <v>418</v>
      </c>
      <c r="R709" s="2">
        <v>100</v>
      </c>
      <c r="S709" s="2">
        <v>9</v>
      </c>
      <c r="T709" s="2">
        <v>0</v>
      </c>
      <c r="U709" s="2">
        <v>1</v>
      </c>
      <c r="V709" s="2">
        <v>0</v>
      </c>
      <c r="W709" s="2">
        <v>0</v>
      </c>
      <c r="X709" s="2">
        <v>10</v>
      </c>
      <c r="Y709" s="2">
        <v>503</v>
      </c>
      <c r="Z709" s="4">
        <v>1811</v>
      </c>
      <c r="AA709" s="4">
        <v>1198</v>
      </c>
      <c r="AB709" s="2">
        <v>151</v>
      </c>
      <c r="AC709" s="2">
        <v>28</v>
      </c>
      <c r="AD709" s="2">
        <v>28</v>
      </c>
      <c r="AE709" s="2">
        <v>0</v>
      </c>
      <c r="AF709" s="2">
        <v>4</v>
      </c>
      <c r="AG709" s="2">
        <v>0</v>
      </c>
      <c r="AH709" s="2">
        <v>2</v>
      </c>
      <c r="AI709" s="2">
        <v>0</v>
      </c>
      <c r="AJ709" s="2">
        <v>0</v>
      </c>
      <c r="AK709" s="2">
        <v>1</v>
      </c>
      <c r="AL709" s="2">
        <v>0</v>
      </c>
      <c r="AM709" s="2">
        <v>1</v>
      </c>
      <c r="AN709" s="3">
        <f t="shared" si="44"/>
        <v>48363</v>
      </c>
      <c r="AO709">
        <f t="shared" si="45"/>
        <v>4998</v>
      </c>
      <c r="AP709">
        <f t="shared" si="46"/>
        <v>8</v>
      </c>
      <c r="AQ709" s="3">
        <f t="shared" si="47"/>
        <v>53369</v>
      </c>
    </row>
    <row r="710" spans="1:43" hidden="1" x14ac:dyDescent="0.25">
      <c r="A710" s="2">
        <v>4</v>
      </c>
      <c r="B710" s="2">
        <v>2019</v>
      </c>
      <c r="C710" s="2">
        <v>3</v>
      </c>
      <c r="D710" s="4">
        <v>8581</v>
      </c>
      <c r="E710" s="4">
        <v>27589</v>
      </c>
      <c r="F710" s="4">
        <v>12006</v>
      </c>
      <c r="G710" s="2">
        <v>17</v>
      </c>
      <c r="H710" s="2">
        <v>293</v>
      </c>
      <c r="I710" s="2">
        <v>3</v>
      </c>
      <c r="J710" s="2">
        <v>1</v>
      </c>
      <c r="K710" s="2">
        <v>11</v>
      </c>
      <c r="L710" s="2">
        <v>3</v>
      </c>
      <c r="M710" s="2">
        <v>0</v>
      </c>
      <c r="N710" s="2">
        <v>0</v>
      </c>
      <c r="O710" s="2">
        <v>18</v>
      </c>
      <c r="P710" s="2">
        <v>726</v>
      </c>
      <c r="Q710" s="2">
        <v>420</v>
      </c>
      <c r="R710" s="2">
        <v>104</v>
      </c>
      <c r="S710" s="2">
        <v>9</v>
      </c>
      <c r="T710" s="2">
        <v>0</v>
      </c>
      <c r="U710" s="2">
        <v>1</v>
      </c>
      <c r="V710" s="2">
        <v>0</v>
      </c>
      <c r="W710" s="2">
        <v>0</v>
      </c>
      <c r="X710" s="2">
        <v>10</v>
      </c>
      <c r="Y710" s="2">
        <v>498</v>
      </c>
      <c r="Z710" s="4">
        <v>1819</v>
      </c>
      <c r="AA710" s="4">
        <v>1209</v>
      </c>
      <c r="AB710" s="2">
        <v>150</v>
      </c>
      <c r="AC710" s="2">
        <v>29</v>
      </c>
      <c r="AD710" s="2">
        <v>28</v>
      </c>
      <c r="AE710" s="2">
        <v>0</v>
      </c>
      <c r="AF710" s="2">
        <v>4</v>
      </c>
      <c r="AG710" s="2">
        <v>0</v>
      </c>
      <c r="AH710" s="2">
        <v>2</v>
      </c>
      <c r="AI710" s="2">
        <v>0</v>
      </c>
      <c r="AJ710" s="2">
        <v>0</v>
      </c>
      <c r="AK710" s="2">
        <v>1</v>
      </c>
      <c r="AL710" s="2">
        <v>0</v>
      </c>
      <c r="AM710" s="2">
        <v>1</v>
      </c>
      <c r="AN710" s="3">
        <f t="shared" si="44"/>
        <v>48504</v>
      </c>
      <c r="AO710">
        <f t="shared" si="45"/>
        <v>5021</v>
      </c>
      <c r="AP710">
        <f t="shared" si="46"/>
        <v>8</v>
      </c>
      <c r="AQ710" s="3">
        <f t="shared" si="47"/>
        <v>53533</v>
      </c>
    </row>
    <row r="711" spans="1:43" hidden="1" x14ac:dyDescent="0.25">
      <c r="A711" s="2">
        <v>4</v>
      </c>
      <c r="B711" s="2">
        <v>2019</v>
      </c>
      <c r="C711" s="2">
        <v>4</v>
      </c>
      <c r="D711" s="4">
        <v>8565</v>
      </c>
      <c r="E711" s="4">
        <v>27678</v>
      </c>
      <c r="F711" s="4">
        <v>12114</v>
      </c>
      <c r="G711" s="2">
        <v>17</v>
      </c>
      <c r="H711" s="2">
        <v>293</v>
      </c>
      <c r="I711" s="2">
        <v>3</v>
      </c>
      <c r="J711" s="2">
        <v>1</v>
      </c>
      <c r="K711" s="2">
        <v>11</v>
      </c>
      <c r="L711" s="2">
        <v>3</v>
      </c>
      <c r="M711" s="2">
        <v>0</v>
      </c>
      <c r="N711" s="2">
        <v>0</v>
      </c>
      <c r="O711" s="2">
        <v>18</v>
      </c>
      <c r="P711" s="2">
        <v>725</v>
      </c>
      <c r="Q711" s="2">
        <v>422</v>
      </c>
      <c r="R711" s="2">
        <v>103</v>
      </c>
      <c r="S711" s="2">
        <v>8</v>
      </c>
      <c r="T711" s="2">
        <v>0</v>
      </c>
      <c r="U711" s="2">
        <v>1</v>
      </c>
      <c r="V711" s="2">
        <v>0</v>
      </c>
      <c r="W711" s="2">
        <v>0</v>
      </c>
      <c r="X711" s="2">
        <v>9</v>
      </c>
      <c r="Y711" s="2">
        <v>492</v>
      </c>
      <c r="Z711" s="4">
        <v>1830</v>
      </c>
      <c r="AA711" s="4">
        <v>1217</v>
      </c>
      <c r="AB711" s="2">
        <v>151</v>
      </c>
      <c r="AC711" s="2">
        <v>28</v>
      </c>
      <c r="AD711" s="2">
        <v>29</v>
      </c>
      <c r="AE711" s="2">
        <v>0</v>
      </c>
      <c r="AF711" s="2">
        <v>3</v>
      </c>
      <c r="AG711" s="2">
        <v>0</v>
      </c>
      <c r="AH711" s="2">
        <v>2</v>
      </c>
      <c r="AI711" s="2">
        <v>0</v>
      </c>
      <c r="AJ711" s="2">
        <v>0</v>
      </c>
      <c r="AK711" s="2">
        <v>2</v>
      </c>
      <c r="AL711" s="2">
        <v>0</v>
      </c>
      <c r="AM711" s="2">
        <v>1</v>
      </c>
      <c r="AN711" s="3">
        <f t="shared" si="44"/>
        <v>48685</v>
      </c>
      <c r="AO711">
        <f t="shared" si="45"/>
        <v>5033</v>
      </c>
      <c r="AP711">
        <f t="shared" si="46"/>
        <v>8</v>
      </c>
      <c r="AQ711" s="3">
        <f t="shared" si="47"/>
        <v>53726</v>
      </c>
    </row>
    <row r="712" spans="1:43" hidden="1" x14ac:dyDescent="0.25">
      <c r="A712" s="2">
        <v>4</v>
      </c>
      <c r="B712" s="2">
        <v>2019</v>
      </c>
      <c r="C712" s="2">
        <v>5</v>
      </c>
      <c r="D712" s="4">
        <v>8556</v>
      </c>
      <c r="E712" s="4">
        <v>27656</v>
      </c>
      <c r="F712" s="4">
        <v>12181</v>
      </c>
      <c r="G712" s="2">
        <v>17</v>
      </c>
      <c r="H712" s="2">
        <v>292</v>
      </c>
      <c r="I712" s="2">
        <v>3</v>
      </c>
      <c r="J712" s="2">
        <v>1</v>
      </c>
      <c r="K712" s="2">
        <v>11</v>
      </c>
      <c r="L712" s="2">
        <v>3</v>
      </c>
      <c r="M712" s="2">
        <v>0</v>
      </c>
      <c r="N712" s="2">
        <v>0</v>
      </c>
      <c r="O712" s="2">
        <v>18</v>
      </c>
      <c r="P712" s="2">
        <v>724</v>
      </c>
      <c r="Q712" s="2">
        <v>409</v>
      </c>
      <c r="R712" s="2">
        <v>107</v>
      </c>
      <c r="S712" s="2">
        <v>7</v>
      </c>
      <c r="T712" s="2">
        <v>0</v>
      </c>
      <c r="U712" s="2">
        <v>1</v>
      </c>
      <c r="V712" s="2">
        <v>0</v>
      </c>
      <c r="W712" s="2">
        <v>0</v>
      </c>
      <c r="X712" s="2">
        <v>9</v>
      </c>
      <c r="Y712" s="2">
        <v>492</v>
      </c>
      <c r="Z712" s="4">
        <v>1838</v>
      </c>
      <c r="AA712" s="4">
        <v>1219</v>
      </c>
      <c r="AB712" s="2">
        <v>153</v>
      </c>
      <c r="AC712" s="2">
        <v>27</v>
      </c>
      <c r="AD712" s="2">
        <v>29</v>
      </c>
      <c r="AE712" s="2">
        <v>0</v>
      </c>
      <c r="AF712" s="2">
        <v>3</v>
      </c>
      <c r="AG712" s="2">
        <v>0</v>
      </c>
      <c r="AH712" s="2">
        <v>2</v>
      </c>
      <c r="AI712" s="2">
        <v>0</v>
      </c>
      <c r="AJ712" s="2">
        <v>0</v>
      </c>
      <c r="AK712" s="2">
        <v>2</v>
      </c>
      <c r="AL712" s="2">
        <v>0</v>
      </c>
      <c r="AM712" s="2">
        <v>1</v>
      </c>
      <c r="AN712" s="3">
        <f t="shared" si="44"/>
        <v>48720</v>
      </c>
      <c r="AO712">
        <f t="shared" si="45"/>
        <v>5033</v>
      </c>
      <c r="AP712">
        <f t="shared" si="46"/>
        <v>8</v>
      </c>
      <c r="AQ712" s="3">
        <f t="shared" si="47"/>
        <v>53761</v>
      </c>
    </row>
    <row r="713" spans="1:43" hidden="1" x14ac:dyDescent="0.25">
      <c r="A713" s="2">
        <v>4</v>
      </c>
      <c r="B713" s="2">
        <v>2019</v>
      </c>
      <c r="C713" s="2">
        <v>6</v>
      </c>
      <c r="D713" s="4">
        <v>8549</v>
      </c>
      <c r="E713" s="4">
        <v>27621</v>
      </c>
      <c r="F713" s="4">
        <v>12233</v>
      </c>
      <c r="G713" s="2">
        <v>17</v>
      </c>
      <c r="H713" s="2">
        <v>293</v>
      </c>
      <c r="I713" s="2">
        <v>3</v>
      </c>
      <c r="J713" s="2">
        <v>1</v>
      </c>
      <c r="K713" s="2">
        <v>11</v>
      </c>
      <c r="L713" s="2">
        <v>3</v>
      </c>
      <c r="M713" s="2">
        <v>0</v>
      </c>
      <c r="N713" s="2">
        <v>0</v>
      </c>
      <c r="O713" s="2">
        <v>18</v>
      </c>
      <c r="P713" s="2">
        <v>716</v>
      </c>
      <c r="Q713" s="2">
        <v>405</v>
      </c>
      <c r="R713" s="2">
        <v>112</v>
      </c>
      <c r="S713" s="2">
        <v>6</v>
      </c>
      <c r="T713" s="2">
        <v>0</v>
      </c>
      <c r="U713" s="2">
        <v>1</v>
      </c>
      <c r="V713" s="2">
        <v>0</v>
      </c>
      <c r="W713" s="2">
        <v>0</v>
      </c>
      <c r="X713" s="2">
        <v>9</v>
      </c>
      <c r="Y713" s="2">
        <v>496</v>
      </c>
      <c r="Z713" s="4">
        <v>1846</v>
      </c>
      <c r="AA713" s="4">
        <v>1225</v>
      </c>
      <c r="AB713" s="2">
        <v>154</v>
      </c>
      <c r="AC713" s="2">
        <v>28</v>
      </c>
      <c r="AD713" s="2">
        <v>29</v>
      </c>
      <c r="AE713" s="2">
        <v>0</v>
      </c>
      <c r="AF713" s="2">
        <v>3</v>
      </c>
      <c r="AG713" s="2">
        <v>0</v>
      </c>
      <c r="AH713" s="2">
        <v>2</v>
      </c>
      <c r="AI713" s="2">
        <v>0</v>
      </c>
      <c r="AJ713" s="2">
        <v>0</v>
      </c>
      <c r="AK713" s="2">
        <v>2</v>
      </c>
      <c r="AL713" s="2">
        <v>0</v>
      </c>
      <c r="AM713" s="2">
        <v>1</v>
      </c>
      <c r="AN713" s="3">
        <f t="shared" si="44"/>
        <v>48731</v>
      </c>
      <c r="AO713">
        <f t="shared" si="45"/>
        <v>5045</v>
      </c>
      <c r="AP713">
        <f t="shared" si="46"/>
        <v>8</v>
      </c>
      <c r="AQ713" s="3">
        <f t="shared" si="47"/>
        <v>53784</v>
      </c>
    </row>
    <row r="714" spans="1:43" hidden="1" x14ac:dyDescent="0.25">
      <c r="A714" s="2">
        <v>4</v>
      </c>
      <c r="B714" s="2">
        <v>2019</v>
      </c>
      <c r="C714" s="2">
        <v>7</v>
      </c>
      <c r="D714" s="4">
        <v>9271</v>
      </c>
      <c r="E714" s="4">
        <v>27489</v>
      </c>
      <c r="F714" s="4">
        <v>11690</v>
      </c>
      <c r="G714" s="2">
        <v>17</v>
      </c>
      <c r="H714" s="2">
        <v>287</v>
      </c>
      <c r="I714" s="2">
        <v>5</v>
      </c>
      <c r="J714" s="2">
        <v>1</v>
      </c>
      <c r="K714" s="2">
        <v>11</v>
      </c>
      <c r="L714" s="2">
        <v>3</v>
      </c>
      <c r="M714" s="2">
        <v>0</v>
      </c>
      <c r="N714" s="2">
        <v>0</v>
      </c>
      <c r="O714" s="2">
        <v>18</v>
      </c>
      <c r="P714" s="2">
        <v>712</v>
      </c>
      <c r="Q714" s="2">
        <v>411</v>
      </c>
      <c r="R714" s="2">
        <v>119</v>
      </c>
      <c r="S714" s="2">
        <v>7</v>
      </c>
      <c r="T714" s="2">
        <v>0</v>
      </c>
      <c r="U714" s="2">
        <v>1</v>
      </c>
      <c r="V714" s="2">
        <v>0</v>
      </c>
      <c r="W714" s="2">
        <v>0</v>
      </c>
      <c r="X714" s="2">
        <v>9</v>
      </c>
      <c r="Y714" s="2">
        <v>504</v>
      </c>
      <c r="Z714" s="4">
        <v>1830</v>
      </c>
      <c r="AA714" s="4">
        <v>1236</v>
      </c>
      <c r="AB714" s="2">
        <v>154</v>
      </c>
      <c r="AC714" s="2">
        <v>32</v>
      </c>
      <c r="AD714" s="2">
        <v>28</v>
      </c>
      <c r="AE714" s="2">
        <v>0</v>
      </c>
      <c r="AF714" s="2">
        <v>3</v>
      </c>
      <c r="AG714" s="2">
        <v>0</v>
      </c>
      <c r="AH714" s="2">
        <v>2</v>
      </c>
      <c r="AI714" s="2">
        <v>0</v>
      </c>
      <c r="AJ714" s="2">
        <v>0</v>
      </c>
      <c r="AK714" s="2">
        <v>2</v>
      </c>
      <c r="AL714" s="2">
        <v>0</v>
      </c>
      <c r="AM714" s="2">
        <v>1</v>
      </c>
      <c r="AN714" s="3">
        <f t="shared" si="44"/>
        <v>48774</v>
      </c>
      <c r="AO714">
        <f t="shared" si="45"/>
        <v>5061</v>
      </c>
      <c r="AP714">
        <f t="shared" si="46"/>
        <v>8</v>
      </c>
      <c r="AQ714" s="3">
        <f t="shared" si="47"/>
        <v>53843</v>
      </c>
    </row>
    <row r="715" spans="1:43" hidden="1" x14ac:dyDescent="0.25">
      <c r="A715" s="2">
        <v>4</v>
      </c>
      <c r="B715" s="2">
        <v>2019</v>
      </c>
      <c r="C715" s="2">
        <v>8</v>
      </c>
      <c r="D715" s="4">
        <v>9270</v>
      </c>
      <c r="E715" s="4">
        <v>27500</v>
      </c>
      <c r="F715" s="4">
        <v>11726</v>
      </c>
      <c r="G715" s="2">
        <v>17</v>
      </c>
      <c r="H715" s="2">
        <v>289</v>
      </c>
      <c r="I715" s="2">
        <v>5</v>
      </c>
      <c r="J715" s="2">
        <v>1</v>
      </c>
      <c r="K715" s="2">
        <v>11</v>
      </c>
      <c r="L715" s="2">
        <v>3</v>
      </c>
      <c r="M715" s="2">
        <v>0</v>
      </c>
      <c r="N715" s="2">
        <v>0</v>
      </c>
      <c r="O715" s="2">
        <v>17</v>
      </c>
      <c r="P715" s="2">
        <v>707</v>
      </c>
      <c r="Q715" s="2">
        <v>406</v>
      </c>
      <c r="R715" s="2">
        <v>118</v>
      </c>
      <c r="S715" s="2">
        <v>9</v>
      </c>
      <c r="T715" s="2">
        <v>0</v>
      </c>
      <c r="U715" s="2">
        <v>1</v>
      </c>
      <c r="V715" s="2">
        <v>0</v>
      </c>
      <c r="W715" s="2">
        <v>0</v>
      </c>
      <c r="X715" s="2">
        <v>9</v>
      </c>
      <c r="Y715" s="2">
        <v>504</v>
      </c>
      <c r="Z715" s="4">
        <v>1843</v>
      </c>
      <c r="AA715" s="4">
        <v>1237</v>
      </c>
      <c r="AB715" s="2">
        <v>154</v>
      </c>
      <c r="AC715" s="2">
        <v>29</v>
      </c>
      <c r="AD715" s="2">
        <v>30</v>
      </c>
      <c r="AE715" s="2">
        <v>0</v>
      </c>
      <c r="AF715" s="2">
        <v>3</v>
      </c>
      <c r="AG715" s="2">
        <v>0</v>
      </c>
      <c r="AH715" s="2">
        <v>2</v>
      </c>
      <c r="AI715" s="2">
        <v>0</v>
      </c>
      <c r="AJ715" s="2">
        <v>0</v>
      </c>
      <c r="AK715" s="2">
        <v>2</v>
      </c>
      <c r="AL715" s="2">
        <v>0</v>
      </c>
      <c r="AM715" s="2">
        <v>1</v>
      </c>
      <c r="AN715" s="3">
        <f t="shared" si="44"/>
        <v>48822</v>
      </c>
      <c r="AO715">
        <f t="shared" si="45"/>
        <v>5064</v>
      </c>
      <c r="AP715">
        <f t="shared" si="46"/>
        <v>8</v>
      </c>
      <c r="AQ715" s="3">
        <f t="shared" si="47"/>
        <v>53894</v>
      </c>
    </row>
    <row r="716" spans="1:43" hidden="1" x14ac:dyDescent="0.25">
      <c r="A716" s="2">
        <v>4</v>
      </c>
      <c r="B716" s="2">
        <v>2019</v>
      </c>
      <c r="C716" s="2">
        <v>9</v>
      </c>
      <c r="D716" s="4">
        <v>9246</v>
      </c>
      <c r="E716" s="4">
        <v>27550</v>
      </c>
      <c r="F716" s="4">
        <v>11802</v>
      </c>
      <c r="G716" s="2">
        <v>17</v>
      </c>
      <c r="H716" s="2">
        <v>288</v>
      </c>
      <c r="I716" s="2">
        <v>4</v>
      </c>
      <c r="J716" s="2">
        <v>1</v>
      </c>
      <c r="K716" s="2">
        <v>11</v>
      </c>
      <c r="L716" s="2">
        <v>3</v>
      </c>
      <c r="M716" s="2">
        <v>0</v>
      </c>
      <c r="N716" s="2">
        <v>0</v>
      </c>
      <c r="O716" s="2">
        <v>18</v>
      </c>
      <c r="P716" s="2">
        <v>704</v>
      </c>
      <c r="Q716" s="2">
        <v>405</v>
      </c>
      <c r="R716" s="2">
        <v>116</v>
      </c>
      <c r="S716" s="2">
        <v>9</v>
      </c>
      <c r="T716" s="2">
        <v>0</v>
      </c>
      <c r="U716" s="2">
        <v>1</v>
      </c>
      <c r="V716" s="2">
        <v>0</v>
      </c>
      <c r="W716" s="2">
        <v>0</v>
      </c>
      <c r="X716" s="2">
        <v>9</v>
      </c>
      <c r="Y716" s="2">
        <v>506</v>
      </c>
      <c r="Z716" s="4">
        <v>1841</v>
      </c>
      <c r="AA716" s="4">
        <v>1246</v>
      </c>
      <c r="AB716" s="2">
        <v>154</v>
      </c>
      <c r="AC716" s="2">
        <v>29</v>
      </c>
      <c r="AD716" s="2">
        <v>29</v>
      </c>
      <c r="AE716" s="2">
        <v>0</v>
      </c>
      <c r="AF716" s="2">
        <v>3</v>
      </c>
      <c r="AG716" s="2">
        <v>0</v>
      </c>
      <c r="AH716" s="2">
        <v>2</v>
      </c>
      <c r="AI716" s="2">
        <v>0</v>
      </c>
      <c r="AJ716" s="2">
        <v>0</v>
      </c>
      <c r="AK716" s="2">
        <v>2</v>
      </c>
      <c r="AL716" s="2">
        <v>0</v>
      </c>
      <c r="AM716" s="2">
        <v>1</v>
      </c>
      <c r="AN716" s="3">
        <f t="shared" si="44"/>
        <v>48922</v>
      </c>
      <c r="AO716">
        <f t="shared" si="45"/>
        <v>5067</v>
      </c>
      <c r="AP716">
        <f t="shared" si="46"/>
        <v>8</v>
      </c>
      <c r="AQ716" s="3">
        <f t="shared" si="47"/>
        <v>53997</v>
      </c>
    </row>
    <row r="717" spans="1:43" hidden="1" x14ac:dyDescent="0.25">
      <c r="A717" s="2">
        <v>4</v>
      </c>
      <c r="B717" s="2">
        <v>2019</v>
      </c>
      <c r="C717" s="2">
        <v>10</v>
      </c>
      <c r="D717" s="4">
        <v>9275</v>
      </c>
      <c r="E717" s="4">
        <v>27602</v>
      </c>
      <c r="F717" s="4">
        <v>11948</v>
      </c>
      <c r="G717" s="2">
        <v>17</v>
      </c>
      <c r="H717" s="2">
        <v>287</v>
      </c>
      <c r="I717" s="2">
        <v>5</v>
      </c>
      <c r="J717" s="2">
        <v>2</v>
      </c>
      <c r="K717" s="2">
        <v>11</v>
      </c>
      <c r="L717" s="2">
        <v>3</v>
      </c>
      <c r="M717" s="2">
        <v>0</v>
      </c>
      <c r="N717" s="2">
        <v>0</v>
      </c>
      <c r="O717" s="2">
        <v>19</v>
      </c>
      <c r="P717" s="2">
        <v>706</v>
      </c>
      <c r="Q717" s="2">
        <v>414</v>
      </c>
      <c r="R717" s="2">
        <v>120</v>
      </c>
      <c r="S717" s="2">
        <v>8</v>
      </c>
      <c r="T717" s="2">
        <v>0</v>
      </c>
      <c r="U717" s="2">
        <v>1</v>
      </c>
      <c r="V717" s="2">
        <v>0</v>
      </c>
      <c r="W717" s="2">
        <v>0</v>
      </c>
      <c r="X717" s="2">
        <v>9</v>
      </c>
      <c r="Y717" s="2">
        <v>503</v>
      </c>
      <c r="Z717" s="4">
        <v>1841</v>
      </c>
      <c r="AA717" s="4">
        <v>1250</v>
      </c>
      <c r="AB717" s="2">
        <v>155</v>
      </c>
      <c r="AC717" s="2">
        <v>29</v>
      </c>
      <c r="AD717" s="2">
        <v>29</v>
      </c>
      <c r="AE717" s="2">
        <v>0</v>
      </c>
      <c r="AF717" s="2">
        <v>3</v>
      </c>
      <c r="AG717" s="2">
        <v>0</v>
      </c>
      <c r="AH717" s="2">
        <v>2</v>
      </c>
      <c r="AI717" s="2">
        <v>0</v>
      </c>
      <c r="AJ717" s="2">
        <v>0</v>
      </c>
      <c r="AK717" s="2">
        <v>2</v>
      </c>
      <c r="AL717" s="2">
        <v>0</v>
      </c>
      <c r="AM717" s="2">
        <v>1</v>
      </c>
      <c r="AN717" s="3">
        <f t="shared" si="44"/>
        <v>49150</v>
      </c>
      <c r="AO717">
        <f t="shared" si="45"/>
        <v>5084</v>
      </c>
      <c r="AP717">
        <f t="shared" si="46"/>
        <v>8</v>
      </c>
      <c r="AQ717" s="3">
        <f t="shared" si="47"/>
        <v>54242</v>
      </c>
    </row>
    <row r="718" spans="1:43" hidden="1" x14ac:dyDescent="0.25">
      <c r="A718" s="2">
        <v>4</v>
      </c>
      <c r="B718" s="2">
        <v>2019</v>
      </c>
      <c r="C718" s="2">
        <v>11</v>
      </c>
      <c r="D718" s="4">
        <v>9271</v>
      </c>
      <c r="E718" s="4">
        <v>27563</v>
      </c>
      <c r="F718" s="4">
        <v>12014</v>
      </c>
      <c r="G718" s="2">
        <v>17</v>
      </c>
      <c r="H718" s="2">
        <v>285</v>
      </c>
      <c r="I718" s="2">
        <v>5</v>
      </c>
      <c r="J718" s="2">
        <v>2</v>
      </c>
      <c r="K718" s="2">
        <v>11</v>
      </c>
      <c r="L718" s="2">
        <v>3</v>
      </c>
      <c r="M718" s="2">
        <v>0</v>
      </c>
      <c r="N718" s="2">
        <v>0</v>
      </c>
      <c r="O718" s="2">
        <v>19</v>
      </c>
      <c r="P718" s="2">
        <v>703</v>
      </c>
      <c r="Q718" s="2">
        <v>424</v>
      </c>
      <c r="R718" s="2">
        <v>123</v>
      </c>
      <c r="S718" s="2">
        <v>7</v>
      </c>
      <c r="T718" s="2">
        <v>0</v>
      </c>
      <c r="U718" s="2">
        <v>1</v>
      </c>
      <c r="V718" s="2">
        <v>0</v>
      </c>
      <c r="W718" s="2">
        <v>0</v>
      </c>
      <c r="X718" s="2">
        <v>10</v>
      </c>
      <c r="Y718" s="2">
        <v>505</v>
      </c>
      <c r="Z718" s="4">
        <v>1846</v>
      </c>
      <c r="AA718" s="4">
        <v>1247</v>
      </c>
      <c r="AB718" s="2">
        <v>156</v>
      </c>
      <c r="AC718" s="2">
        <v>29</v>
      </c>
      <c r="AD718" s="2">
        <v>29</v>
      </c>
      <c r="AE718" s="2">
        <v>0</v>
      </c>
      <c r="AF718" s="2">
        <v>3</v>
      </c>
      <c r="AG718" s="2">
        <v>0</v>
      </c>
      <c r="AH718" s="2">
        <v>2</v>
      </c>
      <c r="AI718" s="2">
        <v>0</v>
      </c>
      <c r="AJ718" s="2">
        <v>0</v>
      </c>
      <c r="AK718" s="2">
        <v>2</v>
      </c>
      <c r="AL718" s="2">
        <v>0</v>
      </c>
      <c r="AM718" s="2">
        <v>1</v>
      </c>
      <c r="AN718" s="3">
        <f t="shared" si="44"/>
        <v>49171</v>
      </c>
      <c r="AO718">
        <f t="shared" si="45"/>
        <v>5099</v>
      </c>
      <c r="AP718">
        <f t="shared" si="46"/>
        <v>8</v>
      </c>
      <c r="AQ718" s="3">
        <f t="shared" si="47"/>
        <v>54278</v>
      </c>
    </row>
    <row r="719" spans="1:43" x14ac:dyDescent="0.25">
      <c r="A719" s="2">
        <v>4</v>
      </c>
      <c r="B719" s="2">
        <v>2019</v>
      </c>
      <c r="C719" s="2">
        <v>12</v>
      </c>
      <c r="D719" s="4">
        <v>9290</v>
      </c>
      <c r="E719" s="4">
        <v>27666</v>
      </c>
      <c r="F719" s="4">
        <v>12071</v>
      </c>
      <c r="G719" s="2">
        <v>17</v>
      </c>
      <c r="H719" s="2">
        <v>285</v>
      </c>
      <c r="I719" s="2">
        <v>5</v>
      </c>
      <c r="J719" s="2">
        <v>2</v>
      </c>
      <c r="K719" s="2">
        <v>11</v>
      </c>
      <c r="L719" s="2">
        <v>3</v>
      </c>
      <c r="M719" s="2">
        <v>0</v>
      </c>
      <c r="N719" s="2">
        <v>0</v>
      </c>
      <c r="O719" s="2">
        <v>19</v>
      </c>
      <c r="P719" s="2">
        <v>702</v>
      </c>
      <c r="Q719" s="2">
        <v>434</v>
      </c>
      <c r="R719" s="2">
        <v>125</v>
      </c>
      <c r="S719" s="2">
        <v>11</v>
      </c>
      <c r="T719" s="2">
        <v>0</v>
      </c>
      <c r="U719" s="2">
        <v>1</v>
      </c>
      <c r="V719" s="2">
        <v>0</v>
      </c>
      <c r="W719" s="2">
        <v>0</v>
      </c>
      <c r="X719" s="2">
        <v>10</v>
      </c>
      <c r="Y719" s="2">
        <v>507</v>
      </c>
      <c r="Z719" s="4">
        <v>1847</v>
      </c>
      <c r="AA719" s="4">
        <v>1244</v>
      </c>
      <c r="AB719" s="2">
        <v>153</v>
      </c>
      <c r="AC719" s="2">
        <v>29</v>
      </c>
      <c r="AD719" s="2">
        <v>29</v>
      </c>
      <c r="AE719" s="2">
        <v>0</v>
      </c>
      <c r="AF719" s="2">
        <v>3</v>
      </c>
      <c r="AG719" s="2">
        <v>0</v>
      </c>
      <c r="AH719" s="2">
        <v>2</v>
      </c>
      <c r="AI719" s="2">
        <v>0</v>
      </c>
      <c r="AJ719" s="2">
        <v>0</v>
      </c>
      <c r="AK719" s="2">
        <v>2</v>
      </c>
      <c r="AL719" s="2">
        <v>0</v>
      </c>
      <c r="AM719" s="2">
        <v>1</v>
      </c>
      <c r="AN719" s="3">
        <f t="shared" si="44"/>
        <v>49350</v>
      </c>
      <c r="AO719">
        <f t="shared" si="45"/>
        <v>5111</v>
      </c>
      <c r="AP719">
        <f t="shared" si="46"/>
        <v>8</v>
      </c>
      <c r="AQ719" s="3">
        <f t="shared" si="47"/>
        <v>54469</v>
      </c>
    </row>
    <row r="720" spans="1:43" hidden="1" x14ac:dyDescent="0.25">
      <c r="A720" s="2">
        <v>5</v>
      </c>
      <c r="B720" s="2">
        <v>2019</v>
      </c>
      <c r="C720" s="2">
        <v>1</v>
      </c>
      <c r="D720" s="4">
        <v>1606</v>
      </c>
      <c r="E720" s="4">
        <v>2783</v>
      </c>
      <c r="F720" s="4">
        <v>1166</v>
      </c>
      <c r="G720" s="2">
        <v>3</v>
      </c>
      <c r="H720" s="2">
        <v>0</v>
      </c>
      <c r="I720" s="2">
        <v>1</v>
      </c>
      <c r="J720" s="2">
        <v>0</v>
      </c>
      <c r="K720" s="2">
        <v>0</v>
      </c>
      <c r="L720" s="2">
        <v>0</v>
      </c>
      <c r="M720" s="2">
        <v>0</v>
      </c>
      <c r="N720" s="2">
        <v>0</v>
      </c>
      <c r="O720" s="2">
        <v>12</v>
      </c>
      <c r="P720" s="2">
        <v>170</v>
      </c>
      <c r="Q720" s="2">
        <v>52</v>
      </c>
      <c r="R720" s="2">
        <v>3</v>
      </c>
      <c r="S720" s="2">
        <v>0</v>
      </c>
      <c r="T720" s="2">
        <v>0</v>
      </c>
      <c r="U720" s="2">
        <v>0</v>
      </c>
      <c r="V720" s="2">
        <v>0</v>
      </c>
      <c r="W720" s="2">
        <v>0</v>
      </c>
      <c r="X720" s="2">
        <v>0</v>
      </c>
      <c r="Y720" s="2">
        <v>44</v>
      </c>
      <c r="Z720" s="2">
        <v>130</v>
      </c>
      <c r="AA720" s="2">
        <v>47</v>
      </c>
      <c r="AB720" s="2">
        <v>6</v>
      </c>
      <c r="AC720" s="2">
        <v>3</v>
      </c>
      <c r="AD720" s="2">
        <v>2</v>
      </c>
      <c r="AE720" s="2">
        <v>0</v>
      </c>
      <c r="AF720" s="2">
        <v>1</v>
      </c>
      <c r="AG720" s="2">
        <v>0</v>
      </c>
      <c r="AH720" s="2">
        <v>1</v>
      </c>
      <c r="AI720" s="2">
        <v>0</v>
      </c>
      <c r="AJ720" s="2">
        <v>0</v>
      </c>
      <c r="AK720" s="2">
        <v>0</v>
      </c>
      <c r="AL720" s="2">
        <v>0</v>
      </c>
      <c r="AM720" s="2">
        <v>0</v>
      </c>
      <c r="AN720" s="3">
        <f t="shared" si="44"/>
        <v>5559</v>
      </c>
      <c r="AO720">
        <f t="shared" si="45"/>
        <v>469</v>
      </c>
      <c r="AP720">
        <f t="shared" si="46"/>
        <v>2</v>
      </c>
      <c r="AQ720" s="3">
        <f t="shared" si="47"/>
        <v>6030</v>
      </c>
    </row>
    <row r="721" spans="1:43" hidden="1" x14ac:dyDescent="0.25">
      <c r="A721" s="2">
        <v>5</v>
      </c>
      <c r="B721" s="2">
        <v>2019</v>
      </c>
      <c r="C721" s="2">
        <v>2</v>
      </c>
      <c r="D721" s="4">
        <v>1604</v>
      </c>
      <c r="E721" s="4">
        <v>2792</v>
      </c>
      <c r="F721" s="4">
        <v>1171</v>
      </c>
      <c r="G721" s="2">
        <v>3</v>
      </c>
      <c r="H721" s="2">
        <v>0</v>
      </c>
      <c r="I721" s="2">
        <v>1</v>
      </c>
      <c r="J721" s="2">
        <v>0</v>
      </c>
      <c r="K721" s="2">
        <v>0</v>
      </c>
      <c r="L721" s="2">
        <v>0</v>
      </c>
      <c r="M721" s="2">
        <v>0</v>
      </c>
      <c r="N721" s="2">
        <v>0</v>
      </c>
      <c r="O721" s="2">
        <v>12</v>
      </c>
      <c r="P721" s="2">
        <v>170</v>
      </c>
      <c r="Q721" s="2">
        <v>50</v>
      </c>
      <c r="R721" s="2">
        <v>3</v>
      </c>
      <c r="S721" s="2">
        <v>0</v>
      </c>
      <c r="T721" s="2">
        <v>0</v>
      </c>
      <c r="U721" s="2">
        <v>0</v>
      </c>
      <c r="V721" s="2">
        <v>0</v>
      </c>
      <c r="W721" s="2">
        <v>0</v>
      </c>
      <c r="X721" s="2">
        <v>0</v>
      </c>
      <c r="Y721" s="2">
        <v>44</v>
      </c>
      <c r="Z721" s="2">
        <v>132</v>
      </c>
      <c r="AA721" s="2">
        <v>46</v>
      </c>
      <c r="AB721" s="2">
        <v>6</v>
      </c>
      <c r="AC721" s="2">
        <v>3</v>
      </c>
      <c r="AD721" s="2">
        <v>2</v>
      </c>
      <c r="AE721" s="2">
        <v>0</v>
      </c>
      <c r="AF721" s="2">
        <v>1</v>
      </c>
      <c r="AG721" s="2">
        <v>0</v>
      </c>
      <c r="AH721" s="2">
        <v>1</v>
      </c>
      <c r="AI721" s="2">
        <v>0</v>
      </c>
      <c r="AJ721" s="2">
        <v>0</v>
      </c>
      <c r="AK721" s="2">
        <v>0</v>
      </c>
      <c r="AL721" s="2">
        <v>0</v>
      </c>
      <c r="AM721" s="2">
        <v>0</v>
      </c>
      <c r="AN721" s="3">
        <f t="shared" si="44"/>
        <v>5571</v>
      </c>
      <c r="AO721">
        <f t="shared" si="45"/>
        <v>468</v>
      </c>
      <c r="AP721">
        <f t="shared" si="46"/>
        <v>2</v>
      </c>
      <c r="AQ721" s="3">
        <f t="shared" si="47"/>
        <v>6041</v>
      </c>
    </row>
    <row r="722" spans="1:43" hidden="1" x14ac:dyDescent="0.25">
      <c r="A722" s="2">
        <v>5</v>
      </c>
      <c r="B722" s="2">
        <v>2019</v>
      </c>
      <c r="C722" s="2">
        <v>3</v>
      </c>
      <c r="D722" s="4">
        <v>1603</v>
      </c>
      <c r="E722" s="4">
        <v>2785</v>
      </c>
      <c r="F722" s="4">
        <v>1178</v>
      </c>
      <c r="G722" s="2">
        <v>3</v>
      </c>
      <c r="H722" s="2">
        <v>0</v>
      </c>
      <c r="I722" s="2">
        <v>1</v>
      </c>
      <c r="J722" s="2">
        <v>0</v>
      </c>
      <c r="K722" s="2">
        <v>0</v>
      </c>
      <c r="L722" s="2">
        <v>0</v>
      </c>
      <c r="M722" s="2">
        <v>0</v>
      </c>
      <c r="N722" s="2">
        <v>0</v>
      </c>
      <c r="O722" s="2">
        <v>12</v>
      </c>
      <c r="P722" s="2">
        <v>167</v>
      </c>
      <c r="Q722" s="2">
        <v>52</v>
      </c>
      <c r="R722" s="2">
        <v>3</v>
      </c>
      <c r="S722" s="2">
        <v>0</v>
      </c>
      <c r="T722" s="2">
        <v>0</v>
      </c>
      <c r="U722" s="2">
        <v>0</v>
      </c>
      <c r="V722" s="2">
        <v>0</v>
      </c>
      <c r="W722" s="2">
        <v>0</v>
      </c>
      <c r="X722" s="2">
        <v>0</v>
      </c>
      <c r="Y722" s="2">
        <v>44</v>
      </c>
      <c r="Z722" s="2">
        <v>129</v>
      </c>
      <c r="AA722" s="2">
        <v>46</v>
      </c>
      <c r="AB722" s="2">
        <v>6</v>
      </c>
      <c r="AC722" s="2">
        <v>3</v>
      </c>
      <c r="AD722" s="2">
        <v>2</v>
      </c>
      <c r="AE722" s="2">
        <v>0</v>
      </c>
      <c r="AF722" s="2">
        <v>1</v>
      </c>
      <c r="AG722" s="2">
        <v>0</v>
      </c>
      <c r="AH722" s="2">
        <v>1</v>
      </c>
      <c r="AI722" s="2">
        <v>0</v>
      </c>
      <c r="AJ722" s="2">
        <v>0</v>
      </c>
      <c r="AK722" s="2">
        <v>0</v>
      </c>
      <c r="AL722" s="2">
        <v>0</v>
      </c>
      <c r="AM722" s="2">
        <v>0</v>
      </c>
      <c r="AN722" s="3">
        <f t="shared" si="44"/>
        <v>5570</v>
      </c>
      <c r="AO722">
        <f t="shared" si="45"/>
        <v>464</v>
      </c>
      <c r="AP722">
        <f t="shared" si="46"/>
        <v>2</v>
      </c>
      <c r="AQ722" s="3">
        <f t="shared" si="47"/>
        <v>6036</v>
      </c>
    </row>
    <row r="723" spans="1:43" hidden="1" x14ac:dyDescent="0.25">
      <c r="A723" s="2">
        <v>5</v>
      </c>
      <c r="B723" s="2">
        <v>2019</v>
      </c>
      <c r="C723" s="2">
        <v>4</v>
      </c>
      <c r="D723" s="4">
        <v>1600</v>
      </c>
      <c r="E723" s="4">
        <v>2783</v>
      </c>
      <c r="F723" s="4">
        <v>1186</v>
      </c>
      <c r="G723" s="2">
        <v>3</v>
      </c>
      <c r="H723" s="2">
        <v>0</v>
      </c>
      <c r="I723" s="2">
        <v>1</v>
      </c>
      <c r="J723" s="2">
        <v>0</v>
      </c>
      <c r="K723" s="2">
        <v>0</v>
      </c>
      <c r="L723" s="2">
        <v>0</v>
      </c>
      <c r="M723" s="2">
        <v>0</v>
      </c>
      <c r="N723" s="2">
        <v>0</v>
      </c>
      <c r="O723" s="2">
        <v>13</v>
      </c>
      <c r="P723" s="2">
        <v>169</v>
      </c>
      <c r="Q723" s="2">
        <v>51</v>
      </c>
      <c r="R723" s="2">
        <v>3</v>
      </c>
      <c r="S723" s="2">
        <v>0</v>
      </c>
      <c r="T723" s="2">
        <v>0</v>
      </c>
      <c r="U723" s="2">
        <v>0</v>
      </c>
      <c r="V723" s="2">
        <v>0</v>
      </c>
      <c r="W723" s="2">
        <v>0</v>
      </c>
      <c r="X723" s="2">
        <v>0</v>
      </c>
      <c r="Y723" s="2">
        <v>45</v>
      </c>
      <c r="Z723" s="2">
        <v>130</v>
      </c>
      <c r="AA723" s="2">
        <v>46</v>
      </c>
      <c r="AB723" s="2">
        <v>6</v>
      </c>
      <c r="AC723" s="2">
        <v>3</v>
      </c>
      <c r="AD723" s="2">
        <v>2</v>
      </c>
      <c r="AE723" s="2">
        <v>0</v>
      </c>
      <c r="AF723" s="2">
        <v>1</v>
      </c>
      <c r="AG723" s="2">
        <v>0</v>
      </c>
      <c r="AH723" s="2">
        <v>1</v>
      </c>
      <c r="AI723" s="2">
        <v>0</v>
      </c>
      <c r="AJ723" s="2">
        <v>0</v>
      </c>
      <c r="AK723" s="2">
        <v>0</v>
      </c>
      <c r="AL723" s="2">
        <v>0</v>
      </c>
      <c r="AM723" s="2">
        <v>0</v>
      </c>
      <c r="AN723" s="3">
        <f t="shared" si="44"/>
        <v>5573</v>
      </c>
      <c r="AO723">
        <f t="shared" si="45"/>
        <v>468</v>
      </c>
      <c r="AP723">
        <f t="shared" si="46"/>
        <v>2</v>
      </c>
      <c r="AQ723" s="3">
        <f t="shared" si="47"/>
        <v>6043</v>
      </c>
    </row>
    <row r="724" spans="1:43" hidden="1" x14ac:dyDescent="0.25">
      <c r="A724" s="2">
        <v>5</v>
      </c>
      <c r="B724" s="2">
        <v>2019</v>
      </c>
      <c r="C724" s="2">
        <v>5</v>
      </c>
      <c r="D724" s="4">
        <v>1590</v>
      </c>
      <c r="E724" s="4">
        <v>2770</v>
      </c>
      <c r="F724" s="4">
        <v>1190</v>
      </c>
      <c r="G724" s="2">
        <v>3</v>
      </c>
      <c r="H724" s="2">
        <v>0</v>
      </c>
      <c r="I724" s="2">
        <v>1</v>
      </c>
      <c r="J724" s="2">
        <v>0</v>
      </c>
      <c r="K724" s="2">
        <v>0</v>
      </c>
      <c r="L724" s="2">
        <v>0</v>
      </c>
      <c r="M724" s="2">
        <v>0</v>
      </c>
      <c r="N724" s="2">
        <v>0</v>
      </c>
      <c r="O724" s="2">
        <v>13</v>
      </c>
      <c r="P724" s="2">
        <v>165</v>
      </c>
      <c r="Q724" s="2">
        <v>49</v>
      </c>
      <c r="R724" s="2">
        <v>4</v>
      </c>
      <c r="S724" s="2">
        <v>1</v>
      </c>
      <c r="T724" s="2">
        <v>0</v>
      </c>
      <c r="U724" s="2">
        <v>0</v>
      </c>
      <c r="V724" s="2">
        <v>0</v>
      </c>
      <c r="W724" s="2">
        <v>0</v>
      </c>
      <c r="X724" s="2">
        <v>0</v>
      </c>
      <c r="Y724" s="2">
        <v>48</v>
      </c>
      <c r="Z724" s="2">
        <v>130</v>
      </c>
      <c r="AA724" s="2">
        <v>46</v>
      </c>
      <c r="AB724" s="2">
        <v>5</v>
      </c>
      <c r="AC724" s="2">
        <v>3</v>
      </c>
      <c r="AD724" s="2">
        <v>2</v>
      </c>
      <c r="AE724" s="2">
        <v>0</v>
      </c>
      <c r="AF724" s="2">
        <v>1</v>
      </c>
      <c r="AG724" s="2">
        <v>0</v>
      </c>
      <c r="AH724" s="2">
        <v>1</v>
      </c>
      <c r="AI724" s="2">
        <v>0</v>
      </c>
      <c r="AJ724" s="2">
        <v>0</v>
      </c>
      <c r="AK724" s="2">
        <v>0</v>
      </c>
      <c r="AL724" s="2">
        <v>0</v>
      </c>
      <c r="AM724" s="2">
        <v>0</v>
      </c>
      <c r="AN724" s="3">
        <f t="shared" si="44"/>
        <v>5554</v>
      </c>
      <c r="AO724">
        <f t="shared" si="45"/>
        <v>466</v>
      </c>
      <c r="AP724">
        <f t="shared" si="46"/>
        <v>2</v>
      </c>
      <c r="AQ724" s="3">
        <f t="shared" si="47"/>
        <v>6022</v>
      </c>
    </row>
    <row r="725" spans="1:43" hidden="1" x14ac:dyDescent="0.25">
      <c r="A725" s="2">
        <v>5</v>
      </c>
      <c r="B725" s="2">
        <v>2019</v>
      </c>
      <c r="C725" s="2">
        <v>6</v>
      </c>
      <c r="D725" s="4">
        <v>1583</v>
      </c>
      <c r="E725" s="4">
        <v>2762</v>
      </c>
      <c r="F725" s="4">
        <v>1183</v>
      </c>
      <c r="G725" s="2">
        <v>3</v>
      </c>
      <c r="H725" s="2">
        <v>0</v>
      </c>
      <c r="I725" s="2">
        <v>1</v>
      </c>
      <c r="J725" s="2">
        <v>0</v>
      </c>
      <c r="K725" s="2">
        <v>0</v>
      </c>
      <c r="L725" s="2">
        <v>0</v>
      </c>
      <c r="M725" s="2">
        <v>0</v>
      </c>
      <c r="N725" s="2">
        <v>0</v>
      </c>
      <c r="O725" s="2">
        <v>14</v>
      </c>
      <c r="P725" s="2">
        <v>162</v>
      </c>
      <c r="Q725" s="2">
        <v>48</v>
      </c>
      <c r="R725" s="2">
        <v>3</v>
      </c>
      <c r="S725" s="2">
        <v>0</v>
      </c>
      <c r="T725" s="2">
        <v>0</v>
      </c>
      <c r="U725" s="2">
        <v>0</v>
      </c>
      <c r="V725" s="2">
        <v>0</v>
      </c>
      <c r="W725" s="2">
        <v>0</v>
      </c>
      <c r="X725" s="2">
        <v>0</v>
      </c>
      <c r="Y725" s="2">
        <v>49</v>
      </c>
      <c r="Z725" s="2">
        <v>130</v>
      </c>
      <c r="AA725" s="2">
        <v>47</v>
      </c>
      <c r="AB725" s="2">
        <v>6</v>
      </c>
      <c r="AC725" s="2">
        <v>2</v>
      </c>
      <c r="AD725" s="2">
        <v>2</v>
      </c>
      <c r="AE725" s="2">
        <v>0</v>
      </c>
      <c r="AF725" s="2">
        <v>1</v>
      </c>
      <c r="AG725" s="2">
        <v>0</v>
      </c>
      <c r="AH725" s="2">
        <v>1</v>
      </c>
      <c r="AI725" s="2">
        <v>0</v>
      </c>
      <c r="AJ725" s="2">
        <v>0</v>
      </c>
      <c r="AK725" s="2">
        <v>0</v>
      </c>
      <c r="AL725" s="2">
        <v>0</v>
      </c>
      <c r="AM725" s="2">
        <v>0</v>
      </c>
      <c r="AN725" s="3">
        <f t="shared" si="44"/>
        <v>5532</v>
      </c>
      <c r="AO725">
        <f t="shared" si="45"/>
        <v>463</v>
      </c>
      <c r="AP725">
        <f t="shared" si="46"/>
        <v>2</v>
      </c>
      <c r="AQ725" s="3">
        <f t="shared" si="47"/>
        <v>5997</v>
      </c>
    </row>
    <row r="726" spans="1:43" hidden="1" x14ac:dyDescent="0.25">
      <c r="A726" s="2">
        <v>5</v>
      </c>
      <c r="B726" s="2">
        <v>2019</v>
      </c>
      <c r="C726" s="2">
        <v>7</v>
      </c>
      <c r="D726" s="4">
        <v>1728</v>
      </c>
      <c r="E726" s="4">
        <v>2775</v>
      </c>
      <c r="F726" s="4">
        <v>1009</v>
      </c>
      <c r="G726" s="2">
        <v>5</v>
      </c>
      <c r="H726" s="2">
        <v>2</v>
      </c>
      <c r="I726" s="2">
        <v>0</v>
      </c>
      <c r="J726" s="2">
        <v>0</v>
      </c>
      <c r="K726" s="2">
        <v>0</v>
      </c>
      <c r="L726" s="2">
        <v>0</v>
      </c>
      <c r="M726" s="2">
        <v>0</v>
      </c>
      <c r="N726" s="2">
        <v>0</v>
      </c>
      <c r="O726" s="2">
        <v>14</v>
      </c>
      <c r="P726" s="2">
        <v>150</v>
      </c>
      <c r="Q726" s="2">
        <v>42</v>
      </c>
      <c r="R726" s="2">
        <v>3</v>
      </c>
      <c r="S726" s="2">
        <v>0</v>
      </c>
      <c r="T726" s="2">
        <v>0</v>
      </c>
      <c r="U726" s="2">
        <v>0</v>
      </c>
      <c r="V726" s="2">
        <v>0</v>
      </c>
      <c r="W726" s="2">
        <v>0</v>
      </c>
      <c r="X726" s="2">
        <v>0</v>
      </c>
      <c r="Y726" s="2">
        <v>54</v>
      </c>
      <c r="Z726" s="2">
        <v>145</v>
      </c>
      <c r="AA726" s="2">
        <v>45</v>
      </c>
      <c r="AB726" s="2">
        <v>6</v>
      </c>
      <c r="AC726" s="2">
        <v>2</v>
      </c>
      <c r="AD726" s="2">
        <v>2</v>
      </c>
      <c r="AE726" s="2">
        <v>0</v>
      </c>
      <c r="AF726" s="2">
        <v>1</v>
      </c>
      <c r="AG726" s="2">
        <v>0</v>
      </c>
      <c r="AH726" s="2">
        <v>1</v>
      </c>
      <c r="AI726" s="2">
        <v>0</v>
      </c>
      <c r="AJ726" s="2">
        <v>0</v>
      </c>
      <c r="AK726" s="2">
        <v>0</v>
      </c>
      <c r="AL726" s="2">
        <v>0</v>
      </c>
      <c r="AM726" s="2">
        <v>0</v>
      </c>
      <c r="AN726" s="3">
        <f t="shared" si="44"/>
        <v>5519</v>
      </c>
      <c r="AO726">
        <f t="shared" si="45"/>
        <v>463</v>
      </c>
      <c r="AP726">
        <f t="shared" si="46"/>
        <v>2</v>
      </c>
      <c r="AQ726" s="3">
        <f t="shared" si="47"/>
        <v>5984</v>
      </c>
    </row>
    <row r="727" spans="1:43" hidden="1" x14ac:dyDescent="0.25">
      <c r="A727" s="2">
        <v>5</v>
      </c>
      <c r="B727" s="2">
        <v>2019</v>
      </c>
      <c r="C727" s="2">
        <v>8</v>
      </c>
      <c r="D727" s="4">
        <v>1730</v>
      </c>
      <c r="E727" s="4">
        <v>2777</v>
      </c>
      <c r="F727" s="4">
        <v>1019</v>
      </c>
      <c r="G727" s="2">
        <v>5</v>
      </c>
      <c r="H727" s="2">
        <v>2</v>
      </c>
      <c r="I727" s="2">
        <v>0</v>
      </c>
      <c r="J727" s="2">
        <v>0</v>
      </c>
      <c r="K727" s="2">
        <v>0</v>
      </c>
      <c r="L727" s="2">
        <v>0</v>
      </c>
      <c r="M727" s="2">
        <v>0</v>
      </c>
      <c r="N727" s="2">
        <v>0</v>
      </c>
      <c r="O727" s="2">
        <v>14</v>
      </c>
      <c r="P727" s="2">
        <v>151</v>
      </c>
      <c r="Q727" s="2">
        <v>43</v>
      </c>
      <c r="R727" s="2">
        <v>3</v>
      </c>
      <c r="S727" s="2">
        <v>0</v>
      </c>
      <c r="T727" s="2">
        <v>0</v>
      </c>
      <c r="U727" s="2">
        <v>0</v>
      </c>
      <c r="V727" s="2">
        <v>0</v>
      </c>
      <c r="W727" s="2">
        <v>0</v>
      </c>
      <c r="X727" s="2">
        <v>0</v>
      </c>
      <c r="Y727" s="2">
        <v>53</v>
      </c>
      <c r="Z727" s="2">
        <v>146</v>
      </c>
      <c r="AA727" s="2">
        <v>45</v>
      </c>
      <c r="AB727" s="2">
        <v>6</v>
      </c>
      <c r="AC727" s="2">
        <v>1</v>
      </c>
      <c r="AD727" s="2">
        <v>2</v>
      </c>
      <c r="AE727" s="2">
        <v>0</v>
      </c>
      <c r="AF727" s="2">
        <v>1</v>
      </c>
      <c r="AG727" s="2">
        <v>0</v>
      </c>
      <c r="AH727" s="2">
        <v>1</v>
      </c>
      <c r="AI727" s="2">
        <v>0</v>
      </c>
      <c r="AJ727" s="2">
        <v>0</v>
      </c>
      <c r="AK727" s="2">
        <v>0</v>
      </c>
      <c r="AL727" s="2">
        <v>0</v>
      </c>
      <c r="AM727" s="2">
        <v>0</v>
      </c>
      <c r="AN727" s="3">
        <f t="shared" si="44"/>
        <v>5533</v>
      </c>
      <c r="AO727">
        <f t="shared" si="45"/>
        <v>464</v>
      </c>
      <c r="AP727">
        <f t="shared" si="46"/>
        <v>2</v>
      </c>
      <c r="AQ727" s="3">
        <f t="shared" si="47"/>
        <v>5999</v>
      </c>
    </row>
    <row r="728" spans="1:43" hidden="1" x14ac:dyDescent="0.25">
      <c r="A728" s="2">
        <v>5</v>
      </c>
      <c r="B728" s="2">
        <v>2019</v>
      </c>
      <c r="C728" s="2">
        <v>9</v>
      </c>
      <c r="D728" s="4">
        <v>1725</v>
      </c>
      <c r="E728" s="4">
        <v>2779</v>
      </c>
      <c r="F728" s="4">
        <v>1027</v>
      </c>
      <c r="G728" s="2">
        <v>5</v>
      </c>
      <c r="H728" s="2">
        <v>2</v>
      </c>
      <c r="I728" s="2">
        <v>0</v>
      </c>
      <c r="J728" s="2">
        <v>0</v>
      </c>
      <c r="K728" s="2">
        <v>0</v>
      </c>
      <c r="L728" s="2">
        <v>0</v>
      </c>
      <c r="M728" s="2">
        <v>0</v>
      </c>
      <c r="N728" s="2">
        <v>0</v>
      </c>
      <c r="O728" s="2">
        <v>14</v>
      </c>
      <c r="P728" s="2">
        <v>152</v>
      </c>
      <c r="Q728" s="2">
        <v>44</v>
      </c>
      <c r="R728" s="2">
        <v>3</v>
      </c>
      <c r="S728" s="2">
        <v>0</v>
      </c>
      <c r="T728" s="2">
        <v>0</v>
      </c>
      <c r="U728" s="2">
        <v>0</v>
      </c>
      <c r="V728" s="2">
        <v>0</v>
      </c>
      <c r="W728" s="2">
        <v>0</v>
      </c>
      <c r="X728" s="2">
        <v>0</v>
      </c>
      <c r="Y728" s="2">
        <v>54</v>
      </c>
      <c r="Z728" s="2">
        <v>149</v>
      </c>
      <c r="AA728" s="2">
        <v>44</v>
      </c>
      <c r="AB728" s="2">
        <v>6</v>
      </c>
      <c r="AC728" s="2">
        <v>1</v>
      </c>
      <c r="AD728" s="2">
        <v>2</v>
      </c>
      <c r="AE728" s="2">
        <v>0</v>
      </c>
      <c r="AF728" s="2">
        <v>1</v>
      </c>
      <c r="AG728" s="2">
        <v>0</v>
      </c>
      <c r="AH728" s="2">
        <v>1</v>
      </c>
      <c r="AI728" s="2">
        <v>0</v>
      </c>
      <c r="AJ728" s="2">
        <v>0</v>
      </c>
      <c r="AK728" s="2">
        <v>0</v>
      </c>
      <c r="AL728" s="2">
        <v>0</v>
      </c>
      <c r="AM728" s="2">
        <v>0</v>
      </c>
      <c r="AN728" s="3">
        <f t="shared" si="44"/>
        <v>5538</v>
      </c>
      <c r="AO728">
        <f t="shared" si="45"/>
        <v>469</v>
      </c>
      <c r="AP728">
        <f t="shared" si="46"/>
        <v>2</v>
      </c>
      <c r="AQ728" s="3">
        <f t="shared" si="47"/>
        <v>6009</v>
      </c>
    </row>
    <row r="729" spans="1:43" hidden="1" x14ac:dyDescent="0.25">
      <c r="A729" s="2">
        <v>5</v>
      </c>
      <c r="B729" s="2">
        <v>2019</v>
      </c>
      <c r="C729" s="2">
        <v>10</v>
      </c>
      <c r="D729" s="4">
        <v>1723</v>
      </c>
      <c r="E729" s="4">
        <v>2785</v>
      </c>
      <c r="F729" s="4">
        <v>1026</v>
      </c>
      <c r="G729" s="2">
        <v>5</v>
      </c>
      <c r="H729" s="2">
        <v>2</v>
      </c>
      <c r="I729" s="2">
        <v>0</v>
      </c>
      <c r="J729" s="2">
        <v>0</v>
      </c>
      <c r="K729" s="2">
        <v>0</v>
      </c>
      <c r="L729" s="2">
        <v>0</v>
      </c>
      <c r="M729" s="2">
        <v>0</v>
      </c>
      <c r="N729" s="2">
        <v>0</v>
      </c>
      <c r="O729" s="2">
        <v>14</v>
      </c>
      <c r="P729" s="2">
        <v>151</v>
      </c>
      <c r="Q729" s="2">
        <v>47</v>
      </c>
      <c r="R729" s="2">
        <v>3</v>
      </c>
      <c r="S729" s="2">
        <v>0</v>
      </c>
      <c r="T729" s="2">
        <v>0</v>
      </c>
      <c r="U729" s="2">
        <v>0</v>
      </c>
      <c r="V729" s="2">
        <v>0</v>
      </c>
      <c r="W729" s="2">
        <v>0</v>
      </c>
      <c r="X729" s="2">
        <v>0</v>
      </c>
      <c r="Y729" s="2">
        <v>54</v>
      </c>
      <c r="Z729" s="2">
        <v>146</v>
      </c>
      <c r="AA729" s="2">
        <v>44</v>
      </c>
      <c r="AB729" s="2">
        <v>6</v>
      </c>
      <c r="AC729" s="2">
        <v>1</v>
      </c>
      <c r="AD729" s="2">
        <v>2</v>
      </c>
      <c r="AE729" s="2">
        <v>0</v>
      </c>
      <c r="AF729" s="2">
        <v>1</v>
      </c>
      <c r="AG729" s="2">
        <v>0</v>
      </c>
      <c r="AH729" s="2">
        <v>1</v>
      </c>
      <c r="AI729" s="2">
        <v>0</v>
      </c>
      <c r="AJ729" s="2">
        <v>0</v>
      </c>
      <c r="AK729" s="2">
        <v>0</v>
      </c>
      <c r="AL729" s="2">
        <v>0</v>
      </c>
      <c r="AM729" s="2">
        <v>0</v>
      </c>
      <c r="AN729" s="3">
        <f t="shared" si="44"/>
        <v>5541</v>
      </c>
      <c r="AO729">
        <f t="shared" si="45"/>
        <v>468</v>
      </c>
      <c r="AP729">
        <f t="shared" si="46"/>
        <v>2</v>
      </c>
      <c r="AQ729" s="3">
        <f t="shared" si="47"/>
        <v>6011</v>
      </c>
    </row>
    <row r="730" spans="1:43" hidden="1" x14ac:dyDescent="0.25">
      <c r="A730" s="2">
        <v>5</v>
      </c>
      <c r="B730" s="2">
        <v>2019</v>
      </c>
      <c r="C730" s="2">
        <v>11</v>
      </c>
      <c r="D730" s="4">
        <v>1724</v>
      </c>
      <c r="E730" s="4">
        <v>2792</v>
      </c>
      <c r="F730" s="4">
        <v>1033</v>
      </c>
      <c r="G730" s="2">
        <v>5</v>
      </c>
      <c r="H730" s="2">
        <v>2</v>
      </c>
      <c r="I730" s="2">
        <v>0</v>
      </c>
      <c r="J730" s="2">
        <v>0</v>
      </c>
      <c r="K730" s="2">
        <v>0</v>
      </c>
      <c r="L730" s="2">
        <v>0</v>
      </c>
      <c r="M730" s="2">
        <v>0</v>
      </c>
      <c r="N730" s="2">
        <v>0</v>
      </c>
      <c r="O730" s="2">
        <v>14</v>
      </c>
      <c r="P730" s="2">
        <v>152</v>
      </c>
      <c r="Q730" s="2">
        <v>48</v>
      </c>
      <c r="R730" s="2">
        <v>3</v>
      </c>
      <c r="S730" s="2">
        <v>0</v>
      </c>
      <c r="T730" s="2">
        <v>0</v>
      </c>
      <c r="U730" s="2">
        <v>0</v>
      </c>
      <c r="V730" s="2">
        <v>0</v>
      </c>
      <c r="W730" s="2">
        <v>0</v>
      </c>
      <c r="X730" s="2">
        <v>0</v>
      </c>
      <c r="Y730" s="2">
        <v>54</v>
      </c>
      <c r="Z730" s="2">
        <v>148</v>
      </c>
      <c r="AA730" s="2">
        <v>43</v>
      </c>
      <c r="AB730" s="2">
        <v>6</v>
      </c>
      <c r="AC730" s="2">
        <v>1</v>
      </c>
      <c r="AD730" s="2">
        <v>2</v>
      </c>
      <c r="AE730" s="2">
        <v>0</v>
      </c>
      <c r="AF730" s="2">
        <v>1</v>
      </c>
      <c r="AG730" s="2">
        <v>0</v>
      </c>
      <c r="AH730" s="2">
        <v>1</v>
      </c>
      <c r="AI730" s="2">
        <v>0</v>
      </c>
      <c r="AJ730" s="2">
        <v>0</v>
      </c>
      <c r="AK730" s="2">
        <v>0</v>
      </c>
      <c r="AL730" s="2">
        <v>0</v>
      </c>
      <c r="AM730" s="2">
        <v>0</v>
      </c>
      <c r="AN730" s="3">
        <f t="shared" si="44"/>
        <v>5556</v>
      </c>
      <c r="AO730">
        <f t="shared" si="45"/>
        <v>471</v>
      </c>
      <c r="AP730">
        <f t="shared" si="46"/>
        <v>2</v>
      </c>
      <c r="AQ730" s="3">
        <f t="shared" si="47"/>
        <v>6029</v>
      </c>
    </row>
    <row r="731" spans="1:43" x14ac:dyDescent="0.25">
      <c r="A731" s="2">
        <v>5</v>
      </c>
      <c r="B731" s="2">
        <v>2019</v>
      </c>
      <c r="C731" s="2">
        <v>12</v>
      </c>
      <c r="D731" s="4">
        <v>1729</v>
      </c>
      <c r="E731" s="4">
        <v>2793</v>
      </c>
      <c r="F731" s="4">
        <v>1041</v>
      </c>
      <c r="G731" s="2">
        <v>5</v>
      </c>
      <c r="H731" s="2">
        <v>2</v>
      </c>
      <c r="I731" s="2">
        <v>0</v>
      </c>
      <c r="J731" s="2">
        <v>0</v>
      </c>
      <c r="K731" s="2">
        <v>0</v>
      </c>
      <c r="L731" s="2">
        <v>0</v>
      </c>
      <c r="M731" s="2">
        <v>0</v>
      </c>
      <c r="N731" s="2">
        <v>0</v>
      </c>
      <c r="O731" s="2">
        <v>14</v>
      </c>
      <c r="P731" s="2">
        <v>151</v>
      </c>
      <c r="Q731" s="2">
        <v>49</v>
      </c>
      <c r="R731" s="2">
        <v>3</v>
      </c>
      <c r="S731" s="2">
        <v>0</v>
      </c>
      <c r="T731" s="2">
        <v>0</v>
      </c>
      <c r="U731" s="2">
        <v>0</v>
      </c>
      <c r="V731" s="2">
        <v>0</v>
      </c>
      <c r="W731" s="2">
        <v>0</v>
      </c>
      <c r="X731" s="2">
        <v>0</v>
      </c>
      <c r="Y731" s="2">
        <v>55</v>
      </c>
      <c r="Z731" s="2">
        <v>150</v>
      </c>
      <c r="AA731" s="2">
        <v>43</v>
      </c>
      <c r="AB731" s="2">
        <v>6</v>
      </c>
      <c r="AC731" s="2">
        <v>1</v>
      </c>
      <c r="AD731" s="2">
        <v>2</v>
      </c>
      <c r="AE731" s="2">
        <v>0</v>
      </c>
      <c r="AF731" s="2">
        <v>1</v>
      </c>
      <c r="AG731" s="2">
        <v>0</v>
      </c>
      <c r="AH731" s="2">
        <v>1</v>
      </c>
      <c r="AI731" s="2">
        <v>0</v>
      </c>
      <c r="AJ731" s="2">
        <v>0</v>
      </c>
      <c r="AK731" s="2">
        <v>0</v>
      </c>
      <c r="AL731" s="2">
        <v>0</v>
      </c>
      <c r="AM731" s="2">
        <v>0</v>
      </c>
      <c r="AN731" s="3">
        <f t="shared" si="44"/>
        <v>5570</v>
      </c>
      <c r="AO731">
        <f t="shared" si="45"/>
        <v>474</v>
      </c>
      <c r="AP731">
        <f t="shared" si="46"/>
        <v>2</v>
      </c>
      <c r="AQ731" s="3">
        <f t="shared" si="47"/>
        <v>6046</v>
      </c>
    </row>
    <row r="732" spans="1:43" hidden="1" x14ac:dyDescent="0.25">
      <c r="A732" s="2">
        <v>6</v>
      </c>
      <c r="B732" s="2">
        <v>2019</v>
      </c>
      <c r="C732" s="2">
        <v>1</v>
      </c>
      <c r="D732" s="4">
        <v>6620</v>
      </c>
      <c r="E732" s="4">
        <v>11264</v>
      </c>
      <c r="F732" s="4">
        <v>10285</v>
      </c>
      <c r="G732" s="2">
        <v>15</v>
      </c>
      <c r="H732" s="2">
        <v>14</v>
      </c>
      <c r="I732" s="2">
        <v>0</v>
      </c>
      <c r="J732" s="2">
        <v>3</v>
      </c>
      <c r="K732" s="2">
        <v>5</v>
      </c>
      <c r="L732" s="2">
        <v>1</v>
      </c>
      <c r="M732" s="2">
        <v>1</v>
      </c>
      <c r="N732" s="2">
        <v>0</v>
      </c>
      <c r="O732" s="2">
        <v>29</v>
      </c>
      <c r="P732" s="2">
        <v>572</v>
      </c>
      <c r="Q732" s="2">
        <v>240</v>
      </c>
      <c r="R732" s="2">
        <v>70</v>
      </c>
      <c r="S732" s="2">
        <v>13</v>
      </c>
      <c r="T732" s="2">
        <v>1</v>
      </c>
      <c r="U732" s="2">
        <v>0</v>
      </c>
      <c r="V732" s="2">
        <v>0</v>
      </c>
      <c r="W732" s="2">
        <v>0</v>
      </c>
      <c r="X732" s="2">
        <v>16</v>
      </c>
      <c r="Y732" s="2">
        <v>660</v>
      </c>
      <c r="Z732" s="4">
        <v>1362</v>
      </c>
      <c r="AA732" s="2">
        <v>657</v>
      </c>
      <c r="AB732" s="2">
        <v>73</v>
      </c>
      <c r="AC732" s="2">
        <v>17</v>
      </c>
      <c r="AD732" s="2">
        <v>28</v>
      </c>
      <c r="AE732" s="2">
        <v>0</v>
      </c>
      <c r="AF732" s="2">
        <v>12</v>
      </c>
      <c r="AG732" s="2">
        <v>0</v>
      </c>
      <c r="AH732" s="2">
        <v>8</v>
      </c>
      <c r="AI732" s="2">
        <v>0</v>
      </c>
      <c r="AJ732" s="2">
        <v>1</v>
      </c>
      <c r="AK732" s="2">
        <v>6</v>
      </c>
      <c r="AL732" s="2">
        <v>0</v>
      </c>
      <c r="AM732" s="2">
        <v>1</v>
      </c>
      <c r="AN732" s="3">
        <f t="shared" si="44"/>
        <v>28208</v>
      </c>
      <c r="AO732">
        <f t="shared" si="45"/>
        <v>3738</v>
      </c>
      <c r="AP732">
        <f t="shared" si="46"/>
        <v>28</v>
      </c>
      <c r="AQ732" s="3">
        <f t="shared" si="47"/>
        <v>31974</v>
      </c>
    </row>
    <row r="733" spans="1:43" hidden="1" x14ac:dyDescent="0.25">
      <c r="A733" s="2">
        <v>6</v>
      </c>
      <c r="B733" s="2">
        <v>2019</v>
      </c>
      <c r="C733" s="2">
        <v>2</v>
      </c>
      <c r="D733" s="4">
        <v>6603</v>
      </c>
      <c r="E733" s="4">
        <v>11227</v>
      </c>
      <c r="F733" s="4">
        <v>10493</v>
      </c>
      <c r="G733" s="2">
        <v>15</v>
      </c>
      <c r="H733" s="2">
        <v>14</v>
      </c>
      <c r="I733" s="2">
        <v>0</v>
      </c>
      <c r="J733" s="2">
        <v>3</v>
      </c>
      <c r="K733" s="2">
        <v>5</v>
      </c>
      <c r="L733" s="2">
        <v>1</v>
      </c>
      <c r="M733" s="2">
        <v>1</v>
      </c>
      <c r="N733" s="2">
        <v>0</v>
      </c>
      <c r="O733" s="2">
        <v>29</v>
      </c>
      <c r="P733" s="2">
        <v>570</v>
      </c>
      <c r="Q733" s="2">
        <v>257</v>
      </c>
      <c r="R733" s="2">
        <v>74</v>
      </c>
      <c r="S733" s="2">
        <v>12</v>
      </c>
      <c r="T733" s="2">
        <v>1</v>
      </c>
      <c r="U733" s="2">
        <v>0</v>
      </c>
      <c r="V733" s="2">
        <v>0</v>
      </c>
      <c r="W733" s="2">
        <v>0</v>
      </c>
      <c r="X733" s="2">
        <v>16</v>
      </c>
      <c r="Y733" s="2">
        <v>658</v>
      </c>
      <c r="Z733" s="4">
        <v>1354</v>
      </c>
      <c r="AA733" s="2">
        <v>657</v>
      </c>
      <c r="AB733" s="2">
        <v>74</v>
      </c>
      <c r="AC733" s="2">
        <v>17</v>
      </c>
      <c r="AD733" s="2">
        <v>28</v>
      </c>
      <c r="AE733" s="2">
        <v>0</v>
      </c>
      <c r="AF733" s="2">
        <v>12</v>
      </c>
      <c r="AG733" s="2">
        <v>0</v>
      </c>
      <c r="AH733" s="2">
        <v>7</v>
      </c>
      <c r="AI733" s="2">
        <v>0</v>
      </c>
      <c r="AJ733" s="2">
        <v>0</v>
      </c>
      <c r="AK733" s="2">
        <v>6</v>
      </c>
      <c r="AL733" s="2">
        <v>0</v>
      </c>
      <c r="AM733" s="2">
        <v>1</v>
      </c>
      <c r="AN733" s="3">
        <f t="shared" si="44"/>
        <v>28362</v>
      </c>
      <c r="AO733">
        <f t="shared" si="45"/>
        <v>3747</v>
      </c>
      <c r="AP733">
        <f t="shared" si="46"/>
        <v>26</v>
      </c>
      <c r="AQ733" s="3">
        <f t="shared" si="47"/>
        <v>32135</v>
      </c>
    </row>
    <row r="734" spans="1:43" hidden="1" x14ac:dyDescent="0.25">
      <c r="A734" s="2">
        <v>6</v>
      </c>
      <c r="B734" s="2">
        <v>2019</v>
      </c>
      <c r="C734" s="2">
        <v>3</v>
      </c>
      <c r="D734" s="4">
        <v>6586</v>
      </c>
      <c r="E734" s="4">
        <v>11284</v>
      </c>
      <c r="F734" s="4">
        <v>10791</v>
      </c>
      <c r="G734" s="2">
        <v>15</v>
      </c>
      <c r="H734" s="2">
        <v>14</v>
      </c>
      <c r="I734" s="2">
        <v>0</v>
      </c>
      <c r="J734" s="2">
        <v>3</v>
      </c>
      <c r="K734" s="2">
        <v>5</v>
      </c>
      <c r="L734" s="2">
        <v>1</v>
      </c>
      <c r="M734" s="2">
        <v>1</v>
      </c>
      <c r="N734" s="2">
        <v>0</v>
      </c>
      <c r="O734" s="2">
        <v>29</v>
      </c>
      <c r="P734" s="2">
        <v>572</v>
      </c>
      <c r="Q734" s="2">
        <v>259</v>
      </c>
      <c r="R734" s="2">
        <v>72</v>
      </c>
      <c r="S734" s="2">
        <v>13</v>
      </c>
      <c r="T734" s="2">
        <v>1</v>
      </c>
      <c r="U734" s="2">
        <v>0</v>
      </c>
      <c r="V734" s="2">
        <v>0</v>
      </c>
      <c r="W734" s="2">
        <v>0</v>
      </c>
      <c r="X734" s="2">
        <v>16</v>
      </c>
      <c r="Y734" s="2">
        <v>653</v>
      </c>
      <c r="Z734" s="4">
        <v>1354</v>
      </c>
      <c r="AA734" s="2">
        <v>662</v>
      </c>
      <c r="AB734" s="2">
        <v>74</v>
      </c>
      <c r="AC734" s="2">
        <v>17</v>
      </c>
      <c r="AD734" s="2">
        <v>28</v>
      </c>
      <c r="AE734" s="2">
        <v>0</v>
      </c>
      <c r="AF734" s="2">
        <v>12</v>
      </c>
      <c r="AG734" s="2">
        <v>0</v>
      </c>
      <c r="AH734" s="2">
        <v>6</v>
      </c>
      <c r="AI734" s="2">
        <v>0</v>
      </c>
      <c r="AJ734" s="2">
        <v>0</v>
      </c>
      <c r="AK734" s="2">
        <v>6</v>
      </c>
      <c r="AL734" s="2">
        <v>0</v>
      </c>
      <c r="AM734" s="2">
        <v>1</v>
      </c>
      <c r="AN734" s="3">
        <f t="shared" si="44"/>
        <v>28700</v>
      </c>
      <c r="AO734">
        <f t="shared" si="45"/>
        <v>3750</v>
      </c>
      <c r="AP734">
        <f t="shared" si="46"/>
        <v>25</v>
      </c>
      <c r="AQ734" s="3">
        <f t="shared" si="47"/>
        <v>32475</v>
      </c>
    </row>
    <row r="735" spans="1:43" hidden="1" x14ac:dyDescent="0.25">
      <c r="A735" s="2">
        <v>6</v>
      </c>
      <c r="B735" s="2">
        <v>2019</v>
      </c>
      <c r="C735" s="2">
        <v>4</v>
      </c>
      <c r="D735" s="4">
        <v>6581</v>
      </c>
      <c r="E735" s="4">
        <v>11272</v>
      </c>
      <c r="F735" s="4">
        <v>11042</v>
      </c>
      <c r="G735" s="2">
        <v>15</v>
      </c>
      <c r="H735" s="2">
        <v>14</v>
      </c>
      <c r="I735" s="2">
        <v>0</v>
      </c>
      <c r="J735" s="2">
        <v>3</v>
      </c>
      <c r="K735" s="2">
        <v>5</v>
      </c>
      <c r="L735" s="2">
        <v>1</v>
      </c>
      <c r="M735" s="2">
        <v>1</v>
      </c>
      <c r="N735" s="2">
        <v>0</v>
      </c>
      <c r="O735" s="2">
        <v>29</v>
      </c>
      <c r="P735" s="2">
        <v>570</v>
      </c>
      <c r="Q735" s="2">
        <v>256</v>
      </c>
      <c r="R735" s="2">
        <v>77</v>
      </c>
      <c r="S735" s="2">
        <v>14</v>
      </c>
      <c r="T735" s="2">
        <v>1</v>
      </c>
      <c r="U735" s="2">
        <v>0</v>
      </c>
      <c r="V735" s="2">
        <v>0</v>
      </c>
      <c r="W735" s="2">
        <v>0</v>
      </c>
      <c r="X735" s="2">
        <v>16</v>
      </c>
      <c r="Y735" s="2">
        <v>657</v>
      </c>
      <c r="Z735" s="4">
        <v>1364</v>
      </c>
      <c r="AA735" s="2">
        <v>663</v>
      </c>
      <c r="AB735" s="2">
        <v>75</v>
      </c>
      <c r="AC735" s="2">
        <v>17</v>
      </c>
      <c r="AD735" s="2">
        <v>29</v>
      </c>
      <c r="AE735" s="2">
        <v>0</v>
      </c>
      <c r="AF735" s="2">
        <v>10</v>
      </c>
      <c r="AG735" s="2">
        <v>0</v>
      </c>
      <c r="AH735" s="2">
        <v>7</v>
      </c>
      <c r="AI735" s="2">
        <v>0</v>
      </c>
      <c r="AJ735" s="2">
        <v>0</v>
      </c>
      <c r="AK735" s="2">
        <v>9</v>
      </c>
      <c r="AL735" s="2">
        <v>0</v>
      </c>
      <c r="AM735" s="2">
        <v>1</v>
      </c>
      <c r="AN735" s="3">
        <f t="shared" si="44"/>
        <v>28934</v>
      </c>
      <c r="AO735">
        <f t="shared" si="45"/>
        <v>3768</v>
      </c>
      <c r="AP735">
        <f t="shared" si="46"/>
        <v>27</v>
      </c>
      <c r="AQ735" s="3">
        <f t="shared" si="47"/>
        <v>32729</v>
      </c>
    </row>
    <row r="736" spans="1:43" hidden="1" x14ac:dyDescent="0.25">
      <c r="A736" s="2">
        <v>6</v>
      </c>
      <c r="B736" s="2">
        <v>2019</v>
      </c>
      <c r="C736" s="2">
        <v>5</v>
      </c>
      <c r="D736" s="4">
        <v>6569</v>
      </c>
      <c r="E736" s="4">
        <v>11292</v>
      </c>
      <c r="F736" s="4">
        <v>11315</v>
      </c>
      <c r="G736" s="2">
        <v>15</v>
      </c>
      <c r="H736" s="2">
        <v>14</v>
      </c>
      <c r="I736" s="2">
        <v>0</v>
      </c>
      <c r="J736" s="2">
        <v>3</v>
      </c>
      <c r="K736" s="2">
        <v>5</v>
      </c>
      <c r="L736" s="2">
        <v>1</v>
      </c>
      <c r="M736" s="2">
        <v>1</v>
      </c>
      <c r="N736" s="2">
        <v>0</v>
      </c>
      <c r="O736" s="2">
        <v>29</v>
      </c>
      <c r="P736" s="2">
        <v>559</v>
      </c>
      <c r="Q736" s="2">
        <v>250</v>
      </c>
      <c r="R736" s="2">
        <v>76</v>
      </c>
      <c r="S736" s="2">
        <v>15</v>
      </c>
      <c r="T736" s="2">
        <v>1</v>
      </c>
      <c r="U736" s="2">
        <v>0</v>
      </c>
      <c r="V736" s="2">
        <v>0</v>
      </c>
      <c r="W736" s="2">
        <v>0</v>
      </c>
      <c r="X736" s="2">
        <v>16</v>
      </c>
      <c r="Y736" s="2">
        <v>649</v>
      </c>
      <c r="Z736" s="4">
        <v>1376</v>
      </c>
      <c r="AA736" s="2">
        <v>666</v>
      </c>
      <c r="AB736" s="2">
        <v>77</v>
      </c>
      <c r="AC736" s="2">
        <v>16</v>
      </c>
      <c r="AD736" s="2">
        <v>29</v>
      </c>
      <c r="AE736" s="2">
        <v>0</v>
      </c>
      <c r="AF736" s="2">
        <v>10</v>
      </c>
      <c r="AG736" s="2">
        <v>0</v>
      </c>
      <c r="AH736" s="2">
        <v>8</v>
      </c>
      <c r="AI736" s="2">
        <v>0</v>
      </c>
      <c r="AJ736" s="2">
        <v>0</v>
      </c>
      <c r="AK736" s="2">
        <v>9</v>
      </c>
      <c r="AL736" s="2">
        <v>0</v>
      </c>
      <c r="AM736" s="2">
        <v>1</v>
      </c>
      <c r="AN736" s="3">
        <f t="shared" ref="AN736:AN799" si="48">SUM(D736:M736)</f>
        <v>29215</v>
      </c>
      <c r="AO736">
        <f t="shared" ref="AO736:AO799" si="49">SUM(N736:AD736)</f>
        <v>3759</v>
      </c>
      <c r="AP736">
        <f t="shared" ref="AP736:AP799" si="50">SUM(AE736:AM736)</f>
        <v>28</v>
      </c>
      <c r="AQ736" s="3">
        <f t="shared" ref="AQ736:AQ799" si="51">SUM(AN736:AP736)</f>
        <v>33002</v>
      </c>
    </row>
    <row r="737" spans="1:43" hidden="1" x14ac:dyDescent="0.25">
      <c r="A737" s="2">
        <v>6</v>
      </c>
      <c r="B737" s="2">
        <v>2019</v>
      </c>
      <c r="C737" s="2">
        <v>6</v>
      </c>
      <c r="D737" s="4">
        <v>6574</v>
      </c>
      <c r="E737" s="4">
        <v>11272</v>
      </c>
      <c r="F737" s="4">
        <v>11512</v>
      </c>
      <c r="G737" s="2">
        <v>15</v>
      </c>
      <c r="H737" s="2">
        <v>14</v>
      </c>
      <c r="I737" s="2">
        <v>0</v>
      </c>
      <c r="J737" s="2">
        <v>3</v>
      </c>
      <c r="K737" s="2">
        <v>5</v>
      </c>
      <c r="L737" s="2">
        <v>1</v>
      </c>
      <c r="M737" s="2">
        <v>1</v>
      </c>
      <c r="N737" s="2">
        <v>0</v>
      </c>
      <c r="O737" s="2">
        <v>29</v>
      </c>
      <c r="P737" s="2">
        <v>552</v>
      </c>
      <c r="Q737" s="2">
        <v>264</v>
      </c>
      <c r="R737" s="2">
        <v>75</v>
      </c>
      <c r="S737" s="2">
        <v>14</v>
      </c>
      <c r="T737" s="2">
        <v>1</v>
      </c>
      <c r="U737" s="2">
        <v>0</v>
      </c>
      <c r="V737" s="2">
        <v>0</v>
      </c>
      <c r="W737" s="2">
        <v>0</v>
      </c>
      <c r="X737" s="2">
        <v>16</v>
      </c>
      <c r="Y737" s="2">
        <v>650</v>
      </c>
      <c r="Z737" s="4">
        <v>1374</v>
      </c>
      <c r="AA737" s="2">
        <v>669</v>
      </c>
      <c r="AB737" s="2">
        <v>76</v>
      </c>
      <c r="AC737" s="2">
        <v>16</v>
      </c>
      <c r="AD737" s="2">
        <v>29</v>
      </c>
      <c r="AE737" s="2">
        <v>0</v>
      </c>
      <c r="AF737" s="2">
        <v>10</v>
      </c>
      <c r="AG737" s="2">
        <v>0</v>
      </c>
      <c r="AH737" s="2">
        <v>7</v>
      </c>
      <c r="AI737" s="2">
        <v>0</v>
      </c>
      <c r="AJ737" s="2">
        <v>0</v>
      </c>
      <c r="AK737" s="2">
        <v>9</v>
      </c>
      <c r="AL737" s="2">
        <v>0</v>
      </c>
      <c r="AM737" s="2">
        <v>1</v>
      </c>
      <c r="AN737" s="3">
        <f t="shared" si="48"/>
        <v>29397</v>
      </c>
      <c r="AO737">
        <f t="shared" si="49"/>
        <v>3765</v>
      </c>
      <c r="AP737">
        <f t="shared" si="50"/>
        <v>27</v>
      </c>
      <c r="AQ737" s="3">
        <f t="shared" si="51"/>
        <v>33189</v>
      </c>
    </row>
    <row r="738" spans="1:43" hidden="1" x14ac:dyDescent="0.25">
      <c r="A738" s="2">
        <v>6</v>
      </c>
      <c r="B738" s="2">
        <v>2019</v>
      </c>
      <c r="C738" s="2">
        <v>7</v>
      </c>
      <c r="D738" s="4">
        <v>6726</v>
      </c>
      <c r="E738" s="4">
        <v>12238</v>
      </c>
      <c r="F738" s="4">
        <v>10658</v>
      </c>
      <c r="G738" s="2">
        <v>15</v>
      </c>
      <c r="H738" s="2">
        <v>11</v>
      </c>
      <c r="I738" s="2">
        <v>1</v>
      </c>
      <c r="J738" s="2">
        <v>2</v>
      </c>
      <c r="K738" s="2">
        <v>5</v>
      </c>
      <c r="L738" s="2">
        <v>1</v>
      </c>
      <c r="M738" s="2">
        <v>1</v>
      </c>
      <c r="N738" s="2">
        <v>0</v>
      </c>
      <c r="O738" s="2">
        <v>29</v>
      </c>
      <c r="P738" s="2">
        <v>553</v>
      </c>
      <c r="Q738" s="2">
        <v>261</v>
      </c>
      <c r="R738" s="2">
        <v>82</v>
      </c>
      <c r="S738" s="2">
        <v>12</v>
      </c>
      <c r="T738" s="2">
        <v>1</v>
      </c>
      <c r="U738" s="2">
        <v>0</v>
      </c>
      <c r="V738" s="2">
        <v>0</v>
      </c>
      <c r="W738" s="2">
        <v>0</v>
      </c>
      <c r="X738" s="2">
        <v>16</v>
      </c>
      <c r="Y738" s="2">
        <v>677</v>
      </c>
      <c r="Z738" s="4">
        <v>1398</v>
      </c>
      <c r="AA738" s="2">
        <v>628</v>
      </c>
      <c r="AB738" s="2">
        <v>82</v>
      </c>
      <c r="AC738" s="2">
        <v>15</v>
      </c>
      <c r="AD738" s="2">
        <v>29</v>
      </c>
      <c r="AE738" s="2">
        <v>0</v>
      </c>
      <c r="AF738" s="2">
        <v>10</v>
      </c>
      <c r="AG738" s="2">
        <v>0</v>
      </c>
      <c r="AH738" s="2">
        <v>7</v>
      </c>
      <c r="AI738" s="2">
        <v>0</v>
      </c>
      <c r="AJ738" s="2">
        <v>0</v>
      </c>
      <c r="AK738" s="2">
        <v>9</v>
      </c>
      <c r="AL738" s="2">
        <v>0</v>
      </c>
      <c r="AM738" s="2">
        <v>1</v>
      </c>
      <c r="AN738" s="3">
        <f t="shared" si="48"/>
        <v>29658</v>
      </c>
      <c r="AO738">
        <f t="shared" si="49"/>
        <v>3783</v>
      </c>
      <c r="AP738">
        <f t="shared" si="50"/>
        <v>27</v>
      </c>
      <c r="AQ738" s="3">
        <f t="shared" si="51"/>
        <v>33468</v>
      </c>
    </row>
    <row r="739" spans="1:43" hidden="1" x14ac:dyDescent="0.25">
      <c r="A739" s="2">
        <v>6</v>
      </c>
      <c r="B739" s="2">
        <v>2019</v>
      </c>
      <c r="C739" s="2">
        <v>8</v>
      </c>
      <c r="D739" s="4">
        <v>6737</v>
      </c>
      <c r="E739" s="4">
        <v>12248</v>
      </c>
      <c r="F739" s="4">
        <v>10882</v>
      </c>
      <c r="G739" s="2">
        <v>15</v>
      </c>
      <c r="H739" s="2">
        <v>11</v>
      </c>
      <c r="I739" s="2">
        <v>1</v>
      </c>
      <c r="J739" s="2">
        <v>2</v>
      </c>
      <c r="K739" s="2">
        <v>5</v>
      </c>
      <c r="L739" s="2">
        <v>1</v>
      </c>
      <c r="M739" s="2">
        <v>1</v>
      </c>
      <c r="N739" s="2">
        <v>0</v>
      </c>
      <c r="O739" s="2">
        <v>29</v>
      </c>
      <c r="P739" s="2">
        <v>549</v>
      </c>
      <c r="Q739" s="2">
        <v>253</v>
      </c>
      <c r="R739" s="2">
        <v>82</v>
      </c>
      <c r="S739" s="2">
        <v>12</v>
      </c>
      <c r="T739" s="2">
        <v>1</v>
      </c>
      <c r="U739" s="2">
        <v>0</v>
      </c>
      <c r="V739" s="2">
        <v>0</v>
      </c>
      <c r="W739" s="2">
        <v>0</v>
      </c>
      <c r="X739" s="2">
        <v>17</v>
      </c>
      <c r="Y739" s="2">
        <v>672</v>
      </c>
      <c r="Z739" s="4">
        <v>1409</v>
      </c>
      <c r="AA739" s="2">
        <v>642</v>
      </c>
      <c r="AB739" s="2">
        <v>81</v>
      </c>
      <c r="AC739" s="2">
        <v>14</v>
      </c>
      <c r="AD739" s="2">
        <v>29</v>
      </c>
      <c r="AE739" s="2">
        <v>0</v>
      </c>
      <c r="AF739" s="2">
        <v>10</v>
      </c>
      <c r="AG739" s="2">
        <v>0</v>
      </c>
      <c r="AH739" s="2">
        <v>7</v>
      </c>
      <c r="AI739" s="2">
        <v>0</v>
      </c>
      <c r="AJ739" s="2">
        <v>0</v>
      </c>
      <c r="AK739" s="2">
        <v>9</v>
      </c>
      <c r="AL739" s="2">
        <v>0</v>
      </c>
      <c r="AM739" s="2">
        <v>1</v>
      </c>
      <c r="AN739" s="3">
        <f t="shared" si="48"/>
        <v>29903</v>
      </c>
      <c r="AO739">
        <f t="shared" si="49"/>
        <v>3790</v>
      </c>
      <c r="AP739">
        <f t="shared" si="50"/>
        <v>27</v>
      </c>
      <c r="AQ739" s="3">
        <f t="shared" si="51"/>
        <v>33720</v>
      </c>
    </row>
    <row r="740" spans="1:43" hidden="1" x14ac:dyDescent="0.25">
      <c r="A740" s="2">
        <v>6</v>
      </c>
      <c r="B740" s="2">
        <v>2019</v>
      </c>
      <c r="C740" s="2">
        <v>9</v>
      </c>
      <c r="D740" s="4">
        <v>6714</v>
      </c>
      <c r="E740" s="4">
        <v>12212</v>
      </c>
      <c r="F740" s="4">
        <v>11123</v>
      </c>
      <c r="G740" s="2">
        <v>15</v>
      </c>
      <c r="H740" s="2">
        <v>11</v>
      </c>
      <c r="I740" s="2">
        <v>1</v>
      </c>
      <c r="J740" s="2">
        <v>2</v>
      </c>
      <c r="K740" s="2">
        <v>5</v>
      </c>
      <c r="L740" s="2">
        <v>1</v>
      </c>
      <c r="M740" s="2">
        <v>1</v>
      </c>
      <c r="N740" s="2">
        <v>0</v>
      </c>
      <c r="O740" s="2">
        <v>29</v>
      </c>
      <c r="P740" s="2">
        <v>542</v>
      </c>
      <c r="Q740" s="2">
        <v>255</v>
      </c>
      <c r="R740" s="2">
        <v>83</v>
      </c>
      <c r="S740" s="2">
        <v>12</v>
      </c>
      <c r="T740" s="2">
        <v>3</v>
      </c>
      <c r="U740" s="2">
        <v>0</v>
      </c>
      <c r="V740" s="2">
        <v>0</v>
      </c>
      <c r="W740" s="2">
        <v>0</v>
      </c>
      <c r="X740" s="2">
        <v>17</v>
      </c>
      <c r="Y740" s="2">
        <v>672</v>
      </c>
      <c r="Z740" s="4">
        <v>1415</v>
      </c>
      <c r="AA740" s="2">
        <v>648</v>
      </c>
      <c r="AB740" s="2">
        <v>84</v>
      </c>
      <c r="AC740" s="2">
        <v>16</v>
      </c>
      <c r="AD740" s="2">
        <v>29</v>
      </c>
      <c r="AE740" s="2">
        <v>0</v>
      </c>
      <c r="AF740" s="2">
        <v>10</v>
      </c>
      <c r="AG740" s="2">
        <v>0</v>
      </c>
      <c r="AH740" s="2">
        <v>7</v>
      </c>
      <c r="AI740" s="2">
        <v>0</v>
      </c>
      <c r="AJ740" s="2">
        <v>0</v>
      </c>
      <c r="AK740" s="2">
        <v>9</v>
      </c>
      <c r="AL740" s="2">
        <v>0</v>
      </c>
      <c r="AM740" s="2">
        <v>1</v>
      </c>
      <c r="AN740" s="3">
        <f t="shared" si="48"/>
        <v>30085</v>
      </c>
      <c r="AO740">
        <f t="shared" si="49"/>
        <v>3805</v>
      </c>
      <c r="AP740">
        <f t="shared" si="50"/>
        <v>27</v>
      </c>
      <c r="AQ740" s="3">
        <f t="shared" si="51"/>
        <v>33917</v>
      </c>
    </row>
    <row r="741" spans="1:43" hidden="1" x14ac:dyDescent="0.25">
      <c r="A741" s="2">
        <v>6</v>
      </c>
      <c r="B741" s="2">
        <v>2019</v>
      </c>
      <c r="C741" s="2">
        <v>10</v>
      </c>
      <c r="D741" s="4">
        <v>6721</v>
      </c>
      <c r="E741" s="4">
        <v>12244</v>
      </c>
      <c r="F741" s="4">
        <v>11468</v>
      </c>
      <c r="G741" s="2">
        <v>15</v>
      </c>
      <c r="H741" s="2">
        <v>11</v>
      </c>
      <c r="I741" s="2">
        <v>1</v>
      </c>
      <c r="J741" s="2">
        <v>2</v>
      </c>
      <c r="K741" s="2">
        <v>5</v>
      </c>
      <c r="L741" s="2">
        <v>1</v>
      </c>
      <c r="M741" s="2">
        <v>1</v>
      </c>
      <c r="N741" s="2">
        <v>0</v>
      </c>
      <c r="O741" s="2">
        <v>29</v>
      </c>
      <c r="P741" s="2">
        <v>536</v>
      </c>
      <c r="Q741" s="2">
        <v>267</v>
      </c>
      <c r="R741" s="2">
        <v>88</v>
      </c>
      <c r="S741" s="2">
        <v>12</v>
      </c>
      <c r="T741" s="2">
        <v>2</v>
      </c>
      <c r="U741" s="2">
        <v>0</v>
      </c>
      <c r="V741" s="2">
        <v>0</v>
      </c>
      <c r="W741" s="2">
        <v>0</v>
      </c>
      <c r="X741" s="2">
        <v>17</v>
      </c>
      <c r="Y741" s="2">
        <v>669</v>
      </c>
      <c r="Z741" s="4">
        <v>1417</v>
      </c>
      <c r="AA741" s="2">
        <v>649</v>
      </c>
      <c r="AB741" s="2">
        <v>82</v>
      </c>
      <c r="AC741" s="2">
        <v>16</v>
      </c>
      <c r="AD741" s="2">
        <v>29</v>
      </c>
      <c r="AE741" s="2">
        <v>0</v>
      </c>
      <c r="AF741" s="2">
        <v>10</v>
      </c>
      <c r="AG741" s="2">
        <v>0</v>
      </c>
      <c r="AH741" s="2">
        <v>7</v>
      </c>
      <c r="AI741" s="2">
        <v>0</v>
      </c>
      <c r="AJ741" s="2">
        <v>0</v>
      </c>
      <c r="AK741" s="2">
        <v>9</v>
      </c>
      <c r="AL741" s="2">
        <v>0</v>
      </c>
      <c r="AM741" s="2">
        <v>1</v>
      </c>
      <c r="AN741" s="3">
        <f t="shared" si="48"/>
        <v>30469</v>
      </c>
      <c r="AO741">
        <f t="shared" si="49"/>
        <v>3813</v>
      </c>
      <c r="AP741">
        <f t="shared" si="50"/>
        <v>27</v>
      </c>
      <c r="AQ741" s="3">
        <f t="shared" si="51"/>
        <v>34309</v>
      </c>
    </row>
    <row r="742" spans="1:43" hidden="1" x14ac:dyDescent="0.25">
      <c r="A742" s="2">
        <v>6</v>
      </c>
      <c r="B742" s="2">
        <v>2019</v>
      </c>
      <c r="C742" s="2">
        <v>11</v>
      </c>
      <c r="D742" s="4">
        <v>6717</v>
      </c>
      <c r="E742" s="4">
        <v>12245</v>
      </c>
      <c r="F742" s="4">
        <v>11817</v>
      </c>
      <c r="G742" s="2">
        <v>15</v>
      </c>
      <c r="H742" s="2">
        <v>11</v>
      </c>
      <c r="I742" s="2">
        <v>1</v>
      </c>
      <c r="J742" s="2">
        <v>2</v>
      </c>
      <c r="K742" s="2">
        <v>5</v>
      </c>
      <c r="L742" s="2">
        <v>1</v>
      </c>
      <c r="M742" s="2">
        <v>1</v>
      </c>
      <c r="N742" s="2">
        <v>0</v>
      </c>
      <c r="O742" s="2">
        <v>29</v>
      </c>
      <c r="P742" s="2">
        <v>543</v>
      </c>
      <c r="Q742" s="2">
        <v>291</v>
      </c>
      <c r="R742" s="2">
        <v>85</v>
      </c>
      <c r="S742" s="2">
        <v>13</v>
      </c>
      <c r="T742" s="2">
        <v>3</v>
      </c>
      <c r="U742" s="2">
        <v>0</v>
      </c>
      <c r="V742" s="2">
        <v>0</v>
      </c>
      <c r="W742" s="2">
        <v>0</v>
      </c>
      <c r="X742" s="2">
        <v>17</v>
      </c>
      <c r="Y742" s="2">
        <v>667</v>
      </c>
      <c r="Z742" s="4">
        <v>1437</v>
      </c>
      <c r="AA742" s="2">
        <v>655</v>
      </c>
      <c r="AB742" s="2">
        <v>82</v>
      </c>
      <c r="AC742" s="2">
        <v>16</v>
      </c>
      <c r="AD742" s="2">
        <v>29</v>
      </c>
      <c r="AE742" s="2">
        <v>0</v>
      </c>
      <c r="AF742" s="2">
        <v>10</v>
      </c>
      <c r="AG742" s="2">
        <v>0</v>
      </c>
      <c r="AH742" s="2">
        <v>7</v>
      </c>
      <c r="AI742" s="2">
        <v>0</v>
      </c>
      <c r="AJ742" s="2">
        <v>0</v>
      </c>
      <c r="AK742" s="2">
        <v>9</v>
      </c>
      <c r="AL742" s="2">
        <v>0</v>
      </c>
      <c r="AM742" s="2">
        <v>1</v>
      </c>
      <c r="AN742" s="3">
        <f t="shared" si="48"/>
        <v>30815</v>
      </c>
      <c r="AO742">
        <f t="shared" si="49"/>
        <v>3867</v>
      </c>
      <c r="AP742">
        <f t="shared" si="50"/>
        <v>27</v>
      </c>
      <c r="AQ742" s="3">
        <f t="shared" si="51"/>
        <v>34709</v>
      </c>
    </row>
    <row r="743" spans="1:43" x14ac:dyDescent="0.25">
      <c r="A743" s="2">
        <v>6</v>
      </c>
      <c r="B743" s="2">
        <v>2019</v>
      </c>
      <c r="C743" s="2">
        <v>12</v>
      </c>
      <c r="D743" s="4">
        <v>6726</v>
      </c>
      <c r="E743" s="4">
        <v>12284</v>
      </c>
      <c r="F743" s="4">
        <v>12249</v>
      </c>
      <c r="G743" s="2">
        <v>15</v>
      </c>
      <c r="H743" s="2">
        <v>11</v>
      </c>
      <c r="I743" s="2">
        <v>1</v>
      </c>
      <c r="J743" s="2">
        <v>2</v>
      </c>
      <c r="K743" s="2">
        <v>5</v>
      </c>
      <c r="L743" s="2">
        <v>1</v>
      </c>
      <c r="M743" s="2">
        <v>1</v>
      </c>
      <c r="N743" s="2">
        <v>0</v>
      </c>
      <c r="O743" s="2">
        <v>29</v>
      </c>
      <c r="P743" s="2">
        <v>534</v>
      </c>
      <c r="Q743" s="2">
        <v>282</v>
      </c>
      <c r="R743" s="2">
        <v>89</v>
      </c>
      <c r="S743" s="2">
        <v>10</v>
      </c>
      <c r="T743" s="2">
        <v>3</v>
      </c>
      <c r="U743" s="2">
        <v>0</v>
      </c>
      <c r="V743" s="2">
        <v>0</v>
      </c>
      <c r="W743" s="2">
        <v>0</v>
      </c>
      <c r="X743" s="2">
        <v>17</v>
      </c>
      <c r="Y743" s="2">
        <v>678</v>
      </c>
      <c r="Z743" s="4">
        <v>1454</v>
      </c>
      <c r="AA743" s="2">
        <v>654</v>
      </c>
      <c r="AB743" s="2">
        <v>81</v>
      </c>
      <c r="AC743" s="2">
        <v>16</v>
      </c>
      <c r="AD743" s="2">
        <v>29</v>
      </c>
      <c r="AE743" s="2">
        <v>0</v>
      </c>
      <c r="AF743" s="2">
        <v>10</v>
      </c>
      <c r="AG743" s="2">
        <v>0</v>
      </c>
      <c r="AH743" s="2">
        <v>7</v>
      </c>
      <c r="AI743" s="2">
        <v>0</v>
      </c>
      <c r="AJ743" s="2">
        <v>0</v>
      </c>
      <c r="AK743" s="2">
        <v>9</v>
      </c>
      <c r="AL743" s="2">
        <v>0</v>
      </c>
      <c r="AM743" s="2">
        <v>1</v>
      </c>
      <c r="AN743" s="3">
        <f t="shared" si="48"/>
        <v>31295</v>
      </c>
      <c r="AO743">
        <f t="shared" si="49"/>
        <v>3876</v>
      </c>
      <c r="AP743">
        <f t="shared" si="50"/>
        <v>27</v>
      </c>
      <c r="AQ743" s="3">
        <f t="shared" si="51"/>
        <v>35198</v>
      </c>
    </row>
    <row r="744" spans="1:43" hidden="1" x14ac:dyDescent="0.25">
      <c r="A744" s="2">
        <v>8</v>
      </c>
      <c r="B744" s="2">
        <v>2019</v>
      </c>
      <c r="C744" s="2">
        <v>1</v>
      </c>
      <c r="D744" s="4">
        <v>1430</v>
      </c>
      <c r="E744" s="4">
        <v>2527</v>
      </c>
      <c r="F744" s="2">
        <v>664</v>
      </c>
      <c r="G744" s="2">
        <v>8</v>
      </c>
      <c r="H744" s="2">
        <v>1</v>
      </c>
      <c r="I744" s="2">
        <v>1</v>
      </c>
      <c r="J744" s="2">
        <v>0</v>
      </c>
      <c r="K744" s="2">
        <v>0</v>
      </c>
      <c r="L744" s="2">
        <v>2</v>
      </c>
      <c r="M744" s="2">
        <v>0</v>
      </c>
      <c r="N744" s="2">
        <v>0</v>
      </c>
      <c r="O744" s="2">
        <v>14</v>
      </c>
      <c r="P744" s="2">
        <v>136</v>
      </c>
      <c r="Q744" s="2">
        <v>40</v>
      </c>
      <c r="R744" s="2">
        <v>8</v>
      </c>
      <c r="S744" s="2">
        <v>0</v>
      </c>
      <c r="T744" s="2">
        <v>0</v>
      </c>
      <c r="U744" s="2">
        <v>1</v>
      </c>
      <c r="V744" s="2">
        <v>0</v>
      </c>
      <c r="W744" s="2">
        <v>0</v>
      </c>
      <c r="X744" s="2">
        <v>1</v>
      </c>
      <c r="Y744" s="2">
        <v>83</v>
      </c>
      <c r="Z744" s="2">
        <v>243</v>
      </c>
      <c r="AA744" s="2">
        <v>125</v>
      </c>
      <c r="AB744" s="2">
        <v>15</v>
      </c>
      <c r="AC744" s="2">
        <v>7</v>
      </c>
      <c r="AD744" s="2">
        <v>11</v>
      </c>
      <c r="AE744" s="2">
        <v>0</v>
      </c>
      <c r="AF744" s="2">
        <v>5</v>
      </c>
      <c r="AG744" s="2">
        <v>0</v>
      </c>
      <c r="AH744" s="2">
        <v>0</v>
      </c>
      <c r="AI744" s="2">
        <v>0</v>
      </c>
      <c r="AJ744" s="2">
        <v>1</v>
      </c>
      <c r="AK744" s="2">
        <v>0</v>
      </c>
      <c r="AL744" s="2">
        <v>0</v>
      </c>
      <c r="AM744" s="2">
        <v>0</v>
      </c>
      <c r="AN744" s="3">
        <f t="shared" si="48"/>
        <v>4633</v>
      </c>
      <c r="AO744">
        <f t="shared" si="49"/>
        <v>684</v>
      </c>
      <c r="AP744">
        <f t="shared" si="50"/>
        <v>6</v>
      </c>
      <c r="AQ744" s="3">
        <f t="shared" si="51"/>
        <v>5323</v>
      </c>
    </row>
    <row r="745" spans="1:43" hidden="1" x14ac:dyDescent="0.25">
      <c r="A745" s="2">
        <v>8</v>
      </c>
      <c r="B745" s="2">
        <v>2019</v>
      </c>
      <c r="C745" s="2">
        <v>2</v>
      </c>
      <c r="D745" s="4">
        <v>1425</v>
      </c>
      <c r="E745" s="4">
        <v>2536</v>
      </c>
      <c r="F745" s="2">
        <v>669</v>
      </c>
      <c r="G745" s="2">
        <v>8</v>
      </c>
      <c r="H745" s="2">
        <v>1</v>
      </c>
      <c r="I745" s="2">
        <v>1</v>
      </c>
      <c r="J745" s="2">
        <v>0</v>
      </c>
      <c r="K745" s="2">
        <v>0</v>
      </c>
      <c r="L745" s="2">
        <v>2</v>
      </c>
      <c r="M745" s="2">
        <v>0</v>
      </c>
      <c r="N745" s="2">
        <v>0</v>
      </c>
      <c r="O745" s="2">
        <v>14</v>
      </c>
      <c r="P745" s="2">
        <v>136</v>
      </c>
      <c r="Q745" s="2">
        <v>42</v>
      </c>
      <c r="R745" s="2">
        <v>9</v>
      </c>
      <c r="S745" s="2">
        <v>0</v>
      </c>
      <c r="T745" s="2">
        <v>0</v>
      </c>
      <c r="U745" s="2">
        <v>1</v>
      </c>
      <c r="V745" s="2">
        <v>0</v>
      </c>
      <c r="W745" s="2">
        <v>0</v>
      </c>
      <c r="X745" s="2">
        <v>1</v>
      </c>
      <c r="Y745" s="2">
        <v>83</v>
      </c>
      <c r="Z745" s="2">
        <v>242</v>
      </c>
      <c r="AA745" s="2">
        <v>123</v>
      </c>
      <c r="AB745" s="2">
        <v>15</v>
      </c>
      <c r="AC745" s="2">
        <v>7</v>
      </c>
      <c r="AD745" s="2">
        <v>12</v>
      </c>
      <c r="AE745" s="2">
        <v>0</v>
      </c>
      <c r="AF745" s="2">
        <v>5</v>
      </c>
      <c r="AG745" s="2">
        <v>0</v>
      </c>
      <c r="AH745" s="2">
        <v>0</v>
      </c>
      <c r="AI745" s="2">
        <v>0</v>
      </c>
      <c r="AJ745" s="2">
        <v>1</v>
      </c>
      <c r="AK745" s="2">
        <v>0</v>
      </c>
      <c r="AL745" s="2">
        <v>0</v>
      </c>
      <c r="AM745" s="2">
        <v>0</v>
      </c>
      <c r="AN745" s="3">
        <f t="shared" si="48"/>
        <v>4642</v>
      </c>
      <c r="AO745">
        <f t="shared" si="49"/>
        <v>685</v>
      </c>
      <c r="AP745">
        <f t="shared" si="50"/>
        <v>6</v>
      </c>
      <c r="AQ745" s="3">
        <f t="shared" si="51"/>
        <v>5333</v>
      </c>
    </row>
    <row r="746" spans="1:43" hidden="1" x14ac:dyDescent="0.25">
      <c r="A746" s="2">
        <v>8</v>
      </c>
      <c r="B746" s="2">
        <v>2019</v>
      </c>
      <c r="C746" s="2">
        <v>3</v>
      </c>
      <c r="D746" s="4">
        <v>1418</v>
      </c>
      <c r="E746" s="4">
        <v>2551</v>
      </c>
      <c r="F746" s="2">
        <v>675</v>
      </c>
      <c r="G746" s="2">
        <v>8</v>
      </c>
      <c r="H746" s="2">
        <v>1</v>
      </c>
      <c r="I746" s="2">
        <v>1</v>
      </c>
      <c r="J746" s="2">
        <v>0</v>
      </c>
      <c r="K746" s="2">
        <v>0</v>
      </c>
      <c r="L746" s="2">
        <v>2</v>
      </c>
      <c r="M746" s="2">
        <v>0</v>
      </c>
      <c r="N746" s="2">
        <v>0</v>
      </c>
      <c r="O746" s="2">
        <v>14</v>
      </c>
      <c r="P746" s="2">
        <v>133</v>
      </c>
      <c r="Q746" s="2">
        <v>41</v>
      </c>
      <c r="R746" s="2">
        <v>9</v>
      </c>
      <c r="S746" s="2">
        <v>0</v>
      </c>
      <c r="T746" s="2">
        <v>0</v>
      </c>
      <c r="U746" s="2">
        <v>1</v>
      </c>
      <c r="V746" s="2">
        <v>0</v>
      </c>
      <c r="W746" s="2">
        <v>0</v>
      </c>
      <c r="X746" s="2">
        <v>1</v>
      </c>
      <c r="Y746" s="2">
        <v>84</v>
      </c>
      <c r="Z746" s="2">
        <v>243</v>
      </c>
      <c r="AA746" s="2">
        <v>123</v>
      </c>
      <c r="AB746" s="2">
        <v>15</v>
      </c>
      <c r="AC746" s="2">
        <v>7</v>
      </c>
      <c r="AD746" s="2">
        <v>12</v>
      </c>
      <c r="AE746" s="2">
        <v>0</v>
      </c>
      <c r="AF746" s="2">
        <v>5</v>
      </c>
      <c r="AG746" s="2">
        <v>0</v>
      </c>
      <c r="AH746" s="2">
        <v>0</v>
      </c>
      <c r="AI746" s="2">
        <v>0</v>
      </c>
      <c r="AJ746" s="2">
        <v>1</v>
      </c>
      <c r="AK746" s="2">
        <v>0</v>
      </c>
      <c r="AL746" s="2">
        <v>0</v>
      </c>
      <c r="AM746" s="2">
        <v>0</v>
      </c>
      <c r="AN746" s="3">
        <f t="shared" si="48"/>
        <v>4656</v>
      </c>
      <c r="AO746">
        <f t="shared" si="49"/>
        <v>683</v>
      </c>
      <c r="AP746">
        <f t="shared" si="50"/>
        <v>6</v>
      </c>
      <c r="AQ746" s="3">
        <f t="shared" si="51"/>
        <v>5345</v>
      </c>
    </row>
    <row r="747" spans="1:43" hidden="1" x14ac:dyDescent="0.25">
      <c r="A747" s="2">
        <v>8</v>
      </c>
      <c r="B747" s="2">
        <v>2019</v>
      </c>
      <c r="C747" s="2">
        <v>4</v>
      </c>
      <c r="D747" s="4">
        <v>1422</v>
      </c>
      <c r="E747" s="4">
        <v>2548</v>
      </c>
      <c r="F747" s="2">
        <v>678</v>
      </c>
      <c r="G747" s="2">
        <v>8</v>
      </c>
      <c r="H747" s="2">
        <v>1</v>
      </c>
      <c r="I747" s="2">
        <v>1</v>
      </c>
      <c r="J747" s="2">
        <v>0</v>
      </c>
      <c r="K747" s="2">
        <v>0</v>
      </c>
      <c r="L747" s="2">
        <v>2</v>
      </c>
      <c r="M747" s="2">
        <v>0</v>
      </c>
      <c r="N747" s="2">
        <v>0</v>
      </c>
      <c r="O747" s="2">
        <v>14</v>
      </c>
      <c r="P747" s="2">
        <v>134</v>
      </c>
      <c r="Q747" s="2">
        <v>59</v>
      </c>
      <c r="R747" s="2">
        <v>8</v>
      </c>
      <c r="S747" s="2">
        <v>0</v>
      </c>
      <c r="T747" s="2">
        <v>0</v>
      </c>
      <c r="U747" s="2">
        <v>1</v>
      </c>
      <c r="V747" s="2">
        <v>0</v>
      </c>
      <c r="W747" s="2">
        <v>0</v>
      </c>
      <c r="X747" s="2">
        <v>1</v>
      </c>
      <c r="Y747" s="2">
        <v>84</v>
      </c>
      <c r="Z747" s="2">
        <v>240</v>
      </c>
      <c r="AA747" s="2">
        <v>124</v>
      </c>
      <c r="AB747" s="2">
        <v>15</v>
      </c>
      <c r="AC747" s="2">
        <v>7</v>
      </c>
      <c r="AD747" s="2">
        <v>12</v>
      </c>
      <c r="AE747" s="2">
        <v>0</v>
      </c>
      <c r="AF747" s="2">
        <v>4</v>
      </c>
      <c r="AG747" s="2">
        <v>0</v>
      </c>
      <c r="AH747" s="2">
        <v>0</v>
      </c>
      <c r="AI747" s="2">
        <v>0</v>
      </c>
      <c r="AJ747" s="2">
        <v>0</v>
      </c>
      <c r="AK747" s="2">
        <v>2</v>
      </c>
      <c r="AL747" s="2">
        <v>0</v>
      </c>
      <c r="AM747" s="2">
        <v>0</v>
      </c>
      <c r="AN747" s="3">
        <f t="shared" si="48"/>
        <v>4660</v>
      </c>
      <c r="AO747">
        <f t="shared" si="49"/>
        <v>699</v>
      </c>
      <c r="AP747">
        <f t="shared" si="50"/>
        <v>6</v>
      </c>
      <c r="AQ747" s="3">
        <f t="shared" si="51"/>
        <v>5365</v>
      </c>
    </row>
    <row r="748" spans="1:43" hidden="1" x14ac:dyDescent="0.25">
      <c r="A748" s="2">
        <v>8</v>
      </c>
      <c r="B748" s="2">
        <v>2019</v>
      </c>
      <c r="C748" s="2">
        <v>5</v>
      </c>
      <c r="D748" s="4">
        <v>1406</v>
      </c>
      <c r="E748" s="4">
        <v>2547</v>
      </c>
      <c r="F748" s="2">
        <v>674</v>
      </c>
      <c r="G748" s="2">
        <v>8</v>
      </c>
      <c r="H748" s="2">
        <v>1</v>
      </c>
      <c r="I748" s="2">
        <v>1</v>
      </c>
      <c r="J748" s="2">
        <v>0</v>
      </c>
      <c r="K748" s="2">
        <v>0</v>
      </c>
      <c r="L748" s="2">
        <v>2</v>
      </c>
      <c r="M748" s="2">
        <v>0</v>
      </c>
      <c r="N748" s="2">
        <v>0</v>
      </c>
      <c r="O748" s="2">
        <v>14</v>
      </c>
      <c r="P748" s="2">
        <v>136</v>
      </c>
      <c r="Q748" s="2">
        <v>52</v>
      </c>
      <c r="R748" s="2">
        <v>10</v>
      </c>
      <c r="S748" s="2">
        <v>0</v>
      </c>
      <c r="T748" s="2">
        <v>0</v>
      </c>
      <c r="U748" s="2">
        <v>0</v>
      </c>
      <c r="V748" s="2">
        <v>0</v>
      </c>
      <c r="W748" s="2">
        <v>0</v>
      </c>
      <c r="X748" s="2">
        <v>1</v>
      </c>
      <c r="Y748" s="2">
        <v>84</v>
      </c>
      <c r="Z748" s="2">
        <v>241</v>
      </c>
      <c r="AA748" s="2">
        <v>122</v>
      </c>
      <c r="AB748" s="2">
        <v>15</v>
      </c>
      <c r="AC748" s="2">
        <v>7</v>
      </c>
      <c r="AD748" s="2">
        <v>13</v>
      </c>
      <c r="AE748" s="2">
        <v>0</v>
      </c>
      <c r="AF748" s="2">
        <v>4</v>
      </c>
      <c r="AG748" s="2">
        <v>0</v>
      </c>
      <c r="AH748" s="2">
        <v>0</v>
      </c>
      <c r="AI748" s="2">
        <v>0</v>
      </c>
      <c r="AJ748" s="2">
        <v>0</v>
      </c>
      <c r="AK748" s="2">
        <v>2</v>
      </c>
      <c r="AL748" s="2">
        <v>0</v>
      </c>
      <c r="AM748" s="2">
        <v>0</v>
      </c>
      <c r="AN748" s="3">
        <f t="shared" si="48"/>
        <v>4639</v>
      </c>
      <c r="AO748">
        <f t="shared" si="49"/>
        <v>695</v>
      </c>
      <c r="AP748">
        <f t="shared" si="50"/>
        <v>6</v>
      </c>
      <c r="AQ748" s="3">
        <f t="shared" si="51"/>
        <v>5340</v>
      </c>
    </row>
    <row r="749" spans="1:43" hidden="1" x14ac:dyDescent="0.25">
      <c r="A749" s="2">
        <v>8</v>
      </c>
      <c r="B749" s="2">
        <v>2019</v>
      </c>
      <c r="C749" s="2">
        <v>6</v>
      </c>
      <c r="D749" s="4">
        <v>1372</v>
      </c>
      <c r="E749" s="4">
        <v>2510</v>
      </c>
      <c r="F749" s="2">
        <v>671</v>
      </c>
      <c r="G749" s="2">
        <v>8</v>
      </c>
      <c r="H749" s="2">
        <v>1</v>
      </c>
      <c r="I749" s="2">
        <v>1</v>
      </c>
      <c r="J749" s="2">
        <v>0</v>
      </c>
      <c r="K749" s="2">
        <v>0</v>
      </c>
      <c r="L749" s="2">
        <v>2</v>
      </c>
      <c r="M749" s="2">
        <v>0</v>
      </c>
      <c r="N749" s="2">
        <v>0</v>
      </c>
      <c r="O749" s="2">
        <v>14</v>
      </c>
      <c r="P749" s="2">
        <v>134</v>
      </c>
      <c r="Q749" s="2">
        <v>45</v>
      </c>
      <c r="R749" s="2">
        <v>10</v>
      </c>
      <c r="S749" s="2">
        <v>0</v>
      </c>
      <c r="T749" s="2">
        <v>0</v>
      </c>
      <c r="U749" s="2">
        <v>0</v>
      </c>
      <c r="V749" s="2">
        <v>0</v>
      </c>
      <c r="W749" s="2">
        <v>0</v>
      </c>
      <c r="X749" s="2">
        <v>1</v>
      </c>
      <c r="Y749" s="2">
        <v>85</v>
      </c>
      <c r="Z749" s="2">
        <v>244</v>
      </c>
      <c r="AA749" s="2">
        <v>120</v>
      </c>
      <c r="AB749" s="2">
        <v>15</v>
      </c>
      <c r="AC749" s="2">
        <v>7</v>
      </c>
      <c r="AD749" s="2">
        <v>13</v>
      </c>
      <c r="AE749" s="2">
        <v>0</v>
      </c>
      <c r="AF749" s="2">
        <v>4</v>
      </c>
      <c r="AG749" s="2">
        <v>0</v>
      </c>
      <c r="AH749" s="2">
        <v>0</v>
      </c>
      <c r="AI749" s="2">
        <v>0</v>
      </c>
      <c r="AJ749" s="2">
        <v>0</v>
      </c>
      <c r="AK749" s="2">
        <v>2</v>
      </c>
      <c r="AL749" s="2">
        <v>0</v>
      </c>
      <c r="AM749" s="2">
        <v>0</v>
      </c>
      <c r="AN749" s="3">
        <f t="shared" si="48"/>
        <v>4565</v>
      </c>
      <c r="AO749">
        <f t="shared" si="49"/>
        <v>688</v>
      </c>
      <c r="AP749">
        <f t="shared" si="50"/>
        <v>6</v>
      </c>
      <c r="AQ749" s="3">
        <f t="shared" si="51"/>
        <v>5259</v>
      </c>
    </row>
    <row r="750" spans="1:43" hidden="1" x14ac:dyDescent="0.25">
      <c r="A750" s="2">
        <v>8</v>
      </c>
      <c r="B750" s="2">
        <v>2019</v>
      </c>
      <c r="C750" s="2">
        <v>7</v>
      </c>
      <c r="D750" s="4">
        <v>1422</v>
      </c>
      <c r="E750" s="4">
        <v>2506</v>
      </c>
      <c r="F750" s="2">
        <v>640</v>
      </c>
      <c r="G750" s="2">
        <v>8</v>
      </c>
      <c r="H750" s="2">
        <v>1</v>
      </c>
      <c r="I750" s="2">
        <v>0</v>
      </c>
      <c r="J750" s="2">
        <v>0</v>
      </c>
      <c r="K750" s="2">
        <v>0</v>
      </c>
      <c r="L750" s="2">
        <v>2</v>
      </c>
      <c r="M750" s="2">
        <v>0</v>
      </c>
      <c r="N750" s="2">
        <v>0</v>
      </c>
      <c r="O750" s="2">
        <v>14</v>
      </c>
      <c r="P750" s="2">
        <v>133</v>
      </c>
      <c r="Q750" s="2">
        <v>49</v>
      </c>
      <c r="R750" s="2">
        <v>9</v>
      </c>
      <c r="S750" s="2">
        <v>0</v>
      </c>
      <c r="T750" s="2">
        <v>0</v>
      </c>
      <c r="U750" s="2">
        <v>0</v>
      </c>
      <c r="V750" s="2">
        <v>0</v>
      </c>
      <c r="W750" s="2">
        <v>0</v>
      </c>
      <c r="X750" s="2">
        <v>1</v>
      </c>
      <c r="Y750" s="2">
        <v>79</v>
      </c>
      <c r="Z750" s="2">
        <v>254</v>
      </c>
      <c r="AA750" s="2">
        <v>118</v>
      </c>
      <c r="AB750" s="2">
        <v>14</v>
      </c>
      <c r="AC750" s="2">
        <v>7</v>
      </c>
      <c r="AD750" s="2">
        <v>13</v>
      </c>
      <c r="AE750" s="2">
        <v>0</v>
      </c>
      <c r="AF750" s="2">
        <v>4</v>
      </c>
      <c r="AG750" s="2">
        <v>0</v>
      </c>
      <c r="AH750" s="2">
        <v>0</v>
      </c>
      <c r="AI750" s="2">
        <v>0</v>
      </c>
      <c r="AJ750" s="2">
        <v>0</v>
      </c>
      <c r="AK750" s="2">
        <v>2</v>
      </c>
      <c r="AL750" s="2">
        <v>0</v>
      </c>
      <c r="AM750" s="2">
        <v>0</v>
      </c>
      <c r="AN750" s="3">
        <f t="shared" si="48"/>
        <v>4579</v>
      </c>
      <c r="AO750">
        <f t="shared" si="49"/>
        <v>691</v>
      </c>
      <c r="AP750">
        <f t="shared" si="50"/>
        <v>6</v>
      </c>
      <c r="AQ750" s="3">
        <f t="shared" si="51"/>
        <v>5276</v>
      </c>
    </row>
    <row r="751" spans="1:43" hidden="1" x14ac:dyDescent="0.25">
      <c r="A751" s="2">
        <v>8</v>
      </c>
      <c r="B751" s="2">
        <v>2019</v>
      </c>
      <c r="C751" s="2">
        <v>8</v>
      </c>
      <c r="D751" s="4">
        <v>1418</v>
      </c>
      <c r="E751" s="4">
        <v>2503</v>
      </c>
      <c r="F751" s="2">
        <v>641</v>
      </c>
      <c r="G751" s="2">
        <v>8</v>
      </c>
      <c r="H751" s="2">
        <v>1</v>
      </c>
      <c r="I751" s="2">
        <v>0</v>
      </c>
      <c r="J751" s="2">
        <v>0</v>
      </c>
      <c r="K751" s="2">
        <v>0</v>
      </c>
      <c r="L751" s="2">
        <v>2</v>
      </c>
      <c r="M751" s="2">
        <v>0</v>
      </c>
      <c r="N751" s="2">
        <v>0</v>
      </c>
      <c r="O751" s="2">
        <v>14</v>
      </c>
      <c r="P751" s="2">
        <v>133</v>
      </c>
      <c r="Q751" s="2">
        <v>52</v>
      </c>
      <c r="R751" s="2">
        <v>9</v>
      </c>
      <c r="S751" s="2">
        <v>0</v>
      </c>
      <c r="T751" s="2">
        <v>0</v>
      </c>
      <c r="U751" s="2">
        <v>0</v>
      </c>
      <c r="V751" s="2">
        <v>0</v>
      </c>
      <c r="W751" s="2">
        <v>0</v>
      </c>
      <c r="X751" s="2">
        <v>1</v>
      </c>
      <c r="Y751" s="2">
        <v>79</v>
      </c>
      <c r="Z751" s="2">
        <v>252</v>
      </c>
      <c r="AA751" s="2">
        <v>118</v>
      </c>
      <c r="AB751" s="2">
        <v>14</v>
      </c>
      <c r="AC751" s="2">
        <v>7</v>
      </c>
      <c r="AD751" s="2">
        <v>13</v>
      </c>
      <c r="AE751" s="2">
        <v>0</v>
      </c>
      <c r="AF751" s="2">
        <v>4</v>
      </c>
      <c r="AG751" s="2">
        <v>0</v>
      </c>
      <c r="AH751" s="2">
        <v>0</v>
      </c>
      <c r="AI751" s="2">
        <v>0</v>
      </c>
      <c r="AJ751" s="2">
        <v>0</v>
      </c>
      <c r="AK751" s="2">
        <v>2</v>
      </c>
      <c r="AL751" s="2">
        <v>0</v>
      </c>
      <c r="AM751" s="2">
        <v>0</v>
      </c>
      <c r="AN751" s="3">
        <f t="shared" si="48"/>
        <v>4573</v>
      </c>
      <c r="AO751">
        <f t="shared" si="49"/>
        <v>692</v>
      </c>
      <c r="AP751">
        <f t="shared" si="50"/>
        <v>6</v>
      </c>
      <c r="AQ751" s="3">
        <f t="shared" si="51"/>
        <v>5271</v>
      </c>
    </row>
    <row r="752" spans="1:43" hidden="1" x14ac:dyDescent="0.25">
      <c r="A752" s="2">
        <v>8</v>
      </c>
      <c r="B752" s="2">
        <v>2019</v>
      </c>
      <c r="C752" s="2">
        <v>9</v>
      </c>
      <c r="D752" s="4">
        <v>1413</v>
      </c>
      <c r="E752" s="4">
        <v>2501</v>
      </c>
      <c r="F752" s="2">
        <v>638</v>
      </c>
      <c r="G752" s="2">
        <v>7</v>
      </c>
      <c r="H752" s="2">
        <v>1</v>
      </c>
      <c r="I752" s="2">
        <v>0</v>
      </c>
      <c r="J752" s="2">
        <v>0</v>
      </c>
      <c r="K752" s="2">
        <v>0</v>
      </c>
      <c r="L752" s="2">
        <v>2</v>
      </c>
      <c r="M752" s="2">
        <v>0</v>
      </c>
      <c r="N752" s="2">
        <v>0</v>
      </c>
      <c r="O752" s="2">
        <v>14</v>
      </c>
      <c r="P752" s="2">
        <v>132</v>
      </c>
      <c r="Q752" s="2">
        <v>51</v>
      </c>
      <c r="R752" s="2">
        <v>8</v>
      </c>
      <c r="S752" s="2">
        <v>0</v>
      </c>
      <c r="T752" s="2">
        <v>0</v>
      </c>
      <c r="U752" s="2">
        <v>0</v>
      </c>
      <c r="V752" s="2">
        <v>0</v>
      </c>
      <c r="W752" s="2">
        <v>0</v>
      </c>
      <c r="X752" s="2">
        <v>1</v>
      </c>
      <c r="Y752" s="2">
        <v>79</v>
      </c>
      <c r="Z752" s="2">
        <v>253</v>
      </c>
      <c r="AA752" s="2">
        <v>119</v>
      </c>
      <c r="AB752" s="2">
        <v>14</v>
      </c>
      <c r="AC752" s="2">
        <v>7</v>
      </c>
      <c r="AD752" s="2">
        <v>13</v>
      </c>
      <c r="AE752" s="2">
        <v>0</v>
      </c>
      <c r="AF752" s="2">
        <v>4</v>
      </c>
      <c r="AG752" s="2">
        <v>0</v>
      </c>
      <c r="AH752" s="2">
        <v>0</v>
      </c>
      <c r="AI752" s="2">
        <v>0</v>
      </c>
      <c r="AJ752" s="2">
        <v>0</v>
      </c>
      <c r="AK752" s="2">
        <v>2</v>
      </c>
      <c r="AL752" s="2">
        <v>0</v>
      </c>
      <c r="AM752" s="2">
        <v>0</v>
      </c>
      <c r="AN752" s="3">
        <f t="shared" si="48"/>
        <v>4562</v>
      </c>
      <c r="AO752">
        <f t="shared" si="49"/>
        <v>691</v>
      </c>
      <c r="AP752">
        <f t="shared" si="50"/>
        <v>6</v>
      </c>
      <c r="AQ752" s="3">
        <f t="shared" si="51"/>
        <v>5259</v>
      </c>
    </row>
    <row r="753" spans="1:43" hidden="1" x14ac:dyDescent="0.25">
      <c r="A753" s="2">
        <v>8</v>
      </c>
      <c r="B753" s="2">
        <v>2019</v>
      </c>
      <c r="C753" s="2">
        <v>10</v>
      </c>
      <c r="D753" s="4">
        <v>1420</v>
      </c>
      <c r="E753" s="4">
        <v>2505</v>
      </c>
      <c r="F753" s="2">
        <v>646</v>
      </c>
      <c r="G753" s="2">
        <v>7</v>
      </c>
      <c r="H753" s="2">
        <v>1</v>
      </c>
      <c r="I753" s="2">
        <v>0</v>
      </c>
      <c r="J753" s="2">
        <v>0</v>
      </c>
      <c r="K753" s="2">
        <v>0</v>
      </c>
      <c r="L753" s="2">
        <v>2</v>
      </c>
      <c r="M753" s="2">
        <v>0</v>
      </c>
      <c r="N753" s="2">
        <v>0</v>
      </c>
      <c r="O753" s="2">
        <v>16</v>
      </c>
      <c r="P753" s="2">
        <v>132</v>
      </c>
      <c r="Q753" s="2">
        <v>51</v>
      </c>
      <c r="R753" s="2">
        <v>8</v>
      </c>
      <c r="S753" s="2">
        <v>0</v>
      </c>
      <c r="T753" s="2">
        <v>0</v>
      </c>
      <c r="U753" s="2">
        <v>0</v>
      </c>
      <c r="V753" s="2">
        <v>0</v>
      </c>
      <c r="W753" s="2">
        <v>0</v>
      </c>
      <c r="X753" s="2">
        <v>1</v>
      </c>
      <c r="Y753" s="2">
        <v>79</v>
      </c>
      <c r="Z753" s="2">
        <v>253</v>
      </c>
      <c r="AA753" s="2">
        <v>119</v>
      </c>
      <c r="AB753" s="2">
        <v>15</v>
      </c>
      <c r="AC753" s="2">
        <v>7</v>
      </c>
      <c r="AD753" s="2">
        <v>13</v>
      </c>
      <c r="AE753" s="2">
        <v>0</v>
      </c>
      <c r="AF753" s="2">
        <v>4</v>
      </c>
      <c r="AG753" s="2">
        <v>0</v>
      </c>
      <c r="AH753" s="2">
        <v>0</v>
      </c>
      <c r="AI753" s="2">
        <v>0</v>
      </c>
      <c r="AJ753" s="2">
        <v>0</v>
      </c>
      <c r="AK753" s="2">
        <v>2</v>
      </c>
      <c r="AL753" s="2">
        <v>0</v>
      </c>
      <c r="AM753" s="2">
        <v>0</v>
      </c>
      <c r="AN753" s="3">
        <f t="shared" si="48"/>
        <v>4581</v>
      </c>
      <c r="AO753">
        <f t="shared" si="49"/>
        <v>694</v>
      </c>
      <c r="AP753">
        <f t="shared" si="50"/>
        <v>6</v>
      </c>
      <c r="AQ753" s="3">
        <f t="shared" si="51"/>
        <v>5281</v>
      </c>
    </row>
    <row r="754" spans="1:43" hidden="1" x14ac:dyDescent="0.25">
      <c r="A754" s="2">
        <v>8</v>
      </c>
      <c r="B754" s="2">
        <v>2019</v>
      </c>
      <c r="C754" s="2">
        <v>11</v>
      </c>
      <c r="D754" s="4">
        <v>1435</v>
      </c>
      <c r="E754" s="4">
        <v>2523</v>
      </c>
      <c r="F754" s="2">
        <v>649</v>
      </c>
      <c r="G754" s="2">
        <v>7</v>
      </c>
      <c r="H754" s="2">
        <v>1</v>
      </c>
      <c r="I754" s="2">
        <v>0</v>
      </c>
      <c r="J754" s="2">
        <v>0</v>
      </c>
      <c r="K754" s="2">
        <v>0</v>
      </c>
      <c r="L754" s="2">
        <v>2</v>
      </c>
      <c r="M754" s="2">
        <v>0</v>
      </c>
      <c r="N754" s="2">
        <v>0</v>
      </c>
      <c r="O754" s="2">
        <v>17</v>
      </c>
      <c r="P754" s="2">
        <v>133</v>
      </c>
      <c r="Q754" s="2">
        <v>54</v>
      </c>
      <c r="R754" s="2">
        <v>10</v>
      </c>
      <c r="S754" s="2">
        <v>0</v>
      </c>
      <c r="T754" s="2">
        <v>0</v>
      </c>
      <c r="U754" s="2">
        <v>0</v>
      </c>
      <c r="V754" s="2">
        <v>0</v>
      </c>
      <c r="W754" s="2">
        <v>0</v>
      </c>
      <c r="X754" s="2">
        <v>1</v>
      </c>
      <c r="Y754" s="2">
        <v>79</v>
      </c>
      <c r="Z754" s="2">
        <v>254</v>
      </c>
      <c r="AA754" s="2">
        <v>119</v>
      </c>
      <c r="AB754" s="2">
        <v>15</v>
      </c>
      <c r="AC754" s="2">
        <v>7</v>
      </c>
      <c r="AD754" s="2">
        <v>13</v>
      </c>
      <c r="AE754" s="2">
        <v>0</v>
      </c>
      <c r="AF754" s="2">
        <v>4</v>
      </c>
      <c r="AG754" s="2">
        <v>0</v>
      </c>
      <c r="AH754" s="2">
        <v>0</v>
      </c>
      <c r="AI754" s="2">
        <v>0</v>
      </c>
      <c r="AJ754" s="2">
        <v>0</v>
      </c>
      <c r="AK754" s="2">
        <v>2</v>
      </c>
      <c r="AL754" s="2">
        <v>0</v>
      </c>
      <c r="AM754" s="2">
        <v>0</v>
      </c>
      <c r="AN754" s="3">
        <f t="shared" si="48"/>
        <v>4617</v>
      </c>
      <c r="AO754">
        <f t="shared" si="49"/>
        <v>702</v>
      </c>
      <c r="AP754">
        <f t="shared" si="50"/>
        <v>6</v>
      </c>
      <c r="AQ754" s="3">
        <f t="shared" si="51"/>
        <v>5325</v>
      </c>
    </row>
    <row r="755" spans="1:43" x14ac:dyDescent="0.25">
      <c r="A755" s="2">
        <v>8</v>
      </c>
      <c r="B755" s="2">
        <v>2019</v>
      </c>
      <c r="C755" s="2">
        <v>12</v>
      </c>
      <c r="D755" s="4">
        <v>1441</v>
      </c>
      <c r="E755" s="4">
        <v>2545</v>
      </c>
      <c r="F755" s="2">
        <v>659</v>
      </c>
      <c r="G755" s="2">
        <v>7</v>
      </c>
      <c r="H755" s="2">
        <v>1</v>
      </c>
      <c r="I755" s="2">
        <v>0</v>
      </c>
      <c r="J755" s="2">
        <v>0</v>
      </c>
      <c r="K755" s="2">
        <v>0</v>
      </c>
      <c r="L755" s="2">
        <v>2</v>
      </c>
      <c r="M755" s="2">
        <v>0</v>
      </c>
      <c r="N755" s="2">
        <v>0</v>
      </c>
      <c r="O755" s="2">
        <v>18</v>
      </c>
      <c r="P755" s="2">
        <v>132</v>
      </c>
      <c r="Q755" s="2">
        <v>54</v>
      </c>
      <c r="R755" s="2">
        <v>12</v>
      </c>
      <c r="S755" s="2">
        <v>0</v>
      </c>
      <c r="T755" s="2">
        <v>0</v>
      </c>
      <c r="U755" s="2">
        <v>0</v>
      </c>
      <c r="V755" s="2">
        <v>0</v>
      </c>
      <c r="W755" s="2">
        <v>0</v>
      </c>
      <c r="X755" s="2">
        <v>1</v>
      </c>
      <c r="Y755" s="2">
        <v>79</v>
      </c>
      <c r="Z755" s="2">
        <v>255</v>
      </c>
      <c r="AA755" s="2">
        <v>118</v>
      </c>
      <c r="AB755" s="2">
        <v>15</v>
      </c>
      <c r="AC755" s="2">
        <v>7</v>
      </c>
      <c r="AD755" s="2">
        <v>13</v>
      </c>
      <c r="AE755" s="2">
        <v>0</v>
      </c>
      <c r="AF755" s="2">
        <v>4</v>
      </c>
      <c r="AG755" s="2">
        <v>0</v>
      </c>
      <c r="AH755" s="2">
        <v>0</v>
      </c>
      <c r="AI755" s="2">
        <v>0</v>
      </c>
      <c r="AJ755" s="2">
        <v>0</v>
      </c>
      <c r="AK755" s="2">
        <v>2</v>
      </c>
      <c r="AL755" s="2">
        <v>0</v>
      </c>
      <c r="AM755" s="2">
        <v>0</v>
      </c>
      <c r="AN755" s="3">
        <f t="shared" si="48"/>
        <v>4655</v>
      </c>
      <c r="AO755">
        <f t="shared" si="49"/>
        <v>704</v>
      </c>
      <c r="AP755">
        <f t="shared" si="50"/>
        <v>6</v>
      </c>
      <c r="AQ755" s="3">
        <f t="shared" si="51"/>
        <v>5365</v>
      </c>
    </row>
    <row r="756" spans="1:43" hidden="1" x14ac:dyDescent="0.25">
      <c r="A756" s="2">
        <v>9</v>
      </c>
      <c r="B756" s="2">
        <v>2019</v>
      </c>
      <c r="C756" s="2">
        <v>1</v>
      </c>
      <c r="D756" s="4">
        <v>1476</v>
      </c>
      <c r="E756" s="4">
        <v>3471</v>
      </c>
      <c r="F756" s="4">
        <v>1408</v>
      </c>
      <c r="G756" s="2">
        <v>10</v>
      </c>
      <c r="H756" s="2">
        <v>6</v>
      </c>
      <c r="I756" s="2">
        <v>0</v>
      </c>
      <c r="J756" s="2">
        <v>0</v>
      </c>
      <c r="K756" s="2">
        <v>12</v>
      </c>
      <c r="L756" s="2">
        <v>6</v>
      </c>
      <c r="M756" s="2">
        <v>1</v>
      </c>
      <c r="N756" s="2">
        <v>0</v>
      </c>
      <c r="O756" s="2">
        <v>18</v>
      </c>
      <c r="P756" s="2">
        <v>356</v>
      </c>
      <c r="Q756" s="2">
        <v>123</v>
      </c>
      <c r="R756" s="2">
        <v>21</v>
      </c>
      <c r="S756" s="2">
        <v>0</v>
      </c>
      <c r="T756" s="2">
        <v>0</v>
      </c>
      <c r="U756" s="2">
        <v>0</v>
      </c>
      <c r="V756" s="2">
        <v>0</v>
      </c>
      <c r="W756" s="2">
        <v>0</v>
      </c>
      <c r="X756" s="2">
        <v>5</v>
      </c>
      <c r="Y756" s="2">
        <v>124</v>
      </c>
      <c r="Z756" s="2">
        <v>440</v>
      </c>
      <c r="AA756" s="2">
        <v>259</v>
      </c>
      <c r="AB756" s="2">
        <v>20</v>
      </c>
      <c r="AC756" s="2">
        <v>6</v>
      </c>
      <c r="AD756" s="2">
        <v>4</v>
      </c>
      <c r="AE756" s="2">
        <v>0</v>
      </c>
      <c r="AF756" s="2">
        <v>0</v>
      </c>
      <c r="AG756" s="2">
        <v>0</v>
      </c>
      <c r="AH756" s="2">
        <v>0</v>
      </c>
      <c r="AI756" s="2">
        <v>0</v>
      </c>
      <c r="AJ756" s="2">
        <v>0</v>
      </c>
      <c r="AK756" s="2">
        <v>0</v>
      </c>
      <c r="AL756" s="2">
        <v>0</v>
      </c>
      <c r="AM756" s="2">
        <v>0</v>
      </c>
      <c r="AN756" s="3">
        <f t="shared" si="48"/>
        <v>6390</v>
      </c>
      <c r="AO756">
        <f t="shared" si="49"/>
        <v>1376</v>
      </c>
      <c r="AP756">
        <f t="shared" si="50"/>
        <v>0</v>
      </c>
      <c r="AQ756" s="3">
        <f t="shared" si="51"/>
        <v>7766</v>
      </c>
    </row>
    <row r="757" spans="1:43" hidden="1" x14ac:dyDescent="0.25">
      <c r="A757" s="2">
        <v>9</v>
      </c>
      <c r="B757" s="2">
        <v>2019</v>
      </c>
      <c r="C757" s="2">
        <v>2</v>
      </c>
      <c r="D757" s="4">
        <v>1470</v>
      </c>
      <c r="E757" s="4">
        <v>3458</v>
      </c>
      <c r="F757" s="4">
        <v>1402</v>
      </c>
      <c r="G757" s="2">
        <v>10</v>
      </c>
      <c r="H757" s="2">
        <v>6</v>
      </c>
      <c r="I757" s="2">
        <v>0</v>
      </c>
      <c r="J757" s="2">
        <v>0</v>
      </c>
      <c r="K757" s="2">
        <v>12</v>
      </c>
      <c r="L757" s="2">
        <v>6</v>
      </c>
      <c r="M757" s="2">
        <v>1</v>
      </c>
      <c r="N757" s="2">
        <v>0</v>
      </c>
      <c r="O757" s="2">
        <v>18</v>
      </c>
      <c r="P757" s="2">
        <v>350</v>
      </c>
      <c r="Q757" s="2">
        <v>119</v>
      </c>
      <c r="R757" s="2">
        <v>21</v>
      </c>
      <c r="S757" s="2">
        <v>0</v>
      </c>
      <c r="T757" s="2">
        <v>0</v>
      </c>
      <c r="U757" s="2">
        <v>0</v>
      </c>
      <c r="V757" s="2">
        <v>0</v>
      </c>
      <c r="W757" s="2">
        <v>0</v>
      </c>
      <c r="X757" s="2">
        <v>5</v>
      </c>
      <c r="Y757" s="2">
        <v>123</v>
      </c>
      <c r="Z757" s="2">
        <v>446</v>
      </c>
      <c r="AA757" s="2">
        <v>260</v>
      </c>
      <c r="AB757" s="2">
        <v>19</v>
      </c>
      <c r="AC757" s="2">
        <v>6</v>
      </c>
      <c r="AD757" s="2">
        <v>4</v>
      </c>
      <c r="AE757" s="2">
        <v>0</v>
      </c>
      <c r="AF757" s="2">
        <v>0</v>
      </c>
      <c r="AG757" s="2">
        <v>0</v>
      </c>
      <c r="AH757" s="2">
        <v>0</v>
      </c>
      <c r="AI757" s="2">
        <v>0</v>
      </c>
      <c r="AJ757" s="2">
        <v>0</v>
      </c>
      <c r="AK757" s="2">
        <v>0</v>
      </c>
      <c r="AL757" s="2">
        <v>0</v>
      </c>
      <c r="AM757" s="2">
        <v>0</v>
      </c>
      <c r="AN757" s="3">
        <f t="shared" si="48"/>
        <v>6365</v>
      </c>
      <c r="AO757">
        <f t="shared" si="49"/>
        <v>1371</v>
      </c>
      <c r="AP757">
        <f t="shared" si="50"/>
        <v>0</v>
      </c>
      <c r="AQ757" s="3">
        <f t="shared" si="51"/>
        <v>7736</v>
      </c>
    </row>
    <row r="758" spans="1:43" hidden="1" x14ac:dyDescent="0.25">
      <c r="A758" s="2">
        <v>9</v>
      </c>
      <c r="B758" s="2">
        <v>2019</v>
      </c>
      <c r="C758" s="2">
        <v>3</v>
      </c>
      <c r="D758" s="4">
        <v>1460</v>
      </c>
      <c r="E758" s="4">
        <v>3504</v>
      </c>
      <c r="F758" s="4">
        <v>1414</v>
      </c>
      <c r="G758" s="2">
        <v>10</v>
      </c>
      <c r="H758" s="2">
        <v>6</v>
      </c>
      <c r="I758" s="2">
        <v>0</v>
      </c>
      <c r="J758" s="2">
        <v>0</v>
      </c>
      <c r="K758" s="2">
        <v>12</v>
      </c>
      <c r="L758" s="2">
        <v>6</v>
      </c>
      <c r="M758" s="2">
        <v>1</v>
      </c>
      <c r="N758" s="2">
        <v>0</v>
      </c>
      <c r="O758" s="2">
        <v>19</v>
      </c>
      <c r="P758" s="2">
        <v>351</v>
      </c>
      <c r="Q758" s="2">
        <v>122</v>
      </c>
      <c r="R758" s="2">
        <v>21</v>
      </c>
      <c r="S758" s="2">
        <v>0</v>
      </c>
      <c r="T758" s="2">
        <v>0</v>
      </c>
      <c r="U758" s="2">
        <v>0</v>
      </c>
      <c r="V758" s="2">
        <v>0</v>
      </c>
      <c r="W758" s="2">
        <v>0</v>
      </c>
      <c r="X758" s="2">
        <v>5</v>
      </c>
      <c r="Y758" s="2">
        <v>119</v>
      </c>
      <c r="Z758" s="2">
        <v>446</v>
      </c>
      <c r="AA758" s="2">
        <v>260</v>
      </c>
      <c r="AB758" s="2">
        <v>19</v>
      </c>
      <c r="AC758" s="2">
        <v>6</v>
      </c>
      <c r="AD758" s="2">
        <v>4</v>
      </c>
      <c r="AE758" s="2">
        <v>0</v>
      </c>
      <c r="AF758" s="2">
        <v>0</v>
      </c>
      <c r="AG758" s="2">
        <v>0</v>
      </c>
      <c r="AH758" s="2">
        <v>0</v>
      </c>
      <c r="AI758" s="2">
        <v>0</v>
      </c>
      <c r="AJ758" s="2">
        <v>0</v>
      </c>
      <c r="AK758" s="2">
        <v>0</v>
      </c>
      <c r="AL758" s="2">
        <v>0</v>
      </c>
      <c r="AM758" s="2">
        <v>0</v>
      </c>
      <c r="AN758" s="3">
        <f t="shared" si="48"/>
        <v>6413</v>
      </c>
      <c r="AO758">
        <f t="shared" si="49"/>
        <v>1372</v>
      </c>
      <c r="AP758">
        <f t="shared" si="50"/>
        <v>0</v>
      </c>
      <c r="AQ758" s="3">
        <f t="shared" si="51"/>
        <v>7785</v>
      </c>
    </row>
    <row r="759" spans="1:43" hidden="1" x14ac:dyDescent="0.25">
      <c r="A759" s="2">
        <v>9</v>
      </c>
      <c r="B759" s="2">
        <v>2019</v>
      </c>
      <c r="C759" s="2">
        <v>4</v>
      </c>
      <c r="D759" s="4">
        <v>1462</v>
      </c>
      <c r="E759" s="4">
        <v>3560</v>
      </c>
      <c r="F759" s="4">
        <v>1424</v>
      </c>
      <c r="G759" s="2">
        <v>10</v>
      </c>
      <c r="H759" s="2">
        <v>6</v>
      </c>
      <c r="I759" s="2">
        <v>0</v>
      </c>
      <c r="J759" s="2">
        <v>0</v>
      </c>
      <c r="K759" s="2">
        <v>12</v>
      </c>
      <c r="L759" s="2">
        <v>6</v>
      </c>
      <c r="M759" s="2">
        <v>1</v>
      </c>
      <c r="N759" s="2">
        <v>0</v>
      </c>
      <c r="O759" s="2">
        <v>19</v>
      </c>
      <c r="P759" s="2">
        <v>347</v>
      </c>
      <c r="Q759" s="2">
        <v>122</v>
      </c>
      <c r="R759" s="2">
        <v>22</v>
      </c>
      <c r="S759" s="2">
        <v>0</v>
      </c>
      <c r="T759" s="2">
        <v>0</v>
      </c>
      <c r="U759" s="2">
        <v>0</v>
      </c>
      <c r="V759" s="2">
        <v>0</v>
      </c>
      <c r="W759" s="2">
        <v>0</v>
      </c>
      <c r="X759" s="2">
        <v>5</v>
      </c>
      <c r="Y759" s="2">
        <v>120</v>
      </c>
      <c r="Z759" s="2">
        <v>449</v>
      </c>
      <c r="AA759" s="2">
        <v>261</v>
      </c>
      <c r="AB759" s="2">
        <v>19</v>
      </c>
      <c r="AC759" s="2">
        <v>6</v>
      </c>
      <c r="AD759" s="2">
        <v>4</v>
      </c>
      <c r="AE759" s="2">
        <v>0</v>
      </c>
      <c r="AF759" s="2">
        <v>0</v>
      </c>
      <c r="AG759" s="2">
        <v>0</v>
      </c>
      <c r="AH759" s="2">
        <v>0</v>
      </c>
      <c r="AI759" s="2">
        <v>0</v>
      </c>
      <c r="AJ759" s="2">
        <v>0</v>
      </c>
      <c r="AK759" s="2">
        <v>0</v>
      </c>
      <c r="AL759" s="2">
        <v>0</v>
      </c>
      <c r="AM759" s="2">
        <v>0</v>
      </c>
      <c r="AN759" s="3">
        <f t="shared" si="48"/>
        <v>6481</v>
      </c>
      <c r="AO759">
        <f t="shared" si="49"/>
        <v>1374</v>
      </c>
      <c r="AP759">
        <f t="shared" si="50"/>
        <v>0</v>
      </c>
      <c r="AQ759" s="3">
        <f t="shared" si="51"/>
        <v>7855</v>
      </c>
    </row>
    <row r="760" spans="1:43" hidden="1" x14ac:dyDescent="0.25">
      <c r="A760" s="2">
        <v>9</v>
      </c>
      <c r="B760" s="2">
        <v>2019</v>
      </c>
      <c r="C760" s="2">
        <v>5</v>
      </c>
      <c r="D760" s="4">
        <v>1458</v>
      </c>
      <c r="E760" s="4">
        <v>3613</v>
      </c>
      <c r="F760" s="4">
        <v>1433</v>
      </c>
      <c r="G760" s="2">
        <v>10</v>
      </c>
      <c r="H760" s="2">
        <v>6</v>
      </c>
      <c r="I760" s="2">
        <v>0</v>
      </c>
      <c r="J760" s="2">
        <v>0</v>
      </c>
      <c r="K760" s="2">
        <v>12</v>
      </c>
      <c r="L760" s="2">
        <v>6</v>
      </c>
      <c r="M760" s="2">
        <v>1</v>
      </c>
      <c r="N760" s="2">
        <v>0</v>
      </c>
      <c r="O760" s="2">
        <v>19</v>
      </c>
      <c r="P760" s="2">
        <v>349</v>
      </c>
      <c r="Q760" s="2">
        <v>120</v>
      </c>
      <c r="R760" s="2">
        <v>18</v>
      </c>
      <c r="S760" s="2">
        <v>0</v>
      </c>
      <c r="T760" s="2">
        <v>0</v>
      </c>
      <c r="U760" s="2">
        <v>0</v>
      </c>
      <c r="V760" s="2">
        <v>0</v>
      </c>
      <c r="W760" s="2">
        <v>0</v>
      </c>
      <c r="X760" s="2">
        <v>5</v>
      </c>
      <c r="Y760" s="2">
        <v>118</v>
      </c>
      <c r="Z760" s="2">
        <v>456</v>
      </c>
      <c r="AA760" s="2">
        <v>262</v>
      </c>
      <c r="AB760" s="2">
        <v>19</v>
      </c>
      <c r="AC760" s="2">
        <v>6</v>
      </c>
      <c r="AD760" s="2">
        <v>4</v>
      </c>
      <c r="AE760" s="2">
        <v>0</v>
      </c>
      <c r="AF760" s="2">
        <v>0</v>
      </c>
      <c r="AG760" s="2">
        <v>0</v>
      </c>
      <c r="AH760" s="2">
        <v>0</v>
      </c>
      <c r="AI760" s="2">
        <v>0</v>
      </c>
      <c r="AJ760" s="2">
        <v>0</v>
      </c>
      <c r="AK760" s="2">
        <v>0</v>
      </c>
      <c r="AL760" s="2">
        <v>0</v>
      </c>
      <c r="AM760" s="2">
        <v>0</v>
      </c>
      <c r="AN760" s="3">
        <f t="shared" si="48"/>
        <v>6539</v>
      </c>
      <c r="AO760">
        <f t="shared" si="49"/>
        <v>1376</v>
      </c>
      <c r="AP760">
        <f t="shared" si="50"/>
        <v>0</v>
      </c>
      <c r="AQ760" s="3">
        <f t="shared" si="51"/>
        <v>7915</v>
      </c>
    </row>
    <row r="761" spans="1:43" hidden="1" x14ac:dyDescent="0.25">
      <c r="A761" s="2">
        <v>9</v>
      </c>
      <c r="B761" s="2">
        <v>2019</v>
      </c>
      <c r="C761" s="2">
        <v>6</v>
      </c>
      <c r="D761" s="4">
        <v>1448</v>
      </c>
      <c r="E761" s="4">
        <v>3666</v>
      </c>
      <c r="F761" s="4">
        <v>1438</v>
      </c>
      <c r="G761" s="2">
        <v>10</v>
      </c>
      <c r="H761" s="2">
        <v>6</v>
      </c>
      <c r="I761" s="2">
        <v>0</v>
      </c>
      <c r="J761" s="2">
        <v>0</v>
      </c>
      <c r="K761" s="2">
        <v>12</v>
      </c>
      <c r="L761" s="2">
        <v>6</v>
      </c>
      <c r="M761" s="2">
        <v>1</v>
      </c>
      <c r="N761" s="2">
        <v>0</v>
      </c>
      <c r="O761" s="2">
        <v>19</v>
      </c>
      <c r="P761" s="2">
        <v>348</v>
      </c>
      <c r="Q761" s="2">
        <v>120</v>
      </c>
      <c r="R761" s="2">
        <v>21</v>
      </c>
      <c r="S761" s="2">
        <v>0</v>
      </c>
      <c r="T761" s="2">
        <v>0</v>
      </c>
      <c r="U761" s="2">
        <v>0</v>
      </c>
      <c r="V761" s="2">
        <v>0</v>
      </c>
      <c r="W761" s="2">
        <v>0</v>
      </c>
      <c r="X761" s="2">
        <v>5</v>
      </c>
      <c r="Y761" s="2">
        <v>124</v>
      </c>
      <c r="Z761" s="2">
        <v>459</v>
      </c>
      <c r="AA761" s="2">
        <v>260</v>
      </c>
      <c r="AB761" s="2">
        <v>19</v>
      </c>
      <c r="AC761" s="2">
        <v>6</v>
      </c>
      <c r="AD761" s="2">
        <v>4</v>
      </c>
      <c r="AE761" s="2">
        <v>0</v>
      </c>
      <c r="AF761" s="2">
        <v>0</v>
      </c>
      <c r="AG761" s="2">
        <v>0</v>
      </c>
      <c r="AH761" s="2">
        <v>0</v>
      </c>
      <c r="AI761" s="2">
        <v>0</v>
      </c>
      <c r="AJ761" s="2">
        <v>0</v>
      </c>
      <c r="AK761" s="2">
        <v>0</v>
      </c>
      <c r="AL761" s="2">
        <v>0</v>
      </c>
      <c r="AM761" s="2">
        <v>0</v>
      </c>
      <c r="AN761" s="3">
        <f t="shared" si="48"/>
        <v>6587</v>
      </c>
      <c r="AO761">
        <f t="shared" si="49"/>
        <v>1385</v>
      </c>
      <c r="AP761">
        <f t="shared" si="50"/>
        <v>0</v>
      </c>
      <c r="AQ761" s="3">
        <f t="shared" si="51"/>
        <v>7972</v>
      </c>
    </row>
    <row r="762" spans="1:43" hidden="1" x14ac:dyDescent="0.25">
      <c r="A762" s="2">
        <v>9</v>
      </c>
      <c r="B762" s="2">
        <v>2019</v>
      </c>
      <c r="C762" s="2">
        <v>7</v>
      </c>
      <c r="D762" s="4">
        <v>1599</v>
      </c>
      <c r="E762" s="4">
        <v>3640</v>
      </c>
      <c r="F762" s="4">
        <v>1343</v>
      </c>
      <c r="G762" s="2">
        <v>11</v>
      </c>
      <c r="H762" s="2">
        <v>3</v>
      </c>
      <c r="I762" s="2">
        <v>0</v>
      </c>
      <c r="J762" s="2">
        <v>0</v>
      </c>
      <c r="K762" s="2">
        <v>11</v>
      </c>
      <c r="L762" s="2">
        <v>7</v>
      </c>
      <c r="M762" s="2">
        <v>1</v>
      </c>
      <c r="N762" s="2">
        <v>0</v>
      </c>
      <c r="O762" s="2">
        <v>19</v>
      </c>
      <c r="P762" s="2">
        <v>347</v>
      </c>
      <c r="Q762" s="2">
        <v>123</v>
      </c>
      <c r="R762" s="2">
        <v>24</v>
      </c>
      <c r="S762" s="2">
        <v>1</v>
      </c>
      <c r="T762" s="2">
        <v>0</v>
      </c>
      <c r="U762" s="2">
        <v>0</v>
      </c>
      <c r="V762" s="2">
        <v>0</v>
      </c>
      <c r="W762" s="2">
        <v>0</v>
      </c>
      <c r="X762" s="2">
        <v>5</v>
      </c>
      <c r="Y762" s="2">
        <v>126</v>
      </c>
      <c r="Z762" s="2">
        <v>455</v>
      </c>
      <c r="AA762" s="2">
        <v>251</v>
      </c>
      <c r="AB762" s="2">
        <v>18</v>
      </c>
      <c r="AC762" s="2">
        <v>8</v>
      </c>
      <c r="AD762" s="2">
        <v>4</v>
      </c>
      <c r="AE762" s="2">
        <v>0</v>
      </c>
      <c r="AF762" s="2">
        <v>0</v>
      </c>
      <c r="AG762" s="2">
        <v>0</v>
      </c>
      <c r="AH762" s="2">
        <v>0</v>
      </c>
      <c r="AI762" s="2">
        <v>0</v>
      </c>
      <c r="AJ762" s="2">
        <v>0</v>
      </c>
      <c r="AK762" s="2">
        <v>0</v>
      </c>
      <c r="AL762" s="2">
        <v>0</v>
      </c>
      <c r="AM762" s="2">
        <v>0</v>
      </c>
      <c r="AN762" s="3">
        <f t="shared" si="48"/>
        <v>6615</v>
      </c>
      <c r="AO762">
        <f t="shared" si="49"/>
        <v>1381</v>
      </c>
      <c r="AP762">
        <f t="shared" si="50"/>
        <v>0</v>
      </c>
      <c r="AQ762" s="3">
        <f t="shared" si="51"/>
        <v>7996</v>
      </c>
    </row>
    <row r="763" spans="1:43" hidden="1" x14ac:dyDescent="0.25">
      <c r="A763" s="2">
        <v>9</v>
      </c>
      <c r="B763" s="2">
        <v>2019</v>
      </c>
      <c r="C763" s="2">
        <v>8</v>
      </c>
      <c r="D763" s="4">
        <v>1593</v>
      </c>
      <c r="E763" s="4">
        <v>3650</v>
      </c>
      <c r="F763" s="4">
        <v>1337</v>
      </c>
      <c r="G763" s="2">
        <v>11</v>
      </c>
      <c r="H763" s="2">
        <v>3</v>
      </c>
      <c r="I763" s="2">
        <v>0</v>
      </c>
      <c r="J763" s="2">
        <v>0</v>
      </c>
      <c r="K763" s="2">
        <v>11</v>
      </c>
      <c r="L763" s="2">
        <v>7</v>
      </c>
      <c r="M763" s="2">
        <v>1</v>
      </c>
      <c r="N763" s="2">
        <v>0</v>
      </c>
      <c r="O763" s="2">
        <v>20</v>
      </c>
      <c r="P763" s="2">
        <v>344</v>
      </c>
      <c r="Q763" s="2">
        <v>121</v>
      </c>
      <c r="R763" s="2">
        <v>23</v>
      </c>
      <c r="S763" s="2">
        <v>0</v>
      </c>
      <c r="T763" s="2">
        <v>0</v>
      </c>
      <c r="U763" s="2">
        <v>0</v>
      </c>
      <c r="V763" s="2">
        <v>0</v>
      </c>
      <c r="W763" s="2">
        <v>0</v>
      </c>
      <c r="X763" s="2">
        <v>5</v>
      </c>
      <c r="Y763" s="2">
        <v>126</v>
      </c>
      <c r="Z763" s="2">
        <v>459</v>
      </c>
      <c r="AA763" s="2">
        <v>250</v>
      </c>
      <c r="AB763" s="2">
        <v>19</v>
      </c>
      <c r="AC763" s="2">
        <v>8</v>
      </c>
      <c r="AD763" s="2">
        <v>4</v>
      </c>
      <c r="AE763" s="2">
        <v>0</v>
      </c>
      <c r="AF763" s="2">
        <v>0</v>
      </c>
      <c r="AG763" s="2">
        <v>0</v>
      </c>
      <c r="AH763" s="2">
        <v>0</v>
      </c>
      <c r="AI763" s="2">
        <v>0</v>
      </c>
      <c r="AJ763" s="2">
        <v>0</v>
      </c>
      <c r="AK763" s="2">
        <v>0</v>
      </c>
      <c r="AL763" s="2">
        <v>0</v>
      </c>
      <c r="AM763" s="2">
        <v>0</v>
      </c>
      <c r="AN763" s="3">
        <f t="shared" si="48"/>
        <v>6613</v>
      </c>
      <c r="AO763">
        <f t="shared" si="49"/>
        <v>1379</v>
      </c>
      <c r="AP763">
        <f t="shared" si="50"/>
        <v>0</v>
      </c>
      <c r="AQ763" s="3">
        <f t="shared" si="51"/>
        <v>7992</v>
      </c>
    </row>
    <row r="764" spans="1:43" hidden="1" x14ac:dyDescent="0.25">
      <c r="A764" s="2">
        <v>9</v>
      </c>
      <c r="B764" s="2">
        <v>2019</v>
      </c>
      <c r="C764" s="2">
        <v>9</v>
      </c>
      <c r="D764" s="4">
        <v>1591</v>
      </c>
      <c r="E764" s="4">
        <v>3656</v>
      </c>
      <c r="F764" s="4">
        <v>1350</v>
      </c>
      <c r="G764" s="2">
        <v>12</v>
      </c>
      <c r="H764" s="2">
        <v>3</v>
      </c>
      <c r="I764" s="2">
        <v>0</v>
      </c>
      <c r="J764" s="2">
        <v>0</v>
      </c>
      <c r="K764" s="2">
        <v>11</v>
      </c>
      <c r="L764" s="2">
        <v>7</v>
      </c>
      <c r="M764" s="2">
        <v>1</v>
      </c>
      <c r="N764" s="2">
        <v>0</v>
      </c>
      <c r="O764" s="2">
        <v>20</v>
      </c>
      <c r="P764" s="2">
        <v>346</v>
      </c>
      <c r="Q764" s="2">
        <v>125</v>
      </c>
      <c r="R764" s="2">
        <v>25</v>
      </c>
      <c r="S764" s="2">
        <v>0</v>
      </c>
      <c r="T764" s="2">
        <v>0</v>
      </c>
      <c r="U764" s="2">
        <v>0</v>
      </c>
      <c r="V764" s="2">
        <v>0</v>
      </c>
      <c r="W764" s="2">
        <v>0</v>
      </c>
      <c r="X764" s="2">
        <v>5</v>
      </c>
      <c r="Y764" s="2">
        <v>124</v>
      </c>
      <c r="Z764" s="2">
        <v>458</v>
      </c>
      <c r="AA764" s="2">
        <v>246</v>
      </c>
      <c r="AB764" s="2">
        <v>22</v>
      </c>
      <c r="AC764" s="2">
        <v>8</v>
      </c>
      <c r="AD764" s="2">
        <v>4</v>
      </c>
      <c r="AE764" s="2">
        <v>0</v>
      </c>
      <c r="AF764" s="2">
        <v>0</v>
      </c>
      <c r="AG764" s="2">
        <v>0</v>
      </c>
      <c r="AH764" s="2">
        <v>0</v>
      </c>
      <c r="AI764" s="2">
        <v>0</v>
      </c>
      <c r="AJ764" s="2">
        <v>0</v>
      </c>
      <c r="AK764" s="2">
        <v>0</v>
      </c>
      <c r="AL764" s="2">
        <v>0</v>
      </c>
      <c r="AM764" s="2">
        <v>0</v>
      </c>
      <c r="AN764" s="3">
        <f t="shared" si="48"/>
        <v>6631</v>
      </c>
      <c r="AO764">
        <f t="shared" si="49"/>
        <v>1383</v>
      </c>
      <c r="AP764">
        <f t="shared" si="50"/>
        <v>0</v>
      </c>
      <c r="AQ764" s="3">
        <f t="shared" si="51"/>
        <v>8014</v>
      </c>
    </row>
    <row r="765" spans="1:43" hidden="1" x14ac:dyDescent="0.25">
      <c r="A765" s="2">
        <v>9</v>
      </c>
      <c r="B765" s="2">
        <v>2019</v>
      </c>
      <c r="C765" s="2">
        <v>10</v>
      </c>
      <c r="D765" s="4">
        <v>1578</v>
      </c>
      <c r="E765" s="4">
        <v>3666</v>
      </c>
      <c r="F765" s="4">
        <v>1358</v>
      </c>
      <c r="G765" s="2">
        <v>12</v>
      </c>
      <c r="H765" s="2">
        <v>3</v>
      </c>
      <c r="I765" s="2">
        <v>0</v>
      </c>
      <c r="J765" s="2">
        <v>0</v>
      </c>
      <c r="K765" s="2">
        <v>11</v>
      </c>
      <c r="L765" s="2">
        <v>7</v>
      </c>
      <c r="M765" s="2">
        <v>1</v>
      </c>
      <c r="N765" s="2">
        <v>0</v>
      </c>
      <c r="O765" s="2">
        <v>20</v>
      </c>
      <c r="P765" s="2">
        <v>345</v>
      </c>
      <c r="Q765" s="2">
        <v>127</v>
      </c>
      <c r="R765" s="2">
        <v>24</v>
      </c>
      <c r="S765" s="2">
        <v>0</v>
      </c>
      <c r="T765" s="2">
        <v>0</v>
      </c>
      <c r="U765" s="2">
        <v>0</v>
      </c>
      <c r="V765" s="2">
        <v>0</v>
      </c>
      <c r="W765" s="2">
        <v>0</v>
      </c>
      <c r="X765" s="2">
        <v>5</v>
      </c>
      <c r="Y765" s="2">
        <v>124</v>
      </c>
      <c r="Z765" s="2">
        <v>456</v>
      </c>
      <c r="AA765" s="2">
        <v>249</v>
      </c>
      <c r="AB765" s="2">
        <v>20</v>
      </c>
      <c r="AC765" s="2">
        <v>8</v>
      </c>
      <c r="AD765" s="2">
        <v>4</v>
      </c>
      <c r="AE765" s="2">
        <v>0</v>
      </c>
      <c r="AF765" s="2">
        <v>0</v>
      </c>
      <c r="AG765" s="2">
        <v>0</v>
      </c>
      <c r="AH765" s="2">
        <v>0</v>
      </c>
      <c r="AI765" s="2">
        <v>0</v>
      </c>
      <c r="AJ765" s="2">
        <v>0</v>
      </c>
      <c r="AK765" s="2">
        <v>0</v>
      </c>
      <c r="AL765" s="2">
        <v>0</v>
      </c>
      <c r="AM765" s="2">
        <v>0</v>
      </c>
      <c r="AN765" s="3">
        <f t="shared" si="48"/>
        <v>6636</v>
      </c>
      <c r="AO765">
        <f t="shared" si="49"/>
        <v>1382</v>
      </c>
      <c r="AP765">
        <f t="shared" si="50"/>
        <v>0</v>
      </c>
      <c r="AQ765" s="3">
        <f t="shared" si="51"/>
        <v>8018</v>
      </c>
    </row>
    <row r="766" spans="1:43" hidden="1" x14ac:dyDescent="0.25">
      <c r="A766" s="2">
        <v>9</v>
      </c>
      <c r="B766" s="2">
        <v>2019</v>
      </c>
      <c r="C766" s="2">
        <v>11</v>
      </c>
      <c r="D766" s="4">
        <v>1587</v>
      </c>
      <c r="E766" s="4">
        <v>3686</v>
      </c>
      <c r="F766" s="4">
        <v>1353</v>
      </c>
      <c r="G766" s="2">
        <v>12</v>
      </c>
      <c r="H766" s="2">
        <v>3</v>
      </c>
      <c r="I766" s="2">
        <v>0</v>
      </c>
      <c r="J766" s="2">
        <v>0</v>
      </c>
      <c r="K766" s="2">
        <v>11</v>
      </c>
      <c r="L766" s="2">
        <v>7</v>
      </c>
      <c r="M766" s="2">
        <v>1</v>
      </c>
      <c r="N766" s="2">
        <v>0</v>
      </c>
      <c r="O766" s="2">
        <v>20</v>
      </c>
      <c r="P766" s="2">
        <v>347</v>
      </c>
      <c r="Q766" s="2">
        <v>128</v>
      </c>
      <c r="R766" s="2">
        <v>23</v>
      </c>
      <c r="S766" s="2">
        <v>0</v>
      </c>
      <c r="T766" s="2">
        <v>0</v>
      </c>
      <c r="U766" s="2">
        <v>0</v>
      </c>
      <c r="V766" s="2">
        <v>0</v>
      </c>
      <c r="W766" s="2">
        <v>0</v>
      </c>
      <c r="X766" s="2">
        <v>5</v>
      </c>
      <c r="Y766" s="2">
        <v>124</v>
      </c>
      <c r="Z766" s="2">
        <v>455</v>
      </c>
      <c r="AA766" s="2">
        <v>251</v>
      </c>
      <c r="AB766" s="2">
        <v>20</v>
      </c>
      <c r="AC766" s="2">
        <v>8</v>
      </c>
      <c r="AD766" s="2">
        <v>4</v>
      </c>
      <c r="AE766" s="2">
        <v>0</v>
      </c>
      <c r="AF766" s="2">
        <v>0</v>
      </c>
      <c r="AG766" s="2">
        <v>0</v>
      </c>
      <c r="AH766" s="2">
        <v>0</v>
      </c>
      <c r="AI766" s="2">
        <v>0</v>
      </c>
      <c r="AJ766" s="2">
        <v>0</v>
      </c>
      <c r="AK766" s="2">
        <v>0</v>
      </c>
      <c r="AL766" s="2">
        <v>0</v>
      </c>
      <c r="AM766" s="2">
        <v>0</v>
      </c>
      <c r="AN766" s="3">
        <f t="shared" si="48"/>
        <v>6660</v>
      </c>
      <c r="AO766">
        <f t="shared" si="49"/>
        <v>1385</v>
      </c>
      <c r="AP766">
        <f t="shared" si="50"/>
        <v>0</v>
      </c>
      <c r="AQ766" s="3">
        <f t="shared" si="51"/>
        <v>8045</v>
      </c>
    </row>
    <row r="767" spans="1:43" x14ac:dyDescent="0.25">
      <c r="A767" s="2">
        <v>9</v>
      </c>
      <c r="B767" s="2">
        <v>2019</v>
      </c>
      <c r="C767" s="2">
        <v>12</v>
      </c>
      <c r="D767" s="4">
        <v>1595</v>
      </c>
      <c r="E767" s="4">
        <v>3759</v>
      </c>
      <c r="F767" s="4">
        <v>1413</v>
      </c>
      <c r="G767" s="2">
        <v>12</v>
      </c>
      <c r="H767" s="2">
        <v>3</v>
      </c>
      <c r="I767" s="2">
        <v>0</v>
      </c>
      <c r="J767" s="2">
        <v>0</v>
      </c>
      <c r="K767" s="2">
        <v>11</v>
      </c>
      <c r="L767" s="2">
        <v>7</v>
      </c>
      <c r="M767" s="2">
        <v>1</v>
      </c>
      <c r="N767" s="2">
        <v>0</v>
      </c>
      <c r="O767" s="2">
        <v>20</v>
      </c>
      <c r="P767" s="2">
        <v>341</v>
      </c>
      <c r="Q767" s="2">
        <v>130</v>
      </c>
      <c r="R767" s="2">
        <v>23</v>
      </c>
      <c r="S767" s="2">
        <v>0</v>
      </c>
      <c r="T767" s="2">
        <v>0</v>
      </c>
      <c r="U767" s="2">
        <v>0</v>
      </c>
      <c r="V767" s="2">
        <v>0</v>
      </c>
      <c r="W767" s="2">
        <v>0</v>
      </c>
      <c r="X767" s="2">
        <v>5</v>
      </c>
      <c r="Y767" s="2">
        <v>124</v>
      </c>
      <c r="Z767" s="2">
        <v>455</v>
      </c>
      <c r="AA767" s="2">
        <v>249</v>
      </c>
      <c r="AB767" s="2">
        <v>20</v>
      </c>
      <c r="AC767" s="2">
        <v>8</v>
      </c>
      <c r="AD767" s="2">
        <v>4</v>
      </c>
      <c r="AE767" s="2">
        <v>0</v>
      </c>
      <c r="AF767" s="2">
        <v>0</v>
      </c>
      <c r="AG767" s="2">
        <v>0</v>
      </c>
      <c r="AH767" s="2">
        <v>0</v>
      </c>
      <c r="AI767" s="2">
        <v>0</v>
      </c>
      <c r="AJ767" s="2">
        <v>0</v>
      </c>
      <c r="AK767" s="2">
        <v>0</v>
      </c>
      <c r="AL767" s="2">
        <v>0</v>
      </c>
      <c r="AM767" s="2">
        <v>0</v>
      </c>
      <c r="AN767" s="3">
        <f t="shared" si="48"/>
        <v>6801</v>
      </c>
      <c r="AO767">
        <f t="shared" si="49"/>
        <v>1379</v>
      </c>
      <c r="AP767">
        <f t="shared" si="50"/>
        <v>0</v>
      </c>
      <c r="AQ767" s="3">
        <f t="shared" si="51"/>
        <v>8180</v>
      </c>
    </row>
    <row r="768" spans="1:43" hidden="1" x14ac:dyDescent="0.25">
      <c r="A768" s="2">
        <v>10</v>
      </c>
      <c r="B768" s="2">
        <v>2019</v>
      </c>
      <c r="C768" s="2">
        <v>1</v>
      </c>
      <c r="D768" s="2">
        <v>95</v>
      </c>
      <c r="E768" s="2">
        <v>144</v>
      </c>
      <c r="F768" s="2">
        <v>30</v>
      </c>
      <c r="G768" s="2">
        <v>0</v>
      </c>
      <c r="H768" s="2">
        <v>0</v>
      </c>
      <c r="I768" s="2">
        <v>0</v>
      </c>
      <c r="J768" s="2">
        <v>0</v>
      </c>
      <c r="K768" s="2">
        <v>0</v>
      </c>
      <c r="L768" s="2">
        <v>0</v>
      </c>
      <c r="M768" s="2">
        <v>0</v>
      </c>
      <c r="N768" s="2">
        <v>0</v>
      </c>
      <c r="O768" s="2">
        <v>1</v>
      </c>
      <c r="P768" s="2">
        <v>37</v>
      </c>
      <c r="Q768" s="2">
        <v>9</v>
      </c>
      <c r="R768" s="2">
        <v>1</v>
      </c>
      <c r="S768" s="2">
        <v>0</v>
      </c>
      <c r="T768" s="2">
        <v>0</v>
      </c>
      <c r="U768" s="2">
        <v>0</v>
      </c>
      <c r="V768" s="2">
        <v>0</v>
      </c>
      <c r="W768" s="2">
        <v>0</v>
      </c>
      <c r="X768" s="2">
        <v>0</v>
      </c>
      <c r="Y768" s="2">
        <v>14</v>
      </c>
      <c r="Z768" s="2">
        <v>34</v>
      </c>
      <c r="AA768" s="2">
        <v>13</v>
      </c>
      <c r="AB768" s="2">
        <v>3</v>
      </c>
      <c r="AC768" s="2">
        <v>0</v>
      </c>
      <c r="AD768" s="2">
        <v>2</v>
      </c>
      <c r="AE768" s="2">
        <v>0</v>
      </c>
      <c r="AF768" s="2">
        <v>0</v>
      </c>
      <c r="AG768" s="2">
        <v>0</v>
      </c>
      <c r="AH768" s="2">
        <v>0</v>
      </c>
      <c r="AI768" s="2">
        <v>0</v>
      </c>
      <c r="AJ768" s="2">
        <v>0</v>
      </c>
      <c r="AK768" s="2">
        <v>0</v>
      </c>
      <c r="AL768" s="2">
        <v>0</v>
      </c>
      <c r="AM768" s="2">
        <v>0</v>
      </c>
      <c r="AN768" s="3">
        <f t="shared" si="48"/>
        <v>269</v>
      </c>
      <c r="AO768">
        <f t="shared" si="49"/>
        <v>114</v>
      </c>
      <c r="AP768">
        <f t="shared" si="50"/>
        <v>0</v>
      </c>
      <c r="AQ768" s="3">
        <f t="shared" si="51"/>
        <v>383</v>
      </c>
    </row>
    <row r="769" spans="1:43" hidden="1" x14ac:dyDescent="0.25">
      <c r="A769" s="2">
        <v>10</v>
      </c>
      <c r="B769" s="2">
        <v>2019</v>
      </c>
      <c r="C769" s="2">
        <v>2</v>
      </c>
      <c r="D769" s="2">
        <v>96</v>
      </c>
      <c r="E769" s="2">
        <v>145</v>
      </c>
      <c r="F769" s="2">
        <v>30</v>
      </c>
      <c r="G769" s="2">
        <v>0</v>
      </c>
      <c r="H769" s="2">
        <v>0</v>
      </c>
      <c r="I769" s="2">
        <v>0</v>
      </c>
      <c r="J769" s="2">
        <v>0</v>
      </c>
      <c r="K769" s="2">
        <v>0</v>
      </c>
      <c r="L769" s="2">
        <v>0</v>
      </c>
      <c r="M769" s="2">
        <v>0</v>
      </c>
      <c r="N769" s="2">
        <v>0</v>
      </c>
      <c r="O769" s="2">
        <v>1</v>
      </c>
      <c r="P769" s="2">
        <v>37</v>
      </c>
      <c r="Q769" s="2">
        <v>9</v>
      </c>
      <c r="R769" s="2">
        <v>1</v>
      </c>
      <c r="S769" s="2">
        <v>0</v>
      </c>
      <c r="T769" s="2">
        <v>0</v>
      </c>
      <c r="U769" s="2">
        <v>0</v>
      </c>
      <c r="V769" s="2">
        <v>0</v>
      </c>
      <c r="W769" s="2">
        <v>0</v>
      </c>
      <c r="X769" s="2">
        <v>0</v>
      </c>
      <c r="Y769" s="2">
        <v>14</v>
      </c>
      <c r="Z769" s="2">
        <v>34</v>
      </c>
      <c r="AA769" s="2">
        <v>13</v>
      </c>
      <c r="AB769" s="2">
        <v>3</v>
      </c>
      <c r="AC769" s="2">
        <v>0</v>
      </c>
      <c r="AD769" s="2">
        <v>2</v>
      </c>
      <c r="AE769" s="2">
        <v>0</v>
      </c>
      <c r="AF769" s="2">
        <v>0</v>
      </c>
      <c r="AG769" s="2">
        <v>0</v>
      </c>
      <c r="AH769" s="2">
        <v>0</v>
      </c>
      <c r="AI769" s="2">
        <v>0</v>
      </c>
      <c r="AJ769" s="2">
        <v>0</v>
      </c>
      <c r="AK769" s="2">
        <v>0</v>
      </c>
      <c r="AL769" s="2">
        <v>0</v>
      </c>
      <c r="AM769" s="2">
        <v>0</v>
      </c>
      <c r="AN769" s="3">
        <f t="shared" si="48"/>
        <v>271</v>
      </c>
      <c r="AO769">
        <f t="shared" si="49"/>
        <v>114</v>
      </c>
      <c r="AP769">
        <f t="shared" si="50"/>
        <v>0</v>
      </c>
      <c r="AQ769" s="3">
        <f t="shared" si="51"/>
        <v>385</v>
      </c>
    </row>
    <row r="770" spans="1:43" hidden="1" x14ac:dyDescent="0.25">
      <c r="A770" s="2">
        <v>10</v>
      </c>
      <c r="B770" s="2">
        <v>2019</v>
      </c>
      <c r="C770" s="2">
        <v>3</v>
      </c>
      <c r="D770" s="2">
        <v>95</v>
      </c>
      <c r="E770" s="2">
        <v>142</v>
      </c>
      <c r="F770" s="2">
        <v>30</v>
      </c>
      <c r="G770" s="2">
        <v>0</v>
      </c>
      <c r="H770" s="2">
        <v>0</v>
      </c>
      <c r="I770" s="2">
        <v>0</v>
      </c>
      <c r="J770" s="2">
        <v>0</v>
      </c>
      <c r="K770" s="2">
        <v>0</v>
      </c>
      <c r="L770" s="2">
        <v>0</v>
      </c>
      <c r="M770" s="2">
        <v>0</v>
      </c>
      <c r="N770" s="2">
        <v>0</v>
      </c>
      <c r="O770" s="2">
        <v>1</v>
      </c>
      <c r="P770" s="2">
        <v>37</v>
      </c>
      <c r="Q770" s="2">
        <v>9</v>
      </c>
      <c r="R770" s="2">
        <v>1</v>
      </c>
      <c r="S770" s="2">
        <v>0</v>
      </c>
      <c r="T770" s="2">
        <v>0</v>
      </c>
      <c r="U770" s="2">
        <v>0</v>
      </c>
      <c r="V770" s="2">
        <v>0</v>
      </c>
      <c r="W770" s="2">
        <v>0</v>
      </c>
      <c r="X770" s="2">
        <v>0</v>
      </c>
      <c r="Y770" s="2">
        <v>14</v>
      </c>
      <c r="Z770" s="2">
        <v>34</v>
      </c>
      <c r="AA770" s="2">
        <v>13</v>
      </c>
      <c r="AB770" s="2">
        <v>3</v>
      </c>
      <c r="AC770" s="2">
        <v>0</v>
      </c>
      <c r="AD770" s="2">
        <v>2</v>
      </c>
      <c r="AE770" s="2">
        <v>0</v>
      </c>
      <c r="AF770" s="2">
        <v>0</v>
      </c>
      <c r="AG770" s="2">
        <v>0</v>
      </c>
      <c r="AH770" s="2">
        <v>0</v>
      </c>
      <c r="AI770" s="2">
        <v>0</v>
      </c>
      <c r="AJ770" s="2">
        <v>0</v>
      </c>
      <c r="AK770" s="2">
        <v>0</v>
      </c>
      <c r="AL770" s="2">
        <v>0</v>
      </c>
      <c r="AM770" s="2">
        <v>0</v>
      </c>
      <c r="AN770" s="3">
        <f t="shared" si="48"/>
        <v>267</v>
      </c>
      <c r="AO770">
        <f t="shared" si="49"/>
        <v>114</v>
      </c>
      <c r="AP770">
        <f t="shared" si="50"/>
        <v>0</v>
      </c>
      <c r="AQ770" s="3">
        <f t="shared" si="51"/>
        <v>381</v>
      </c>
    </row>
    <row r="771" spans="1:43" hidden="1" x14ac:dyDescent="0.25">
      <c r="A771" s="2">
        <v>10</v>
      </c>
      <c r="B771" s="2">
        <v>2019</v>
      </c>
      <c r="C771" s="2">
        <v>4</v>
      </c>
      <c r="D771" s="2">
        <v>93</v>
      </c>
      <c r="E771" s="2">
        <v>142</v>
      </c>
      <c r="F771" s="2">
        <v>30</v>
      </c>
      <c r="G771" s="2">
        <v>0</v>
      </c>
      <c r="H771" s="2">
        <v>0</v>
      </c>
      <c r="I771" s="2">
        <v>0</v>
      </c>
      <c r="J771" s="2">
        <v>0</v>
      </c>
      <c r="K771" s="2">
        <v>0</v>
      </c>
      <c r="L771" s="2">
        <v>0</v>
      </c>
      <c r="M771" s="2">
        <v>0</v>
      </c>
      <c r="N771" s="2">
        <v>0</v>
      </c>
      <c r="O771" s="2">
        <v>1</v>
      </c>
      <c r="P771" s="2">
        <v>35</v>
      </c>
      <c r="Q771" s="2">
        <v>8</v>
      </c>
      <c r="R771" s="2">
        <v>1</v>
      </c>
      <c r="S771" s="2">
        <v>0</v>
      </c>
      <c r="T771" s="2">
        <v>0</v>
      </c>
      <c r="U771" s="2">
        <v>0</v>
      </c>
      <c r="V771" s="2">
        <v>0</v>
      </c>
      <c r="W771" s="2">
        <v>0</v>
      </c>
      <c r="X771" s="2">
        <v>0</v>
      </c>
      <c r="Y771" s="2">
        <v>15</v>
      </c>
      <c r="Z771" s="2">
        <v>35</v>
      </c>
      <c r="AA771" s="2">
        <v>13</v>
      </c>
      <c r="AB771" s="2">
        <v>3</v>
      </c>
      <c r="AC771" s="2">
        <v>0</v>
      </c>
      <c r="AD771" s="2">
        <v>2</v>
      </c>
      <c r="AE771" s="2">
        <v>0</v>
      </c>
      <c r="AF771" s="2">
        <v>0</v>
      </c>
      <c r="AG771" s="2">
        <v>0</v>
      </c>
      <c r="AH771" s="2">
        <v>0</v>
      </c>
      <c r="AI771" s="2">
        <v>0</v>
      </c>
      <c r="AJ771" s="2">
        <v>0</v>
      </c>
      <c r="AK771" s="2">
        <v>0</v>
      </c>
      <c r="AL771" s="2">
        <v>0</v>
      </c>
      <c r="AM771" s="2">
        <v>0</v>
      </c>
      <c r="AN771" s="3">
        <f t="shared" si="48"/>
        <v>265</v>
      </c>
      <c r="AO771">
        <f t="shared" si="49"/>
        <v>113</v>
      </c>
      <c r="AP771">
        <f t="shared" si="50"/>
        <v>0</v>
      </c>
      <c r="AQ771" s="3">
        <f t="shared" si="51"/>
        <v>378</v>
      </c>
    </row>
    <row r="772" spans="1:43" hidden="1" x14ac:dyDescent="0.25">
      <c r="A772" s="2">
        <v>10</v>
      </c>
      <c r="B772" s="2">
        <v>2019</v>
      </c>
      <c r="C772" s="2">
        <v>5</v>
      </c>
      <c r="D772" s="2">
        <v>94</v>
      </c>
      <c r="E772" s="2">
        <v>140</v>
      </c>
      <c r="F772" s="2">
        <v>31</v>
      </c>
      <c r="G772" s="2">
        <v>0</v>
      </c>
      <c r="H772" s="2">
        <v>0</v>
      </c>
      <c r="I772" s="2">
        <v>0</v>
      </c>
      <c r="J772" s="2">
        <v>0</v>
      </c>
      <c r="K772" s="2">
        <v>0</v>
      </c>
      <c r="L772" s="2">
        <v>0</v>
      </c>
      <c r="M772" s="2">
        <v>0</v>
      </c>
      <c r="N772" s="2">
        <v>0</v>
      </c>
      <c r="O772" s="2">
        <v>1</v>
      </c>
      <c r="P772" s="2">
        <v>35</v>
      </c>
      <c r="Q772" s="2">
        <v>8</v>
      </c>
      <c r="R772" s="2">
        <v>1</v>
      </c>
      <c r="S772" s="2">
        <v>0</v>
      </c>
      <c r="T772" s="2">
        <v>0</v>
      </c>
      <c r="U772" s="2">
        <v>0</v>
      </c>
      <c r="V772" s="2">
        <v>0</v>
      </c>
      <c r="W772" s="2">
        <v>0</v>
      </c>
      <c r="X772" s="2">
        <v>0</v>
      </c>
      <c r="Y772" s="2">
        <v>14</v>
      </c>
      <c r="Z772" s="2">
        <v>35</v>
      </c>
      <c r="AA772" s="2">
        <v>13</v>
      </c>
      <c r="AB772" s="2">
        <v>3</v>
      </c>
      <c r="AC772" s="2">
        <v>0</v>
      </c>
      <c r="AD772" s="2">
        <v>2</v>
      </c>
      <c r="AE772" s="2">
        <v>0</v>
      </c>
      <c r="AF772" s="2">
        <v>0</v>
      </c>
      <c r="AG772" s="2">
        <v>0</v>
      </c>
      <c r="AH772" s="2">
        <v>0</v>
      </c>
      <c r="AI772" s="2">
        <v>0</v>
      </c>
      <c r="AJ772" s="2">
        <v>0</v>
      </c>
      <c r="AK772" s="2">
        <v>0</v>
      </c>
      <c r="AL772" s="2">
        <v>0</v>
      </c>
      <c r="AM772" s="2">
        <v>0</v>
      </c>
      <c r="AN772" s="3">
        <f t="shared" si="48"/>
        <v>265</v>
      </c>
      <c r="AO772">
        <f t="shared" si="49"/>
        <v>112</v>
      </c>
      <c r="AP772">
        <f t="shared" si="50"/>
        <v>0</v>
      </c>
      <c r="AQ772" s="3">
        <f t="shared" si="51"/>
        <v>377</v>
      </c>
    </row>
    <row r="773" spans="1:43" hidden="1" x14ac:dyDescent="0.25">
      <c r="A773" s="2">
        <v>10</v>
      </c>
      <c r="B773" s="2">
        <v>2019</v>
      </c>
      <c r="C773" s="2">
        <v>6</v>
      </c>
      <c r="D773" s="2">
        <v>92</v>
      </c>
      <c r="E773" s="2">
        <v>140</v>
      </c>
      <c r="F773" s="2">
        <v>31</v>
      </c>
      <c r="G773" s="2">
        <v>0</v>
      </c>
      <c r="H773" s="2">
        <v>0</v>
      </c>
      <c r="I773" s="2">
        <v>0</v>
      </c>
      <c r="J773" s="2">
        <v>0</v>
      </c>
      <c r="K773" s="2">
        <v>0</v>
      </c>
      <c r="L773" s="2">
        <v>0</v>
      </c>
      <c r="M773" s="2">
        <v>0</v>
      </c>
      <c r="N773" s="2">
        <v>0</v>
      </c>
      <c r="O773" s="2">
        <v>1</v>
      </c>
      <c r="P773" s="2">
        <v>35</v>
      </c>
      <c r="Q773" s="2">
        <v>8</v>
      </c>
      <c r="R773" s="2">
        <v>1</v>
      </c>
      <c r="S773" s="2">
        <v>0</v>
      </c>
      <c r="T773" s="2">
        <v>0</v>
      </c>
      <c r="U773" s="2">
        <v>0</v>
      </c>
      <c r="V773" s="2">
        <v>0</v>
      </c>
      <c r="W773" s="2">
        <v>0</v>
      </c>
      <c r="X773" s="2">
        <v>0</v>
      </c>
      <c r="Y773" s="2">
        <v>14</v>
      </c>
      <c r="Z773" s="2">
        <v>35</v>
      </c>
      <c r="AA773" s="2">
        <v>13</v>
      </c>
      <c r="AB773" s="2">
        <v>3</v>
      </c>
      <c r="AC773" s="2">
        <v>0</v>
      </c>
      <c r="AD773" s="2">
        <v>2</v>
      </c>
      <c r="AE773" s="2">
        <v>0</v>
      </c>
      <c r="AF773" s="2">
        <v>0</v>
      </c>
      <c r="AG773" s="2">
        <v>0</v>
      </c>
      <c r="AH773" s="2">
        <v>0</v>
      </c>
      <c r="AI773" s="2">
        <v>0</v>
      </c>
      <c r="AJ773" s="2">
        <v>0</v>
      </c>
      <c r="AK773" s="2">
        <v>0</v>
      </c>
      <c r="AL773" s="2">
        <v>0</v>
      </c>
      <c r="AM773" s="2">
        <v>0</v>
      </c>
      <c r="AN773" s="3">
        <f t="shared" si="48"/>
        <v>263</v>
      </c>
      <c r="AO773">
        <f t="shared" si="49"/>
        <v>112</v>
      </c>
      <c r="AP773">
        <f t="shared" si="50"/>
        <v>0</v>
      </c>
      <c r="AQ773" s="3">
        <f t="shared" si="51"/>
        <v>375</v>
      </c>
    </row>
    <row r="774" spans="1:43" hidden="1" x14ac:dyDescent="0.25">
      <c r="A774" s="2">
        <v>10</v>
      </c>
      <c r="B774" s="2">
        <v>2019</v>
      </c>
      <c r="C774" s="2">
        <v>7</v>
      </c>
      <c r="D774" s="2">
        <v>118</v>
      </c>
      <c r="E774" s="2">
        <v>121</v>
      </c>
      <c r="F774" s="2">
        <v>24</v>
      </c>
      <c r="G774" s="2">
        <v>0</v>
      </c>
      <c r="H774" s="2">
        <v>0</v>
      </c>
      <c r="I774" s="2">
        <v>0</v>
      </c>
      <c r="J774" s="2">
        <v>0</v>
      </c>
      <c r="K774" s="2">
        <v>0</v>
      </c>
      <c r="L774" s="2">
        <v>0</v>
      </c>
      <c r="M774" s="2">
        <v>0</v>
      </c>
      <c r="N774" s="2">
        <v>0</v>
      </c>
      <c r="O774" s="2">
        <v>1</v>
      </c>
      <c r="P774" s="2">
        <v>34</v>
      </c>
      <c r="Q774" s="2">
        <v>10</v>
      </c>
      <c r="R774" s="2">
        <v>0</v>
      </c>
      <c r="S774" s="2">
        <v>0</v>
      </c>
      <c r="T774" s="2">
        <v>0</v>
      </c>
      <c r="U774" s="2">
        <v>0</v>
      </c>
      <c r="V774" s="2">
        <v>0</v>
      </c>
      <c r="W774" s="2">
        <v>0</v>
      </c>
      <c r="X774" s="2">
        <v>0</v>
      </c>
      <c r="Y774" s="2">
        <v>12</v>
      </c>
      <c r="Z774" s="2">
        <v>37</v>
      </c>
      <c r="AA774" s="2">
        <v>14</v>
      </c>
      <c r="AB774" s="2">
        <v>2</v>
      </c>
      <c r="AC774" s="2">
        <v>0</v>
      </c>
      <c r="AD774" s="2">
        <v>2</v>
      </c>
      <c r="AE774" s="2">
        <v>0</v>
      </c>
      <c r="AF774" s="2">
        <v>0</v>
      </c>
      <c r="AG774" s="2">
        <v>0</v>
      </c>
      <c r="AH774" s="2">
        <v>0</v>
      </c>
      <c r="AI774" s="2">
        <v>0</v>
      </c>
      <c r="AJ774" s="2">
        <v>0</v>
      </c>
      <c r="AK774" s="2">
        <v>0</v>
      </c>
      <c r="AL774" s="2">
        <v>0</v>
      </c>
      <c r="AM774" s="2">
        <v>0</v>
      </c>
      <c r="AN774" s="3">
        <f t="shared" si="48"/>
        <v>263</v>
      </c>
      <c r="AO774">
        <f t="shared" si="49"/>
        <v>112</v>
      </c>
      <c r="AP774">
        <f t="shared" si="50"/>
        <v>0</v>
      </c>
      <c r="AQ774" s="3">
        <f t="shared" si="51"/>
        <v>375</v>
      </c>
    </row>
    <row r="775" spans="1:43" hidden="1" x14ac:dyDescent="0.25">
      <c r="A775" s="2">
        <v>10</v>
      </c>
      <c r="B775" s="2">
        <v>2019</v>
      </c>
      <c r="C775" s="2">
        <v>8</v>
      </c>
      <c r="D775" s="2">
        <v>117</v>
      </c>
      <c r="E775" s="2">
        <v>120</v>
      </c>
      <c r="F775" s="2">
        <v>24</v>
      </c>
      <c r="G775" s="2">
        <v>0</v>
      </c>
      <c r="H775" s="2">
        <v>0</v>
      </c>
      <c r="I775" s="2">
        <v>0</v>
      </c>
      <c r="J775" s="2">
        <v>0</v>
      </c>
      <c r="K775" s="2">
        <v>0</v>
      </c>
      <c r="L775" s="2">
        <v>0</v>
      </c>
      <c r="M775" s="2">
        <v>0</v>
      </c>
      <c r="N775" s="2">
        <v>0</v>
      </c>
      <c r="O775" s="2">
        <v>1</v>
      </c>
      <c r="P775" s="2">
        <v>33</v>
      </c>
      <c r="Q775" s="2">
        <v>10</v>
      </c>
      <c r="R775" s="2">
        <v>0</v>
      </c>
      <c r="S775" s="2">
        <v>0</v>
      </c>
      <c r="T775" s="2">
        <v>0</v>
      </c>
      <c r="U775" s="2">
        <v>0</v>
      </c>
      <c r="V775" s="2">
        <v>0</v>
      </c>
      <c r="W775" s="2">
        <v>0</v>
      </c>
      <c r="X775" s="2">
        <v>0</v>
      </c>
      <c r="Y775" s="2">
        <v>12</v>
      </c>
      <c r="Z775" s="2">
        <v>37</v>
      </c>
      <c r="AA775" s="2">
        <v>14</v>
      </c>
      <c r="AB775" s="2">
        <v>2</v>
      </c>
      <c r="AC775" s="2">
        <v>0</v>
      </c>
      <c r="AD775" s="2">
        <v>2</v>
      </c>
      <c r="AE775" s="2">
        <v>0</v>
      </c>
      <c r="AF775" s="2">
        <v>0</v>
      </c>
      <c r="AG775" s="2">
        <v>0</v>
      </c>
      <c r="AH775" s="2">
        <v>0</v>
      </c>
      <c r="AI775" s="2">
        <v>0</v>
      </c>
      <c r="AJ775" s="2">
        <v>0</v>
      </c>
      <c r="AK775" s="2">
        <v>0</v>
      </c>
      <c r="AL775" s="2">
        <v>0</v>
      </c>
      <c r="AM775" s="2">
        <v>0</v>
      </c>
      <c r="AN775" s="3">
        <f t="shared" si="48"/>
        <v>261</v>
      </c>
      <c r="AO775">
        <f t="shared" si="49"/>
        <v>111</v>
      </c>
      <c r="AP775">
        <f t="shared" si="50"/>
        <v>0</v>
      </c>
      <c r="AQ775" s="3">
        <f t="shared" si="51"/>
        <v>372</v>
      </c>
    </row>
    <row r="776" spans="1:43" hidden="1" x14ac:dyDescent="0.25">
      <c r="A776" s="2">
        <v>10</v>
      </c>
      <c r="B776" s="2">
        <v>2019</v>
      </c>
      <c r="C776" s="2">
        <v>9</v>
      </c>
      <c r="D776" s="2">
        <v>116</v>
      </c>
      <c r="E776" s="2">
        <v>121</v>
      </c>
      <c r="F776" s="2">
        <v>24</v>
      </c>
      <c r="G776" s="2">
        <v>0</v>
      </c>
      <c r="H776" s="2">
        <v>0</v>
      </c>
      <c r="I776" s="2">
        <v>0</v>
      </c>
      <c r="J776" s="2">
        <v>0</v>
      </c>
      <c r="K776" s="2">
        <v>0</v>
      </c>
      <c r="L776" s="2">
        <v>0</v>
      </c>
      <c r="M776" s="2">
        <v>0</v>
      </c>
      <c r="N776" s="2">
        <v>0</v>
      </c>
      <c r="O776" s="2">
        <v>1</v>
      </c>
      <c r="P776" s="2">
        <v>33</v>
      </c>
      <c r="Q776" s="2">
        <v>10</v>
      </c>
      <c r="R776" s="2">
        <v>0</v>
      </c>
      <c r="S776" s="2">
        <v>0</v>
      </c>
      <c r="T776" s="2">
        <v>0</v>
      </c>
      <c r="U776" s="2">
        <v>0</v>
      </c>
      <c r="V776" s="2">
        <v>0</v>
      </c>
      <c r="W776" s="2">
        <v>0</v>
      </c>
      <c r="X776" s="2">
        <v>0</v>
      </c>
      <c r="Y776" s="2">
        <v>12</v>
      </c>
      <c r="Z776" s="2">
        <v>37</v>
      </c>
      <c r="AA776" s="2">
        <v>14</v>
      </c>
      <c r="AB776" s="2">
        <v>2</v>
      </c>
      <c r="AC776" s="2">
        <v>0</v>
      </c>
      <c r="AD776" s="2">
        <v>2</v>
      </c>
      <c r="AE776" s="2">
        <v>0</v>
      </c>
      <c r="AF776" s="2">
        <v>0</v>
      </c>
      <c r="AG776" s="2">
        <v>0</v>
      </c>
      <c r="AH776" s="2">
        <v>0</v>
      </c>
      <c r="AI776" s="2">
        <v>0</v>
      </c>
      <c r="AJ776" s="2">
        <v>0</v>
      </c>
      <c r="AK776" s="2">
        <v>0</v>
      </c>
      <c r="AL776" s="2">
        <v>0</v>
      </c>
      <c r="AM776" s="2">
        <v>0</v>
      </c>
      <c r="AN776" s="3">
        <f t="shared" si="48"/>
        <v>261</v>
      </c>
      <c r="AO776">
        <f t="shared" si="49"/>
        <v>111</v>
      </c>
      <c r="AP776">
        <f t="shared" si="50"/>
        <v>0</v>
      </c>
      <c r="AQ776" s="3">
        <f t="shared" si="51"/>
        <v>372</v>
      </c>
    </row>
    <row r="777" spans="1:43" hidden="1" x14ac:dyDescent="0.25">
      <c r="A777" s="2">
        <v>10</v>
      </c>
      <c r="B777" s="2">
        <v>2019</v>
      </c>
      <c r="C777" s="2">
        <v>10</v>
      </c>
      <c r="D777" s="2">
        <v>116</v>
      </c>
      <c r="E777" s="2">
        <v>120</v>
      </c>
      <c r="F777" s="2">
        <v>24</v>
      </c>
      <c r="G777" s="2">
        <v>0</v>
      </c>
      <c r="H777" s="2">
        <v>0</v>
      </c>
      <c r="I777" s="2">
        <v>0</v>
      </c>
      <c r="J777" s="2">
        <v>0</v>
      </c>
      <c r="K777" s="2">
        <v>0</v>
      </c>
      <c r="L777" s="2">
        <v>0</v>
      </c>
      <c r="M777" s="2">
        <v>0</v>
      </c>
      <c r="N777" s="2">
        <v>0</v>
      </c>
      <c r="O777" s="2">
        <v>1</v>
      </c>
      <c r="P777" s="2">
        <v>34</v>
      </c>
      <c r="Q777" s="2">
        <v>11</v>
      </c>
      <c r="R777" s="2">
        <v>0</v>
      </c>
      <c r="S777" s="2">
        <v>0</v>
      </c>
      <c r="T777" s="2">
        <v>0</v>
      </c>
      <c r="U777" s="2">
        <v>0</v>
      </c>
      <c r="V777" s="2">
        <v>0</v>
      </c>
      <c r="W777" s="2">
        <v>0</v>
      </c>
      <c r="X777" s="2">
        <v>0</v>
      </c>
      <c r="Y777" s="2">
        <v>12</v>
      </c>
      <c r="Z777" s="2">
        <v>37</v>
      </c>
      <c r="AA777" s="2">
        <v>14</v>
      </c>
      <c r="AB777" s="2">
        <v>2</v>
      </c>
      <c r="AC777" s="2">
        <v>0</v>
      </c>
      <c r="AD777" s="2">
        <v>2</v>
      </c>
      <c r="AE777" s="2">
        <v>0</v>
      </c>
      <c r="AF777" s="2">
        <v>0</v>
      </c>
      <c r="AG777" s="2">
        <v>0</v>
      </c>
      <c r="AH777" s="2">
        <v>0</v>
      </c>
      <c r="AI777" s="2">
        <v>0</v>
      </c>
      <c r="AJ777" s="2">
        <v>0</v>
      </c>
      <c r="AK777" s="2">
        <v>0</v>
      </c>
      <c r="AL777" s="2">
        <v>0</v>
      </c>
      <c r="AM777" s="2">
        <v>0</v>
      </c>
      <c r="AN777" s="3">
        <f t="shared" si="48"/>
        <v>260</v>
      </c>
      <c r="AO777">
        <f t="shared" si="49"/>
        <v>113</v>
      </c>
      <c r="AP777">
        <f t="shared" si="50"/>
        <v>0</v>
      </c>
      <c r="AQ777" s="3">
        <f t="shared" si="51"/>
        <v>373</v>
      </c>
    </row>
    <row r="778" spans="1:43" hidden="1" x14ac:dyDescent="0.25">
      <c r="A778" s="2">
        <v>10</v>
      </c>
      <c r="B778" s="2">
        <v>2019</v>
      </c>
      <c r="C778" s="2">
        <v>11</v>
      </c>
      <c r="D778" s="2">
        <v>116</v>
      </c>
      <c r="E778" s="2">
        <v>120</v>
      </c>
      <c r="F778" s="2">
        <v>24</v>
      </c>
      <c r="G778" s="2">
        <v>0</v>
      </c>
      <c r="H778" s="2">
        <v>0</v>
      </c>
      <c r="I778" s="2">
        <v>0</v>
      </c>
      <c r="J778" s="2">
        <v>0</v>
      </c>
      <c r="K778" s="2">
        <v>0</v>
      </c>
      <c r="L778" s="2">
        <v>0</v>
      </c>
      <c r="M778" s="2">
        <v>0</v>
      </c>
      <c r="N778" s="2">
        <v>0</v>
      </c>
      <c r="O778" s="2">
        <v>1</v>
      </c>
      <c r="P778" s="2">
        <v>33</v>
      </c>
      <c r="Q778" s="2">
        <v>10</v>
      </c>
      <c r="R778" s="2">
        <v>0</v>
      </c>
      <c r="S778" s="2">
        <v>1</v>
      </c>
      <c r="T778" s="2">
        <v>0</v>
      </c>
      <c r="U778" s="2">
        <v>0</v>
      </c>
      <c r="V778" s="2">
        <v>0</v>
      </c>
      <c r="W778" s="2">
        <v>0</v>
      </c>
      <c r="X778" s="2">
        <v>0</v>
      </c>
      <c r="Y778" s="2">
        <v>12</v>
      </c>
      <c r="Z778" s="2">
        <v>38</v>
      </c>
      <c r="AA778" s="2">
        <v>14</v>
      </c>
      <c r="AB778" s="2">
        <v>2</v>
      </c>
      <c r="AC778" s="2">
        <v>0</v>
      </c>
      <c r="AD778" s="2">
        <v>2</v>
      </c>
      <c r="AE778" s="2">
        <v>0</v>
      </c>
      <c r="AF778" s="2">
        <v>0</v>
      </c>
      <c r="AG778" s="2">
        <v>0</v>
      </c>
      <c r="AH778" s="2">
        <v>0</v>
      </c>
      <c r="AI778" s="2">
        <v>0</v>
      </c>
      <c r="AJ778" s="2">
        <v>0</v>
      </c>
      <c r="AK778" s="2">
        <v>0</v>
      </c>
      <c r="AL778" s="2">
        <v>0</v>
      </c>
      <c r="AM778" s="2">
        <v>0</v>
      </c>
      <c r="AN778" s="3">
        <f t="shared" si="48"/>
        <v>260</v>
      </c>
      <c r="AO778">
        <f t="shared" si="49"/>
        <v>113</v>
      </c>
      <c r="AP778">
        <f t="shared" si="50"/>
        <v>0</v>
      </c>
      <c r="AQ778" s="3">
        <f t="shared" si="51"/>
        <v>373</v>
      </c>
    </row>
    <row r="779" spans="1:43" x14ac:dyDescent="0.25">
      <c r="A779" s="2">
        <v>10</v>
      </c>
      <c r="B779" s="2">
        <v>2019</v>
      </c>
      <c r="C779" s="2">
        <v>12</v>
      </c>
      <c r="D779" s="2">
        <v>117</v>
      </c>
      <c r="E779" s="2">
        <v>122</v>
      </c>
      <c r="F779" s="2">
        <v>23</v>
      </c>
      <c r="G779" s="2">
        <v>0</v>
      </c>
      <c r="H779" s="2">
        <v>0</v>
      </c>
      <c r="I779" s="2">
        <v>0</v>
      </c>
      <c r="J779" s="2">
        <v>0</v>
      </c>
      <c r="K779" s="2">
        <v>0</v>
      </c>
      <c r="L779" s="2">
        <v>0</v>
      </c>
      <c r="M779" s="2">
        <v>0</v>
      </c>
      <c r="N779" s="2">
        <v>0</v>
      </c>
      <c r="O779" s="2">
        <v>1</v>
      </c>
      <c r="P779" s="2">
        <v>33</v>
      </c>
      <c r="Q779" s="2">
        <v>10</v>
      </c>
      <c r="R779" s="2">
        <v>0</v>
      </c>
      <c r="S779" s="2">
        <v>1</v>
      </c>
      <c r="T779" s="2">
        <v>0</v>
      </c>
      <c r="U779" s="2">
        <v>0</v>
      </c>
      <c r="V779" s="2">
        <v>0</v>
      </c>
      <c r="W779" s="2">
        <v>0</v>
      </c>
      <c r="X779" s="2">
        <v>0</v>
      </c>
      <c r="Y779" s="2">
        <v>12</v>
      </c>
      <c r="Z779" s="2">
        <v>38</v>
      </c>
      <c r="AA779" s="2">
        <v>14</v>
      </c>
      <c r="AB779" s="2">
        <v>2</v>
      </c>
      <c r="AC779" s="2">
        <v>0</v>
      </c>
      <c r="AD779" s="2">
        <v>2</v>
      </c>
      <c r="AE779" s="2">
        <v>0</v>
      </c>
      <c r="AF779" s="2">
        <v>0</v>
      </c>
      <c r="AG779" s="2">
        <v>0</v>
      </c>
      <c r="AH779" s="2">
        <v>0</v>
      </c>
      <c r="AI779" s="2">
        <v>0</v>
      </c>
      <c r="AJ779" s="2">
        <v>0</v>
      </c>
      <c r="AK779" s="2">
        <v>0</v>
      </c>
      <c r="AL779" s="2">
        <v>0</v>
      </c>
      <c r="AM779" s="2">
        <v>0</v>
      </c>
      <c r="AN779" s="3">
        <f t="shared" si="48"/>
        <v>262</v>
      </c>
      <c r="AO779">
        <f t="shared" si="49"/>
        <v>113</v>
      </c>
      <c r="AP779">
        <f t="shared" si="50"/>
        <v>0</v>
      </c>
      <c r="AQ779" s="3">
        <f t="shared" si="51"/>
        <v>375</v>
      </c>
    </row>
    <row r="780" spans="1:43" hidden="1" x14ac:dyDescent="0.25">
      <c r="A780" s="2">
        <v>11</v>
      </c>
      <c r="B780" s="2">
        <v>2019</v>
      </c>
      <c r="C780" s="2">
        <v>1</v>
      </c>
      <c r="D780" s="4">
        <v>9873</v>
      </c>
      <c r="E780" s="4">
        <v>16196</v>
      </c>
      <c r="F780" s="4">
        <v>12389</v>
      </c>
      <c r="G780" s="2">
        <v>54</v>
      </c>
      <c r="H780" s="2">
        <v>279</v>
      </c>
      <c r="I780" s="2">
        <v>5</v>
      </c>
      <c r="J780" s="2">
        <v>11</v>
      </c>
      <c r="K780" s="2">
        <v>128</v>
      </c>
      <c r="L780" s="2">
        <v>39</v>
      </c>
      <c r="M780" s="2">
        <v>1</v>
      </c>
      <c r="N780" s="2">
        <v>0</v>
      </c>
      <c r="O780" s="2">
        <v>57</v>
      </c>
      <c r="P780" s="2">
        <v>404</v>
      </c>
      <c r="Q780" s="2">
        <v>209</v>
      </c>
      <c r="R780" s="2">
        <v>26</v>
      </c>
      <c r="S780" s="2">
        <v>1</v>
      </c>
      <c r="T780" s="2">
        <v>0</v>
      </c>
      <c r="U780" s="2">
        <v>0</v>
      </c>
      <c r="V780" s="2">
        <v>0</v>
      </c>
      <c r="W780" s="2">
        <v>0</v>
      </c>
      <c r="X780" s="2">
        <v>18</v>
      </c>
      <c r="Y780" s="2">
        <v>399</v>
      </c>
      <c r="Z780" s="4">
        <v>1095</v>
      </c>
      <c r="AA780" s="2">
        <v>481</v>
      </c>
      <c r="AB780" s="2">
        <v>36</v>
      </c>
      <c r="AC780" s="2">
        <v>13</v>
      </c>
      <c r="AD780" s="2">
        <v>5</v>
      </c>
      <c r="AE780" s="2">
        <v>0</v>
      </c>
      <c r="AF780" s="2">
        <v>0</v>
      </c>
      <c r="AG780" s="2">
        <v>0</v>
      </c>
      <c r="AH780" s="2">
        <v>1</v>
      </c>
      <c r="AI780" s="2">
        <v>0</v>
      </c>
      <c r="AJ780" s="2">
        <v>0</v>
      </c>
      <c r="AK780" s="2">
        <v>0</v>
      </c>
      <c r="AL780" s="2">
        <v>0</v>
      </c>
      <c r="AM780" s="2">
        <v>0</v>
      </c>
      <c r="AN780" s="3">
        <f t="shared" si="48"/>
        <v>38975</v>
      </c>
      <c r="AO780">
        <f t="shared" si="49"/>
        <v>2744</v>
      </c>
      <c r="AP780">
        <f t="shared" si="50"/>
        <v>1</v>
      </c>
      <c r="AQ780" s="3">
        <f t="shared" si="51"/>
        <v>41720</v>
      </c>
    </row>
    <row r="781" spans="1:43" hidden="1" x14ac:dyDescent="0.25">
      <c r="A781" s="2">
        <v>11</v>
      </c>
      <c r="B781" s="2">
        <v>2019</v>
      </c>
      <c r="C781" s="2">
        <v>2</v>
      </c>
      <c r="D781" s="4">
        <v>9857</v>
      </c>
      <c r="E781" s="4">
        <v>16215</v>
      </c>
      <c r="F781" s="4">
        <v>12552</v>
      </c>
      <c r="G781" s="2">
        <v>57</v>
      </c>
      <c r="H781" s="2">
        <v>278</v>
      </c>
      <c r="I781" s="2">
        <v>5</v>
      </c>
      <c r="J781" s="2">
        <v>11</v>
      </c>
      <c r="K781" s="2">
        <v>128</v>
      </c>
      <c r="L781" s="2">
        <v>39</v>
      </c>
      <c r="M781" s="2">
        <v>1</v>
      </c>
      <c r="N781" s="2">
        <v>0</v>
      </c>
      <c r="O781" s="2">
        <v>58</v>
      </c>
      <c r="P781" s="2">
        <v>409</v>
      </c>
      <c r="Q781" s="2">
        <v>213</v>
      </c>
      <c r="R781" s="2">
        <v>28</v>
      </c>
      <c r="S781" s="2">
        <v>1</v>
      </c>
      <c r="T781" s="2">
        <v>0</v>
      </c>
      <c r="U781" s="2">
        <v>0</v>
      </c>
      <c r="V781" s="2">
        <v>0</v>
      </c>
      <c r="W781" s="2">
        <v>0</v>
      </c>
      <c r="X781" s="2">
        <v>21</v>
      </c>
      <c r="Y781" s="2">
        <v>404</v>
      </c>
      <c r="Z781" s="4">
        <v>1100</v>
      </c>
      <c r="AA781" s="2">
        <v>485</v>
      </c>
      <c r="AB781" s="2">
        <v>38</v>
      </c>
      <c r="AC781" s="2">
        <v>13</v>
      </c>
      <c r="AD781" s="2">
        <v>5</v>
      </c>
      <c r="AE781" s="2">
        <v>0</v>
      </c>
      <c r="AF781" s="2">
        <v>0</v>
      </c>
      <c r="AG781" s="2">
        <v>0</v>
      </c>
      <c r="AH781" s="2">
        <v>1</v>
      </c>
      <c r="AI781" s="2">
        <v>0</v>
      </c>
      <c r="AJ781" s="2">
        <v>0</v>
      </c>
      <c r="AK781" s="2">
        <v>0</v>
      </c>
      <c r="AL781" s="2">
        <v>0</v>
      </c>
      <c r="AM781" s="2">
        <v>0</v>
      </c>
      <c r="AN781" s="3">
        <f t="shared" si="48"/>
        <v>39143</v>
      </c>
      <c r="AO781">
        <f t="shared" si="49"/>
        <v>2775</v>
      </c>
      <c r="AP781">
        <f t="shared" si="50"/>
        <v>1</v>
      </c>
      <c r="AQ781" s="3">
        <f t="shared" si="51"/>
        <v>41919</v>
      </c>
    </row>
    <row r="782" spans="1:43" hidden="1" x14ac:dyDescent="0.25">
      <c r="A782" s="2">
        <v>11</v>
      </c>
      <c r="B782" s="2">
        <v>2019</v>
      </c>
      <c r="C782" s="2">
        <v>3</v>
      </c>
      <c r="D782" s="4">
        <v>9857</v>
      </c>
      <c r="E782" s="4">
        <v>16201</v>
      </c>
      <c r="F782" s="4">
        <v>12867</v>
      </c>
      <c r="G782" s="2">
        <v>56</v>
      </c>
      <c r="H782" s="2">
        <v>279</v>
      </c>
      <c r="I782" s="2">
        <v>5</v>
      </c>
      <c r="J782" s="2">
        <v>12</v>
      </c>
      <c r="K782" s="2">
        <v>128</v>
      </c>
      <c r="L782" s="2">
        <v>39</v>
      </c>
      <c r="M782" s="2">
        <v>1</v>
      </c>
      <c r="N782" s="2">
        <v>0</v>
      </c>
      <c r="O782" s="2">
        <v>61</v>
      </c>
      <c r="P782" s="2">
        <v>414</v>
      </c>
      <c r="Q782" s="2">
        <v>225</v>
      </c>
      <c r="R782" s="2">
        <v>26</v>
      </c>
      <c r="S782" s="2">
        <v>1</v>
      </c>
      <c r="T782" s="2">
        <v>0</v>
      </c>
      <c r="U782" s="2">
        <v>0</v>
      </c>
      <c r="V782" s="2">
        <v>0</v>
      </c>
      <c r="W782" s="2">
        <v>0</v>
      </c>
      <c r="X782" s="2">
        <v>21</v>
      </c>
      <c r="Y782" s="2">
        <v>396</v>
      </c>
      <c r="Z782" s="4">
        <v>1090</v>
      </c>
      <c r="AA782" s="2">
        <v>487</v>
      </c>
      <c r="AB782" s="2">
        <v>37</v>
      </c>
      <c r="AC782" s="2">
        <v>13</v>
      </c>
      <c r="AD782" s="2">
        <v>5</v>
      </c>
      <c r="AE782" s="2">
        <v>0</v>
      </c>
      <c r="AF782" s="2">
        <v>0</v>
      </c>
      <c r="AG782" s="2">
        <v>0</v>
      </c>
      <c r="AH782" s="2">
        <v>1</v>
      </c>
      <c r="AI782" s="2">
        <v>0</v>
      </c>
      <c r="AJ782" s="2">
        <v>0</v>
      </c>
      <c r="AK782" s="2">
        <v>0</v>
      </c>
      <c r="AL782" s="2">
        <v>0</v>
      </c>
      <c r="AM782" s="2">
        <v>0</v>
      </c>
      <c r="AN782" s="3">
        <f t="shared" si="48"/>
        <v>39445</v>
      </c>
      <c r="AO782">
        <f t="shared" si="49"/>
        <v>2776</v>
      </c>
      <c r="AP782">
        <f t="shared" si="50"/>
        <v>1</v>
      </c>
      <c r="AQ782" s="3">
        <f t="shared" si="51"/>
        <v>42222</v>
      </c>
    </row>
    <row r="783" spans="1:43" hidden="1" x14ac:dyDescent="0.25">
      <c r="A783" s="2">
        <v>11</v>
      </c>
      <c r="B783" s="2">
        <v>2019</v>
      </c>
      <c r="C783" s="2">
        <v>4</v>
      </c>
      <c r="D783" s="4">
        <v>9843</v>
      </c>
      <c r="E783" s="4">
        <v>16235</v>
      </c>
      <c r="F783" s="4">
        <v>13046</v>
      </c>
      <c r="G783" s="2">
        <v>56</v>
      </c>
      <c r="H783" s="2">
        <v>278</v>
      </c>
      <c r="I783" s="2">
        <v>5</v>
      </c>
      <c r="J783" s="2">
        <v>13</v>
      </c>
      <c r="K783" s="2">
        <v>128</v>
      </c>
      <c r="L783" s="2">
        <v>39</v>
      </c>
      <c r="M783" s="2">
        <v>1</v>
      </c>
      <c r="N783" s="2">
        <v>0</v>
      </c>
      <c r="O783" s="2">
        <v>62</v>
      </c>
      <c r="P783" s="2">
        <v>414</v>
      </c>
      <c r="Q783" s="2">
        <v>230</v>
      </c>
      <c r="R783" s="2">
        <v>26</v>
      </c>
      <c r="S783" s="2">
        <v>1</v>
      </c>
      <c r="T783" s="2">
        <v>0</v>
      </c>
      <c r="U783" s="2">
        <v>0</v>
      </c>
      <c r="V783" s="2">
        <v>0</v>
      </c>
      <c r="W783" s="2">
        <v>0</v>
      </c>
      <c r="X783" s="2">
        <v>21</v>
      </c>
      <c r="Y783" s="2">
        <v>397</v>
      </c>
      <c r="Z783" s="4">
        <v>1091</v>
      </c>
      <c r="AA783" s="2">
        <v>491</v>
      </c>
      <c r="AB783" s="2">
        <v>37</v>
      </c>
      <c r="AC783" s="2">
        <v>13</v>
      </c>
      <c r="AD783" s="2">
        <v>5</v>
      </c>
      <c r="AE783" s="2">
        <v>0</v>
      </c>
      <c r="AF783" s="2">
        <v>0</v>
      </c>
      <c r="AG783" s="2">
        <v>0</v>
      </c>
      <c r="AH783" s="2">
        <v>1</v>
      </c>
      <c r="AI783" s="2">
        <v>0</v>
      </c>
      <c r="AJ783" s="2">
        <v>0</v>
      </c>
      <c r="AK783" s="2">
        <v>0</v>
      </c>
      <c r="AL783" s="2">
        <v>0</v>
      </c>
      <c r="AM783" s="2">
        <v>0</v>
      </c>
      <c r="AN783" s="3">
        <f t="shared" si="48"/>
        <v>39644</v>
      </c>
      <c r="AO783">
        <f t="shared" si="49"/>
        <v>2788</v>
      </c>
      <c r="AP783">
        <f t="shared" si="50"/>
        <v>1</v>
      </c>
      <c r="AQ783" s="3">
        <f t="shared" si="51"/>
        <v>42433</v>
      </c>
    </row>
    <row r="784" spans="1:43" hidden="1" x14ac:dyDescent="0.25">
      <c r="A784" s="2">
        <v>11</v>
      </c>
      <c r="B784" s="2">
        <v>2019</v>
      </c>
      <c r="C784" s="2">
        <v>5</v>
      </c>
      <c r="D784" s="4">
        <v>9824</v>
      </c>
      <c r="E784" s="4">
        <v>16221</v>
      </c>
      <c r="F784" s="4">
        <v>13201</v>
      </c>
      <c r="G784" s="2">
        <v>55</v>
      </c>
      <c r="H784" s="2">
        <v>275</v>
      </c>
      <c r="I784" s="2">
        <v>5</v>
      </c>
      <c r="J784" s="2">
        <v>13</v>
      </c>
      <c r="K784" s="2">
        <v>129</v>
      </c>
      <c r="L784" s="2">
        <v>39</v>
      </c>
      <c r="M784" s="2">
        <v>1</v>
      </c>
      <c r="N784" s="2">
        <v>0</v>
      </c>
      <c r="O784" s="2">
        <v>67</v>
      </c>
      <c r="P784" s="2">
        <v>414</v>
      </c>
      <c r="Q784" s="2">
        <v>224</v>
      </c>
      <c r="R784" s="2">
        <v>28</v>
      </c>
      <c r="S784" s="2">
        <v>2</v>
      </c>
      <c r="T784" s="2">
        <v>0</v>
      </c>
      <c r="U784" s="2">
        <v>0</v>
      </c>
      <c r="V784" s="2">
        <v>0</v>
      </c>
      <c r="W784" s="2">
        <v>0</v>
      </c>
      <c r="X784" s="2">
        <v>21</v>
      </c>
      <c r="Y784" s="2">
        <v>397</v>
      </c>
      <c r="Z784" s="4">
        <v>1099</v>
      </c>
      <c r="AA784" s="2">
        <v>488</v>
      </c>
      <c r="AB784" s="2">
        <v>35</v>
      </c>
      <c r="AC784" s="2">
        <v>13</v>
      </c>
      <c r="AD784" s="2">
        <v>5</v>
      </c>
      <c r="AE784" s="2">
        <v>0</v>
      </c>
      <c r="AF784" s="2">
        <v>0</v>
      </c>
      <c r="AG784" s="2">
        <v>0</v>
      </c>
      <c r="AH784" s="2">
        <v>1</v>
      </c>
      <c r="AI784" s="2">
        <v>0</v>
      </c>
      <c r="AJ784" s="2">
        <v>0</v>
      </c>
      <c r="AK784" s="2">
        <v>0</v>
      </c>
      <c r="AL784" s="2">
        <v>0</v>
      </c>
      <c r="AM784" s="2">
        <v>0</v>
      </c>
      <c r="AN784" s="3">
        <f t="shared" si="48"/>
        <v>39763</v>
      </c>
      <c r="AO784">
        <f t="shared" si="49"/>
        <v>2793</v>
      </c>
      <c r="AP784">
        <f t="shared" si="50"/>
        <v>1</v>
      </c>
      <c r="AQ784" s="3">
        <f t="shared" si="51"/>
        <v>42557</v>
      </c>
    </row>
    <row r="785" spans="1:43" hidden="1" x14ac:dyDescent="0.25">
      <c r="A785" s="2">
        <v>11</v>
      </c>
      <c r="B785" s="2">
        <v>2019</v>
      </c>
      <c r="C785" s="2">
        <v>6</v>
      </c>
      <c r="D785" s="4">
        <v>9784</v>
      </c>
      <c r="E785" s="4">
        <v>16213</v>
      </c>
      <c r="F785" s="4">
        <v>13432</v>
      </c>
      <c r="G785" s="2">
        <v>55</v>
      </c>
      <c r="H785" s="2">
        <v>274</v>
      </c>
      <c r="I785" s="2">
        <v>5</v>
      </c>
      <c r="J785" s="2">
        <v>13</v>
      </c>
      <c r="K785" s="2">
        <v>129</v>
      </c>
      <c r="L785" s="2">
        <v>39</v>
      </c>
      <c r="M785" s="2">
        <v>1</v>
      </c>
      <c r="N785" s="2">
        <v>0</v>
      </c>
      <c r="O785" s="2">
        <v>67</v>
      </c>
      <c r="P785" s="2">
        <v>410</v>
      </c>
      <c r="Q785" s="2">
        <v>229</v>
      </c>
      <c r="R785" s="2">
        <v>30</v>
      </c>
      <c r="S785" s="2">
        <v>2</v>
      </c>
      <c r="T785" s="2">
        <v>0</v>
      </c>
      <c r="U785" s="2">
        <v>0</v>
      </c>
      <c r="V785" s="2">
        <v>0</v>
      </c>
      <c r="W785" s="2">
        <v>0</v>
      </c>
      <c r="X785" s="2">
        <v>22</v>
      </c>
      <c r="Y785" s="2">
        <v>394</v>
      </c>
      <c r="Z785" s="4">
        <v>1103</v>
      </c>
      <c r="AA785" s="2">
        <v>488</v>
      </c>
      <c r="AB785" s="2">
        <v>37</v>
      </c>
      <c r="AC785" s="2">
        <v>13</v>
      </c>
      <c r="AD785" s="2">
        <v>5</v>
      </c>
      <c r="AE785" s="2">
        <v>0</v>
      </c>
      <c r="AF785" s="2">
        <v>0</v>
      </c>
      <c r="AG785" s="2">
        <v>0</v>
      </c>
      <c r="AH785" s="2">
        <v>1</v>
      </c>
      <c r="AI785" s="2">
        <v>0</v>
      </c>
      <c r="AJ785" s="2">
        <v>0</v>
      </c>
      <c r="AK785" s="2">
        <v>0</v>
      </c>
      <c r="AL785" s="2">
        <v>0</v>
      </c>
      <c r="AM785" s="2">
        <v>0</v>
      </c>
      <c r="AN785" s="3">
        <f t="shared" si="48"/>
        <v>39945</v>
      </c>
      <c r="AO785">
        <f t="shared" si="49"/>
        <v>2800</v>
      </c>
      <c r="AP785">
        <f t="shared" si="50"/>
        <v>1</v>
      </c>
      <c r="AQ785" s="3">
        <f t="shared" si="51"/>
        <v>42746</v>
      </c>
    </row>
    <row r="786" spans="1:43" hidden="1" x14ac:dyDescent="0.25">
      <c r="A786" s="2">
        <v>11</v>
      </c>
      <c r="B786" s="2">
        <v>2019</v>
      </c>
      <c r="C786" s="2">
        <v>7</v>
      </c>
      <c r="D786" s="4">
        <v>10148</v>
      </c>
      <c r="E786" s="4">
        <v>16674</v>
      </c>
      <c r="F786" s="4">
        <v>12828</v>
      </c>
      <c r="G786" s="2">
        <v>55</v>
      </c>
      <c r="H786" s="2">
        <v>251</v>
      </c>
      <c r="I786" s="2">
        <v>4</v>
      </c>
      <c r="J786" s="2">
        <v>12</v>
      </c>
      <c r="K786" s="2">
        <v>137</v>
      </c>
      <c r="L786" s="2">
        <v>32</v>
      </c>
      <c r="M786" s="2">
        <v>1</v>
      </c>
      <c r="N786" s="2">
        <v>0</v>
      </c>
      <c r="O786" s="2">
        <v>69</v>
      </c>
      <c r="P786" s="2">
        <v>420</v>
      </c>
      <c r="Q786" s="2">
        <v>213</v>
      </c>
      <c r="R786" s="2">
        <v>29</v>
      </c>
      <c r="S786" s="2">
        <v>1</v>
      </c>
      <c r="T786" s="2">
        <v>0</v>
      </c>
      <c r="U786" s="2">
        <v>0</v>
      </c>
      <c r="V786" s="2">
        <v>0</v>
      </c>
      <c r="W786" s="2">
        <v>0</v>
      </c>
      <c r="X786" s="2">
        <v>22</v>
      </c>
      <c r="Y786" s="2">
        <v>400</v>
      </c>
      <c r="Z786" s="4">
        <v>1099</v>
      </c>
      <c r="AA786" s="2">
        <v>502</v>
      </c>
      <c r="AB786" s="2">
        <v>38</v>
      </c>
      <c r="AC786" s="2">
        <v>13</v>
      </c>
      <c r="AD786" s="2">
        <v>5</v>
      </c>
      <c r="AE786" s="2">
        <v>0</v>
      </c>
      <c r="AF786" s="2">
        <v>0</v>
      </c>
      <c r="AG786" s="2">
        <v>0</v>
      </c>
      <c r="AH786" s="2">
        <v>1</v>
      </c>
      <c r="AI786" s="2">
        <v>0</v>
      </c>
      <c r="AJ786" s="2">
        <v>0</v>
      </c>
      <c r="AK786" s="2">
        <v>0</v>
      </c>
      <c r="AL786" s="2">
        <v>0</v>
      </c>
      <c r="AM786" s="2">
        <v>0</v>
      </c>
      <c r="AN786" s="3">
        <f t="shared" si="48"/>
        <v>40142</v>
      </c>
      <c r="AO786">
        <f t="shared" si="49"/>
        <v>2811</v>
      </c>
      <c r="AP786">
        <f t="shared" si="50"/>
        <v>1</v>
      </c>
      <c r="AQ786" s="3">
        <f t="shared" si="51"/>
        <v>42954</v>
      </c>
    </row>
    <row r="787" spans="1:43" hidden="1" x14ac:dyDescent="0.25">
      <c r="A787" s="2">
        <v>11</v>
      </c>
      <c r="B787" s="2">
        <v>2019</v>
      </c>
      <c r="C787" s="2">
        <v>8</v>
      </c>
      <c r="D787" s="4">
        <v>10134</v>
      </c>
      <c r="E787" s="4">
        <v>16674</v>
      </c>
      <c r="F787" s="4">
        <v>13096</v>
      </c>
      <c r="G787" s="2">
        <v>55</v>
      </c>
      <c r="H787" s="2">
        <v>250</v>
      </c>
      <c r="I787" s="2">
        <v>2</v>
      </c>
      <c r="J787" s="2">
        <v>12</v>
      </c>
      <c r="K787" s="2">
        <v>138</v>
      </c>
      <c r="L787" s="2">
        <v>34</v>
      </c>
      <c r="M787" s="2">
        <v>1</v>
      </c>
      <c r="N787" s="2">
        <v>0</v>
      </c>
      <c r="O787" s="2">
        <v>71</v>
      </c>
      <c r="P787" s="2">
        <v>410</v>
      </c>
      <c r="Q787" s="2">
        <v>214</v>
      </c>
      <c r="R787" s="2">
        <v>31</v>
      </c>
      <c r="S787" s="2">
        <v>1</v>
      </c>
      <c r="T787" s="2">
        <v>0</v>
      </c>
      <c r="U787" s="2">
        <v>0</v>
      </c>
      <c r="V787" s="2">
        <v>0</v>
      </c>
      <c r="W787" s="2">
        <v>0</v>
      </c>
      <c r="X787" s="2">
        <v>24</v>
      </c>
      <c r="Y787" s="2">
        <v>401</v>
      </c>
      <c r="Z787" s="4">
        <v>1099</v>
      </c>
      <c r="AA787" s="2">
        <v>505</v>
      </c>
      <c r="AB787" s="2">
        <v>37</v>
      </c>
      <c r="AC787" s="2">
        <v>13</v>
      </c>
      <c r="AD787" s="2">
        <v>5</v>
      </c>
      <c r="AE787" s="2">
        <v>0</v>
      </c>
      <c r="AF787" s="2">
        <v>0</v>
      </c>
      <c r="AG787" s="2">
        <v>0</v>
      </c>
      <c r="AH787" s="2">
        <v>0</v>
      </c>
      <c r="AI787" s="2">
        <v>0</v>
      </c>
      <c r="AJ787" s="2">
        <v>0</v>
      </c>
      <c r="AK787" s="2">
        <v>0</v>
      </c>
      <c r="AL787" s="2">
        <v>0</v>
      </c>
      <c r="AM787" s="2">
        <v>0</v>
      </c>
      <c r="AN787" s="3">
        <f t="shared" si="48"/>
        <v>40396</v>
      </c>
      <c r="AO787">
        <f t="shared" si="49"/>
        <v>2811</v>
      </c>
      <c r="AP787">
        <f t="shared" si="50"/>
        <v>0</v>
      </c>
      <c r="AQ787" s="3">
        <f t="shared" si="51"/>
        <v>43207</v>
      </c>
    </row>
    <row r="788" spans="1:43" hidden="1" x14ac:dyDescent="0.25">
      <c r="A788" s="2">
        <v>11</v>
      </c>
      <c r="B788" s="2">
        <v>2019</v>
      </c>
      <c r="C788" s="2">
        <v>9</v>
      </c>
      <c r="D788" s="4">
        <v>10139</v>
      </c>
      <c r="E788" s="4">
        <v>16678</v>
      </c>
      <c r="F788" s="4">
        <v>13270</v>
      </c>
      <c r="G788" s="2">
        <v>56</v>
      </c>
      <c r="H788" s="2">
        <v>251</v>
      </c>
      <c r="I788" s="2">
        <v>2</v>
      </c>
      <c r="J788" s="2">
        <v>25</v>
      </c>
      <c r="K788" s="2">
        <v>138</v>
      </c>
      <c r="L788" s="2">
        <v>34</v>
      </c>
      <c r="M788" s="2">
        <v>1</v>
      </c>
      <c r="N788" s="2">
        <v>0</v>
      </c>
      <c r="O788" s="2">
        <v>71</v>
      </c>
      <c r="P788" s="2">
        <v>410</v>
      </c>
      <c r="Q788" s="2">
        <v>213</v>
      </c>
      <c r="R788" s="2">
        <v>28</v>
      </c>
      <c r="S788" s="2">
        <v>1</v>
      </c>
      <c r="T788" s="2">
        <v>0</v>
      </c>
      <c r="U788" s="2">
        <v>0</v>
      </c>
      <c r="V788" s="2">
        <v>0</v>
      </c>
      <c r="W788" s="2">
        <v>0</v>
      </c>
      <c r="X788" s="2">
        <v>24</v>
      </c>
      <c r="Y788" s="2">
        <v>400</v>
      </c>
      <c r="Z788" s="4">
        <v>1099</v>
      </c>
      <c r="AA788" s="2">
        <v>510</v>
      </c>
      <c r="AB788" s="2">
        <v>39</v>
      </c>
      <c r="AC788" s="2">
        <v>12</v>
      </c>
      <c r="AD788" s="2">
        <v>5</v>
      </c>
      <c r="AE788" s="2">
        <v>0</v>
      </c>
      <c r="AF788" s="2">
        <v>0</v>
      </c>
      <c r="AG788" s="2">
        <v>0</v>
      </c>
      <c r="AH788" s="2">
        <v>2</v>
      </c>
      <c r="AI788" s="2">
        <v>0</v>
      </c>
      <c r="AJ788" s="2">
        <v>0</v>
      </c>
      <c r="AK788" s="2">
        <v>0</v>
      </c>
      <c r="AL788" s="2">
        <v>0</v>
      </c>
      <c r="AM788" s="2">
        <v>0</v>
      </c>
      <c r="AN788" s="3">
        <f t="shared" si="48"/>
        <v>40594</v>
      </c>
      <c r="AO788">
        <f t="shared" si="49"/>
        <v>2812</v>
      </c>
      <c r="AP788">
        <f t="shared" si="50"/>
        <v>2</v>
      </c>
      <c r="AQ788" s="3">
        <f t="shared" si="51"/>
        <v>43408</v>
      </c>
    </row>
    <row r="789" spans="1:43" hidden="1" x14ac:dyDescent="0.25">
      <c r="A789" s="2">
        <v>11</v>
      </c>
      <c r="B789" s="2">
        <v>2019</v>
      </c>
      <c r="C789" s="2">
        <v>10</v>
      </c>
      <c r="D789" s="4">
        <v>10138</v>
      </c>
      <c r="E789" s="4">
        <v>16690</v>
      </c>
      <c r="F789" s="4">
        <v>13517</v>
      </c>
      <c r="G789" s="2">
        <v>56</v>
      </c>
      <c r="H789" s="2">
        <v>249</v>
      </c>
      <c r="I789" s="2">
        <v>2</v>
      </c>
      <c r="J789" s="2">
        <v>12</v>
      </c>
      <c r="K789" s="2">
        <v>141</v>
      </c>
      <c r="L789" s="2">
        <v>34</v>
      </c>
      <c r="M789" s="2">
        <v>1</v>
      </c>
      <c r="N789" s="2">
        <v>0</v>
      </c>
      <c r="O789" s="2">
        <v>72</v>
      </c>
      <c r="P789" s="2">
        <v>414</v>
      </c>
      <c r="Q789" s="2">
        <v>211</v>
      </c>
      <c r="R789" s="2">
        <v>29</v>
      </c>
      <c r="S789" s="2">
        <v>0</v>
      </c>
      <c r="T789" s="2">
        <v>0</v>
      </c>
      <c r="U789" s="2">
        <v>0</v>
      </c>
      <c r="V789" s="2">
        <v>0</v>
      </c>
      <c r="W789" s="2">
        <v>0</v>
      </c>
      <c r="X789" s="2">
        <v>25</v>
      </c>
      <c r="Y789" s="2">
        <v>399</v>
      </c>
      <c r="Z789" s="4">
        <v>1101</v>
      </c>
      <c r="AA789" s="2">
        <v>513</v>
      </c>
      <c r="AB789" s="2">
        <v>39</v>
      </c>
      <c r="AC789" s="2">
        <v>14</v>
      </c>
      <c r="AD789" s="2">
        <v>5</v>
      </c>
      <c r="AE789" s="2">
        <v>0</v>
      </c>
      <c r="AF789" s="2">
        <v>0</v>
      </c>
      <c r="AG789" s="2">
        <v>0</v>
      </c>
      <c r="AH789" s="2">
        <v>1</v>
      </c>
      <c r="AI789" s="2">
        <v>0</v>
      </c>
      <c r="AJ789" s="2">
        <v>0</v>
      </c>
      <c r="AK789" s="2">
        <v>0</v>
      </c>
      <c r="AL789" s="2">
        <v>0</v>
      </c>
      <c r="AM789" s="2">
        <v>0</v>
      </c>
      <c r="AN789" s="3">
        <f t="shared" si="48"/>
        <v>40840</v>
      </c>
      <c r="AO789">
        <f t="shared" si="49"/>
        <v>2822</v>
      </c>
      <c r="AP789">
        <f t="shared" si="50"/>
        <v>1</v>
      </c>
      <c r="AQ789" s="3">
        <f t="shared" si="51"/>
        <v>43663</v>
      </c>
    </row>
    <row r="790" spans="1:43" hidden="1" x14ac:dyDescent="0.25">
      <c r="A790" s="2">
        <v>11</v>
      </c>
      <c r="B790" s="2">
        <v>2019</v>
      </c>
      <c r="C790" s="2">
        <v>11</v>
      </c>
      <c r="D790" s="4">
        <v>10151</v>
      </c>
      <c r="E790" s="4">
        <v>16714</v>
      </c>
      <c r="F790" s="4">
        <v>13763</v>
      </c>
      <c r="G790" s="2">
        <v>56</v>
      </c>
      <c r="H790" s="2">
        <v>248</v>
      </c>
      <c r="I790" s="2">
        <v>2</v>
      </c>
      <c r="J790" s="2">
        <v>11</v>
      </c>
      <c r="K790" s="2">
        <v>142</v>
      </c>
      <c r="L790" s="2">
        <v>34</v>
      </c>
      <c r="M790" s="2">
        <v>1</v>
      </c>
      <c r="N790" s="2">
        <v>0</v>
      </c>
      <c r="O790" s="2">
        <v>76</v>
      </c>
      <c r="P790" s="2">
        <v>415</v>
      </c>
      <c r="Q790" s="2">
        <v>216</v>
      </c>
      <c r="R790" s="2">
        <v>32</v>
      </c>
      <c r="S790" s="2">
        <v>0</v>
      </c>
      <c r="T790" s="2">
        <v>0</v>
      </c>
      <c r="U790" s="2">
        <v>0</v>
      </c>
      <c r="V790" s="2">
        <v>0</v>
      </c>
      <c r="W790" s="2">
        <v>0</v>
      </c>
      <c r="X790" s="2">
        <v>26</v>
      </c>
      <c r="Y790" s="2">
        <v>399</v>
      </c>
      <c r="Z790" s="4">
        <v>1105</v>
      </c>
      <c r="AA790" s="2">
        <v>515</v>
      </c>
      <c r="AB790" s="2">
        <v>39</v>
      </c>
      <c r="AC790" s="2">
        <v>12</v>
      </c>
      <c r="AD790" s="2">
        <v>5</v>
      </c>
      <c r="AE790" s="2">
        <v>0</v>
      </c>
      <c r="AF790" s="2">
        <v>0</v>
      </c>
      <c r="AG790" s="2">
        <v>0</v>
      </c>
      <c r="AH790" s="2">
        <v>1</v>
      </c>
      <c r="AI790" s="2">
        <v>0</v>
      </c>
      <c r="AJ790" s="2">
        <v>0</v>
      </c>
      <c r="AK790" s="2">
        <v>0</v>
      </c>
      <c r="AL790" s="2">
        <v>0</v>
      </c>
      <c r="AM790" s="2">
        <v>0</v>
      </c>
      <c r="AN790" s="3">
        <f t="shared" si="48"/>
        <v>41122</v>
      </c>
      <c r="AO790">
        <f t="shared" si="49"/>
        <v>2840</v>
      </c>
      <c r="AP790">
        <f t="shared" si="50"/>
        <v>1</v>
      </c>
      <c r="AQ790" s="3">
        <f t="shared" si="51"/>
        <v>43963</v>
      </c>
    </row>
    <row r="791" spans="1:43" x14ac:dyDescent="0.25">
      <c r="A791" s="2">
        <v>11</v>
      </c>
      <c r="B791" s="2">
        <v>2019</v>
      </c>
      <c r="C791" s="2">
        <v>12</v>
      </c>
      <c r="D791" s="4">
        <v>10180</v>
      </c>
      <c r="E791" s="4">
        <v>16757</v>
      </c>
      <c r="F791" s="4">
        <v>14036</v>
      </c>
      <c r="G791" s="2">
        <v>56</v>
      </c>
      <c r="H791" s="2">
        <v>248</v>
      </c>
      <c r="I791" s="2">
        <v>2</v>
      </c>
      <c r="J791" s="2">
        <v>11</v>
      </c>
      <c r="K791" s="2">
        <v>142</v>
      </c>
      <c r="L791" s="2">
        <v>34</v>
      </c>
      <c r="M791" s="2">
        <v>1</v>
      </c>
      <c r="N791" s="2">
        <v>0</v>
      </c>
      <c r="O791" s="2">
        <v>76</v>
      </c>
      <c r="P791" s="2">
        <v>415</v>
      </c>
      <c r="Q791" s="2">
        <v>222</v>
      </c>
      <c r="R791" s="2">
        <v>34</v>
      </c>
      <c r="S791" s="2">
        <v>0</v>
      </c>
      <c r="T791" s="2">
        <v>0</v>
      </c>
      <c r="U791" s="2">
        <v>0</v>
      </c>
      <c r="V791" s="2">
        <v>0</v>
      </c>
      <c r="W791" s="2">
        <v>0</v>
      </c>
      <c r="X791" s="2">
        <v>26</v>
      </c>
      <c r="Y791" s="2">
        <v>401</v>
      </c>
      <c r="Z791" s="4">
        <v>1115</v>
      </c>
      <c r="AA791" s="2">
        <v>512</v>
      </c>
      <c r="AB791" s="2">
        <v>39</v>
      </c>
      <c r="AC791" s="2">
        <v>14</v>
      </c>
      <c r="AD791" s="2">
        <v>5</v>
      </c>
      <c r="AE791" s="2">
        <v>0</v>
      </c>
      <c r="AF791" s="2">
        <v>0</v>
      </c>
      <c r="AG791" s="2">
        <v>0</v>
      </c>
      <c r="AH791" s="2">
        <v>1</v>
      </c>
      <c r="AI791" s="2">
        <v>0</v>
      </c>
      <c r="AJ791" s="2">
        <v>0</v>
      </c>
      <c r="AK791" s="2">
        <v>0</v>
      </c>
      <c r="AL791" s="2">
        <v>0</v>
      </c>
      <c r="AM791" s="2">
        <v>0</v>
      </c>
      <c r="AN791" s="3">
        <f t="shared" si="48"/>
        <v>41467</v>
      </c>
      <c r="AO791">
        <f t="shared" si="49"/>
        <v>2859</v>
      </c>
      <c r="AP791">
        <f t="shared" si="50"/>
        <v>1</v>
      </c>
      <c r="AQ791" s="3">
        <f t="shared" si="51"/>
        <v>44327</v>
      </c>
    </row>
    <row r="792" spans="1:43" hidden="1" x14ac:dyDescent="0.25">
      <c r="A792" s="2">
        <v>13</v>
      </c>
      <c r="B792" s="2">
        <v>2019</v>
      </c>
      <c r="C792" s="2">
        <v>1</v>
      </c>
      <c r="D792" s="4">
        <v>2707</v>
      </c>
      <c r="E792" s="4">
        <v>4368</v>
      </c>
      <c r="F792" s="4">
        <v>4674</v>
      </c>
      <c r="G792" s="2">
        <v>107</v>
      </c>
      <c r="H792" s="2">
        <v>240</v>
      </c>
      <c r="I792" s="2">
        <v>4</v>
      </c>
      <c r="J792" s="2">
        <v>0</v>
      </c>
      <c r="K792" s="2">
        <v>4</v>
      </c>
      <c r="L792" s="2">
        <v>7</v>
      </c>
      <c r="M792" s="2">
        <v>0</v>
      </c>
      <c r="N792" s="2">
        <v>0</v>
      </c>
      <c r="O792" s="2">
        <v>30</v>
      </c>
      <c r="P792" s="2">
        <v>129</v>
      </c>
      <c r="Q792" s="2">
        <v>69</v>
      </c>
      <c r="R792" s="2">
        <v>16</v>
      </c>
      <c r="S792" s="2">
        <v>4</v>
      </c>
      <c r="T792" s="2">
        <v>0</v>
      </c>
      <c r="U792" s="2">
        <v>0</v>
      </c>
      <c r="V792" s="2">
        <v>0</v>
      </c>
      <c r="W792" s="2">
        <v>0</v>
      </c>
      <c r="X792" s="2">
        <v>2</v>
      </c>
      <c r="Y792" s="2">
        <v>53</v>
      </c>
      <c r="Z792" s="2">
        <v>348</v>
      </c>
      <c r="AA792" s="2">
        <v>196</v>
      </c>
      <c r="AB792" s="2">
        <v>9</v>
      </c>
      <c r="AC792" s="2">
        <v>3</v>
      </c>
      <c r="AD792" s="2">
        <v>0</v>
      </c>
      <c r="AE792" s="2">
        <v>0</v>
      </c>
      <c r="AF792" s="2">
        <v>0</v>
      </c>
      <c r="AG792" s="2">
        <v>0</v>
      </c>
      <c r="AH792" s="2">
        <v>0</v>
      </c>
      <c r="AI792" s="2">
        <v>0</v>
      </c>
      <c r="AJ792" s="2">
        <v>0</v>
      </c>
      <c r="AK792" s="2">
        <v>1</v>
      </c>
      <c r="AL792" s="2">
        <v>1</v>
      </c>
      <c r="AM792" s="2">
        <v>0</v>
      </c>
      <c r="AN792" s="3">
        <f t="shared" si="48"/>
        <v>12111</v>
      </c>
      <c r="AO792">
        <f t="shared" si="49"/>
        <v>859</v>
      </c>
      <c r="AP792">
        <f t="shared" si="50"/>
        <v>2</v>
      </c>
      <c r="AQ792" s="3">
        <f t="shared" si="51"/>
        <v>12972</v>
      </c>
    </row>
    <row r="793" spans="1:43" hidden="1" x14ac:dyDescent="0.25">
      <c r="A793" s="2">
        <v>13</v>
      </c>
      <c r="B793" s="2">
        <v>2019</v>
      </c>
      <c r="C793" s="2">
        <v>2</v>
      </c>
      <c r="D793" s="4">
        <v>2712</v>
      </c>
      <c r="E793" s="4">
        <v>4359</v>
      </c>
      <c r="F793" s="4">
        <v>4695</v>
      </c>
      <c r="G793" s="2">
        <v>109</v>
      </c>
      <c r="H793" s="2">
        <v>240</v>
      </c>
      <c r="I793" s="2">
        <v>4</v>
      </c>
      <c r="J793" s="2">
        <v>0</v>
      </c>
      <c r="K793" s="2">
        <v>4</v>
      </c>
      <c r="L793" s="2">
        <v>7</v>
      </c>
      <c r="M793" s="2">
        <v>0</v>
      </c>
      <c r="N793" s="2">
        <v>0</v>
      </c>
      <c r="O793" s="2">
        <v>29</v>
      </c>
      <c r="P793" s="2">
        <v>125</v>
      </c>
      <c r="Q793" s="2">
        <v>71</v>
      </c>
      <c r="R793" s="2">
        <v>17</v>
      </c>
      <c r="S793" s="2">
        <v>3</v>
      </c>
      <c r="T793" s="2">
        <v>0</v>
      </c>
      <c r="U793" s="2">
        <v>0</v>
      </c>
      <c r="V793" s="2">
        <v>0</v>
      </c>
      <c r="W793" s="2">
        <v>0</v>
      </c>
      <c r="X793" s="2">
        <v>4</v>
      </c>
      <c r="Y793" s="2">
        <v>53</v>
      </c>
      <c r="Z793" s="2">
        <v>350</v>
      </c>
      <c r="AA793" s="2">
        <v>196</v>
      </c>
      <c r="AB793" s="2">
        <v>10</v>
      </c>
      <c r="AC793" s="2">
        <v>3</v>
      </c>
      <c r="AD793" s="2">
        <v>0</v>
      </c>
      <c r="AE793" s="2">
        <v>0</v>
      </c>
      <c r="AF793" s="2">
        <v>0</v>
      </c>
      <c r="AG793" s="2">
        <v>0</v>
      </c>
      <c r="AH793" s="2">
        <v>0</v>
      </c>
      <c r="AI793" s="2">
        <v>0</v>
      </c>
      <c r="AJ793" s="2">
        <v>0</v>
      </c>
      <c r="AK793" s="2">
        <v>1</v>
      </c>
      <c r="AL793" s="2">
        <v>1</v>
      </c>
      <c r="AM793" s="2">
        <v>0</v>
      </c>
      <c r="AN793" s="3">
        <f t="shared" si="48"/>
        <v>12130</v>
      </c>
      <c r="AO793">
        <f t="shared" si="49"/>
        <v>861</v>
      </c>
      <c r="AP793">
        <f t="shared" si="50"/>
        <v>2</v>
      </c>
      <c r="AQ793" s="3">
        <f t="shared" si="51"/>
        <v>12993</v>
      </c>
    </row>
    <row r="794" spans="1:43" hidden="1" x14ac:dyDescent="0.25">
      <c r="A794" s="2">
        <v>13</v>
      </c>
      <c r="B794" s="2">
        <v>2019</v>
      </c>
      <c r="C794" s="2">
        <v>3</v>
      </c>
      <c r="D794" s="4">
        <v>2710</v>
      </c>
      <c r="E794" s="4">
        <v>4354</v>
      </c>
      <c r="F794" s="4">
        <v>4715</v>
      </c>
      <c r="G794" s="2">
        <v>108</v>
      </c>
      <c r="H794" s="2">
        <v>239</v>
      </c>
      <c r="I794" s="2">
        <v>4</v>
      </c>
      <c r="J794" s="2">
        <v>0</v>
      </c>
      <c r="K794" s="2">
        <v>4</v>
      </c>
      <c r="L794" s="2">
        <v>7</v>
      </c>
      <c r="M794" s="2">
        <v>0</v>
      </c>
      <c r="N794" s="2">
        <v>0</v>
      </c>
      <c r="O794" s="2">
        <v>29</v>
      </c>
      <c r="P794" s="2">
        <v>127</v>
      </c>
      <c r="Q794" s="2">
        <v>69</v>
      </c>
      <c r="R794" s="2">
        <v>16</v>
      </c>
      <c r="S794" s="2">
        <v>2</v>
      </c>
      <c r="T794" s="2">
        <v>0</v>
      </c>
      <c r="U794" s="2">
        <v>0</v>
      </c>
      <c r="V794" s="2">
        <v>0</v>
      </c>
      <c r="W794" s="2">
        <v>0</v>
      </c>
      <c r="X794" s="2">
        <v>4</v>
      </c>
      <c r="Y794" s="2">
        <v>53</v>
      </c>
      <c r="Z794" s="2">
        <v>352</v>
      </c>
      <c r="AA794" s="2">
        <v>197</v>
      </c>
      <c r="AB794" s="2">
        <v>11</v>
      </c>
      <c r="AC794" s="2">
        <v>3</v>
      </c>
      <c r="AD794" s="2">
        <v>0</v>
      </c>
      <c r="AE794" s="2">
        <v>0</v>
      </c>
      <c r="AF794" s="2">
        <v>0</v>
      </c>
      <c r="AG794" s="2">
        <v>0</v>
      </c>
      <c r="AH794" s="2">
        <v>0</v>
      </c>
      <c r="AI794" s="2">
        <v>0</v>
      </c>
      <c r="AJ794" s="2">
        <v>0</v>
      </c>
      <c r="AK794" s="2">
        <v>1</v>
      </c>
      <c r="AL794" s="2">
        <v>1</v>
      </c>
      <c r="AM794" s="2">
        <v>0</v>
      </c>
      <c r="AN794" s="3">
        <f t="shared" si="48"/>
        <v>12141</v>
      </c>
      <c r="AO794">
        <f t="shared" si="49"/>
        <v>863</v>
      </c>
      <c r="AP794">
        <f t="shared" si="50"/>
        <v>2</v>
      </c>
      <c r="AQ794" s="3">
        <f t="shared" si="51"/>
        <v>13006</v>
      </c>
    </row>
    <row r="795" spans="1:43" hidden="1" x14ac:dyDescent="0.25">
      <c r="A795" s="2">
        <v>13</v>
      </c>
      <c r="B795" s="2">
        <v>2019</v>
      </c>
      <c r="C795" s="2">
        <v>4</v>
      </c>
      <c r="D795" s="4">
        <v>2709</v>
      </c>
      <c r="E795" s="4">
        <v>4353</v>
      </c>
      <c r="F795" s="4">
        <v>4729</v>
      </c>
      <c r="G795" s="2">
        <v>106</v>
      </c>
      <c r="H795" s="2">
        <v>240</v>
      </c>
      <c r="I795" s="2">
        <v>4</v>
      </c>
      <c r="J795" s="2">
        <v>0</v>
      </c>
      <c r="K795" s="2">
        <v>4</v>
      </c>
      <c r="L795" s="2">
        <v>7</v>
      </c>
      <c r="M795" s="2">
        <v>0</v>
      </c>
      <c r="N795" s="2">
        <v>0</v>
      </c>
      <c r="O795" s="2">
        <v>29</v>
      </c>
      <c r="P795" s="2">
        <v>132</v>
      </c>
      <c r="Q795" s="2">
        <v>69</v>
      </c>
      <c r="R795" s="2">
        <v>16</v>
      </c>
      <c r="S795" s="2">
        <v>2</v>
      </c>
      <c r="T795" s="2">
        <v>0</v>
      </c>
      <c r="U795" s="2">
        <v>0</v>
      </c>
      <c r="V795" s="2">
        <v>0</v>
      </c>
      <c r="W795" s="2">
        <v>0</v>
      </c>
      <c r="X795" s="2">
        <v>4</v>
      </c>
      <c r="Y795" s="2">
        <v>53</v>
      </c>
      <c r="Z795" s="2">
        <v>351</v>
      </c>
      <c r="AA795" s="2">
        <v>197</v>
      </c>
      <c r="AB795" s="2">
        <v>11</v>
      </c>
      <c r="AC795" s="2">
        <v>3</v>
      </c>
      <c r="AD795" s="2">
        <v>0</v>
      </c>
      <c r="AE795" s="2">
        <v>0</v>
      </c>
      <c r="AF795" s="2">
        <v>0</v>
      </c>
      <c r="AG795" s="2">
        <v>0</v>
      </c>
      <c r="AH795" s="2">
        <v>0</v>
      </c>
      <c r="AI795" s="2">
        <v>0</v>
      </c>
      <c r="AJ795" s="2">
        <v>0</v>
      </c>
      <c r="AK795" s="2">
        <v>1</v>
      </c>
      <c r="AL795" s="2">
        <v>1</v>
      </c>
      <c r="AM795" s="2">
        <v>0</v>
      </c>
      <c r="AN795" s="3">
        <f t="shared" si="48"/>
        <v>12152</v>
      </c>
      <c r="AO795">
        <f t="shared" si="49"/>
        <v>867</v>
      </c>
      <c r="AP795">
        <f t="shared" si="50"/>
        <v>2</v>
      </c>
      <c r="AQ795" s="3">
        <f t="shared" si="51"/>
        <v>13021</v>
      </c>
    </row>
    <row r="796" spans="1:43" hidden="1" x14ac:dyDescent="0.25">
      <c r="A796" s="2">
        <v>13</v>
      </c>
      <c r="B796" s="2">
        <v>2019</v>
      </c>
      <c r="C796" s="2">
        <v>5</v>
      </c>
      <c r="D796" s="4">
        <v>2712</v>
      </c>
      <c r="E796" s="4">
        <v>4360</v>
      </c>
      <c r="F796" s="4">
        <v>4764</v>
      </c>
      <c r="G796" s="2">
        <v>104</v>
      </c>
      <c r="H796" s="2">
        <v>241</v>
      </c>
      <c r="I796" s="2">
        <v>4</v>
      </c>
      <c r="J796" s="2">
        <v>0</v>
      </c>
      <c r="K796" s="2">
        <v>4</v>
      </c>
      <c r="L796" s="2">
        <v>7</v>
      </c>
      <c r="M796" s="2">
        <v>0</v>
      </c>
      <c r="N796" s="2">
        <v>0</v>
      </c>
      <c r="O796" s="2">
        <v>29</v>
      </c>
      <c r="P796" s="2">
        <v>128</v>
      </c>
      <c r="Q796" s="2">
        <v>70</v>
      </c>
      <c r="R796" s="2">
        <v>15</v>
      </c>
      <c r="S796" s="2">
        <v>2</v>
      </c>
      <c r="T796" s="2">
        <v>0</v>
      </c>
      <c r="U796" s="2">
        <v>0</v>
      </c>
      <c r="V796" s="2">
        <v>0</v>
      </c>
      <c r="W796" s="2">
        <v>0</v>
      </c>
      <c r="X796" s="2">
        <v>4</v>
      </c>
      <c r="Y796" s="2">
        <v>54</v>
      </c>
      <c r="Z796" s="2">
        <v>352</v>
      </c>
      <c r="AA796" s="2">
        <v>199</v>
      </c>
      <c r="AB796" s="2">
        <v>11</v>
      </c>
      <c r="AC796" s="2">
        <v>3</v>
      </c>
      <c r="AD796" s="2">
        <v>0</v>
      </c>
      <c r="AE796" s="2">
        <v>0</v>
      </c>
      <c r="AF796" s="2">
        <v>0</v>
      </c>
      <c r="AG796" s="2">
        <v>0</v>
      </c>
      <c r="AH796" s="2">
        <v>0</v>
      </c>
      <c r="AI796" s="2">
        <v>0</v>
      </c>
      <c r="AJ796" s="2">
        <v>0</v>
      </c>
      <c r="AK796" s="2">
        <v>1</v>
      </c>
      <c r="AL796" s="2">
        <v>1</v>
      </c>
      <c r="AM796" s="2">
        <v>0</v>
      </c>
      <c r="AN796" s="3">
        <f t="shared" si="48"/>
        <v>12196</v>
      </c>
      <c r="AO796">
        <f t="shared" si="49"/>
        <v>867</v>
      </c>
      <c r="AP796">
        <f t="shared" si="50"/>
        <v>2</v>
      </c>
      <c r="AQ796" s="3">
        <f t="shared" si="51"/>
        <v>13065</v>
      </c>
    </row>
    <row r="797" spans="1:43" hidden="1" x14ac:dyDescent="0.25">
      <c r="A797" s="2">
        <v>13</v>
      </c>
      <c r="B797" s="2">
        <v>2019</v>
      </c>
      <c r="C797" s="2">
        <v>6</v>
      </c>
      <c r="D797" s="4">
        <v>2705</v>
      </c>
      <c r="E797" s="4">
        <v>4360</v>
      </c>
      <c r="F797" s="4">
        <v>4771</v>
      </c>
      <c r="G797" s="2">
        <v>104</v>
      </c>
      <c r="H797" s="2">
        <v>241</v>
      </c>
      <c r="I797" s="2">
        <v>4</v>
      </c>
      <c r="J797" s="2">
        <v>0</v>
      </c>
      <c r="K797" s="2">
        <v>4</v>
      </c>
      <c r="L797" s="2">
        <v>7</v>
      </c>
      <c r="M797" s="2">
        <v>0</v>
      </c>
      <c r="N797" s="2">
        <v>0</v>
      </c>
      <c r="O797" s="2">
        <v>29</v>
      </c>
      <c r="P797" s="2">
        <v>126</v>
      </c>
      <c r="Q797" s="2">
        <v>73</v>
      </c>
      <c r="R797" s="2">
        <v>16</v>
      </c>
      <c r="S797" s="2">
        <v>2</v>
      </c>
      <c r="T797" s="2">
        <v>0</v>
      </c>
      <c r="U797" s="2">
        <v>0</v>
      </c>
      <c r="V797" s="2">
        <v>0</v>
      </c>
      <c r="W797" s="2">
        <v>0</v>
      </c>
      <c r="X797" s="2">
        <v>4</v>
      </c>
      <c r="Y797" s="2">
        <v>54</v>
      </c>
      <c r="Z797" s="2">
        <v>350</v>
      </c>
      <c r="AA797" s="2">
        <v>199</v>
      </c>
      <c r="AB797" s="2">
        <v>11</v>
      </c>
      <c r="AC797" s="2">
        <v>3</v>
      </c>
      <c r="AD797" s="2">
        <v>0</v>
      </c>
      <c r="AE797" s="2">
        <v>0</v>
      </c>
      <c r="AF797" s="2">
        <v>0</v>
      </c>
      <c r="AG797" s="2">
        <v>0</v>
      </c>
      <c r="AH797" s="2">
        <v>0</v>
      </c>
      <c r="AI797" s="2">
        <v>0</v>
      </c>
      <c r="AJ797" s="2">
        <v>0</v>
      </c>
      <c r="AK797" s="2">
        <v>1</v>
      </c>
      <c r="AL797" s="2">
        <v>1</v>
      </c>
      <c r="AM797" s="2">
        <v>0</v>
      </c>
      <c r="AN797" s="3">
        <f t="shared" si="48"/>
        <v>12196</v>
      </c>
      <c r="AO797">
        <f t="shared" si="49"/>
        <v>867</v>
      </c>
      <c r="AP797">
        <f t="shared" si="50"/>
        <v>2</v>
      </c>
      <c r="AQ797" s="3">
        <f t="shared" si="51"/>
        <v>13065</v>
      </c>
    </row>
    <row r="798" spans="1:43" hidden="1" x14ac:dyDescent="0.25">
      <c r="A798" s="2">
        <v>13</v>
      </c>
      <c r="B798" s="2">
        <v>2019</v>
      </c>
      <c r="C798" s="2">
        <v>7</v>
      </c>
      <c r="D798" s="4">
        <v>2733</v>
      </c>
      <c r="E798" s="4">
        <v>4318</v>
      </c>
      <c r="F798" s="4">
        <v>4834</v>
      </c>
      <c r="G798" s="2">
        <v>106</v>
      </c>
      <c r="H798" s="2">
        <v>221</v>
      </c>
      <c r="I798" s="2">
        <v>4</v>
      </c>
      <c r="J798" s="2">
        <v>0</v>
      </c>
      <c r="K798" s="2">
        <v>4</v>
      </c>
      <c r="L798" s="2">
        <v>7</v>
      </c>
      <c r="M798" s="2">
        <v>0</v>
      </c>
      <c r="N798" s="2">
        <v>0</v>
      </c>
      <c r="O798" s="2">
        <v>31</v>
      </c>
      <c r="P798" s="2">
        <v>125</v>
      </c>
      <c r="Q798" s="2">
        <v>76</v>
      </c>
      <c r="R798" s="2">
        <v>15</v>
      </c>
      <c r="S798" s="2">
        <v>1</v>
      </c>
      <c r="T798" s="2">
        <v>0</v>
      </c>
      <c r="U798" s="2">
        <v>0</v>
      </c>
      <c r="V798" s="2">
        <v>0</v>
      </c>
      <c r="W798" s="2">
        <v>0</v>
      </c>
      <c r="X798" s="2">
        <v>4</v>
      </c>
      <c r="Y798" s="2">
        <v>57</v>
      </c>
      <c r="Z798" s="2">
        <v>337</v>
      </c>
      <c r="AA798" s="2">
        <v>209</v>
      </c>
      <c r="AB798" s="2">
        <v>11</v>
      </c>
      <c r="AC798" s="2">
        <v>3</v>
      </c>
      <c r="AD798" s="2">
        <v>0</v>
      </c>
      <c r="AE798" s="2">
        <v>0</v>
      </c>
      <c r="AF798" s="2">
        <v>0</v>
      </c>
      <c r="AG798" s="2">
        <v>0</v>
      </c>
      <c r="AH798" s="2">
        <v>0</v>
      </c>
      <c r="AI798" s="2">
        <v>0</v>
      </c>
      <c r="AJ798" s="2">
        <v>0</v>
      </c>
      <c r="AK798" s="2">
        <v>1</v>
      </c>
      <c r="AL798" s="2">
        <v>1</v>
      </c>
      <c r="AM798" s="2">
        <v>0</v>
      </c>
      <c r="AN798" s="3">
        <f t="shared" si="48"/>
        <v>12227</v>
      </c>
      <c r="AO798">
        <f t="shared" si="49"/>
        <v>869</v>
      </c>
      <c r="AP798">
        <f t="shared" si="50"/>
        <v>2</v>
      </c>
      <c r="AQ798" s="3">
        <f t="shared" si="51"/>
        <v>13098</v>
      </c>
    </row>
    <row r="799" spans="1:43" hidden="1" x14ac:dyDescent="0.25">
      <c r="A799" s="2">
        <v>13</v>
      </c>
      <c r="B799" s="2">
        <v>2019</v>
      </c>
      <c r="C799" s="2">
        <v>8</v>
      </c>
      <c r="D799" s="4">
        <v>2734</v>
      </c>
      <c r="E799" s="4">
        <v>4317</v>
      </c>
      <c r="F799" s="4">
        <v>4856</v>
      </c>
      <c r="G799" s="2">
        <v>107</v>
      </c>
      <c r="H799" s="2">
        <v>220</v>
      </c>
      <c r="I799" s="2">
        <v>4</v>
      </c>
      <c r="J799" s="2">
        <v>0</v>
      </c>
      <c r="K799" s="2">
        <v>4</v>
      </c>
      <c r="L799" s="2">
        <v>8</v>
      </c>
      <c r="M799" s="2">
        <v>0</v>
      </c>
      <c r="N799" s="2">
        <v>0</v>
      </c>
      <c r="O799" s="2">
        <v>31</v>
      </c>
      <c r="P799" s="2">
        <v>126</v>
      </c>
      <c r="Q799" s="2">
        <v>77</v>
      </c>
      <c r="R799" s="2">
        <v>15</v>
      </c>
      <c r="S799" s="2">
        <v>1</v>
      </c>
      <c r="T799" s="2">
        <v>0</v>
      </c>
      <c r="U799" s="2">
        <v>0</v>
      </c>
      <c r="V799" s="2">
        <v>0</v>
      </c>
      <c r="W799" s="2">
        <v>0</v>
      </c>
      <c r="X799" s="2">
        <v>4</v>
      </c>
      <c r="Y799" s="2">
        <v>57</v>
      </c>
      <c r="Z799" s="2">
        <v>339</v>
      </c>
      <c r="AA799" s="2">
        <v>209</v>
      </c>
      <c r="AB799" s="2">
        <v>11</v>
      </c>
      <c r="AC799" s="2">
        <v>3</v>
      </c>
      <c r="AD799" s="2">
        <v>0</v>
      </c>
      <c r="AE799" s="2">
        <v>0</v>
      </c>
      <c r="AF799" s="2">
        <v>0</v>
      </c>
      <c r="AG799" s="2">
        <v>0</v>
      </c>
      <c r="AH799" s="2">
        <v>0</v>
      </c>
      <c r="AI799" s="2">
        <v>0</v>
      </c>
      <c r="AJ799" s="2">
        <v>0</v>
      </c>
      <c r="AK799" s="2">
        <v>1</v>
      </c>
      <c r="AL799" s="2">
        <v>1</v>
      </c>
      <c r="AM799" s="2">
        <v>0</v>
      </c>
      <c r="AN799" s="3">
        <f t="shared" si="48"/>
        <v>12250</v>
      </c>
      <c r="AO799">
        <f t="shared" si="49"/>
        <v>873</v>
      </c>
      <c r="AP799">
        <f t="shared" si="50"/>
        <v>2</v>
      </c>
      <c r="AQ799" s="3">
        <f t="shared" si="51"/>
        <v>13125</v>
      </c>
    </row>
    <row r="800" spans="1:43" hidden="1" x14ac:dyDescent="0.25">
      <c r="A800" s="2">
        <v>13</v>
      </c>
      <c r="B800" s="2">
        <v>2019</v>
      </c>
      <c r="C800" s="2">
        <v>9</v>
      </c>
      <c r="D800" s="4">
        <v>2737</v>
      </c>
      <c r="E800" s="4">
        <v>4313</v>
      </c>
      <c r="F800" s="4">
        <v>4874</v>
      </c>
      <c r="G800" s="2">
        <v>110</v>
      </c>
      <c r="H800" s="2">
        <v>220</v>
      </c>
      <c r="I800" s="2">
        <v>5</v>
      </c>
      <c r="J800" s="2">
        <v>0</v>
      </c>
      <c r="K800" s="2">
        <v>4</v>
      </c>
      <c r="L800" s="2">
        <v>7</v>
      </c>
      <c r="M800" s="2">
        <v>0</v>
      </c>
      <c r="N800" s="2">
        <v>0</v>
      </c>
      <c r="O800" s="2">
        <v>31</v>
      </c>
      <c r="P800" s="2">
        <v>131</v>
      </c>
      <c r="Q800" s="2">
        <v>77</v>
      </c>
      <c r="R800" s="2">
        <v>17</v>
      </c>
      <c r="S800" s="2">
        <v>1</v>
      </c>
      <c r="T800" s="2">
        <v>0</v>
      </c>
      <c r="U800" s="2">
        <v>0</v>
      </c>
      <c r="V800" s="2">
        <v>0</v>
      </c>
      <c r="W800" s="2">
        <v>0</v>
      </c>
      <c r="X800" s="2">
        <v>4</v>
      </c>
      <c r="Y800" s="2">
        <v>55</v>
      </c>
      <c r="Z800" s="2">
        <v>342</v>
      </c>
      <c r="AA800" s="2">
        <v>208</v>
      </c>
      <c r="AB800" s="2">
        <v>11</v>
      </c>
      <c r="AC800" s="2">
        <v>3</v>
      </c>
      <c r="AD800" s="2">
        <v>0</v>
      </c>
      <c r="AE800" s="2">
        <v>0</v>
      </c>
      <c r="AF800" s="2">
        <v>0</v>
      </c>
      <c r="AG800" s="2">
        <v>0</v>
      </c>
      <c r="AH800" s="2">
        <v>0</v>
      </c>
      <c r="AI800" s="2">
        <v>0</v>
      </c>
      <c r="AJ800" s="2">
        <v>0</v>
      </c>
      <c r="AK800" s="2">
        <v>1</v>
      </c>
      <c r="AL800" s="2">
        <v>1</v>
      </c>
      <c r="AM800" s="2">
        <v>0</v>
      </c>
      <c r="AN800" s="3">
        <f t="shared" ref="AN800:AN839" si="52">SUM(D800:M800)</f>
        <v>12270</v>
      </c>
      <c r="AO800">
        <f t="shared" ref="AO800:AO839" si="53">SUM(N800:AD800)</f>
        <v>880</v>
      </c>
      <c r="AP800">
        <f t="shared" ref="AP800:AP839" si="54">SUM(AE800:AM800)</f>
        <v>2</v>
      </c>
      <c r="AQ800" s="3">
        <f t="shared" ref="AQ800:AQ839" si="55">SUM(AN800:AP800)</f>
        <v>13152</v>
      </c>
    </row>
    <row r="801" spans="1:43" hidden="1" x14ac:dyDescent="0.25">
      <c r="A801" s="2">
        <v>13</v>
      </c>
      <c r="B801" s="2">
        <v>2019</v>
      </c>
      <c r="C801" s="2">
        <v>10</v>
      </c>
      <c r="D801" s="4">
        <v>2737</v>
      </c>
      <c r="E801" s="4">
        <v>4309</v>
      </c>
      <c r="F801" s="4">
        <v>4889</v>
      </c>
      <c r="G801" s="2">
        <v>111</v>
      </c>
      <c r="H801" s="2">
        <v>221</v>
      </c>
      <c r="I801" s="2">
        <v>5</v>
      </c>
      <c r="J801" s="2">
        <v>0</v>
      </c>
      <c r="K801" s="2">
        <v>4</v>
      </c>
      <c r="L801" s="2">
        <v>7</v>
      </c>
      <c r="M801" s="2">
        <v>0</v>
      </c>
      <c r="N801" s="2">
        <v>0</v>
      </c>
      <c r="O801" s="2">
        <v>31</v>
      </c>
      <c r="P801" s="2">
        <v>132</v>
      </c>
      <c r="Q801" s="2">
        <v>78</v>
      </c>
      <c r="R801" s="2">
        <v>17</v>
      </c>
      <c r="S801" s="2">
        <v>1</v>
      </c>
      <c r="T801" s="2">
        <v>0</v>
      </c>
      <c r="U801" s="2">
        <v>0</v>
      </c>
      <c r="V801" s="2">
        <v>0</v>
      </c>
      <c r="W801" s="2">
        <v>0</v>
      </c>
      <c r="X801" s="2">
        <v>4</v>
      </c>
      <c r="Y801" s="2">
        <v>54</v>
      </c>
      <c r="Z801" s="2">
        <v>344</v>
      </c>
      <c r="AA801" s="2">
        <v>205</v>
      </c>
      <c r="AB801" s="2">
        <v>11</v>
      </c>
      <c r="AC801" s="2">
        <v>3</v>
      </c>
      <c r="AD801" s="2">
        <v>0</v>
      </c>
      <c r="AE801" s="2">
        <v>0</v>
      </c>
      <c r="AF801" s="2">
        <v>0</v>
      </c>
      <c r="AG801" s="2">
        <v>0</v>
      </c>
      <c r="AH801" s="2">
        <v>0</v>
      </c>
      <c r="AI801" s="2">
        <v>0</v>
      </c>
      <c r="AJ801" s="2">
        <v>0</v>
      </c>
      <c r="AK801" s="2">
        <v>1</v>
      </c>
      <c r="AL801" s="2">
        <v>1</v>
      </c>
      <c r="AM801" s="2">
        <v>0</v>
      </c>
      <c r="AN801" s="3">
        <f t="shared" si="52"/>
        <v>12283</v>
      </c>
      <c r="AO801">
        <f t="shared" si="53"/>
        <v>880</v>
      </c>
      <c r="AP801">
        <f t="shared" si="54"/>
        <v>2</v>
      </c>
      <c r="AQ801" s="3">
        <f t="shared" si="55"/>
        <v>13165</v>
      </c>
    </row>
    <row r="802" spans="1:43" hidden="1" x14ac:dyDescent="0.25">
      <c r="A802" s="2">
        <v>13</v>
      </c>
      <c r="B802" s="2">
        <v>2019</v>
      </c>
      <c r="C802" s="2">
        <v>11</v>
      </c>
      <c r="D802" s="4">
        <v>2738</v>
      </c>
      <c r="E802" s="4">
        <v>4302</v>
      </c>
      <c r="F802" s="4">
        <v>4924</v>
      </c>
      <c r="G802" s="2">
        <v>112</v>
      </c>
      <c r="H802" s="2">
        <v>220</v>
      </c>
      <c r="I802" s="2">
        <v>5</v>
      </c>
      <c r="J802" s="2">
        <v>0</v>
      </c>
      <c r="K802" s="2">
        <v>5</v>
      </c>
      <c r="L802" s="2">
        <v>7</v>
      </c>
      <c r="M802" s="2">
        <v>0</v>
      </c>
      <c r="N802" s="2">
        <v>0</v>
      </c>
      <c r="O802" s="2">
        <v>31</v>
      </c>
      <c r="P802" s="2">
        <v>133</v>
      </c>
      <c r="Q802" s="2">
        <v>82</v>
      </c>
      <c r="R802" s="2">
        <v>18</v>
      </c>
      <c r="S802" s="2">
        <v>1</v>
      </c>
      <c r="T802" s="2">
        <v>0</v>
      </c>
      <c r="U802" s="2">
        <v>0</v>
      </c>
      <c r="V802" s="2">
        <v>0</v>
      </c>
      <c r="W802" s="2">
        <v>0</v>
      </c>
      <c r="X802" s="2">
        <v>4</v>
      </c>
      <c r="Y802" s="2">
        <v>51</v>
      </c>
      <c r="Z802" s="2">
        <v>345</v>
      </c>
      <c r="AA802" s="2">
        <v>206</v>
      </c>
      <c r="AB802" s="2">
        <v>11</v>
      </c>
      <c r="AC802" s="2">
        <v>3</v>
      </c>
      <c r="AD802" s="2">
        <v>0</v>
      </c>
      <c r="AE802" s="2">
        <v>0</v>
      </c>
      <c r="AF802" s="2">
        <v>0</v>
      </c>
      <c r="AG802" s="2">
        <v>0</v>
      </c>
      <c r="AH802" s="2">
        <v>0</v>
      </c>
      <c r="AI802" s="2">
        <v>0</v>
      </c>
      <c r="AJ802" s="2">
        <v>0</v>
      </c>
      <c r="AK802" s="2">
        <v>1</v>
      </c>
      <c r="AL802" s="2">
        <v>1</v>
      </c>
      <c r="AM802" s="2">
        <v>0</v>
      </c>
      <c r="AN802" s="3">
        <f t="shared" si="52"/>
        <v>12313</v>
      </c>
      <c r="AO802">
        <f t="shared" si="53"/>
        <v>885</v>
      </c>
      <c r="AP802">
        <f t="shared" si="54"/>
        <v>2</v>
      </c>
      <c r="AQ802" s="3">
        <f t="shared" si="55"/>
        <v>13200</v>
      </c>
    </row>
    <row r="803" spans="1:43" x14ac:dyDescent="0.25">
      <c r="A803" s="2">
        <v>13</v>
      </c>
      <c r="B803" s="2">
        <v>2019</v>
      </c>
      <c r="C803" s="2">
        <v>12</v>
      </c>
      <c r="D803" s="4">
        <v>2737</v>
      </c>
      <c r="E803" s="4">
        <v>4315</v>
      </c>
      <c r="F803" s="4">
        <v>4930</v>
      </c>
      <c r="G803" s="2">
        <v>114</v>
      </c>
      <c r="H803" s="2">
        <v>220</v>
      </c>
      <c r="I803" s="2">
        <v>5</v>
      </c>
      <c r="J803" s="2">
        <v>0</v>
      </c>
      <c r="K803" s="2">
        <v>5</v>
      </c>
      <c r="L803" s="2">
        <v>7</v>
      </c>
      <c r="M803" s="2">
        <v>0</v>
      </c>
      <c r="N803" s="2">
        <v>0</v>
      </c>
      <c r="O803" s="2">
        <v>32</v>
      </c>
      <c r="P803" s="2">
        <v>133</v>
      </c>
      <c r="Q803" s="2">
        <v>82</v>
      </c>
      <c r="R803" s="2">
        <v>18</v>
      </c>
      <c r="S803" s="2">
        <v>1</v>
      </c>
      <c r="T803" s="2">
        <v>0</v>
      </c>
      <c r="U803" s="2">
        <v>0</v>
      </c>
      <c r="V803" s="2">
        <v>0</v>
      </c>
      <c r="W803" s="2">
        <v>0</v>
      </c>
      <c r="X803" s="2">
        <v>4</v>
      </c>
      <c r="Y803" s="2">
        <v>52</v>
      </c>
      <c r="Z803" s="2">
        <v>344</v>
      </c>
      <c r="AA803" s="2">
        <v>206</v>
      </c>
      <c r="AB803" s="2">
        <v>11</v>
      </c>
      <c r="AC803" s="2">
        <v>3</v>
      </c>
      <c r="AD803" s="2">
        <v>0</v>
      </c>
      <c r="AE803" s="2">
        <v>0</v>
      </c>
      <c r="AF803" s="2">
        <v>0</v>
      </c>
      <c r="AG803" s="2">
        <v>0</v>
      </c>
      <c r="AH803" s="2">
        <v>0</v>
      </c>
      <c r="AI803" s="2">
        <v>0</v>
      </c>
      <c r="AJ803" s="2">
        <v>0</v>
      </c>
      <c r="AK803" s="2">
        <v>1</v>
      </c>
      <c r="AL803" s="2">
        <v>1</v>
      </c>
      <c r="AM803" s="2">
        <v>0</v>
      </c>
      <c r="AN803" s="3">
        <f t="shared" si="52"/>
        <v>12333</v>
      </c>
      <c r="AO803">
        <f t="shared" si="53"/>
        <v>886</v>
      </c>
      <c r="AP803">
        <f t="shared" si="54"/>
        <v>2</v>
      </c>
      <c r="AQ803" s="3">
        <f t="shared" si="55"/>
        <v>13221</v>
      </c>
    </row>
    <row r="804" spans="1:43" hidden="1" x14ac:dyDescent="0.25">
      <c r="A804" s="2">
        <v>14</v>
      </c>
      <c r="B804" s="2">
        <v>2019</v>
      </c>
      <c r="C804" s="2">
        <v>1</v>
      </c>
      <c r="D804" s="4">
        <v>3984</v>
      </c>
      <c r="E804" s="4">
        <v>6697</v>
      </c>
      <c r="F804" s="4">
        <v>3572</v>
      </c>
      <c r="G804" s="2">
        <v>40</v>
      </c>
      <c r="H804" s="2">
        <v>17</v>
      </c>
      <c r="I804" s="2">
        <v>0</v>
      </c>
      <c r="J804" s="2">
        <v>0</v>
      </c>
      <c r="K804" s="2">
        <v>31</v>
      </c>
      <c r="L804" s="2">
        <v>14</v>
      </c>
      <c r="M804" s="2">
        <v>0</v>
      </c>
      <c r="N804" s="2">
        <v>0</v>
      </c>
      <c r="O804" s="2">
        <v>104</v>
      </c>
      <c r="P804" s="2">
        <v>546</v>
      </c>
      <c r="Q804" s="2">
        <v>121</v>
      </c>
      <c r="R804" s="2">
        <v>8</v>
      </c>
      <c r="S804" s="2">
        <v>0</v>
      </c>
      <c r="T804" s="2">
        <v>0</v>
      </c>
      <c r="U804" s="2">
        <v>0</v>
      </c>
      <c r="V804" s="2">
        <v>0</v>
      </c>
      <c r="W804" s="2">
        <v>0</v>
      </c>
      <c r="X804" s="2">
        <v>9</v>
      </c>
      <c r="Y804" s="2">
        <v>318</v>
      </c>
      <c r="Z804" s="2">
        <v>418</v>
      </c>
      <c r="AA804" s="2">
        <v>201</v>
      </c>
      <c r="AB804" s="2">
        <v>19</v>
      </c>
      <c r="AC804" s="2">
        <v>9</v>
      </c>
      <c r="AD804" s="2">
        <v>1</v>
      </c>
      <c r="AE804" s="2">
        <v>0</v>
      </c>
      <c r="AF804" s="2">
        <v>0</v>
      </c>
      <c r="AG804" s="2">
        <v>0</v>
      </c>
      <c r="AH804" s="2">
        <v>0</v>
      </c>
      <c r="AI804" s="2">
        <v>0</v>
      </c>
      <c r="AJ804" s="2">
        <v>0</v>
      </c>
      <c r="AK804" s="2">
        <v>2</v>
      </c>
      <c r="AL804" s="2">
        <v>0</v>
      </c>
      <c r="AM804" s="2">
        <v>0</v>
      </c>
      <c r="AN804" s="3">
        <f t="shared" si="52"/>
        <v>14355</v>
      </c>
      <c r="AO804">
        <f t="shared" si="53"/>
        <v>1754</v>
      </c>
      <c r="AP804">
        <f t="shared" si="54"/>
        <v>2</v>
      </c>
      <c r="AQ804" s="3">
        <f t="shared" si="55"/>
        <v>16111</v>
      </c>
    </row>
    <row r="805" spans="1:43" hidden="1" x14ac:dyDescent="0.25">
      <c r="A805" s="2">
        <v>14</v>
      </c>
      <c r="B805" s="2">
        <v>2019</v>
      </c>
      <c r="C805" s="2">
        <v>2</v>
      </c>
      <c r="D805" s="4">
        <v>3952</v>
      </c>
      <c r="E805" s="4">
        <v>6562</v>
      </c>
      <c r="F805" s="4">
        <v>3501</v>
      </c>
      <c r="G805" s="2">
        <v>40</v>
      </c>
      <c r="H805" s="2">
        <v>17</v>
      </c>
      <c r="I805" s="2">
        <v>0</v>
      </c>
      <c r="J805" s="2">
        <v>0</v>
      </c>
      <c r="K805" s="2">
        <v>31</v>
      </c>
      <c r="L805" s="2">
        <v>15</v>
      </c>
      <c r="M805" s="2">
        <v>0</v>
      </c>
      <c r="N805" s="2">
        <v>0</v>
      </c>
      <c r="O805" s="2">
        <v>103</v>
      </c>
      <c r="P805" s="2">
        <v>542</v>
      </c>
      <c r="Q805" s="2">
        <v>128</v>
      </c>
      <c r="R805" s="2">
        <v>7</v>
      </c>
      <c r="S805" s="2">
        <v>0</v>
      </c>
      <c r="T805" s="2">
        <v>0</v>
      </c>
      <c r="U805" s="2">
        <v>0</v>
      </c>
      <c r="V805" s="2">
        <v>0</v>
      </c>
      <c r="W805" s="2">
        <v>0</v>
      </c>
      <c r="X805" s="2">
        <v>9</v>
      </c>
      <c r="Y805" s="2">
        <v>316</v>
      </c>
      <c r="Z805" s="2">
        <v>410</v>
      </c>
      <c r="AA805" s="2">
        <v>206</v>
      </c>
      <c r="AB805" s="2">
        <v>19</v>
      </c>
      <c r="AC805" s="2">
        <v>9</v>
      </c>
      <c r="AD805" s="2">
        <v>1</v>
      </c>
      <c r="AE805" s="2">
        <v>0</v>
      </c>
      <c r="AF805" s="2">
        <v>0</v>
      </c>
      <c r="AG805" s="2">
        <v>0</v>
      </c>
      <c r="AH805" s="2">
        <v>0</v>
      </c>
      <c r="AI805" s="2">
        <v>0</v>
      </c>
      <c r="AJ805" s="2">
        <v>0</v>
      </c>
      <c r="AK805" s="2">
        <v>2</v>
      </c>
      <c r="AL805" s="2">
        <v>0</v>
      </c>
      <c r="AM805" s="2">
        <v>0</v>
      </c>
      <c r="AN805" s="3">
        <f t="shared" si="52"/>
        <v>14118</v>
      </c>
      <c r="AO805">
        <f t="shared" si="53"/>
        <v>1750</v>
      </c>
      <c r="AP805">
        <f t="shared" si="54"/>
        <v>2</v>
      </c>
      <c r="AQ805" s="3">
        <f t="shared" si="55"/>
        <v>15870</v>
      </c>
    </row>
    <row r="806" spans="1:43" hidden="1" x14ac:dyDescent="0.25">
      <c r="A806" s="2">
        <v>14</v>
      </c>
      <c r="B806" s="2">
        <v>2019</v>
      </c>
      <c r="C806" s="2">
        <v>3</v>
      </c>
      <c r="D806" s="4">
        <v>3949</v>
      </c>
      <c r="E806" s="4">
        <v>6528</v>
      </c>
      <c r="F806" s="4">
        <v>3493</v>
      </c>
      <c r="G806" s="2">
        <v>37</v>
      </c>
      <c r="H806" s="2">
        <v>18</v>
      </c>
      <c r="I806" s="2">
        <v>1</v>
      </c>
      <c r="J806" s="2">
        <v>0</v>
      </c>
      <c r="K806" s="2">
        <v>30</v>
      </c>
      <c r="L806" s="2">
        <v>14</v>
      </c>
      <c r="M806" s="2">
        <v>0</v>
      </c>
      <c r="N806" s="2">
        <v>0</v>
      </c>
      <c r="O806" s="2">
        <v>104</v>
      </c>
      <c r="P806" s="2">
        <v>558</v>
      </c>
      <c r="Q806" s="2">
        <v>128</v>
      </c>
      <c r="R806" s="2">
        <v>13</v>
      </c>
      <c r="S806" s="2">
        <v>0</v>
      </c>
      <c r="T806" s="2">
        <v>0</v>
      </c>
      <c r="U806" s="2">
        <v>0</v>
      </c>
      <c r="V806" s="2">
        <v>0</v>
      </c>
      <c r="W806" s="2">
        <v>0</v>
      </c>
      <c r="X806" s="2">
        <v>9</v>
      </c>
      <c r="Y806" s="2">
        <v>291</v>
      </c>
      <c r="Z806" s="2">
        <v>407</v>
      </c>
      <c r="AA806" s="2">
        <v>200</v>
      </c>
      <c r="AB806" s="2">
        <v>19</v>
      </c>
      <c r="AC806" s="2">
        <v>8</v>
      </c>
      <c r="AD806" s="2">
        <v>2</v>
      </c>
      <c r="AE806" s="2">
        <v>0</v>
      </c>
      <c r="AF806" s="2">
        <v>0</v>
      </c>
      <c r="AG806" s="2">
        <v>0</v>
      </c>
      <c r="AH806" s="2">
        <v>0</v>
      </c>
      <c r="AI806" s="2">
        <v>0</v>
      </c>
      <c r="AJ806" s="2">
        <v>0</v>
      </c>
      <c r="AK806" s="2">
        <v>2</v>
      </c>
      <c r="AL806" s="2">
        <v>0</v>
      </c>
      <c r="AM806" s="2">
        <v>0</v>
      </c>
      <c r="AN806" s="3">
        <f t="shared" si="52"/>
        <v>14070</v>
      </c>
      <c r="AO806">
        <f t="shared" si="53"/>
        <v>1739</v>
      </c>
      <c r="AP806">
        <f t="shared" si="54"/>
        <v>2</v>
      </c>
      <c r="AQ806" s="3">
        <f t="shared" si="55"/>
        <v>15811</v>
      </c>
    </row>
    <row r="807" spans="1:43" hidden="1" x14ac:dyDescent="0.25">
      <c r="A807" s="2">
        <v>14</v>
      </c>
      <c r="B807" s="2">
        <v>2019</v>
      </c>
      <c r="C807" s="2">
        <v>4</v>
      </c>
      <c r="D807" s="4">
        <v>3936</v>
      </c>
      <c r="E807" s="4">
        <v>6495</v>
      </c>
      <c r="F807" s="4">
        <v>3488</v>
      </c>
      <c r="G807" s="2">
        <v>37</v>
      </c>
      <c r="H807" s="2">
        <v>19</v>
      </c>
      <c r="I807" s="2">
        <v>0</v>
      </c>
      <c r="J807" s="2">
        <v>0</v>
      </c>
      <c r="K807" s="2">
        <v>30</v>
      </c>
      <c r="L807" s="2">
        <v>15</v>
      </c>
      <c r="M807" s="2">
        <v>0</v>
      </c>
      <c r="N807" s="2">
        <v>0</v>
      </c>
      <c r="O807" s="2">
        <v>103</v>
      </c>
      <c r="P807" s="2">
        <v>551</v>
      </c>
      <c r="Q807" s="2">
        <v>123</v>
      </c>
      <c r="R807" s="2">
        <v>12</v>
      </c>
      <c r="S807" s="2">
        <v>0</v>
      </c>
      <c r="T807" s="2">
        <v>0</v>
      </c>
      <c r="U807" s="2">
        <v>0</v>
      </c>
      <c r="V807" s="2">
        <v>0</v>
      </c>
      <c r="W807" s="2">
        <v>0</v>
      </c>
      <c r="X807" s="2">
        <v>9</v>
      </c>
      <c r="Y807" s="2">
        <v>289</v>
      </c>
      <c r="Z807" s="2">
        <v>413</v>
      </c>
      <c r="AA807" s="2">
        <v>199</v>
      </c>
      <c r="AB807" s="2">
        <v>19</v>
      </c>
      <c r="AC807" s="2">
        <v>8</v>
      </c>
      <c r="AD807" s="2">
        <v>2</v>
      </c>
      <c r="AE807" s="2">
        <v>0</v>
      </c>
      <c r="AF807" s="2">
        <v>0</v>
      </c>
      <c r="AG807" s="2">
        <v>0</v>
      </c>
      <c r="AH807" s="2">
        <v>0</v>
      </c>
      <c r="AI807" s="2">
        <v>0</v>
      </c>
      <c r="AJ807" s="2">
        <v>0</v>
      </c>
      <c r="AK807" s="2">
        <v>2</v>
      </c>
      <c r="AL807" s="2">
        <v>0</v>
      </c>
      <c r="AM807" s="2">
        <v>0</v>
      </c>
      <c r="AN807" s="3">
        <f t="shared" si="52"/>
        <v>14020</v>
      </c>
      <c r="AO807">
        <f t="shared" si="53"/>
        <v>1728</v>
      </c>
      <c r="AP807">
        <f t="shared" si="54"/>
        <v>2</v>
      </c>
      <c r="AQ807" s="3">
        <f t="shared" si="55"/>
        <v>15750</v>
      </c>
    </row>
    <row r="808" spans="1:43" hidden="1" x14ac:dyDescent="0.25">
      <c r="A808" s="2">
        <v>14</v>
      </c>
      <c r="B808" s="2">
        <v>2019</v>
      </c>
      <c r="C808" s="2">
        <v>5</v>
      </c>
      <c r="D808" s="4">
        <v>3923</v>
      </c>
      <c r="E808" s="4">
        <v>6448</v>
      </c>
      <c r="F808" s="4">
        <v>3473</v>
      </c>
      <c r="G808" s="2">
        <v>39</v>
      </c>
      <c r="H808" s="2">
        <v>19</v>
      </c>
      <c r="I808" s="2">
        <v>0</v>
      </c>
      <c r="J808" s="2">
        <v>0</v>
      </c>
      <c r="K808" s="2">
        <v>30</v>
      </c>
      <c r="L808" s="2">
        <v>15</v>
      </c>
      <c r="M808" s="2">
        <v>0</v>
      </c>
      <c r="N808" s="2">
        <v>0</v>
      </c>
      <c r="O808" s="2">
        <v>101</v>
      </c>
      <c r="P808" s="2">
        <v>539</v>
      </c>
      <c r="Q808" s="2">
        <v>132</v>
      </c>
      <c r="R808" s="2">
        <v>11</v>
      </c>
      <c r="S808" s="2">
        <v>0</v>
      </c>
      <c r="T808" s="2">
        <v>0</v>
      </c>
      <c r="U808" s="2">
        <v>0</v>
      </c>
      <c r="V808" s="2">
        <v>0</v>
      </c>
      <c r="W808" s="2">
        <v>0</v>
      </c>
      <c r="X808" s="2">
        <v>9</v>
      </c>
      <c r="Y808" s="2">
        <v>280</v>
      </c>
      <c r="Z808" s="2">
        <v>408</v>
      </c>
      <c r="AA808" s="2">
        <v>199</v>
      </c>
      <c r="AB808" s="2">
        <v>19</v>
      </c>
      <c r="AC808" s="2">
        <v>8</v>
      </c>
      <c r="AD808" s="2">
        <v>2</v>
      </c>
      <c r="AE808" s="2">
        <v>0</v>
      </c>
      <c r="AF808" s="2">
        <v>0</v>
      </c>
      <c r="AG808" s="2">
        <v>0</v>
      </c>
      <c r="AH808" s="2">
        <v>0</v>
      </c>
      <c r="AI808" s="2">
        <v>0</v>
      </c>
      <c r="AJ808" s="2">
        <v>0</v>
      </c>
      <c r="AK808" s="2">
        <v>2</v>
      </c>
      <c r="AL808" s="2">
        <v>0</v>
      </c>
      <c r="AM808" s="2">
        <v>0</v>
      </c>
      <c r="AN808" s="3">
        <f t="shared" si="52"/>
        <v>13947</v>
      </c>
      <c r="AO808">
        <f t="shared" si="53"/>
        <v>1708</v>
      </c>
      <c r="AP808">
        <f t="shared" si="54"/>
        <v>2</v>
      </c>
      <c r="AQ808" s="3">
        <f t="shared" si="55"/>
        <v>15657</v>
      </c>
    </row>
    <row r="809" spans="1:43" hidden="1" x14ac:dyDescent="0.25">
      <c r="A809" s="2">
        <v>14</v>
      </c>
      <c r="B809" s="2">
        <v>2019</v>
      </c>
      <c r="C809" s="2">
        <v>6</v>
      </c>
      <c r="D809" s="4">
        <v>3902</v>
      </c>
      <c r="E809" s="4">
        <v>6416</v>
      </c>
      <c r="F809" s="4">
        <v>3475</v>
      </c>
      <c r="G809" s="2">
        <v>39</v>
      </c>
      <c r="H809" s="2">
        <v>19</v>
      </c>
      <c r="I809" s="2">
        <v>0</v>
      </c>
      <c r="J809" s="2">
        <v>0</v>
      </c>
      <c r="K809" s="2">
        <v>30</v>
      </c>
      <c r="L809" s="2">
        <v>15</v>
      </c>
      <c r="M809" s="2">
        <v>0</v>
      </c>
      <c r="N809" s="2">
        <v>0</v>
      </c>
      <c r="O809" s="2">
        <v>101</v>
      </c>
      <c r="P809" s="2">
        <v>523</v>
      </c>
      <c r="Q809" s="2">
        <v>136</v>
      </c>
      <c r="R809" s="2">
        <v>12</v>
      </c>
      <c r="S809" s="2">
        <v>0</v>
      </c>
      <c r="T809" s="2">
        <v>0</v>
      </c>
      <c r="U809" s="2">
        <v>0</v>
      </c>
      <c r="V809" s="2">
        <v>0</v>
      </c>
      <c r="W809" s="2">
        <v>0</v>
      </c>
      <c r="X809" s="2">
        <v>9</v>
      </c>
      <c r="Y809" s="2">
        <v>283</v>
      </c>
      <c r="Z809" s="2">
        <v>407</v>
      </c>
      <c r="AA809" s="2">
        <v>196</v>
      </c>
      <c r="AB809" s="2">
        <v>19</v>
      </c>
      <c r="AC809" s="2">
        <v>8</v>
      </c>
      <c r="AD809" s="2">
        <v>2</v>
      </c>
      <c r="AE809" s="2">
        <v>0</v>
      </c>
      <c r="AF809" s="2">
        <v>0</v>
      </c>
      <c r="AG809" s="2">
        <v>0</v>
      </c>
      <c r="AH809" s="2">
        <v>0</v>
      </c>
      <c r="AI809" s="2">
        <v>0</v>
      </c>
      <c r="AJ809" s="2">
        <v>0</v>
      </c>
      <c r="AK809" s="2">
        <v>2</v>
      </c>
      <c r="AL809" s="2">
        <v>0</v>
      </c>
      <c r="AM809" s="2">
        <v>0</v>
      </c>
      <c r="AN809" s="3">
        <f t="shared" si="52"/>
        <v>13896</v>
      </c>
      <c r="AO809">
        <f t="shared" si="53"/>
        <v>1696</v>
      </c>
      <c r="AP809">
        <f t="shared" si="54"/>
        <v>2</v>
      </c>
      <c r="AQ809" s="3">
        <f t="shared" si="55"/>
        <v>15594</v>
      </c>
    </row>
    <row r="810" spans="1:43" hidden="1" x14ac:dyDescent="0.25">
      <c r="A810" s="2">
        <v>14</v>
      </c>
      <c r="B810" s="2">
        <v>2019</v>
      </c>
      <c r="C810" s="2">
        <v>7</v>
      </c>
      <c r="D810" s="4">
        <v>4844</v>
      </c>
      <c r="E810" s="4">
        <v>5788</v>
      </c>
      <c r="F810" s="4">
        <v>3161</v>
      </c>
      <c r="G810" s="2">
        <v>39</v>
      </c>
      <c r="H810" s="2">
        <v>12</v>
      </c>
      <c r="I810" s="2">
        <v>3</v>
      </c>
      <c r="J810" s="2">
        <v>0</v>
      </c>
      <c r="K810" s="2">
        <v>26</v>
      </c>
      <c r="L810" s="2">
        <v>18</v>
      </c>
      <c r="M810" s="2">
        <v>0</v>
      </c>
      <c r="N810" s="2">
        <v>0</v>
      </c>
      <c r="O810" s="2">
        <v>101</v>
      </c>
      <c r="P810" s="2">
        <v>537</v>
      </c>
      <c r="Q810" s="2">
        <v>116</v>
      </c>
      <c r="R810" s="2">
        <v>7</v>
      </c>
      <c r="S810" s="2">
        <v>0</v>
      </c>
      <c r="T810" s="2">
        <v>0</v>
      </c>
      <c r="U810" s="2">
        <v>0</v>
      </c>
      <c r="V810" s="2">
        <v>0</v>
      </c>
      <c r="W810" s="2">
        <v>0</v>
      </c>
      <c r="X810" s="2">
        <v>9</v>
      </c>
      <c r="Y810" s="2">
        <v>331</v>
      </c>
      <c r="Z810" s="2">
        <v>382</v>
      </c>
      <c r="AA810" s="2">
        <v>176</v>
      </c>
      <c r="AB810" s="2">
        <v>17</v>
      </c>
      <c r="AC810" s="2">
        <v>7</v>
      </c>
      <c r="AD810" s="2">
        <v>2</v>
      </c>
      <c r="AE810" s="2">
        <v>0</v>
      </c>
      <c r="AF810" s="2">
        <v>0</v>
      </c>
      <c r="AG810" s="2">
        <v>0</v>
      </c>
      <c r="AH810" s="2">
        <v>0</v>
      </c>
      <c r="AI810" s="2">
        <v>0</v>
      </c>
      <c r="AJ810" s="2">
        <v>0</v>
      </c>
      <c r="AK810" s="2">
        <v>2</v>
      </c>
      <c r="AL810" s="2">
        <v>0</v>
      </c>
      <c r="AM810" s="2">
        <v>0</v>
      </c>
      <c r="AN810" s="3">
        <f t="shared" si="52"/>
        <v>13891</v>
      </c>
      <c r="AO810">
        <f t="shared" si="53"/>
        <v>1685</v>
      </c>
      <c r="AP810">
        <f t="shared" si="54"/>
        <v>2</v>
      </c>
      <c r="AQ810" s="3">
        <f t="shared" si="55"/>
        <v>15578</v>
      </c>
    </row>
    <row r="811" spans="1:43" hidden="1" x14ac:dyDescent="0.25">
      <c r="A811" s="2">
        <v>14</v>
      </c>
      <c r="B811" s="2">
        <v>2019</v>
      </c>
      <c r="C811" s="2">
        <v>8</v>
      </c>
      <c r="D811" s="4">
        <v>4827</v>
      </c>
      <c r="E811" s="4">
        <v>5793</v>
      </c>
      <c r="F811" s="4">
        <v>3172</v>
      </c>
      <c r="G811" s="2">
        <v>39</v>
      </c>
      <c r="H811" s="2">
        <v>12</v>
      </c>
      <c r="I811" s="2">
        <v>3</v>
      </c>
      <c r="J811" s="2">
        <v>0</v>
      </c>
      <c r="K811" s="2">
        <v>26</v>
      </c>
      <c r="L811" s="2">
        <v>18</v>
      </c>
      <c r="M811" s="2">
        <v>0</v>
      </c>
      <c r="N811" s="2">
        <v>0</v>
      </c>
      <c r="O811" s="2">
        <v>101</v>
      </c>
      <c r="P811" s="2">
        <v>533</v>
      </c>
      <c r="Q811" s="2">
        <v>112</v>
      </c>
      <c r="R811" s="2">
        <v>9</v>
      </c>
      <c r="S811" s="2">
        <v>0</v>
      </c>
      <c r="T811" s="2">
        <v>0</v>
      </c>
      <c r="U811" s="2">
        <v>0</v>
      </c>
      <c r="V811" s="2">
        <v>0</v>
      </c>
      <c r="W811" s="2">
        <v>0</v>
      </c>
      <c r="X811" s="2">
        <v>8</v>
      </c>
      <c r="Y811" s="2">
        <v>327</v>
      </c>
      <c r="Z811" s="2">
        <v>385</v>
      </c>
      <c r="AA811" s="2">
        <v>175</v>
      </c>
      <c r="AB811" s="2">
        <v>17</v>
      </c>
      <c r="AC811" s="2">
        <v>7</v>
      </c>
      <c r="AD811" s="2">
        <v>2</v>
      </c>
      <c r="AE811" s="2">
        <v>0</v>
      </c>
      <c r="AF811" s="2">
        <v>0</v>
      </c>
      <c r="AG811" s="2">
        <v>0</v>
      </c>
      <c r="AH811" s="2">
        <v>0</v>
      </c>
      <c r="AI811" s="2">
        <v>0</v>
      </c>
      <c r="AJ811" s="2">
        <v>0</v>
      </c>
      <c r="AK811" s="2">
        <v>2</v>
      </c>
      <c r="AL811" s="2">
        <v>0</v>
      </c>
      <c r="AM811" s="2">
        <v>0</v>
      </c>
      <c r="AN811" s="3">
        <f t="shared" si="52"/>
        <v>13890</v>
      </c>
      <c r="AO811">
        <f t="shared" si="53"/>
        <v>1676</v>
      </c>
      <c r="AP811">
        <f t="shared" si="54"/>
        <v>2</v>
      </c>
      <c r="AQ811" s="3">
        <f t="shared" si="55"/>
        <v>15568</v>
      </c>
    </row>
    <row r="812" spans="1:43" hidden="1" x14ac:dyDescent="0.25">
      <c r="A812" s="2">
        <v>14</v>
      </c>
      <c r="B812" s="2">
        <v>2019</v>
      </c>
      <c r="C812" s="2">
        <v>9</v>
      </c>
      <c r="D812" s="4">
        <v>4828</v>
      </c>
      <c r="E812" s="4">
        <v>5779</v>
      </c>
      <c r="F812" s="4">
        <v>3171</v>
      </c>
      <c r="G812" s="2">
        <v>41</v>
      </c>
      <c r="H812" s="2">
        <v>12</v>
      </c>
      <c r="I812" s="2">
        <v>3</v>
      </c>
      <c r="J812" s="2">
        <v>0</v>
      </c>
      <c r="K812" s="2">
        <v>26</v>
      </c>
      <c r="L812" s="2">
        <v>18</v>
      </c>
      <c r="M812" s="2">
        <v>0</v>
      </c>
      <c r="N812" s="2">
        <v>0</v>
      </c>
      <c r="O812" s="2">
        <v>101</v>
      </c>
      <c r="P812" s="2">
        <v>530</v>
      </c>
      <c r="Q812" s="2">
        <v>119</v>
      </c>
      <c r="R812" s="2">
        <v>9</v>
      </c>
      <c r="S812" s="2">
        <v>0</v>
      </c>
      <c r="T812" s="2">
        <v>0</v>
      </c>
      <c r="U812" s="2">
        <v>0</v>
      </c>
      <c r="V812" s="2">
        <v>0</v>
      </c>
      <c r="W812" s="2">
        <v>0</v>
      </c>
      <c r="X812" s="2">
        <v>8</v>
      </c>
      <c r="Y812" s="2">
        <v>329</v>
      </c>
      <c r="Z812" s="2">
        <v>392</v>
      </c>
      <c r="AA812" s="2">
        <v>174</v>
      </c>
      <c r="AB812" s="2">
        <v>17</v>
      </c>
      <c r="AC812" s="2">
        <v>7</v>
      </c>
      <c r="AD812" s="2">
        <v>2</v>
      </c>
      <c r="AE812" s="2">
        <v>0</v>
      </c>
      <c r="AF812" s="2">
        <v>0</v>
      </c>
      <c r="AG812" s="2">
        <v>0</v>
      </c>
      <c r="AH812" s="2">
        <v>0</v>
      </c>
      <c r="AI812" s="2">
        <v>0</v>
      </c>
      <c r="AJ812" s="2">
        <v>0</v>
      </c>
      <c r="AK812" s="2">
        <v>2</v>
      </c>
      <c r="AL812" s="2">
        <v>0</v>
      </c>
      <c r="AM812" s="2">
        <v>0</v>
      </c>
      <c r="AN812" s="3">
        <f t="shared" si="52"/>
        <v>13878</v>
      </c>
      <c r="AO812">
        <f t="shared" si="53"/>
        <v>1688</v>
      </c>
      <c r="AP812">
        <f t="shared" si="54"/>
        <v>2</v>
      </c>
      <c r="AQ812" s="3">
        <f t="shared" si="55"/>
        <v>15568</v>
      </c>
    </row>
    <row r="813" spans="1:43" hidden="1" x14ac:dyDescent="0.25">
      <c r="A813" s="2">
        <v>14</v>
      </c>
      <c r="B813" s="2">
        <v>2019</v>
      </c>
      <c r="C813" s="2">
        <v>10</v>
      </c>
      <c r="D813" s="4">
        <v>4832</v>
      </c>
      <c r="E813" s="4">
        <v>5801</v>
      </c>
      <c r="F813" s="4">
        <v>3177</v>
      </c>
      <c r="G813" s="2">
        <v>42</v>
      </c>
      <c r="H813" s="2">
        <v>12</v>
      </c>
      <c r="I813" s="2">
        <v>3</v>
      </c>
      <c r="J813" s="2">
        <v>0</v>
      </c>
      <c r="K813" s="2">
        <v>26</v>
      </c>
      <c r="L813" s="2">
        <v>18</v>
      </c>
      <c r="M813" s="2">
        <v>0</v>
      </c>
      <c r="N813" s="2">
        <v>0</v>
      </c>
      <c r="O813" s="2">
        <v>101</v>
      </c>
      <c r="P813" s="2">
        <v>528</v>
      </c>
      <c r="Q813" s="2">
        <v>124</v>
      </c>
      <c r="R813" s="2">
        <v>11</v>
      </c>
      <c r="S813" s="2">
        <v>0</v>
      </c>
      <c r="T813" s="2">
        <v>0</v>
      </c>
      <c r="U813" s="2">
        <v>0</v>
      </c>
      <c r="V813" s="2">
        <v>0</v>
      </c>
      <c r="W813" s="2">
        <v>0</v>
      </c>
      <c r="X813" s="2">
        <v>8</v>
      </c>
      <c r="Y813" s="2">
        <v>330</v>
      </c>
      <c r="Z813" s="2">
        <v>392</v>
      </c>
      <c r="AA813" s="2">
        <v>174</v>
      </c>
      <c r="AB813" s="2">
        <v>17</v>
      </c>
      <c r="AC813" s="2">
        <v>7</v>
      </c>
      <c r="AD813" s="2">
        <v>2</v>
      </c>
      <c r="AE813" s="2">
        <v>0</v>
      </c>
      <c r="AF813" s="2">
        <v>0</v>
      </c>
      <c r="AG813" s="2">
        <v>0</v>
      </c>
      <c r="AH813" s="2">
        <v>0</v>
      </c>
      <c r="AI813" s="2">
        <v>0</v>
      </c>
      <c r="AJ813" s="2">
        <v>0</v>
      </c>
      <c r="AK813" s="2">
        <v>2</v>
      </c>
      <c r="AL813" s="2">
        <v>0</v>
      </c>
      <c r="AM813" s="2">
        <v>0</v>
      </c>
      <c r="AN813" s="3">
        <f t="shared" si="52"/>
        <v>13911</v>
      </c>
      <c r="AO813">
        <f t="shared" si="53"/>
        <v>1694</v>
      </c>
      <c r="AP813">
        <f t="shared" si="54"/>
        <v>2</v>
      </c>
      <c r="AQ813" s="3">
        <f t="shared" si="55"/>
        <v>15607</v>
      </c>
    </row>
    <row r="814" spans="1:43" hidden="1" x14ac:dyDescent="0.25">
      <c r="A814" s="2">
        <v>14</v>
      </c>
      <c r="B814" s="2">
        <v>2019</v>
      </c>
      <c r="C814" s="2">
        <v>11</v>
      </c>
      <c r="D814" s="4">
        <v>4855</v>
      </c>
      <c r="E814" s="4">
        <v>5819</v>
      </c>
      <c r="F814" s="4">
        <v>3202</v>
      </c>
      <c r="G814" s="2">
        <v>42</v>
      </c>
      <c r="H814" s="2">
        <v>12</v>
      </c>
      <c r="I814" s="2">
        <v>3</v>
      </c>
      <c r="J814" s="2">
        <v>0</v>
      </c>
      <c r="K814" s="2">
        <v>26</v>
      </c>
      <c r="L814" s="2">
        <v>18</v>
      </c>
      <c r="M814" s="2">
        <v>0</v>
      </c>
      <c r="N814" s="2">
        <v>0</v>
      </c>
      <c r="O814" s="2">
        <v>100</v>
      </c>
      <c r="P814" s="2">
        <v>531</v>
      </c>
      <c r="Q814" s="2">
        <v>121</v>
      </c>
      <c r="R814" s="2">
        <v>11</v>
      </c>
      <c r="S814" s="2">
        <v>0</v>
      </c>
      <c r="T814" s="2">
        <v>0</v>
      </c>
      <c r="U814" s="2">
        <v>0</v>
      </c>
      <c r="V814" s="2">
        <v>0</v>
      </c>
      <c r="W814" s="2">
        <v>0</v>
      </c>
      <c r="X814" s="2">
        <v>8</v>
      </c>
      <c r="Y814" s="2">
        <v>329</v>
      </c>
      <c r="Z814" s="2">
        <v>400</v>
      </c>
      <c r="AA814" s="2">
        <v>174</v>
      </c>
      <c r="AB814" s="2">
        <v>17</v>
      </c>
      <c r="AC814" s="2">
        <v>7</v>
      </c>
      <c r="AD814" s="2">
        <v>2</v>
      </c>
      <c r="AE814" s="2">
        <v>0</v>
      </c>
      <c r="AF814" s="2">
        <v>0</v>
      </c>
      <c r="AG814" s="2">
        <v>0</v>
      </c>
      <c r="AH814" s="2">
        <v>0</v>
      </c>
      <c r="AI814" s="2">
        <v>0</v>
      </c>
      <c r="AJ814" s="2">
        <v>0</v>
      </c>
      <c r="AK814" s="2">
        <v>2</v>
      </c>
      <c r="AL814" s="2">
        <v>0</v>
      </c>
      <c r="AM814" s="2">
        <v>0</v>
      </c>
      <c r="AN814" s="3">
        <f t="shared" si="52"/>
        <v>13977</v>
      </c>
      <c r="AO814">
        <f t="shared" si="53"/>
        <v>1700</v>
      </c>
      <c r="AP814">
        <f t="shared" si="54"/>
        <v>2</v>
      </c>
      <c r="AQ814" s="3">
        <f t="shared" si="55"/>
        <v>15679</v>
      </c>
    </row>
    <row r="815" spans="1:43" x14ac:dyDescent="0.25">
      <c r="A815" s="2">
        <v>14</v>
      </c>
      <c r="B815" s="2">
        <v>2019</v>
      </c>
      <c r="C815" s="2">
        <v>12</v>
      </c>
      <c r="D815" s="4">
        <v>4908</v>
      </c>
      <c r="E815" s="4">
        <v>5849</v>
      </c>
      <c r="F815" s="4">
        <v>3217</v>
      </c>
      <c r="G815" s="2">
        <v>42</v>
      </c>
      <c r="H815" s="2">
        <v>13</v>
      </c>
      <c r="I815" s="2">
        <v>3</v>
      </c>
      <c r="J815" s="2">
        <v>0</v>
      </c>
      <c r="K815" s="2">
        <v>26</v>
      </c>
      <c r="L815" s="2">
        <v>18</v>
      </c>
      <c r="M815" s="2">
        <v>0</v>
      </c>
      <c r="N815" s="2">
        <v>0</v>
      </c>
      <c r="O815" s="2">
        <v>104</v>
      </c>
      <c r="P815" s="2">
        <v>539</v>
      </c>
      <c r="Q815" s="2">
        <v>120</v>
      </c>
      <c r="R815" s="2">
        <v>11</v>
      </c>
      <c r="S815" s="2">
        <v>1</v>
      </c>
      <c r="T815" s="2">
        <v>0</v>
      </c>
      <c r="U815" s="2">
        <v>0</v>
      </c>
      <c r="V815" s="2">
        <v>0</v>
      </c>
      <c r="W815" s="2">
        <v>0</v>
      </c>
      <c r="X815" s="2">
        <v>8</v>
      </c>
      <c r="Y815" s="2">
        <v>320</v>
      </c>
      <c r="Z815" s="2">
        <v>399</v>
      </c>
      <c r="AA815" s="2">
        <v>174</v>
      </c>
      <c r="AB815" s="2">
        <v>17</v>
      </c>
      <c r="AC815" s="2">
        <v>7</v>
      </c>
      <c r="AD815" s="2">
        <v>2</v>
      </c>
      <c r="AE815" s="2">
        <v>0</v>
      </c>
      <c r="AF815" s="2">
        <v>0</v>
      </c>
      <c r="AG815" s="2">
        <v>0</v>
      </c>
      <c r="AH815" s="2">
        <v>0</v>
      </c>
      <c r="AI815" s="2">
        <v>0</v>
      </c>
      <c r="AJ815" s="2">
        <v>0</v>
      </c>
      <c r="AK815" s="2">
        <v>2</v>
      </c>
      <c r="AL815" s="2">
        <v>0</v>
      </c>
      <c r="AM815" s="2">
        <v>0</v>
      </c>
      <c r="AN815" s="3">
        <f t="shared" si="52"/>
        <v>14076</v>
      </c>
      <c r="AO815">
        <f t="shared" si="53"/>
        <v>1702</v>
      </c>
      <c r="AP815">
        <f t="shared" si="54"/>
        <v>2</v>
      </c>
      <c r="AQ815" s="3">
        <f t="shared" si="55"/>
        <v>15780</v>
      </c>
    </row>
    <row r="816" spans="1:43" hidden="1" x14ac:dyDescent="0.25">
      <c r="A816" s="2">
        <v>15</v>
      </c>
      <c r="B816" s="2">
        <v>2019</v>
      </c>
      <c r="C816" s="2">
        <v>1</v>
      </c>
      <c r="D816" s="4">
        <v>6026</v>
      </c>
      <c r="E816" s="4">
        <v>24461</v>
      </c>
      <c r="F816" s="4">
        <v>11413</v>
      </c>
      <c r="G816" s="2">
        <v>42</v>
      </c>
      <c r="H816" s="2">
        <v>21</v>
      </c>
      <c r="I816" s="2">
        <v>0</v>
      </c>
      <c r="J816" s="2">
        <v>0</v>
      </c>
      <c r="K816" s="2">
        <v>6</v>
      </c>
      <c r="L816" s="2">
        <v>9</v>
      </c>
      <c r="M816" s="2">
        <v>0</v>
      </c>
      <c r="N816" s="2">
        <v>0</v>
      </c>
      <c r="O816" s="2">
        <v>61</v>
      </c>
      <c r="P816" s="2">
        <v>432</v>
      </c>
      <c r="Q816" s="2">
        <v>73</v>
      </c>
      <c r="R816" s="2">
        <v>17</v>
      </c>
      <c r="S816" s="2">
        <v>2</v>
      </c>
      <c r="T816" s="2">
        <v>0</v>
      </c>
      <c r="U816" s="2">
        <v>0</v>
      </c>
      <c r="V816" s="2">
        <v>0</v>
      </c>
      <c r="W816" s="2">
        <v>0</v>
      </c>
      <c r="X816" s="2">
        <v>15</v>
      </c>
      <c r="Y816" s="2">
        <v>204</v>
      </c>
      <c r="Z816" s="2">
        <v>503</v>
      </c>
      <c r="AA816" s="2">
        <v>234</v>
      </c>
      <c r="AB816" s="2">
        <v>23</v>
      </c>
      <c r="AC816" s="2">
        <v>7</v>
      </c>
      <c r="AD816" s="2">
        <v>6</v>
      </c>
      <c r="AE816" s="2">
        <v>0</v>
      </c>
      <c r="AF816" s="2">
        <v>1</v>
      </c>
      <c r="AG816" s="2">
        <v>0</v>
      </c>
      <c r="AH816" s="2">
        <v>0</v>
      </c>
      <c r="AI816" s="2">
        <v>0</v>
      </c>
      <c r="AJ816" s="2">
        <v>0</v>
      </c>
      <c r="AK816" s="2">
        <v>0</v>
      </c>
      <c r="AL816" s="2">
        <v>1</v>
      </c>
      <c r="AM816" s="2">
        <v>0</v>
      </c>
      <c r="AN816" s="3">
        <f t="shared" si="52"/>
        <v>41978</v>
      </c>
      <c r="AO816">
        <f t="shared" si="53"/>
        <v>1577</v>
      </c>
      <c r="AP816">
        <f t="shared" si="54"/>
        <v>2</v>
      </c>
      <c r="AQ816" s="3">
        <f t="shared" si="55"/>
        <v>43557</v>
      </c>
    </row>
    <row r="817" spans="1:43" hidden="1" x14ac:dyDescent="0.25">
      <c r="A817" s="2">
        <v>15</v>
      </c>
      <c r="B817" s="2">
        <v>2019</v>
      </c>
      <c r="C817" s="2">
        <v>2</v>
      </c>
      <c r="D817" s="4">
        <v>6024</v>
      </c>
      <c r="E817" s="4">
        <v>24426</v>
      </c>
      <c r="F817" s="4">
        <v>11439</v>
      </c>
      <c r="G817" s="2">
        <v>44</v>
      </c>
      <c r="H817" s="2">
        <v>21</v>
      </c>
      <c r="I817" s="2">
        <v>0</v>
      </c>
      <c r="J817" s="2">
        <v>0</v>
      </c>
      <c r="K817" s="2">
        <v>6</v>
      </c>
      <c r="L817" s="2">
        <v>9</v>
      </c>
      <c r="M817" s="2">
        <v>0</v>
      </c>
      <c r="N817" s="2">
        <v>0</v>
      </c>
      <c r="O817" s="2">
        <v>62</v>
      </c>
      <c r="P817" s="2">
        <v>437</v>
      </c>
      <c r="Q817" s="2">
        <v>77</v>
      </c>
      <c r="R817" s="2">
        <v>19</v>
      </c>
      <c r="S817" s="2">
        <v>2</v>
      </c>
      <c r="T817" s="2">
        <v>0</v>
      </c>
      <c r="U817" s="2">
        <v>0</v>
      </c>
      <c r="V817" s="2">
        <v>0</v>
      </c>
      <c r="W817" s="2">
        <v>0</v>
      </c>
      <c r="X817" s="2">
        <v>15</v>
      </c>
      <c r="Y817" s="2">
        <v>200</v>
      </c>
      <c r="Z817" s="2">
        <v>505</v>
      </c>
      <c r="AA817" s="2">
        <v>234</v>
      </c>
      <c r="AB817" s="2">
        <v>23</v>
      </c>
      <c r="AC817" s="2">
        <v>7</v>
      </c>
      <c r="AD817" s="2">
        <v>6</v>
      </c>
      <c r="AE817" s="2">
        <v>0</v>
      </c>
      <c r="AF817" s="2">
        <v>1</v>
      </c>
      <c r="AG817" s="2">
        <v>0</v>
      </c>
      <c r="AH817" s="2">
        <v>0</v>
      </c>
      <c r="AI817" s="2">
        <v>0</v>
      </c>
      <c r="AJ817" s="2">
        <v>0</v>
      </c>
      <c r="AK817" s="2">
        <v>0</v>
      </c>
      <c r="AL817" s="2">
        <v>1</v>
      </c>
      <c r="AM817" s="2">
        <v>0</v>
      </c>
      <c r="AN817" s="3">
        <f t="shared" si="52"/>
        <v>41969</v>
      </c>
      <c r="AO817">
        <f t="shared" si="53"/>
        <v>1587</v>
      </c>
      <c r="AP817">
        <f t="shared" si="54"/>
        <v>2</v>
      </c>
      <c r="AQ817" s="3">
        <f t="shared" si="55"/>
        <v>43558</v>
      </c>
    </row>
    <row r="818" spans="1:43" hidden="1" x14ac:dyDescent="0.25">
      <c r="A818" s="2">
        <v>15</v>
      </c>
      <c r="B818" s="2">
        <v>2019</v>
      </c>
      <c r="C818" s="2">
        <v>3</v>
      </c>
      <c r="D818" s="4">
        <v>6016</v>
      </c>
      <c r="E818" s="4">
        <v>24459</v>
      </c>
      <c r="F818" s="4">
        <v>11499</v>
      </c>
      <c r="G818" s="2">
        <v>41</v>
      </c>
      <c r="H818" s="2">
        <v>21</v>
      </c>
      <c r="I818" s="2">
        <v>0</v>
      </c>
      <c r="J818" s="2">
        <v>0</v>
      </c>
      <c r="K818" s="2">
        <v>6</v>
      </c>
      <c r="L818" s="2">
        <v>9</v>
      </c>
      <c r="M818" s="2">
        <v>0</v>
      </c>
      <c r="N818" s="2">
        <v>0</v>
      </c>
      <c r="O818" s="2">
        <v>62</v>
      </c>
      <c r="P818" s="2">
        <v>435</v>
      </c>
      <c r="Q818" s="2">
        <v>79</v>
      </c>
      <c r="R818" s="2">
        <v>19</v>
      </c>
      <c r="S818" s="2">
        <v>2</v>
      </c>
      <c r="T818" s="2">
        <v>0</v>
      </c>
      <c r="U818" s="2">
        <v>0</v>
      </c>
      <c r="V818" s="2">
        <v>0</v>
      </c>
      <c r="W818" s="2">
        <v>0</v>
      </c>
      <c r="X818" s="2">
        <v>15</v>
      </c>
      <c r="Y818" s="2">
        <v>198</v>
      </c>
      <c r="Z818" s="2">
        <v>508</v>
      </c>
      <c r="AA818" s="2">
        <v>234</v>
      </c>
      <c r="AB818" s="2">
        <v>23</v>
      </c>
      <c r="AC818" s="2">
        <v>7</v>
      </c>
      <c r="AD818" s="2">
        <v>6</v>
      </c>
      <c r="AE818" s="2">
        <v>0</v>
      </c>
      <c r="AF818" s="2">
        <v>1</v>
      </c>
      <c r="AG818" s="2">
        <v>0</v>
      </c>
      <c r="AH818" s="2">
        <v>0</v>
      </c>
      <c r="AI818" s="2">
        <v>0</v>
      </c>
      <c r="AJ818" s="2">
        <v>0</v>
      </c>
      <c r="AK818" s="2">
        <v>0</v>
      </c>
      <c r="AL818" s="2">
        <v>1</v>
      </c>
      <c r="AM818" s="2">
        <v>0</v>
      </c>
      <c r="AN818" s="3">
        <f t="shared" si="52"/>
        <v>42051</v>
      </c>
      <c r="AO818">
        <f t="shared" si="53"/>
        <v>1588</v>
      </c>
      <c r="AP818">
        <f t="shared" si="54"/>
        <v>2</v>
      </c>
      <c r="AQ818" s="3">
        <f t="shared" si="55"/>
        <v>43641</v>
      </c>
    </row>
    <row r="819" spans="1:43" hidden="1" x14ac:dyDescent="0.25">
      <c r="A819" s="2">
        <v>15</v>
      </c>
      <c r="B819" s="2">
        <v>2019</v>
      </c>
      <c r="C819" s="2">
        <v>4</v>
      </c>
      <c r="D819" s="4">
        <v>6010</v>
      </c>
      <c r="E819" s="4">
        <v>24455</v>
      </c>
      <c r="F819" s="4">
        <v>11535</v>
      </c>
      <c r="G819" s="2">
        <v>41</v>
      </c>
      <c r="H819" s="2">
        <v>21</v>
      </c>
      <c r="I819" s="2">
        <v>0</v>
      </c>
      <c r="J819" s="2">
        <v>0</v>
      </c>
      <c r="K819" s="2">
        <v>6</v>
      </c>
      <c r="L819" s="2">
        <v>9</v>
      </c>
      <c r="M819" s="2">
        <v>0</v>
      </c>
      <c r="N819" s="2">
        <v>0</v>
      </c>
      <c r="O819" s="2">
        <v>62</v>
      </c>
      <c r="P819" s="2">
        <v>429</v>
      </c>
      <c r="Q819" s="2">
        <v>82</v>
      </c>
      <c r="R819" s="2">
        <v>22</v>
      </c>
      <c r="S819" s="2">
        <v>2</v>
      </c>
      <c r="T819" s="2">
        <v>0</v>
      </c>
      <c r="U819" s="2">
        <v>0</v>
      </c>
      <c r="V819" s="2">
        <v>0</v>
      </c>
      <c r="W819" s="2">
        <v>0</v>
      </c>
      <c r="X819" s="2">
        <v>15</v>
      </c>
      <c r="Y819" s="2">
        <v>201</v>
      </c>
      <c r="Z819" s="2">
        <v>511</v>
      </c>
      <c r="AA819" s="2">
        <v>231</v>
      </c>
      <c r="AB819" s="2">
        <v>23</v>
      </c>
      <c r="AC819" s="2">
        <v>7</v>
      </c>
      <c r="AD819" s="2">
        <v>6</v>
      </c>
      <c r="AE819" s="2">
        <v>0</v>
      </c>
      <c r="AF819" s="2">
        <v>1</v>
      </c>
      <c r="AG819" s="2">
        <v>0</v>
      </c>
      <c r="AH819" s="2">
        <v>0</v>
      </c>
      <c r="AI819" s="2">
        <v>0</v>
      </c>
      <c r="AJ819" s="2">
        <v>0</v>
      </c>
      <c r="AK819" s="2">
        <v>0</v>
      </c>
      <c r="AL819" s="2">
        <v>1</v>
      </c>
      <c r="AM819" s="2">
        <v>0</v>
      </c>
      <c r="AN819" s="3">
        <f t="shared" si="52"/>
        <v>42077</v>
      </c>
      <c r="AO819">
        <f t="shared" si="53"/>
        <v>1591</v>
      </c>
      <c r="AP819">
        <f t="shared" si="54"/>
        <v>2</v>
      </c>
      <c r="AQ819" s="3">
        <f t="shared" si="55"/>
        <v>43670</v>
      </c>
    </row>
    <row r="820" spans="1:43" hidden="1" x14ac:dyDescent="0.25">
      <c r="A820" s="2">
        <v>15</v>
      </c>
      <c r="B820" s="2">
        <v>2019</v>
      </c>
      <c r="C820" s="2">
        <v>5</v>
      </c>
      <c r="D820" s="4">
        <v>5979</v>
      </c>
      <c r="E820" s="4">
        <v>24418</v>
      </c>
      <c r="F820" s="4">
        <v>11585</v>
      </c>
      <c r="G820" s="2">
        <v>41</v>
      </c>
      <c r="H820" s="2">
        <v>21</v>
      </c>
      <c r="I820" s="2">
        <v>0</v>
      </c>
      <c r="J820" s="2">
        <v>0</v>
      </c>
      <c r="K820" s="2">
        <v>6</v>
      </c>
      <c r="L820" s="2">
        <v>9</v>
      </c>
      <c r="M820" s="2">
        <v>0</v>
      </c>
      <c r="N820" s="2">
        <v>0</v>
      </c>
      <c r="O820" s="2">
        <v>62</v>
      </c>
      <c r="P820" s="2">
        <v>428</v>
      </c>
      <c r="Q820" s="2">
        <v>78</v>
      </c>
      <c r="R820" s="2">
        <v>19</v>
      </c>
      <c r="S820" s="2">
        <v>2</v>
      </c>
      <c r="T820" s="2">
        <v>0</v>
      </c>
      <c r="U820" s="2">
        <v>0</v>
      </c>
      <c r="V820" s="2">
        <v>0</v>
      </c>
      <c r="W820" s="2">
        <v>0</v>
      </c>
      <c r="X820" s="2">
        <v>15</v>
      </c>
      <c r="Y820" s="2">
        <v>201</v>
      </c>
      <c r="Z820" s="2">
        <v>517</v>
      </c>
      <c r="AA820" s="2">
        <v>233</v>
      </c>
      <c r="AB820" s="2">
        <v>23</v>
      </c>
      <c r="AC820" s="2">
        <v>7</v>
      </c>
      <c r="AD820" s="2">
        <v>6</v>
      </c>
      <c r="AE820" s="2">
        <v>0</v>
      </c>
      <c r="AF820" s="2">
        <v>1</v>
      </c>
      <c r="AG820" s="2">
        <v>0</v>
      </c>
      <c r="AH820" s="2">
        <v>0</v>
      </c>
      <c r="AI820" s="2">
        <v>0</v>
      </c>
      <c r="AJ820" s="2">
        <v>0</v>
      </c>
      <c r="AK820" s="2">
        <v>0</v>
      </c>
      <c r="AL820" s="2">
        <v>1</v>
      </c>
      <c r="AM820" s="2">
        <v>0</v>
      </c>
      <c r="AN820" s="3">
        <f t="shared" si="52"/>
        <v>42059</v>
      </c>
      <c r="AO820">
        <f t="shared" si="53"/>
        <v>1591</v>
      </c>
      <c r="AP820">
        <f t="shared" si="54"/>
        <v>2</v>
      </c>
      <c r="AQ820" s="3">
        <f t="shared" si="55"/>
        <v>43652</v>
      </c>
    </row>
    <row r="821" spans="1:43" hidden="1" x14ac:dyDescent="0.25">
      <c r="A821" s="2">
        <v>15</v>
      </c>
      <c r="B821" s="2">
        <v>2019</v>
      </c>
      <c r="C821" s="2">
        <v>6</v>
      </c>
      <c r="D821" s="4">
        <v>5964</v>
      </c>
      <c r="E821" s="4">
        <v>24393</v>
      </c>
      <c r="F821" s="4">
        <v>11625</v>
      </c>
      <c r="G821" s="2">
        <v>41</v>
      </c>
      <c r="H821" s="2">
        <v>21</v>
      </c>
      <c r="I821" s="2">
        <v>0</v>
      </c>
      <c r="J821" s="2">
        <v>0</v>
      </c>
      <c r="K821" s="2">
        <v>6</v>
      </c>
      <c r="L821" s="2">
        <v>9</v>
      </c>
      <c r="M821" s="2">
        <v>0</v>
      </c>
      <c r="N821" s="2">
        <v>0</v>
      </c>
      <c r="O821" s="2">
        <v>62</v>
      </c>
      <c r="P821" s="2">
        <v>427</v>
      </c>
      <c r="Q821" s="2">
        <v>82</v>
      </c>
      <c r="R821" s="2">
        <v>19</v>
      </c>
      <c r="S821" s="2">
        <v>2</v>
      </c>
      <c r="T821" s="2">
        <v>0</v>
      </c>
      <c r="U821" s="2">
        <v>0</v>
      </c>
      <c r="V821" s="2">
        <v>0</v>
      </c>
      <c r="W821" s="2">
        <v>0</v>
      </c>
      <c r="X821" s="2">
        <v>16</v>
      </c>
      <c r="Y821" s="2">
        <v>198</v>
      </c>
      <c r="Z821" s="2">
        <v>514</v>
      </c>
      <c r="AA821" s="2">
        <v>233</v>
      </c>
      <c r="AB821" s="2">
        <v>23</v>
      </c>
      <c r="AC821" s="2">
        <v>7</v>
      </c>
      <c r="AD821" s="2">
        <v>6</v>
      </c>
      <c r="AE821" s="2">
        <v>0</v>
      </c>
      <c r="AF821" s="2">
        <v>1</v>
      </c>
      <c r="AG821" s="2">
        <v>0</v>
      </c>
      <c r="AH821" s="2">
        <v>0</v>
      </c>
      <c r="AI821" s="2">
        <v>0</v>
      </c>
      <c r="AJ821" s="2">
        <v>0</v>
      </c>
      <c r="AK821" s="2">
        <v>0</v>
      </c>
      <c r="AL821" s="2">
        <v>1</v>
      </c>
      <c r="AM821" s="2">
        <v>0</v>
      </c>
      <c r="AN821" s="3">
        <f t="shared" si="52"/>
        <v>42059</v>
      </c>
      <c r="AO821">
        <f t="shared" si="53"/>
        <v>1589</v>
      </c>
      <c r="AP821">
        <f t="shared" si="54"/>
        <v>2</v>
      </c>
      <c r="AQ821" s="3">
        <f t="shared" si="55"/>
        <v>43650</v>
      </c>
    </row>
    <row r="822" spans="1:43" hidden="1" x14ac:dyDescent="0.25">
      <c r="A822" s="2">
        <v>15</v>
      </c>
      <c r="B822" s="2">
        <v>2019</v>
      </c>
      <c r="C822" s="2">
        <v>7</v>
      </c>
      <c r="D822" s="4">
        <v>7405</v>
      </c>
      <c r="E822" s="4">
        <v>24979</v>
      </c>
      <c r="F822" s="4">
        <v>9580</v>
      </c>
      <c r="G822" s="2">
        <v>41</v>
      </c>
      <c r="H822" s="2">
        <v>17</v>
      </c>
      <c r="I822" s="2">
        <v>0</v>
      </c>
      <c r="J822" s="2">
        <v>0</v>
      </c>
      <c r="K822" s="2">
        <v>8</v>
      </c>
      <c r="L822" s="2">
        <v>7</v>
      </c>
      <c r="M822" s="2">
        <v>0</v>
      </c>
      <c r="N822" s="2">
        <v>0</v>
      </c>
      <c r="O822" s="2">
        <v>68</v>
      </c>
      <c r="P822" s="2">
        <v>428</v>
      </c>
      <c r="Q822" s="2">
        <v>80</v>
      </c>
      <c r="R822" s="2">
        <v>14</v>
      </c>
      <c r="S822" s="2">
        <v>2</v>
      </c>
      <c r="T822" s="2">
        <v>0</v>
      </c>
      <c r="U822" s="2">
        <v>0</v>
      </c>
      <c r="V822" s="2">
        <v>0</v>
      </c>
      <c r="W822" s="2">
        <v>0</v>
      </c>
      <c r="X822" s="2">
        <v>16</v>
      </c>
      <c r="Y822" s="2">
        <v>213</v>
      </c>
      <c r="Z822" s="2">
        <v>506</v>
      </c>
      <c r="AA822" s="2">
        <v>236</v>
      </c>
      <c r="AB822" s="2">
        <v>21</v>
      </c>
      <c r="AC822" s="2">
        <v>8</v>
      </c>
      <c r="AD822" s="2">
        <v>6</v>
      </c>
      <c r="AE822" s="2">
        <v>0</v>
      </c>
      <c r="AF822" s="2">
        <v>2</v>
      </c>
      <c r="AG822" s="2">
        <v>0</v>
      </c>
      <c r="AH822" s="2">
        <v>0</v>
      </c>
      <c r="AI822" s="2">
        <v>0</v>
      </c>
      <c r="AJ822" s="2">
        <v>0</v>
      </c>
      <c r="AK822" s="2">
        <v>0</v>
      </c>
      <c r="AL822" s="2">
        <v>1</v>
      </c>
      <c r="AM822" s="2">
        <v>0</v>
      </c>
      <c r="AN822" s="3">
        <f t="shared" si="52"/>
        <v>42037</v>
      </c>
      <c r="AO822">
        <f t="shared" si="53"/>
        <v>1598</v>
      </c>
      <c r="AP822">
        <f t="shared" si="54"/>
        <v>3</v>
      </c>
      <c r="AQ822" s="3">
        <f t="shared" si="55"/>
        <v>43638</v>
      </c>
    </row>
    <row r="823" spans="1:43" hidden="1" x14ac:dyDescent="0.25">
      <c r="A823" s="2">
        <v>15</v>
      </c>
      <c r="B823" s="2">
        <v>2019</v>
      </c>
      <c r="C823" s="2">
        <v>8</v>
      </c>
      <c r="D823" s="4">
        <v>7382</v>
      </c>
      <c r="E823" s="4">
        <v>24983</v>
      </c>
      <c r="F823" s="4">
        <v>9620</v>
      </c>
      <c r="G823" s="2">
        <v>40</v>
      </c>
      <c r="H823" s="2">
        <v>16</v>
      </c>
      <c r="I823" s="2">
        <v>0</v>
      </c>
      <c r="J823" s="2">
        <v>0</v>
      </c>
      <c r="K823" s="2">
        <v>8</v>
      </c>
      <c r="L823" s="2">
        <v>7</v>
      </c>
      <c r="M823" s="2">
        <v>0</v>
      </c>
      <c r="N823" s="2">
        <v>0</v>
      </c>
      <c r="O823" s="2">
        <v>67</v>
      </c>
      <c r="P823" s="2">
        <v>428</v>
      </c>
      <c r="Q823" s="2">
        <v>83</v>
      </c>
      <c r="R823" s="2">
        <v>14</v>
      </c>
      <c r="S823" s="2">
        <v>2</v>
      </c>
      <c r="T823" s="2">
        <v>0</v>
      </c>
      <c r="U823" s="2">
        <v>0</v>
      </c>
      <c r="V823" s="2">
        <v>0</v>
      </c>
      <c r="W823" s="2">
        <v>0</v>
      </c>
      <c r="X823" s="2">
        <v>17</v>
      </c>
      <c r="Y823" s="2">
        <v>211</v>
      </c>
      <c r="Z823" s="2">
        <v>506</v>
      </c>
      <c r="AA823" s="2">
        <v>236</v>
      </c>
      <c r="AB823" s="2">
        <v>21</v>
      </c>
      <c r="AC823" s="2">
        <v>8</v>
      </c>
      <c r="AD823" s="2">
        <v>6</v>
      </c>
      <c r="AE823" s="2">
        <v>0</v>
      </c>
      <c r="AF823" s="2">
        <v>1</v>
      </c>
      <c r="AG823" s="2">
        <v>0</v>
      </c>
      <c r="AH823" s="2">
        <v>1</v>
      </c>
      <c r="AI823" s="2">
        <v>0</v>
      </c>
      <c r="AJ823" s="2">
        <v>0</v>
      </c>
      <c r="AK823" s="2">
        <v>0</v>
      </c>
      <c r="AL823" s="2">
        <v>1</v>
      </c>
      <c r="AM823" s="2">
        <v>0</v>
      </c>
      <c r="AN823" s="3">
        <f t="shared" si="52"/>
        <v>42056</v>
      </c>
      <c r="AO823">
        <f t="shared" si="53"/>
        <v>1599</v>
      </c>
      <c r="AP823">
        <f t="shared" si="54"/>
        <v>3</v>
      </c>
      <c r="AQ823" s="3">
        <f t="shared" si="55"/>
        <v>43658</v>
      </c>
    </row>
    <row r="824" spans="1:43" hidden="1" x14ac:dyDescent="0.25">
      <c r="A824" s="2">
        <v>15</v>
      </c>
      <c r="B824" s="2">
        <v>2019</v>
      </c>
      <c r="C824" s="2">
        <v>9</v>
      </c>
      <c r="D824" s="4">
        <v>7385</v>
      </c>
      <c r="E824" s="4">
        <v>24995</v>
      </c>
      <c r="F824" s="4">
        <v>9657</v>
      </c>
      <c r="G824" s="2">
        <v>43</v>
      </c>
      <c r="H824" s="2">
        <v>17</v>
      </c>
      <c r="I824" s="2">
        <v>0</v>
      </c>
      <c r="J824" s="2">
        <v>0</v>
      </c>
      <c r="K824" s="2">
        <v>8</v>
      </c>
      <c r="L824" s="2">
        <v>7</v>
      </c>
      <c r="M824" s="2">
        <v>0</v>
      </c>
      <c r="N824" s="2">
        <v>0</v>
      </c>
      <c r="O824" s="2">
        <v>67</v>
      </c>
      <c r="P824" s="2">
        <v>421</v>
      </c>
      <c r="Q824" s="2">
        <v>86</v>
      </c>
      <c r="R824" s="2">
        <v>15</v>
      </c>
      <c r="S824" s="2">
        <v>1</v>
      </c>
      <c r="T824" s="2">
        <v>0</v>
      </c>
      <c r="U824" s="2">
        <v>0</v>
      </c>
      <c r="V824" s="2">
        <v>0</v>
      </c>
      <c r="W824" s="2">
        <v>0</v>
      </c>
      <c r="X824" s="2">
        <v>17</v>
      </c>
      <c r="Y824" s="2">
        <v>211</v>
      </c>
      <c r="Z824" s="2">
        <v>503</v>
      </c>
      <c r="AA824" s="2">
        <v>234</v>
      </c>
      <c r="AB824" s="2">
        <v>22</v>
      </c>
      <c r="AC824" s="2">
        <v>8</v>
      </c>
      <c r="AD824" s="2">
        <v>6</v>
      </c>
      <c r="AE824" s="2">
        <v>0</v>
      </c>
      <c r="AF824" s="2">
        <v>1</v>
      </c>
      <c r="AG824" s="2">
        <v>0</v>
      </c>
      <c r="AH824" s="2">
        <v>1</v>
      </c>
      <c r="AI824" s="2">
        <v>0</v>
      </c>
      <c r="AJ824" s="2">
        <v>0</v>
      </c>
      <c r="AK824" s="2">
        <v>0</v>
      </c>
      <c r="AL824" s="2">
        <v>1</v>
      </c>
      <c r="AM824" s="2">
        <v>0</v>
      </c>
      <c r="AN824" s="3">
        <f t="shared" si="52"/>
        <v>42112</v>
      </c>
      <c r="AO824">
        <f t="shared" si="53"/>
        <v>1591</v>
      </c>
      <c r="AP824">
        <f t="shared" si="54"/>
        <v>3</v>
      </c>
      <c r="AQ824" s="3">
        <f t="shared" si="55"/>
        <v>43706</v>
      </c>
    </row>
    <row r="825" spans="1:43" hidden="1" x14ac:dyDescent="0.25">
      <c r="A825" s="2">
        <v>15</v>
      </c>
      <c r="B825" s="2">
        <v>2019</v>
      </c>
      <c r="C825" s="2">
        <v>10</v>
      </c>
      <c r="D825" s="4">
        <v>7391</v>
      </c>
      <c r="E825" s="4">
        <v>24989</v>
      </c>
      <c r="F825" s="4">
        <v>9744</v>
      </c>
      <c r="G825" s="2">
        <v>43</v>
      </c>
      <c r="H825" s="2">
        <v>17</v>
      </c>
      <c r="I825" s="2">
        <v>0</v>
      </c>
      <c r="J825" s="2">
        <v>0</v>
      </c>
      <c r="K825" s="2">
        <v>8</v>
      </c>
      <c r="L825" s="2">
        <v>7</v>
      </c>
      <c r="M825" s="2">
        <v>0</v>
      </c>
      <c r="N825" s="2">
        <v>0</v>
      </c>
      <c r="O825" s="2">
        <v>68</v>
      </c>
      <c r="P825" s="2">
        <v>415</v>
      </c>
      <c r="Q825" s="2">
        <v>85</v>
      </c>
      <c r="R825" s="2">
        <v>15</v>
      </c>
      <c r="S825" s="2">
        <v>3</v>
      </c>
      <c r="T825" s="2">
        <v>0</v>
      </c>
      <c r="U825" s="2">
        <v>0</v>
      </c>
      <c r="V825" s="2">
        <v>0</v>
      </c>
      <c r="W825" s="2">
        <v>0</v>
      </c>
      <c r="X825" s="2">
        <v>17</v>
      </c>
      <c r="Y825" s="2">
        <v>220</v>
      </c>
      <c r="Z825" s="2">
        <v>507</v>
      </c>
      <c r="AA825" s="2">
        <v>235</v>
      </c>
      <c r="AB825" s="2">
        <v>22</v>
      </c>
      <c r="AC825" s="2">
        <v>8</v>
      </c>
      <c r="AD825" s="2">
        <v>5</v>
      </c>
      <c r="AE825" s="2">
        <v>0</v>
      </c>
      <c r="AF825" s="2">
        <v>1</v>
      </c>
      <c r="AG825" s="2">
        <v>0</v>
      </c>
      <c r="AH825" s="2">
        <v>1</v>
      </c>
      <c r="AI825" s="2">
        <v>0</v>
      </c>
      <c r="AJ825" s="2">
        <v>0</v>
      </c>
      <c r="AK825" s="2">
        <v>0</v>
      </c>
      <c r="AL825" s="2">
        <v>1</v>
      </c>
      <c r="AM825" s="2">
        <v>0</v>
      </c>
      <c r="AN825" s="3">
        <f t="shared" si="52"/>
        <v>42199</v>
      </c>
      <c r="AO825">
        <f t="shared" si="53"/>
        <v>1600</v>
      </c>
      <c r="AP825">
        <f t="shared" si="54"/>
        <v>3</v>
      </c>
      <c r="AQ825" s="3">
        <f t="shared" si="55"/>
        <v>43802</v>
      </c>
    </row>
    <row r="826" spans="1:43" hidden="1" x14ac:dyDescent="0.25">
      <c r="A826" s="2">
        <v>15</v>
      </c>
      <c r="B826" s="2">
        <v>2019</v>
      </c>
      <c r="C826" s="2">
        <v>11</v>
      </c>
      <c r="D826" s="4">
        <v>7385</v>
      </c>
      <c r="E826" s="4">
        <v>25008</v>
      </c>
      <c r="F826" s="4">
        <v>9774</v>
      </c>
      <c r="G826" s="2">
        <v>43</v>
      </c>
      <c r="H826" s="2">
        <v>17</v>
      </c>
      <c r="I826" s="2">
        <v>0</v>
      </c>
      <c r="J826" s="2">
        <v>0</v>
      </c>
      <c r="K826" s="2">
        <v>8</v>
      </c>
      <c r="L826" s="2">
        <v>7</v>
      </c>
      <c r="M826" s="2">
        <v>0</v>
      </c>
      <c r="N826" s="2">
        <v>0</v>
      </c>
      <c r="O826" s="2">
        <v>68</v>
      </c>
      <c r="P826" s="2">
        <v>419</v>
      </c>
      <c r="Q826" s="2">
        <v>84</v>
      </c>
      <c r="R826" s="2">
        <v>17</v>
      </c>
      <c r="S826" s="2">
        <v>4</v>
      </c>
      <c r="T826" s="2">
        <v>0</v>
      </c>
      <c r="U826" s="2">
        <v>0</v>
      </c>
      <c r="V826" s="2">
        <v>0</v>
      </c>
      <c r="W826" s="2">
        <v>0</v>
      </c>
      <c r="X826" s="2">
        <v>17</v>
      </c>
      <c r="Y826" s="2">
        <v>221</v>
      </c>
      <c r="Z826" s="2">
        <v>512</v>
      </c>
      <c r="AA826" s="2">
        <v>236</v>
      </c>
      <c r="AB826" s="2">
        <v>22</v>
      </c>
      <c r="AC826" s="2">
        <v>9</v>
      </c>
      <c r="AD826" s="2">
        <v>6</v>
      </c>
      <c r="AE826" s="2">
        <v>0</v>
      </c>
      <c r="AF826" s="2">
        <v>1</v>
      </c>
      <c r="AG826" s="2">
        <v>0</v>
      </c>
      <c r="AH826" s="2">
        <v>1</v>
      </c>
      <c r="AI826" s="2">
        <v>0</v>
      </c>
      <c r="AJ826" s="2">
        <v>0</v>
      </c>
      <c r="AK826" s="2">
        <v>0</v>
      </c>
      <c r="AL826" s="2">
        <v>1</v>
      </c>
      <c r="AM826" s="2">
        <v>0</v>
      </c>
      <c r="AN826" s="3">
        <f t="shared" si="52"/>
        <v>42242</v>
      </c>
      <c r="AO826">
        <f t="shared" si="53"/>
        <v>1615</v>
      </c>
      <c r="AP826">
        <f t="shared" si="54"/>
        <v>3</v>
      </c>
      <c r="AQ826" s="3">
        <f t="shared" si="55"/>
        <v>43860</v>
      </c>
    </row>
    <row r="827" spans="1:43" x14ac:dyDescent="0.25">
      <c r="A827" s="2">
        <v>15</v>
      </c>
      <c r="B827" s="2">
        <v>2019</v>
      </c>
      <c r="C827" s="2">
        <v>12</v>
      </c>
      <c r="D827" s="4">
        <v>7434</v>
      </c>
      <c r="E827" s="4">
        <v>25070</v>
      </c>
      <c r="F827" s="4">
        <v>9866</v>
      </c>
      <c r="G827" s="2">
        <v>44</v>
      </c>
      <c r="H827" s="2">
        <v>17</v>
      </c>
      <c r="I827" s="2">
        <v>0</v>
      </c>
      <c r="J827" s="2">
        <v>0</v>
      </c>
      <c r="K827" s="2">
        <v>8</v>
      </c>
      <c r="L827" s="2">
        <v>7</v>
      </c>
      <c r="M827" s="2">
        <v>0</v>
      </c>
      <c r="N827" s="2">
        <v>0</v>
      </c>
      <c r="O827" s="2">
        <v>68</v>
      </c>
      <c r="P827" s="2">
        <v>425</v>
      </c>
      <c r="Q827" s="2">
        <v>85</v>
      </c>
      <c r="R827" s="2">
        <v>18</v>
      </c>
      <c r="S827" s="2">
        <v>4</v>
      </c>
      <c r="T827" s="2">
        <v>0</v>
      </c>
      <c r="U827" s="2">
        <v>0</v>
      </c>
      <c r="V827" s="2">
        <v>0</v>
      </c>
      <c r="W827" s="2">
        <v>0</v>
      </c>
      <c r="X827" s="2">
        <v>17</v>
      </c>
      <c r="Y827" s="2">
        <v>220</v>
      </c>
      <c r="Z827" s="2">
        <v>514</v>
      </c>
      <c r="AA827" s="2">
        <v>234</v>
      </c>
      <c r="AB827" s="2">
        <v>22</v>
      </c>
      <c r="AC827" s="2">
        <v>9</v>
      </c>
      <c r="AD827" s="2">
        <v>5</v>
      </c>
      <c r="AE827" s="2">
        <v>0</v>
      </c>
      <c r="AF827" s="2">
        <v>1</v>
      </c>
      <c r="AG827" s="2">
        <v>0</v>
      </c>
      <c r="AH827" s="2">
        <v>1</v>
      </c>
      <c r="AI827" s="2">
        <v>0</v>
      </c>
      <c r="AJ827" s="2">
        <v>0</v>
      </c>
      <c r="AK827" s="2">
        <v>0</v>
      </c>
      <c r="AL827" s="2">
        <v>1</v>
      </c>
      <c r="AM827" s="2">
        <v>0</v>
      </c>
      <c r="AN827" s="3">
        <f t="shared" si="52"/>
        <v>42446</v>
      </c>
      <c r="AO827">
        <f t="shared" si="53"/>
        <v>1621</v>
      </c>
      <c r="AP827">
        <f t="shared" si="54"/>
        <v>3</v>
      </c>
      <c r="AQ827" s="3">
        <f t="shared" si="55"/>
        <v>44070</v>
      </c>
    </row>
    <row r="828" spans="1:43" hidden="1" x14ac:dyDescent="0.25">
      <c r="A828" s="2">
        <v>16</v>
      </c>
      <c r="B828" s="2">
        <v>2019</v>
      </c>
      <c r="C828" s="2">
        <v>1</v>
      </c>
      <c r="D828" s="4">
        <v>5865</v>
      </c>
      <c r="E828" s="4">
        <v>4110</v>
      </c>
      <c r="F828" s="4">
        <v>4746</v>
      </c>
      <c r="G828" s="2">
        <v>15</v>
      </c>
      <c r="H828" s="2">
        <v>215</v>
      </c>
      <c r="I828" s="2">
        <v>1</v>
      </c>
      <c r="J828" s="2">
        <v>3</v>
      </c>
      <c r="K828" s="2">
        <v>58</v>
      </c>
      <c r="L828" s="2">
        <v>12</v>
      </c>
      <c r="M828" s="2">
        <v>1</v>
      </c>
      <c r="N828" s="2">
        <v>0</v>
      </c>
      <c r="O828" s="2">
        <v>45</v>
      </c>
      <c r="P828" s="2">
        <v>214</v>
      </c>
      <c r="Q828" s="2">
        <v>202</v>
      </c>
      <c r="R828" s="2">
        <v>35</v>
      </c>
      <c r="S828" s="2">
        <v>4</v>
      </c>
      <c r="T828" s="2">
        <v>0</v>
      </c>
      <c r="U828" s="2">
        <v>0</v>
      </c>
      <c r="V828" s="2">
        <v>0</v>
      </c>
      <c r="W828" s="2">
        <v>1</v>
      </c>
      <c r="X828" s="2">
        <v>5</v>
      </c>
      <c r="Y828" s="2">
        <v>331</v>
      </c>
      <c r="Z828" s="4">
        <v>1242</v>
      </c>
      <c r="AA828" s="2">
        <v>563</v>
      </c>
      <c r="AB828" s="2">
        <v>46</v>
      </c>
      <c r="AC828" s="2">
        <v>15</v>
      </c>
      <c r="AD828" s="2">
        <v>7</v>
      </c>
      <c r="AE828" s="2">
        <v>0</v>
      </c>
      <c r="AF828" s="2">
        <v>0</v>
      </c>
      <c r="AG828" s="2">
        <v>0</v>
      </c>
      <c r="AH828" s="2">
        <v>0</v>
      </c>
      <c r="AI828" s="2">
        <v>0</v>
      </c>
      <c r="AJ828" s="2">
        <v>0</v>
      </c>
      <c r="AK828" s="2">
        <v>0</v>
      </c>
      <c r="AL828" s="2">
        <v>0</v>
      </c>
      <c r="AM828" s="2">
        <v>0</v>
      </c>
      <c r="AN828" s="3">
        <f t="shared" si="52"/>
        <v>15026</v>
      </c>
      <c r="AO828">
        <f t="shared" si="53"/>
        <v>2710</v>
      </c>
      <c r="AP828">
        <f t="shared" si="54"/>
        <v>0</v>
      </c>
      <c r="AQ828" s="3">
        <f t="shared" si="55"/>
        <v>17736</v>
      </c>
    </row>
    <row r="829" spans="1:43" hidden="1" x14ac:dyDescent="0.25">
      <c r="A829" s="2">
        <v>16</v>
      </c>
      <c r="B829" s="2">
        <v>2019</v>
      </c>
      <c r="C829" s="2">
        <v>2</v>
      </c>
      <c r="D829" s="4">
        <v>5960</v>
      </c>
      <c r="E829" s="4">
        <v>4101</v>
      </c>
      <c r="F829" s="4">
        <v>4763</v>
      </c>
      <c r="G829" s="2">
        <v>18</v>
      </c>
      <c r="H829" s="2">
        <v>215</v>
      </c>
      <c r="I829" s="2">
        <v>2</v>
      </c>
      <c r="J829" s="2">
        <v>3</v>
      </c>
      <c r="K829" s="2">
        <v>58</v>
      </c>
      <c r="L829" s="2">
        <v>11</v>
      </c>
      <c r="M829" s="2">
        <v>2</v>
      </c>
      <c r="N829" s="2">
        <v>0</v>
      </c>
      <c r="O829" s="2">
        <v>46</v>
      </c>
      <c r="P829" s="2">
        <v>221</v>
      </c>
      <c r="Q829" s="2">
        <v>197</v>
      </c>
      <c r="R829" s="2">
        <v>40</v>
      </c>
      <c r="S829" s="2">
        <v>4</v>
      </c>
      <c r="T829" s="2">
        <v>0</v>
      </c>
      <c r="U829" s="2">
        <v>0</v>
      </c>
      <c r="V829" s="2">
        <v>0</v>
      </c>
      <c r="W829" s="2">
        <v>1</v>
      </c>
      <c r="X829" s="2">
        <v>5</v>
      </c>
      <c r="Y829" s="2">
        <v>335</v>
      </c>
      <c r="Z829" s="4">
        <v>1253</v>
      </c>
      <c r="AA829" s="2">
        <v>556</v>
      </c>
      <c r="AB829" s="2">
        <v>46</v>
      </c>
      <c r="AC829" s="2">
        <v>15</v>
      </c>
      <c r="AD829" s="2">
        <v>7</v>
      </c>
      <c r="AE829" s="2">
        <v>0</v>
      </c>
      <c r="AF829" s="2">
        <v>0</v>
      </c>
      <c r="AG829" s="2">
        <v>0</v>
      </c>
      <c r="AH829" s="2">
        <v>0</v>
      </c>
      <c r="AI829" s="2">
        <v>0</v>
      </c>
      <c r="AJ829" s="2">
        <v>0</v>
      </c>
      <c r="AK829" s="2">
        <v>0</v>
      </c>
      <c r="AL829" s="2">
        <v>0</v>
      </c>
      <c r="AM829" s="2">
        <v>0</v>
      </c>
      <c r="AN829" s="3">
        <f t="shared" si="52"/>
        <v>15133</v>
      </c>
      <c r="AO829">
        <f t="shared" si="53"/>
        <v>2726</v>
      </c>
      <c r="AP829">
        <f t="shared" si="54"/>
        <v>0</v>
      </c>
      <c r="AQ829" s="3">
        <f t="shared" si="55"/>
        <v>17859</v>
      </c>
    </row>
    <row r="830" spans="1:43" hidden="1" x14ac:dyDescent="0.25">
      <c r="A830" s="2">
        <v>16</v>
      </c>
      <c r="B830" s="2">
        <v>2019</v>
      </c>
      <c r="C830" s="2">
        <v>3</v>
      </c>
      <c r="D830" s="4">
        <v>6056</v>
      </c>
      <c r="E830" s="4">
        <v>4107</v>
      </c>
      <c r="F830" s="4">
        <v>4787</v>
      </c>
      <c r="G830" s="2">
        <v>18</v>
      </c>
      <c r="H830" s="2">
        <v>216</v>
      </c>
      <c r="I830" s="2">
        <v>2</v>
      </c>
      <c r="J830" s="2">
        <v>3</v>
      </c>
      <c r="K830" s="2">
        <v>58</v>
      </c>
      <c r="L830" s="2">
        <v>11</v>
      </c>
      <c r="M830" s="2">
        <v>2</v>
      </c>
      <c r="N830" s="2">
        <v>0</v>
      </c>
      <c r="O830" s="2">
        <v>46</v>
      </c>
      <c r="P830" s="2">
        <v>222</v>
      </c>
      <c r="Q830" s="2">
        <v>205</v>
      </c>
      <c r="R830" s="2">
        <v>42</v>
      </c>
      <c r="S830" s="2">
        <v>5</v>
      </c>
      <c r="T830" s="2">
        <v>0</v>
      </c>
      <c r="U830" s="2">
        <v>0</v>
      </c>
      <c r="V830" s="2">
        <v>0</v>
      </c>
      <c r="W830" s="2">
        <v>1</v>
      </c>
      <c r="X830" s="2">
        <v>5</v>
      </c>
      <c r="Y830" s="2">
        <v>335</v>
      </c>
      <c r="Z830" s="4">
        <v>1256</v>
      </c>
      <c r="AA830" s="2">
        <v>556</v>
      </c>
      <c r="AB830" s="2">
        <v>46</v>
      </c>
      <c r="AC830" s="2">
        <v>15</v>
      </c>
      <c r="AD830" s="2">
        <v>7</v>
      </c>
      <c r="AE830" s="2">
        <v>0</v>
      </c>
      <c r="AF830" s="2">
        <v>0</v>
      </c>
      <c r="AG830" s="2">
        <v>0</v>
      </c>
      <c r="AH830" s="2">
        <v>0</v>
      </c>
      <c r="AI830" s="2">
        <v>0</v>
      </c>
      <c r="AJ830" s="2">
        <v>0</v>
      </c>
      <c r="AK830" s="2">
        <v>0</v>
      </c>
      <c r="AL830" s="2">
        <v>0</v>
      </c>
      <c r="AM830" s="2">
        <v>0</v>
      </c>
      <c r="AN830" s="3">
        <f t="shared" si="52"/>
        <v>15260</v>
      </c>
      <c r="AO830">
        <f t="shared" si="53"/>
        <v>2741</v>
      </c>
      <c r="AP830">
        <f t="shared" si="54"/>
        <v>0</v>
      </c>
      <c r="AQ830" s="3">
        <f t="shared" si="55"/>
        <v>18001</v>
      </c>
    </row>
    <row r="831" spans="1:43" hidden="1" x14ac:dyDescent="0.25">
      <c r="A831" s="2">
        <v>16</v>
      </c>
      <c r="B831" s="2">
        <v>2019</v>
      </c>
      <c r="C831" s="2">
        <v>4</v>
      </c>
      <c r="D831" s="4">
        <v>6154</v>
      </c>
      <c r="E831" s="4">
        <v>4123</v>
      </c>
      <c r="F831" s="4">
        <v>4857</v>
      </c>
      <c r="G831" s="2">
        <v>19</v>
      </c>
      <c r="H831" s="2">
        <v>216</v>
      </c>
      <c r="I831" s="2">
        <v>2</v>
      </c>
      <c r="J831" s="2">
        <v>3</v>
      </c>
      <c r="K831" s="2">
        <v>58</v>
      </c>
      <c r="L831" s="2">
        <v>11</v>
      </c>
      <c r="M831" s="2">
        <v>2</v>
      </c>
      <c r="N831" s="2">
        <v>0</v>
      </c>
      <c r="O831" s="2">
        <v>48</v>
      </c>
      <c r="P831" s="2">
        <v>219</v>
      </c>
      <c r="Q831" s="2">
        <v>211</v>
      </c>
      <c r="R831" s="2">
        <v>42</v>
      </c>
      <c r="S831" s="2">
        <v>6</v>
      </c>
      <c r="T831" s="2">
        <v>0</v>
      </c>
      <c r="U831" s="2">
        <v>0</v>
      </c>
      <c r="V831" s="2">
        <v>0</v>
      </c>
      <c r="W831" s="2">
        <v>1</v>
      </c>
      <c r="X831" s="2">
        <v>5</v>
      </c>
      <c r="Y831" s="2">
        <v>340</v>
      </c>
      <c r="Z831" s="4">
        <v>1265</v>
      </c>
      <c r="AA831" s="2">
        <v>556</v>
      </c>
      <c r="AB831" s="2">
        <v>46</v>
      </c>
      <c r="AC831" s="2">
        <v>14</v>
      </c>
      <c r="AD831" s="2">
        <v>7</v>
      </c>
      <c r="AE831" s="2">
        <v>0</v>
      </c>
      <c r="AF831" s="2">
        <v>0</v>
      </c>
      <c r="AG831" s="2">
        <v>0</v>
      </c>
      <c r="AH831" s="2">
        <v>0</v>
      </c>
      <c r="AI831" s="2">
        <v>0</v>
      </c>
      <c r="AJ831" s="2">
        <v>0</v>
      </c>
      <c r="AK831" s="2">
        <v>0</v>
      </c>
      <c r="AL831" s="2">
        <v>0</v>
      </c>
      <c r="AM831" s="2">
        <v>0</v>
      </c>
      <c r="AN831" s="3">
        <f t="shared" si="52"/>
        <v>15445</v>
      </c>
      <c r="AO831">
        <f t="shared" si="53"/>
        <v>2760</v>
      </c>
      <c r="AP831">
        <f t="shared" si="54"/>
        <v>0</v>
      </c>
      <c r="AQ831" s="3">
        <f t="shared" si="55"/>
        <v>18205</v>
      </c>
    </row>
    <row r="832" spans="1:43" hidden="1" x14ac:dyDescent="0.25">
      <c r="A832" s="2">
        <v>16</v>
      </c>
      <c r="B832" s="2">
        <v>2019</v>
      </c>
      <c r="C832" s="2">
        <v>5</v>
      </c>
      <c r="D832" s="4">
        <v>6243</v>
      </c>
      <c r="E832" s="4">
        <v>4118</v>
      </c>
      <c r="F832" s="4">
        <v>4901</v>
      </c>
      <c r="G832" s="2">
        <v>19</v>
      </c>
      <c r="H832" s="2">
        <v>216</v>
      </c>
      <c r="I832" s="2">
        <v>2</v>
      </c>
      <c r="J832" s="2">
        <v>3</v>
      </c>
      <c r="K832" s="2">
        <v>58</v>
      </c>
      <c r="L832" s="2">
        <v>11</v>
      </c>
      <c r="M832" s="2">
        <v>2</v>
      </c>
      <c r="N832" s="2">
        <v>0</v>
      </c>
      <c r="O832" s="2">
        <v>49</v>
      </c>
      <c r="P832" s="2">
        <v>219</v>
      </c>
      <c r="Q832" s="2">
        <v>210</v>
      </c>
      <c r="R832" s="2">
        <v>44</v>
      </c>
      <c r="S832" s="2">
        <v>5</v>
      </c>
      <c r="T832" s="2">
        <v>0</v>
      </c>
      <c r="U832" s="2">
        <v>0</v>
      </c>
      <c r="V832" s="2">
        <v>0</v>
      </c>
      <c r="W832" s="2">
        <v>1</v>
      </c>
      <c r="X832" s="2">
        <v>5</v>
      </c>
      <c r="Y832" s="2">
        <v>334</v>
      </c>
      <c r="Z832" s="4">
        <v>1265</v>
      </c>
      <c r="AA832" s="2">
        <v>556</v>
      </c>
      <c r="AB832" s="2">
        <v>47</v>
      </c>
      <c r="AC832" s="2">
        <v>16</v>
      </c>
      <c r="AD832" s="2">
        <v>7</v>
      </c>
      <c r="AE832" s="2">
        <v>0</v>
      </c>
      <c r="AF832" s="2">
        <v>0</v>
      </c>
      <c r="AG832" s="2">
        <v>0</v>
      </c>
      <c r="AH832" s="2">
        <v>0</v>
      </c>
      <c r="AI832" s="2">
        <v>0</v>
      </c>
      <c r="AJ832" s="2">
        <v>0</v>
      </c>
      <c r="AK832" s="2">
        <v>0</v>
      </c>
      <c r="AL832" s="2">
        <v>0</v>
      </c>
      <c r="AM832" s="2">
        <v>0</v>
      </c>
      <c r="AN832" s="3">
        <f t="shared" si="52"/>
        <v>15573</v>
      </c>
      <c r="AO832">
        <f t="shared" si="53"/>
        <v>2758</v>
      </c>
      <c r="AP832">
        <f t="shared" si="54"/>
        <v>0</v>
      </c>
      <c r="AQ832" s="3">
        <f t="shared" si="55"/>
        <v>18331</v>
      </c>
    </row>
    <row r="833" spans="1:43" hidden="1" x14ac:dyDescent="0.25">
      <c r="A833" s="2">
        <v>16</v>
      </c>
      <c r="B833" s="2">
        <v>2019</v>
      </c>
      <c r="C833" s="2">
        <v>6</v>
      </c>
      <c r="D833" s="4">
        <v>6256</v>
      </c>
      <c r="E833" s="4">
        <v>4105</v>
      </c>
      <c r="F833" s="4">
        <v>5033</v>
      </c>
      <c r="G833" s="2">
        <v>20</v>
      </c>
      <c r="H833" s="2">
        <v>215</v>
      </c>
      <c r="I833" s="2">
        <v>2</v>
      </c>
      <c r="J833" s="2">
        <v>3</v>
      </c>
      <c r="K833" s="2">
        <v>58</v>
      </c>
      <c r="L833" s="2">
        <v>11</v>
      </c>
      <c r="M833" s="2">
        <v>2</v>
      </c>
      <c r="N833" s="2">
        <v>0</v>
      </c>
      <c r="O833" s="2">
        <v>51</v>
      </c>
      <c r="P833" s="2">
        <v>213</v>
      </c>
      <c r="Q833" s="2">
        <v>206</v>
      </c>
      <c r="R833" s="2">
        <v>43</v>
      </c>
      <c r="S833" s="2">
        <v>5</v>
      </c>
      <c r="T833" s="2">
        <v>0</v>
      </c>
      <c r="U833" s="2">
        <v>0</v>
      </c>
      <c r="V833" s="2">
        <v>0</v>
      </c>
      <c r="W833" s="2">
        <v>1</v>
      </c>
      <c r="X833" s="2">
        <v>5</v>
      </c>
      <c r="Y833" s="2">
        <v>339</v>
      </c>
      <c r="Z833" s="4">
        <v>1272</v>
      </c>
      <c r="AA833" s="2">
        <v>557</v>
      </c>
      <c r="AB833" s="2">
        <v>47</v>
      </c>
      <c r="AC833" s="2">
        <v>15</v>
      </c>
      <c r="AD833" s="2">
        <v>7</v>
      </c>
      <c r="AE833" s="2">
        <v>0</v>
      </c>
      <c r="AF833" s="2">
        <v>0</v>
      </c>
      <c r="AG833" s="2">
        <v>0</v>
      </c>
      <c r="AH833" s="2">
        <v>0</v>
      </c>
      <c r="AI833" s="2">
        <v>0</v>
      </c>
      <c r="AJ833" s="2">
        <v>0</v>
      </c>
      <c r="AK833" s="2">
        <v>0</v>
      </c>
      <c r="AL833" s="2">
        <v>0</v>
      </c>
      <c r="AM833" s="2">
        <v>0</v>
      </c>
      <c r="AN833" s="3">
        <f t="shared" si="52"/>
        <v>15705</v>
      </c>
      <c r="AO833">
        <f t="shared" si="53"/>
        <v>2761</v>
      </c>
      <c r="AP833">
        <f t="shared" si="54"/>
        <v>0</v>
      </c>
      <c r="AQ833" s="3">
        <f t="shared" si="55"/>
        <v>18466</v>
      </c>
    </row>
    <row r="834" spans="1:43" hidden="1" x14ac:dyDescent="0.25">
      <c r="A834" s="2">
        <v>16</v>
      </c>
      <c r="B834" s="2">
        <v>2019</v>
      </c>
      <c r="C834" s="2">
        <v>7</v>
      </c>
      <c r="D834" s="4">
        <v>6046</v>
      </c>
      <c r="E834" s="4">
        <v>4392</v>
      </c>
      <c r="F834" s="4">
        <v>5138</v>
      </c>
      <c r="G834" s="2">
        <v>20</v>
      </c>
      <c r="H834" s="2">
        <v>209</v>
      </c>
      <c r="I834" s="2">
        <v>1</v>
      </c>
      <c r="J834" s="2">
        <v>2</v>
      </c>
      <c r="K834" s="2">
        <v>60</v>
      </c>
      <c r="L834" s="2">
        <v>9</v>
      </c>
      <c r="M834" s="2">
        <v>2</v>
      </c>
      <c r="N834" s="2">
        <v>0</v>
      </c>
      <c r="O834" s="2">
        <v>53</v>
      </c>
      <c r="P834" s="2">
        <v>215</v>
      </c>
      <c r="Q834" s="2">
        <v>197</v>
      </c>
      <c r="R834" s="2">
        <v>45</v>
      </c>
      <c r="S834" s="2">
        <v>2</v>
      </c>
      <c r="T834" s="2">
        <v>0</v>
      </c>
      <c r="U834" s="2">
        <v>0</v>
      </c>
      <c r="V834" s="2">
        <v>0</v>
      </c>
      <c r="W834" s="2">
        <v>1</v>
      </c>
      <c r="X834" s="2">
        <v>5</v>
      </c>
      <c r="Y834" s="2">
        <v>347</v>
      </c>
      <c r="Z834" s="4">
        <v>1260</v>
      </c>
      <c r="AA834" s="2">
        <v>574</v>
      </c>
      <c r="AB834" s="2">
        <v>47</v>
      </c>
      <c r="AC834" s="2">
        <v>14</v>
      </c>
      <c r="AD834" s="2">
        <v>7</v>
      </c>
      <c r="AE834" s="2">
        <v>0</v>
      </c>
      <c r="AF834" s="2">
        <v>0</v>
      </c>
      <c r="AG834" s="2">
        <v>0</v>
      </c>
      <c r="AH834" s="2">
        <v>0</v>
      </c>
      <c r="AI834" s="2">
        <v>0</v>
      </c>
      <c r="AJ834" s="2">
        <v>0</v>
      </c>
      <c r="AK834" s="2">
        <v>0</v>
      </c>
      <c r="AL834" s="2">
        <v>0</v>
      </c>
      <c r="AM834" s="2">
        <v>0</v>
      </c>
      <c r="AN834" s="3">
        <f t="shared" si="52"/>
        <v>15879</v>
      </c>
      <c r="AO834">
        <f t="shared" si="53"/>
        <v>2767</v>
      </c>
      <c r="AP834">
        <f t="shared" si="54"/>
        <v>0</v>
      </c>
      <c r="AQ834" s="3">
        <f t="shared" si="55"/>
        <v>18646</v>
      </c>
    </row>
    <row r="835" spans="1:43" hidden="1" x14ac:dyDescent="0.25">
      <c r="A835" s="2">
        <v>16</v>
      </c>
      <c r="B835" s="2">
        <v>2019</v>
      </c>
      <c r="C835" s="2">
        <v>8</v>
      </c>
      <c r="D835" s="4">
        <v>6042</v>
      </c>
      <c r="E835" s="4">
        <v>4391</v>
      </c>
      <c r="F835" s="4">
        <v>5266</v>
      </c>
      <c r="G835" s="2">
        <v>20</v>
      </c>
      <c r="H835" s="2">
        <v>209</v>
      </c>
      <c r="I835" s="2">
        <v>1</v>
      </c>
      <c r="J835" s="2">
        <v>1</v>
      </c>
      <c r="K835" s="2">
        <v>60</v>
      </c>
      <c r="L835" s="2">
        <v>9</v>
      </c>
      <c r="M835" s="2">
        <v>2</v>
      </c>
      <c r="N835" s="2">
        <v>0</v>
      </c>
      <c r="O835" s="2">
        <v>55</v>
      </c>
      <c r="P835" s="2">
        <v>223</v>
      </c>
      <c r="Q835" s="2">
        <v>204</v>
      </c>
      <c r="R835" s="2">
        <v>46</v>
      </c>
      <c r="S835" s="2">
        <v>2</v>
      </c>
      <c r="T835" s="2">
        <v>0</v>
      </c>
      <c r="U835" s="2">
        <v>0</v>
      </c>
      <c r="V835" s="2">
        <v>0</v>
      </c>
      <c r="W835" s="2">
        <v>1</v>
      </c>
      <c r="X835" s="2">
        <v>5</v>
      </c>
      <c r="Y835" s="2">
        <v>346</v>
      </c>
      <c r="Z835" s="4">
        <v>1268</v>
      </c>
      <c r="AA835" s="2">
        <v>578</v>
      </c>
      <c r="AB835" s="2">
        <v>47</v>
      </c>
      <c r="AC835" s="2">
        <v>14</v>
      </c>
      <c r="AD835" s="2">
        <v>7</v>
      </c>
      <c r="AE835" s="2">
        <v>0</v>
      </c>
      <c r="AF835" s="2">
        <v>0</v>
      </c>
      <c r="AG835" s="2">
        <v>0</v>
      </c>
      <c r="AH835" s="2">
        <v>0</v>
      </c>
      <c r="AI835" s="2">
        <v>0</v>
      </c>
      <c r="AJ835" s="2">
        <v>0</v>
      </c>
      <c r="AK835" s="2">
        <v>0</v>
      </c>
      <c r="AL835" s="2">
        <v>0</v>
      </c>
      <c r="AM835" s="2">
        <v>0</v>
      </c>
      <c r="AN835" s="3">
        <f t="shared" si="52"/>
        <v>16001</v>
      </c>
      <c r="AO835">
        <f t="shared" si="53"/>
        <v>2796</v>
      </c>
      <c r="AP835">
        <f t="shared" si="54"/>
        <v>0</v>
      </c>
      <c r="AQ835" s="3">
        <f t="shared" si="55"/>
        <v>18797</v>
      </c>
    </row>
    <row r="836" spans="1:43" hidden="1" x14ac:dyDescent="0.25">
      <c r="A836" s="2">
        <v>16</v>
      </c>
      <c r="B836" s="2">
        <v>2019</v>
      </c>
      <c r="C836" s="2">
        <v>9</v>
      </c>
      <c r="D836" s="4">
        <v>6057</v>
      </c>
      <c r="E836" s="4">
        <v>4388</v>
      </c>
      <c r="F836" s="4">
        <v>5391</v>
      </c>
      <c r="G836" s="2">
        <v>20</v>
      </c>
      <c r="H836" s="2">
        <v>209</v>
      </c>
      <c r="I836" s="2">
        <v>1</v>
      </c>
      <c r="J836" s="2">
        <v>1</v>
      </c>
      <c r="K836" s="2">
        <v>60</v>
      </c>
      <c r="L836" s="2">
        <v>9</v>
      </c>
      <c r="M836" s="2">
        <v>2</v>
      </c>
      <c r="N836" s="2">
        <v>0</v>
      </c>
      <c r="O836" s="2">
        <v>58</v>
      </c>
      <c r="P836" s="2">
        <v>221</v>
      </c>
      <c r="Q836" s="2">
        <v>200</v>
      </c>
      <c r="R836" s="2">
        <v>47</v>
      </c>
      <c r="S836" s="2">
        <v>2</v>
      </c>
      <c r="T836" s="2">
        <v>0</v>
      </c>
      <c r="U836" s="2">
        <v>0</v>
      </c>
      <c r="V836" s="2">
        <v>0</v>
      </c>
      <c r="W836" s="2">
        <v>1</v>
      </c>
      <c r="X836" s="2">
        <v>5</v>
      </c>
      <c r="Y836" s="2">
        <v>344</v>
      </c>
      <c r="Z836" s="4">
        <v>1269</v>
      </c>
      <c r="AA836" s="2">
        <v>575</v>
      </c>
      <c r="AB836" s="2">
        <v>47</v>
      </c>
      <c r="AC836" s="2">
        <v>14</v>
      </c>
      <c r="AD836" s="2">
        <v>7</v>
      </c>
      <c r="AE836" s="2">
        <v>0</v>
      </c>
      <c r="AF836" s="2">
        <v>0</v>
      </c>
      <c r="AG836" s="2">
        <v>0</v>
      </c>
      <c r="AH836" s="2">
        <v>0</v>
      </c>
      <c r="AI836" s="2">
        <v>0</v>
      </c>
      <c r="AJ836" s="2">
        <v>0</v>
      </c>
      <c r="AK836" s="2">
        <v>0</v>
      </c>
      <c r="AL836" s="2">
        <v>0</v>
      </c>
      <c r="AM836" s="2">
        <v>0</v>
      </c>
      <c r="AN836" s="3">
        <f t="shared" si="52"/>
        <v>16138</v>
      </c>
      <c r="AO836">
        <f t="shared" si="53"/>
        <v>2790</v>
      </c>
      <c r="AP836">
        <f t="shared" si="54"/>
        <v>0</v>
      </c>
      <c r="AQ836" s="3">
        <f t="shared" si="55"/>
        <v>18928</v>
      </c>
    </row>
    <row r="837" spans="1:43" hidden="1" x14ac:dyDescent="0.25">
      <c r="A837" s="2">
        <v>16</v>
      </c>
      <c r="B837" s="2">
        <v>2019</v>
      </c>
      <c r="C837" s="2">
        <v>10</v>
      </c>
      <c r="D837" s="4">
        <v>6053</v>
      </c>
      <c r="E837" s="4">
        <v>4391</v>
      </c>
      <c r="F837" s="4">
        <v>5573</v>
      </c>
      <c r="G837" s="2">
        <v>20</v>
      </c>
      <c r="H837" s="2">
        <v>209</v>
      </c>
      <c r="I837" s="2">
        <v>1</v>
      </c>
      <c r="J837" s="2">
        <v>1</v>
      </c>
      <c r="K837" s="2">
        <v>59</v>
      </c>
      <c r="L837" s="2">
        <v>9</v>
      </c>
      <c r="M837" s="2">
        <v>2</v>
      </c>
      <c r="N837" s="2">
        <v>0</v>
      </c>
      <c r="O837" s="2">
        <v>60</v>
      </c>
      <c r="P837" s="2">
        <v>221</v>
      </c>
      <c r="Q837" s="2">
        <v>214</v>
      </c>
      <c r="R837" s="2">
        <v>49</v>
      </c>
      <c r="S837" s="2">
        <v>2</v>
      </c>
      <c r="T837" s="2">
        <v>0</v>
      </c>
      <c r="U837" s="2">
        <v>0</v>
      </c>
      <c r="V837" s="2">
        <v>0</v>
      </c>
      <c r="W837" s="2">
        <v>1</v>
      </c>
      <c r="X837" s="2">
        <v>5</v>
      </c>
      <c r="Y837" s="2">
        <v>340</v>
      </c>
      <c r="Z837" s="4">
        <v>1275</v>
      </c>
      <c r="AA837" s="2">
        <v>580</v>
      </c>
      <c r="AB837" s="2">
        <v>47</v>
      </c>
      <c r="AC837" s="2">
        <v>14</v>
      </c>
      <c r="AD837" s="2">
        <v>7</v>
      </c>
      <c r="AE837" s="2">
        <v>0</v>
      </c>
      <c r="AF837" s="2">
        <v>0</v>
      </c>
      <c r="AG837" s="2">
        <v>0</v>
      </c>
      <c r="AH837" s="2">
        <v>0</v>
      </c>
      <c r="AI837" s="2">
        <v>0</v>
      </c>
      <c r="AJ837" s="2">
        <v>0</v>
      </c>
      <c r="AK837" s="2">
        <v>0</v>
      </c>
      <c r="AL837" s="2">
        <v>0</v>
      </c>
      <c r="AM837" s="2">
        <v>0</v>
      </c>
      <c r="AN837" s="3">
        <f t="shared" si="52"/>
        <v>16318</v>
      </c>
      <c r="AO837">
        <f t="shared" si="53"/>
        <v>2815</v>
      </c>
      <c r="AP837">
        <f t="shared" si="54"/>
        <v>0</v>
      </c>
      <c r="AQ837" s="3">
        <f t="shared" si="55"/>
        <v>19133</v>
      </c>
    </row>
    <row r="838" spans="1:43" hidden="1" x14ac:dyDescent="0.25">
      <c r="A838" s="2">
        <v>16</v>
      </c>
      <c r="B838" s="2">
        <v>2019</v>
      </c>
      <c r="C838" s="2">
        <v>11</v>
      </c>
      <c r="D838" s="4">
        <v>6062</v>
      </c>
      <c r="E838" s="4">
        <v>4402</v>
      </c>
      <c r="F838" s="4">
        <v>5725</v>
      </c>
      <c r="G838" s="2">
        <v>20</v>
      </c>
      <c r="H838" s="2">
        <v>211</v>
      </c>
      <c r="I838" s="2">
        <v>1</v>
      </c>
      <c r="J838" s="2">
        <v>1</v>
      </c>
      <c r="K838" s="2">
        <v>59</v>
      </c>
      <c r="L838" s="2">
        <v>9</v>
      </c>
      <c r="M838" s="2">
        <v>2</v>
      </c>
      <c r="N838" s="2">
        <v>0</v>
      </c>
      <c r="O838" s="2">
        <v>62</v>
      </c>
      <c r="P838" s="2">
        <v>220</v>
      </c>
      <c r="Q838" s="2">
        <v>212</v>
      </c>
      <c r="R838" s="2">
        <v>53</v>
      </c>
      <c r="S838" s="2">
        <v>2</v>
      </c>
      <c r="T838" s="2">
        <v>0</v>
      </c>
      <c r="U838" s="2">
        <v>0</v>
      </c>
      <c r="V838" s="2">
        <v>0</v>
      </c>
      <c r="W838" s="2">
        <v>1</v>
      </c>
      <c r="X838" s="2">
        <v>5</v>
      </c>
      <c r="Y838" s="2">
        <v>339</v>
      </c>
      <c r="Z838" s="4">
        <v>1286</v>
      </c>
      <c r="AA838" s="2">
        <v>579</v>
      </c>
      <c r="AB838" s="2">
        <v>47</v>
      </c>
      <c r="AC838" s="2">
        <v>14</v>
      </c>
      <c r="AD838" s="2">
        <v>7</v>
      </c>
      <c r="AE838" s="2">
        <v>0</v>
      </c>
      <c r="AF838" s="2">
        <v>0</v>
      </c>
      <c r="AG838" s="2">
        <v>0</v>
      </c>
      <c r="AH838" s="2">
        <v>0</v>
      </c>
      <c r="AI838" s="2">
        <v>0</v>
      </c>
      <c r="AJ838" s="2">
        <v>0</v>
      </c>
      <c r="AK838" s="2">
        <v>0</v>
      </c>
      <c r="AL838" s="2">
        <v>0</v>
      </c>
      <c r="AM838" s="2">
        <v>0</v>
      </c>
      <c r="AN838" s="3">
        <f t="shared" si="52"/>
        <v>16492</v>
      </c>
      <c r="AO838">
        <f t="shared" si="53"/>
        <v>2827</v>
      </c>
      <c r="AP838">
        <f t="shared" si="54"/>
        <v>0</v>
      </c>
      <c r="AQ838" s="3">
        <f t="shared" si="55"/>
        <v>19319</v>
      </c>
    </row>
    <row r="839" spans="1:43" x14ac:dyDescent="0.25">
      <c r="A839" s="2">
        <v>16</v>
      </c>
      <c r="B839" s="2">
        <v>2019</v>
      </c>
      <c r="C839" s="2">
        <v>12</v>
      </c>
      <c r="D839" s="4">
        <v>6084</v>
      </c>
      <c r="E839" s="4">
        <v>4414</v>
      </c>
      <c r="F839" s="4">
        <v>5894</v>
      </c>
      <c r="G839" s="2">
        <v>22</v>
      </c>
      <c r="H839" s="2">
        <v>209</v>
      </c>
      <c r="I839" s="2">
        <v>1</v>
      </c>
      <c r="J839" s="2">
        <v>1</v>
      </c>
      <c r="K839" s="2">
        <v>59</v>
      </c>
      <c r="L839" s="2">
        <v>9</v>
      </c>
      <c r="M839" s="2">
        <v>2</v>
      </c>
      <c r="N839" s="2">
        <v>0</v>
      </c>
      <c r="O839" s="2">
        <v>60</v>
      </c>
      <c r="P839" s="2">
        <v>219</v>
      </c>
      <c r="Q839" s="2">
        <v>227</v>
      </c>
      <c r="R839" s="2">
        <v>58</v>
      </c>
      <c r="S839" s="2">
        <v>2</v>
      </c>
      <c r="T839" s="2">
        <v>0</v>
      </c>
      <c r="U839" s="2">
        <v>0</v>
      </c>
      <c r="V839" s="2">
        <v>0</v>
      </c>
      <c r="W839" s="2">
        <v>1</v>
      </c>
      <c r="X839" s="2">
        <v>7</v>
      </c>
      <c r="Y839" s="2">
        <v>343</v>
      </c>
      <c r="Z839" s="4">
        <v>1290</v>
      </c>
      <c r="AA839" s="2">
        <v>579</v>
      </c>
      <c r="AB839" s="2">
        <v>47</v>
      </c>
      <c r="AC839" s="2">
        <v>14</v>
      </c>
      <c r="AD839" s="2">
        <v>7</v>
      </c>
      <c r="AE839" s="2">
        <v>0</v>
      </c>
      <c r="AF839" s="2">
        <v>0</v>
      </c>
      <c r="AG839" s="2">
        <v>0</v>
      </c>
      <c r="AH839" s="2">
        <v>0</v>
      </c>
      <c r="AI839" s="2">
        <v>0</v>
      </c>
      <c r="AJ839" s="2">
        <v>0</v>
      </c>
      <c r="AK839" s="2">
        <v>0</v>
      </c>
      <c r="AL839" s="2">
        <v>0</v>
      </c>
      <c r="AM839" s="2">
        <v>0</v>
      </c>
      <c r="AN839" s="3">
        <f t="shared" si="52"/>
        <v>16695</v>
      </c>
      <c r="AO839">
        <f t="shared" si="53"/>
        <v>2854</v>
      </c>
      <c r="AP839">
        <f t="shared" si="54"/>
        <v>0</v>
      </c>
      <c r="AQ839" s="3">
        <f t="shared" si="55"/>
        <v>19549</v>
      </c>
    </row>
  </sheetData>
  <autoFilter ref="A2:AQ839" xr:uid="{E70B895D-64C8-46FB-9D2E-3232EF0C0FC3}">
    <filterColumn colId="1">
      <filters>
        <filter val="2019"/>
      </filters>
    </filterColumn>
    <filterColumn colId="2">
      <filters>
        <filter val="12"/>
      </filters>
    </filterColumn>
  </autoFilter>
  <pageMargins left="0.7" right="0.7" top="0.75" bottom="0.75" header="0.3" footer="0.3"/>
  <pageSetup orientation="portrait" horizontalDpi="90" verticalDpi="90" r:id="rId1"/>
  <customProperties>
    <customPr name="EpmWorksheetKeyString_GU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0F940F-C891-4C6E-934E-FAD890B5D5C4}">
  <sheetPr codeName="Sheet6">
    <tabColor theme="0" tint="-0.14999847407452621"/>
  </sheetPr>
  <dimension ref="A1:AQ842"/>
  <sheetViews>
    <sheetView topLeftCell="L1" workbookViewId="0">
      <selection activeCell="AO848" sqref="AO848"/>
    </sheetView>
  </sheetViews>
  <sheetFormatPr defaultRowHeight="15" x14ac:dyDescent="0.25"/>
  <cols>
    <col min="4" max="4" width="10.140625" bestFit="1" customWidth="1"/>
    <col min="40" max="40" width="11.7109375" bestFit="1" customWidth="1"/>
    <col min="41" max="41" width="11.5703125" bestFit="1" customWidth="1"/>
    <col min="42" max="42" width="12" bestFit="1" customWidth="1"/>
    <col min="43" max="43" width="12.7109375" bestFit="1" customWidth="1"/>
  </cols>
  <sheetData>
    <row r="1" spans="1:43" ht="15.75" thickBot="1" x14ac:dyDescent="0.3"/>
    <row r="2" spans="1:43" ht="16.5" thickTop="1" thickBot="1" x14ac:dyDescent="0.3">
      <c r="A2" s="1" t="s">
        <v>5</v>
      </c>
      <c r="B2" s="1" t="s">
        <v>8</v>
      </c>
      <c r="C2" s="1" t="s">
        <v>3</v>
      </c>
      <c r="D2" s="1" t="s">
        <v>68</v>
      </c>
      <c r="E2" s="1" t="s">
        <v>69</v>
      </c>
      <c r="F2" s="1" t="s">
        <v>70</v>
      </c>
      <c r="G2" s="1" t="s">
        <v>71</v>
      </c>
      <c r="H2" s="1" t="s">
        <v>72</v>
      </c>
      <c r="I2" s="1" t="s">
        <v>73</v>
      </c>
      <c r="J2" s="1" t="s">
        <v>74</v>
      </c>
      <c r="K2" s="1" t="s">
        <v>75</v>
      </c>
      <c r="L2" s="1" t="s">
        <v>76</v>
      </c>
      <c r="M2" s="1" t="s">
        <v>77</v>
      </c>
      <c r="N2" s="1" t="s">
        <v>78</v>
      </c>
      <c r="O2" s="1" t="s">
        <v>79</v>
      </c>
      <c r="P2" s="1" t="s">
        <v>80</v>
      </c>
      <c r="Q2" s="1" t="s">
        <v>81</v>
      </c>
      <c r="R2" s="1" t="s">
        <v>82</v>
      </c>
      <c r="S2" s="1" t="s">
        <v>83</v>
      </c>
      <c r="T2" s="1" t="s">
        <v>84</v>
      </c>
      <c r="U2" s="1" t="s">
        <v>85</v>
      </c>
      <c r="V2" s="1" t="s">
        <v>86</v>
      </c>
      <c r="W2" s="1" t="s">
        <v>87</v>
      </c>
      <c r="X2" s="1" t="s">
        <v>88</v>
      </c>
      <c r="Y2" s="1" t="s">
        <v>89</v>
      </c>
      <c r="Z2" s="1" t="s">
        <v>90</v>
      </c>
      <c r="AA2" s="1" t="s">
        <v>91</v>
      </c>
      <c r="AB2" s="1" t="s">
        <v>92</v>
      </c>
      <c r="AC2" s="1" t="s">
        <v>93</v>
      </c>
      <c r="AD2" s="1" t="s">
        <v>94</v>
      </c>
      <c r="AE2" s="1" t="s">
        <v>95</v>
      </c>
      <c r="AF2" s="1" t="s">
        <v>96</v>
      </c>
      <c r="AG2" s="1" t="s">
        <v>97</v>
      </c>
      <c r="AH2" s="1" t="s">
        <v>98</v>
      </c>
      <c r="AI2" s="1" t="s">
        <v>99</v>
      </c>
      <c r="AJ2" s="1" t="s">
        <v>100</v>
      </c>
      <c r="AK2" s="1" t="s">
        <v>101</v>
      </c>
      <c r="AL2" s="1" t="s">
        <v>102</v>
      </c>
      <c r="AM2" s="1" t="s">
        <v>103</v>
      </c>
      <c r="AN2" s="9" t="s">
        <v>64</v>
      </c>
      <c r="AO2" s="9" t="s">
        <v>65</v>
      </c>
      <c r="AP2" s="9" t="s">
        <v>66</v>
      </c>
      <c r="AQ2" s="9" t="s">
        <v>67</v>
      </c>
    </row>
    <row r="3" spans="1:43" ht="15.75" thickTop="1" x14ac:dyDescent="0.25">
      <c r="A3" s="2">
        <v>1</v>
      </c>
      <c r="B3" s="2">
        <v>2018</v>
      </c>
      <c r="C3" s="2">
        <v>1</v>
      </c>
      <c r="D3" s="4">
        <v>150533.29999999999</v>
      </c>
      <c r="E3" s="4">
        <v>315800.59999999998</v>
      </c>
      <c r="F3" s="4">
        <v>323410.5</v>
      </c>
      <c r="G3" s="4">
        <v>4828.3999999999996</v>
      </c>
      <c r="H3" s="4">
        <v>145128.29999999999</v>
      </c>
      <c r="I3" s="4">
        <v>48325.9</v>
      </c>
      <c r="J3" s="4">
        <v>8767.6</v>
      </c>
      <c r="K3" s="4">
        <v>86965.7</v>
      </c>
      <c r="L3" s="4">
        <v>556437.30000000005</v>
      </c>
      <c r="M3" s="4">
        <v>268477.40000000002</v>
      </c>
      <c r="N3" s="2">
        <v>724.6</v>
      </c>
      <c r="O3" s="4">
        <v>4441.5</v>
      </c>
      <c r="P3" s="4">
        <v>181763.9</v>
      </c>
      <c r="Q3" s="4">
        <v>440906.2</v>
      </c>
      <c r="R3" s="4">
        <v>202432.5</v>
      </c>
      <c r="S3" s="4">
        <v>17217.599999999999</v>
      </c>
      <c r="T3" s="2">
        <v>0</v>
      </c>
      <c r="U3" s="4">
        <v>-84094.399999999994</v>
      </c>
      <c r="V3" s="4">
        <v>1583.6</v>
      </c>
      <c r="W3" s="4">
        <v>1007.8</v>
      </c>
      <c r="X3" s="4">
        <v>1788.8</v>
      </c>
      <c r="Y3" s="4">
        <v>110907.2</v>
      </c>
      <c r="Z3" s="4">
        <v>1357049.6</v>
      </c>
      <c r="AA3" s="4">
        <v>3252754.3</v>
      </c>
      <c r="AB3" s="4">
        <v>1843455.8</v>
      </c>
      <c r="AC3" s="4">
        <v>792407.9</v>
      </c>
      <c r="AD3" s="4">
        <v>1470283.4</v>
      </c>
      <c r="AE3" s="2">
        <v>0</v>
      </c>
      <c r="AF3" s="4">
        <v>113499.1</v>
      </c>
      <c r="AG3" s="2">
        <v>0</v>
      </c>
      <c r="AH3" s="2">
        <v>0</v>
      </c>
      <c r="AI3" s="2">
        <v>0</v>
      </c>
      <c r="AJ3" s="2">
        <v>0</v>
      </c>
      <c r="AK3" s="2">
        <v>0</v>
      </c>
      <c r="AL3" s="4">
        <v>44486.6</v>
      </c>
      <c r="AM3" s="2">
        <v>0</v>
      </c>
      <c r="AN3" s="3">
        <f>SUM(D3:M3)</f>
        <v>1908675</v>
      </c>
      <c r="AO3">
        <f>SUM(N3:AD3)</f>
        <v>9594630.2999999989</v>
      </c>
      <c r="AP3">
        <f>SUM(AE3:AM3)</f>
        <v>157985.70000000001</v>
      </c>
      <c r="AQ3" s="3">
        <f>SUM(AN3:AP3)</f>
        <v>11661290.999999998</v>
      </c>
    </row>
    <row r="4" spans="1:43" x14ac:dyDescent="0.25">
      <c r="A4" s="2">
        <v>1</v>
      </c>
      <c r="B4" s="2">
        <v>2018</v>
      </c>
      <c r="C4" s="2">
        <v>2</v>
      </c>
      <c r="D4" s="4">
        <v>129303</v>
      </c>
      <c r="E4" s="4">
        <v>268326.90000000002</v>
      </c>
      <c r="F4" s="4">
        <v>266560.2</v>
      </c>
      <c r="G4" s="4">
        <v>2954.1</v>
      </c>
      <c r="H4" s="4">
        <v>133545.1</v>
      </c>
      <c r="I4" s="4">
        <v>47323.1</v>
      </c>
      <c r="J4" s="4">
        <v>7681.8</v>
      </c>
      <c r="K4" s="4">
        <v>92814.2</v>
      </c>
      <c r="L4" s="4">
        <v>513894.5</v>
      </c>
      <c r="M4" s="4">
        <v>235744.1</v>
      </c>
      <c r="N4" s="2">
        <v>548.70000000000005</v>
      </c>
      <c r="O4" s="4">
        <v>5319.3</v>
      </c>
      <c r="P4" s="4">
        <v>173296.3</v>
      </c>
      <c r="Q4" s="4">
        <v>410990.9</v>
      </c>
      <c r="R4" s="4">
        <v>178995.7</v>
      </c>
      <c r="S4" s="4">
        <v>3423.1</v>
      </c>
      <c r="T4" s="4">
        <v>3296.2</v>
      </c>
      <c r="U4" s="2">
        <v>0</v>
      </c>
      <c r="V4" s="4">
        <v>1393.6</v>
      </c>
      <c r="W4" s="2">
        <v>913.4</v>
      </c>
      <c r="X4" s="4">
        <v>1901</v>
      </c>
      <c r="Y4" s="4">
        <v>104622.2</v>
      </c>
      <c r="Z4" s="4">
        <v>1243366.1000000001</v>
      </c>
      <c r="AA4" s="4">
        <v>2886097</v>
      </c>
      <c r="AB4" s="4">
        <v>1666250.8</v>
      </c>
      <c r="AC4" s="4">
        <v>747485.2</v>
      </c>
      <c r="AD4" s="4">
        <v>1214009.3999999999</v>
      </c>
      <c r="AE4" s="2">
        <v>0</v>
      </c>
      <c r="AF4" s="4">
        <v>88473.1</v>
      </c>
      <c r="AG4" s="2">
        <v>0</v>
      </c>
      <c r="AH4" s="2">
        <v>0</v>
      </c>
      <c r="AI4" s="2">
        <v>0</v>
      </c>
      <c r="AJ4" s="2">
        <v>0</v>
      </c>
      <c r="AK4" s="2">
        <v>0</v>
      </c>
      <c r="AL4" s="4">
        <v>39059.5</v>
      </c>
      <c r="AM4" s="2">
        <v>0</v>
      </c>
      <c r="AN4" s="3">
        <f t="shared" ref="AN4:AN67" si="0">SUM(D4:M4)</f>
        <v>1698147</v>
      </c>
      <c r="AO4">
        <f t="shared" ref="AO4:AO67" si="1">SUM(N4:AD4)</f>
        <v>8641908.9000000004</v>
      </c>
      <c r="AP4">
        <f t="shared" ref="AP4:AP67" si="2">SUM(AE4:AM4)</f>
        <v>127532.6</v>
      </c>
      <c r="AQ4" s="3">
        <f t="shared" ref="AQ4:AQ67" si="3">SUM(AN4:AP4)</f>
        <v>10467588.5</v>
      </c>
    </row>
    <row r="5" spans="1:43" x14ac:dyDescent="0.25">
      <c r="A5" s="2">
        <v>1</v>
      </c>
      <c r="B5" s="2">
        <v>2018</v>
      </c>
      <c r="C5" s="2">
        <v>3</v>
      </c>
      <c r="D5" s="4">
        <v>126262.39999999999</v>
      </c>
      <c r="E5" s="4">
        <v>272650.2</v>
      </c>
      <c r="F5" s="4">
        <v>271949.09999999998</v>
      </c>
      <c r="G5" s="4">
        <v>2889.2</v>
      </c>
      <c r="H5" s="4">
        <v>114497.8</v>
      </c>
      <c r="I5" s="4">
        <v>39306.9</v>
      </c>
      <c r="J5" s="4">
        <v>8468.5</v>
      </c>
      <c r="K5" s="4">
        <v>72853.399999999994</v>
      </c>
      <c r="L5" s="4">
        <v>447592.4</v>
      </c>
      <c r="M5" s="4">
        <v>249569.8</v>
      </c>
      <c r="N5" s="2">
        <v>696.6</v>
      </c>
      <c r="O5" s="4">
        <v>9277.7999999999993</v>
      </c>
      <c r="P5" s="4">
        <v>173465.2</v>
      </c>
      <c r="Q5" s="4">
        <v>416370</v>
      </c>
      <c r="R5" s="4">
        <v>171255.3</v>
      </c>
      <c r="S5" s="4">
        <v>13743.7</v>
      </c>
      <c r="T5" s="2">
        <v>0</v>
      </c>
      <c r="U5" s="2">
        <v>117.6</v>
      </c>
      <c r="V5" s="4">
        <v>1510.7</v>
      </c>
      <c r="W5" s="4">
        <v>1215.5999999999999</v>
      </c>
      <c r="X5" s="4">
        <v>2213.6</v>
      </c>
      <c r="Y5" s="4">
        <v>106882.7</v>
      </c>
      <c r="Z5" s="4">
        <v>1291156.8999999999</v>
      </c>
      <c r="AA5" s="4">
        <v>3030519.7</v>
      </c>
      <c r="AB5" s="4">
        <v>1721279</v>
      </c>
      <c r="AC5" s="4">
        <v>832300.9</v>
      </c>
      <c r="AD5" s="4">
        <v>1367748.1</v>
      </c>
      <c r="AE5" s="2">
        <v>0</v>
      </c>
      <c r="AF5" s="4">
        <v>96745.9</v>
      </c>
      <c r="AG5" s="2">
        <v>0</v>
      </c>
      <c r="AH5" s="2">
        <v>0</v>
      </c>
      <c r="AI5" s="2">
        <v>0</v>
      </c>
      <c r="AJ5" s="2">
        <v>0</v>
      </c>
      <c r="AK5" s="2">
        <v>0</v>
      </c>
      <c r="AL5" s="4">
        <v>45213.599999999999</v>
      </c>
      <c r="AM5" s="2">
        <v>0</v>
      </c>
      <c r="AN5" s="3">
        <f t="shared" si="0"/>
        <v>1606039.7</v>
      </c>
      <c r="AO5">
        <f t="shared" si="1"/>
        <v>9139753.4000000004</v>
      </c>
      <c r="AP5">
        <f t="shared" si="2"/>
        <v>141959.5</v>
      </c>
      <c r="AQ5" s="3">
        <f t="shared" si="3"/>
        <v>10887752.6</v>
      </c>
    </row>
    <row r="6" spans="1:43" x14ac:dyDescent="0.25">
      <c r="A6" s="2">
        <v>1</v>
      </c>
      <c r="B6" s="2">
        <v>2018</v>
      </c>
      <c r="C6" s="2">
        <v>4</v>
      </c>
      <c r="D6" s="4">
        <v>125970.2</v>
      </c>
      <c r="E6" s="4">
        <v>258369.5</v>
      </c>
      <c r="F6" s="4">
        <v>268461.90000000002</v>
      </c>
      <c r="G6" s="4">
        <v>3775.2</v>
      </c>
      <c r="H6" s="4">
        <v>108677.4</v>
      </c>
      <c r="I6" s="4">
        <v>31298.2</v>
      </c>
      <c r="J6" s="4">
        <v>8772.1</v>
      </c>
      <c r="K6" s="4">
        <v>69633.3</v>
      </c>
      <c r="L6" s="4">
        <v>444903.9</v>
      </c>
      <c r="M6" s="4">
        <v>294352.59999999998</v>
      </c>
      <c r="N6" s="2">
        <v>633</v>
      </c>
      <c r="O6" s="4">
        <v>4179.2</v>
      </c>
      <c r="P6" s="4">
        <v>171001.5</v>
      </c>
      <c r="Q6" s="4">
        <v>375585.9</v>
      </c>
      <c r="R6" s="4">
        <v>133747.4</v>
      </c>
      <c r="S6" s="4">
        <v>25511.200000000001</v>
      </c>
      <c r="T6" s="2">
        <v>0</v>
      </c>
      <c r="U6" s="2">
        <v>0</v>
      </c>
      <c r="V6" s="4">
        <v>1749.9</v>
      </c>
      <c r="W6" s="4">
        <v>1124.3</v>
      </c>
      <c r="X6" s="4">
        <v>2917.3</v>
      </c>
      <c r="Y6" s="4">
        <v>103435.6</v>
      </c>
      <c r="Z6" s="4">
        <v>1266905.8</v>
      </c>
      <c r="AA6" s="4">
        <v>2959635.9</v>
      </c>
      <c r="AB6" s="4">
        <v>1526257.4</v>
      </c>
      <c r="AC6" s="4">
        <v>740195.3</v>
      </c>
      <c r="AD6" s="4">
        <v>2092953</v>
      </c>
      <c r="AE6" s="2">
        <v>0</v>
      </c>
      <c r="AF6" s="4">
        <v>90439</v>
      </c>
      <c r="AG6" s="2">
        <v>0</v>
      </c>
      <c r="AH6" s="2">
        <v>0</v>
      </c>
      <c r="AI6" s="2">
        <v>0</v>
      </c>
      <c r="AJ6" s="2">
        <v>0</v>
      </c>
      <c r="AK6" s="2">
        <v>0</v>
      </c>
      <c r="AL6" s="4">
        <v>35757.9</v>
      </c>
      <c r="AM6" s="2">
        <v>0</v>
      </c>
      <c r="AN6" s="3">
        <f t="shared" si="0"/>
        <v>1614214.3000000003</v>
      </c>
      <c r="AO6">
        <f t="shared" si="1"/>
        <v>9405832.6999999993</v>
      </c>
      <c r="AP6">
        <f t="shared" si="2"/>
        <v>126196.9</v>
      </c>
      <c r="AQ6" s="3">
        <f t="shared" si="3"/>
        <v>11146243.9</v>
      </c>
    </row>
    <row r="7" spans="1:43" x14ac:dyDescent="0.25">
      <c r="A7" s="2">
        <v>1</v>
      </c>
      <c r="B7" s="2">
        <v>2018</v>
      </c>
      <c r="C7" s="2">
        <v>5</v>
      </c>
      <c r="D7" s="4">
        <v>104312.1</v>
      </c>
      <c r="E7" s="4">
        <v>227181.5</v>
      </c>
      <c r="F7" s="4">
        <v>183980.79999999999</v>
      </c>
      <c r="G7" s="4">
        <v>2773.7</v>
      </c>
      <c r="H7" s="4">
        <v>60169.7</v>
      </c>
      <c r="I7" s="4">
        <v>22912.1</v>
      </c>
      <c r="J7" s="4">
        <v>7779.5</v>
      </c>
      <c r="K7" s="4">
        <v>47775.8</v>
      </c>
      <c r="L7" s="4">
        <v>336873</v>
      </c>
      <c r="M7" s="4">
        <v>196186.2</v>
      </c>
      <c r="N7" s="2">
        <v>615.29999999999995</v>
      </c>
      <c r="O7" s="4">
        <v>7535.9</v>
      </c>
      <c r="P7" s="4">
        <v>138698</v>
      </c>
      <c r="Q7" s="4">
        <v>335153.8</v>
      </c>
      <c r="R7" s="4">
        <v>145666.4</v>
      </c>
      <c r="S7" s="4">
        <v>18602.599999999999</v>
      </c>
      <c r="T7" s="2">
        <v>0</v>
      </c>
      <c r="U7" s="2">
        <v>0</v>
      </c>
      <c r="V7" s="4">
        <v>1867.1</v>
      </c>
      <c r="W7" s="4">
        <v>1010.7</v>
      </c>
      <c r="X7" s="4">
        <v>2262.1999999999998</v>
      </c>
      <c r="Y7" s="4">
        <v>88102.2</v>
      </c>
      <c r="Z7" s="4">
        <v>1158508</v>
      </c>
      <c r="AA7" s="4">
        <v>2539456.2000000002</v>
      </c>
      <c r="AB7" s="4">
        <v>1398787.6</v>
      </c>
      <c r="AC7" s="4">
        <v>859892</v>
      </c>
      <c r="AD7" s="4">
        <v>418492.4</v>
      </c>
      <c r="AE7" s="2">
        <v>0</v>
      </c>
      <c r="AF7" s="4">
        <v>94684.4</v>
      </c>
      <c r="AG7" s="2">
        <v>0</v>
      </c>
      <c r="AH7" s="2">
        <v>0</v>
      </c>
      <c r="AI7" s="2">
        <v>0</v>
      </c>
      <c r="AJ7" s="2">
        <v>0</v>
      </c>
      <c r="AK7" s="2">
        <v>0</v>
      </c>
      <c r="AL7" s="4">
        <v>36488.9</v>
      </c>
      <c r="AM7" s="2">
        <v>0</v>
      </c>
      <c r="AN7" s="3">
        <f t="shared" si="0"/>
        <v>1189944.3999999999</v>
      </c>
      <c r="AO7">
        <f t="shared" si="1"/>
        <v>7114650.4000000004</v>
      </c>
      <c r="AP7">
        <f t="shared" si="2"/>
        <v>131173.29999999999</v>
      </c>
      <c r="AQ7" s="3">
        <f t="shared" si="3"/>
        <v>8435768.1000000015</v>
      </c>
    </row>
    <row r="8" spans="1:43" x14ac:dyDescent="0.25">
      <c r="A8" s="2">
        <v>1</v>
      </c>
      <c r="B8" s="2">
        <v>2018</v>
      </c>
      <c r="C8" s="2">
        <v>6</v>
      </c>
      <c r="D8" s="4">
        <v>111161.8</v>
      </c>
      <c r="E8" s="4">
        <v>237621.1</v>
      </c>
      <c r="F8" s="4">
        <v>176434.3</v>
      </c>
      <c r="G8" s="4">
        <v>3193.5</v>
      </c>
      <c r="H8" s="4">
        <v>48835</v>
      </c>
      <c r="I8" s="4">
        <v>21347.8</v>
      </c>
      <c r="J8" s="4">
        <v>-6392.2</v>
      </c>
      <c r="K8" s="4">
        <v>44913.8</v>
      </c>
      <c r="L8" s="4">
        <v>304325.40000000002</v>
      </c>
      <c r="M8" s="4">
        <v>199165.7</v>
      </c>
      <c r="N8" s="2">
        <v>699.6</v>
      </c>
      <c r="O8" s="4">
        <v>7956.3</v>
      </c>
      <c r="P8" s="4">
        <v>139791.20000000001</v>
      </c>
      <c r="Q8" s="4">
        <v>350840.9</v>
      </c>
      <c r="R8" s="4">
        <v>154660.5</v>
      </c>
      <c r="S8" s="4">
        <v>12493.4</v>
      </c>
      <c r="T8" s="2">
        <v>0</v>
      </c>
      <c r="U8" s="2">
        <v>0</v>
      </c>
      <c r="V8" s="4">
        <v>2222</v>
      </c>
      <c r="W8" s="2">
        <v>976.7</v>
      </c>
      <c r="X8" s="4">
        <v>3108.2</v>
      </c>
      <c r="Y8" s="4">
        <v>95651.3</v>
      </c>
      <c r="Z8" s="4">
        <v>1232903.8999999999</v>
      </c>
      <c r="AA8" s="4">
        <v>2761346.6</v>
      </c>
      <c r="AB8" s="4">
        <v>1397113.4</v>
      </c>
      <c r="AC8" s="4">
        <v>849309.3</v>
      </c>
      <c r="AD8" s="4">
        <v>1296224.1000000001</v>
      </c>
      <c r="AE8" s="2">
        <v>0</v>
      </c>
      <c r="AF8" s="4">
        <v>86514.6</v>
      </c>
      <c r="AG8" s="2">
        <v>0</v>
      </c>
      <c r="AH8" s="2">
        <v>0</v>
      </c>
      <c r="AI8" s="2">
        <v>0</v>
      </c>
      <c r="AJ8" s="2">
        <v>0</v>
      </c>
      <c r="AK8" s="2">
        <v>0</v>
      </c>
      <c r="AL8" s="4">
        <v>27139.599999999999</v>
      </c>
      <c r="AM8" s="2">
        <v>0</v>
      </c>
      <c r="AN8" s="3">
        <f t="shared" si="0"/>
        <v>1140606.2000000002</v>
      </c>
      <c r="AO8">
        <f t="shared" si="1"/>
        <v>8305297.4000000004</v>
      </c>
      <c r="AP8">
        <f t="shared" si="2"/>
        <v>113654.20000000001</v>
      </c>
      <c r="AQ8" s="3">
        <f t="shared" si="3"/>
        <v>9559557.8000000007</v>
      </c>
    </row>
    <row r="9" spans="1:43" x14ac:dyDescent="0.25">
      <c r="A9" s="2">
        <v>1</v>
      </c>
      <c r="B9" s="2">
        <v>2018</v>
      </c>
      <c r="C9" s="2">
        <v>7</v>
      </c>
      <c r="D9" s="4">
        <v>79575.399999999994</v>
      </c>
      <c r="E9" s="4">
        <v>191143.8</v>
      </c>
      <c r="F9" s="4">
        <v>132086.20000000001</v>
      </c>
      <c r="G9" s="4">
        <v>1797.4</v>
      </c>
      <c r="H9" s="4">
        <v>29363.599999999999</v>
      </c>
      <c r="I9" s="4">
        <v>20426.5</v>
      </c>
      <c r="J9" s="2">
        <v>0</v>
      </c>
      <c r="K9" s="4">
        <v>17825.7</v>
      </c>
      <c r="L9" s="4">
        <v>178037.4</v>
      </c>
      <c r="M9" s="4">
        <v>148193.1</v>
      </c>
      <c r="N9" s="2">
        <v>697.1</v>
      </c>
      <c r="O9" s="4">
        <v>2604.6</v>
      </c>
      <c r="P9" s="4">
        <v>119174.8</v>
      </c>
      <c r="Q9" s="4">
        <v>296775.2</v>
      </c>
      <c r="R9" s="4">
        <v>135839.20000000001</v>
      </c>
      <c r="S9" s="4">
        <v>17427.5</v>
      </c>
      <c r="T9" s="2">
        <v>0</v>
      </c>
      <c r="U9" s="2">
        <v>0</v>
      </c>
      <c r="V9" s="4">
        <v>2083.6999999999998</v>
      </c>
      <c r="W9" s="2">
        <v>936</v>
      </c>
      <c r="X9" s="4">
        <v>4313.3</v>
      </c>
      <c r="Y9" s="4">
        <v>69612.3</v>
      </c>
      <c r="Z9" s="4">
        <v>1012673.1</v>
      </c>
      <c r="AA9" s="4">
        <v>2347434.2999999998</v>
      </c>
      <c r="AB9" s="4">
        <v>1300102.5</v>
      </c>
      <c r="AC9" s="4">
        <v>801385.1</v>
      </c>
      <c r="AD9" s="4">
        <v>1180943.8999999999</v>
      </c>
      <c r="AE9" s="2">
        <v>0</v>
      </c>
      <c r="AF9" s="4">
        <v>84244.3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4">
        <v>34056</v>
      </c>
      <c r="AM9" s="2">
        <v>0</v>
      </c>
      <c r="AN9" s="3">
        <f t="shared" si="0"/>
        <v>798449.1</v>
      </c>
      <c r="AO9">
        <f t="shared" si="1"/>
        <v>7292002.5999999996</v>
      </c>
      <c r="AP9">
        <f t="shared" si="2"/>
        <v>118300.3</v>
      </c>
      <c r="AQ9" s="3">
        <f t="shared" si="3"/>
        <v>8208751.9999999991</v>
      </c>
    </row>
    <row r="10" spans="1:43" x14ac:dyDescent="0.25">
      <c r="A10" s="2">
        <v>1</v>
      </c>
      <c r="B10" s="2">
        <v>2018</v>
      </c>
      <c r="C10" s="2">
        <v>8</v>
      </c>
      <c r="D10" s="4">
        <v>79530.100000000006</v>
      </c>
      <c r="E10" s="4">
        <v>186858.2</v>
      </c>
      <c r="F10" s="4">
        <v>123985.60000000001</v>
      </c>
      <c r="G10" s="4">
        <v>1674.1</v>
      </c>
      <c r="H10" s="4">
        <v>25005.200000000001</v>
      </c>
      <c r="I10" s="4">
        <v>14157.4</v>
      </c>
      <c r="J10" s="2">
        <v>0</v>
      </c>
      <c r="K10" s="4">
        <v>16314.3</v>
      </c>
      <c r="L10" s="4">
        <v>180681.2</v>
      </c>
      <c r="M10" s="4">
        <v>155622.1</v>
      </c>
      <c r="N10" s="2">
        <v>646.70000000000005</v>
      </c>
      <c r="O10" s="4">
        <v>3533.6</v>
      </c>
      <c r="P10" s="4">
        <v>112848.1</v>
      </c>
      <c r="Q10" s="4">
        <v>294342.2</v>
      </c>
      <c r="R10" s="4">
        <v>133096.1</v>
      </c>
      <c r="S10" s="4">
        <v>14962.9</v>
      </c>
      <c r="T10" s="2">
        <v>0</v>
      </c>
      <c r="U10" s="2">
        <v>0</v>
      </c>
      <c r="V10" s="4">
        <v>1963.3</v>
      </c>
      <c r="W10" s="4">
        <v>1194.9000000000001</v>
      </c>
      <c r="X10" s="4">
        <v>2303.1999999999998</v>
      </c>
      <c r="Y10" s="4">
        <v>76414.600000000006</v>
      </c>
      <c r="Z10" s="4">
        <v>1032326.9</v>
      </c>
      <c r="AA10" s="4">
        <v>2314451.2000000002</v>
      </c>
      <c r="AB10" s="4">
        <v>1246928.6000000001</v>
      </c>
      <c r="AC10" s="4">
        <v>902536.2</v>
      </c>
      <c r="AD10" s="4">
        <v>1339732.6000000001</v>
      </c>
      <c r="AE10" s="2">
        <v>0</v>
      </c>
      <c r="AF10" s="4">
        <v>79710</v>
      </c>
      <c r="AG10" s="2">
        <v>0</v>
      </c>
      <c r="AH10" s="2">
        <v>0</v>
      </c>
      <c r="AI10" s="2">
        <v>0</v>
      </c>
      <c r="AJ10" s="2">
        <v>0</v>
      </c>
      <c r="AK10" s="2">
        <v>0</v>
      </c>
      <c r="AL10" s="4">
        <v>28188.2</v>
      </c>
      <c r="AM10" s="2">
        <v>0</v>
      </c>
      <c r="AN10" s="3">
        <f t="shared" si="0"/>
        <v>783828.20000000007</v>
      </c>
      <c r="AO10">
        <f t="shared" si="1"/>
        <v>7477281.1000000015</v>
      </c>
      <c r="AP10">
        <f t="shared" si="2"/>
        <v>107898.2</v>
      </c>
      <c r="AQ10" s="3">
        <f t="shared" si="3"/>
        <v>8369007.5000000019</v>
      </c>
    </row>
    <row r="11" spans="1:43" x14ac:dyDescent="0.25">
      <c r="A11" s="2">
        <v>1</v>
      </c>
      <c r="B11" s="2">
        <v>2018</v>
      </c>
      <c r="C11" s="2">
        <v>9</v>
      </c>
      <c r="D11" s="4">
        <v>92018.8</v>
      </c>
      <c r="E11" s="4">
        <v>209640.2</v>
      </c>
      <c r="F11" s="4">
        <v>146220.20000000001</v>
      </c>
      <c r="G11" s="4">
        <v>1797.3</v>
      </c>
      <c r="H11" s="4">
        <v>31650.7</v>
      </c>
      <c r="I11" s="4">
        <v>17141.2</v>
      </c>
      <c r="J11" s="2">
        <v>0</v>
      </c>
      <c r="K11" s="4">
        <v>30509.8</v>
      </c>
      <c r="L11" s="4">
        <v>216393.60000000001</v>
      </c>
      <c r="M11" s="4">
        <v>185310.9</v>
      </c>
      <c r="N11" s="2">
        <v>741</v>
      </c>
      <c r="O11" s="4">
        <v>3893.1</v>
      </c>
      <c r="P11" s="4">
        <v>130099.9</v>
      </c>
      <c r="Q11" s="4">
        <v>328658.2</v>
      </c>
      <c r="R11" s="4">
        <v>150610</v>
      </c>
      <c r="S11" s="4">
        <v>8575.6</v>
      </c>
      <c r="T11" s="2">
        <v>0</v>
      </c>
      <c r="U11" s="2">
        <v>0</v>
      </c>
      <c r="V11" s="4">
        <v>2259.9</v>
      </c>
      <c r="W11" s="4">
        <v>1487.2</v>
      </c>
      <c r="X11" s="4">
        <v>2070.9</v>
      </c>
      <c r="Y11" s="4">
        <v>83311.600000000006</v>
      </c>
      <c r="Z11" s="4">
        <v>1162912.1000000001</v>
      </c>
      <c r="AA11" s="4">
        <v>2593095.1</v>
      </c>
      <c r="AB11" s="4">
        <v>1416235.4</v>
      </c>
      <c r="AC11" s="4">
        <v>963060.7</v>
      </c>
      <c r="AD11" s="4">
        <v>1205752.1000000001</v>
      </c>
      <c r="AE11" s="2">
        <v>0</v>
      </c>
      <c r="AF11" s="4">
        <v>83878.600000000006</v>
      </c>
      <c r="AG11" s="2">
        <v>0</v>
      </c>
      <c r="AH11" s="2">
        <v>0</v>
      </c>
      <c r="AI11" s="2">
        <v>0</v>
      </c>
      <c r="AJ11" s="2">
        <v>0</v>
      </c>
      <c r="AK11" s="2">
        <v>0</v>
      </c>
      <c r="AL11" s="4">
        <v>36633</v>
      </c>
      <c r="AM11" s="2">
        <v>0</v>
      </c>
      <c r="AN11" s="3">
        <f t="shared" si="0"/>
        <v>930682.70000000007</v>
      </c>
      <c r="AO11">
        <f t="shared" si="1"/>
        <v>8052762.8000000007</v>
      </c>
      <c r="AP11">
        <f t="shared" si="2"/>
        <v>120511.6</v>
      </c>
      <c r="AQ11" s="3">
        <f t="shared" si="3"/>
        <v>9103957.0999999996</v>
      </c>
    </row>
    <row r="12" spans="1:43" x14ac:dyDescent="0.25">
      <c r="A12" s="2">
        <v>1</v>
      </c>
      <c r="B12" s="2">
        <v>2018</v>
      </c>
      <c r="C12" s="2">
        <v>10</v>
      </c>
      <c r="D12" s="4">
        <v>80652.5</v>
      </c>
      <c r="E12" s="4">
        <v>188667.1</v>
      </c>
      <c r="F12" s="4">
        <v>130955.1</v>
      </c>
      <c r="G12" s="4">
        <v>1703.2</v>
      </c>
      <c r="H12" s="4">
        <v>33094.400000000001</v>
      </c>
      <c r="I12" s="4">
        <v>17179.8</v>
      </c>
      <c r="J12" s="2">
        <v>0</v>
      </c>
      <c r="K12" s="4">
        <v>24857.599999999999</v>
      </c>
      <c r="L12" s="4">
        <v>212202.6</v>
      </c>
      <c r="M12" s="4">
        <v>188892.9</v>
      </c>
      <c r="N12" s="2">
        <v>628.4</v>
      </c>
      <c r="O12" s="4">
        <v>3130.1</v>
      </c>
      <c r="P12" s="4">
        <v>114392.2</v>
      </c>
      <c r="Q12" s="4">
        <v>291021.90000000002</v>
      </c>
      <c r="R12" s="4">
        <v>125833.4</v>
      </c>
      <c r="S12" s="4">
        <v>9844.6</v>
      </c>
      <c r="T12" s="2">
        <v>0</v>
      </c>
      <c r="U12" s="2">
        <v>272.7</v>
      </c>
      <c r="V12" s="4">
        <v>1831.8</v>
      </c>
      <c r="W12" s="4">
        <v>1456</v>
      </c>
      <c r="X12" s="4">
        <v>2256.3000000000002</v>
      </c>
      <c r="Y12" s="4">
        <v>75860.7</v>
      </c>
      <c r="Z12" s="4">
        <v>1026251.3</v>
      </c>
      <c r="AA12" s="4">
        <v>2274316.2000000002</v>
      </c>
      <c r="AB12" s="4">
        <v>1290543.5</v>
      </c>
      <c r="AC12" s="4">
        <v>756159.8</v>
      </c>
      <c r="AD12" s="4">
        <v>1280800.6000000001</v>
      </c>
      <c r="AE12" s="2">
        <v>0</v>
      </c>
      <c r="AF12" s="4">
        <v>87583.6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4">
        <v>32800.1</v>
      </c>
      <c r="AM12" s="2">
        <v>0</v>
      </c>
      <c r="AN12" s="3">
        <f t="shared" si="0"/>
        <v>878205.2</v>
      </c>
      <c r="AO12">
        <f t="shared" si="1"/>
        <v>7254599.5</v>
      </c>
      <c r="AP12">
        <f t="shared" si="2"/>
        <v>120383.70000000001</v>
      </c>
      <c r="AQ12" s="3">
        <f t="shared" si="3"/>
        <v>8253188.4000000004</v>
      </c>
    </row>
    <row r="13" spans="1:43" x14ac:dyDescent="0.25">
      <c r="A13" s="2">
        <v>1</v>
      </c>
      <c r="B13" s="2">
        <v>2018</v>
      </c>
      <c r="C13" s="2">
        <v>11</v>
      </c>
      <c r="D13" s="4">
        <v>85735.9</v>
      </c>
      <c r="E13" s="4">
        <v>196694</v>
      </c>
      <c r="F13" s="4">
        <v>163777.29999999999</v>
      </c>
      <c r="G13" s="4">
        <v>1896.2</v>
      </c>
      <c r="H13" s="4">
        <v>54789.1</v>
      </c>
      <c r="I13" s="4">
        <v>32855.699999999997</v>
      </c>
      <c r="J13" s="2">
        <v>0</v>
      </c>
      <c r="K13" s="4">
        <v>37017.300000000003</v>
      </c>
      <c r="L13" s="4">
        <v>266585.8</v>
      </c>
      <c r="M13" s="4">
        <v>208076.1</v>
      </c>
      <c r="N13" s="2">
        <v>632.5</v>
      </c>
      <c r="O13" s="4">
        <v>2418.6999999999998</v>
      </c>
      <c r="P13" s="4">
        <v>130173.9</v>
      </c>
      <c r="Q13" s="4">
        <v>305705.3</v>
      </c>
      <c r="R13" s="4">
        <v>132644.70000000001</v>
      </c>
      <c r="S13" s="4">
        <v>7034.5</v>
      </c>
      <c r="T13" s="4">
        <v>45532.6</v>
      </c>
      <c r="U13" s="4">
        <v>1351.1</v>
      </c>
      <c r="V13" s="4">
        <v>1994.9</v>
      </c>
      <c r="W13" s="4">
        <v>1020.2</v>
      </c>
      <c r="X13" s="4">
        <v>2677.4</v>
      </c>
      <c r="Y13" s="4">
        <v>76906.5</v>
      </c>
      <c r="Z13" s="4">
        <v>1055581.5</v>
      </c>
      <c r="AA13" s="4">
        <v>2389605.6</v>
      </c>
      <c r="AB13" s="4">
        <v>1343095.7</v>
      </c>
      <c r="AC13" s="4">
        <v>641903</v>
      </c>
      <c r="AD13" s="4">
        <v>1309255.3</v>
      </c>
      <c r="AE13" s="2">
        <v>0</v>
      </c>
      <c r="AF13" s="4">
        <v>78956.600000000006</v>
      </c>
      <c r="AG13" s="2">
        <v>0</v>
      </c>
      <c r="AH13" s="2">
        <v>0</v>
      </c>
      <c r="AI13" s="2">
        <v>0</v>
      </c>
      <c r="AJ13" s="2">
        <v>0</v>
      </c>
      <c r="AK13" s="2">
        <v>0</v>
      </c>
      <c r="AL13" s="2">
        <v>0</v>
      </c>
      <c r="AM13" s="4">
        <v>41118.1</v>
      </c>
      <c r="AN13" s="3">
        <f t="shared" si="0"/>
        <v>1047427.4</v>
      </c>
      <c r="AO13">
        <f t="shared" si="1"/>
        <v>7447533.4000000004</v>
      </c>
      <c r="AP13">
        <f t="shared" si="2"/>
        <v>120074.70000000001</v>
      </c>
      <c r="AQ13" s="3">
        <f t="shared" si="3"/>
        <v>8615035.5</v>
      </c>
    </row>
    <row r="14" spans="1:43" x14ac:dyDescent="0.25">
      <c r="A14" s="2">
        <v>1</v>
      </c>
      <c r="B14" s="2">
        <v>2018</v>
      </c>
      <c r="C14" s="2">
        <v>12</v>
      </c>
      <c r="D14" s="4">
        <v>108131.6</v>
      </c>
      <c r="E14" s="4">
        <v>243806.2</v>
      </c>
      <c r="F14" s="4">
        <v>238557.2</v>
      </c>
      <c r="G14" s="4">
        <v>3531.2</v>
      </c>
      <c r="H14" s="4">
        <v>93438.3</v>
      </c>
      <c r="I14" s="4">
        <v>29713.1</v>
      </c>
      <c r="J14" s="2">
        <v>0</v>
      </c>
      <c r="K14" s="4">
        <v>71602.8</v>
      </c>
      <c r="L14" s="4">
        <v>380708.1</v>
      </c>
      <c r="M14" s="4">
        <v>284292.90000000002</v>
      </c>
      <c r="N14" s="2">
        <v>658.5</v>
      </c>
      <c r="O14" s="4">
        <v>4451.8999999999996</v>
      </c>
      <c r="P14" s="4">
        <v>145114.9</v>
      </c>
      <c r="Q14" s="4">
        <v>345606.7</v>
      </c>
      <c r="R14" s="4">
        <v>161765.20000000001</v>
      </c>
      <c r="S14" s="4">
        <v>26951.1</v>
      </c>
      <c r="T14" s="4">
        <v>1036.5</v>
      </c>
      <c r="U14" s="2">
        <v>0</v>
      </c>
      <c r="V14" s="4">
        <v>2019.4</v>
      </c>
      <c r="W14" s="4">
        <v>1062.8</v>
      </c>
      <c r="X14" s="4">
        <v>2871.3</v>
      </c>
      <c r="Y14" s="4">
        <v>94925.2</v>
      </c>
      <c r="Z14" s="4">
        <v>1201832</v>
      </c>
      <c r="AA14" s="4">
        <v>2718590</v>
      </c>
      <c r="AB14" s="4">
        <v>1543824.3</v>
      </c>
      <c r="AC14" s="4">
        <v>763446.4</v>
      </c>
      <c r="AD14" s="4">
        <v>1390192.2</v>
      </c>
      <c r="AE14" s="2">
        <v>0</v>
      </c>
      <c r="AF14" s="4">
        <v>84666.7</v>
      </c>
      <c r="AG14" s="2">
        <v>0</v>
      </c>
      <c r="AH14" s="2">
        <v>0</v>
      </c>
      <c r="AI14" s="2">
        <v>0</v>
      </c>
      <c r="AJ14" s="2">
        <v>0</v>
      </c>
      <c r="AK14" s="2">
        <v>0</v>
      </c>
      <c r="AL14" s="2">
        <v>0</v>
      </c>
      <c r="AM14" s="4">
        <v>43304.7</v>
      </c>
      <c r="AN14" s="3">
        <f t="shared" si="0"/>
        <v>1453781.4</v>
      </c>
      <c r="AO14">
        <f t="shared" si="1"/>
        <v>8404348.4000000004</v>
      </c>
      <c r="AP14">
        <f t="shared" si="2"/>
        <v>127971.4</v>
      </c>
      <c r="AQ14" s="3">
        <f t="shared" si="3"/>
        <v>9986101.2000000011</v>
      </c>
    </row>
    <row r="15" spans="1:43" x14ac:dyDescent="0.25">
      <c r="A15" s="2">
        <v>2</v>
      </c>
      <c r="B15" s="2">
        <v>2018</v>
      </c>
      <c r="C15" s="2">
        <v>1</v>
      </c>
      <c r="D15" s="4">
        <v>231468.4</v>
      </c>
      <c r="E15" s="4">
        <v>1461495.3</v>
      </c>
      <c r="F15" s="4">
        <v>1015420.6</v>
      </c>
      <c r="G15" s="2">
        <v>446.5</v>
      </c>
      <c r="H15" s="4">
        <v>25738</v>
      </c>
      <c r="I15" s="4">
        <v>2146.6999999999998</v>
      </c>
      <c r="J15" s="2">
        <v>0</v>
      </c>
      <c r="K15" s="4">
        <v>13129.8</v>
      </c>
      <c r="L15" s="4">
        <v>37218.5</v>
      </c>
      <c r="M15" s="2">
        <v>0</v>
      </c>
      <c r="N15" s="2">
        <v>0</v>
      </c>
      <c r="O15" s="4">
        <v>1347.4</v>
      </c>
      <c r="P15" s="4">
        <v>66821.100000000006</v>
      </c>
      <c r="Q15" s="4">
        <v>160631.79999999999</v>
      </c>
      <c r="R15" s="4">
        <v>117286.39999999999</v>
      </c>
      <c r="S15" s="4">
        <v>28408.400000000001</v>
      </c>
      <c r="T15" s="2">
        <v>0</v>
      </c>
      <c r="U15" s="4">
        <v>-141888.6</v>
      </c>
      <c r="V15" s="4">
        <v>1004.7</v>
      </c>
      <c r="W15" s="2">
        <v>128.6</v>
      </c>
      <c r="X15" s="2">
        <v>522.79999999999995</v>
      </c>
      <c r="Y15" s="4">
        <v>50698.6</v>
      </c>
      <c r="Z15" s="4">
        <v>798441.4</v>
      </c>
      <c r="AA15" s="4">
        <v>1465739.9</v>
      </c>
      <c r="AB15" s="4">
        <v>793729.6</v>
      </c>
      <c r="AC15" s="4">
        <v>995409.4</v>
      </c>
      <c r="AD15" s="4">
        <v>2521178.7000000002</v>
      </c>
      <c r="AE15" s="2">
        <v>0</v>
      </c>
      <c r="AF15" s="4">
        <v>856812.4</v>
      </c>
      <c r="AG15" s="2">
        <v>0</v>
      </c>
      <c r="AH15" s="4">
        <v>1718911.6</v>
      </c>
      <c r="AI15" s="2">
        <v>0</v>
      </c>
      <c r="AJ15" s="2">
        <v>0</v>
      </c>
      <c r="AK15" s="4">
        <v>88211</v>
      </c>
      <c r="AL15" s="4">
        <v>115474.2</v>
      </c>
      <c r="AM15" s="4">
        <v>-7034.6</v>
      </c>
      <c r="AN15" s="3">
        <f t="shared" si="0"/>
        <v>2787063.8</v>
      </c>
      <c r="AO15">
        <f t="shared" si="1"/>
        <v>6859460.2000000002</v>
      </c>
      <c r="AP15">
        <f t="shared" si="2"/>
        <v>2772374.6</v>
      </c>
      <c r="AQ15" s="3">
        <f t="shared" si="3"/>
        <v>12418898.6</v>
      </c>
    </row>
    <row r="16" spans="1:43" x14ac:dyDescent="0.25">
      <c r="A16" s="2">
        <v>2</v>
      </c>
      <c r="B16" s="2">
        <v>2018</v>
      </c>
      <c r="C16" s="2">
        <v>2</v>
      </c>
      <c r="D16" s="4">
        <v>203271.7</v>
      </c>
      <c r="E16" s="4">
        <v>1208712.3</v>
      </c>
      <c r="F16" s="4">
        <v>775629</v>
      </c>
      <c r="G16" s="2">
        <v>349.7</v>
      </c>
      <c r="H16" s="4">
        <v>19671.099999999999</v>
      </c>
      <c r="I16" s="4">
        <v>1456.2</v>
      </c>
      <c r="J16" s="2">
        <v>0</v>
      </c>
      <c r="K16" s="4">
        <v>10602.6</v>
      </c>
      <c r="L16" s="4">
        <v>34963.4</v>
      </c>
      <c r="M16" s="2">
        <v>0</v>
      </c>
      <c r="N16" s="2">
        <v>0</v>
      </c>
      <c r="O16" s="4">
        <v>1396</v>
      </c>
      <c r="P16" s="4">
        <v>45002.8</v>
      </c>
      <c r="Q16" s="4">
        <v>165173.20000000001</v>
      </c>
      <c r="R16" s="4">
        <v>110361.8</v>
      </c>
      <c r="S16" s="4">
        <v>26368.5</v>
      </c>
      <c r="T16" s="2">
        <v>610.5</v>
      </c>
      <c r="U16" s="2">
        <v>0</v>
      </c>
      <c r="V16" s="2">
        <v>937.2</v>
      </c>
      <c r="W16" s="2">
        <v>905.9</v>
      </c>
      <c r="X16" s="2">
        <v>556.5</v>
      </c>
      <c r="Y16" s="4">
        <v>60538.2</v>
      </c>
      <c r="Z16" s="4">
        <v>767175.3</v>
      </c>
      <c r="AA16" s="4">
        <v>1366086.5</v>
      </c>
      <c r="AB16" s="4">
        <v>947760.6</v>
      </c>
      <c r="AC16" s="4">
        <v>808584.2</v>
      </c>
      <c r="AD16" s="4">
        <v>2119876.9</v>
      </c>
      <c r="AE16" s="2">
        <v>0</v>
      </c>
      <c r="AF16" s="4">
        <v>616699</v>
      </c>
      <c r="AG16" s="4">
        <v>1487.7</v>
      </c>
      <c r="AH16" s="4">
        <v>2625850.7999999998</v>
      </c>
      <c r="AI16" s="2">
        <v>0</v>
      </c>
      <c r="AJ16" s="2">
        <v>0</v>
      </c>
      <c r="AK16" s="4">
        <v>77866.8</v>
      </c>
      <c r="AL16" s="4">
        <v>69469</v>
      </c>
      <c r="AM16" s="2">
        <v>52.1</v>
      </c>
      <c r="AN16" s="3">
        <f t="shared" si="0"/>
        <v>2254656.0000000005</v>
      </c>
      <c r="AO16">
        <f t="shared" si="1"/>
        <v>6421334.0999999996</v>
      </c>
      <c r="AP16">
        <f t="shared" si="2"/>
        <v>3391425.4</v>
      </c>
      <c r="AQ16" s="3">
        <f t="shared" si="3"/>
        <v>12067415.5</v>
      </c>
    </row>
    <row r="17" spans="1:43" x14ac:dyDescent="0.25">
      <c r="A17" s="2">
        <v>2</v>
      </c>
      <c r="B17" s="2">
        <v>2018</v>
      </c>
      <c r="C17" s="2">
        <v>3</v>
      </c>
      <c r="D17" s="4">
        <v>118087.3</v>
      </c>
      <c r="E17" s="4">
        <v>692944.3</v>
      </c>
      <c r="F17" s="4">
        <v>540295.30000000005</v>
      </c>
      <c r="G17" s="2">
        <v>331.7</v>
      </c>
      <c r="H17" s="4">
        <v>17643.599999999999</v>
      </c>
      <c r="I17" s="4">
        <v>1192.8</v>
      </c>
      <c r="J17" s="2">
        <v>0</v>
      </c>
      <c r="K17" s="4">
        <v>6289.2</v>
      </c>
      <c r="L17" s="4">
        <v>27492.7</v>
      </c>
      <c r="M17" s="2">
        <v>0</v>
      </c>
      <c r="N17" s="2">
        <v>0</v>
      </c>
      <c r="O17" s="4">
        <v>1500.5</v>
      </c>
      <c r="P17" s="4">
        <v>30176.400000000001</v>
      </c>
      <c r="Q17" s="4">
        <v>148639.79999999999</v>
      </c>
      <c r="R17" s="4">
        <v>99476.7</v>
      </c>
      <c r="S17" s="4">
        <v>21568.5</v>
      </c>
      <c r="T17" s="2">
        <v>0</v>
      </c>
      <c r="U17" s="2">
        <v>0</v>
      </c>
      <c r="V17" s="2">
        <v>900.8</v>
      </c>
      <c r="W17" s="2">
        <v>630.70000000000005</v>
      </c>
      <c r="X17" s="2">
        <v>791.9</v>
      </c>
      <c r="Y17" s="4">
        <v>47747.6</v>
      </c>
      <c r="Z17" s="4">
        <v>721928.4</v>
      </c>
      <c r="AA17" s="4">
        <v>1274895.2</v>
      </c>
      <c r="AB17" s="4">
        <v>889748.4</v>
      </c>
      <c r="AC17" s="4">
        <v>811611.3</v>
      </c>
      <c r="AD17" s="4">
        <v>2276160.9</v>
      </c>
      <c r="AE17" s="2">
        <v>0</v>
      </c>
      <c r="AF17" s="4">
        <v>755485.3</v>
      </c>
      <c r="AG17" s="4">
        <v>5530.7</v>
      </c>
      <c r="AH17" s="4">
        <v>1786800.9</v>
      </c>
      <c r="AI17" s="2">
        <v>0</v>
      </c>
      <c r="AJ17" s="2">
        <v>0</v>
      </c>
      <c r="AK17" s="4">
        <v>86819.4</v>
      </c>
      <c r="AL17" s="4">
        <v>16007.8</v>
      </c>
      <c r="AM17" s="2">
        <v>-52.1</v>
      </c>
      <c r="AN17" s="3">
        <f t="shared" si="0"/>
        <v>1404276.9000000001</v>
      </c>
      <c r="AO17">
        <f t="shared" si="1"/>
        <v>6325777.0999999996</v>
      </c>
      <c r="AP17">
        <f t="shared" si="2"/>
        <v>2650591.9999999995</v>
      </c>
      <c r="AQ17" s="3">
        <f t="shared" si="3"/>
        <v>10380646</v>
      </c>
    </row>
    <row r="18" spans="1:43" x14ac:dyDescent="0.25">
      <c r="A18" s="2">
        <v>2</v>
      </c>
      <c r="B18" s="2">
        <v>2018</v>
      </c>
      <c r="C18" s="2">
        <v>4</v>
      </c>
      <c r="D18" s="4">
        <v>121387</v>
      </c>
      <c r="E18" s="4">
        <v>682182.6</v>
      </c>
      <c r="F18" s="4">
        <v>527556.5</v>
      </c>
      <c r="G18" s="2">
        <v>283.89999999999998</v>
      </c>
      <c r="H18" s="4">
        <v>18101.099999999999</v>
      </c>
      <c r="I18" s="2">
        <v>947.5</v>
      </c>
      <c r="J18" s="2">
        <v>0</v>
      </c>
      <c r="K18" s="4">
        <v>5691.4</v>
      </c>
      <c r="L18" s="4">
        <v>25842.400000000001</v>
      </c>
      <c r="M18" s="2">
        <v>0</v>
      </c>
      <c r="N18" s="2">
        <v>0</v>
      </c>
      <c r="O18" s="4">
        <v>1534.4</v>
      </c>
      <c r="P18" s="4">
        <v>30741.3</v>
      </c>
      <c r="Q18" s="4">
        <v>148953.5</v>
      </c>
      <c r="R18" s="4">
        <v>93828.7</v>
      </c>
      <c r="S18" s="4">
        <v>30735.9</v>
      </c>
      <c r="T18" s="2">
        <v>0</v>
      </c>
      <c r="U18" s="2">
        <v>0</v>
      </c>
      <c r="V18" s="2">
        <v>883.8</v>
      </c>
      <c r="W18" s="2">
        <v>523.79999999999995</v>
      </c>
      <c r="X18" s="2">
        <v>475.5</v>
      </c>
      <c r="Y18" s="4">
        <v>50327.199999999997</v>
      </c>
      <c r="Z18" s="4">
        <v>769179.6</v>
      </c>
      <c r="AA18" s="4">
        <v>1446811.4</v>
      </c>
      <c r="AB18" s="4">
        <v>996378.8</v>
      </c>
      <c r="AC18" s="4">
        <v>804520.6</v>
      </c>
      <c r="AD18" s="4">
        <v>2172894.7000000002</v>
      </c>
      <c r="AE18" s="2">
        <v>0</v>
      </c>
      <c r="AF18" s="4">
        <v>653738.4</v>
      </c>
      <c r="AG18" s="4">
        <v>137302.70000000001</v>
      </c>
      <c r="AH18" s="4">
        <v>1913446.7</v>
      </c>
      <c r="AI18" s="2">
        <v>0</v>
      </c>
      <c r="AJ18" s="2">
        <v>0</v>
      </c>
      <c r="AK18" s="4">
        <v>73671.899999999994</v>
      </c>
      <c r="AL18" s="4">
        <v>63872.3</v>
      </c>
      <c r="AM18" s="2">
        <v>0</v>
      </c>
      <c r="AN18" s="3">
        <f t="shared" si="0"/>
        <v>1381992.4</v>
      </c>
      <c r="AO18">
        <f t="shared" si="1"/>
        <v>6547789.1999999993</v>
      </c>
      <c r="AP18">
        <f t="shared" si="2"/>
        <v>2842031.9999999995</v>
      </c>
      <c r="AQ18" s="3">
        <f t="shared" si="3"/>
        <v>10771813.6</v>
      </c>
    </row>
    <row r="19" spans="1:43" x14ac:dyDescent="0.25">
      <c r="A19" s="2">
        <v>2</v>
      </c>
      <c r="B19" s="2">
        <v>2018</v>
      </c>
      <c r="C19" s="2">
        <v>5</v>
      </c>
      <c r="D19" s="4">
        <v>88066.2</v>
      </c>
      <c r="E19" s="4">
        <v>495191.2</v>
      </c>
      <c r="F19" s="4">
        <v>393038.1</v>
      </c>
      <c r="G19" s="2">
        <v>280.89999999999998</v>
      </c>
      <c r="H19" s="4">
        <v>12628.8</v>
      </c>
      <c r="I19" s="2">
        <v>524.29999999999995</v>
      </c>
      <c r="J19" s="2">
        <v>0</v>
      </c>
      <c r="K19" s="4">
        <v>2944</v>
      </c>
      <c r="L19" s="4">
        <v>17612.3</v>
      </c>
      <c r="M19" s="2">
        <v>0</v>
      </c>
      <c r="N19" s="2">
        <v>0</v>
      </c>
      <c r="O19" s="4">
        <v>1227.3</v>
      </c>
      <c r="P19" s="4">
        <v>33085.1</v>
      </c>
      <c r="Q19" s="4">
        <v>134787.5</v>
      </c>
      <c r="R19" s="4">
        <v>82776.399999999994</v>
      </c>
      <c r="S19" s="4">
        <v>14524.7</v>
      </c>
      <c r="T19" s="2">
        <v>0</v>
      </c>
      <c r="U19" s="2">
        <v>0</v>
      </c>
      <c r="V19" s="2">
        <v>904.6</v>
      </c>
      <c r="W19" s="2">
        <v>448.4</v>
      </c>
      <c r="X19" s="4">
        <v>8513.1</v>
      </c>
      <c r="Y19" s="4">
        <v>43117.4</v>
      </c>
      <c r="Z19" s="4">
        <v>690224.8</v>
      </c>
      <c r="AA19" s="4">
        <v>1207258.6000000001</v>
      </c>
      <c r="AB19" s="4">
        <v>734048.8</v>
      </c>
      <c r="AC19" s="4">
        <v>794134.6</v>
      </c>
      <c r="AD19" s="4">
        <v>2156669.6</v>
      </c>
      <c r="AE19" s="2">
        <v>0</v>
      </c>
      <c r="AF19" s="4">
        <v>685615.9</v>
      </c>
      <c r="AG19" s="2">
        <v>0</v>
      </c>
      <c r="AH19" s="4">
        <v>2059090.4</v>
      </c>
      <c r="AI19" s="2">
        <v>0</v>
      </c>
      <c r="AJ19" s="2">
        <v>0</v>
      </c>
      <c r="AK19" s="4">
        <v>88367.3</v>
      </c>
      <c r="AL19" s="4">
        <v>42195.199999999997</v>
      </c>
      <c r="AM19" s="2">
        <v>114.3</v>
      </c>
      <c r="AN19" s="3">
        <f t="shared" si="0"/>
        <v>1010285.8000000002</v>
      </c>
      <c r="AO19">
        <f t="shared" si="1"/>
        <v>5901720.9000000004</v>
      </c>
      <c r="AP19">
        <f t="shared" si="2"/>
        <v>2875383.0999999996</v>
      </c>
      <c r="AQ19" s="3">
        <f t="shared" si="3"/>
        <v>9787389.8000000007</v>
      </c>
    </row>
    <row r="20" spans="1:43" x14ac:dyDescent="0.25">
      <c r="A20" s="2">
        <v>2</v>
      </c>
      <c r="B20" s="2">
        <v>2018</v>
      </c>
      <c r="C20" s="2">
        <v>6</v>
      </c>
      <c r="D20" s="4">
        <v>87328.9</v>
      </c>
      <c r="E20" s="4">
        <v>480883.8</v>
      </c>
      <c r="F20" s="4">
        <v>360234.4</v>
      </c>
      <c r="G20" s="2">
        <v>234.2</v>
      </c>
      <c r="H20" s="4">
        <v>9090.9</v>
      </c>
      <c r="I20" s="2">
        <v>12.2</v>
      </c>
      <c r="J20" s="2">
        <v>0</v>
      </c>
      <c r="K20" s="4">
        <v>1638.4</v>
      </c>
      <c r="L20" s="4">
        <v>14387.8</v>
      </c>
      <c r="M20" s="2">
        <v>0</v>
      </c>
      <c r="N20" s="2">
        <v>0</v>
      </c>
      <c r="O20" s="4">
        <v>1243.5</v>
      </c>
      <c r="P20" s="4">
        <v>33918.199999999997</v>
      </c>
      <c r="Q20" s="4">
        <v>142249</v>
      </c>
      <c r="R20" s="4">
        <v>82335.3</v>
      </c>
      <c r="S20" s="4">
        <v>12589</v>
      </c>
      <c r="T20" s="2">
        <v>336.6</v>
      </c>
      <c r="U20" s="2">
        <v>0</v>
      </c>
      <c r="V20" s="2">
        <v>871.3</v>
      </c>
      <c r="W20" s="2">
        <v>523.79999999999995</v>
      </c>
      <c r="X20" s="2">
        <v>817.6</v>
      </c>
      <c r="Y20" s="4">
        <v>41469.699999999997</v>
      </c>
      <c r="Z20" s="4">
        <v>697545.2</v>
      </c>
      <c r="AA20" s="4">
        <v>1155498.8</v>
      </c>
      <c r="AB20" s="4">
        <v>796420.6</v>
      </c>
      <c r="AC20" s="4">
        <v>882831</v>
      </c>
      <c r="AD20" s="4">
        <v>2271780.4</v>
      </c>
      <c r="AE20" s="2">
        <v>0</v>
      </c>
      <c r="AF20" s="4">
        <v>631436</v>
      </c>
      <c r="AG20" s="2">
        <v>0</v>
      </c>
      <c r="AH20" s="4">
        <v>1941035.2</v>
      </c>
      <c r="AI20" s="2">
        <v>0</v>
      </c>
      <c r="AJ20" s="2">
        <v>0</v>
      </c>
      <c r="AK20" s="4">
        <v>85280</v>
      </c>
      <c r="AL20" s="4">
        <v>48105.9</v>
      </c>
      <c r="AM20" s="2">
        <v>-114.3</v>
      </c>
      <c r="AN20" s="3">
        <f t="shared" si="0"/>
        <v>953810.6</v>
      </c>
      <c r="AO20">
        <f t="shared" si="1"/>
        <v>6120430</v>
      </c>
      <c r="AP20">
        <f t="shared" si="2"/>
        <v>2705742.8000000003</v>
      </c>
      <c r="AQ20" s="3">
        <f t="shared" si="3"/>
        <v>9779983.4000000004</v>
      </c>
    </row>
    <row r="21" spans="1:43" x14ac:dyDescent="0.25">
      <c r="A21" s="2">
        <v>2</v>
      </c>
      <c r="B21" s="2">
        <v>2018</v>
      </c>
      <c r="C21" s="2">
        <v>7</v>
      </c>
      <c r="D21" s="4">
        <v>55266.3</v>
      </c>
      <c r="E21" s="4">
        <v>370918.2</v>
      </c>
      <c r="F21" s="4">
        <v>390317.2</v>
      </c>
      <c r="G21" s="2">
        <v>289.10000000000002</v>
      </c>
      <c r="H21" s="4">
        <v>9048.9</v>
      </c>
      <c r="I21" s="2">
        <v>0</v>
      </c>
      <c r="J21" s="2">
        <v>0</v>
      </c>
      <c r="K21" s="2">
        <v>992.9</v>
      </c>
      <c r="L21" s="4">
        <v>10754.3</v>
      </c>
      <c r="M21" s="2">
        <v>0</v>
      </c>
      <c r="N21" s="2">
        <v>0</v>
      </c>
      <c r="O21" s="4">
        <v>1295.0999999999999</v>
      </c>
      <c r="P21" s="4">
        <v>26180.7</v>
      </c>
      <c r="Q21" s="4">
        <v>140402.4</v>
      </c>
      <c r="R21" s="4">
        <v>81021.100000000006</v>
      </c>
      <c r="S21" s="4">
        <v>48840.5</v>
      </c>
      <c r="T21" s="4">
        <v>3514.9</v>
      </c>
      <c r="U21" s="2">
        <v>0</v>
      </c>
      <c r="V21" s="2">
        <v>327.3</v>
      </c>
      <c r="W21" s="2">
        <v>554.20000000000005</v>
      </c>
      <c r="X21" s="2">
        <v>905.9</v>
      </c>
      <c r="Y21" s="4">
        <v>38543.4</v>
      </c>
      <c r="Z21" s="4">
        <v>671960.4</v>
      </c>
      <c r="AA21" s="4">
        <v>1080904.3</v>
      </c>
      <c r="AB21" s="4">
        <v>815172.9</v>
      </c>
      <c r="AC21" s="4">
        <v>774950.40000000002</v>
      </c>
      <c r="AD21" s="4">
        <v>2154340.7999999998</v>
      </c>
      <c r="AE21" s="2">
        <v>0</v>
      </c>
      <c r="AF21" s="4">
        <v>610240.4</v>
      </c>
      <c r="AG21" s="2">
        <v>0</v>
      </c>
      <c r="AH21" s="4">
        <v>1502940.6</v>
      </c>
      <c r="AI21" s="2">
        <v>0</v>
      </c>
      <c r="AJ21" s="2">
        <v>0</v>
      </c>
      <c r="AK21" s="4">
        <v>82406.8</v>
      </c>
      <c r="AL21" s="4">
        <v>28600</v>
      </c>
      <c r="AM21" s="2">
        <v>0</v>
      </c>
      <c r="AN21" s="3">
        <f t="shared" si="0"/>
        <v>837586.9</v>
      </c>
      <c r="AO21">
        <f t="shared" si="1"/>
        <v>5838914.2999999998</v>
      </c>
      <c r="AP21">
        <f t="shared" si="2"/>
        <v>2224187.7999999998</v>
      </c>
      <c r="AQ21" s="3">
        <f t="shared" si="3"/>
        <v>8900689</v>
      </c>
    </row>
    <row r="22" spans="1:43" x14ac:dyDescent="0.25">
      <c r="A22" s="2">
        <v>2</v>
      </c>
      <c r="B22" s="2">
        <v>2018</v>
      </c>
      <c r="C22" s="2">
        <v>8</v>
      </c>
      <c r="D22" s="4">
        <v>51988.3</v>
      </c>
      <c r="E22" s="4">
        <v>340522.8</v>
      </c>
      <c r="F22" s="4">
        <v>353437.2</v>
      </c>
      <c r="G22" s="2">
        <v>199.4</v>
      </c>
      <c r="H22" s="4">
        <v>9088.1</v>
      </c>
      <c r="I22" s="2">
        <v>0</v>
      </c>
      <c r="J22" s="2">
        <v>0</v>
      </c>
      <c r="K22" s="2">
        <v>972.4</v>
      </c>
      <c r="L22" s="4">
        <v>9253.9</v>
      </c>
      <c r="M22" s="2">
        <v>0</v>
      </c>
      <c r="N22" s="2">
        <v>0</v>
      </c>
      <c r="O22" s="4">
        <v>1383.8</v>
      </c>
      <c r="P22" s="4">
        <v>27613.4</v>
      </c>
      <c r="Q22" s="4">
        <v>136817.70000000001</v>
      </c>
      <c r="R22" s="4">
        <v>77751.5</v>
      </c>
      <c r="S22" s="4">
        <v>43848.5</v>
      </c>
      <c r="T22" s="4">
        <v>8408</v>
      </c>
      <c r="U22" s="4">
        <v>19742.8</v>
      </c>
      <c r="V22" s="4">
        <v>1470.6</v>
      </c>
      <c r="W22" s="2">
        <v>698.6</v>
      </c>
      <c r="X22" s="2">
        <v>779.1</v>
      </c>
      <c r="Y22" s="4">
        <v>22985.200000000001</v>
      </c>
      <c r="Z22" s="4">
        <v>664018.9</v>
      </c>
      <c r="AA22" s="4">
        <v>1056383.6000000001</v>
      </c>
      <c r="AB22" s="4">
        <v>796048.5</v>
      </c>
      <c r="AC22" s="4">
        <v>810756.1</v>
      </c>
      <c r="AD22" s="4">
        <v>2207967</v>
      </c>
      <c r="AE22" s="2">
        <v>0</v>
      </c>
      <c r="AF22" s="4">
        <v>614400.80000000005</v>
      </c>
      <c r="AG22" s="2">
        <v>0</v>
      </c>
      <c r="AH22" s="4">
        <v>1422148</v>
      </c>
      <c r="AI22" s="2">
        <v>0</v>
      </c>
      <c r="AJ22" s="2">
        <v>0</v>
      </c>
      <c r="AK22" s="4">
        <v>73652.800000000003</v>
      </c>
      <c r="AL22" s="4">
        <v>-22179.4</v>
      </c>
      <c r="AM22" s="2">
        <v>0</v>
      </c>
      <c r="AN22" s="3">
        <f t="shared" si="0"/>
        <v>765462.10000000009</v>
      </c>
      <c r="AO22">
        <f t="shared" si="1"/>
        <v>5876673.3000000007</v>
      </c>
      <c r="AP22">
        <f t="shared" si="2"/>
        <v>2088022.2000000002</v>
      </c>
      <c r="AQ22" s="3">
        <f t="shared" si="3"/>
        <v>8730157.6000000015</v>
      </c>
    </row>
    <row r="23" spans="1:43" x14ac:dyDescent="0.25">
      <c r="A23" s="2">
        <v>2</v>
      </c>
      <c r="B23" s="2">
        <v>2018</v>
      </c>
      <c r="C23" s="2">
        <v>9</v>
      </c>
      <c r="D23" s="4">
        <v>60553.8</v>
      </c>
      <c r="E23" s="4">
        <v>396595.8</v>
      </c>
      <c r="F23" s="4">
        <v>412513.2</v>
      </c>
      <c r="G23" s="2">
        <v>239.8</v>
      </c>
      <c r="H23" s="4">
        <v>10661.5</v>
      </c>
      <c r="I23" s="2">
        <v>0</v>
      </c>
      <c r="J23" s="2">
        <v>0</v>
      </c>
      <c r="K23" s="2">
        <v>909.5</v>
      </c>
      <c r="L23" s="4">
        <v>10066.200000000001</v>
      </c>
      <c r="M23" s="2">
        <v>0</v>
      </c>
      <c r="N23" s="2">
        <v>0</v>
      </c>
      <c r="O23" s="4">
        <v>3089.8</v>
      </c>
      <c r="P23" s="4">
        <v>29612.1</v>
      </c>
      <c r="Q23" s="4">
        <v>151038.79999999999</v>
      </c>
      <c r="R23" s="4">
        <v>74315.399999999994</v>
      </c>
      <c r="S23" s="4">
        <v>4824.8</v>
      </c>
      <c r="T23" s="2">
        <v>0</v>
      </c>
      <c r="U23" s="2">
        <v>0</v>
      </c>
      <c r="V23" s="2">
        <v>984.2</v>
      </c>
      <c r="W23" s="2">
        <v>675.4</v>
      </c>
      <c r="X23" s="2">
        <v>628.6</v>
      </c>
      <c r="Y23" s="4">
        <v>40773.699999999997</v>
      </c>
      <c r="Z23" s="4">
        <v>740979.8</v>
      </c>
      <c r="AA23" s="4">
        <v>1186300.3</v>
      </c>
      <c r="AB23" s="4">
        <v>878522.2</v>
      </c>
      <c r="AC23" s="4">
        <v>919908</v>
      </c>
      <c r="AD23" s="4">
        <v>2064566.8</v>
      </c>
      <c r="AE23" s="2">
        <v>0</v>
      </c>
      <c r="AF23" s="4">
        <v>463965.8</v>
      </c>
      <c r="AG23" s="2">
        <v>0</v>
      </c>
      <c r="AH23" s="4">
        <v>1348102.5</v>
      </c>
      <c r="AI23" s="2">
        <v>0</v>
      </c>
      <c r="AJ23" s="2">
        <v>0</v>
      </c>
      <c r="AK23" s="4">
        <v>184277.2</v>
      </c>
      <c r="AL23" s="4">
        <v>6823.4</v>
      </c>
      <c r="AM23" s="2">
        <v>0</v>
      </c>
      <c r="AN23" s="3">
        <f t="shared" si="0"/>
        <v>891539.8</v>
      </c>
      <c r="AO23">
        <f t="shared" si="1"/>
        <v>6096219.9000000004</v>
      </c>
      <c r="AP23">
        <f t="shared" si="2"/>
        <v>2003168.9</v>
      </c>
      <c r="AQ23" s="3">
        <f t="shared" si="3"/>
        <v>8990928.5999999996</v>
      </c>
    </row>
    <row r="24" spans="1:43" x14ac:dyDescent="0.25">
      <c r="A24" s="2">
        <v>2</v>
      </c>
      <c r="B24" s="2">
        <v>2018</v>
      </c>
      <c r="C24" s="2">
        <v>10</v>
      </c>
      <c r="D24" s="4">
        <v>54489.599999999999</v>
      </c>
      <c r="E24" s="4">
        <v>351746.4</v>
      </c>
      <c r="F24" s="4">
        <v>369827.4</v>
      </c>
      <c r="G24" s="2">
        <v>452.3</v>
      </c>
      <c r="H24" s="4">
        <v>9131.9</v>
      </c>
      <c r="I24" s="2">
        <v>0</v>
      </c>
      <c r="J24" s="2">
        <v>0</v>
      </c>
      <c r="K24" s="2">
        <v>836.7</v>
      </c>
      <c r="L24" s="4">
        <v>10149.9</v>
      </c>
      <c r="M24" s="2">
        <v>0</v>
      </c>
      <c r="N24" s="2">
        <v>0</v>
      </c>
      <c r="O24" s="4">
        <v>1486.5</v>
      </c>
      <c r="P24" s="4">
        <v>28426.3</v>
      </c>
      <c r="Q24" s="4">
        <v>154513</v>
      </c>
      <c r="R24" s="4">
        <v>75943.5</v>
      </c>
      <c r="S24" s="4">
        <v>86610.7</v>
      </c>
      <c r="T24" s="2">
        <v>0</v>
      </c>
      <c r="U24" s="2">
        <v>0</v>
      </c>
      <c r="V24" s="2">
        <v>899</v>
      </c>
      <c r="W24" s="2">
        <v>797.8</v>
      </c>
      <c r="X24" s="2">
        <v>563</v>
      </c>
      <c r="Y24" s="4">
        <v>37907.800000000003</v>
      </c>
      <c r="Z24" s="4">
        <v>666256.80000000005</v>
      </c>
      <c r="AA24" s="4">
        <v>1048565.2</v>
      </c>
      <c r="AB24" s="4">
        <v>814855.7</v>
      </c>
      <c r="AC24" s="4">
        <v>932687.2</v>
      </c>
      <c r="AD24" s="4">
        <v>2169008.4</v>
      </c>
      <c r="AE24" s="2">
        <v>0</v>
      </c>
      <c r="AF24" s="4">
        <v>466762.4</v>
      </c>
      <c r="AG24" s="2">
        <v>0</v>
      </c>
      <c r="AH24" s="4">
        <v>1199754.3999999999</v>
      </c>
      <c r="AI24" s="2">
        <v>0</v>
      </c>
      <c r="AJ24" s="2">
        <v>0</v>
      </c>
      <c r="AK24" s="4">
        <v>211972.8</v>
      </c>
      <c r="AL24" s="4">
        <v>6383.7</v>
      </c>
      <c r="AM24" s="2">
        <v>426.4</v>
      </c>
      <c r="AN24" s="3">
        <f t="shared" si="0"/>
        <v>796634.20000000007</v>
      </c>
      <c r="AO24">
        <f t="shared" si="1"/>
        <v>6018520.9000000004</v>
      </c>
      <c r="AP24">
        <f t="shared" si="2"/>
        <v>1885299.6999999997</v>
      </c>
      <c r="AQ24" s="3">
        <f t="shared" si="3"/>
        <v>8700454.8000000007</v>
      </c>
    </row>
    <row r="25" spans="1:43" x14ac:dyDescent="0.25">
      <c r="A25" s="2">
        <v>2</v>
      </c>
      <c r="B25" s="2">
        <v>2018</v>
      </c>
      <c r="C25" s="2">
        <v>11</v>
      </c>
      <c r="D25" s="4">
        <v>62875.8</v>
      </c>
      <c r="E25" s="4">
        <v>401439.6</v>
      </c>
      <c r="F25" s="4">
        <v>457408.2</v>
      </c>
      <c r="G25" s="2">
        <v>-16.7</v>
      </c>
      <c r="H25" s="4">
        <v>16710</v>
      </c>
      <c r="I25" s="2">
        <v>0</v>
      </c>
      <c r="J25" s="2">
        <v>0</v>
      </c>
      <c r="K25" s="4">
        <v>1740.9</v>
      </c>
      <c r="L25" s="4">
        <v>16082.4</v>
      </c>
      <c r="M25" s="2">
        <v>0</v>
      </c>
      <c r="N25" s="2">
        <v>0</v>
      </c>
      <c r="O25" s="4">
        <v>1502.3</v>
      </c>
      <c r="P25" s="4">
        <v>29722.3</v>
      </c>
      <c r="Q25" s="4">
        <v>143674.79999999999</v>
      </c>
      <c r="R25" s="4">
        <v>81225.100000000006</v>
      </c>
      <c r="S25" s="4">
        <v>5441.4</v>
      </c>
      <c r="T25" s="4">
        <v>10410.799999999999</v>
      </c>
      <c r="U25" s="2">
        <v>0</v>
      </c>
      <c r="V25" s="2">
        <v>964.9</v>
      </c>
      <c r="W25" s="2">
        <v>491.8</v>
      </c>
      <c r="X25" s="2">
        <v>697.4</v>
      </c>
      <c r="Y25" s="4">
        <v>40207</v>
      </c>
      <c r="Z25" s="4">
        <v>711304.3</v>
      </c>
      <c r="AA25" s="4">
        <v>1127265.3</v>
      </c>
      <c r="AB25" s="4">
        <v>836556.1</v>
      </c>
      <c r="AC25" s="4">
        <v>777040.4</v>
      </c>
      <c r="AD25" s="4">
        <v>2288165.4</v>
      </c>
      <c r="AE25" s="2">
        <v>0</v>
      </c>
      <c r="AF25" s="4">
        <v>526812</v>
      </c>
      <c r="AG25" s="4">
        <v>159903.9</v>
      </c>
      <c r="AH25" s="4">
        <v>1751668.1</v>
      </c>
      <c r="AI25" s="2">
        <v>0</v>
      </c>
      <c r="AJ25" s="2">
        <v>0</v>
      </c>
      <c r="AK25" s="4">
        <v>198619.2</v>
      </c>
      <c r="AL25" s="4">
        <v>-8207.1</v>
      </c>
      <c r="AM25" s="2">
        <v>-416</v>
      </c>
      <c r="AN25" s="3">
        <f t="shared" si="0"/>
        <v>956240.20000000007</v>
      </c>
      <c r="AO25">
        <f t="shared" si="1"/>
        <v>6054669.3000000007</v>
      </c>
      <c r="AP25">
        <f t="shared" si="2"/>
        <v>2628380.1</v>
      </c>
      <c r="AQ25" s="3">
        <f t="shared" si="3"/>
        <v>9639289.6000000015</v>
      </c>
    </row>
    <row r="26" spans="1:43" x14ac:dyDescent="0.25">
      <c r="A26" s="2">
        <v>2</v>
      </c>
      <c r="B26" s="2">
        <v>2018</v>
      </c>
      <c r="C26" s="2">
        <v>12</v>
      </c>
      <c r="D26" s="4">
        <v>87780.9</v>
      </c>
      <c r="E26" s="4">
        <v>625882.9</v>
      </c>
      <c r="F26" s="4">
        <v>806922</v>
      </c>
      <c r="G26" s="2">
        <v>305.3</v>
      </c>
      <c r="H26" s="4">
        <v>24081.1</v>
      </c>
      <c r="I26" s="2">
        <v>0</v>
      </c>
      <c r="J26" s="2">
        <v>0</v>
      </c>
      <c r="K26" s="4">
        <v>6317.9</v>
      </c>
      <c r="L26" s="4">
        <v>29109.200000000001</v>
      </c>
      <c r="M26" s="2">
        <v>0</v>
      </c>
      <c r="N26" s="2">
        <v>0</v>
      </c>
      <c r="O26" s="4">
        <v>1863.3</v>
      </c>
      <c r="P26" s="4">
        <v>35543.1</v>
      </c>
      <c r="Q26" s="4">
        <v>149779.20000000001</v>
      </c>
      <c r="R26" s="4">
        <v>88800.6</v>
      </c>
      <c r="S26" s="4">
        <v>11850.4</v>
      </c>
      <c r="T26" s="4">
        <v>5314.4</v>
      </c>
      <c r="U26" s="2">
        <v>0</v>
      </c>
      <c r="V26" s="2">
        <v>795.6</v>
      </c>
      <c r="W26" s="2">
        <v>861.6</v>
      </c>
      <c r="X26" s="2">
        <v>501.4</v>
      </c>
      <c r="Y26" s="4">
        <v>45362.2</v>
      </c>
      <c r="Z26" s="4">
        <v>753962</v>
      </c>
      <c r="AA26" s="4">
        <v>1263619.3999999999</v>
      </c>
      <c r="AB26" s="4">
        <v>913717.9</v>
      </c>
      <c r="AC26" s="4">
        <v>1020215.7</v>
      </c>
      <c r="AD26" s="4">
        <v>2242610.2000000002</v>
      </c>
      <c r="AE26" s="4">
        <v>29894.9</v>
      </c>
      <c r="AF26" s="4">
        <v>580821.1</v>
      </c>
      <c r="AG26" s="2">
        <v>0</v>
      </c>
      <c r="AH26" s="4">
        <v>1338626.3999999999</v>
      </c>
      <c r="AI26" s="2">
        <v>0</v>
      </c>
      <c r="AJ26" s="2">
        <v>0</v>
      </c>
      <c r="AK26" s="4">
        <v>216819.20000000001</v>
      </c>
      <c r="AL26" s="4">
        <v>186897.1</v>
      </c>
      <c r="AM26" s="2">
        <v>-10.4</v>
      </c>
      <c r="AN26" s="3">
        <f t="shared" si="0"/>
        <v>1580399.3</v>
      </c>
      <c r="AO26">
        <f t="shared" si="1"/>
        <v>6534797</v>
      </c>
      <c r="AP26">
        <f t="shared" si="2"/>
        <v>2353048.3000000003</v>
      </c>
      <c r="AQ26" s="3">
        <f t="shared" si="3"/>
        <v>10468244.6</v>
      </c>
    </row>
    <row r="27" spans="1:43" x14ac:dyDescent="0.25">
      <c r="A27" s="2">
        <v>3</v>
      </c>
      <c r="B27" s="2">
        <v>2018</v>
      </c>
      <c r="C27" s="2">
        <v>1</v>
      </c>
      <c r="D27" s="4">
        <v>92690.9</v>
      </c>
      <c r="E27" s="4">
        <v>257024.9</v>
      </c>
      <c r="F27" s="4">
        <v>116822</v>
      </c>
      <c r="G27" s="2">
        <v>66.8</v>
      </c>
      <c r="H27" s="4">
        <v>16017.1</v>
      </c>
      <c r="I27" s="2">
        <v>0</v>
      </c>
      <c r="J27" s="2">
        <v>0</v>
      </c>
      <c r="K27" s="4">
        <v>25766.5</v>
      </c>
      <c r="L27" s="4">
        <v>8896.9</v>
      </c>
      <c r="M27" s="2">
        <v>0</v>
      </c>
      <c r="N27" s="2">
        <v>0</v>
      </c>
      <c r="O27" s="2">
        <v>174.6</v>
      </c>
      <c r="P27" s="4">
        <v>60325</v>
      </c>
      <c r="Q27" s="4">
        <v>86828.9</v>
      </c>
      <c r="R27" s="4">
        <v>70146.899999999994</v>
      </c>
      <c r="S27" s="4">
        <v>-10350.200000000001</v>
      </c>
      <c r="T27" s="2">
        <v>0</v>
      </c>
      <c r="U27" s="2">
        <v>0</v>
      </c>
      <c r="V27" s="2">
        <v>0</v>
      </c>
      <c r="W27" s="2">
        <v>825.2</v>
      </c>
      <c r="X27" s="2">
        <v>856.9</v>
      </c>
      <c r="Y27" s="4">
        <v>61881.599999999999</v>
      </c>
      <c r="Z27" s="4">
        <v>435524.6</v>
      </c>
      <c r="AA27" s="4">
        <v>643688</v>
      </c>
      <c r="AB27" s="4">
        <v>442570</v>
      </c>
      <c r="AC27" s="4">
        <v>411595</v>
      </c>
      <c r="AD27" s="4">
        <v>591849.4</v>
      </c>
      <c r="AE27" s="2">
        <v>0</v>
      </c>
      <c r="AF27" s="4">
        <v>143161</v>
      </c>
      <c r="AG27" s="2">
        <v>0</v>
      </c>
      <c r="AH27" s="2">
        <v>0</v>
      </c>
      <c r="AI27" s="2">
        <v>0</v>
      </c>
      <c r="AJ27" s="2">
        <v>0</v>
      </c>
      <c r="AK27" s="2">
        <v>0</v>
      </c>
      <c r="AL27" s="2">
        <v>83.1</v>
      </c>
      <c r="AM27" s="2">
        <v>0</v>
      </c>
      <c r="AN27" s="3">
        <f t="shared" si="0"/>
        <v>517285.1</v>
      </c>
      <c r="AO27">
        <f t="shared" si="1"/>
        <v>2795915.9</v>
      </c>
      <c r="AP27">
        <f t="shared" si="2"/>
        <v>143244.1</v>
      </c>
      <c r="AQ27" s="3">
        <f t="shared" si="3"/>
        <v>3456445.1</v>
      </c>
    </row>
    <row r="28" spans="1:43" x14ac:dyDescent="0.25">
      <c r="A28" s="2">
        <v>3</v>
      </c>
      <c r="B28" s="2">
        <v>2018</v>
      </c>
      <c r="C28" s="2">
        <v>2</v>
      </c>
      <c r="D28" s="4">
        <v>90613.2</v>
      </c>
      <c r="E28" s="4">
        <v>249426.6</v>
      </c>
      <c r="F28" s="4">
        <v>101094.9</v>
      </c>
      <c r="G28" s="2">
        <v>56.4</v>
      </c>
      <c r="H28" s="4">
        <v>14403.6</v>
      </c>
      <c r="I28" s="2">
        <v>0</v>
      </c>
      <c r="J28" s="2">
        <v>0</v>
      </c>
      <c r="K28" s="4">
        <v>27701.1</v>
      </c>
      <c r="L28" s="4">
        <v>9142.4</v>
      </c>
      <c r="M28" s="2">
        <v>0</v>
      </c>
      <c r="N28" s="2">
        <v>0</v>
      </c>
      <c r="O28" s="2">
        <v>207.3</v>
      </c>
      <c r="P28" s="4">
        <v>58958.400000000001</v>
      </c>
      <c r="Q28" s="4">
        <v>80808</v>
      </c>
      <c r="R28" s="4">
        <v>70638.600000000006</v>
      </c>
      <c r="S28" s="4">
        <v>11953.2</v>
      </c>
      <c r="T28" s="2">
        <v>0</v>
      </c>
      <c r="U28" s="2">
        <v>7.3</v>
      </c>
      <c r="V28" s="2">
        <v>0</v>
      </c>
      <c r="W28" s="2">
        <v>920.1</v>
      </c>
      <c r="X28" s="2">
        <v>869.8</v>
      </c>
      <c r="Y28" s="4">
        <v>282525.8</v>
      </c>
      <c r="Z28" s="4">
        <v>445218.5</v>
      </c>
      <c r="AA28" s="4">
        <v>656265.5</v>
      </c>
      <c r="AB28" s="4">
        <v>447365.8</v>
      </c>
      <c r="AC28" s="4">
        <v>322192.59999999998</v>
      </c>
      <c r="AD28" s="4">
        <v>287295.3</v>
      </c>
      <c r="AE28" s="2">
        <v>0</v>
      </c>
      <c r="AF28" s="4">
        <v>99247.2</v>
      </c>
      <c r="AG28" s="2">
        <v>0</v>
      </c>
      <c r="AH28" s="2">
        <v>0</v>
      </c>
      <c r="AI28" s="2">
        <v>0</v>
      </c>
      <c r="AJ28" s="2">
        <v>0</v>
      </c>
      <c r="AK28" s="2">
        <v>0</v>
      </c>
      <c r="AL28" s="2">
        <v>62.3</v>
      </c>
      <c r="AM28" s="2">
        <v>0</v>
      </c>
      <c r="AN28" s="3">
        <f t="shared" si="0"/>
        <v>492438.19999999995</v>
      </c>
      <c r="AO28">
        <f t="shared" si="1"/>
        <v>2665226.1999999997</v>
      </c>
      <c r="AP28">
        <f t="shared" si="2"/>
        <v>99309.5</v>
      </c>
      <c r="AQ28" s="3">
        <f t="shared" si="3"/>
        <v>3256973.8999999994</v>
      </c>
    </row>
    <row r="29" spans="1:43" x14ac:dyDescent="0.25">
      <c r="A29" s="2">
        <v>3</v>
      </c>
      <c r="B29" s="2">
        <v>2018</v>
      </c>
      <c r="C29" s="2">
        <v>3</v>
      </c>
      <c r="D29" s="4">
        <v>58265.599999999999</v>
      </c>
      <c r="E29" s="4">
        <v>145645</v>
      </c>
      <c r="F29" s="4">
        <v>74219.5</v>
      </c>
      <c r="G29" s="2">
        <v>48.2</v>
      </c>
      <c r="H29" s="4">
        <v>10555.4</v>
      </c>
      <c r="I29" s="2">
        <v>0</v>
      </c>
      <c r="J29" s="2">
        <v>0</v>
      </c>
      <c r="K29" s="4">
        <v>16108.1</v>
      </c>
      <c r="L29" s="4">
        <v>4854</v>
      </c>
      <c r="M29" s="2">
        <v>0</v>
      </c>
      <c r="N29" s="2">
        <v>0</v>
      </c>
      <c r="O29" s="2">
        <v>129.5</v>
      </c>
      <c r="P29" s="4">
        <v>39712.300000000003</v>
      </c>
      <c r="Q29" s="4">
        <v>83760.600000000006</v>
      </c>
      <c r="R29" s="4">
        <v>-12812.9</v>
      </c>
      <c r="S29" s="4">
        <v>6639</v>
      </c>
      <c r="T29" s="2">
        <v>0</v>
      </c>
      <c r="U29" s="2">
        <v>2.1</v>
      </c>
      <c r="V29" s="2">
        <v>0</v>
      </c>
      <c r="W29" s="2">
        <v>956.1</v>
      </c>
      <c r="X29" s="2">
        <v>751.6</v>
      </c>
      <c r="Y29" s="4">
        <v>-178509.2</v>
      </c>
      <c r="Z29" s="4">
        <v>367076.7</v>
      </c>
      <c r="AA29" s="4">
        <v>631870.69999999995</v>
      </c>
      <c r="AB29" s="4">
        <v>419895.7</v>
      </c>
      <c r="AC29" s="4">
        <v>319218.3</v>
      </c>
      <c r="AD29" s="4">
        <v>433424.1</v>
      </c>
      <c r="AE29" s="2">
        <v>0</v>
      </c>
      <c r="AF29" s="4">
        <v>121526.5</v>
      </c>
      <c r="AG29" s="2">
        <v>0</v>
      </c>
      <c r="AH29" s="2">
        <v>0</v>
      </c>
      <c r="AI29" s="2">
        <v>0</v>
      </c>
      <c r="AJ29" s="2">
        <v>0</v>
      </c>
      <c r="AK29" s="2">
        <v>0</v>
      </c>
      <c r="AL29" s="2">
        <v>0</v>
      </c>
      <c r="AM29" s="2">
        <v>0</v>
      </c>
      <c r="AN29" s="3">
        <f t="shared" si="0"/>
        <v>309695.8</v>
      </c>
      <c r="AO29">
        <f t="shared" si="1"/>
        <v>2112114.6</v>
      </c>
      <c r="AP29">
        <f t="shared" si="2"/>
        <v>121526.5</v>
      </c>
      <c r="AQ29" s="3">
        <f t="shared" si="3"/>
        <v>2543336.9</v>
      </c>
    </row>
    <row r="30" spans="1:43" x14ac:dyDescent="0.25">
      <c r="A30" s="2">
        <v>3</v>
      </c>
      <c r="B30" s="2">
        <v>2018</v>
      </c>
      <c r="C30" s="2">
        <v>4</v>
      </c>
      <c r="D30" s="4">
        <v>60726.1</v>
      </c>
      <c r="E30" s="4">
        <v>154798.6</v>
      </c>
      <c r="F30" s="4">
        <v>82020.7</v>
      </c>
      <c r="G30" s="2">
        <v>72.5</v>
      </c>
      <c r="H30" s="4">
        <v>12664</v>
      </c>
      <c r="I30" s="2">
        <v>0</v>
      </c>
      <c r="J30" s="2">
        <v>0</v>
      </c>
      <c r="K30" s="4">
        <v>22013.200000000001</v>
      </c>
      <c r="L30" s="4">
        <v>5951.1</v>
      </c>
      <c r="M30" s="2">
        <v>0</v>
      </c>
      <c r="N30" s="2">
        <v>0</v>
      </c>
      <c r="O30" s="2">
        <v>149.4</v>
      </c>
      <c r="P30" s="4">
        <v>45664.6</v>
      </c>
      <c r="Q30" s="4">
        <v>77840.3</v>
      </c>
      <c r="R30" s="4">
        <v>39143.4</v>
      </c>
      <c r="S30" s="4">
        <v>6135</v>
      </c>
      <c r="T30" s="2">
        <v>0</v>
      </c>
      <c r="U30" s="2">
        <v>0</v>
      </c>
      <c r="V30" s="2">
        <v>0</v>
      </c>
      <c r="W30" s="4">
        <v>1009.1</v>
      </c>
      <c r="X30" s="2">
        <v>791.9</v>
      </c>
      <c r="Y30" s="4">
        <v>42214.7</v>
      </c>
      <c r="Z30" s="4">
        <v>404284.3</v>
      </c>
      <c r="AA30" s="4">
        <v>619017.4</v>
      </c>
      <c r="AB30" s="4">
        <v>453667</v>
      </c>
      <c r="AC30" s="4">
        <v>330407.5</v>
      </c>
      <c r="AD30" s="4">
        <v>410597.7</v>
      </c>
      <c r="AE30" s="2">
        <v>0</v>
      </c>
      <c r="AF30" s="4">
        <v>105359.5</v>
      </c>
      <c r="AG30" s="2">
        <v>0</v>
      </c>
      <c r="AH30" s="2">
        <v>0</v>
      </c>
      <c r="AI30" s="2">
        <v>0</v>
      </c>
      <c r="AJ30" s="2">
        <v>0</v>
      </c>
      <c r="AK30" s="2">
        <v>0</v>
      </c>
      <c r="AL30" s="2">
        <v>499.7</v>
      </c>
      <c r="AM30" s="2">
        <v>0</v>
      </c>
      <c r="AN30" s="3">
        <f t="shared" si="0"/>
        <v>338246.2</v>
      </c>
      <c r="AO30">
        <f t="shared" si="1"/>
        <v>2430922.3000000003</v>
      </c>
      <c r="AP30">
        <f t="shared" si="2"/>
        <v>105859.2</v>
      </c>
      <c r="AQ30" s="3">
        <f t="shared" si="3"/>
        <v>2875027.7000000007</v>
      </c>
    </row>
    <row r="31" spans="1:43" x14ac:dyDescent="0.25">
      <c r="A31" s="2">
        <v>3</v>
      </c>
      <c r="B31" s="2">
        <v>2018</v>
      </c>
      <c r="C31" s="2">
        <v>5</v>
      </c>
      <c r="D31" s="4">
        <v>45823.199999999997</v>
      </c>
      <c r="E31" s="4">
        <v>114056</v>
      </c>
      <c r="F31" s="4">
        <v>60282</v>
      </c>
      <c r="G31" s="2">
        <v>53.6</v>
      </c>
      <c r="H31" s="4">
        <v>8113.3</v>
      </c>
      <c r="I31" s="2">
        <v>0</v>
      </c>
      <c r="J31" s="2">
        <v>0</v>
      </c>
      <c r="K31" s="4">
        <v>12121.7</v>
      </c>
      <c r="L31" s="4">
        <v>4025.2</v>
      </c>
      <c r="M31" s="2">
        <v>0</v>
      </c>
      <c r="N31" s="2">
        <v>0</v>
      </c>
      <c r="O31" s="2">
        <v>150.30000000000001</v>
      </c>
      <c r="P31" s="4">
        <v>36076</v>
      </c>
      <c r="Q31" s="4">
        <v>66832.399999999994</v>
      </c>
      <c r="R31" s="4">
        <v>42920.1</v>
      </c>
      <c r="S31" s="4">
        <v>4693.3999999999996</v>
      </c>
      <c r="T31" s="2">
        <v>0</v>
      </c>
      <c r="U31" s="2">
        <v>0</v>
      </c>
      <c r="V31" s="2">
        <v>0</v>
      </c>
      <c r="W31" s="4">
        <v>1032.4000000000001</v>
      </c>
      <c r="X31" s="2">
        <v>780.3</v>
      </c>
      <c r="Y31" s="4">
        <v>30843</v>
      </c>
      <c r="Z31" s="4">
        <v>353190.2</v>
      </c>
      <c r="AA31" s="4">
        <v>536991.19999999995</v>
      </c>
      <c r="AB31" s="4">
        <v>410687.1</v>
      </c>
      <c r="AC31" s="4">
        <v>328585.7</v>
      </c>
      <c r="AD31" s="4">
        <v>386300.9</v>
      </c>
      <c r="AE31" s="2">
        <v>0</v>
      </c>
      <c r="AF31" s="4">
        <v>101354.5</v>
      </c>
      <c r="AG31" s="2">
        <v>0</v>
      </c>
      <c r="AH31" s="2">
        <v>0</v>
      </c>
      <c r="AI31" s="2">
        <v>0</v>
      </c>
      <c r="AJ31" s="2">
        <v>0</v>
      </c>
      <c r="AK31" s="2">
        <v>0</v>
      </c>
      <c r="AL31" s="2">
        <v>20.8</v>
      </c>
      <c r="AM31" s="2">
        <v>0</v>
      </c>
      <c r="AN31" s="3">
        <f t="shared" si="0"/>
        <v>244475.00000000003</v>
      </c>
      <c r="AO31">
        <f t="shared" si="1"/>
        <v>2199083</v>
      </c>
      <c r="AP31">
        <f t="shared" si="2"/>
        <v>101375.3</v>
      </c>
      <c r="AQ31" s="3">
        <f t="shared" si="3"/>
        <v>2544933.2999999998</v>
      </c>
    </row>
    <row r="32" spans="1:43" x14ac:dyDescent="0.25">
      <c r="A32" s="2">
        <v>3</v>
      </c>
      <c r="B32" s="2">
        <v>2018</v>
      </c>
      <c r="C32" s="2">
        <v>6</v>
      </c>
      <c r="D32" s="4">
        <v>42758.6</v>
      </c>
      <c r="E32" s="4">
        <v>107387.9</v>
      </c>
      <c r="F32" s="4">
        <v>51625.599999999999</v>
      </c>
      <c r="G32" s="2">
        <v>52.9</v>
      </c>
      <c r="H32" s="4">
        <v>5465.6</v>
      </c>
      <c r="I32" s="2">
        <v>0</v>
      </c>
      <c r="J32" s="2">
        <v>0</v>
      </c>
      <c r="K32" s="4">
        <v>8135.2</v>
      </c>
      <c r="L32" s="4">
        <v>2497.1999999999998</v>
      </c>
      <c r="M32" s="2">
        <v>0</v>
      </c>
      <c r="N32" s="2">
        <v>0</v>
      </c>
      <c r="O32" s="2">
        <v>196.8</v>
      </c>
      <c r="P32" s="4">
        <v>34791.300000000003</v>
      </c>
      <c r="Q32" s="4">
        <v>64190.7</v>
      </c>
      <c r="R32" s="4">
        <v>37215.199999999997</v>
      </c>
      <c r="S32" s="4">
        <v>5263.4</v>
      </c>
      <c r="T32" s="2">
        <v>0</v>
      </c>
      <c r="U32" s="2">
        <v>0</v>
      </c>
      <c r="V32" s="2">
        <v>0</v>
      </c>
      <c r="W32" s="2">
        <v>994.9</v>
      </c>
      <c r="X32" s="2">
        <v>735.8</v>
      </c>
      <c r="Y32" s="4">
        <v>26422.1</v>
      </c>
      <c r="Z32" s="4">
        <v>338614.4</v>
      </c>
      <c r="AA32" s="4">
        <v>526308.5</v>
      </c>
      <c r="AB32" s="4">
        <v>386791.9</v>
      </c>
      <c r="AC32" s="4">
        <v>307099.7</v>
      </c>
      <c r="AD32" s="4">
        <v>399264.7</v>
      </c>
      <c r="AE32" s="2">
        <v>0</v>
      </c>
      <c r="AF32" s="4">
        <v>87089</v>
      </c>
      <c r="AG32" s="2">
        <v>0</v>
      </c>
      <c r="AH32" s="2">
        <v>0</v>
      </c>
      <c r="AI32" s="2">
        <v>0</v>
      </c>
      <c r="AJ32" s="2">
        <v>0</v>
      </c>
      <c r="AK32" s="2">
        <v>0</v>
      </c>
      <c r="AL32" s="2">
        <v>0</v>
      </c>
      <c r="AM32" s="2">
        <v>0</v>
      </c>
      <c r="AN32" s="3">
        <f t="shared" si="0"/>
        <v>217923.00000000003</v>
      </c>
      <c r="AO32">
        <f t="shared" si="1"/>
        <v>2127889.4</v>
      </c>
      <c r="AP32">
        <f t="shared" si="2"/>
        <v>87089</v>
      </c>
      <c r="AQ32" s="3">
        <f t="shared" si="3"/>
        <v>2432901.4</v>
      </c>
    </row>
    <row r="33" spans="1:43" x14ac:dyDescent="0.25">
      <c r="A33" s="2">
        <v>3</v>
      </c>
      <c r="B33" s="2">
        <v>2018</v>
      </c>
      <c r="C33" s="2">
        <v>7</v>
      </c>
      <c r="D33" s="4">
        <v>30584.799999999999</v>
      </c>
      <c r="E33" s="4">
        <v>87920.2</v>
      </c>
      <c r="F33" s="4">
        <v>48074.8</v>
      </c>
      <c r="G33" s="2">
        <v>510.3</v>
      </c>
      <c r="H33" s="4">
        <v>2634</v>
      </c>
      <c r="I33" s="2">
        <v>0</v>
      </c>
      <c r="J33" s="2">
        <v>0</v>
      </c>
      <c r="K33" s="4">
        <v>3670.6</v>
      </c>
      <c r="L33" s="4">
        <v>1529.3</v>
      </c>
      <c r="M33" s="2">
        <v>0</v>
      </c>
      <c r="N33" s="2">
        <v>0</v>
      </c>
      <c r="O33" s="2">
        <v>154.1</v>
      </c>
      <c r="P33" s="4">
        <v>35733.300000000003</v>
      </c>
      <c r="Q33" s="4">
        <v>54506.3</v>
      </c>
      <c r="R33" s="4">
        <v>35642</v>
      </c>
      <c r="S33" s="4">
        <v>4644.8999999999996</v>
      </c>
      <c r="T33" s="2">
        <v>0</v>
      </c>
      <c r="U33" s="2">
        <v>0</v>
      </c>
      <c r="V33" s="2">
        <v>0</v>
      </c>
      <c r="W33" s="4">
        <v>1057.8</v>
      </c>
      <c r="X33" s="2">
        <v>687.2</v>
      </c>
      <c r="Y33" s="4">
        <v>17603.599999999999</v>
      </c>
      <c r="Z33" s="4">
        <v>292334.3</v>
      </c>
      <c r="AA33" s="4">
        <v>483838.8</v>
      </c>
      <c r="AB33" s="4">
        <v>402271.2</v>
      </c>
      <c r="AC33" s="4">
        <v>334395</v>
      </c>
      <c r="AD33" s="4">
        <v>366784.4</v>
      </c>
      <c r="AE33" s="2">
        <v>0</v>
      </c>
      <c r="AF33" s="4">
        <v>91608.8</v>
      </c>
      <c r="AG33" s="2">
        <v>0</v>
      </c>
      <c r="AH33" s="2">
        <v>0</v>
      </c>
      <c r="AI33" s="2">
        <v>0</v>
      </c>
      <c r="AJ33" s="2">
        <v>0</v>
      </c>
      <c r="AK33" s="2">
        <v>0</v>
      </c>
      <c r="AL33" s="2">
        <v>0</v>
      </c>
      <c r="AM33" s="2">
        <v>0</v>
      </c>
      <c r="AN33" s="3">
        <f t="shared" si="0"/>
        <v>174923.99999999997</v>
      </c>
      <c r="AO33">
        <f t="shared" si="1"/>
        <v>2029652.9</v>
      </c>
      <c r="AP33">
        <f t="shared" si="2"/>
        <v>91608.8</v>
      </c>
      <c r="AQ33" s="3">
        <f t="shared" si="3"/>
        <v>2296185.6999999997</v>
      </c>
    </row>
    <row r="34" spans="1:43" x14ac:dyDescent="0.25">
      <c r="A34" s="2">
        <v>3</v>
      </c>
      <c r="B34" s="2">
        <v>2018</v>
      </c>
      <c r="C34" s="2">
        <v>8</v>
      </c>
      <c r="D34" s="4">
        <v>29949.200000000001</v>
      </c>
      <c r="E34" s="4">
        <v>84854.1</v>
      </c>
      <c r="F34" s="4">
        <v>45320.5</v>
      </c>
      <c r="G34" s="2">
        <v>52.4</v>
      </c>
      <c r="H34" s="4">
        <v>2463.1</v>
      </c>
      <c r="I34" s="2">
        <v>0</v>
      </c>
      <c r="J34" s="2">
        <v>0</v>
      </c>
      <c r="K34" s="4">
        <v>3872.4</v>
      </c>
      <c r="L34" s="4">
        <v>1516</v>
      </c>
      <c r="M34" s="2">
        <v>0</v>
      </c>
      <c r="N34" s="2">
        <v>0</v>
      </c>
      <c r="O34" s="2">
        <v>212.4</v>
      </c>
      <c r="P34" s="4">
        <v>35223.599999999999</v>
      </c>
      <c r="Q34" s="4">
        <v>55379.5</v>
      </c>
      <c r="R34" s="4">
        <v>32854.699999999997</v>
      </c>
      <c r="S34" s="4">
        <v>4494.7</v>
      </c>
      <c r="T34" s="2">
        <v>0</v>
      </c>
      <c r="U34" s="2">
        <v>0</v>
      </c>
      <c r="V34" s="2">
        <v>0</v>
      </c>
      <c r="W34" s="4">
        <v>1031.2</v>
      </c>
      <c r="X34" s="2">
        <v>713.5</v>
      </c>
      <c r="Y34" s="4">
        <v>16711.900000000001</v>
      </c>
      <c r="Z34" s="4">
        <v>291821.09999999998</v>
      </c>
      <c r="AA34" s="4">
        <v>503093.1</v>
      </c>
      <c r="AB34" s="4">
        <v>405254.8</v>
      </c>
      <c r="AC34" s="4">
        <v>299998.09999999998</v>
      </c>
      <c r="AD34" s="4">
        <v>395649.5</v>
      </c>
      <c r="AE34" s="2">
        <v>0</v>
      </c>
      <c r="AF34" s="4">
        <v>92589.5</v>
      </c>
      <c r="AG34" s="2">
        <v>0</v>
      </c>
      <c r="AH34" s="2">
        <v>0</v>
      </c>
      <c r="AI34" s="2">
        <v>0</v>
      </c>
      <c r="AJ34" s="2">
        <v>0</v>
      </c>
      <c r="AK34" s="2">
        <v>0</v>
      </c>
      <c r="AL34" s="2">
        <v>0</v>
      </c>
      <c r="AM34" s="2">
        <v>0</v>
      </c>
      <c r="AN34" s="3">
        <f t="shared" si="0"/>
        <v>168027.69999999998</v>
      </c>
      <c r="AO34">
        <f t="shared" si="1"/>
        <v>2042438.1</v>
      </c>
      <c r="AP34">
        <f t="shared" si="2"/>
        <v>92589.5</v>
      </c>
      <c r="AQ34" s="3">
        <f t="shared" si="3"/>
        <v>2303055.3000000003</v>
      </c>
    </row>
    <row r="35" spans="1:43" x14ac:dyDescent="0.25">
      <c r="A35" s="2">
        <v>3</v>
      </c>
      <c r="B35" s="2">
        <v>2018</v>
      </c>
      <c r="C35" s="2">
        <v>9</v>
      </c>
      <c r="D35" s="4">
        <v>34350</v>
      </c>
      <c r="E35" s="4">
        <v>97198.6</v>
      </c>
      <c r="F35" s="4">
        <v>52906.3</v>
      </c>
      <c r="G35" s="2">
        <v>61.5</v>
      </c>
      <c r="H35" s="4">
        <v>2894</v>
      </c>
      <c r="I35" s="2">
        <v>0</v>
      </c>
      <c r="J35" s="2">
        <v>0</v>
      </c>
      <c r="K35" s="4">
        <v>3524.9</v>
      </c>
      <c r="L35" s="4">
        <v>1486.9</v>
      </c>
      <c r="M35" s="2">
        <v>0</v>
      </c>
      <c r="N35" s="2">
        <v>0</v>
      </c>
      <c r="O35" s="2">
        <v>205.9</v>
      </c>
      <c r="P35" s="4">
        <v>58466.6</v>
      </c>
      <c r="Q35" s="4">
        <v>58395.5</v>
      </c>
      <c r="R35" s="4">
        <v>37939.5</v>
      </c>
      <c r="S35" s="4">
        <v>5511</v>
      </c>
      <c r="T35" s="2">
        <v>0</v>
      </c>
      <c r="U35" s="2">
        <v>0</v>
      </c>
      <c r="V35" s="2">
        <v>0</v>
      </c>
      <c r="W35" s="2">
        <v>977.5</v>
      </c>
      <c r="X35" s="2">
        <v>775.3</v>
      </c>
      <c r="Y35" s="4">
        <v>22483.599999999999</v>
      </c>
      <c r="Z35" s="4">
        <v>331496.8</v>
      </c>
      <c r="AA35" s="4">
        <v>552627.4</v>
      </c>
      <c r="AB35" s="4">
        <v>445320.2</v>
      </c>
      <c r="AC35" s="4">
        <v>380649.9</v>
      </c>
      <c r="AD35" s="4">
        <v>386001.2</v>
      </c>
      <c r="AE35" s="2">
        <v>0</v>
      </c>
      <c r="AF35" s="4">
        <v>90476.2</v>
      </c>
      <c r="AG35" s="2">
        <v>0</v>
      </c>
      <c r="AH35" s="2">
        <v>0</v>
      </c>
      <c r="AI35" s="2">
        <v>0</v>
      </c>
      <c r="AJ35" s="2">
        <v>0</v>
      </c>
      <c r="AK35" s="2">
        <v>0</v>
      </c>
      <c r="AL35" s="2">
        <v>0</v>
      </c>
      <c r="AM35" s="2">
        <v>0</v>
      </c>
      <c r="AN35" s="3">
        <f t="shared" si="0"/>
        <v>192422.2</v>
      </c>
      <c r="AO35">
        <f t="shared" si="1"/>
        <v>2280850.4000000004</v>
      </c>
      <c r="AP35">
        <f t="shared" si="2"/>
        <v>90476.2</v>
      </c>
      <c r="AQ35" s="3">
        <f t="shared" si="3"/>
        <v>2563748.8000000007</v>
      </c>
    </row>
    <row r="36" spans="1:43" x14ac:dyDescent="0.25">
      <c r="A36" s="2">
        <v>3</v>
      </c>
      <c r="B36" s="2">
        <v>2018</v>
      </c>
      <c r="C36" s="2">
        <v>10</v>
      </c>
      <c r="D36" s="4">
        <v>31657.7</v>
      </c>
      <c r="E36" s="4">
        <v>86926.8</v>
      </c>
      <c r="F36" s="4">
        <v>48371.7</v>
      </c>
      <c r="G36" s="2">
        <v>39.799999999999997</v>
      </c>
      <c r="H36" s="4">
        <v>2818.4</v>
      </c>
      <c r="I36" s="2">
        <v>0</v>
      </c>
      <c r="J36" s="2">
        <v>0</v>
      </c>
      <c r="K36" s="4">
        <v>3863.2</v>
      </c>
      <c r="L36" s="4">
        <v>1175.5999999999999</v>
      </c>
      <c r="M36" s="2">
        <v>0</v>
      </c>
      <c r="N36" s="2">
        <v>0</v>
      </c>
      <c r="O36" s="2">
        <v>218.5</v>
      </c>
      <c r="P36" s="4">
        <v>64185.7</v>
      </c>
      <c r="Q36" s="4">
        <v>56555.8</v>
      </c>
      <c r="R36" s="4">
        <v>34239.599999999999</v>
      </c>
      <c r="S36" s="4">
        <v>4262.3</v>
      </c>
      <c r="T36" s="2">
        <v>0</v>
      </c>
      <c r="U36" s="2">
        <v>0</v>
      </c>
      <c r="V36" s="2">
        <v>0</v>
      </c>
      <c r="W36" s="4">
        <v>1007.2</v>
      </c>
      <c r="X36" s="4">
        <v>1832.6</v>
      </c>
      <c r="Y36" s="4">
        <v>21154.1</v>
      </c>
      <c r="Z36" s="4">
        <v>278592.5</v>
      </c>
      <c r="AA36" s="4">
        <v>471477.6</v>
      </c>
      <c r="AB36" s="4">
        <v>360732.1</v>
      </c>
      <c r="AC36" s="4">
        <v>365048.3</v>
      </c>
      <c r="AD36" s="4">
        <v>395898.1</v>
      </c>
      <c r="AE36" s="2">
        <v>0</v>
      </c>
      <c r="AF36" s="4">
        <v>96512.8</v>
      </c>
      <c r="AG36" s="2">
        <v>0</v>
      </c>
      <c r="AH36" s="2">
        <v>0</v>
      </c>
      <c r="AI36" s="2">
        <v>0</v>
      </c>
      <c r="AJ36" s="2">
        <v>0</v>
      </c>
      <c r="AK36" s="2">
        <v>0</v>
      </c>
      <c r="AL36" s="2">
        <v>0</v>
      </c>
      <c r="AM36" s="2">
        <v>0</v>
      </c>
      <c r="AN36" s="3">
        <f t="shared" si="0"/>
        <v>174853.2</v>
      </c>
      <c r="AO36">
        <f t="shared" si="1"/>
        <v>2055204.4</v>
      </c>
      <c r="AP36">
        <f t="shared" si="2"/>
        <v>96512.8</v>
      </c>
      <c r="AQ36" s="3">
        <f t="shared" si="3"/>
        <v>2326570.4</v>
      </c>
    </row>
    <row r="37" spans="1:43" x14ac:dyDescent="0.25">
      <c r="A37" s="2">
        <v>3</v>
      </c>
      <c r="B37" s="2">
        <v>2018</v>
      </c>
      <c r="C37" s="2">
        <v>11</v>
      </c>
      <c r="D37" s="4">
        <v>33668.800000000003</v>
      </c>
      <c r="E37" s="4">
        <v>90287.4</v>
      </c>
      <c r="F37" s="4">
        <v>56182.8</v>
      </c>
      <c r="G37" s="2">
        <v>51.9</v>
      </c>
      <c r="H37" s="4">
        <v>5065.8999999999996</v>
      </c>
      <c r="I37" s="2">
        <v>0</v>
      </c>
      <c r="J37" s="2">
        <v>0</v>
      </c>
      <c r="K37" s="4">
        <v>8303</v>
      </c>
      <c r="L37" s="4">
        <v>2635.5</v>
      </c>
      <c r="M37" s="2">
        <v>0</v>
      </c>
      <c r="N37" s="2">
        <v>0</v>
      </c>
      <c r="O37" s="2">
        <v>139.4</v>
      </c>
      <c r="P37" s="4">
        <v>40136.199999999997</v>
      </c>
      <c r="Q37" s="4">
        <v>53485.2</v>
      </c>
      <c r="R37" s="4">
        <v>34889.300000000003</v>
      </c>
      <c r="S37" s="4">
        <v>71139.600000000006</v>
      </c>
      <c r="T37" s="4">
        <v>4200.5</v>
      </c>
      <c r="U37" s="4">
        <v>11388.4</v>
      </c>
      <c r="V37" s="2">
        <v>0</v>
      </c>
      <c r="W37" s="2">
        <v>874.5</v>
      </c>
      <c r="X37" s="2">
        <v>667.9</v>
      </c>
      <c r="Y37" s="4">
        <v>22034.7</v>
      </c>
      <c r="Z37" s="4">
        <v>287902.7</v>
      </c>
      <c r="AA37" s="4">
        <v>466168.5</v>
      </c>
      <c r="AB37" s="4">
        <v>379555.2</v>
      </c>
      <c r="AC37" s="4">
        <v>234612.8</v>
      </c>
      <c r="AD37" s="4">
        <v>390739.4</v>
      </c>
      <c r="AE37" s="2">
        <v>0</v>
      </c>
      <c r="AF37" s="4">
        <v>105792.8</v>
      </c>
      <c r="AG37" s="2">
        <v>0</v>
      </c>
      <c r="AH37" s="2">
        <v>0</v>
      </c>
      <c r="AI37" s="2">
        <v>0</v>
      </c>
      <c r="AJ37" s="2">
        <v>0</v>
      </c>
      <c r="AK37" s="2">
        <v>0</v>
      </c>
      <c r="AL37" s="2">
        <v>0</v>
      </c>
      <c r="AM37" s="2">
        <v>0</v>
      </c>
      <c r="AN37" s="3">
        <f t="shared" si="0"/>
        <v>196195.3</v>
      </c>
      <c r="AO37">
        <f t="shared" si="1"/>
        <v>1997934.3000000003</v>
      </c>
      <c r="AP37">
        <f t="shared" si="2"/>
        <v>105792.8</v>
      </c>
      <c r="AQ37" s="3">
        <f t="shared" si="3"/>
        <v>2299922.4</v>
      </c>
    </row>
    <row r="38" spans="1:43" x14ac:dyDescent="0.25">
      <c r="A38" s="2">
        <v>3</v>
      </c>
      <c r="B38" s="2">
        <v>2018</v>
      </c>
      <c r="C38" s="2">
        <v>12</v>
      </c>
      <c r="D38" s="4">
        <v>54625.5</v>
      </c>
      <c r="E38" s="4">
        <v>154015.9</v>
      </c>
      <c r="F38" s="4">
        <v>110526.6</v>
      </c>
      <c r="G38" s="2">
        <v>67.3</v>
      </c>
      <c r="H38" s="4">
        <v>12261.6</v>
      </c>
      <c r="I38" s="2">
        <v>0</v>
      </c>
      <c r="J38" s="2">
        <v>0</v>
      </c>
      <c r="K38" s="4">
        <v>20349.2</v>
      </c>
      <c r="L38" s="4">
        <v>6571.9</v>
      </c>
      <c r="M38" s="2">
        <v>0</v>
      </c>
      <c r="N38" s="2">
        <v>0</v>
      </c>
      <c r="O38" s="2">
        <v>310.10000000000002</v>
      </c>
      <c r="P38" s="4">
        <v>7863.4</v>
      </c>
      <c r="Q38" s="4">
        <v>78461</v>
      </c>
      <c r="R38" s="4">
        <v>53314.8</v>
      </c>
      <c r="S38" s="4">
        <v>-59879</v>
      </c>
      <c r="T38" s="4">
        <v>3522.7</v>
      </c>
      <c r="U38" s="4">
        <v>7408.2</v>
      </c>
      <c r="V38" s="2">
        <v>0</v>
      </c>
      <c r="W38" s="4">
        <v>1473.8</v>
      </c>
      <c r="X38" s="2">
        <v>803.6</v>
      </c>
      <c r="Y38" s="4">
        <v>32572.6</v>
      </c>
      <c r="Z38" s="4">
        <v>392403.6</v>
      </c>
      <c r="AA38" s="4">
        <v>633544.30000000005</v>
      </c>
      <c r="AB38" s="4">
        <v>587783.30000000005</v>
      </c>
      <c r="AC38" s="4">
        <v>319583.90000000002</v>
      </c>
      <c r="AD38" s="4">
        <v>455119</v>
      </c>
      <c r="AE38" s="2">
        <v>0</v>
      </c>
      <c r="AF38" s="4">
        <v>122997.7</v>
      </c>
      <c r="AG38" s="2">
        <v>0</v>
      </c>
      <c r="AH38" s="2">
        <v>0</v>
      </c>
      <c r="AI38" s="2">
        <v>0</v>
      </c>
      <c r="AJ38" s="2">
        <v>0</v>
      </c>
      <c r="AK38" s="2">
        <v>0</v>
      </c>
      <c r="AL38" s="2">
        <v>0</v>
      </c>
      <c r="AM38" s="2">
        <v>0</v>
      </c>
      <c r="AN38" s="3">
        <f t="shared" si="0"/>
        <v>358418</v>
      </c>
      <c r="AO38">
        <f t="shared" si="1"/>
        <v>2514285.3000000003</v>
      </c>
      <c r="AP38">
        <f t="shared" si="2"/>
        <v>122997.7</v>
      </c>
      <c r="AQ38" s="3">
        <f t="shared" si="3"/>
        <v>2995701.0000000005</v>
      </c>
    </row>
    <row r="39" spans="1:43" x14ac:dyDescent="0.25">
      <c r="A39" s="2">
        <v>4</v>
      </c>
      <c r="B39" s="2">
        <v>2018</v>
      </c>
      <c r="C39" s="2">
        <v>1</v>
      </c>
      <c r="D39" s="4">
        <v>165613.5</v>
      </c>
      <c r="E39" s="4">
        <v>815277.1</v>
      </c>
      <c r="F39" s="4">
        <v>695890.6</v>
      </c>
      <c r="G39" s="2">
        <v>59.3</v>
      </c>
      <c r="H39" s="4">
        <v>114821.4</v>
      </c>
      <c r="I39" s="4">
        <v>2261.1999999999998</v>
      </c>
      <c r="J39" s="4">
        <v>-3615.5</v>
      </c>
      <c r="K39" s="4">
        <v>8154.4</v>
      </c>
      <c r="L39" s="4">
        <v>6776.9</v>
      </c>
      <c r="M39" s="4">
        <v>1703.1</v>
      </c>
      <c r="N39" s="2">
        <v>0</v>
      </c>
      <c r="O39" s="4">
        <v>1016</v>
      </c>
      <c r="P39" s="4">
        <v>60074.9</v>
      </c>
      <c r="Q39" s="4">
        <v>179787.8</v>
      </c>
      <c r="R39" s="4">
        <v>183808.6</v>
      </c>
      <c r="S39" s="4">
        <v>119485</v>
      </c>
      <c r="T39" s="2">
        <v>0</v>
      </c>
      <c r="U39" s="4">
        <v>135683.9</v>
      </c>
      <c r="V39" s="2">
        <v>0</v>
      </c>
      <c r="W39" s="2">
        <v>0</v>
      </c>
      <c r="X39" s="2">
        <v>18</v>
      </c>
      <c r="Y39" s="4">
        <v>89753.5</v>
      </c>
      <c r="Z39" s="4">
        <v>1014392.9</v>
      </c>
      <c r="AA39" s="4">
        <v>2460117.4</v>
      </c>
      <c r="AB39" s="4">
        <v>1948406.2</v>
      </c>
      <c r="AC39" s="4">
        <v>365865.5</v>
      </c>
      <c r="AD39" s="4">
        <v>3070713.5</v>
      </c>
      <c r="AE39" s="4">
        <v>3606.7</v>
      </c>
      <c r="AF39" s="4">
        <v>596374.6</v>
      </c>
      <c r="AG39" s="2">
        <v>0</v>
      </c>
      <c r="AH39" s="4">
        <v>804830.4</v>
      </c>
      <c r="AI39" s="2">
        <v>0</v>
      </c>
      <c r="AJ39" s="2">
        <v>0</v>
      </c>
      <c r="AK39" s="4">
        <v>13815840.5</v>
      </c>
      <c r="AL39" s="2">
        <v>0</v>
      </c>
      <c r="AM39" s="4">
        <v>46734.400000000001</v>
      </c>
      <c r="AN39" s="3">
        <f t="shared" si="0"/>
        <v>1806941.9999999998</v>
      </c>
      <c r="AO39">
        <f t="shared" si="1"/>
        <v>9629123.1999999993</v>
      </c>
      <c r="AP39">
        <f t="shared" si="2"/>
        <v>15267386.6</v>
      </c>
      <c r="AQ39" s="3">
        <f t="shared" si="3"/>
        <v>26703451.799999997</v>
      </c>
    </row>
    <row r="40" spans="1:43" x14ac:dyDescent="0.25">
      <c r="A40" s="2">
        <v>4</v>
      </c>
      <c r="B40" s="2">
        <v>2018</v>
      </c>
      <c r="C40" s="2">
        <v>2</v>
      </c>
      <c r="D40" s="4">
        <v>134147.6</v>
      </c>
      <c r="E40" s="4">
        <v>699045.6</v>
      </c>
      <c r="F40" s="4">
        <v>571620.69999999995</v>
      </c>
      <c r="G40" s="2">
        <v>46.1</v>
      </c>
      <c r="H40" s="4">
        <v>94294.3</v>
      </c>
      <c r="I40" s="4">
        <v>2308.1999999999998</v>
      </c>
      <c r="J40" s="2">
        <v>406.1</v>
      </c>
      <c r="K40" s="4">
        <v>8217.7999999999993</v>
      </c>
      <c r="L40" s="4">
        <v>5940</v>
      </c>
      <c r="M40" s="4">
        <v>1521.5</v>
      </c>
      <c r="N40" s="2">
        <v>0</v>
      </c>
      <c r="O40" s="4">
        <v>1329.2</v>
      </c>
      <c r="P40" s="4">
        <v>54425.8</v>
      </c>
      <c r="Q40" s="4">
        <v>168669.1</v>
      </c>
      <c r="R40" s="4">
        <v>168412.1</v>
      </c>
      <c r="S40" s="4">
        <v>118029.7</v>
      </c>
      <c r="T40" s="2">
        <v>0</v>
      </c>
      <c r="U40" s="4">
        <v>131936.29999999999</v>
      </c>
      <c r="V40" s="2">
        <v>0</v>
      </c>
      <c r="W40" s="2">
        <v>0</v>
      </c>
      <c r="X40" s="2">
        <v>246.8</v>
      </c>
      <c r="Y40" s="4">
        <v>97463.8</v>
      </c>
      <c r="Z40" s="4">
        <v>938615</v>
      </c>
      <c r="AA40" s="4">
        <v>2244804.2000000002</v>
      </c>
      <c r="AB40" s="4">
        <v>1744235.3</v>
      </c>
      <c r="AC40" s="4">
        <v>1010823.4</v>
      </c>
      <c r="AD40" s="4">
        <v>2533164</v>
      </c>
      <c r="AE40" s="2">
        <v>-921.4</v>
      </c>
      <c r="AF40" s="4">
        <v>409191.8</v>
      </c>
      <c r="AG40" s="2">
        <v>0</v>
      </c>
      <c r="AH40" s="4">
        <v>574580.19999999995</v>
      </c>
      <c r="AI40" s="2">
        <v>0</v>
      </c>
      <c r="AJ40" s="2">
        <v>0</v>
      </c>
      <c r="AK40" s="4">
        <v>19657070.100000001</v>
      </c>
      <c r="AL40" s="2">
        <v>0</v>
      </c>
      <c r="AM40" s="4">
        <v>33114.300000000003</v>
      </c>
      <c r="AN40" s="3">
        <f t="shared" si="0"/>
        <v>1517547.9000000001</v>
      </c>
      <c r="AO40">
        <f t="shared" si="1"/>
        <v>9212154.6999999993</v>
      </c>
      <c r="AP40">
        <f t="shared" si="2"/>
        <v>20673035.000000004</v>
      </c>
      <c r="AQ40" s="3">
        <f t="shared" si="3"/>
        <v>31402737.600000001</v>
      </c>
    </row>
    <row r="41" spans="1:43" x14ac:dyDescent="0.25">
      <c r="A41" s="2">
        <v>4</v>
      </c>
      <c r="B41" s="2">
        <v>2018</v>
      </c>
      <c r="C41" s="2">
        <v>3</v>
      </c>
      <c r="D41" s="4">
        <v>83671.100000000006</v>
      </c>
      <c r="E41" s="4">
        <v>434520.8</v>
      </c>
      <c r="F41" s="4">
        <v>417998.7</v>
      </c>
      <c r="G41" s="2">
        <v>45.8</v>
      </c>
      <c r="H41" s="4">
        <v>68643.199999999997</v>
      </c>
      <c r="I41" s="4">
        <v>1625.3</v>
      </c>
      <c r="J41" s="2">
        <v>315.39999999999998</v>
      </c>
      <c r="K41" s="4">
        <v>3915.9</v>
      </c>
      <c r="L41" s="4">
        <v>3569.6</v>
      </c>
      <c r="M41" s="4">
        <v>1292.4000000000001</v>
      </c>
      <c r="N41" s="2">
        <v>0</v>
      </c>
      <c r="O41" s="4">
        <v>1154.7</v>
      </c>
      <c r="P41" s="4">
        <v>39520.199999999997</v>
      </c>
      <c r="Q41" s="4">
        <v>149240.1</v>
      </c>
      <c r="R41" s="4">
        <v>124075.7</v>
      </c>
      <c r="S41" s="4">
        <v>80546.600000000006</v>
      </c>
      <c r="T41" s="2">
        <v>0</v>
      </c>
      <c r="U41" s="4">
        <v>120183.5</v>
      </c>
      <c r="V41" s="2">
        <v>0</v>
      </c>
      <c r="W41" s="2">
        <v>0</v>
      </c>
      <c r="X41" s="2">
        <v>39.1</v>
      </c>
      <c r="Y41" s="4">
        <v>-14401.8</v>
      </c>
      <c r="Z41" s="4">
        <v>868438.3</v>
      </c>
      <c r="AA41" s="4">
        <v>1942777.6</v>
      </c>
      <c r="AB41" s="4">
        <v>1288281.1000000001</v>
      </c>
      <c r="AC41" s="4">
        <v>828075.2</v>
      </c>
      <c r="AD41" s="4">
        <v>2900403.5</v>
      </c>
      <c r="AE41" s="2">
        <v>0</v>
      </c>
      <c r="AF41" s="4">
        <v>483415.1</v>
      </c>
      <c r="AG41" s="2">
        <v>0</v>
      </c>
      <c r="AH41" s="4">
        <v>810342.3</v>
      </c>
      <c r="AI41" s="2">
        <v>0</v>
      </c>
      <c r="AJ41" s="2">
        <v>0</v>
      </c>
      <c r="AK41" s="4">
        <v>11098410</v>
      </c>
      <c r="AL41" s="2">
        <v>0</v>
      </c>
      <c r="AM41" s="4">
        <v>39877</v>
      </c>
      <c r="AN41" s="3">
        <f t="shared" si="0"/>
        <v>1015598.2000000002</v>
      </c>
      <c r="AO41">
        <f t="shared" si="1"/>
        <v>8328333.7999999998</v>
      </c>
      <c r="AP41">
        <f t="shared" si="2"/>
        <v>12432044.4</v>
      </c>
      <c r="AQ41" s="3">
        <f t="shared" si="3"/>
        <v>21775976.399999999</v>
      </c>
    </row>
    <row r="42" spans="1:43" x14ac:dyDescent="0.25">
      <c r="A42" s="2">
        <v>4</v>
      </c>
      <c r="B42" s="2">
        <v>2018</v>
      </c>
      <c r="C42" s="2">
        <v>4</v>
      </c>
      <c r="D42" s="4">
        <v>94773.4</v>
      </c>
      <c r="E42" s="4">
        <v>478922</v>
      </c>
      <c r="F42" s="4">
        <v>550363.4</v>
      </c>
      <c r="G42" s="2">
        <v>60.5</v>
      </c>
      <c r="H42" s="4">
        <v>96388</v>
      </c>
      <c r="I42" s="4">
        <v>1814.8</v>
      </c>
      <c r="J42" s="2">
        <v>365.8</v>
      </c>
      <c r="K42" s="4">
        <v>5345.1</v>
      </c>
      <c r="L42" s="4">
        <v>4927.6000000000004</v>
      </c>
      <c r="M42" s="4">
        <v>1422.6</v>
      </c>
      <c r="N42" s="2">
        <v>0</v>
      </c>
      <c r="O42" s="4">
        <v>1397.6</v>
      </c>
      <c r="P42" s="4">
        <v>42288.2</v>
      </c>
      <c r="Q42" s="4">
        <v>156029.5</v>
      </c>
      <c r="R42" s="4">
        <v>142496.9</v>
      </c>
      <c r="S42" s="4">
        <v>115326</v>
      </c>
      <c r="T42" s="2">
        <v>0</v>
      </c>
      <c r="U42" s="4">
        <v>142003.79999999999</v>
      </c>
      <c r="V42" s="2">
        <v>0</v>
      </c>
      <c r="W42" s="2">
        <v>0</v>
      </c>
      <c r="X42" s="2">
        <v>45.5</v>
      </c>
      <c r="Y42" s="4">
        <v>72905.7</v>
      </c>
      <c r="Z42" s="4">
        <v>942905.5</v>
      </c>
      <c r="AA42" s="4">
        <v>2229601.7000000002</v>
      </c>
      <c r="AB42" s="4">
        <v>1622443.1</v>
      </c>
      <c r="AC42" s="4">
        <v>962678.4</v>
      </c>
      <c r="AD42" s="4">
        <v>2597663.2000000002</v>
      </c>
      <c r="AE42" s="4">
        <v>-2685.3</v>
      </c>
      <c r="AF42" s="4">
        <v>450487.3</v>
      </c>
      <c r="AG42" s="2">
        <v>0</v>
      </c>
      <c r="AH42" s="4">
        <v>683769.9</v>
      </c>
      <c r="AI42" s="2">
        <v>0</v>
      </c>
      <c r="AJ42" s="2">
        <v>0</v>
      </c>
      <c r="AK42" s="4">
        <v>14517456.800000001</v>
      </c>
      <c r="AL42" s="2">
        <v>0</v>
      </c>
      <c r="AM42" s="4">
        <v>34951.1</v>
      </c>
      <c r="AN42" s="3">
        <f t="shared" si="0"/>
        <v>1234383.2000000004</v>
      </c>
      <c r="AO42">
        <f t="shared" si="1"/>
        <v>9027785.1000000015</v>
      </c>
      <c r="AP42">
        <f t="shared" si="2"/>
        <v>15683979.800000001</v>
      </c>
      <c r="AQ42" s="3">
        <f t="shared" si="3"/>
        <v>25946148.100000001</v>
      </c>
    </row>
    <row r="43" spans="1:43" x14ac:dyDescent="0.25">
      <c r="A43" s="2">
        <v>4</v>
      </c>
      <c r="B43" s="2">
        <v>2018</v>
      </c>
      <c r="C43" s="2">
        <v>5</v>
      </c>
      <c r="D43" s="4">
        <v>68827.8</v>
      </c>
      <c r="E43" s="4">
        <v>376100.3</v>
      </c>
      <c r="F43" s="4">
        <v>336197.5</v>
      </c>
      <c r="G43" s="2">
        <v>37.299999999999997</v>
      </c>
      <c r="H43" s="4">
        <v>53632.6</v>
      </c>
      <c r="I43" s="4">
        <v>1191.9000000000001</v>
      </c>
      <c r="J43" s="2">
        <v>235.7</v>
      </c>
      <c r="K43" s="4">
        <v>3066</v>
      </c>
      <c r="L43" s="4">
        <v>3640.1</v>
      </c>
      <c r="M43" s="4">
        <v>1164</v>
      </c>
      <c r="N43" s="2">
        <v>0</v>
      </c>
      <c r="O43" s="2">
        <v>933.8</v>
      </c>
      <c r="P43" s="4">
        <v>35163.699999999997</v>
      </c>
      <c r="Q43" s="4">
        <v>141078.39999999999</v>
      </c>
      <c r="R43" s="4">
        <v>125820.4</v>
      </c>
      <c r="S43" s="4">
        <v>66210.600000000006</v>
      </c>
      <c r="T43" s="2">
        <v>0</v>
      </c>
      <c r="U43" s="4">
        <v>238732.3</v>
      </c>
      <c r="V43" s="2">
        <v>0</v>
      </c>
      <c r="W43" s="2">
        <v>0</v>
      </c>
      <c r="X43" s="2">
        <v>35.9</v>
      </c>
      <c r="Y43" s="4">
        <v>46828</v>
      </c>
      <c r="Z43" s="4">
        <v>839815</v>
      </c>
      <c r="AA43" s="4">
        <v>1851464.1</v>
      </c>
      <c r="AB43" s="4">
        <v>1316781.8999999999</v>
      </c>
      <c r="AC43" s="4">
        <v>830218.9</v>
      </c>
      <c r="AD43" s="4">
        <v>2466771.9</v>
      </c>
      <c r="AE43" s="2">
        <v>0</v>
      </c>
      <c r="AF43" s="4">
        <v>476008.8</v>
      </c>
      <c r="AG43" s="2">
        <v>0</v>
      </c>
      <c r="AH43" s="4">
        <v>725036</v>
      </c>
      <c r="AI43" s="2">
        <v>0</v>
      </c>
      <c r="AJ43" s="2">
        <v>0</v>
      </c>
      <c r="AK43" s="4">
        <v>16747269.800000001</v>
      </c>
      <c r="AL43" s="2">
        <v>0</v>
      </c>
      <c r="AM43" s="4">
        <v>33999.1</v>
      </c>
      <c r="AN43" s="3">
        <f t="shared" si="0"/>
        <v>844093.2</v>
      </c>
      <c r="AO43">
        <f t="shared" si="1"/>
        <v>7959854.9000000004</v>
      </c>
      <c r="AP43">
        <f t="shared" si="2"/>
        <v>17982313.700000003</v>
      </c>
      <c r="AQ43" s="3">
        <f t="shared" si="3"/>
        <v>26786261.800000004</v>
      </c>
    </row>
    <row r="44" spans="1:43" x14ac:dyDescent="0.25">
      <c r="A44" s="2">
        <v>4</v>
      </c>
      <c r="B44" s="2">
        <v>2018</v>
      </c>
      <c r="C44" s="2">
        <v>6</v>
      </c>
      <c r="D44" s="4">
        <v>62688.4</v>
      </c>
      <c r="E44" s="4">
        <v>353084.7</v>
      </c>
      <c r="F44" s="4">
        <v>257977.8</v>
      </c>
      <c r="G44" s="2">
        <v>38.700000000000003</v>
      </c>
      <c r="H44" s="4">
        <v>32457.5</v>
      </c>
      <c r="I44" s="2">
        <v>714.8</v>
      </c>
      <c r="J44" s="2">
        <v>142.9</v>
      </c>
      <c r="K44" s="4">
        <v>2443.8000000000002</v>
      </c>
      <c r="L44" s="4">
        <v>1854.1</v>
      </c>
      <c r="M44" s="4">
        <v>1153.2</v>
      </c>
      <c r="N44" s="2">
        <v>0</v>
      </c>
      <c r="O44" s="2">
        <v>940.7</v>
      </c>
      <c r="P44" s="4">
        <v>33062.9</v>
      </c>
      <c r="Q44" s="4">
        <v>141205.79999999999</v>
      </c>
      <c r="R44" s="4">
        <v>186629.5</v>
      </c>
      <c r="S44" s="4">
        <v>222178.7</v>
      </c>
      <c r="T44" s="2">
        <v>0</v>
      </c>
      <c r="U44" s="2">
        <v>0</v>
      </c>
      <c r="V44" s="2">
        <v>0</v>
      </c>
      <c r="W44" s="2">
        <v>0</v>
      </c>
      <c r="X44" s="2">
        <v>66.2</v>
      </c>
      <c r="Y44" s="4">
        <v>51346.400000000001</v>
      </c>
      <c r="Z44" s="4">
        <v>833051.2</v>
      </c>
      <c r="AA44" s="4">
        <v>1816741</v>
      </c>
      <c r="AB44" s="4">
        <v>1195939.8</v>
      </c>
      <c r="AC44" s="4">
        <v>807025.3</v>
      </c>
      <c r="AD44" s="4">
        <v>2258110.2000000002</v>
      </c>
      <c r="AE44" s="2">
        <v>0</v>
      </c>
      <c r="AF44" s="4">
        <v>464450.7</v>
      </c>
      <c r="AG44" s="2">
        <v>0</v>
      </c>
      <c r="AH44" s="4">
        <v>655293.19999999995</v>
      </c>
      <c r="AI44" s="2">
        <v>0</v>
      </c>
      <c r="AJ44" s="2">
        <v>0</v>
      </c>
      <c r="AK44" s="4">
        <v>22227320</v>
      </c>
      <c r="AL44" s="2">
        <v>0</v>
      </c>
      <c r="AM44" s="4">
        <v>31781</v>
      </c>
      <c r="AN44" s="3">
        <f t="shared" si="0"/>
        <v>712555.9</v>
      </c>
      <c r="AO44">
        <f t="shared" si="1"/>
        <v>7546297.7000000002</v>
      </c>
      <c r="AP44">
        <f t="shared" si="2"/>
        <v>23378844.899999999</v>
      </c>
      <c r="AQ44" s="3">
        <f t="shared" si="3"/>
        <v>31637698.5</v>
      </c>
    </row>
    <row r="45" spans="1:43" x14ac:dyDescent="0.25">
      <c r="A45" s="2">
        <v>4</v>
      </c>
      <c r="B45" s="2">
        <v>2018</v>
      </c>
      <c r="C45" s="2">
        <v>7</v>
      </c>
      <c r="D45" s="4">
        <v>39426.699999999997</v>
      </c>
      <c r="E45" s="4">
        <v>297837.09999999998</v>
      </c>
      <c r="F45" s="4">
        <v>242926.8</v>
      </c>
      <c r="G45" s="2">
        <v>72</v>
      </c>
      <c r="H45" s="4">
        <v>25387.200000000001</v>
      </c>
      <c r="I45" s="2">
        <v>431.7</v>
      </c>
      <c r="J45" s="2">
        <v>0</v>
      </c>
      <c r="K45" s="4">
        <v>1575.5</v>
      </c>
      <c r="L45" s="4">
        <v>2515.3000000000002</v>
      </c>
      <c r="M45" s="2">
        <v>0</v>
      </c>
      <c r="N45" s="2">
        <v>0</v>
      </c>
      <c r="O45" s="2">
        <v>980.3</v>
      </c>
      <c r="P45" s="4">
        <v>32505.200000000001</v>
      </c>
      <c r="Q45" s="4">
        <v>125633.7</v>
      </c>
      <c r="R45" s="4">
        <v>130078.8</v>
      </c>
      <c r="S45" s="4">
        <v>54450.6</v>
      </c>
      <c r="T45" s="4">
        <v>47098.400000000001</v>
      </c>
      <c r="U45" s="2">
        <v>0</v>
      </c>
      <c r="V45" s="2">
        <v>0</v>
      </c>
      <c r="W45" s="2">
        <v>0</v>
      </c>
      <c r="X45" s="2">
        <v>42.9</v>
      </c>
      <c r="Y45" s="4">
        <v>35724.300000000003</v>
      </c>
      <c r="Z45" s="4">
        <v>798872.5</v>
      </c>
      <c r="AA45" s="4">
        <v>1803107.2</v>
      </c>
      <c r="AB45" s="4">
        <v>1063783.3999999999</v>
      </c>
      <c r="AC45" s="4">
        <v>973976.6</v>
      </c>
      <c r="AD45" s="4">
        <v>2504315.1</v>
      </c>
      <c r="AE45" s="2">
        <v>0</v>
      </c>
      <c r="AF45" s="4">
        <v>415292.8</v>
      </c>
      <c r="AG45" s="2">
        <v>0</v>
      </c>
      <c r="AH45" s="4">
        <v>668491.19999999995</v>
      </c>
      <c r="AI45" s="2">
        <v>0</v>
      </c>
      <c r="AJ45" s="2">
        <v>0</v>
      </c>
      <c r="AK45" s="4">
        <v>24179372.600000001</v>
      </c>
      <c r="AL45" s="2">
        <v>0</v>
      </c>
      <c r="AM45" s="4">
        <v>32146.400000000001</v>
      </c>
      <c r="AN45" s="3">
        <f t="shared" si="0"/>
        <v>610172.29999999993</v>
      </c>
      <c r="AO45">
        <f t="shared" si="1"/>
        <v>7570569</v>
      </c>
      <c r="AP45">
        <f t="shared" si="2"/>
        <v>25295303</v>
      </c>
      <c r="AQ45" s="3">
        <f t="shared" si="3"/>
        <v>33476044.300000001</v>
      </c>
    </row>
    <row r="46" spans="1:43" x14ac:dyDescent="0.25">
      <c r="A46" s="2">
        <v>4</v>
      </c>
      <c r="B46" s="2">
        <v>2018</v>
      </c>
      <c r="C46" s="2">
        <v>8</v>
      </c>
      <c r="D46" s="4">
        <v>39258.6</v>
      </c>
      <c r="E46" s="4">
        <v>285570.59999999998</v>
      </c>
      <c r="F46" s="4">
        <v>231943.8</v>
      </c>
      <c r="G46" s="2">
        <v>57.1</v>
      </c>
      <c r="H46" s="4">
        <v>21895.1</v>
      </c>
      <c r="I46" s="2">
        <v>354.5</v>
      </c>
      <c r="J46" s="2">
        <v>0</v>
      </c>
      <c r="K46" s="4">
        <v>1501.8</v>
      </c>
      <c r="L46" s="4">
        <v>2071.1999999999998</v>
      </c>
      <c r="M46" s="2">
        <v>0</v>
      </c>
      <c r="N46" s="2">
        <v>0</v>
      </c>
      <c r="O46" s="2">
        <v>752.7</v>
      </c>
      <c r="P46" s="4">
        <v>30839.3</v>
      </c>
      <c r="Q46" s="4">
        <v>128769.2</v>
      </c>
      <c r="R46" s="4">
        <v>107810</v>
      </c>
      <c r="S46" s="4">
        <v>49456.4</v>
      </c>
      <c r="T46" s="2">
        <v>0</v>
      </c>
      <c r="U46" s="2">
        <v>0</v>
      </c>
      <c r="V46" s="2">
        <v>0</v>
      </c>
      <c r="W46" s="2">
        <v>0</v>
      </c>
      <c r="X46" s="2">
        <v>680.5</v>
      </c>
      <c r="Y46" s="4">
        <v>37465.5</v>
      </c>
      <c r="Z46" s="4">
        <v>773160.4</v>
      </c>
      <c r="AA46" s="4">
        <v>1703754</v>
      </c>
      <c r="AB46" s="4">
        <v>986854.6</v>
      </c>
      <c r="AC46" s="4">
        <v>869856</v>
      </c>
      <c r="AD46" s="4">
        <v>2315935.2000000002</v>
      </c>
      <c r="AE46" s="2">
        <v>509.6</v>
      </c>
      <c r="AF46" s="4">
        <v>503324.6</v>
      </c>
      <c r="AG46" s="2">
        <v>0</v>
      </c>
      <c r="AH46" s="4">
        <v>545567.6</v>
      </c>
      <c r="AI46" s="2">
        <v>0</v>
      </c>
      <c r="AJ46" s="2">
        <v>0</v>
      </c>
      <c r="AK46" s="4">
        <v>25299979.699999999</v>
      </c>
      <c r="AL46" s="2">
        <v>0</v>
      </c>
      <c r="AM46" s="4">
        <v>28773.1</v>
      </c>
      <c r="AN46" s="3">
        <f t="shared" si="0"/>
        <v>582652.69999999995</v>
      </c>
      <c r="AO46">
        <f t="shared" si="1"/>
        <v>7005333.7999999998</v>
      </c>
      <c r="AP46">
        <f t="shared" si="2"/>
        <v>26378154.600000001</v>
      </c>
      <c r="AQ46" s="3">
        <f t="shared" si="3"/>
        <v>33966141.100000001</v>
      </c>
    </row>
    <row r="47" spans="1:43" x14ac:dyDescent="0.25">
      <c r="A47" s="2">
        <v>4</v>
      </c>
      <c r="B47" s="2">
        <v>2018</v>
      </c>
      <c r="C47" s="2">
        <v>9</v>
      </c>
      <c r="D47" s="4">
        <v>43822.400000000001</v>
      </c>
      <c r="E47" s="4">
        <v>316950.5</v>
      </c>
      <c r="F47" s="4">
        <v>248401.6</v>
      </c>
      <c r="G47" s="2">
        <v>68.8</v>
      </c>
      <c r="H47" s="4">
        <v>24096.5</v>
      </c>
      <c r="I47" s="2">
        <v>458</v>
      </c>
      <c r="J47" s="2">
        <v>47.9</v>
      </c>
      <c r="K47" s="4">
        <v>2607.1999999999998</v>
      </c>
      <c r="L47" s="4">
        <v>2741.9</v>
      </c>
      <c r="M47" s="2">
        <v>0</v>
      </c>
      <c r="N47" s="2">
        <v>0</v>
      </c>
      <c r="O47" s="2">
        <v>782.5</v>
      </c>
      <c r="P47" s="4">
        <v>35948.199999999997</v>
      </c>
      <c r="Q47" s="4">
        <v>142682.4</v>
      </c>
      <c r="R47" s="4">
        <v>116359.8</v>
      </c>
      <c r="S47" s="4">
        <v>49455</v>
      </c>
      <c r="T47" s="2">
        <v>0</v>
      </c>
      <c r="U47" s="2">
        <v>0</v>
      </c>
      <c r="V47" s="2">
        <v>0</v>
      </c>
      <c r="W47" s="2">
        <v>0</v>
      </c>
      <c r="X47" s="2">
        <v>592.6</v>
      </c>
      <c r="Y47" s="4">
        <v>45899</v>
      </c>
      <c r="Z47" s="4">
        <v>863797.1</v>
      </c>
      <c r="AA47" s="4">
        <v>1840353.6</v>
      </c>
      <c r="AB47" s="4">
        <v>1061514.6000000001</v>
      </c>
      <c r="AC47" s="4">
        <v>864259.5</v>
      </c>
      <c r="AD47" s="4">
        <v>2279356.4</v>
      </c>
      <c r="AE47" s="2">
        <v>0</v>
      </c>
      <c r="AF47" s="4">
        <v>381745.5</v>
      </c>
      <c r="AG47" s="2">
        <v>0</v>
      </c>
      <c r="AH47" s="4">
        <v>379902.7</v>
      </c>
      <c r="AI47" s="2">
        <v>0</v>
      </c>
      <c r="AJ47" s="2">
        <v>0</v>
      </c>
      <c r="AK47" s="4">
        <v>27462900</v>
      </c>
      <c r="AL47" s="2">
        <v>0</v>
      </c>
      <c r="AM47" s="4">
        <v>30366.3</v>
      </c>
      <c r="AN47" s="3">
        <f t="shared" si="0"/>
        <v>639194.80000000005</v>
      </c>
      <c r="AO47">
        <f t="shared" si="1"/>
        <v>7301000.7000000011</v>
      </c>
      <c r="AP47">
        <f t="shared" si="2"/>
        <v>28254914.5</v>
      </c>
      <c r="AQ47" s="3">
        <f t="shared" si="3"/>
        <v>36195110</v>
      </c>
    </row>
    <row r="48" spans="1:43" x14ac:dyDescent="0.25">
      <c r="A48" s="2">
        <v>4</v>
      </c>
      <c r="B48" s="2">
        <v>2018</v>
      </c>
      <c r="C48" s="2">
        <v>10</v>
      </c>
      <c r="D48" s="4">
        <v>38598.400000000001</v>
      </c>
      <c r="E48" s="4">
        <v>281049.2</v>
      </c>
      <c r="F48" s="4">
        <v>215672</v>
      </c>
      <c r="G48" s="2">
        <v>71.8</v>
      </c>
      <c r="H48" s="4">
        <v>20386.2</v>
      </c>
      <c r="I48" s="2">
        <v>607.9</v>
      </c>
      <c r="J48" s="2">
        <v>4.2</v>
      </c>
      <c r="K48" s="4">
        <v>1652.1</v>
      </c>
      <c r="L48" s="4">
        <v>1967.1</v>
      </c>
      <c r="M48" s="2">
        <v>0</v>
      </c>
      <c r="N48" s="2">
        <v>0</v>
      </c>
      <c r="O48" s="2">
        <v>633.9</v>
      </c>
      <c r="P48" s="4">
        <v>35674</v>
      </c>
      <c r="Q48" s="4">
        <v>119367.8</v>
      </c>
      <c r="R48" s="4">
        <v>99575.6</v>
      </c>
      <c r="S48" s="4">
        <v>29364.9</v>
      </c>
      <c r="T48" s="2">
        <v>0</v>
      </c>
      <c r="U48" s="2">
        <v>1.7</v>
      </c>
      <c r="V48" s="2">
        <v>0</v>
      </c>
      <c r="W48" s="2">
        <v>0</v>
      </c>
      <c r="X48" s="2">
        <v>558.5</v>
      </c>
      <c r="Y48" s="4">
        <v>42543.9</v>
      </c>
      <c r="Z48" s="4">
        <v>735699.6</v>
      </c>
      <c r="AA48" s="4">
        <v>1577528.3</v>
      </c>
      <c r="AB48" s="4">
        <v>943214.7</v>
      </c>
      <c r="AC48" s="4">
        <v>816429.2</v>
      </c>
      <c r="AD48" s="4">
        <v>2531897.5</v>
      </c>
      <c r="AE48" s="2">
        <v>0</v>
      </c>
      <c r="AF48" s="4">
        <v>458126</v>
      </c>
      <c r="AG48" s="2">
        <v>0</v>
      </c>
      <c r="AH48" s="4">
        <v>313266.7</v>
      </c>
      <c r="AI48" s="2">
        <v>0</v>
      </c>
      <c r="AJ48" s="2">
        <v>0</v>
      </c>
      <c r="AK48" s="4">
        <v>21980190.600000001</v>
      </c>
      <c r="AL48" s="2">
        <v>0</v>
      </c>
      <c r="AM48" s="4">
        <v>32885.5</v>
      </c>
      <c r="AN48" s="3">
        <f t="shared" si="0"/>
        <v>560008.9</v>
      </c>
      <c r="AO48">
        <f t="shared" si="1"/>
        <v>6932489.6000000006</v>
      </c>
      <c r="AP48">
        <f t="shared" si="2"/>
        <v>22784468.800000001</v>
      </c>
      <c r="AQ48" s="3">
        <f t="shared" si="3"/>
        <v>30276967.300000001</v>
      </c>
    </row>
    <row r="49" spans="1:43" x14ac:dyDescent="0.25">
      <c r="A49" s="2">
        <v>4</v>
      </c>
      <c r="B49" s="2">
        <v>2018</v>
      </c>
      <c r="C49" s="2">
        <v>11</v>
      </c>
      <c r="D49" s="4">
        <v>44529.4</v>
      </c>
      <c r="E49" s="4">
        <v>305491.59999999998</v>
      </c>
      <c r="F49" s="4">
        <v>303493.3</v>
      </c>
      <c r="G49" s="2">
        <v>43.2</v>
      </c>
      <c r="H49" s="4">
        <v>52029.599999999999</v>
      </c>
      <c r="I49" s="4">
        <v>1639.2</v>
      </c>
      <c r="J49" s="2">
        <v>10.4</v>
      </c>
      <c r="K49" s="4">
        <v>2832.6</v>
      </c>
      <c r="L49" s="4">
        <v>3383.3</v>
      </c>
      <c r="M49" s="2">
        <v>0</v>
      </c>
      <c r="N49" s="2">
        <v>0</v>
      </c>
      <c r="O49" s="2">
        <v>637.70000000000005</v>
      </c>
      <c r="P49" s="4">
        <v>35960.5</v>
      </c>
      <c r="Q49" s="4">
        <v>132437.6</v>
      </c>
      <c r="R49" s="4">
        <v>106151.7</v>
      </c>
      <c r="S49" s="4">
        <v>40412.199999999997</v>
      </c>
      <c r="T49" s="2">
        <v>0</v>
      </c>
      <c r="U49" s="2">
        <v>27.5</v>
      </c>
      <c r="V49" s="2">
        <v>0</v>
      </c>
      <c r="W49" s="2">
        <v>0</v>
      </c>
      <c r="X49" s="2">
        <v>543</v>
      </c>
      <c r="Y49" s="4">
        <v>45429</v>
      </c>
      <c r="Z49" s="4">
        <v>765699.8</v>
      </c>
      <c r="AA49" s="4">
        <v>1751291.7</v>
      </c>
      <c r="AB49" s="4">
        <v>1160570.3</v>
      </c>
      <c r="AC49" s="4">
        <v>807031.6</v>
      </c>
      <c r="AD49" s="4">
        <v>2587919.1</v>
      </c>
      <c r="AE49" s="2">
        <v>0</v>
      </c>
      <c r="AF49" s="4">
        <v>438842.7</v>
      </c>
      <c r="AG49" s="2">
        <v>0</v>
      </c>
      <c r="AH49" s="4">
        <v>922850.1</v>
      </c>
      <c r="AI49" s="2">
        <v>0</v>
      </c>
      <c r="AJ49" s="2">
        <v>0</v>
      </c>
      <c r="AK49" s="4">
        <v>17790740.100000001</v>
      </c>
      <c r="AL49" s="2">
        <v>0</v>
      </c>
      <c r="AM49" s="4">
        <v>35274.300000000003</v>
      </c>
      <c r="AN49" s="3">
        <f t="shared" si="0"/>
        <v>713452.6</v>
      </c>
      <c r="AO49">
        <f t="shared" si="1"/>
        <v>7434111.6999999993</v>
      </c>
      <c r="AP49">
        <f t="shared" si="2"/>
        <v>19187707.200000003</v>
      </c>
      <c r="AQ49" s="3">
        <f t="shared" si="3"/>
        <v>27335271.5</v>
      </c>
    </row>
    <row r="50" spans="1:43" x14ac:dyDescent="0.25">
      <c r="A50" s="2">
        <v>4</v>
      </c>
      <c r="B50" s="2">
        <v>2018</v>
      </c>
      <c r="C50" s="2">
        <v>12</v>
      </c>
      <c r="D50" s="4">
        <v>68762.100000000006</v>
      </c>
      <c r="E50" s="4">
        <v>468168.4</v>
      </c>
      <c r="F50" s="4">
        <v>506943.2</v>
      </c>
      <c r="G50" s="2">
        <v>58.5</v>
      </c>
      <c r="H50" s="4">
        <v>84810.8</v>
      </c>
      <c r="I50" s="4">
        <v>3746</v>
      </c>
      <c r="J50" s="2">
        <v>1</v>
      </c>
      <c r="K50" s="4">
        <v>5547.6</v>
      </c>
      <c r="L50" s="4">
        <v>5646.2</v>
      </c>
      <c r="M50" s="2">
        <v>0</v>
      </c>
      <c r="N50" s="2">
        <v>0</v>
      </c>
      <c r="O50" s="2">
        <v>855.4</v>
      </c>
      <c r="P50" s="4">
        <v>45910.400000000001</v>
      </c>
      <c r="Q50" s="4">
        <v>165845.6</v>
      </c>
      <c r="R50" s="4">
        <v>157677.6</v>
      </c>
      <c r="S50" s="4">
        <v>54367.6</v>
      </c>
      <c r="T50" s="2">
        <v>0</v>
      </c>
      <c r="U50" s="4">
        <v>108445.1</v>
      </c>
      <c r="V50" s="2">
        <v>0</v>
      </c>
      <c r="W50" s="2">
        <v>0</v>
      </c>
      <c r="X50" s="2">
        <v>429.1</v>
      </c>
      <c r="Y50" s="4">
        <v>56367.9</v>
      </c>
      <c r="Z50" s="4">
        <v>910005.5</v>
      </c>
      <c r="AA50" s="4">
        <v>2168297.7000000002</v>
      </c>
      <c r="AB50" s="4">
        <v>1533941.9</v>
      </c>
      <c r="AC50" s="4">
        <v>1037672</v>
      </c>
      <c r="AD50" s="4">
        <v>2718301</v>
      </c>
      <c r="AE50" s="4">
        <v>24912.400000000001</v>
      </c>
      <c r="AF50" s="4">
        <v>458935.2</v>
      </c>
      <c r="AG50" s="2">
        <v>0</v>
      </c>
      <c r="AH50" s="4">
        <v>745348.8</v>
      </c>
      <c r="AI50" s="2">
        <v>0</v>
      </c>
      <c r="AJ50" s="2">
        <v>0</v>
      </c>
      <c r="AK50" s="4">
        <v>10344060.1</v>
      </c>
      <c r="AL50" s="2">
        <v>0</v>
      </c>
      <c r="AM50" s="4">
        <v>40645.9</v>
      </c>
      <c r="AN50" s="3">
        <f t="shared" si="0"/>
        <v>1143683.8</v>
      </c>
      <c r="AO50">
        <f t="shared" si="1"/>
        <v>8958116.8000000007</v>
      </c>
      <c r="AP50">
        <f t="shared" si="2"/>
        <v>11613902.4</v>
      </c>
      <c r="AQ50" s="3">
        <f t="shared" si="3"/>
        <v>21715703</v>
      </c>
    </row>
    <row r="51" spans="1:43" x14ac:dyDescent="0.25">
      <c r="A51" s="2">
        <v>5</v>
      </c>
      <c r="B51" s="2">
        <v>2018</v>
      </c>
      <c r="C51" s="2">
        <v>1</v>
      </c>
      <c r="D51" s="4">
        <v>42628.3</v>
      </c>
      <c r="E51" s="4">
        <v>128821</v>
      </c>
      <c r="F51" s="4">
        <v>52862.400000000001</v>
      </c>
      <c r="G51" s="2">
        <v>2.1</v>
      </c>
      <c r="H51" s="2">
        <v>233</v>
      </c>
      <c r="I51" s="2">
        <v>133.6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30.2</v>
      </c>
      <c r="P51" s="4">
        <v>10624.7</v>
      </c>
      <c r="Q51" s="4">
        <v>21304.7</v>
      </c>
      <c r="R51" s="4">
        <v>12882.4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4">
        <v>6199.9</v>
      </c>
      <c r="Z51" s="4">
        <v>126454.3</v>
      </c>
      <c r="AA51" s="4">
        <v>89933.2</v>
      </c>
      <c r="AB51" s="4">
        <v>166725.29999999999</v>
      </c>
      <c r="AC51" s="4">
        <v>60459.199999999997</v>
      </c>
      <c r="AD51" s="4">
        <v>62371.3</v>
      </c>
      <c r="AE51" s="2">
        <v>0</v>
      </c>
      <c r="AF51" s="4">
        <v>93749.1</v>
      </c>
      <c r="AG51" s="2">
        <v>0</v>
      </c>
      <c r="AH51" s="4">
        <v>49290.3</v>
      </c>
      <c r="AI51" s="2">
        <v>0</v>
      </c>
      <c r="AJ51" s="2">
        <v>0</v>
      </c>
      <c r="AK51" s="2">
        <v>0</v>
      </c>
      <c r="AL51" s="2">
        <v>0</v>
      </c>
      <c r="AM51" s="2">
        <v>0</v>
      </c>
      <c r="AN51" s="3">
        <f t="shared" si="0"/>
        <v>224680.4</v>
      </c>
      <c r="AO51">
        <f t="shared" si="1"/>
        <v>556985.20000000007</v>
      </c>
      <c r="AP51">
        <f t="shared" si="2"/>
        <v>143039.40000000002</v>
      </c>
      <c r="AQ51" s="3">
        <f t="shared" si="3"/>
        <v>924705.00000000012</v>
      </c>
    </row>
    <row r="52" spans="1:43" x14ac:dyDescent="0.25">
      <c r="A52" s="2">
        <v>5</v>
      </c>
      <c r="B52" s="2">
        <v>2018</v>
      </c>
      <c r="C52" s="2">
        <v>2</v>
      </c>
      <c r="D52" s="4">
        <v>24349.1</v>
      </c>
      <c r="E52" s="4">
        <v>73652.5</v>
      </c>
      <c r="F52" s="4">
        <v>32807.4</v>
      </c>
      <c r="G52" s="2">
        <v>6.2</v>
      </c>
      <c r="H52" s="2">
        <v>201.6</v>
      </c>
      <c r="I52" s="2">
        <v>65.599999999999994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44.3</v>
      </c>
      <c r="P52" s="4">
        <v>9441.9</v>
      </c>
      <c r="Q52" s="4">
        <v>22285.3</v>
      </c>
      <c r="R52" s="2">
        <v>-542.70000000000005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4">
        <v>6837.7</v>
      </c>
      <c r="Z52" s="4">
        <v>95237.9</v>
      </c>
      <c r="AA52" s="4">
        <v>79513.899999999994</v>
      </c>
      <c r="AB52" s="4">
        <v>79541.600000000006</v>
      </c>
      <c r="AC52" s="4">
        <v>-414105.59999999998</v>
      </c>
      <c r="AD52" s="4">
        <v>50186.9</v>
      </c>
      <c r="AE52" s="2">
        <v>0</v>
      </c>
      <c r="AF52" s="4">
        <v>72526.899999999994</v>
      </c>
      <c r="AG52" s="2">
        <v>0</v>
      </c>
      <c r="AH52" s="4">
        <v>40932.199999999997</v>
      </c>
      <c r="AI52" s="2">
        <v>0</v>
      </c>
      <c r="AJ52" s="2">
        <v>0</v>
      </c>
      <c r="AK52" s="2">
        <v>0</v>
      </c>
      <c r="AL52" s="2">
        <v>0</v>
      </c>
      <c r="AM52" s="2">
        <v>0</v>
      </c>
      <c r="AN52" s="3">
        <f t="shared" si="0"/>
        <v>131082.4</v>
      </c>
      <c r="AO52">
        <f t="shared" si="1"/>
        <v>-71558.799999999959</v>
      </c>
      <c r="AP52">
        <f t="shared" si="2"/>
        <v>113459.09999999999</v>
      </c>
      <c r="AQ52" s="3">
        <f t="shared" si="3"/>
        <v>172982.7</v>
      </c>
    </row>
    <row r="53" spans="1:43" x14ac:dyDescent="0.25">
      <c r="A53" s="2">
        <v>5</v>
      </c>
      <c r="B53" s="2">
        <v>2018</v>
      </c>
      <c r="C53" s="2">
        <v>3</v>
      </c>
      <c r="D53" s="4">
        <v>15824.1</v>
      </c>
      <c r="E53" s="4">
        <v>49051.4</v>
      </c>
      <c r="F53" s="4">
        <v>23690.2</v>
      </c>
      <c r="G53" s="2">
        <v>0</v>
      </c>
      <c r="H53" s="2">
        <v>158.19999999999999</v>
      </c>
      <c r="I53" s="2">
        <v>60.1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59.6</v>
      </c>
      <c r="P53" s="4">
        <v>6460.8</v>
      </c>
      <c r="Q53" s="4">
        <v>15899.4</v>
      </c>
      <c r="R53" s="2">
        <v>955.9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4">
        <v>3071.9</v>
      </c>
      <c r="Z53" s="4">
        <v>73505.7</v>
      </c>
      <c r="AA53" s="4">
        <v>65273.9</v>
      </c>
      <c r="AB53" s="4">
        <v>98522.9</v>
      </c>
      <c r="AC53" s="4">
        <v>965552.4</v>
      </c>
      <c r="AD53" s="4">
        <v>62499</v>
      </c>
      <c r="AE53" s="2">
        <v>0</v>
      </c>
      <c r="AF53" s="4">
        <v>70460.2</v>
      </c>
      <c r="AG53" s="2">
        <v>0</v>
      </c>
      <c r="AH53" s="4">
        <v>46139.8</v>
      </c>
      <c r="AI53" s="2">
        <v>0</v>
      </c>
      <c r="AJ53" s="2">
        <v>0</v>
      </c>
      <c r="AK53" s="2">
        <v>0</v>
      </c>
      <c r="AL53" s="2">
        <v>0</v>
      </c>
      <c r="AM53" s="2">
        <v>0</v>
      </c>
      <c r="AN53" s="3">
        <f t="shared" si="0"/>
        <v>88784</v>
      </c>
      <c r="AO53">
        <f t="shared" si="1"/>
        <v>1291801.5</v>
      </c>
      <c r="AP53">
        <f t="shared" si="2"/>
        <v>116600</v>
      </c>
      <c r="AQ53" s="3">
        <f t="shared" si="3"/>
        <v>1497185.5</v>
      </c>
    </row>
    <row r="54" spans="1:43" x14ac:dyDescent="0.25">
      <c r="A54" s="2">
        <v>5</v>
      </c>
      <c r="B54" s="2">
        <v>2018</v>
      </c>
      <c r="C54" s="2">
        <v>4</v>
      </c>
      <c r="D54" s="4">
        <v>13519.2</v>
      </c>
      <c r="E54" s="4">
        <v>40946.300000000003</v>
      </c>
      <c r="F54" s="4">
        <v>21100.6</v>
      </c>
      <c r="G54" s="2">
        <v>1</v>
      </c>
      <c r="H54" s="2">
        <v>74</v>
      </c>
      <c r="I54" s="2">
        <v>62.4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52.1</v>
      </c>
      <c r="P54" s="4">
        <v>6239.5</v>
      </c>
      <c r="Q54" s="4">
        <v>18829.400000000001</v>
      </c>
      <c r="R54" s="4">
        <v>1330.3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4">
        <v>4489.2</v>
      </c>
      <c r="Z54" s="4">
        <v>70845.3</v>
      </c>
      <c r="AA54" s="4">
        <v>69711.600000000006</v>
      </c>
      <c r="AB54" s="4">
        <v>63401.9</v>
      </c>
      <c r="AC54" s="4">
        <v>250188.3</v>
      </c>
      <c r="AD54" s="4">
        <v>52004.1</v>
      </c>
      <c r="AE54" s="2">
        <v>0</v>
      </c>
      <c r="AF54" s="4">
        <v>71915.100000000006</v>
      </c>
      <c r="AG54" s="2">
        <v>0</v>
      </c>
      <c r="AH54" s="4">
        <v>51962.3</v>
      </c>
      <c r="AI54" s="2">
        <v>0</v>
      </c>
      <c r="AJ54" s="2">
        <v>0</v>
      </c>
      <c r="AK54" s="2">
        <v>0</v>
      </c>
      <c r="AL54" s="2">
        <v>0</v>
      </c>
      <c r="AM54" s="2">
        <v>0</v>
      </c>
      <c r="AN54" s="3">
        <f t="shared" si="0"/>
        <v>75703.5</v>
      </c>
      <c r="AO54">
        <f t="shared" si="1"/>
        <v>537091.69999999995</v>
      </c>
      <c r="AP54">
        <f t="shared" si="2"/>
        <v>123877.40000000001</v>
      </c>
      <c r="AQ54" s="3">
        <f t="shared" si="3"/>
        <v>736672.6</v>
      </c>
    </row>
    <row r="55" spans="1:43" x14ac:dyDescent="0.25">
      <c r="A55" s="2">
        <v>5</v>
      </c>
      <c r="B55" s="2">
        <v>2018</v>
      </c>
      <c r="C55" s="2">
        <v>5</v>
      </c>
      <c r="D55" s="4">
        <v>9954.6</v>
      </c>
      <c r="E55" s="4">
        <v>30633.599999999999</v>
      </c>
      <c r="F55" s="4">
        <v>14923.3</v>
      </c>
      <c r="G55" s="2">
        <v>2.1</v>
      </c>
      <c r="H55" s="2">
        <v>81.400000000000006</v>
      </c>
      <c r="I55" s="2">
        <v>93.4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42.1</v>
      </c>
      <c r="P55" s="4">
        <v>5270.9</v>
      </c>
      <c r="Q55" s="4">
        <v>19048.099999999999</v>
      </c>
      <c r="R55" s="4">
        <v>1402.2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4">
        <v>2427.8000000000002</v>
      </c>
      <c r="Z55" s="4">
        <v>52903.199999999997</v>
      </c>
      <c r="AA55" s="4">
        <v>52081.4</v>
      </c>
      <c r="AB55" s="4">
        <v>43856</v>
      </c>
      <c r="AC55" s="4">
        <v>194456.6</v>
      </c>
      <c r="AD55" s="4">
        <v>49624.4</v>
      </c>
      <c r="AE55" s="2">
        <v>0</v>
      </c>
      <c r="AF55" s="4">
        <v>62886.8</v>
      </c>
      <c r="AG55" s="2">
        <v>0</v>
      </c>
      <c r="AH55" s="4">
        <v>48562.7</v>
      </c>
      <c r="AI55" s="2">
        <v>0</v>
      </c>
      <c r="AJ55" s="2">
        <v>0</v>
      </c>
      <c r="AK55" s="2">
        <v>0</v>
      </c>
      <c r="AL55" s="2">
        <v>0</v>
      </c>
      <c r="AM55" s="2">
        <v>0</v>
      </c>
      <c r="AN55" s="3">
        <f t="shared" si="0"/>
        <v>55688.4</v>
      </c>
      <c r="AO55">
        <f t="shared" si="1"/>
        <v>421112.7</v>
      </c>
      <c r="AP55">
        <f t="shared" si="2"/>
        <v>111449.5</v>
      </c>
      <c r="AQ55" s="3">
        <f t="shared" si="3"/>
        <v>588250.60000000009</v>
      </c>
    </row>
    <row r="56" spans="1:43" x14ac:dyDescent="0.25">
      <c r="A56" s="2">
        <v>5</v>
      </c>
      <c r="B56" s="2">
        <v>2018</v>
      </c>
      <c r="C56" s="2">
        <v>6</v>
      </c>
      <c r="D56" s="4">
        <v>9141.9</v>
      </c>
      <c r="E56" s="4">
        <v>28332.7</v>
      </c>
      <c r="F56" s="4">
        <v>12721</v>
      </c>
      <c r="G56" s="2">
        <v>1</v>
      </c>
      <c r="H56" s="2">
        <v>104.1</v>
      </c>
      <c r="I56" s="2">
        <v>38.299999999999997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46.2</v>
      </c>
      <c r="P56" s="4">
        <v>4251.8</v>
      </c>
      <c r="Q56" s="4">
        <v>13815.7</v>
      </c>
      <c r="R56" s="4">
        <v>1660.9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4">
        <v>2127</v>
      </c>
      <c r="Z56" s="4">
        <v>51689.5</v>
      </c>
      <c r="AA56" s="4">
        <v>48913.2</v>
      </c>
      <c r="AB56" s="4">
        <v>33369.1</v>
      </c>
      <c r="AC56" s="4">
        <v>220683.2</v>
      </c>
      <c r="AD56" s="4">
        <v>46212.5</v>
      </c>
      <c r="AE56" s="2">
        <v>0</v>
      </c>
      <c r="AF56" s="4">
        <v>56351.4</v>
      </c>
      <c r="AG56" s="2">
        <v>0</v>
      </c>
      <c r="AH56" s="4">
        <v>38918.699999999997</v>
      </c>
      <c r="AI56" s="2">
        <v>0</v>
      </c>
      <c r="AJ56" s="2">
        <v>0</v>
      </c>
      <c r="AK56" s="2">
        <v>0</v>
      </c>
      <c r="AL56" s="2">
        <v>0</v>
      </c>
      <c r="AM56" s="2">
        <v>0</v>
      </c>
      <c r="AN56" s="3">
        <f t="shared" si="0"/>
        <v>50339</v>
      </c>
      <c r="AO56">
        <f t="shared" si="1"/>
        <v>422769.1</v>
      </c>
      <c r="AP56">
        <f t="shared" si="2"/>
        <v>95270.1</v>
      </c>
      <c r="AQ56" s="3">
        <f t="shared" si="3"/>
        <v>568378.19999999995</v>
      </c>
    </row>
    <row r="57" spans="1:43" x14ac:dyDescent="0.25">
      <c r="A57" s="2">
        <v>5</v>
      </c>
      <c r="B57" s="2">
        <v>2018</v>
      </c>
      <c r="C57" s="2">
        <v>7</v>
      </c>
      <c r="D57" s="4">
        <v>5773.7</v>
      </c>
      <c r="E57" s="4">
        <v>22040.6</v>
      </c>
      <c r="F57" s="4">
        <v>15905.7</v>
      </c>
      <c r="G57" s="2">
        <v>1</v>
      </c>
      <c r="H57" s="2">
        <v>0</v>
      </c>
      <c r="I57" s="2">
        <v>43.7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45.3</v>
      </c>
      <c r="P57" s="4">
        <v>4343.3999999999996</v>
      </c>
      <c r="Q57" s="4">
        <v>11260.2</v>
      </c>
      <c r="R57" s="4">
        <v>1156.0999999999999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4">
        <v>3245.2</v>
      </c>
      <c r="Z57" s="4">
        <v>49267.9</v>
      </c>
      <c r="AA57" s="4">
        <v>39741.300000000003</v>
      </c>
      <c r="AB57" s="4">
        <v>16049.7</v>
      </c>
      <c r="AC57" s="4">
        <v>169494.9</v>
      </c>
      <c r="AD57" s="4">
        <v>46248.800000000003</v>
      </c>
      <c r="AE57" s="2">
        <v>0</v>
      </c>
      <c r="AF57" s="4">
        <v>64282.400000000001</v>
      </c>
      <c r="AG57" s="2">
        <v>0</v>
      </c>
      <c r="AH57" s="4">
        <v>40716</v>
      </c>
      <c r="AI57" s="2">
        <v>0</v>
      </c>
      <c r="AJ57" s="2">
        <v>0</v>
      </c>
      <c r="AK57" s="2">
        <v>0</v>
      </c>
      <c r="AL57" s="2">
        <v>0</v>
      </c>
      <c r="AM57" s="2">
        <v>0</v>
      </c>
      <c r="AN57" s="3">
        <f t="shared" si="0"/>
        <v>43764.7</v>
      </c>
      <c r="AO57">
        <f t="shared" si="1"/>
        <v>340852.8</v>
      </c>
      <c r="AP57">
        <f t="shared" si="2"/>
        <v>104998.39999999999</v>
      </c>
      <c r="AQ57" s="3">
        <f t="shared" si="3"/>
        <v>489615.9</v>
      </c>
    </row>
    <row r="58" spans="1:43" x14ac:dyDescent="0.25">
      <c r="A58" s="2">
        <v>5</v>
      </c>
      <c r="B58" s="2">
        <v>2018</v>
      </c>
      <c r="C58" s="2">
        <v>8</v>
      </c>
      <c r="D58" s="4">
        <v>6067.2</v>
      </c>
      <c r="E58" s="4">
        <v>21622.2</v>
      </c>
      <c r="F58" s="4">
        <v>15456.2</v>
      </c>
      <c r="G58" s="2">
        <v>1</v>
      </c>
      <c r="H58" s="2">
        <v>0</v>
      </c>
      <c r="I58" s="2">
        <v>-96.8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45</v>
      </c>
      <c r="P58" s="4">
        <v>4535.3999999999996</v>
      </c>
      <c r="Q58" s="4">
        <v>11545.8</v>
      </c>
      <c r="R58" s="4">
        <v>1284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4">
        <v>3401.1</v>
      </c>
      <c r="Z58" s="4">
        <v>46987.9</v>
      </c>
      <c r="AA58" s="4">
        <v>41763.9</v>
      </c>
      <c r="AB58" s="4">
        <v>16072.4</v>
      </c>
      <c r="AC58" s="4">
        <v>12055.6</v>
      </c>
      <c r="AD58" s="4">
        <v>44679.6</v>
      </c>
      <c r="AE58" s="2">
        <v>0</v>
      </c>
      <c r="AF58" s="4">
        <v>81958</v>
      </c>
      <c r="AG58" s="2">
        <v>0</v>
      </c>
      <c r="AH58" s="4">
        <v>64916.800000000003</v>
      </c>
      <c r="AI58" s="2">
        <v>0</v>
      </c>
      <c r="AJ58" s="2">
        <v>0</v>
      </c>
      <c r="AK58" s="2">
        <v>0</v>
      </c>
      <c r="AL58" s="2">
        <v>0</v>
      </c>
      <c r="AM58" s="2">
        <v>0</v>
      </c>
      <c r="AN58" s="3">
        <f t="shared" si="0"/>
        <v>43049.8</v>
      </c>
      <c r="AO58">
        <f t="shared" si="1"/>
        <v>182370.7</v>
      </c>
      <c r="AP58">
        <f t="shared" si="2"/>
        <v>146874.79999999999</v>
      </c>
      <c r="AQ58" s="3">
        <f t="shared" si="3"/>
        <v>372295.3</v>
      </c>
    </row>
    <row r="59" spans="1:43" x14ac:dyDescent="0.25">
      <c r="A59" s="2">
        <v>5</v>
      </c>
      <c r="B59" s="2">
        <v>2018</v>
      </c>
      <c r="C59" s="2">
        <v>9</v>
      </c>
      <c r="D59" s="4">
        <v>6079.2</v>
      </c>
      <c r="E59" s="4">
        <v>22087.1</v>
      </c>
      <c r="F59" s="4">
        <v>15755</v>
      </c>
      <c r="G59" s="2">
        <v>1</v>
      </c>
      <c r="H59" s="2">
        <v>0</v>
      </c>
      <c r="I59" s="2">
        <v>6.2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39</v>
      </c>
      <c r="P59" s="4">
        <v>5272.1</v>
      </c>
      <c r="Q59" s="4">
        <v>12637.9</v>
      </c>
      <c r="R59" s="4">
        <v>1164.4000000000001</v>
      </c>
      <c r="S59" s="2">
        <v>0</v>
      </c>
      <c r="T59" s="2">
        <v>10.4</v>
      </c>
      <c r="U59" s="2">
        <v>0</v>
      </c>
      <c r="V59" s="2">
        <v>0</v>
      </c>
      <c r="W59" s="2">
        <v>0</v>
      </c>
      <c r="X59" s="2">
        <v>0</v>
      </c>
      <c r="Y59" s="4">
        <v>3506.7</v>
      </c>
      <c r="Z59" s="4">
        <v>47007.199999999997</v>
      </c>
      <c r="AA59" s="4">
        <v>38250.400000000001</v>
      </c>
      <c r="AB59" s="4">
        <v>15642</v>
      </c>
      <c r="AC59" s="4">
        <v>149549.6</v>
      </c>
      <c r="AD59" s="4">
        <v>44763.3</v>
      </c>
      <c r="AE59" s="2">
        <v>0</v>
      </c>
      <c r="AF59" s="4">
        <v>82239.199999999997</v>
      </c>
      <c r="AG59" s="2">
        <v>0</v>
      </c>
      <c r="AH59" s="4">
        <v>34603</v>
      </c>
      <c r="AI59" s="2">
        <v>0</v>
      </c>
      <c r="AJ59" s="2">
        <v>0</v>
      </c>
      <c r="AK59" s="2">
        <v>0</v>
      </c>
      <c r="AL59" s="2">
        <v>0</v>
      </c>
      <c r="AM59" s="2">
        <v>0</v>
      </c>
      <c r="AN59" s="3">
        <f t="shared" si="0"/>
        <v>43928.5</v>
      </c>
      <c r="AO59">
        <f t="shared" si="1"/>
        <v>317843</v>
      </c>
      <c r="AP59">
        <f t="shared" si="2"/>
        <v>116842.2</v>
      </c>
      <c r="AQ59" s="3">
        <f t="shared" si="3"/>
        <v>478613.7</v>
      </c>
    </row>
    <row r="60" spans="1:43" x14ac:dyDescent="0.25">
      <c r="A60" s="2">
        <v>5</v>
      </c>
      <c r="B60" s="2">
        <v>2018</v>
      </c>
      <c r="C60" s="2">
        <v>10</v>
      </c>
      <c r="D60" s="4">
        <v>6127.2</v>
      </c>
      <c r="E60" s="4">
        <v>22589.8</v>
      </c>
      <c r="F60" s="4">
        <v>16244.2</v>
      </c>
      <c r="G60" s="2">
        <v>2.2000000000000002</v>
      </c>
      <c r="H60" s="2">
        <v>0</v>
      </c>
      <c r="I60" s="2">
        <v>4.2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34.700000000000003</v>
      </c>
      <c r="P60" s="4">
        <v>6037.2</v>
      </c>
      <c r="Q60" s="4">
        <v>20765.3</v>
      </c>
      <c r="R60" s="4">
        <v>2412.5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4">
        <v>3443.1</v>
      </c>
      <c r="Z60" s="4">
        <v>48353.1</v>
      </c>
      <c r="AA60" s="4">
        <v>40752.800000000003</v>
      </c>
      <c r="AB60" s="4">
        <v>23141.9</v>
      </c>
      <c r="AC60" s="4">
        <v>189286.9</v>
      </c>
      <c r="AD60" s="4">
        <v>51870.5</v>
      </c>
      <c r="AE60" s="2">
        <v>0</v>
      </c>
      <c r="AF60" s="4">
        <v>116141.3</v>
      </c>
      <c r="AG60" s="2">
        <v>0</v>
      </c>
      <c r="AH60" s="4">
        <v>46514.7</v>
      </c>
      <c r="AI60" s="2">
        <v>0</v>
      </c>
      <c r="AJ60" s="2">
        <v>0</v>
      </c>
      <c r="AK60" s="2">
        <v>0</v>
      </c>
      <c r="AL60" s="2">
        <v>0</v>
      </c>
      <c r="AM60" s="2">
        <v>0</v>
      </c>
      <c r="AN60" s="3">
        <f t="shared" si="0"/>
        <v>44967.599999999991</v>
      </c>
      <c r="AO60">
        <f t="shared" si="1"/>
        <v>386098</v>
      </c>
      <c r="AP60">
        <f t="shared" si="2"/>
        <v>162656</v>
      </c>
      <c r="AQ60" s="3">
        <f t="shared" si="3"/>
        <v>593721.59999999998</v>
      </c>
    </row>
    <row r="61" spans="1:43" x14ac:dyDescent="0.25">
      <c r="A61" s="2">
        <v>5</v>
      </c>
      <c r="B61" s="2">
        <v>2018</v>
      </c>
      <c r="C61" s="2">
        <v>11</v>
      </c>
      <c r="D61" s="4">
        <v>6703.5</v>
      </c>
      <c r="E61" s="4">
        <v>24986</v>
      </c>
      <c r="F61" s="4">
        <v>20092.2</v>
      </c>
      <c r="G61" s="2">
        <v>3.3</v>
      </c>
      <c r="H61" s="2">
        <v>0</v>
      </c>
      <c r="I61" s="2">
        <v>120.9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29.2</v>
      </c>
      <c r="P61" s="4">
        <v>5430.6</v>
      </c>
      <c r="Q61" s="4">
        <v>14684.5</v>
      </c>
      <c r="R61" s="4">
        <v>2673.3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4">
        <v>3707</v>
      </c>
      <c r="Z61" s="4">
        <v>49445.9</v>
      </c>
      <c r="AA61" s="4">
        <v>44788</v>
      </c>
      <c r="AB61" s="4">
        <v>20851.2</v>
      </c>
      <c r="AC61" s="4">
        <v>167603</v>
      </c>
      <c r="AD61" s="4">
        <v>55268.9</v>
      </c>
      <c r="AE61" s="2">
        <v>0</v>
      </c>
      <c r="AF61" s="4">
        <v>95538.8</v>
      </c>
      <c r="AG61" s="2">
        <v>0</v>
      </c>
      <c r="AH61" s="4">
        <v>38768.5</v>
      </c>
      <c r="AI61" s="2">
        <v>0</v>
      </c>
      <c r="AJ61" s="2">
        <v>0</v>
      </c>
      <c r="AK61" s="2">
        <v>0</v>
      </c>
      <c r="AL61" s="2">
        <v>0</v>
      </c>
      <c r="AM61" s="2">
        <v>0</v>
      </c>
      <c r="AN61" s="3">
        <f t="shared" si="0"/>
        <v>51905.9</v>
      </c>
      <c r="AO61">
        <f t="shared" si="1"/>
        <v>364481.60000000003</v>
      </c>
      <c r="AP61">
        <f t="shared" si="2"/>
        <v>134307.29999999999</v>
      </c>
      <c r="AQ61" s="3">
        <f t="shared" si="3"/>
        <v>550694.80000000005</v>
      </c>
    </row>
    <row r="62" spans="1:43" x14ac:dyDescent="0.25">
      <c r="A62" s="2">
        <v>5</v>
      </c>
      <c r="B62" s="2">
        <v>2018</v>
      </c>
      <c r="C62" s="2">
        <v>12</v>
      </c>
      <c r="D62" s="4">
        <v>10629.5</v>
      </c>
      <c r="E62" s="4">
        <v>53854.400000000001</v>
      </c>
      <c r="F62" s="4">
        <v>50630.400000000001</v>
      </c>
      <c r="G62" s="2">
        <v>2.2000000000000002</v>
      </c>
      <c r="H62" s="2">
        <v>0</v>
      </c>
      <c r="I62" s="2">
        <v>6.3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31</v>
      </c>
      <c r="P62" s="4">
        <v>7329.1</v>
      </c>
      <c r="Q62" s="4">
        <v>17419.8</v>
      </c>
      <c r="R62" s="4">
        <v>1151.0999999999999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4">
        <v>6936.1</v>
      </c>
      <c r="Z62" s="4">
        <v>66365.899999999994</v>
      </c>
      <c r="AA62" s="4">
        <v>75378.7</v>
      </c>
      <c r="AB62" s="4">
        <v>68128.100000000006</v>
      </c>
      <c r="AC62" s="4">
        <v>172011.7</v>
      </c>
      <c r="AD62" s="4">
        <v>63696.3</v>
      </c>
      <c r="AE62" s="2">
        <v>0</v>
      </c>
      <c r="AF62" s="4">
        <v>77516.100000000006</v>
      </c>
      <c r="AG62" s="2">
        <v>0</v>
      </c>
      <c r="AH62" s="4">
        <v>50690</v>
      </c>
      <c r="AI62" s="2">
        <v>0</v>
      </c>
      <c r="AJ62" s="2">
        <v>0</v>
      </c>
      <c r="AK62" s="2">
        <v>0</v>
      </c>
      <c r="AL62" s="2">
        <v>0</v>
      </c>
      <c r="AM62" s="2">
        <v>0</v>
      </c>
      <c r="AN62" s="3">
        <f t="shared" si="0"/>
        <v>115122.8</v>
      </c>
      <c r="AO62">
        <f t="shared" si="1"/>
        <v>478447.8</v>
      </c>
      <c r="AP62">
        <f t="shared" si="2"/>
        <v>128206.1</v>
      </c>
      <c r="AQ62" s="3">
        <f t="shared" si="3"/>
        <v>721776.7</v>
      </c>
    </row>
    <row r="63" spans="1:43" x14ac:dyDescent="0.25">
      <c r="A63" s="2">
        <v>6</v>
      </c>
      <c r="B63" s="2">
        <v>2018</v>
      </c>
      <c r="C63" s="2">
        <v>1</v>
      </c>
      <c r="D63" s="4">
        <v>84198.9</v>
      </c>
      <c r="E63" s="4">
        <v>430588.9</v>
      </c>
      <c r="F63" s="4">
        <v>496700.5</v>
      </c>
      <c r="G63" s="2">
        <v>17.899999999999999</v>
      </c>
      <c r="H63" s="4">
        <v>2347.6</v>
      </c>
      <c r="I63" s="2">
        <v>8.3000000000000007</v>
      </c>
      <c r="J63" s="2">
        <v>-5.5</v>
      </c>
      <c r="K63" s="4">
        <v>2266.8000000000002</v>
      </c>
      <c r="L63" s="4">
        <v>20019.099999999999</v>
      </c>
      <c r="M63" s="2">
        <v>0</v>
      </c>
      <c r="N63" s="2">
        <v>0</v>
      </c>
      <c r="O63" s="2">
        <v>33</v>
      </c>
      <c r="P63" s="4">
        <v>127447.4</v>
      </c>
      <c r="Q63" s="4">
        <v>72690.600000000006</v>
      </c>
      <c r="R63" s="4">
        <v>316464.2</v>
      </c>
      <c r="S63" s="4">
        <v>177009.1</v>
      </c>
      <c r="T63" s="2">
        <v>0</v>
      </c>
      <c r="U63" s="4">
        <v>40522</v>
      </c>
      <c r="V63" s="2">
        <v>0</v>
      </c>
      <c r="W63" s="2">
        <v>0</v>
      </c>
      <c r="X63" s="2">
        <v>402.8</v>
      </c>
      <c r="Y63" s="4">
        <v>143034</v>
      </c>
      <c r="Z63" s="4">
        <v>890659</v>
      </c>
      <c r="AA63" s="4">
        <v>1299472.3999999999</v>
      </c>
      <c r="AB63" s="4">
        <v>801906.3</v>
      </c>
      <c r="AC63" s="4">
        <v>878241.7</v>
      </c>
      <c r="AD63" s="4">
        <v>1893799.1</v>
      </c>
      <c r="AE63" s="4">
        <v>51716.7</v>
      </c>
      <c r="AF63" s="4">
        <v>3787873.7</v>
      </c>
      <c r="AG63" s="2">
        <v>0</v>
      </c>
      <c r="AH63" s="4">
        <v>4235845.0999999996</v>
      </c>
      <c r="AI63" s="2">
        <v>0</v>
      </c>
      <c r="AJ63" s="4">
        <v>71939.7</v>
      </c>
      <c r="AK63" s="4">
        <v>49058897.600000001</v>
      </c>
      <c r="AL63" s="2">
        <v>0</v>
      </c>
      <c r="AM63" s="4">
        <v>239066</v>
      </c>
      <c r="AN63" s="3">
        <f t="shared" si="0"/>
        <v>1036142.5000000001</v>
      </c>
      <c r="AO63">
        <f t="shared" si="1"/>
        <v>6641681.5999999996</v>
      </c>
      <c r="AP63">
        <f t="shared" si="2"/>
        <v>57445338.800000004</v>
      </c>
      <c r="AQ63" s="3">
        <f t="shared" si="3"/>
        <v>65123162.900000006</v>
      </c>
    </row>
    <row r="64" spans="1:43" x14ac:dyDescent="0.25">
      <c r="A64" s="2">
        <v>6</v>
      </c>
      <c r="B64" s="2">
        <v>2018</v>
      </c>
      <c r="C64" s="2">
        <v>2</v>
      </c>
      <c r="D64" s="4">
        <v>64055.4</v>
      </c>
      <c r="E64" s="4">
        <v>318905.8</v>
      </c>
      <c r="F64" s="4">
        <v>397996</v>
      </c>
      <c r="G64" s="2">
        <v>21</v>
      </c>
      <c r="H64" s="4">
        <v>1613</v>
      </c>
      <c r="I64" s="2">
        <v>7.3</v>
      </c>
      <c r="J64" s="2">
        <v>201.2</v>
      </c>
      <c r="K64" s="4">
        <v>2587.3000000000002</v>
      </c>
      <c r="L64" s="4">
        <v>6624.6</v>
      </c>
      <c r="M64" s="2">
        <v>0</v>
      </c>
      <c r="N64" s="2">
        <v>0</v>
      </c>
      <c r="O64" s="4">
        <v>2014.4</v>
      </c>
      <c r="P64" s="4">
        <v>106234.9</v>
      </c>
      <c r="Q64" s="4">
        <v>141940.70000000001</v>
      </c>
      <c r="R64" s="4">
        <v>222629.5</v>
      </c>
      <c r="S64" s="4">
        <v>47712.1</v>
      </c>
      <c r="T64" s="2">
        <v>0</v>
      </c>
      <c r="U64" s="4">
        <v>21950.1</v>
      </c>
      <c r="V64" s="2">
        <v>0</v>
      </c>
      <c r="W64" s="2">
        <v>0</v>
      </c>
      <c r="X64" s="2">
        <v>305.8</v>
      </c>
      <c r="Y64" s="4">
        <v>100809.5</v>
      </c>
      <c r="Z64" s="4">
        <v>716661.1</v>
      </c>
      <c r="AA64" s="4">
        <v>1029092.2</v>
      </c>
      <c r="AB64" s="4">
        <v>774993.3</v>
      </c>
      <c r="AC64" s="4">
        <v>819242.3</v>
      </c>
      <c r="AD64" s="4">
        <v>1548335</v>
      </c>
      <c r="AE64" s="4">
        <v>10300.5</v>
      </c>
      <c r="AF64" s="4">
        <v>3018111.3</v>
      </c>
      <c r="AG64" s="2">
        <v>0</v>
      </c>
      <c r="AH64" s="4">
        <v>3099765.9</v>
      </c>
      <c r="AI64" s="4">
        <v>12139.7</v>
      </c>
      <c r="AJ64" s="4">
        <v>553676.19999999995</v>
      </c>
      <c r="AK64" s="4">
        <v>36045512.200000003</v>
      </c>
      <c r="AL64" s="2">
        <v>0</v>
      </c>
      <c r="AM64" s="4">
        <v>180002.1</v>
      </c>
      <c r="AN64" s="3">
        <f t="shared" si="0"/>
        <v>792011.6</v>
      </c>
      <c r="AO64">
        <f t="shared" si="1"/>
        <v>5531920.8999999994</v>
      </c>
      <c r="AP64">
        <f t="shared" si="2"/>
        <v>42919507.900000006</v>
      </c>
      <c r="AQ64" s="3">
        <f t="shared" si="3"/>
        <v>49243440.400000006</v>
      </c>
    </row>
    <row r="65" spans="1:43" x14ac:dyDescent="0.25">
      <c r="A65" s="2">
        <v>6</v>
      </c>
      <c r="B65" s="2">
        <v>2018</v>
      </c>
      <c r="C65" s="2">
        <v>3</v>
      </c>
      <c r="D65" s="4">
        <v>46602</v>
      </c>
      <c r="E65" s="4">
        <v>198551.5</v>
      </c>
      <c r="F65" s="4">
        <v>210142.1</v>
      </c>
      <c r="G65" s="2">
        <v>16.8</v>
      </c>
      <c r="H65" s="4">
        <v>1839.3</v>
      </c>
      <c r="I65" s="2">
        <v>8.4</v>
      </c>
      <c r="J65" s="2">
        <v>-92.8</v>
      </c>
      <c r="K65" s="4">
        <v>1723.7</v>
      </c>
      <c r="L65" s="4">
        <v>10522.2</v>
      </c>
      <c r="M65" s="2">
        <v>0</v>
      </c>
      <c r="N65" s="2">
        <v>0</v>
      </c>
      <c r="O65" s="2">
        <v>36.299999999999997</v>
      </c>
      <c r="P65" s="4">
        <v>51038.1</v>
      </c>
      <c r="Q65" s="4">
        <v>126407.7</v>
      </c>
      <c r="R65" s="4">
        <v>193906.3</v>
      </c>
      <c r="S65" s="4">
        <v>79527.399999999994</v>
      </c>
      <c r="T65" s="2">
        <v>0</v>
      </c>
      <c r="U65" s="4">
        <v>33703.800000000003</v>
      </c>
      <c r="V65" s="2">
        <v>0</v>
      </c>
      <c r="W65" s="2">
        <v>0</v>
      </c>
      <c r="X65" s="4">
        <v>7557.9</v>
      </c>
      <c r="Y65" s="4">
        <v>69740.7</v>
      </c>
      <c r="Z65" s="4">
        <v>675700</v>
      </c>
      <c r="AA65" s="4">
        <v>960278.4</v>
      </c>
      <c r="AB65" s="4">
        <v>690739.3</v>
      </c>
      <c r="AC65" s="4">
        <v>785689.7</v>
      </c>
      <c r="AD65" s="4">
        <v>1753853.1</v>
      </c>
      <c r="AE65" s="2">
        <v>62.2</v>
      </c>
      <c r="AF65" s="4">
        <v>4060453.4</v>
      </c>
      <c r="AG65" s="4">
        <v>9860.1</v>
      </c>
      <c r="AH65" s="4">
        <v>3354704</v>
      </c>
      <c r="AI65" s="2">
        <v>0</v>
      </c>
      <c r="AJ65" s="4">
        <v>25606.2</v>
      </c>
      <c r="AK65" s="4">
        <v>46485363.799999997</v>
      </c>
      <c r="AL65" s="2">
        <v>0</v>
      </c>
      <c r="AM65" s="4">
        <v>215925.9</v>
      </c>
      <c r="AN65" s="3">
        <f t="shared" si="0"/>
        <v>469313.2</v>
      </c>
      <c r="AO65">
        <f t="shared" si="1"/>
        <v>5428178.7000000011</v>
      </c>
      <c r="AP65">
        <f t="shared" si="2"/>
        <v>54151975.599999994</v>
      </c>
      <c r="AQ65" s="3">
        <f t="shared" si="3"/>
        <v>60049467.499999993</v>
      </c>
    </row>
    <row r="66" spans="1:43" x14ac:dyDescent="0.25">
      <c r="A66" s="2">
        <v>6</v>
      </c>
      <c r="B66" s="2">
        <v>2018</v>
      </c>
      <c r="C66" s="2">
        <v>4</v>
      </c>
      <c r="D66" s="4">
        <v>45445.7</v>
      </c>
      <c r="E66" s="4">
        <v>188907.6</v>
      </c>
      <c r="F66" s="4">
        <v>219401.5</v>
      </c>
      <c r="G66" s="2">
        <v>16.8</v>
      </c>
      <c r="H66" s="4">
        <v>1566.6</v>
      </c>
      <c r="I66" s="2">
        <v>7.3</v>
      </c>
      <c r="J66" s="2">
        <v>98.1</v>
      </c>
      <c r="K66" s="4">
        <v>1871.9</v>
      </c>
      <c r="L66" s="4">
        <v>8495.7999999999993</v>
      </c>
      <c r="M66" s="2">
        <v>0</v>
      </c>
      <c r="N66" s="2">
        <v>0</v>
      </c>
      <c r="O66" s="2">
        <v>53.4</v>
      </c>
      <c r="P66" s="4">
        <v>38606.400000000001</v>
      </c>
      <c r="Q66" s="4">
        <v>110259.8</v>
      </c>
      <c r="R66" s="4">
        <v>150931.5</v>
      </c>
      <c r="S66" s="4">
        <v>95679.5</v>
      </c>
      <c r="T66" s="2">
        <v>0</v>
      </c>
      <c r="U66" s="4">
        <v>25633.200000000001</v>
      </c>
      <c r="V66" s="2">
        <v>0</v>
      </c>
      <c r="W66" s="2">
        <v>0</v>
      </c>
      <c r="X66" s="4">
        <v>8393</v>
      </c>
      <c r="Y66" s="4">
        <v>62072.7</v>
      </c>
      <c r="Z66" s="4">
        <v>641127.19999999995</v>
      </c>
      <c r="AA66" s="4">
        <v>891934.7</v>
      </c>
      <c r="AB66" s="4">
        <v>626119.69999999995</v>
      </c>
      <c r="AC66" s="4">
        <v>669807.4</v>
      </c>
      <c r="AD66" s="4">
        <v>1477285.9</v>
      </c>
      <c r="AE66" s="4">
        <v>9687.7000000000007</v>
      </c>
      <c r="AF66" s="4">
        <v>3362636.5</v>
      </c>
      <c r="AG66" s="2">
        <v>0</v>
      </c>
      <c r="AH66" s="4">
        <v>4026740.3</v>
      </c>
      <c r="AI66" s="2">
        <v>0</v>
      </c>
      <c r="AJ66" s="4">
        <v>249243.6</v>
      </c>
      <c r="AK66" s="4">
        <v>34567687.399999999</v>
      </c>
      <c r="AL66" s="2">
        <v>0</v>
      </c>
      <c r="AM66" s="4">
        <v>185070.3</v>
      </c>
      <c r="AN66" s="3">
        <f t="shared" si="0"/>
        <v>465811.29999999993</v>
      </c>
      <c r="AO66">
        <f t="shared" si="1"/>
        <v>4797904.3999999994</v>
      </c>
      <c r="AP66">
        <f t="shared" si="2"/>
        <v>42401065.799999997</v>
      </c>
      <c r="AQ66" s="3">
        <f t="shared" si="3"/>
        <v>47664781.5</v>
      </c>
    </row>
    <row r="67" spans="1:43" x14ac:dyDescent="0.25">
      <c r="A67" s="2">
        <v>6</v>
      </c>
      <c r="B67" s="2">
        <v>2018</v>
      </c>
      <c r="C67" s="2">
        <v>5</v>
      </c>
      <c r="D67" s="4">
        <v>39386.400000000001</v>
      </c>
      <c r="E67" s="4">
        <v>156960.1</v>
      </c>
      <c r="F67" s="4">
        <v>163937.5</v>
      </c>
      <c r="G67" s="2">
        <v>11.7</v>
      </c>
      <c r="H67" s="4">
        <v>1720.6</v>
      </c>
      <c r="I67" s="2">
        <v>7.3</v>
      </c>
      <c r="J67" s="2">
        <v>30.4</v>
      </c>
      <c r="K67" s="4">
        <v>1440</v>
      </c>
      <c r="L67" s="4">
        <v>7362.7</v>
      </c>
      <c r="M67" s="2">
        <v>0</v>
      </c>
      <c r="N67" s="2">
        <v>0</v>
      </c>
      <c r="O67" s="2">
        <v>29.4</v>
      </c>
      <c r="P67" s="4">
        <v>25294</v>
      </c>
      <c r="Q67" s="4">
        <v>88287.3</v>
      </c>
      <c r="R67" s="4">
        <v>116336.1</v>
      </c>
      <c r="S67" s="4">
        <v>90270.399999999994</v>
      </c>
      <c r="T67" s="2">
        <v>0</v>
      </c>
      <c r="U67" s="2">
        <v>0</v>
      </c>
      <c r="V67" s="2">
        <v>0</v>
      </c>
      <c r="W67" s="2">
        <v>0</v>
      </c>
      <c r="X67" s="4">
        <v>8251.7999999999993</v>
      </c>
      <c r="Y67" s="4">
        <v>54126.3</v>
      </c>
      <c r="Z67" s="4">
        <v>596272.6</v>
      </c>
      <c r="AA67" s="4">
        <v>839143</v>
      </c>
      <c r="AB67" s="4">
        <v>606972.69999999995</v>
      </c>
      <c r="AC67" s="4">
        <v>575446.1</v>
      </c>
      <c r="AD67" s="4">
        <v>1789332.4</v>
      </c>
      <c r="AE67" s="4">
        <v>17889.5</v>
      </c>
      <c r="AF67" s="4">
        <v>3252015.1</v>
      </c>
      <c r="AG67" s="4">
        <v>105544.2</v>
      </c>
      <c r="AH67" s="4">
        <v>3536236.7</v>
      </c>
      <c r="AI67" s="2">
        <v>0</v>
      </c>
      <c r="AJ67" s="4">
        <v>1009415.5</v>
      </c>
      <c r="AK67" s="4">
        <v>41921218.600000001</v>
      </c>
      <c r="AL67" s="2">
        <v>0</v>
      </c>
      <c r="AM67" s="4">
        <v>165795.6</v>
      </c>
      <c r="AN67" s="3">
        <f t="shared" si="0"/>
        <v>370856.7</v>
      </c>
      <c r="AO67">
        <f t="shared" si="1"/>
        <v>4789762.0999999996</v>
      </c>
      <c r="AP67">
        <f t="shared" si="2"/>
        <v>50008115.200000003</v>
      </c>
      <c r="AQ67" s="3">
        <f t="shared" si="3"/>
        <v>55168734</v>
      </c>
    </row>
    <row r="68" spans="1:43" x14ac:dyDescent="0.25">
      <c r="A68" s="2">
        <v>6</v>
      </c>
      <c r="B68" s="2">
        <v>2018</v>
      </c>
      <c r="C68" s="2">
        <v>6</v>
      </c>
      <c r="D68" s="4">
        <v>35815.800000000003</v>
      </c>
      <c r="E68" s="4">
        <v>139992.29999999999</v>
      </c>
      <c r="F68" s="4">
        <v>143090.70000000001</v>
      </c>
      <c r="G68" s="2">
        <v>25.9</v>
      </c>
      <c r="H68" s="4">
        <v>1165.4000000000001</v>
      </c>
      <c r="I68" s="2">
        <v>8.3000000000000007</v>
      </c>
      <c r="J68" s="2">
        <v>74.099999999999994</v>
      </c>
      <c r="K68" s="4">
        <v>1394.3</v>
      </c>
      <c r="L68" s="4">
        <v>5538</v>
      </c>
      <c r="M68" s="2">
        <v>0</v>
      </c>
      <c r="N68" s="2">
        <v>0</v>
      </c>
      <c r="O68" s="2">
        <v>28.1</v>
      </c>
      <c r="P68" s="4">
        <v>21061.3</v>
      </c>
      <c r="Q68" s="4">
        <v>79562.3</v>
      </c>
      <c r="R68" s="4">
        <v>97663.2</v>
      </c>
      <c r="S68" s="4">
        <v>87064.6</v>
      </c>
      <c r="T68" s="2">
        <v>0</v>
      </c>
      <c r="U68" s="4">
        <v>40033.1</v>
      </c>
      <c r="V68" s="2">
        <v>0</v>
      </c>
      <c r="W68" s="2">
        <v>0</v>
      </c>
      <c r="X68" s="4">
        <v>6518.2</v>
      </c>
      <c r="Y68" s="4">
        <v>45764.1</v>
      </c>
      <c r="Z68" s="4">
        <v>591135.30000000005</v>
      </c>
      <c r="AA68" s="4">
        <v>826016.5</v>
      </c>
      <c r="AB68" s="4">
        <v>559927.6</v>
      </c>
      <c r="AC68" s="4">
        <v>588384.19999999995</v>
      </c>
      <c r="AD68" s="4">
        <v>1781045.6</v>
      </c>
      <c r="AE68" s="2">
        <v>252.5</v>
      </c>
      <c r="AF68" s="4">
        <v>3319103.8</v>
      </c>
      <c r="AG68" s="2">
        <v>0</v>
      </c>
      <c r="AH68" s="4">
        <v>3752880.8</v>
      </c>
      <c r="AI68" s="2">
        <v>0</v>
      </c>
      <c r="AJ68" s="4">
        <v>410445.5</v>
      </c>
      <c r="AK68" s="4">
        <v>38059324.200000003</v>
      </c>
      <c r="AL68" s="2">
        <v>0</v>
      </c>
      <c r="AM68" s="4">
        <v>153793.5</v>
      </c>
      <c r="AN68" s="3">
        <f t="shared" ref="AN68:AN131" si="4">SUM(D68:M68)</f>
        <v>327104.8</v>
      </c>
      <c r="AO68">
        <f t="shared" ref="AO68:AO131" si="5">SUM(N68:AD68)</f>
        <v>4724204.0999999996</v>
      </c>
      <c r="AP68">
        <f t="shared" ref="AP68:AP131" si="6">SUM(AE68:AM68)</f>
        <v>45695800.300000004</v>
      </c>
      <c r="AQ68" s="3">
        <f t="shared" ref="AQ68:AQ131" si="7">SUM(AN68:AP68)</f>
        <v>50747109.200000003</v>
      </c>
    </row>
    <row r="69" spans="1:43" x14ac:dyDescent="0.25">
      <c r="A69" s="2">
        <v>6</v>
      </c>
      <c r="B69" s="2">
        <v>2018</v>
      </c>
      <c r="C69" s="2">
        <v>7</v>
      </c>
      <c r="D69" s="4">
        <v>29193.1</v>
      </c>
      <c r="E69" s="4">
        <v>108706.4</v>
      </c>
      <c r="F69" s="4">
        <v>127309.2</v>
      </c>
      <c r="G69" s="2">
        <v>24.2</v>
      </c>
      <c r="H69" s="4">
        <v>1216.8</v>
      </c>
      <c r="I69" s="2">
        <v>0</v>
      </c>
      <c r="J69" s="2">
        <v>10.4</v>
      </c>
      <c r="K69" s="4">
        <v>4410.3</v>
      </c>
      <c r="L69" s="4">
        <v>1582.8</v>
      </c>
      <c r="M69" s="4">
        <v>3038.3</v>
      </c>
      <c r="N69" s="2">
        <v>0</v>
      </c>
      <c r="O69" s="2">
        <v>128.5</v>
      </c>
      <c r="P69" s="4">
        <v>17089.400000000001</v>
      </c>
      <c r="Q69" s="4">
        <v>76188.3</v>
      </c>
      <c r="R69" s="4">
        <v>105352.4</v>
      </c>
      <c r="S69" s="4">
        <v>78057.8</v>
      </c>
      <c r="T69" s="2">
        <v>0</v>
      </c>
      <c r="U69" s="4">
        <v>17358.8</v>
      </c>
      <c r="V69" s="2">
        <v>0</v>
      </c>
      <c r="W69" s="2">
        <v>0</v>
      </c>
      <c r="X69" s="4">
        <v>6496.4</v>
      </c>
      <c r="Y69" s="4">
        <v>41236.9</v>
      </c>
      <c r="Z69" s="4">
        <v>509285.6</v>
      </c>
      <c r="AA69" s="4">
        <v>745405.9</v>
      </c>
      <c r="AB69" s="4">
        <v>441655.1</v>
      </c>
      <c r="AC69" s="4">
        <v>648048.69999999995</v>
      </c>
      <c r="AD69" s="4">
        <v>1727777.1</v>
      </c>
      <c r="AE69" s="2">
        <v>120.3</v>
      </c>
      <c r="AF69" s="4">
        <v>3064347.5</v>
      </c>
      <c r="AG69" s="2">
        <v>0</v>
      </c>
      <c r="AH69" s="4">
        <v>3840786.1</v>
      </c>
      <c r="AI69" s="2">
        <v>0</v>
      </c>
      <c r="AJ69" s="2">
        <v>0</v>
      </c>
      <c r="AK69" s="4">
        <v>38281796.399999999</v>
      </c>
      <c r="AL69" s="2">
        <v>0</v>
      </c>
      <c r="AM69" s="4">
        <v>158630</v>
      </c>
      <c r="AN69" s="3">
        <f t="shared" si="4"/>
        <v>275491.5</v>
      </c>
      <c r="AO69">
        <f t="shared" si="5"/>
        <v>4414080.9000000004</v>
      </c>
      <c r="AP69">
        <f t="shared" si="6"/>
        <v>45345680.299999997</v>
      </c>
      <c r="AQ69" s="3">
        <f t="shared" si="7"/>
        <v>50035252.699999996</v>
      </c>
    </row>
    <row r="70" spans="1:43" x14ac:dyDescent="0.25">
      <c r="A70" s="2">
        <v>6</v>
      </c>
      <c r="B70" s="2">
        <v>2018</v>
      </c>
      <c r="C70" s="2">
        <v>8</v>
      </c>
      <c r="D70" s="4">
        <v>28777.9</v>
      </c>
      <c r="E70" s="4">
        <v>105631.6</v>
      </c>
      <c r="F70" s="4">
        <v>124445.1</v>
      </c>
      <c r="G70" s="2">
        <v>18.8</v>
      </c>
      <c r="H70" s="4">
        <v>1154.7</v>
      </c>
      <c r="I70" s="2">
        <v>0</v>
      </c>
      <c r="J70" s="2">
        <v>10.4</v>
      </c>
      <c r="K70" s="4">
        <v>3850.9</v>
      </c>
      <c r="L70" s="4">
        <v>1463</v>
      </c>
      <c r="M70" s="4">
        <v>3264.3</v>
      </c>
      <c r="N70" s="2">
        <v>0</v>
      </c>
      <c r="O70" s="2">
        <v>51.5</v>
      </c>
      <c r="P70" s="4">
        <v>16900.3</v>
      </c>
      <c r="Q70" s="4">
        <v>73332.7</v>
      </c>
      <c r="R70" s="4">
        <v>98895.7</v>
      </c>
      <c r="S70" s="4">
        <v>77991.199999999997</v>
      </c>
      <c r="T70" s="2">
        <v>0</v>
      </c>
      <c r="U70" s="2">
        <v>0</v>
      </c>
      <c r="V70" s="2">
        <v>0</v>
      </c>
      <c r="W70" s="2">
        <v>0</v>
      </c>
      <c r="X70" s="4">
        <v>6769.5</v>
      </c>
      <c r="Y70" s="4">
        <v>37524.6</v>
      </c>
      <c r="Z70" s="4">
        <v>522572.9</v>
      </c>
      <c r="AA70" s="4">
        <v>767735</v>
      </c>
      <c r="AB70" s="4">
        <v>630094</v>
      </c>
      <c r="AC70" s="4">
        <v>669075</v>
      </c>
      <c r="AD70" s="4">
        <v>1727038.3</v>
      </c>
      <c r="AE70" s="2">
        <v>0</v>
      </c>
      <c r="AF70" s="4">
        <v>3122273.4</v>
      </c>
      <c r="AG70" s="4">
        <v>42460.7</v>
      </c>
      <c r="AH70" s="4">
        <v>3450398.2</v>
      </c>
      <c r="AI70" s="2">
        <v>0</v>
      </c>
      <c r="AJ70" s="4">
        <v>1423718.2</v>
      </c>
      <c r="AK70" s="4">
        <v>42087601.399999999</v>
      </c>
      <c r="AL70" s="2">
        <v>0</v>
      </c>
      <c r="AM70" s="4">
        <v>148245.29999999999</v>
      </c>
      <c r="AN70" s="3">
        <f t="shared" si="4"/>
        <v>268616.7</v>
      </c>
      <c r="AO70">
        <f t="shared" si="5"/>
        <v>4627980.7</v>
      </c>
      <c r="AP70">
        <f t="shared" si="6"/>
        <v>50274697.199999996</v>
      </c>
      <c r="AQ70" s="3">
        <f t="shared" si="7"/>
        <v>55171294.599999994</v>
      </c>
    </row>
    <row r="71" spans="1:43" x14ac:dyDescent="0.25">
      <c r="A71" s="2">
        <v>6</v>
      </c>
      <c r="B71" s="2">
        <v>2018</v>
      </c>
      <c r="C71" s="2">
        <v>9</v>
      </c>
      <c r="D71" s="4">
        <v>29373.4</v>
      </c>
      <c r="E71" s="4">
        <v>109463.6</v>
      </c>
      <c r="F71" s="4">
        <v>127364.6</v>
      </c>
      <c r="G71" s="2">
        <v>142.80000000000001</v>
      </c>
      <c r="H71" s="4">
        <v>1212.7</v>
      </c>
      <c r="I71" s="2">
        <v>0</v>
      </c>
      <c r="J71" s="2">
        <v>16.7</v>
      </c>
      <c r="K71" s="4">
        <v>1208</v>
      </c>
      <c r="L71" s="4">
        <v>1998.2</v>
      </c>
      <c r="M71" s="4">
        <v>2946.8</v>
      </c>
      <c r="N71" s="2">
        <v>0</v>
      </c>
      <c r="O71" s="2">
        <v>43.7</v>
      </c>
      <c r="P71" s="4">
        <v>16980.099999999999</v>
      </c>
      <c r="Q71" s="4">
        <v>77014.899999999994</v>
      </c>
      <c r="R71" s="4">
        <v>116479.3</v>
      </c>
      <c r="S71" s="4">
        <v>99668.4</v>
      </c>
      <c r="T71" s="2">
        <v>0</v>
      </c>
      <c r="U71" s="2">
        <v>0</v>
      </c>
      <c r="V71" s="2">
        <v>0</v>
      </c>
      <c r="W71" s="2">
        <v>0</v>
      </c>
      <c r="X71" s="4">
        <v>6850.3</v>
      </c>
      <c r="Y71" s="4">
        <v>42917.4</v>
      </c>
      <c r="Z71" s="4">
        <v>540367.19999999995</v>
      </c>
      <c r="AA71" s="4">
        <v>804851.6</v>
      </c>
      <c r="AB71" s="4">
        <v>497592.9</v>
      </c>
      <c r="AC71" s="4">
        <v>621797.6</v>
      </c>
      <c r="AD71" s="4">
        <v>1699856.3</v>
      </c>
      <c r="AE71" s="2">
        <v>0</v>
      </c>
      <c r="AF71" s="4">
        <v>3071316</v>
      </c>
      <c r="AG71" s="4">
        <v>89554.5</v>
      </c>
      <c r="AH71" s="4">
        <v>3585457.9</v>
      </c>
      <c r="AI71" s="2">
        <v>0</v>
      </c>
      <c r="AJ71" s="4">
        <v>832668.8</v>
      </c>
      <c r="AK71" s="4">
        <v>42556075.200000003</v>
      </c>
      <c r="AL71" s="2">
        <v>0</v>
      </c>
      <c r="AM71" s="4">
        <v>141003.4</v>
      </c>
      <c r="AN71" s="3">
        <f t="shared" si="4"/>
        <v>273726.8</v>
      </c>
      <c r="AO71">
        <f t="shared" si="5"/>
        <v>4524419.7</v>
      </c>
      <c r="AP71">
        <f t="shared" si="6"/>
        <v>50276075.800000004</v>
      </c>
      <c r="AQ71" s="3">
        <f t="shared" si="7"/>
        <v>55074222.300000004</v>
      </c>
    </row>
    <row r="72" spans="1:43" x14ac:dyDescent="0.25">
      <c r="A72" s="2">
        <v>6</v>
      </c>
      <c r="B72" s="2">
        <v>2018</v>
      </c>
      <c r="C72" s="2">
        <v>10</v>
      </c>
      <c r="D72" s="4">
        <v>30581.8</v>
      </c>
      <c r="E72" s="4">
        <v>110497.4</v>
      </c>
      <c r="F72" s="4">
        <v>131808.1</v>
      </c>
      <c r="G72" s="2">
        <v>-101.2</v>
      </c>
      <c r="H72" s="4">
        <v>1545.4</v>
      </c>
      <c r="I72" s="2">
        <v>0</v>
      </c>
      <c r="J72" s="2">
        <v>17.7</v>
      </c>
      <c r="K72" s="4">
        <v>1060.5999999999999</v>
      </c>
      <c r="L72" s="4">
        <v>1908.1</v>
      </c>
      <c r="M72" s="4">
        <v>3347.1</v>
      </c>
      <c r="N72" s="2">
        <v>0</v>
      </c>
      <c r="O72" s="2">
        <v>27.2</v>
      </c>
      <c r="P72" s="4">
        <v>16105</v>
      </c>
      <c r="Q72" s="4">
        <v>76882.3</v>
      </c>
      <c r="R72" s="4">
        <v>102399.8</v>
      </c>
      <c r="S72" s="4">
        <v>74945.5</v>
      </c>
      <c r="T72" s="2">
        <v>0</v>
      </c>
      <c r="U72" s="2">
        <v>482.2</v>
      </c>
      <c r="V72" s="2">
        <v>0</v>
      </c>
      <c r="W72" s="2">
        <v>0</v>
      </c>
      <c r="X72" s="4">
        <v>5770.6</v>
      </c>
      <c r="Y72" s="4">
        <v>39634.5</v>
      </c>
      <c r="Z72" s="4">
        <v>498664.8</v>
      </c>
      <c r="AA72" s="4">
        <v>719582.9</v>
      </c>
      <c r="AB72" s="4">
        <v>508160.3</v>
      </c>
      <c r="AC72" s="4">
        <v>628362.30000000005</v>
      </c>
      <c r="AD72" s="4">
        <v>1715316.6</v>
      </c>
      <c r="AE72" s="2">
        <v>0</v>
      </c>
      <c r="AF72" s="4">
        <v>3308398.5</v>
      </c>
      <c r="AG72" s="4">
        <v>39617.1</v>
      </c>
      <c r="AH72" s="4">
        <v>4676781.8</v>
      </c>
      <c r="AI72" s="2">
        <v>0</v>
      </c>
      <c r="AJ72" s="4">
        <v>1107209.1000000001</v>
      </c>
      <c r="AK72" s="4">
        <v>44376914.799999997</v>
      </c>
      <c r="AL72" s="2">
        <v>0</v>
      </c>
      <c r="AM72" s="4">
        <v>163308.79999999999</v>
      </c>
      <c r="AN72" s="3">
        <f t="shared" si="4"/>
        <v>280664.99999999994</v>
      </c>
      <c r="AO72">
        <f t="shared" si="5"/>
        <v>4386334</v>
      </c>
      <c r="AP72">
        <f t="shared" si="6"/>
        <v>53672230.099999994</v>
      </c>
      <c r="AQ72" s="3">
        <f t="shared" si="7"/>
        <v>58339229.099999994</v>
      </c>
    </row>
    <row r="73" spans="1:43" x14ac:dyDescent="0.25">
      <c r="A73" s="2">
        <v>6</v>
      </c>
      <c r="B73" s="2">
        <v>2018</v>
      </c>
      <c r="C73" s="2">
        <v>11</v>
      </c>
      <c r="D73" s="4">
        <v>31140.799999999999</v>
      </c>
      <c r="E73" s="4">
        <v>115002.6</v>
      </c>
      <c r="F73" s="4">
        <v>145499.9</v>
      </c>
      <c r="G73" s="2">
        <v>19.7</v>
      </c>
      <c r="H73" s="4">
        <v>3318.1</v>
      </c>
      <c r="I73" s="2">
        <v>0</v>
      </c>
      <c r="J73" s="2">
        <v>16.7</v>
      </c>
      <c r="K73" s="4">
        <v>-4802.6000000000004</v>
      </c>
      <c r="L73" s="4">
        <v>3039.6</v>
      </c>
      <c r="M73" s="4">
        <v>5502.3</v>
      </c>
      <c r="N73" s="2">
        <v>0</v>
      </c>
      <c r="O73" s="2">
        <v>24.9</v>
      </c>
      <c r="P73" s="4">
        <v>20560.3</v>
      </c>
      <c r="Q73" s="4">
        <v>80435.100000000006</v>
      </c>
      <c r="R73" s="4">
        <v>122639.8</v>
      </c>
      <c r="S73" s="4">
        <v>80929.600000000006</v>
      </c>
      <c r="T73" s="2">
        <v>0</v>
      </c>
      <c r="U73" s="4">
        <v>10689.1</v>
      </c>
      <c r="V73" s="2">
        <v>0</v>
      </c>
      <c r="W73" s="2">
        <v>0</v>
      </c>
      <c r="X73" s="4">
        <v>-24305</v>
      </c>
      <c r="Y73" s="4">
        <v>49572.2</v>
      </c>
      <c r="Z73" s="4">
        <v>514180.3</v>
      </c>
      <c r="AA73" s="4">
        <v>811684</v>
      </c>
      <c r="AB73" s="4">
        <v>532586.5</v>
      </c>
      <c r="AC73" s="4">
        <v>607893.69999999995</v>
      </c>
      <c r="AD73" s="4">
        <v>1857624.2</v>
      </c>
      <c r="AE73" s="4">
        <v>1658</v>
      </c>
      <c r="AF73" s="4">
        <v>3719963.6</v>
      </c>
      <c r="AG73" s="4">
        <v>156404.29999999999</v>
      </c>
      <c r="AH73" s="4">
        <v>3898105.6</v>
      </c>
      <c r="AI73" s="4">
        <v>46702.6</v>
      </c>
      <c r="AJ73" s="4">
        <v>951779.1</v>
      </c>
      <c r="AK73" s="4">
        <v>51214885.100000001</v>
      </c>
      <c r="AL73" s="2">
        <v>0</v>
      </c>
      <c r="AM73" s="4">
        <v>184026.1</v>
      </c>
      <c r="AN73" s="3">
        <f t="shared" si="4"/>
        <v>298737.09999999998</v>
      </c>
      <c r="AO73">
        <f t="shared" si="5"/>
        <v>4664514.7</v>
      </c>
      <c r="AP73">
        <f t="shared" si="6"/>
        <v>60173524.399999999</v>
      </c>
      <c r="AQ73" s="3">
        <f t="shared" si="7"/>
        <v>65136776.199999996</v>
      </c>
    </row>
    <row r="74" spans="1:43" x14ac:dyDescent="0.25">
      <c r="A74" s="2">
        <v>6</v>
      </c>
      <c r="B74" s="2">
        <v>2018</v>
      </c>
      <c r="C74" s="2">
        <v>12</v>
      </c>
      <c r="D74" s="4">
        <v>47412.7</v>
      </c>
      <c r="E74" s="4">
        <v>188358.39999999999</v>
      </c>
      <c r="F74" s="4">
        <v>321882.59999999998</v>
      </c>
      <c r="G74" s="2">
        <v>31.9</v>
      </c>
      <c r="H74" s="4">
        <v>3700.3</v>
      </c>
      <c r="I74" s="2">
        <v>0</v>
      </c>
      <c r="J74" s="2">
        <v>23</v>
      </c>
      <c r="K74" s="4">
        <v>1004.4</v>
      </c>
      <c r="L74" s="4">
        <v>2623.6</v>
      </c>
      <c r="M74" s="4">
        <v>6228.2</v>
      </c>
      <c r="N74" s="2">
        <v>0</v>
      </c>
      <c r="O74" s="2">
        <v>41.1</v>
      </c>
      <c r="P74" s="4">
        <v>46938.5</v>
      </c>
      <c r="Q74" s="4">
        <v>133589.70000000001</v>
      </c>
      <c r="R74" s="4">
        <v>200566.39999999999</v>
      </c>
      <c r="S74" s="4">
        <v>147150.9</v>
      </c>
      <c r="T74" s="4">
        <v>13154.3</v>
      </c>
      <c r="U74" s="4">
        <v>6223.7</v>
      </c>
      <c r="V74" s="2">
        <v>0</v>
      </c>
      <c r="W74" s="2">
        <v>0</v>
      </c>
      <c r="X74" s="4">
        <v>3533.2</v>
      </c>
      <c r="Y74" s="4">
        <v>81418.3</v>
      </c>
      <c r="Z74" s="4">
        <v>650360.19999999995</v>
      </c>
      <c r="AA74" s="4">
        <v>1008524.8</v>
      </c>
      <c r="AB74" s="4">
        <v>689005.9</v>
      </c>
      <c r="AC74" s="4">
        <v>604191.1</v>
      </c>
      <c r="AD74" s="4">
        <v>1975895.5</v>
      </c>
      <c r="AE74" s="4">
        <v>141266.20000000001</v>
      </c>
      <c r="AF74" s="4">
        <v>3739993.9</v>
      </c>
      <c r="AG74" s="4">
        <v>16624.900000000001</v>
      </c>
      <c r="AH74" s="4">
        <v>4251154.8</v>
      </c>
      <c r="AI74" s="4">
        <v>21692.5</v>
      </c>
      <c r="AJ74" s="4">
        <v>894854.3</v>
      </c>
      <c r="AK74" s="4">
        <v>41613823</v>
      </c>
      <c r="AL74" s="2">
        <v>0</v>
      </c>
      <c r="AM74" s="4">
        <v>204219.6</v>
      </c>
      <c r="AN74" s="3">
        <f t="shared" si="4"/>
        <v>571265.1</v>
      </c>
      <c r="AO74">
        <f t="shared" si="5"/>
        <v>5560593.5999999996</v>
      </c>
      <c r="AP74">
        <f t="shared" si="6"/>
        <v>50883629.200000003</v>
      </c>
      <c r="AQ74" s="3">
        <f t="shared" si="7"/>
        <v>57015487.900000006</v>
      </c>
    </row>
    <row r="75" spans="1:43" x14ac:dyDescent="0.25">
      <c r="A75" s="2">
        <v>8</v>
      </c>
      <c r="B75" s="2">
        <v>2018</v>
      </c>
      <c r="C75" s="2">
        <v>1</v>
      </c>
      <c r="D75" s="4">
        <v>18081.8</v>
      </c>
      <c r="E75" s="4">
        <v>71781.600000000006</v>
      </c>
      <c r="F75" s="4">
        <v>27978.6</v>
      </c>
      <c r="G75" s="2">
        <v>106.7</v>
      </c>
      <c r="H75" s="4">
        <v>2407.1</v>
      </c>
      <c r="I75" s="2">
        <v>0</v>
      </c>
      <c r="J75" s="2">
        <v>0</v>
      </c>
      <c r="K75" s="2">
        <v>0</v>
      </c>
      <c r="L75" s="4">
        <v>6857.6</v>
      </c>
      <c r="M75" s="2">
        <v>0</v>
      </c>
      <c r="N75" s="2">
        <v>0</v>
      </c>
      <c r="O75" s="2">
        <v>75.400000000000006</v>
      </c>
      <c r="P75" s="4">
        <v>7614.6</v>
      </c>
      <c r="Q75" s="4">
        <v>19771.099999999999</v>
      </c>
      <c r="R75" s="4">
        <v>4059.3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8.4</v>
      </c>
      <c r="Y75" s="4">
        <v>9991.4</v>
      </c>
      <c r="Z75" s="4">
        <v>122099</v>
      </c>
      <c r="AA75" s="4">
        <v>209555.6</v>
      </c>
      <c r="AB75" s="4">
        <v>151586.9</v>
      </c>
      <c r="AC75" s="4">
        <v>235923.20000000001</v>
      </c>
      <c r="AD75" s="4">
        <v>926690.6</v>
      </c>
      <c r="AE75" s="4">
        <v>4370.5</v>
      </c>
      <c r="AF75" s="4">
        <v>507796.2</v>
      </c>
      <c r="AG75" s="2">
        <v>0</v>
      </c>
      <c r="AH75" s="2">
        <v>0</v>
      </c>
      <c r="AI75" s="2">
        <v>0</v>
      </c>
      <c r="AJ75" s="4">
        <v>4163040</v>
      </c>
      <c r="AK75" s="2">
        <v>0</v>
      </c>
      <c r="AL75" s="2">
        <v>0</v>
      </c>
      <c r="AM75" s="2">
        <v>0</v>
      </c>
      <c r="AN75" s="3">
        <f t="shared" si="4"/>
        <v>127213.40000000001</v>
      </c>
      <c r="AO75">
        <f t="shared" si="5"/>
        <v>1687375.5</v>
      </c>
      <c r="AP75">
        <f t="shared" si="6"/>
        <v>4675206.7</v>
      </c>
      <c r="AQ75" s="3">
        <f t="shared" si="7"/>
        <v>6489795.5999999996</v>
      </c>
    </row>
    <row r="76" spans="1:43" x14ac:dyDescent="0.25">
      <c r="A76" s="2">
        <v>8</v>
      </c>
      <c r="B76" s="2">
        <v>2018</v>
      </c>
      <c r="C76" s="2">
        <v>2</v>
      </c>
      <c r="D76" s="4">
        <v>14477.8</v>
      </c>
      <c r="E76" s="4">
        <v>51262.7</v>
      </c>
      <c r="F76" s="4">
        <v>21865.7</v>
      </c>
      <c r="G76" s="2">
        <v>46.1</v>
      </c>
      <c r="H76" s="4">
        <v>2139.5</v>
      </c>
      <c r="I76" s="2">
        <v>0</v>
      </c>
      <c r="J76" s="2">
        <v>0</v>
      </c>
      <c r="K76" s="2">
        <v>0</v>
      </c>
      <c r="L76" s="4">
        <v>5403.5</v>
      </c>
      <c r="M76" s="2">
        <v>0</v>
      </c>
      <c r="N76" s="2">
        <v>0</v>
      </c>
      <c r="O76" s="2">
        <v>168.8</v>
      </c>
      <c r="P76" s="4">
        <v>7647.8</v>
      </c>
      <c r="Q76" s="4">
        <v>18713.3</v>
      </c>
      <c r="R76" s="4">
        <v>5892.5</v>
      </c>
      <c r="S76" s="2">
        <v>0</v>
      </c>
      <c r="T76" s="2">
        <v>0</v>
      </c>
      <c r="U76" s="4">
        <v>7066.2</v>
      </c>
      <c r="V76" s="2">
        <v>0</v>
      </c>
      <c r="W76" s="2">
        <v>0</v>
      </c>
      <c r="X76" s="2">
        <v>9.4</v>
      </c>
      <c r="Y76" s="4">
        <v>12055.2</v>
      </c>
      <c r="Z76" s="4">
        <v>119125.5</v>
      </c>
      <c r="AA76" s="4">
        <v>198419.20000000001</v>
      </c>
      <c r="AB76" s="4">
        <v>160409.70000000001</v>
      </c>
      <c r="AC76" s="4">
        <v>213348.4</v>
      </c>
      <c r="AD76" s="4">
        <v>903792.7</v>
      </c>
      <c r="AE76" s="2">
        <v>0</v>
      </c>
      <c r="AF76" s="4">
        <v>433473.2</v>
      </c>
      <c r="AG76" s="2">
        <v>0</v>
      </c>
      <c r="AH76" s="2">
        <v>0</v>
      </c>
      <c r="AI76" s="2">
        <v>0</v>
      </c>
      <c r="AJ76" s="4">
        <v>5205470</v>
      </c>
      <c r="AK76" s="2">
        <v>0</v>
      </c>
      <c r="AL76" s="2">
        <v>0</v>
      </c>
      <c r="AM76" s="2">
        <v>0</v>
      </c>
      <c r="AN76" s="3">
        <f t="shared" si="4"/>
        <v>95195.3</v>
      </c>
      <c r="AO76">
        <f t="shared" si="5"/>
        <v>1646648.7000000002</v>
      </c>
      <c r="AP76">
        <f t="shared" si="6"/>
        <v>5638943.2000000002</v>
      </c>
      <c r="AQ76" s="3">
        <f t="shared" si="7"/>
        <v>7380787.2000000002</v>
      </c>
    </row>
    <row r="77" spans="1:43" x14ac:dyDescent="0.25">
      <c r="A77" s="2">
        <v>8</v>
      </c>
      <c r="B77" s="2">
        <v>2018</v>
      </c>
      <c r="C77" s="2">
        <v>3</v>
      </c>
      <c r="D77" s="4">
        <v>10663.6</v>
      </c>
      <c r="E77" s="4">
        <v>40705.300000000003</v>
      </c>
      <c r="F77" s="4">
        <v>16980.599999999999</v>
      </c>
      <c r="G77" s="2">
        <v>69.599999999999994</v>
      </c>
      <c r="H77" s="4">
        <v>1208.5999999999999</v>
      </c>
      <c r="I77" s="2">
        <v>0</v>
      </c>
      <c r="J77" s="2">
        <v>0</v>
      </c>
      <c r="K77" s="2">
        <v>0</v>
      </c>
      <c r="L77" s="4">
        <v>4260.6000000000004</v>
      </c>
      <c r="M77" s="2">
        <v>0</v>
      </c>
      <c r="N77" s="2">
        <v>0</v>
      </c>
      <c r="O77" s="2">
        <v>79.400000000000006</v>
      </c>
      <c r="P77" s="4">
        <v>5358.6</v>
      </c>
      <c r="Q77" s="4">
        <v>16915.5</v>
      </c>
      <c r="R77" s="4">
        <v>5683.7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9.5</v>
      </c>
      <c r="Y77" s="4">
        <v>8079.8</v>
      </c>
      <c r="Z77" s="4">
        <v>115988.2</v>
      </c>
      <c r="AA77" s="4">
        <v>190865.2</v>
      </c>
      <c r="AB77" s="4">
        <v>180051.8</v>
      </c>
      <c r="AC77" s="4">
        <v>243177.9</v>
      </c>
      <c r="AD77" s="4">
        <v>981456.3</v>
      </c>
      <c r="AE77" s="2">
        <v>0</v>
      </c>
      <c r="AF77" s="4">
        <v>518054.40000000002</v>
      </c>
      <c r="AG77" s="2">
        <v>0</v>
      </c>
      <c r="AH77" s="2">
        <v>0</v>
      </c>
      <c r="AI77" s="2">
        <v>0</v>
      </c>
      <c r="AJ77" s="4">
        <v>4784740.0999999996</v>
      </c>
      <c r="AK77" s="2">
        <v>0</v>
      </c>
      <c r="AL77" s="2">
        <v>0</v>
      </c>
      <c r="AM77" s="2">
        <v>0</v>
      </c>
      <c r="AN77" s="3">
        <f t="shared" si="4"/>
        <v>73888.300000000017</v>
      </c>
      <c r="AO77">
        <f t="shared" si="5"/>
        <v>1747665.9</v>
      </c>
      <c r="AP77">
        <f t="shared" si="6"/>
        <v>5302794.5</v>
      </c>
      <c r="AQ77" s="3">
        <f t="shared" si="7"/>
        <v>7124348.7000000002</v>
      </c>
    </row>
    <row r="78" spans="1:43" x14ac:dyDescent="0.25">
      <c r="A78" s="2">
        <v>8</v>
      </c>
      <c r="B78" s="2">
        <v>2018</v>
      </c>
      <c r="C78" s="2">
        <v>4</v>
      </c>
      <c r="D78" s="4">
        <v>11002.8</v>
      </c>
      <c r="E78" s="4">
        <v>38617.4</v>
      </c>
      <c r="F78" s="4">
        <v>17543.099999999999</v>
      </c>
      <c r="G78" s="2">
        <v>54.6</v>
      </c>
      <c r="H78" s="4">
        <v>1204.4000000000001</v>
      </c>
      <c r="I78" s="2">
        <v>0</v>
      </c>
      <c r="J78" s="2">
        <v>0</v>
      </c>
      <c r="K78" s="2">
        <v>0</v>
      </c>
      <c r="L78" s="4">
        <v>3781.4</v>
      </c>
      <c r="M78" s="2">
        <v>0</v>
      </c>
      <c r="N78" s="2">
        <v>0</v>
      </c>
      <c r="O78" s="2">
        <v>63.5</v>
      </c>
      <c r="P78" s="4">
        <v>6433.4</v>
      </c>
      <c r="Q78" s="4">
        <v>16491.5</v>
      </c>
      <c r="R78" s="4">
        <v>4235.3999999999996</v>
      </c>
      <c r="S78" s="2">
        <v>0</v>
      </c>
      <c r="T78" s="2">
        <v>0</v>
      </c>
      <c r="U78" s="2">
        <v>0</v>
      </c>
      <c r="V78" s="2">
        <v>0</v>
      </c>
      <c r="W78" s="2">
        <v>0</v>
      </c>
      <c r="X78" s="2">
        <v>12.6</v>
      </c>
      <c r="Y78" s="4">
        <v>8924.6</v>
      </c>
      <c r="Z78" s="4">
        <v>120555.4</v>
      </c>
      <c r="AA78" s="4">
        <v>194860.6</v>
      </c>
      <c r="AB78" s="4">
        <v>166850.20000000001</v>
      </c>
      <c r="AC78" s="4">
        <v>238500.3</v>
      </c>
      <c r="AD78" s="4">
        <v>997362.3</v>
      </c>
      <c r="AE78" s="2">
        <v>0</v>
      </c>
      <c r="AF78" s="4">
        <v>472958</v>
      </c>
      <c r="AG78" s="2">
        <v>0</v>
      </c>
      <c r="AH78" s="2">
        <v>0</v>
      </c>
      <c r="AI78" s="2">
        <v>0</v>
      </c>
      <c r="AJ78" s="4">
        <v>4181670</v>
      </c>
      <c r="AK78" s="2">
        <v>0</v>
      </c>
      <c r="AL78" s="2">
        <v>0</v>
      </c>
      <c r="AM78" s="2">
        <v>0</v>
      </c>
      <c r="AN78" s="3">
        <f t="shared" si="4"/>
        <v>72203.699999999983</v>
      </c>
      <c r="AO78">
        <f t="shared" si="5"/>
        <v>1754289.8</v>
      </c>
      <c r="AP78">
        <f t="shared" si="6"/>
        <v>4654628</v>
      </c>
      <c r="AQ78" s="3">
        <f t="shared" si="7"/>
        <v>6481121.5</v>
      </c>
    </row>
    <row r="79" spans="1:43" x14ac:dyDescent="0.25">
      <c r="A79" s="2">
        <v>8</v>
      </c>
      <c r="B79" s="2">
        <v>2018</v>
      </c>
      <c r="C79" s="2">
        <v>5</v>
      </c>
      <c r="D79" s="4">
        <v>8373.6</v>
      </c>
      <c r="E79" s="4">
        <v>31859.200000000001</v>
      </c>
      <c r="F79" s="4">
        <v>13898.8</v>
      </c>
      <c r="G79" s="2">
        <v>24.4</v>
      </c>
      <c r="H79" s="2">
        <v>749.7</v>
      </c>
      <c r="I79" s="2">
        <v>0</v>
      </c>
      <c r="J79" s="2">
        <v>0</v>
      </c>
      <c r="K79" s="2">
        <v>0</v>
      </c>
      <c r="L79" s="4">
        <v>2357.8000000000002</v>
      </c>
      <c r="M79" s="2">
        <v>0</v>
      </c>
      <c r="N79" s="2">
        <v>0</v>
      </c>
      <c r="O79" s="2">
        <v>65.900000000000006</v>
      </c>
      <c r="P79" s="4">
        <v>5889.1</v>
      </c>
      <c r="Q79" s="4">
        <v>14439.7</v>
      </c>
      <c r="R79" s="4">
        <v>6972.1</v>
      </c>
      <c r="S79" s="2">
        <v>0</v>
      </c>
      <c r="T79" s="2">
        <v>0</v>
      </c>
      <c r="U79" s="2">
        <v>0</v>
      </c>
      <c r="V79" s="2">
        <v>0</v>
      </c>
      <c r="W79" s="2">
        <v>0</v>
      </c>
      <c r="X79" s="2">
        <v>9.5</v>
      </c>
      <c r="Y79" s="4">
        <v>7885.7</v>
      </c>
      <c r="Z79" s="4">
        <v>111464.3</v>
      </c>
      <c r="AA79" s="4">
        <v>184493.4</v>
      </c>
      <c r="AB79" s="4">
        <v>189918.6</v>
      </c>
      <c r="AC79" s="4">
        <v>241661.3</v>
      </c>
      <c r="AD79" s="4">
        <v>637467.69999999995</v>
      </c>
      <c r="AE79" s="2">
        <v>0</v>
      </c>
      <c r="AF79" s="4">
        <v>453098.5</v>
      </c>
      <c r="AG79" s="2">
        <v>0</v>
      </c>
      <c r="AH79" s="2">
        <v>0</v>
      </c>
      <c r="AI79" s="2">
        <v>0</v>
      </c>
      <c r="AJ79" s="4">
        <v>3296990.3</v>
      </c>
      <c r="AK79" s="2">
        <v>0</v>
      </c>
      <c r="AL79" s="2">
        <v>0</v>
      </c>
      <c r="AM79" s="2">
        <v>0</v>
      </c>
      <c r="AN79" s="3">
        <f t="shared" si="4"/>
        <v>57263.500000000007</v>
      </c>
      <c r="AO79">
        <f t="shared" si="5"/>
        <v>1400267.2999999998</v>
      </c>
      <c r="AP79">
        <f t="shared" si="6"/>
        <v>3750088.8</v>
      </c>
      <c r="AQ79" s="3">
        <f t="shared" si="7"/>
        <v>5207619.5999999996</v>
      </c>
    </row>
    <row r="80" spans="1:43" x14ac:dyDescent="0.25">
      <c r="A80" s="2">
        <v>8</v>
      </c>
      <c r="B80" s="2">
        <v>2018</v>
      </c>
      <c r="C80" s="2">
        <v>6</v>
      </c>
      <c r="D80" s="4">
        <v>7744.1</v>
      </c>
      <c r="E80" s="4">
        <v>29029.4</v>
      </c>
      <c r="F80" s="4">
        <v>11922.6</v>
      </c>
      <c r="G80" s="2">
        <v>20.100000000000001</v>
      </c>
      <c r="H80" s="2">
        <v>419.5</v>
      </c>
      <c r="I80" s="2">
        <v>0</v>
      </c>
      <c r="J80" s="2">
        <v>0</v>
      </c>
      <c r="K80" s="2">
        <v>0</v>
      </c>
      <c r="L80" s="4">
        <v>1039.5999999999999</v>
      </c>
      <c r="M80" s="2">
        <v>0</v>
      </c>
      <c r="N80" s="2">
        <v>0</v>
      </c>
      <c r="O80" s="2">
        <v>103</v>
      </c>
      <c r="P80" s="4">
        <v>4490.6000000000004</v>
      </c>
      <c r="Q80" s="4">
        <v>14349.7</v>
      </c>
      <c r="R80" s="4">
        <v>4181.8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9.4</v>
      </c>
      <c r="Y80" s="4">
        <v>6186</v>
      </c>
      <c r="Z80" s="4">
        <v>104334.39999999999</v>
      </c>
      <c r="AA80" s="4">
        <v>167267.5</v>
      </c>
      <c r="AB80" s="4">
        <v>140463.6</v>
      </c>
      <c r="AC80" s="4">
        <v>219022.6</v>
      </c>
      <c r="AD80" s="4">
        <v>1172215.3999999999</v>
      </c>
      <c r="AE80" s="2">
        <v>0</v>
      </c>
      <c r="AF80" s="4">
        <v>474852.8</v>
      </c>
      <c r="AG80" s="2">
        <v>0</v>
      </c>
      <c r="AH80" s="2">
        <v>0</v>
      </c>
      <c r="AI80" s="2">
        <v>0</v>
      </c>
      <c r="AJ80" s="4">
        <v>4664030</v>
      </c>
      <c r="AK80" s="2">
        <v>0</v>
      </c>
      <c r="AL80" s="2">
        <v>0</v>
      </c>
      <c r="AM80" s="2">
        <v>0</v>
      </c>
      <c r="AN80" s="3">
        <f t="shared" si="4"/>
        <v>50175.299999999996</v>
      </c>
      <c r="AO80">
        <f t="shared" si="5"/>
        <v>1832624</v>
      </c>
      <c r="AP80">
        <f t="shared" si="6"/>
        <v>5138882.8</v>
      </c>
      <c r="AQ80" s="3">
        <f t="shared" si="7"/>
        <v>7021682.0999999996</v>
      </c>
    </row>
    <row r="81" spans="1:43" x14ac:dyDescent="0.25">
      <c r="A81" s="2">
        <v>8</v>
      </c>
      <c r="B81" s="2">
        <v>2018</v>
      </c>
      <c r="C81" s="2">
        <v>7</v>
      </c>
      <c r="D81" s="4">
        <v>6377.4</v>
      </c>
      <c r="E81" s="4">
        <v>26911.4</v>
      </c>
      <c r="F81" s="4">
        <v>13283.1</v>
      </c>
      <c r="G81" s="2">
        <v>21.4</v>
      </c>
      <c r="H81" s="2">
        <v>34.9</v>
      </c>
      <c r="I81" s="2">
        <v>158.30000000000001</v>
      </c>
      <c r="J81" s="2">
        <v>0</v>
      </c>
      <c r="K81" s="2">
        <v>0</v>
      </c>
      <c r="L81" s="2">
        <v>478.1</v>
      </c>
      <c r="M81" s="2">
        <v>0</v>
      </c>
      <c r="N81" s="2">
        <v>0</v>
      </c>
      <c r="O81" s="2">
        <v>100.4</v>
      </c>
      <c r="P81" s="4">
        <v>5421.4</v>
      </c>
      <c r="Q81" s="4">
        <v>15368.8</v>
      </c>
      <c r="R81" s="4">
        <v>5007.7</v>
      </c>
      <c r="S81" s="2">
        <v>0</v>
      </c>
      <c r="T81" s="2">
        <v>0</v>
      </c>
      <c r="U81" s="4">
        <v>1256.7</v>
      </c>
      <c r="V81" s="2">
        <v>0</v>
      </c>
      <c r="W81" s="2">
        <v>0</v>
      </c>
      <c r="X81" s="2">
        <v>12.6</v>
      </c>
      <c r="Y81" s="4">
        <v>5624.6</v>
      </c>
      <c r="Z81" s="4">
        <v>96212.7</v>
      </c>
      <c r="AA81" s="4">
        <v>182929.2</v>
      </c>
      <c r="AB81" s="4">
        <v>146566.39999999999</v>
      </c>
      <c r="AC81" s="4">
        <v>203161.4</v>
      </c>
      <c r="AD81" s="4">
        <v>844657.6</v>
      </c>
      <c r="AE81" s="2">
        <v>0</v>
      </c>
      <c r="AF81" s="4">
        <v>1268121</v>
      </c>
      <c r="AG81" s="2">
        <v>0</v>
      </c>
      <c r="AH81" s="2">
        <v>0</v>
      </c>
      <c r="AI81" s="2">
        <v>0</v>
      </c>
      <c r="AJ81" s="4">
        <v>5933600.0999999996</v>
      </c>
      <c r="AK81" s="2">
        <v>0</v>
      </c>
      <c r="AL81" s="2">
        <v>0</v>
      </c>
      <c r="AM81" s="2">
        <v>0</v>
      </c>
      <c r="AN81" s="3">
        <f t="shared" si="4"/>
        <v>47264.600000000006</v>
      </c>
      <c r="AO81">
        <f t="shared" si="5"/>
        <v>1506319.5</v>
      </c>
      <c r="AP81">
        <f t="shared" si="6"/>
        <v>7201721.0999999996</v>
      </c>
      <c r="AQ81" s="3">
        <f t="shared" si="7"/>
        <v>8755305.1999999993</v>
      </c>
    </row>
    <row r="82" spans="1:43" x14ac:dyDescent="0.25">
      <c r="A82" s="2">
        <v>8</v>
      </c>
      <c r="B82" s="2">
        <v>2018</v>
      </c>
      <c r="C82" s="2">
        <v>8</v>
      </c>
      <c r="D82" s="4">
        <v>5859.1</v>
      </c>
      <c r="E82" s="4">
        <v>24808.1</v>
      </c>
      <c r="F82" s="4">
        <v>12256.8</v>
      </c>
      <c r="G82" s="2">
        <v>18.600000000000001</v>
      </c>
      <c r="H82" s="2">
        <v>4.5999999999999996</v>
      </c>
      <c r="I82" s="2">
        <v>142.30000000000001</v>
      </c>
      <c r="J82" s="2">
        <v>0</v>
      </c>
      <c r="K82" s="2">
        <v>0</v>
      </c>
      <c r="L82" s="2">
        <v>390.2</v>
      </c>
      <c r="M82" s="2">
        <v>0</v>
      </c>
      <c r="N82" s="2">
        <v>0</v>
      </c>
      <c r="O82" s="2">
        <v>87.4</v>
      </c>
      <c r="P82" s="4">
        <v>4932.6000000000004</v>
      </c>
      <c r="Q82" s="4">
        <v>14275.5</v>
      </c>
      <c r="R82" s="4">
        <v>5519</v>
      </c>
      <c r="S82" s="2">
        <v>0</v>
      </c>
      <c r="T82" s="2">
        <v>0</v>
      </c>
      <c r="U82" s="4">
        <v>7596.3</v>
      </c>
      <c r="V82" s="2">
        <v>0</v>
      </c>
      <c r="W82" s="2">
        <v>0</v>
      </c>
      <c r="X82" s="2">
        <v>9.4</v>
      </c>
      <c r="Y82" s="4">
        <v>5394.8</v>
      </c>
      <c r="Z82" s="4">
        <v>89392.8</v>
      </c>
      <c r="AA82" s="4">
        <v>163575.29999999999</v>
      </c>
      <c r="AB82" s="4">
        <v>135238.20000000001</v>
      </c>
      <c r="AC82" s="4">
        <v>194596.5</v>
      </c>
      <c r="AD82" s="4">
        <v>903391.7</v>
      </c>
      <c r="AE82" s="2">
        <v>0</v>
      </c>
      <c r="AF82" s="4">
        <v>498087.2</v>
      </c>
      <c r="AG82" s="2">
        <v>0</v>
      </c>
      <c r="AH82" s="2">
        <v>0</v>
      </c>
      <c r="AI82" s="2">
        <v>0</v>
      </c>
      <c r="AJ82" s="4">
        <v>6291360</v>
      </c>
      <c r="AK82" s="2">
        <v>0</v>
      </c>
      <c r="AL82" s="2">
        <v>0</v>
      </c>
      <c r="AM82" s="2">
        <v>0</v>
      </c>
      <c r="AN82" s="3">
        <f t="shared" si="4"/>
        <v>43479.7</v>
      </c>
      <c r="AO82">
        <f t="shared" si="5"/>
        <v>1524009.5</v>
      </c>
      <c r="AP82">
        <f t="shared" si="6"/>
        <v>6789447.2000000002</v>
      </c>
      <c r="AQ82" s="3">
        <f t="shared" si="7"/>
        <v>8356936.4000000004</v>
      </c>
    </row>
    <row r="83" spans="1:43" x14ac:dyDescent="0.25">
      <c r="A83" s="2">
        <v>8</v>
      </c>
      <c r="B83" s="2">
        <v>2018</v>
      </c>
      <c r="C83" s="2">
        <v>9</v>
      </c>
      <c r="D83" s="4">
        <v>6722.4</v>
      </c>
      <c r="E83" s="4">
        <v>27987</v>
      </c>
      <c r="F83" s="4">
        <v>13913.4</v>
      </c>
      <c r="G83" s="2">
        <v>35.1</v>
      </c>
      <c r="H83" s="2">
        <v>19.7</v>
      </c>
      <c r="I83" s="2">
        <v>172.9</v>
      </c>
      <c r="J83" s="2">
        <v>0</v>
      </c>
      <c r="K83" s="2">
        <v>0</v>
      </c>
      <c r="L83" s="2">
        <v>494.7</v>
      </c>
      <c r="M83" s="2">
        <v>0</v>
      </c>
      <c r="N83" s="2">
        <v>0</v>
      </c>
      <c r="O83" s="2">
        <v>88.2</v>
      </c>
      <c r="P83" s="4">
        <v>5851.5</v>
      </c>
      <c r="Q83" s="4">
        <v>14548.3</v>
      </c>
      <c r="R83" s="4">
        <v>14309.1</v>
      </c>
      <c r="S83" s="2">
        <v>0</v>
      </c>
      <c r="T83" s="2">
        <v>0</v>
      </c>
      <c r="U83" s="4">
        <v>2536.8000000000002</v>
      </c>
      <c r="V83" s="2">
        <v>0</v>
      </c>
      <c r="W83" s="2">
        <v>0</v>
      </c>
      <c r="X83" s="2">
        <v>7.4</v>
      </c>
      <c r="Y83" s="4">
        <v>8164.9</v>
      </c>
      <c r="Z83" s="4">
        <v>112313.7</v>
      </c>
      <c r="AA83" s="4">
        <v>188073.4</v>
      </c>
      <c r="AB83" s="4">
        <v>173335.4</v>
      </c>
      <c r="AC83" s="4">
        <v>216874</v>
      </c>
      <c r="AD83" s="4">
        <v>735925.6</v>
      </c>
      <c r="AE83" s="2">
        <v>0</v>
      </c>
      <c r="AF83" s="4">
        <v>962526</v>
      </c>
      <c r="AG83" s="2">
        <v>0</v>
      </c>
      <c r="AH83" s="2">
        <v>0</v>
      </c>
      <c r="AI83" s="2">
        <v>0</v>
      </c>
      <c r="AJ83" s="4">
        <v>6781570</v>
      </c>
      <c r="AK83" s="2">
        <v>0</v>
      </c>
      <c r="AL83" s="2">
        <v>0</v>
      </c>
      <c r="AM83" s="2">
        <v>0</v>
      </c>
      <c r="AN83" s="3">
        <f t="shared" si="4"/>
        <v>49345.2</v>
      </c>
      <c r="AO83">
        <f t="shared" si="5"/>
        <v>1472028.2999999998</v>
      </c>
      <c r="AP83">
        <f t="shared" si="6"/>
        <v>7744096</v>
      </c>
      <c r="AQ83" s="3">
        <f t="shared" si="7"/>
        <v>9265469.5</v>
      </c>
    </row>
    <row r="84" spans="1:43" x14ac:dyDescent="0.25">
      <c r="A84" s="2">
        <v>8</v>
      </c>
      <c r="B84" s="2">
        <v>2018</v>
      </c>
      <c r="C84" s="2">
        <v>10</v>
      </c>
      <c r="D84" s="4">
        <v>6126.4</v>
      </c>
      <c r="E84" s="4">
        <v>25165.1</v>
      </c>
      <c r="F84" s="4">
        <v>12732.4</v>
      </c>
      <c r="G84" s="2">
        <v>20.399999999999999</v>
      </c>
      <c r="H84" s="2">
        <v>74.3</v>
      </c>
      <c r="I84" s="2">
        <v>159.19999999999999</v>
      </c>
      <c r="J84" s="2">
        <v>0</v>
      </c>
      <c r="K84" s="2">
        <v>0</v>
      </c>
      <c r="L84" s="2">
        <v>678.1</v>
      </c>
      <c r="M84" s="2">
        <v>0</v>
      </c>
      <c r="N84" s="2">
        <v>0</v>
      </c>
      <c r="O84" s="2">
        <v>92.6</v>
      </c>
      <c r="P84" s="4">
        <v>5096.8</v>
      </c>
      <c r="Q84" s="4">
        <v>12431.1</v>
      </c>
      <c r="R84" s="4">
        <v>12759.4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9.5</v>
      </c>
      <c r="Y84" s="4">
        <v>7255.8</v>
      </c>
      <c r="Z84" s="4">
        <v>102481.1</v>
      </c>
      <c r="AA84" s="4">
        <v>164355.5</v>
      </c>
      <c r="AB84" s="4">
        <v>126243.3</v>
      </c>
      <c r="AC84" s="4">
        <v>237576.7</v>
      </c>
      <c r="AD84" s="4">
        <v>993971.1</v>
      </c>
      <c r="AE84" s="4">
        <v>1316.2</v>
      </c>
      <c r="AF84" s="4">
        <v>375667.6</v>
      </c>
      <c r="AG84" s="2">
        <v>0</v>
      </c>
      <c r="AH84" s="2">
        <v>0</v>
      </c>
      <c r="AI84" s="2">
        <v>0</v>
      </c>
      <c r="AJ84" s="4">
        <v>9119960</v>
      </c>
      <c r="AK84" s="2">
        <v>0</v>
      </c>
      <c r="AL84" s="2">
        <v>0</v>
      </c>
      <c r="AM84" s="2">
        <v>0</v>
      </c>
      <c r="AN84" s="3">
        <f t="shared" si="4"/>
        <v>44955.9</v>
      </c>
      <c r="AO84">
        <f t="shared" si="5"/>
        <v>1662272.9</v>
      </c>
      <c r="AP84">
        <f t="shared" si="6"/>
        <v>9496943.8000000007</v>
      </c>
      <c r="AQ84" s="3">
        <f t="shared" si="7"/>
        <v>11204172.600000001</v>
      </c>
    </row>
    <row r="85" spans="1:43" x14ac:dyDescent="0.25">
      <c r="A85" s="2">
        <v>8</v>
      </c>
      <c r="B85" s="2">
        <v>2018</v>
      </c>
      <c r="C85" s="2">
        <v>11</v>
      </c>
      <c r="D85" s="4">
        <v>6960.6</v>
      </c>
      <c r="E85" s="4">
        <v>27181.8</v>
      </c>
      <c r="F85" s="4">
        <v>13728.6</v>
      </c>
      <c r="G85" s="2">
        <v>36.9</v>
      </c>
      <c r="H85" s="2">
        <v>191.8</v>
      </c>
      <c r="I85" s="2">
        <v>309.3</v>
      </c>
      <c r="J85" s="2">
        <v>0</v>
      </c>
      <c r="K85" s="2">
        <v>0</v>
      </c>
      <c r="L85" s="4">
        <v>2307.6</v>
      </c>
      <c r="M85" s="2">
        <v>0</v>
      </c>
      <c r="N85" s="2">
        <v>0</v>
      </c>
      <c r="O85" s="2">
        <v>151.6</v>
      </c>
      <c r="P85" s="4">
        <v>5145.6000000000004</v>
      </c>
      <c r="Q85" s="4">
        <v>13288.1</v>
      </c>
      <c r="R85" s="4">
        <v>9229.5</v>
      </c>
      <c r="S85" s="2">
        <v>0</v>
      </c>
      <c r="T85" s="4">
        <v>34877.5</v>
      </c>
      <c r="U85" s="2">
        <v>0</v>
      </c>
      <c r="V85" s="2">
        <v>0</v>
      </c>
      <c r="W85" s="2">
        <v>0</v>
      </c>
      <c r="X85" s="2">
        <v>9.5</v>
      </c>
      <c r="Y85" s="4">
        <v>7680.7</v>
      </c>
      <c r="Z85" s="4">
        <v>104573.6</v>
      </c>
      <c r="AA85" s="4">
        <v>170581.6</v>
      </c>
      <c r="AB85" s="4">
        <v>126004.8</v>
      </c>
      <c r="AC85" s="4">
        <v>167290.70000000001</v>
      </c>
      <c r="AD85" s="4">
        <v>869341</v>
      </c>
      <c r="AE85" s="4">
        <v>3360</v>
      </c>
      <c r="AF85" s="4">
        <v>2244752.7999999998</v>
      </c>
      <c r="AG85" s="2">
        <v>0</v>
      </c>
      <c r="AH85" s="2">
        <v>0</v>
      </c>
      <c r="AI85" s="2">
        <v>0</v>
      </c>
      <c r="AJ85" s="4">
        <v>6146299.7999999998</v>
      </c>
      <c r="AK85" s="2">
        <v>0</v>
      </c>
      <c r="AL85" s="2">
        <v>0</v>
      </c>
      <c r="AM85" s="2">
        <v>0</v>
      </c>
      <c r="AN85" s="3">
        <f t="shared" si="4"/>
        <v>50716.600000000006</v>
      </c>
      <c r="AO85">
        <f t="shared" si="5"/>
        <v>1508174.2</v>
      </c>
      <c r="AP85">
        <f t="shared" si="6"/>
        <v>8394412.5999999996</v>
      </c>
      <c r="AQ85" s="3">
        <f t="shared" si="7"/>
        <v>9953303.4000000004</v>
      </c>
    </row>
    <row r="86" spans="1:43" x14ac:dyDescent="0.25">
      <c r="A86" s="2">
        <v>8</v>
      </c>
      <c r="B86" s="2">
        <v>2018</v>
      </c>
      <c r="C86" s="2">
        <v>12</v>
      </c>
      <c r="D86" s="4">
        <v>9806.6</v>
      </c>
      <c r="E86" s="4">
        <v>41632.699999999997</v>
      </c>
      <c r="F86" s="4">
        <v>22820</v>
      </c>
      <c r="G86" s="2">
        <v>95.4</v>
      </c>
      <c r="H86" s="2">
        <v>395.7</v>
      </c>
      <c r="I86" s="2">
        <v>935.2</v>
      </c>
      <c r="J86" s="2">
        <v>0</v>
      </c>
      <c r="K86" s="2">
        <v>0</v>
      </c>
      <c r="L86" s="4">
        <v>5113.1000000000004</v>
      </c>
      <c r="M86" s="2">
        <v>0</v>
      </c>
      <c r="N86" s="2">
        <v>0</v>
      </c>
      <c r="O86" s="2">
        <v>64.8</v>
      </c>
      <c r="P86" s="4">
        <v>6003.5</v>
      </c>
      <c r="Q86" s="4">
        <v>14725.1</v>
      </c>
      <c r="R86" s="4">
        <v>9092.6</v>
      </c>
      <c r="S86" s="2">
        <v>0</v>
      </c>
      <c r="T86" s="2">
        <v>0</v>
      </c>
      <c r="U86" s="2">
        <v>0</v>
      </c>
      <c r="V86" s="2">
        <v>0</v>
      </c>
      <c r="W86" s="2">
        <v>0</v>
      </c>
      <c r="X86" s="2">
        <v>11.6</v>
      </c>
      <c r="Y86" s="4">
        <v>9239.1</v>
      </c>
      <c r="Z86" s="4">
        <v>114025.3</v>
      </c>
      <c r="AA86" s="4">
        <v>193177.5</v>
      </c>
      <c r="AB86" s="4">
        <v>160815.4</v>
      </c>
      <c r="AC86" s="4">
        <v>225095.1</v>
      </c>
      <c r="AD86" s="4">
        <v>811732.5</v>
      </c>
      <c r="AE86" s="4">
        <v>3391.9</v>
      </c>
      <c r="AF86" s="4">
        <v>604339.1</v>
      </c>
      <c r="AG86" s="2">
        <v>0</v>
      </c>
      <c r="AH86" s="2">
        <v>0</v>
      </c>
      <c r="AI86" s="2">
        <v>0</v>
      </c>
      <c r="AJ86" s="4">
        <v>5107169.9000000004</v>
      </c>
      <c r="AK86" s="2">
        <v>0</v>
      </c>
      <c r="AL86" s="2">
        <v>0</v>
      </c>
      <c r="AM86" s="2">
        <v>0</v>
      </c>
      <c r="AN86" s="3">
        <f t="shared" si="4"/>
        <v>80798.699999999983</v>
      </c>
      <c r="AO86">
        <f t="shared" si="5"/>
        <v>1543982.5</v>
      </c>
      <c r="AP86">
        <f t="shared" si="6"/>
        <v>5714900.9000000004</v>
      </c>
      <c r="AQ86" s="3">
        <f t="shared" si="7"/>
        <v>7339682.1000000006</v>
      </c>
    </row>
    <row r="87" spans="1:43" x14ac:dyDescent="0.25">
      <c r="A87" s="2">
        <v>9</v>
      </c>
      <c r="B87" s="2">
        <v>2018</v>
      </c>
      <c r="C87" s="2">
        <v>1</v>
      </c>
      <c r="D87" s="4">
        <v>24185.1</v>
      </c>
      <c r="E87" s="4">
        <v>106104.1</v>
      </c>
      <c r="F87" s="4">
        <v>59053.8</v>
      </c>
      <c r="G87" s="2">
        <v>7.3</v>
      </c>
      <c r="H87" s="4">
        <v>2567.5</v>
      </c>
      <c r="I87" s="2">
        <v>0</v>
      </c>
      <c r="J87" s="2">
        <v>-208.3</v>
      </c>
      <c r="K87" s="4">
        <v>16562.900000000001</v>
      </c>
      <c r="L87" s="4">
        <v>5702.8</v>
      </c>
      <c r="M87" s="4">
        <v>8989.4</v>
      </c>
      <c r="N87" s="2">
        <v>0</v>
      </c>
      <c r="O87" s="2">
        <v>20.5</v>
      </c>
      <c r="P87" s="4">
        <v>29574.400000000001</v>
      </c>
      <c r="Q87" s="4">
        <v>47385.4</v>
      </c>
      <c r="R87" s="4">
        <v>30686.3</v>
      </c>
      <c r="S87" s="2">
        <v>0</v>
      </c>
      <c r="T87" s="2">
        <v>0</v>
      </c>
      <c r="U87" s="2">
        <v>0</v>
      </c>
      <c r="V87" s="2">
        <v>0</v>
      </c>
      <c r="W87" s="2">
        <v>0</v>
      </c>
      <c r="X87" s="2">
        <v>135.80000000000001</v>
      </c>
      <c r="Y87" s="4">
        <v>14117.1</v>
      </c>
      <c r="Z87" s="4">
        <v>274520.09999999998</v>
      </c>
      <c r="AA87" s="4">
        <v>461162.4</v>
      </c>
      <c r="AB87" s="4">
        <v>168345.4</v>
      </c>
      <c r="AC87" s="4">
        <v>264157.90000000002</v>
      </c>
      <c r="AD87" s="4">
        <v>308438.2</v>
      </c>
      <c r="AE87" s="2">
        <v>0</v>
      </c>
      <c r="AF87" s="2">
        <v>0</v>
      </c>
      <c r="AG87" s="2">
        <v>0</v>
      </c>
      <c r="AH87" s="2">
        <v>0</v>
      </c>
      <c r="AI87" s="2">
        <v>0</v>
      </c>
      <c r="AJ87" s="2">
        <v>0</v>
      </c>
      <c r="AK87" s="2">
        <v>0</v>
      </c>
      <c r="AL87" s="2">
        <v>0</v>
      </c>
      <c r="AM87" s="2">
        <v>0</v>
      </c>
      <c r="AN87" s="3">
        <f t="shared" si="4"/>
        <v>222964.59999999998</v>
      </c>
      <c r="AO87">
        <f t="shared" si="5"/>
        <v>1598543.5</v>
      </c>
      <c r="AP87">
        <f t="shared" si="6"/>
        <v>0</v>
      </c>
      <c r="AQ87" s="3">
        <f t="shared" si="7"/>
        <v>1821508.1</v>
      </c>
    </row>
    <row r="88" spans="1:43" x14ac:dyDescent="0.25">
      <c r="A88" s="2">
        <v>9</v>
      </c>
      <c r="B88" s="2">
        <v>2018</v>
      </c>
      <c r="C88" s="2">
        <v>2</v>
      </c>
      <c r="D88" s="4">
        <v>22773.1</v>
      </c>
      <c r="E88" s="4">
        <v>101177.2</v>
      </c>
      <c r="F88" s="4">
        <v>46704.4</v>
      </c>
      <c r="G88" s="2">
        <v>9.1999999999999993</v>
      </c>
      <c r="H88" s="4">
        <v>1684.2</v>
      </c>
      <c r="I88" s="2">
        <v>0</v>
      </c>
      <c r="J88" s="2">
        <v>0</v>
      </c>
      <c r="K88" s="4">
        <v>14216.4</v>
      </c>
      <c r="L88" s="4">
        <v>6269.2</v>
      </c>
      <c r="M88" s="4">
        <v>15995.9</v>
      </c>
      <c r="N88" s="2">
        <v>0</v>
      </c>
      <c r="O88" s="2">
        <v>16.100000000000001</v>
      </c>
      <c r="P88" s="4">
        <v>27335.200000000001</v>
      </c>
      <c r="Q88" s="4">
        <v>43114.9</v>
      </c>
      <c r="R88" s="4">
        <v>29359.9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289.2</v>
      </c>
      <c r="Y88" s="4">
        <v>14633</v>
      </c>
      <c r="Z88" s="4">
        <v>243954.5</v>
      </c>
      <c r="AA88" s="4">
        <v>424661.4</v>
      </c>
      <c r="AB88" s="4">
        <v>207845</v>
      </c>
      <c r="AC88" s="4">
        <v>235030.2</v>
      </c>
      <c r="AD88" s="4">
        <v>269733.8</v>
      </c>
      <c r="AE88" s="2">
        <v>0</v>
      </c>
      <c r="AF88" s="2">
        <v>0</v>
      </c>
      <c r="AG88" s="2">
        <v>0</v>
      </c>
      <c r="AH88" s="2">
        <v>0</v>
      </c>
      <c r="AI88" s="2">
        <v>0</v>
      </c>
      <c r="AJ88" s="2">
        <v>0</v>
      </c>
      <c r="AK88" s="2">
        <v>0</v>
      </c>
      <c r="AL88" s="2">
        <v>0</v>
      </c>
      <c r="AM88" s="2">
        <v>0</v>
      </c>
      <c r="AN88" s="3">
        <f t="shared" si="4"/>
        <v>208829.6</v>
      </c>
      <c r="AO88">
        <f t="shared" si="5"/>
        <v>1495973.2</v>
      </c>
      <c r="AP88">
        <f t="shared" si="6"/>
        <v>0</v>
      </c>
      <c r="AQ88" s="3">
        <f t="shared" si="7"/>
        <v>1704802.8</v>
      </c>
    </row>
    <row r="89" spans="1:43" x14ac:dyDescent="0.25">
      <c r="A89" s="2">
        <v>9</v>
      </c>
      <c r="B89" s="2">
        <v>2018</v>
      </c>
      <c r="C89" s="2">
        <v>3</v>
      </c>
      <c r="D89" s="4">
        <v>13449.6</v>
      </c>
      <c r="E89" s="4">
        <v>57404.2</v>
      </c>
      <c r="F89" s="4">
        <v>32445</v>
      </c>
      <c r="G89" s="2">
        <v>8.1999999999999993</v>
      </c>
      <c r="H89" s="4">
        <v>1815.9</v>
      </c>
      <c r="I89" s="2">
        <v>0</v>
      </c>
      <c r="J89" s="2">
        <v>0</v>
      </c>
      <c r="K89" s="4">
        <v>12010.6</v>
      </c>
      <c r="L89" s="4">
        <v>6061</v>
      </c>
      <c r="M89" s="4">
        <v>10359.5</v>
      </c>
      <c r="N89" s="2">
        <v>0</v>
      </c>
      <c r="O89" s="2">
        <v>22.7</v>
      </c>
      <c r="P89" s="4">
        <v>20863.400000000001</v>
      </c>
      <c r="Q89" s="4">
        <v>46063</v>
      </c>
      <c r="R89" s="4">
        <v>29410.7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44.6</v>
      </c>
      <c r="Y89" s="4">
        <v>12155.3</v>
      </c>
      <c r="Z89" s="4">
        <v>241643.8</v>
      </c>
      <c r="AA89" s="4">
        <v>502134.9</v>
      </c>
      <c r="AB89" s="4">
        <v>182336.3</v>
      </c>
      <c r="AC89" s="4">
        <v>267128.59999999998</v>
      </c>
      <c r="AD89" s="4">
        <v>296115</v>
      </c>
      <c r="AE89" s="2">
        <v>0</v>
      </c>
      <c r="AF89" s="2">
        <v>0</v>
      </c>
      <c r="AG89" s="2">
        <v>0</v>
      </c>
      <c r="AH89" s="2">
        <v>0</v>
      </c>
      <c r="AI89" s="2">
        <v>0</v>
      </c>
      <c r="AJ89" s="2">
        <v>0</v>
      </c>
      <c r="AK89" s="2">
        <v>0</v>
      </c>
      <c r="AL89" s="2">
        <v>0</v>
      </c>
      <c r="AM89" s="2">
        <v>0</v>
      </c>
      <c r="AN89" s="3">
        <f t="shared" si="4"/>
        <v>133554</v>
      </c>
      <c r="AO89">
        <f t="shared" si="5"/>
        <v>1597918.2999999998</v>
      </c>
      <c r="AP89">
        <f t="shared" si="6"/>
        <v>0</v>
      </c>
      <c r="AQ89" s="3">
        <f t="shared" si="7"/>
        <v>1731472.2999999998</v>
      </c>
    </row>
    <row r="90" spans="1:43" x14ac:dyDescent="0.25">
      <c r="A90" s="2">
        <v>9</v>
      </c>
      <c r="B90" s="2">
        <v>2018</v>
      </c>
      <c r="C90" s="2">
        <v>4</v>
      </c>
      <c r="D90" s="4">
        <v>13398.7</v>
      </c>
      <c r="E90" s="4">
        <v>59830.8</v>
      </c>
      <c r="F90" s="4">
        <v>31899.3</v>
      </c>
      <c r="G90" s="2">
        <v>11.4</v>
      </c>
      <c r="H90" s="4">
        <v>1593.2</v>
      </c>
      <c r="I90" s="2">
        <v>0</v>
      </c>
      <c r="J90" s="2">
        <v>0</v>
      </c>
      <c r="K90" s="4">
        <v>13767.3</v>
      </c>
      <c r="L90" s="4">
        <v>6910.4</v>
      </c>
      <c r="M90" s="4">
        <v>13488.7</v>
      </c>
      <c r="N90" s="2">
        <v>0</v>
      </c>
      <c r="O90" s="2">
        <v>100.1</v>
      </c>
      <c r="P90" s="4">
        <v>20919.8</v>
      </c>
      <c r="Q90" s="4">
        <v>47339.7</v>
      </c>
      <c r="R90" s="4">
        <v>31029.9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127.9</v>
      </c>
      <c r="Y90" s="4">
        <v>13007.4</v>
      </c>
      <c r="Z90" s="4">
        <v>250982.9</v>
      </c>
      <c r="AA90" s="4">
        <v>462217.3</v>
      </c>
      <c r="AB90" s="4">
        <v>221599.9</v>
      </c>
      <c r="AC90" s="4">
        <v>241316.6</v>
      </c>
      <c r="AD90" s="4">
        <v>266090.7</v>
      </c>
      <c r="AE90" s="2">
        <v>0</v>
      </c>
      <c r="AF90" s="2">
        <v>0</v>
      </c>
      <c r="AG90" s="2">
        <v>0</v>
      </c>
      <c r="AH90" s="2">
        <v>0</v>
      </c>
      <c r="AI90" s="2">
        <v>0</v>
      </c>
      <c r="AJ90" s="2">
        <v>0</v>
      </c>
      <c r="AK90" s="2">
        <v>0</v>
      </c>
      <c r="AL90" s="2">
        <v>0</v>
      </c>
      <c r="AM90" s="2">
        <v>0</v>
      </c>
      <c r="AN90" s="3">
        <f t="shared" si="4"/>
        <v>140899.79999999999</v>
      </c>
      <c r="AO90">
        <f t="shared" si="5"/>
        <v>1554732.2</v>
      </c>
      <c r="AP90">
        <f t="shared" si="6"/>
        <v>0</v>
      </c>
      <c r="AQ90" s="3">
        <f t="shared" si="7"/>
        <v>1695632</v>
      </c>
    </row>
    <row r="91" spans="1:43" x14ac:dyDescent="0.25">
      <c r="A91" s="2">
        <v>9</v>
      </c>
      <c r="B91" s="2">
        <v>2018</v>
      </c>
      <c r="C91" s="2">
        <v>5</v>
      </c>
      <c r="D91" s="4">
        <v>9731.7999999999993</v>
      </c>
      <c r="E91" s="4">
        <v>42615.1</v>
      </c>
      <c r="F91" s="4">
        <v>23183.3</v>
      </c>
      <c r="G91" s="2">
        <v>9.1999999999999993</v>
      </c>
      <c r="H91" s="2">
        <v>737.3</v>
      </c>
      <c r="I91" s="2">
        <v>0</v>
      </c>
      <c r="J91" s="2">
        <v>0</v>
      </c>
      <c r="K91" s="4">
        <v>7408.3</v>
      </c>
      <c r="L91" s="4">
        <v>4174</v>
      </c>
      <c r="M91" s="4">
        <v>8133.3</v>
      </c>
      <c r="N91" s="2">
        <v>0</v>
      </c>
      <c r="O91" s="2">
        <v>69.7</v>
      </c>
      <c r="P91" s="4">
        <v>16165.5</v>
      </c>
      <c r="Q91" s="4">
        <v>52144.9</v>
      </c>
      <c r="R91" s="4">
        <v>30113.4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272.39999999999998</v>
      </c>
      <c r="Y91" s="4">
        <v>11139.2</v>
      </c>
      <c r="Z91" s="4">
        <v>227473.6</v>
      </c>
      <c r="AA91" s="4">
        <v>415166.1</v>
      </c>
      <c r="AB91" s="4">
        <v>192577.8</v>
      </c>
      <c r="AC91" s="4">
        <v>271861.40000000002</v>
      </c>
      <c r="AD91" s="4">
        <v>251142.39999999999</v>
      </c>
      <c r="AE91" s="2">
        <v>0</v>
      </c>
      <c r="AF91" s="2">
        <v>0</v>
      </c>
      <c r="AG91" s="2">
        <v>0</v>
      </c>
      <c r="AH91" s="2">
        <v>0</v>
      </c>
      <c r="AI91" s="2">
        <v>0</v>
      </c>
      <c r="AJ91" s="2">
        <v>0</v>
      </c>
      <c r="AK91" s="2">
        <v>0</v>
      </c>
      <c r="AL91" s="2">
        <v>0</v>
      </c>
      <c r="AM91" s="2">
        <v>0</v>
      </c>
      <c r="AN91" s="3">
        <f t="shared" si="4"/>
        <v>95992.3</v>
      </c>
      <c r="AO91">
        <f t="shared" si="5"/>
        <v>1468126.4</v>
      </c>
      <c r="AP91">
        <f t="shared" si="6"/>
        <v>0</v>
      </c>
      <c r="AQ91" s="3">
        <f t="shared" si="7"/>
        <v>1564118.7</v>
      </c>
    </row>
    <row r="92" spans="1:43" x14ac:dyDescent="0.25">
      <c r="A92" s="2">
        <v>9</v>
      </c>
      <c r="B92" s="2">
        <v>2018</v>
      </c>
      <c r="C92" s="2">
        <v>6</v>
      </c>
      <c r="D92" s="4">
        <v>8799.1</v>
      </c>
      <c r="E92" s="4">
        <v>37660.1</v>
      </c>
      <c r="F92" s="4">
        <v>19651.099999999999</v>
      </c>
      <c r="G92" s="2">
        <v>13.4</v>
      </c>
      <c r="H92" s="2">
        <v>434.4</v>
      </c>
      <c r="I92" s="2">
        <v>0</v>
      </c>
      <c r="J92" s="2">
        <v>0</v>
      </c>
      <c r="K92" s="4">
        <v>4009.5</v>
      </c>
      <c r="L92" s="4">
        <v>3210.2</v>
      </c>
      <c r="M92" s="4">
        <v>5702.7</v>
      </c>
      <c r="N92" s="2">
        <v>0</v>
      </c>
      <c r="O92" s="2">
        <v>91.7</v>
      </c>
      <c r="P92" s="4">
        <v>13827.9</v>
      </c>
      <c r="Q92" s="4">
        <v>35068.9</v>
      </c>
      <c r="R92" s="4">
        <v>22441.7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  <c r="X92" s="2">
        <v>294.2</v>
      </c>
      <c r="Y92" s="4">
        <v>10910.6</v>
      </c>
      <c r="Z92" s="4">
        <v>214470.3</v>
      </c>
      <c r="AA92" s="4">
        <v>375297.2</v>
      </c>
      <c r="AB92" s="4">
        <v>179391.1</v>
      </c>
      <c r="AC92" s="4">
        <v>233001.2</v>
      </c>
      <c r="AD92" s="4">
        <v>247057.7</v>
      </c>
      <c r="AE92" s="2">
        <v>0</v>
      </c>
      <c r="AF92" s="2">
        <v>0</v>
      </c>
      <c r="AG92" s="2">
        <v>0</v>
      </c>
      <c r="AH92" s="2">
        <v>0</v>
      </c>
      <c r="AI92" s="2">
        <v>0</v>
      </c>
      <c r="AJ92" s="2">
        <v>0</v>
      </c>
      <c r="AK92" s="2">
        <v>0</v>
      </c>
      <c r="AL92" s="2">
        <v>0</v>
      </c>
      <c r="AM92" s="2">
        <v>0</v>
      </c>
      <c r="AN92" s="3">
        <f t="shared" si="4"/>
        <v>79480.499999999971</v>
      </c>
      <c r="AO92">
        <f t="shared" si="5"/>
        <v>1331852.5</v>
      </c>
      <c r="AP92">
        <f t="shared" si="6"/>
        <v>0</v>
      </c>
      <c r="AQ92" s="3">
        <f t="shared" si="7"/>
        <v>1411333</v>
      </c>
    </row>
    <row r="93" spans="1:43" x14ac:dyDescent="0.25">
      <c r="A93" s="2">
        <v>9</v>
      </c>
      <c r="B93" s="2">
        <v>2018</v>
      </c>
      <c r="C93" s="2">
        <v>7</v>
      </c>
      <c r="D93" s="4">
        <v>6231.3</v>
      </c>
      <c r="E93" s="4">
        <v>31099.200000000001</v>
      </c>
      <c r="F93" s="4">
        <v>25338.7</v>
      </c>
      <c r="G93" s="2">
        <v>22.7</v>
      </c>
      <c r="H93" s="2">
        <v>687.6</v>
      </c>
      <c r="I93" s="2">
        <v>0</v>
      </c>
      <c r="J93" s="2">
        <v>0</v>
      </c>
      <c r="K93" s="4">
        <v>1917</v>
      </c>
      <c r="L93" s="4">
        <v>3171.8</v>
      </c>
      <c r="M93" s="4">
        <v>5016.2</v>
      </c>
      <c r="N93" s="2">
        <v>0</v>
      </c>
      <c r="O93" s="2">
        <v>101.5</v>
      </c>
      <c r="P93" s="4">
        <v>12846.5</v>
      </c>
      <c r="Q93" s="4">
        <v>32403.4</v>
      </c>
      <c r="R93" s="4">
        <v>25652.3</v>
      </c>
      <c r="S93" s="2">
        <v>0</v>
      </c>
      <c r="T93" s="2">
        <v>0</v>
      </c>
      <c r="U93" s="2">
        <v>0</v>
      </c>
      <c r="V93" s="2">
        <v>0</v>
      </c>
      <c r="W93" s="2">
        <v>0</v>
      </c>
      <c r="X93" s="2">
        <v>694</v>
      </c>
      <c r="Y93" s="4">
        <v>10654.4</v>
      </c>
      <c r="Z93" s="4">
        <v>191426.5</v>
      </c>
      <c r="AA93" s="4">
        <v>348688.6</v>
      </c>
      <c r="AB93" s="4">
        <v>230674.1</v>
      </c>
      <c r="AC93" s="4">
        <v>242139.1</v>
      </c>
      <c r="AD93" s="4">
        <v>301508.40000000002</v>
      </c>
      <c r="AE93" s="2">
        <v>0</v>
      </c>
      <c r="AF93" s="2">
        <v>0</v>
      </c>
      <c r="AG93" s="2">
        <v>0</v>
      </c>
      <c r="AH93" s="2">
        <v>0</v>
      </c>
      <c r="AI93" s="2">
        <v>0</v>
      </c>
      <c r="AJ93" s="2">
        <v>0</v>
      </c>
      <c r="AK93" s="2">
        <v>0</v>
      </c>
      <c r="AL93" s="2">
        <v>0</v>
      </c>
      <c r="AM93" s="2">
        <v>0</v>
      </c>
      <c r="AN93" s="3">
        <f t="shared" si="4"/>
        <v>73484.499999999985</v>
      </c>
      <c r="AO93">
        <f t="shared" si="5"/>
        <v>1396788.7999999998</v>
      </c>
      <c r="AP93">
        <f t="shared" si="6"/>
        <v>0</v>
      </c>
      <c r="AQ93" s="3">
        <f t="shared" si="7"/>
        <v>1470273.2999999998</v>
      </c>
    </row>
    <row r="94" spans="1:43" x14ac:dyDescent="0.25">
      <c r="A94" s="2">
        <v>9</v>
      </c>
      <c r="B94" s="2">
        <v>2018</v>
      </c>
      <c r="C94" s="2">
        <v>8</v>
      </c>
      <c r="D94" s="4">
        <v>5962.4</v>
      </c>
      <c r="E94" s="4">
        <v>29586.5</v>
      </c>
      <c r="F94" s="4">
        <v>22478.9</v>
      </c>
      <c r="G94" s="2">
        <v>12.3</v>
      </c>
      <c r="H94" s="2">
        <v>642.5</v>
      </c>
      <c r="I94" s="2">
        <v>0</v>
      </c>
      <c r="J94" s="2">
        <v>0</v>
      </c>
      <c r="K94" s="4">
        <v>3991.9</v>
      </c>
      <c r="L94" s="4">
        <v>3019.8</v>
      </c>
      <c r="M94" s="4">
        <v>4564</v>
      </c>
      <c r="N94" s="2">
        <v>0</v>
      </c>
      <c r="O94" s="2">
        <v>86.8</v>
      </c>
      <c r="P94" s="4">
        <v>12110.6</v>
      </c>
      <c r="Q94" s="4">
        <v>31021.4</v>
      </c>
      <c r="R94" s="4">
        <v>26627.9</v>
      </c>
      <c r="S94" s="2">
        <v>0</v>
      </c>
      <c r="T94" s="2">
        <v>0</v>
      </c>
      <c r="U94" s="2">
        <v>0</v>
      </c>
      <c r="V94" s="2">
        <v>0</v>
      </c>
      <c r="W94" s="2">
        <v>0</v>
      </c>
      <c r="X94" s="2">
        <v>82.5</v>
      </c>
      <c r="Y94" s="4">
        <v>10536.8</v>
      </c>
      <c r="Z94" s="4">
        <v>191160.8</v>
      </c>
      <c r="AA94" s="4">
        <v>344095.6</v>
      </c>
      <c r="AB94" s="4">
        <v>214708.1</v>
      </c>
      <c r="AC94" s="4">
        <v>244011.4</v>
      </c>
      <c r="AD94" s="4">
        <v>189494.3</v>
      </c>
      <c r="AE94" s="2">
        <v>0</v>
      </c>
      <c r="AF94" s="2">
        <v>0</v>
      </c>
      <c r="AG94" s="2">
        <v>0</v>
      </c>
      <c r="AH94" s="2">
        <v>0</v>
      </c>
      <c r="AI94" s="2">
        <v>0</v>
      </c>
      <c r="AJ94" s="2">
        <v>0</v>
      </c>
      <c r="AK94" s="2">
        <v>0</v>
      </c>
      <c r="AL94" s="2">
        <v>0</v>
      </c>
      <c r="AM94" s="2">
        <v>0</v>
      </c>
      <c r="AN94" s="3">
        <f t="shared" si="4"/>
        <v>70258.3</v>
      </c>
      <c r="AO94">
        <f t="shared" si="5"/>
        <v>1263936.2</v>
      </c>
      <c r="AP94">
        <f t="shared" si="6"/>
        <v>0</v>
      </c>
      <c r="AQ94" s="3">
        <f t="shared" si="7"/>
        <v>1334194.5</v>
      </c>
    </row>
    <row r="95" spans="1:43" x14ac:dyDescent="0.25">
      <c r="A95" s="2">
        <v>9</v>
      </c>
      <c r="B95" s="2">
        <v>2018</v>
      </c>
      <c r="C95" s="2">
        <v>9</v>
      </c>
      <c r="D95" s="4">
        <v>6167</v>
      </c>
      <c r="E95" s="4">
        <v>30592</v>
      </c>
      <c r="F95" s="4">
        <v>23298.3</v>
      </c>
      <c r="G95" s="2">
        <v>11.3</v>
      </c>
      <c r="H95" s="2">
        <v>531.6</v>
      </c>
      <c r="I95" s="2">
        <v>0</v>
      </c>
      <c r="J95" s="2">
        <v>0</v>
      </c>
      <c r="K95" s="4">
        <v>2919.6</v>
      </c>
      <c r="L95" s="4">
        <v>3534.4</v>
      </c>
      <c r="M95" s="4">
        <v>3633.2</v>
      </c>
      <c r="N95" s="2">
        <v>0</v>
      </c>
      <c r="O95" s="2">
        <v>127.6</v>
      </c>
      <c r="P95" s="4">
        <v>13312.1</v>
      </c>
      <c r="Q95" s="4">
        <v>29299.1</v>
      </c>
      <c r="R95" s="4">
        <v>26555.7</v>
      </c>
      <c r="S95" s="2">
        <v>0</v>
      </c>
      <c r="T95" s="2">
        <v>0</v>
      </c>
      <c r="U95" s="2">
        <v>0</v>
      </c>
      <c r="V95" s="2">
        <v>0</v>
      </c>
      <c r="W95" s="2">
        <v>0</v>
      </c>
      <c r="X95" s="2">
        <v>79.3</v>
      </c>
      <c r="Y95" s="4">
        <v>11366.5</v>
      </c>
      <c r="Z95" s="4">
        <v>189860.9</v>
      </c>
      <c r="AA95" s="4">
        <v>325421.90000000002</v>
      </c>
      <c r="AB95" s="4">
        <v>226417.1</v>
      </c>
      <c r="AC95" s="4">
        <v>225648.5</v>
      </c>
      <c r="AD95" s="4">
        <v>235568.4</v>
      </c>
      <c r="AE95" s="2">
        <v>0</v>
      </c>
      <c r="AF95" s="2">
        <v>0</v>
      </c>
      <c r="AG95" s="2">
        <v>0</v>
      </c>
      <c r="AH95" s="2">
        <v>0</v>
      </c>
      <c r="AI95" s="2">
        <v>0</v>
      </c>
      <c r="AJ95" s="2">
        <v>0</v>
      </c>
      <c r="AK95" s="2">
        <v>0</v>
      </c>
      <c r="AL95" s="2">
        <v>0</v>
      </c>
      <c r="AM95" s="2">
        <v>0</v>
      </c>
      <c r="AN95" s="3">
        <f t="shared" si="4"/>
        <v>70687.399999999994</v>
      </c>
      <c r="AO95">
        <f t="shared" si="5"/>
        <v>1283657.1000000001</v>
      </c>
      <c r="AP95">
        <f t="shared" si="6"/>
        <v>0</v>
      </c>
      <c r="AQ95" s="3">
        <f t="shared" si="7"/>
        <v>1354344.5</v>
      </c>
    </row>
    <row r="96" spans="1:43" x14ac:dyDescent="0.25">
      <c r="A96" s="2">
        <v>9</v>
      </c>
      <c r="B96" s="2">
        <v>2018</v>
      </c>
      <c r="C96" s="2">
        <v>10</v>
      </c>
      <c r="D96" s="4">
        <v>6211.9</v>
      </c>
      <c r="E96" s="4">
        <v>29519.4</v>
      </c>
      <c r="F96" s="4">
        <v>22601.9</v>
      </c>
      <c r="G96" s="2">
        <v>12.5</v>
      </c>
      <c r="H96" s="2">
        <v>950</v>
      </c>
      <c r="I96" s="2">
        <v>0</v>
      </c>
      <c r="J96" s="2">
        <v>0</v>
      </c>
      <c r="K96" s="4">
        <v>4484</v>
      </c>
      <c r="L96" s="4">
        <v>4254.2</v>
      </c>
      <c r="M96" s="4">
        <v>3421.2</v>
      </c>
      <c r="N96" s="2">
        <v>0</v>
      </c>
      <c r="O96" s="4">
        <v>1105.4000000000001</v>
      </c>
      <c r="P96" s="4">
        <v>13473.3</v>
      </c>
      <c r="Q96" s="4">
        <v>28015.200000000001</v>
      </c>
      <c r="R96" s="4">
        <v>30551.4</v>
      </c>
      <c r="S96" s="2">
        <v>0</v>
      </c>
      <c r="T96" s="2">
        <v>0</v>
      </c>
      <c r="U96" s="2">
        <v>0</v>
      </c>
      <c r="V96" s="2">
        <v>0</v>
      </c>
      <c r="W96" s="2">
        <v>0</v>
      </c>
      <c r="X96" s="2">
        <v>90.5</v>
      </c>
      <c r="Y96" s="4">
        <v>10735</v>
      </c>
      <c r="Z96" s="4">
        <v>192018.8</v>
      </c>
      <c r="AA96" s="4">
        <v>329844.90000000002</v>
      </c>
      <c r="AB96" s="4">
        <v>204786</v>
      </c>
      <c r="AC96" s="4">
        <v>278985.09999999998</v>
      </c>
      <c r="AD96" s="4">
        <v>259478.7</v>
      </c>
      <c r="AE96" s="2">
        <v>0</v>
      </c>
      <c r="AF96" s="2">
        <v>0</v>
      </c>
      <c r="AG96" s="2">
        <v>0</v>
      </c>
      <c r="AH96" s="2">
        <v>0</v>
      </c>
      <c r="AI96" s="2">
        <v>0</v>
      </c>
      <c r="AJ96" s="2">
        <v>0</v>
      </c>
      <c r="AK96" s="2">
        <v>0</v>
      </c>
      <c r="AL96" s="2">
        <v>0</v>
      </c>
      <c r="AM96" s="2">
        <v>0</v>
      </c>
      <c r="AN96" s="3">
        <f t="shared" si="4"/>
        <v>71455.100000000006</v>
      </c>
      <c r="AO96">
        <f t="shared" si="5"/>
        <v>1349084.3</v>
      </c>
      <c r="AP96">
        <f t="shared" si="6"/>
        <v>0</v>
      </c>
      <c r="AQ96" s="3">
        <f t="shared" si="7"/>
        <v>1420539.4000000001</v>
      </c>
    </row>
    <row r="97" spans="1:43" x14ac:dyDescent="0.25">
      <c r="A97" s="2">
        <v>9</v>
      </c>
      <c r="B97" s="2">
        <v>2018</v>
      </c>
      <c r="C97" s="2">
        <v>11</v>
      </c>
      <c r="D97" s="4">
        <v>6427.6</v>
      </c>
      <c r="E97" s="4">
        <v>31233.1</v>
      </c>
      <c r="F97" s="4">
        <v>24395.1</v>
      </c>
      <c r="G97" s="2">
        <v>5</v>
      </c>
      <c r="H97" s="4">
        <v>1612.2</v>
      </c>
      <c r="I97" s="2">
        <v>0</v>
      </c>
      <c r="J97" s="2">
        <v>9.4</v>
      </c>
      <c r="K97" s="4">
        <v>6963.3</v>
      </c>
      <c r="L97" s="4">
        <v>5913.6</v>
      </c>
      <c r="M97" s="4">
        <v>6158.7</v>
      </c>
      <c r="N97" s="2">
        <v>0</v>
      </c>
      <c r="O97" s="4">
        <v>3440.7</v>
      </c>
      <c r="P97" s="4">
        <v>13662.2</v>
      </c>
      <c r="Q97" s="4">
        <v>38004.400000000001</v>
      </c>
      <c r="R97" s="4">
        <v>32938.5</v>
      </c>
      <c r="S97" s="2">
        <v>0</v>
      </c>
      <c r="T97" s="2">
        <v>0</v>
      </c>
      <c r="U97" s="2">
        <v>0</v>
      </c>
      <c r="V97" s="2">
        <v>0</v>
      </c>
      <c r="W97" s="2">
        <v>0</v>
      </c>
      <c r="X97" s="2">
        <v>191.1</v>
      </c>
      <c r="Y97" s="4">
        <v>12907.6</v>
      </c>
      <c r="Z97" s="4">
        <v>185462</v>
      </c>
      <c r="AA97" s="4">
        <v>341277.8</v>
      </c>
      <c r="AB97" s="4">
        <v>210509.2</v>
      </c>
      <c r="AC97" s="4">
        <v>251092.5</v>
      </c>
      <c r="AD97" s="4">
        <v>275488.3</v>
      </c>
      <c r="AE97" s="2">
        <v>0</v>
      </c>
      <c r="AF97" s="2">
        <v>0</v>
      </c>
      <c r="AG97" s="2">
        <v>0</v>
      </c>
      <c r="AH97" s="2">
        <v>0</v>
      </c>
      <c r="AI97" s="2">
        <v>0</v>
      </c>
      <c r="AJ97" s="2">
        <v>0</v>
      </c>
      <c r="AK97" s="2">
        <v>0</v>
      </c>
      <c r="AL97" s="2">
        <v>0</v>
      </c>
      <c r="AM97" s="2">
        <v>0</v>
      </c>
      <c r="AN97" s="3">
        <f t="shared" si="4"/>
        <v>82718</v>
      </c>
      <c r="AO97">
        <f t="shared" si="5"/>
        <v>1364974.3</v>
      </c>
      <c r="AP97">
        <f t="shared" si="6"/>
        <v>0</v>
      </c>
      <c r="AQ97" s="3">
        <f t="shared" si="7"/>
        <v>1447692.3</v>
      </c>
    </row>
    <row r="98" spans="1:43" x14ac:dyDescent="0.25">
      <c r="A98" s="2">
        <v>9</v>
      </c>
      <c r="B98" s="2">
        <v>2018</v>
      </c>
      <c r="C98" s="2">
        <v>12</v>
      </c>
      <c r="D98" s="4">
        <v>10051.200000000001</v>
      </c>
      <c r="E98" s="4">
        <v>54516.5</v>
      </c>
      <c r="F98" s="4">
        <v>47024.7</v>
      </c>
      <c r="G98" s="2">
        <v>8.1999999999999993</v>
      </c>
      <c r="H98" s="4">
        <v>1929.6</v>
      </c>
      <c r="I98" s="2">
        <v>0</v>
      </c>
      <c r="J98" s="2">
        <v>-9.4</v>
      </c>
      <c r="K98" s="4">
        <v>9835.2999999999993</v>
      </c>
      <c r="L98" s="4">
        <v>6432.8</v>
      </c>
      <c r="M98" s="4">
        <v>7244</v>
      </c>
      <c r="N98" s="2">
        <v>0</v>
      </c>
      <c r="O98" s="4">
        <v>3155.3</v>
      </c>
      <c r="P98" s="4">
        <v>18092.2</v>
      </c>
      <c r="Q98" s="4">
        <v>41995.9</v>
      </c>
      <c r="R98" s="4">
        <v>34024.5</v>
      </c>
      <c r="S98" s="2">
        <v>0</v>
      </c>
      <c r="T98" s="4">
        <v>10132.9</v>
      </c>
      <c r="U98" s="4">
        <v>24913.200000000001</v>
      </c>
      <c r="V98" s="2">
        <v>0</v>
      </c>
      <c r="W98" s="2">
        <v>0</v>
      </c>
      <c r="X98" s="2">
        <v>80.8</v>
      </c>
      <c r="Y98" s="4">
        <v>15491.6</v>
      </c>
      <c r="Z98" s="4">
        <v>210116</v>
      </c>
      <c r="AA98" s="4">
        <v>409666.6</v>
      </c>
      <c r="AB98" s="4">
        <v>211180</v>
      </c>
      <c r="AC98" s="4">
        <v>212436.8</v>
      </c>
      <c r="AD98" s="4">
        <v>253395.7</v>
      </c>
      <c r="AE98" s="2">
        <v>0</v>
      </c>
      <c r="AF98" s="2">
        <v>0</v>
      </c>
      <c r="AG98" s="2">
        <v>0</v>
      </c>
      <c r="AH98" s="2">
        <v>0</v>
      </c>
      <c r="AI98" s="2">
        <v>0</v>
      </c>
      <c r="AJ98" s="2">
        <v>0</v>
      </c>
      <c r="AK98" s="2">
        <v>0</v>
      </c>
      <c r="AL98" s="2">
        <v>0</v>
      </c>
      <c r="AM98" s="2">
        <v>0</v>
      </c>
      <c r="AN98" s="3">
        <f t="shared" si="4"/>
        <v>137032.90000000002</v>
      </c>
      <c r="AO98">
        <f t="shared" si="5"/>
        <v>1444681.5</v>
      </c>
      <c r="AP98">
        <f t="shared" si="6"/>
        <v>0</v>
      </c>
      <c r="AQ98" s="3">
        <f t="shared" si="7"/>
        <v>1581714.4</v>
      </c>
    </row>
    <row r="99" spans="1:43" x14ac:dyDescent="0.25">
      <c r="A99" s="2">
        <v>10</v>
      </c>
      <c r="B99" s="2">
        <v>2018</v>
      </c>
      <c r="C99" s="2">
        <v>1</v>
      </c>
      <c r="D99" s="4">
        <v>1358.9</v>
      </c>
      <c r="E99" s="4">
        <v>2908.5</v>
      </c>
      <c r="F99" s="4">
        <v>1148.0999999999999</v>
      </c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</v>
      </c>
      <c r="M99" s="2">
        <v>0</v>
      </c>
      <c r="N99" s="2">
        <v>0</v>
      </c>
      <c r="O99" s="2">
        <v>49.9</v>
      </c>
      <c r="P99" s="4">
        <v>2159.6999999999998</v>
      </c>
      <c r="Q99" s="4">
        <v>6132</v>
      </c>
      <c r="R99" s="2">
        <v>242.5</v>
      </c>
      <c r="S99" s="2">
        <v>0</v>
      </c>
      <c r="T99" s="2">
        <v>0</v>
      </c>
      <c r="U99" s="2">
        <v>0</v>
      </c>
      <c r="V99" s="2">
        <v>0</v>
      </c>
      <c r="W99" s="2">
        <v>0</v>
      </c>
      <c r="X99" s="2">
        <v>0</v>
      </c>
      <c r="Y99" s="2">
        <v>957.9</v>
      </c>
      <c r="Z99" s="4">
        <v>14608.4</v>
      </c>
      <c r="AA99" s="4">
        <v>29744.1</v>
      </c>
      <c r="AB99" s="4">
        <v>34641.5</v>
      </c>
      <c r="AC99" s="2">
        <v>0</v>
      </c>
      <c r="AD99" s="4">
        <v>163144.4</v>
      </c>
      <c r="AE99" s="2">
        <v>0</v>
      </c>
      <c r="AF99" s="2">
        <v>0</v>
      </c>
      <c r="AG99" s="2">
        <v>0</v>
      </c>
      <c r="AH99" s="2">
        <v>0</v>
      </c>
      <c r="AI99" s="2">
        <v>0</v>
      </c>
      <c r="AJ99" s="2">
        <v>0</v>
      </c>
      <c r="AK99" s="2">
        <v>0</v>
      </c>
      <c r="AL99" s="2">
        <v>0</v>
      </c>
      <c r="AM99" s="2">
        <v>0</v>
      </c>
      <c r="AN99" s="3">
        <f t="shared" si="4"/>
        <v>5415.5</v>
      </c>
      <c r="AO99">
        <f t="shared" si="5"/>
        <v>251680.4</v>
      </c>
      <c r="AP99">
        <f t="shared" si="6"/>
        <v>0</v>
      </c>
      <c r="AQ99" s="3">
        <f t="shared" si="7"/>
        <v>257095.9</v>
      </c>
    </row>
    <row r="100" spans="1:43" x14ac:dyDescent="0.25">
      <c r="A100" s="2">
        <v>10</v>
      </c>
      <c r="B100" s="2">
        <v>2018</v>
      </c>
      <c r="C100" s="2">
        <v>2</v>
      </c>
      <c r="D100" s="4">
        <v>1133</v>
      </c>
      <c r="E100" s="4">
        <v>2561.1</v>
      </c>
      <c r="F100" s="2">
        <v>863.2</v>
      </c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  <c r="O100" s="2">
        <v>44.1</v>
      </c>
      <c r="P100" s="4">
        <v>1419.6</v>
      </c>
      <c r="Q100" s="4">
        <v>3643.1</v>
      </c>
      <c r="R100" s="2">
        <v>0</v>
      </c>
      <c r="S100" s="2">
        <v>0</v>
      </c>
      <c r="T100" s="2">
        <v>0</v>
      </c>
      <c r="U100" s="2">
        <v>0</v>
      </c>
      <c r="V100" s="2">
        <v>0</v>
      </c>
      <c r="W100" s="2">
        <v>0</v>
      </c>
      <c r="X100" s="2">
        <v>0</v>
      </c>
      <c r="Y100" s="4">
        <v>1423.6</v>
      </c>
      <c r="Z100" s="4">
        <v>22348.5</v>
      </c>
      <c r="AA100" s="4">
        <v>26116.7</v>
      </c>
      <c r="AB100" s="4">
        <v>27610.6</v>
      </c>
      <c r="AC100" s="2">
        <v>0</v>
      </c>
      <c r="AD100" s="4">
        <v>128470.1</v>
      </c>
      <c r="AE100" s="2">
        <v>0</v>
      </c>
      <c r="AF100" s="2">
        <v>0</v>
      </c>
      <c r="AG100" s="2">
        <v>0</v>
      </c>
      <c r="AH100" s="2">
        <v>0</v>
      </c>
      <c r="AI100" s="2">
        <v>0</v>
      </c>
      <c r="AJ100" s="2">
        <v>0</v>
      </c>
      <c r="AK100" s="2">
        <v>0</v>
      </c>
      <c r="AL100" s="2">
        <v>0</v>
      </c>
      <c r="AM100" s="2">
        <v>0</v>
      </c>
      <c r="AN100" s="3">
        <f t="shared" si="4"/>
        <v>4557.3</v>
      </c>
      <c r="AO100">
        <f t="shared" si="5"/>
        <v>211076.30000000002</v>
      </c>
      <c r="AP100">
        <f t="shared" si="6"/>
        <v>0</v>
      </c>
      <c r="AQ100" s="3">
        <f t="shared" si="7"/>
        <v>215633.6</v>
      </c>
    </row>
    <row r="101" spans="1:43" x14ac:dyDescent="0.25">
      <c r="A101" s="2">
        <v>10</v>
      </c>
      <c r="B101" s="2">
        <v>2018</v>
      </c>
      <c r="C101" s="2">
        <v>3</v>
      </c>
      <c r="D101" s="2">
        <v>814.2</v>
      </c>
      <c r="E101" s="4">
        <v>1789.4</v>
      </c>
      <c r="F101" s="2">
        <v>657.4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</v>
      </c>
      <c r="M101" s="2">
        <v>0</v>
      </c>
      <c r="N101" s="2">
        <v>0</v>
      </c>
      <c r="O101" s="2">
        <v>43</v>
      </c>
      <c r="P101" s="4">
        <v>1480.5</v>
      </c>
      <c r="Q101" s="4">
        <v>4954.7</v>
      </c>
      <c r="R101" s="2">
        <v>0</v>
      </c>
      <c r="S101" s="2">
        <v>0</v>
      </c>
      <c r="T101" s="2">
        <v>0</v>
      </c>
      <c r="U101" s="2">
        <v>0</v>
      </c>
      <c r="V101" s="2">
        <v>0</v>
      </c>
      <c r="W101" s="2">
        <v>0</v>
      </c>
      <c r="X101" s="2">
        <v>0</v>
      </c>
      <c r="Y101" s="4">
        <v>1069.5999999999999</v>
      </c>
      <c r="Z101" s="4">
        <v>16625.5</v>
      </c>
      <c r="AA101" s="4">
        <v>18426.599999999999</v>
      </c>
      <c r="AB101" s="4">
        <v>31819.7</v>
      </c>
      <c r="AC101" s="2">
        <v>0</v>
      </c>
      <c r="AD101" s="4">
        <v>149172.5</v>
      </c>
      <c r="AE101" s="2">
        <v>0</v>
      </c>
      <c r="AF101" s="2">
        <v>0</v>
      </c>
      <c r="AG101" s="2">
        <v>0</v>
      </c>
      <c r="AH101" s="2">
        <v>0</v>
      </c>
      <c r="AI101" s="2">
        <v>0</v>
      </c>
      <c r="AJ101" s="2">
        <v>0</v>
      </c>
      <c r="AK101" s="2">
        <v>0</v>
      </c>
      <c r="AL101" s="2">
        <v>0</v>
      </c>
      <c r="AM101" s="2">
        <v>0</v>
      </c>
      <c r="AN101" s="3">
        <f t="shared" si="4"/>
        <v>3261.0000000000005</v>
      </c>
      <c r="AO101">
        <f t="shared" si="5"/>
        <v>223592.09999999998</v>
      </c>
      <c r="AP101">
        <f t="shared" si="6"/>
        <v>0</v>
      </c>
      <c r="AQ101" s="3">
        <f t="shared" si="7"/>
        <v>226853.09999999998</v>
      </c>
    </row>
    <row r="102" spans="1:43" x14ac:dyDescent="0.25">
      <c r="A102" s="2">
        <v>10</v>
      </c>
      <c r="B102" s="2">
        <v>2018</v>
      </c>
      <c r="C102" s="2">
        <v>4</v>
      </c>
      <c r="D102" s="2">
        <v>919.5</v>
      </c>
      <c r="E102" s="4">
        <v>1987.9</v>
      </c>
      <c r="F102" s="2">
        <v>605.6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46.5</v>
      </c>
      <c r="P102" s="4">
        <v>1656.5</v>
      </c>
      <c r="Q102" s="4">
        <v>4943.3999999999996</v>
      </c>
      <c r="R102" s="2">
        <v>0</v>
      </c>
      <c r="S102" s="2">
        <v>0</v>
      </c>
      <c r="T102" s="2">
        <v>0</v>
      </c>
      <c r="U102" s="2">
        <v>0</v>
      </c>
      <c r="V102" s="2">
        <v>0</v>
      </c>
      <c r="W102" s="2">
        <v>0</v>
      </c>
      <c r="X102" s="2">
        <v>0</v>
      </c>
      <c r="Y102" s="4">
        <v>1172.5999999999999</v>
      </c>
      <c r="Z102" s="4">
        <v>17595.2</v>
      </c>
      <c r="AA102" s="4">
        <v>21453.7</v>
      </c>
      <c r="AB102" s="4">
        <v>30002.6</v>
      </c>
      <c r="AC102" s="2">
        <v>0</v>
      </c>
      <c r="AD102" s="4">
        <v>130916.4</v>
      </c>
      <c r="AE102" s="2">
        <v>0</v>
      </c>
      <c r="AF102" s="2">
        <v>0</v>
      </c>
      <c r="AG102" s="2">
        <v>0</v>
      </c>
      <c r="AH102" s="2">
        <v>0</v>
      </c>
      <c r="AI102" s="2">
        <v>0</v>
      </c>
      <c r="AJ102" s="2">
        <v>0</v>
      </c>
      <c r="AK102" s="2">
        <v>0</v>
      </c>
      <c r="AL102" s="2">
        <v>0</v>
      </c>
      <c r="AM102" s="2">
        <v>0</v>
      </c>
      <c r="AN102" s="3">
        <f t="shared" si="4"/>
        <v>3513</v>
      </c>
      <c r="AO102">
        <f t="shared" si="5"/>
        <v>207786.9</v>
      </c>
      <c r="AP102">
        <f t="shared" si="6"/>
        <v>0</v>
      </c>
      <c r="AQ102" s="3">
        <f t="shared" si="7"/>
        <v>211299.9</v>
      </c>
    </row>
    <row r="103" spans="1:43" x14ac:dyDescent="0.25">
      <c r="A103" s="2">
        <v>10</v>
      </c>
      <c r="B103" s="2">
        <v>2018</v>
      </c>
      <c r="C103" s="2">
        <v>5</v>
      </c>
      <c r="D103" s="2">
        <v>601.9</v>
      </c>
      <c r="E103" s="4">
        <v>1509.7</v>
      </c>
      <c r="F103" s="2">
        <v>500.7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45.4</v>
      </c>
      <c r="P103" s="4">
        <v>1180.0999999999999</v>
      </c>
      <c r="Q103" s="4">
        <v>4531.8999999999996</v>
      </c>
      <c r="R103" s="2">
        <v>61.8</v>
      </c>
      <c r="S103" s="2">
        <v>0</v>
      </c>
      <c r="T103" s="2">
        <v>0</v>
      </c>
      <c r="U103" s="2">
        <v>0</v>
      </c>
      <c r="V103" s="2">
        <v>0</v>
      </c>
      <c r="W103" s="2">
        <v>0</v>
      </c>
      <c r="X103" s="2">
        <v>0</v>
      </c>
      <c r="Y103" s="4">
        <v>1394.4</v>
      </c>
      <c r="Z103" s="4">
        <v>15195.6</v>
      </c>
      <c r="AA103" s="4">
        <v>13680.1</v>
      </c>
      <c r="AB103" s="4">
        <v>28363.5</v>
      </c>
      <c r="AC103" s="2">
        <v>0</v>
      </c>
      <c r="AD103" s="4">
        <v>129157.6</v>
      </c>
      <c r="AE103" s="2">
        <v>0</v>
      </c>
      <c r="AF103" s="2">
        <v>0</v>
      </c>
      <c r="AG103" s="2">
        <v>0</v>
      </c>
      <c r="AH103" s="2">
        <v>0</v>
      </c>
      <c r="AI103" s="2">
        <v>0</v>
      </c>
      <c r="AJ103" s="2">
        <v>0</v>
      </c>
      <c r="AK103" s="2">
        <v>0</v>
      </c>
      <c r="AL103" s="2">
        <v>0</v>
      </c>
      <c r="AM103" s="2">
        <v>0</v>
      </c>
      <c r="AN103" s="3">
        <f t="shared" si="4"/>
        <v>2612.2999999999997</v>
      </c>
      <c r="AO103">
        <f t="shared" si="5"/>
        <v>193610.40000000002</v>
      </c>
      <c r="AP103">
        <f t="shared" si="6"/>
        <v>0</v>
      </c>
      <c r="AQ103" s="3">
        <f t="shared" si="7"/>
        <v>196222.7</v>
      </c>
    </row>
    <row r="104" spans="1:43" x14ac:dyDescent="0.25">
      <c r="A104" s="2">
        <v>10</v>
      </c>
      <c r="B104" s="2">
        <v>2018</v>
      </c>
      <c r="C104" s="2">
        <v>6</v>
      </c>
      <c r="D104" s="2">
        <v>619.6</v>
      </c>
      <c r="E104" s="4">
        <v>1609.8</v>
      </c>
      <c r="F104" s="2">
        <v>501.3</v>
      </c>
      <c r="G104" s="2">
        <v>0</v>
      </c>
      <c r="H104" s="2">
        <v>0</v>
      </c>
      <c r="I104" s="2">
        <v>0</v>
      </c>
      <c r="J104" s="2">
        <v>0</v>
      </c>
      <c r="K104" s="2">
        <v>0</v>
      </c>
      <c r="L104" s="2">
        <v>0</v>
      </c>
      <c r="M104" s="2">
        <v>0</v>
      </c>
      <c r="N104" s="2">
        <v>0</v>
      </c>
      <c r="O104" s="2">
        <v>51.1</v>
      </c>
      <c r="P104" s="4">
        <v>1205.2</v>
      </c>
      <c r="Q104" s="4">
        <v>5195.1000000000004</v>
      </c>
      <c r="R104" s="2">
        <v>47.6</v>
      </c>
      <c r="S104" s="2">
        <v>0</v>
      </c>
      <c r="T104" s="2">
        <v>0</v>
      </c>
      <c r="U104" s="2">
        <v>0</v>
      </c>
      <c r="V104" s="2">
        <v>0</v>
      </c>
      <c r="W104" s="2">
        <v>0</v>
      </c>
      <c r="X104" s="2">
        <v>0</v>
      </c>
      <c r="Y104" s="2">
        <v>930.1</v>
      </c>
      <c r="Z104" s="4">
        <v>15621.8</v>
      </c>
      <c r="AA104" s="4">
        <v>13382.3</v>
      </c>
      <c r="AB104" s="4">
        <v>27892.2</v>
      </c>
      <c r="AC104" s="2">
        <v>0</v>
      </c>
      <c r="AD104" s="4">
        <v>113552.7</v>
      </c>
      <c r="AE104" s="2">
        <v>0</v>
      </c>
      <c r="AF104" s="2">
        <v>0</v>
      </c>
      <c r="AG104" s="2">
        <v>0</v>
      </c>
      <c r="AH104" s="2">
        <v>0</v>
      </c>
      <c r="AI104" s="2">
        <v>0</v>
      </c>
      <c r="AJ104" s="2">
        <v>0</v>
      </c>
      <c r="AK104" s="2">
        <v>0</v>
      </c>
      <c r="AL104" s="2">
        <v>0</v>
      </c>
      <c r="AM104" s="2">
        <v>0</v>
      </c>
      <c r="AN104" s="3">
        <f t="shared" si="4"/>
        <v>2730.7000000000003</v>
      </c>
      <c r="AO104">
        <f t="shared" si="5"/>
        <v>177878.09999999998</v>
      </c>
      <c r="AP104">
        <f t="shared" si="6"/>
        <v>0</v>
      </c>
      <c r="AQ104" s="3">
        <f t="shared" si="7"/>
        <v>180608.8</v>
      </c>
    </row>
    <row r="105" spans="1:43" x14ac:dyDescent="0.25">
      <c r="A105" s="2">
        <v>10</v>
      </c>
      <c r="B105" s="2">
        <v>2018</v>
      </c>
      <c r="C105" s="2">
        <v>7</v>
      </c>
      <c r="D105" s="2">
        <v>416.1</v>
      </c>
      <c r="E105" s="4">
        <v>1408.3</v>
      </c>
      <c r="F105" s="2">
        <v>841.1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48.8</v>
      </c>
      <c r="P105" s="2">
        <v>804.6</v>
      </c>
      <c r="Q105" s="4">
        <v>3689.1</v>
      </c>
      <c r="R105" s="2">
        <v>556.9</v>
      </c>
      <c r="S105" s="2">
        <v>0</v>
      </c>
      <c r="T105" s="2">
        <v>0</v>
      </c>
      <c r="U105" s="2">
        <v>0</v>
      </c>
      <c r="V105" s="2">
        <v>0</v>
      </c>
      <c r="W105" s="2">
        <v>0</v>
      </c>
      <c r="X105" s="2">
        <v>0</v>
      </c>
      <c r="Y105" s="4">
        <v>1067.9000000000001</v>
      </c>
      <c r="Z105" s="4">
        <v>11098.7</v>
      </c>
      <c r="AA105" s="4">
        <v>15320.9</v>
      </c>
      <c r="AB105" s="4">
        <v>25797.8</v>
      </c>
      <c r="AC105" s="2">
        <v>0</v>
      </c>
      <c r="AD105" s="4">
        <v>113017.3</v>
      </c>
      <c r="AE105" s="2">
        <v>0</v>
      </c>
      <c r="AF105" s="2">
        <v>0</v>
      </c>
      <c r="AG105" s="2">
        <v>0</v>
      </c>
      <c r="AH105" s="2">
        <v>0</v>
      </c>
      <c r="AI105" s="2">
        <v>0</v>
      </c>
      <c r="AJ105" s="2">
        <v>0</v>
      </c>
      <c r="AK105" s="2">
        <v>0</v>
      </c>
      <c r="AL105" s="2">
        <v>0</v>
      </c>
      <c r="AM105" s="2">
        <v>0</v>
      </c>
      <c r="AN105" s="3">
        <f t="shared" si="4"/>
        <v>2665.5</v>
      </c>
      <c r="AO105">
        <f t="shared" si="5"/>
        <v>171402</v>
      </c>
      <c r="AP105">
        <f t="shared" si="6"/>
        <v>0</v>
      </c>
      <c r="AQ105" s="3">
        <f t="shared" si="7"/>
        <v>174067.5</v>
      </c>
    </row>
    <row r="106" spans="1:43" x14ac:dyDescent="0.25">
      <c r="A106" s="2">
        <v>10</v>
      </c>
      <c r="B106" s="2">
        <v>2018</v>
      </c>
      <c r="C106" s="2">
        <v>8</v>
      </c>
      <c r="D106" s="2">
        <v>373.9</v>
      </c>
      <c r="E106" s="4">
        <v>1237.5</v>
      </c>
      <c r="F106" s="2">
        <v>842.5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44.1</v>
      </c>
      <c r="P106" s="2">
        <v>962.9</v>
      </c>
      <c r="Q106" s="4">
        <v>2926.6</v>
      </c>
      <c r="R106" s="2">
        <v>547</v>
      </c>
      <c r="S106" s="2">
        <v>0</v>
      </c>
      <c r="T106" s="2">
        <v>0</v>
      </c>
      <c r="U106" s="2">
        <v>0</v>
      </c>
      <c r="V106" s="2">
        <v>0</v>
      </c>
      <c r="W106" s="2">
        <v>0</v>
      </c>
      <c r="X106" s="2">
        <v>0</v>
      </c>
      <c r="Y106" s="2">
        <v>871.8</v>
      </c>
      <c r="Z106" s="4">
        <v>11049.4</v>
      </c>
      <c r="AA106" s="4">
        <v>14676.3</v>
      </c>
      <c r="AB106" s="4">
        <v>25356.3</v>
      </c>
      <c r="AC106" s="2">
        <v>0</v>
      </c>
      <c r="AD106" s="4">
        <v>115658.4</v>
      </c>
      <c r="AE106" s="2">
        <v>0</v>
      </c>
      <c r="AF106" s="2">
        <v>0</v>
      </c>
      <c r="AG106" s="2">
        <v>0</v>
      </c>
      <c r="AH106" s="2">
        <v>0</v>
      </c>
      <c r="AI106" s="2">
        <v>0</v>
      </c>
      <c r="AJ106" s="2">
        <v>0</v>
      </c>
      <c r="AK106" s="2">
        <v>0</v>
      </c>
      <c r="AL106" s="2">
        <v>0</v>
      </c>
      <c r="AM106" s="2">
        <v>0</v>
      </c>
      <c r="AN106" s="3">
        <f t="shared" si="4"/>
        <v>2453.9</v>
      </c>
      <c r="AO106">
        <f t="shared" si="5"/>
        <v>172092.79999999999</v>
      </c>
      <c r="AP106">
        <f t="shared" si="6"/>
        <v>0</v>
      </c>
      <c r="AQ106" s="3">
        <f t="shared" si="7"/>
        <v>174546.69999999998</v>
      </c>
    </row>
    <row r="107" spans="1:43" x14ac:dyDescent="0.25">
      <c r="A107" s="2">
        <v>10</v>
      </c>
      <c r="B107" s="2">
        <v>2018</v>
      </c>
      <c r="C107" s="2">
        <v>9</v>
      </c>
      <c r="D107" s="2">
        <v>393.4</v>
      </c>
      <c r="E107" s="4">
        <v>1394.5</v>
      </c>
      <c r="F107" s="2">
        <v>805.8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51.1</v>
      </c>
      <c r="P107" s="4">
        <v>1388.2</v>
      </c>
      <c r="Q107" s="4">
        <v>3900.1</v>
      </c>
      <c r="R107" s="2">
        <v>508.6</v>
      </c>
      <c r="S107" s="2">
        <v>0</v>
      </c>
      <c r="T107" s="2">
        <v>0</v>
      </c>
      <c r="U107" s="2">
        <v>0</v>
      </c>
      <c r="V107" s="2">
        <v>0</v>
      </c>
      <c r="W107" s="2">
        <v>0</v>
      </c>
      <c r="X107" s="2">
        <v>0</v>
      </c>
      <c r="Y107" s="4">
        <v>1305.3</v>
      </c>
      <c r="Z107" s="4">
        <v>13333.2</v>
      </c>
      <c r="AA107" s="4">
        <v>17438.8</v>
      </c>
      <c r="AB107" s="4">
        <v>25696.7</v>
      </c>
      <c r="AC107" s="2">
        <v>0</v>
      </c>
      <c r="AD107" s="4">
        <v>112403.2</v>
      </c>
      <c r="AE107" s="2">
        <v>0</v>
      </c>
      <c r="AF107" s="2">
        <v>0</v>
      </c>
      <c r="AG107" s="2">
        <v>0</v>
      </c>
      <c r="AH107" s="2">
        <v>0</v>
      </c>
      <c r="AI107" s="2">
        <v>0</v>
      </c>
      <c r="AJ107" s="2">
        <v>0</v>
      </c>
      <c r="AK107" s="2">
        <v>0</v>
      </c>
      <c r="AL107" s="2">
        <v>0</v>
      </c>
      <c r="AM107" s="2">
        <v>0</v>
      </c>
      <c r="AN107" s="3">
        <f t="shared" si="4"/>
        <v>2593.6999999999998</v>
      </c>
      <c r="AO107">
        <f t="shared" si="5"/>
        <v>176025.2</v>
      </c>
      <c r="AP107">
        <f t="shared" si="6"/>
        <v>0</v>
      </c>
      <c r="AQ107" s="3">
        <f t="shared" si="7"/>
        <v>178618.90000000002</v>
      </c>
    </row>
    <row r="108" spans="1:43" x14ac:dyDescent="0.25">
      <c r="A108" s="2">
        <v>10</v>
      </c>
      <c r="B108" s="2">
        <v>2018</v>
      </c>
      <c r="C108" s="2">
        <v>10</v>
      </c>
      <c r="D108" s="2">
        <v>355.4</v>
      </c>
      <c r="E108" s="4">
        <v>1269.5</v>
      </c>
      <c r="F108" s="2">
        <v>551.79999999999995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41.8</v>
      </c>
      <c r="P108" s="4">
        <v>1524.5</v>
      </c>
      <c r="Q108" s="4">
        <v>3080.6</v>
      </c>
      <c r="R108" s="2">
        <v>484.6</v>
      </c>
      <c r="S108" s="2">
        <v>0</v>
      </c>
      <c r="T108" s="2">
        <v>0</v>
      </c>
      <c r="U108" s="2">
        <v>0</v>
      </c>
      <c r="V108" s="2">
        <v>0</v>
      </c>
      <c r="W108" s="2">
        <v>0</v>
      </c>
      <c r="X108" s="2">
        <v>0</v>
      </c>
      <c r="Y108" s="4">
        <v>1179.7</v>
      </c>
      <c r="Z108" s="4">
        <v>11210.9</v>
      </c>
      <c r="AA108" s="4">
        <v>15203</v>
      </c>
      <c r="AB108" s="4">
        <v>22220.6</v>
      </c>
      <c r="AC108" s="2">
        <v>0</v>
      </c>
      <c r="AD108" s="4">
        <v>124118.7</v>
      </c>
      <c r="AE108" s="2">
        <v>0</v>
      </c>
      <c r="AF108" s="2">
        <v>0</v>
      </c>
      <c r="AG108" s="2">
        <v>0</v>
      </c>
      <c r="AH108" s="2">
        <v>0</v>
      </c>
      <c r="AI108" s="2">
        <v>0</v>
      </c>
      <c r="AJ108" s="2">
        <v>0</v>
      </c>
      <c r="AK108" s="2">
        <v>0</v>
      </c>
      <c r="AL108" s="2">
        <v>0</v>
      </c>
      <c r="AM108" s="2">
        <v>0</v>
      </c>
      <c r="AN108" s="3">
        <f t="shared" si="4"/>
        <v>2176.6999999999998</v>
      </c>
      <c r="AO108">
        <f t="shared" si="5"/>
        <v>179064.4</v>
      </c>
      <c r="AP108">
        <f t="shared" si="6"/>
        <v>0</v>
      </c>
      <c r="AQ108" s="3">
        <f t="shared" si="7"/>
        <v>181241.1</v>
      </c>
    </row>
    <row r="109" spans="1:43" x14ac:dyDescent="0.25">
      <c r="A109" s="2">
        <v>10</v>
      </c>
      <c r="B109" s="2">
        <v>2018</v>
      </c>
      <c r="C109" s="2">
        <v>11</v>
      </c>
      <c r="D109" s="2">
        <v>425.7</v>
      </c>
      <c r="E109" s="4">
        <v>1399.7</v>
      </c>
      <c r="F109" s="2">
        <v>569.29999999999995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44.2</v>
      </c>
      <c r="P109" s="4">
        <v>1594.3</v>
      </c>
      <c r="Q109" s="4">
        <v>3321.4</v>
      </c>
      <c r="R109" s="2">
        <v>661</v>
      </c>
      <c r="S109" s="2">
        <v>0</v>
      </c>
      <c r="T109" s="2">
        <v>0</v>
      </c>
      <c r="U109" s="2">
        <v>0</v>
      </c>
      <c r="V109" s="2">
        <v>0</v>
      </c>
      <c r="W109" s="2">
        <v>0</v>
      </c>
      <c r="X109" s="2">
        <v>0</v>
      </c>
      <c r="Y109" s="4">
        <v>1413.1</v>
      </c>
      <c r="Z109" s="4">
        <v>11897.5</v>
      </c>
      <c r="AA109" s="4">
        <v>19005.400000000001</v>
      </c>
      <c r="AB109" s="4">
        <v>24481.5</v>
      </c>
      <c r="AC109" s="2">
        <v>0</v>
      </c>
      <c r="AD109" s="4">
        <v>130114.7</v>
      </c>
      <c r="AE109" s="2">
        <v>0</v>
      </c>
      <c r="AF109" s="2">
        <v>0</v>
      </c>
      <c r="AG109" s="2">
        <v>0</v>
      </c>
      <c r="AH109" s="2">
        <v>0</v>
      </c>
      <c r="AI109" s="2">
        <v>0</v>
      </c>
      <c r="AJ109" s="2">
        <v>0</v>
      </c>
      <c r="AK109" s="2">
        <v>0</v>
      </c>
      <c r="AL109" s="2">
        <v>0</v>
      </c>
      <c r="AM109" s="2">
        <v>0</v>
      </c>
      <c r="AN109" s="3">
        <f t="shared" si="4"/>
        <v>2394.6999999999998</v>
      </c>
      <c r="AO109">
        <f t="shared" si="5"/>
        <v>192533.1</v>
      </c>
      <c r="AP109">
        <f t="shared" si="6"/>
        <v>0</v>
      </c>
      <c r="AQ109" s="3">
        <f t="shared" si="7"/>
        <v>194927.80000000002</v>
      </c>
    </row>
    <row r="110" spans="1:43" x14ac:dyDescent="0.25">
      <c r="A110" s="2">
        <v>10</v>
      </c>
      <c r="B110" s="2">
        <v>2018</v>
      </c>
      <c r="C110" s="2">
        <v>12</v>
      </c>
      <c r="D110" s="2">
        <v>559.70000000000005</v>
      </c>
      <c r="E110" s="4">
        <v>1831</v>
      </c>
      <c r="F110" s="2">
        <v>733.5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43.1</v>
      </c>
      <c r="P110" s="4">
        <v>1833.7</v>
      </c>
      <c r="Q110" s="4">
        <v>3193.1</v>
      </c>
      <c r="R110" s="2">
        <v>583.5</v>
      </c>
      <c r="S110" s="2">
        <v>0</v>
      </c>
      <c r="T110" s="2">
        <v>0</v>
      </c>
      <c r="U110" s="2">
        <v>0</v>
      </c>
      <c r="V110" s="2">
        <v>0</v>
      </c>
      <c r="W110" s="2">
        <v>0</v>
      </c>
      <c r="X110" s="2">
        <v>0</v>
      </c>
      <c r="Y110" s="4">
        <v>1459.7</v>
      </c>
      <c r="Z110" s="4">
        <v>14780.8</v>
      </c>
      <c r="AA110" s="4">
        <v>25079.5</v>
      </c>
      <c r="AB110" s="4">
        <v>29160.6</v>
      </c>
      <c r="AC110" s="2">
        <v>0</v>
      </c>
      <c r="AD110" s="4">
        <v>145690.4</v>
      </c>
      <c r="AE110" s="2">
        <v>0</v>
      </c>
      <c r="AF110" s="2">
        <v>0</v>
      </c>
      <c r="AG110" s="2">
        <v>0</v>
      </c>
      <c r="AH110" s="2">
        <v>0</v>
      </c>
      <c r="AI110" s="2">
        <v>0</v>
      </c>
      <c r="AJ110" s="2">
        <v>0</v>
      </c>
      <c r="AK110" s="2">
        <v>0</v>
      </c>
      <c r="AL110" s="2">
        <v>0</v>
      </c>
      <c r="AM110" s="2">
        <v>0</v>
      </c>
      <c r="AN110" s="3">
        <f t="shared" si="4"/>
        <v>3124.2</v>
      </c>
      <c r="AO110">
        <f t="shared" si="5"/>
        <v>221824.4</v>
      </c>
      <c r="AP110">
        <f t="shared" si="6"/>
        <v>0</v>
      </c>
      <c r="AQ110" s="3">
        <f t="shared" si="7"/>
        <v>224948.6</v>
      </c>
    </row>
    <row r="111" spans="1:43" x14ac:dyDescent="0.25">
      <c r="A111" s="2">
        <v>11</v>
      </c>
      <c r="B111" s="2">
        <v>2018</v>
      </c>
      <c r="C111" s="2">
        <v>1</v>
      </c>
      <c r="D111" s="4">
        <v>122951</v>
      </c>
      <c r="E111" s="4">
        <v>437097.3</v>
      </c>
      <c r="F111" s="4">
        <v>711888.4</v>
      </c>
      <c r="G111" s="2">
        <v>453.4</v>
      </c>
      <c r="H111" s="4">
        <v>160522.4</v>
      </c>
      <c r="I111" s="4">
        <v>11359.4</v>
      </c>
      <c r="J111" s="2">
        <v>0</v>
      </c>
      <c r="K111" s="4">
        <v>120827.7</v>
      </c>
      <c r="L111" s="4">
        <v>93914.9</v>
      </c>
      <c r="M111" s="2">
        <v>0</v>
      </c>
      <c r="N111" s="4">
        <v>1223.5</v>
      </c>
      <c r="O111" s="4">
        <v>1036.0999999999999</v>
      </c>
      <c r="P111" s="4">
        <v>26625.7</v>
      </c>
      <c r="Q111" s="4">
        <v>80789.600000000006</v>
      </c>
      <c r="R111" s="4">
        <v>41498.800000000003</v>
      </c>
      <c r="S111" s="4">
        <v>9476.1</v>
      </c>
      <c r="T111" s="2">
        <v>0</v>
      </c>
      <c r="U111" s="2">
        <v>0</v>
      </c>
      <c r="V111" s="4">
        <v>53104.2</v>
      </c>
      <c r="W111" s="2">
        <v>0</v>
      </c>
      <c r="X111" s="4">
        <v>1770.2</v>
      </c>
      <c r="Y111" s="4">
        <v>48230.400000000001</v>
      </c>
      <c r="Z111" s="4">
        <v>644528.9</v>
      </c>
      <c r="AA111" s="4">
        <v>932650.3</v>
      </c>
      <c r="AB111" s="4">
        <v>347041.3</v>
      </c>
      <c r="AC111" s="4">
        <v>574952.9</v>
      </c>
      <c r="AD111" s="4">
        <v>422328.1</v>
      </c>
      <c r="AE111" s="2">
        <v>0</v>
      </c>
      <c r="AF111" s="2">
        <v>0</v>
      </c>
      <c r="AG111" s="4">
        <v>333869.09999999998</v>
      </c>
      <c r="AH111" s="4">
        <v>1708890.4</v>
      </c>
      <c r="AI111" s="2">
        <v>0</v>
      </c>
      <c r="AJ111" s="2">
        <v>0</v>
      </c>
      <c r="AK111" s="2">
        <v>0</v>
      </c>
      <c r="AL111" s="2">
        <v>0</v>
      </c>
      <c r="AM111" s="2">
        <v>0</v>
      </c>
      <c r="AN111" s="3">
        <f t="shared" si="4"/>
        <v>1659014.4999999998</v>
      </c>
      <c r="AO111">
        <f t="shared" si="5"/>
        <v>3185256.1</v>
      </c>
      <c r="AP111">
        <f t="shared" si="6"/>
        <v>2042759.5</v>
      </c>
      <c r="AQ111" s="3">
        <f t="shared" si="7"/>
        <v>6887030.0999999996</v>
      </c>
    </row>
    <row r="112" spans="1:43" x14ac:dyDescent="0.25">
      <c r="A112" s="2">
        <v>11</v>
      </c>
      <c r="B112" s="2">
        <v>2018</v>
      </c>
      <c r="C112" s="2">
        <v>2</v>
      </c>
      <c r="D112" s="4">
        <v>116226.1</v>
      </c>
      <c r="E112" s="4">
        <v>389022.1</v>
      </c>
      <c r="F112" s="4">
        <v>592009.30000000005</v>
      </c>
      <c r="G112" s="2">
        <v>426.8</v>
      </c>
      <c r="H112" s="4">
        <v>134434.70000000001</v>
      </c>
      <c r="I112" s="4">
        <v>7953.6</v>
      </c>
      <c r="J112" s="2">
        <v>0</v>
      </c>
      <c r="K112" s="4">
        <v>111396.3</v>
      </c>
      <c r="L112" s="4">
        <v>82741.600000000006</v>
      </c>
      <c r="M112" s="2">
        <v>0</v>
      </c>
      <c r="N112" s="4">
        <v>1026</v>
      </c>
      <c r="O112" s="4">
        <v>2224.6</v>
      </c>
      <c r="P112" s="4">
        <v>33743</v>
      </c>
      <c r="Q112" s="4">
        <v>71584.2</v>
      </c>
      <c r="R112" s="4">
        <v>46889</v>
      </c>
      <c r="S112" s="4">
        <v>7838.8</v>
      </c>
      <c r="T112" s="2">
        <v>0</v>
      </c>
      <c r="U112" s="2">
        <v>0</v>
      </c>
      <c r="V112" s="4">
        <v>38973.4</v>
      </c>
      <c r="W112" s="2">
        <v>0</v>
      </c>
      <c r="X112" s="4">
        <v>1641.4</v>
      </c>
      <c r="Y112" s="4">
        <v>50042.8</v>
      </c>
      <c r="Z112" s="4">
        <v>617164.6</v>
      </c>
      <c r="AA112" s="4">
        <v>856846</v>
      </c>
      <c r="AB112" s="4">
        <v>261193.9</v>
      </c>
      <c r="AC112" s="4">
        <v>506810.8</v>
      </c>
      <c r="AD112" s="4">
        <v>416115.6</v>
      </c>
      <c r="AE112" s="2">
        <v>0</v>
      </c>
      <c r="AF112" s="2">
        <v>0</v>
      </c>
      <c r="AG112" s="4">
        <v>46570.7</v>
      </c>
      <c r="AH112" s="4">
        <v>1716376.5</v>
      </c>
      <c r="AI112" s="2">
        <v>0</v>
      </c>
      <c r="AJ112" s="2">
        <v>0</v>
      </c>
      <c r="AK112" s="2">
        <v>0</v>
      </c>
      <c r="AL112" s="2">
        <v>0</v>
      </c>
      <c r="AM112" s="2">
        <v>0</v>
      </c>
      <c r="AN112" s="3">
        <f t="shared" si="4"/>
        <v>1434210.5000000002</v>
      </c>
      <c r="AO112">
        <f t="shared" si="5"/>
        <v>2912094.0999999996</v>
      </c>
      <c r="AP112">
        <f t="shared" si="6"/>
        <v>1762947.2</v>
      </c>
      <c r="AQ112" s="3">
        <f t="shared" si="7"/>
        <v>6109251.7999999998</v>
      </c>
    </row>
    <row r="113" spans="1:43" x14ac:dyDescent="0.25">
      <c r="A113" s="2">
        <v>11</v>
      </c>
      <c r="B113" s="2">
        <v>2018</v>
      </c>
      <c r="C113" s="2">
        <v>3</v>
      </c>
      <c r="D113" s="4">
        <v>93468.6</v>
      </c>
      <c r="E113" s="4">
        <v>278621.2</v>
      </c>
      <c r="F113" s="4">
        <v>556624.5</v>
      </c>
      <c r="G113" s="2">
        <v>395.7</v>
      </c>
      <c r="H113" s="4">
        <v>111321</v>
      </c>
      <c r="I113" s="4">
        <v>7238</v>
      </c>
      <c r="J113" s="2">
        <v>0</v>
      </c>
      <c r="K113" s="4">
        <v>74124.800000000003</v>
      </c>
      <c r="L113" s="4">
        <v>58391.1</v>
      </c>
      <c r="M113" s="2">
        <v>0</v>
      </c>
      <c r="N113" s="4">
        <v>1045.0999999999999</v>
      </c>
      <c r="O113" s="2">
        <v>404.2</v>
      </c>
      <c r="P113" s="4">
        <v>21740.3</v>
      </c>
      <c r="Q113" s="4">
        <v>74598.399999999994</v>
      </c>
      <c r="R113" s="4">
        <v>36643.9</v>
      </c>
      <c r="S113" s="4">
        <v>6645.7</v>
      </c>
      <c r="T113" s="2">
        <v>0</v>
      </c>
      <c r="U113" s="2">
        <v>0</v>
      </c>
      <c r="V113" s="4">
        <v>34553.9</v>
      </c>
      <c r="W113" s="2">
        <v>0</v>
      </c>
      <c r="X113" s="4">
        <v>1547.7</v>
      </c>
      <c r="Y113" s="4">
        <v>43887.3</v>
      </c>
      <c r="Z113" s="4">
        <v>572081.69999999995</v>
      </c>
      <c r="AA113" s="4">
        <v>800745.7</v>
      </c>
      <c r="AB113" s="4">
        <v>260309.1</v>
      </c>
      <c r="AC113" s="4">
        <v>588121.4</v>
      </c>
      <c r="AD113" s="4">
        <v>400947.4</v>
      </c>
      <c r="AE113" s="2">
        <v>0</v>
      </c>
      <c r="AF113" s="2">
        <v>0</v>
      </c>
      <c r="AG113" s="2">
        <v>0</v>
      </c>
      <c r="AH113" s="4">
        <v>2626934.2000000002</v>
      </c>
      <c r="AI113" s="2">
        <v>0</v>
      </c>
      <c r="AJ113" s="2">
        <v>0</v>
      </c>
      <c r="AK113" s="2">
        <v>0</v>
      </c>
      <c r="AL113" s="2">
        <v>0</v>
      </c>
      <c r="AM113" s="2">
        <v>0</v>
      </c>
      <c r="AN113" s="3">
        <f t="shared" si="4"/>
        <v>1180184.9000000001</v>
      </c>
      <c r="AO113">
        <f t="shared" si="5"/>
        <v>2843271.8</v>
      </c>
      <c r="AP113">
        <f t="shared" si="6"/>
        <v>2626934.2000000002</v>
      </c>
      <c r="AQ113" s="3">
        <f t="shared" si="7"/>
        <v>6650390.9000000004</v>
      </c>
    </row>
    <row r="114" spans="1:43" x14ac:dyDescent="0.25">
      <c r="A114" s="2">
        <v>11</v>
      </c>
      <c r="B114" s="2">
        <v>2018</v>
      </c>
      <c r="C114" s="2">
        <v>4</v>
      </c>
      <c r="D114" s="4">
        <v>97834.4</v>
      </c>
      <c r="E114" s="4">
        <v>304606.5</v>
      </c>
      <c r="F114" s="4">
        <v>607668.1</v>
      </c>
      <c r="G114" s="2">
        <v>202.1</v>
      </c>
      <c r="H114" s="4">
        <v>100818.4</v>
      </c>
      <c r="I114" s="4">
        <v>5902.9</v>
      </c>
      <c r="J114" s="2">
        <v>0</v>
      </c>
      <c r="K114" s="4">
        <v>70123.8</v>
      </c>
      <c r="L114" s="4">
        <v>59244</v>
      </c>
      <c r="M114" s="2">
        <v>0</v>
      </c>
      <c r="N114" s="4">
        <v>1136.7</v>
      </c>
      <c r="O114" s="2">
        <v>329.6</v>
      </c>
      <c r="P114" s="4">
        <v>22998.9</v>
      </c>
      <c r="Q114" s="4">
        <v>76770.399999999994</v>
      </c>
      <c r="R114" s="4">
        <v>40522.1</v>
      </c>
      <c r="S114" s="4">
        <v>6806.7</v>
      </c>
      <c r="T114" s="2">
        <v>0</v>
      </c>
      <c r="U114" s="2">
        <v>0</v>
      </c>
      <c r="V114" s="4">
        <v>34774.9</v>
      </c>
      <c r="W114" s="2">
        <v>0</v>
      </c>
      <c r="X114" s="4">
        <v>1686.1</v>
      </c>
      <c r="Y114" s="4">
        <v>45430.5</v>
      </c>
      <c r="Z114" s="4">
        <v>570877.69999999995</v>
      </c>
      <c r="AA114" s="4">
        <v>806077</v>
      </c>
      <c r="AB114" s="4">
        <v>256921</v>
      </c>
      <c r="AC114" s="4">
        <v>479367.5</v>
      </c>
      <c r="AD114" s="4">
        <v>306050.8</v>
      </c>
      <c r="AE114" s="2">
        <v>0</v>
      </c>
      <c r="AF114" s="2">
        <v>0</v>
      </c>
      <c r="AG114" s="2">
        <v>0</v>
      </c>
      <c r="AH114" s="4">
        <v>2481445.7999999998</v>
      </c>
      <c r="AI114" s="2">
        <v>0</v>
      </c>
      <c r="AJ114" s="2">
        <v>0</v>
      </c>
      <c r="AK114" s="2">
        <v>0</v>
      </c>
      <c r="AL114" s="2">
        <v>0</v>
      </c>
      <c r="AM114" s="2">
        <v>0</v>
      </c>
      <c r="AN114" s="3">
        <f t="shared" si="4"/>
        <v>1246400.2</v>
      </c>
      <c r="AO114">
        <f t="shared" si="5"/>
        <v>2649749.9</v>
      </c>
      <c r="AP114">
        <f t="shared" si="6"/>
        <v>2481445.7999999998</v>
      </c>
      <c r="AQ114" s="3">
        <f t="shared" si="7"/>
        <v>6377595.8999999994</v>
      </c>
    </row>
    <row r="115" spans="1:43" x14ac:dyDescent="0.25">
      <c r="A115" s="2">
        <v>11</v>
      </c>
      <c r="B115" s="2">
        <v>2018</v>
      </c>
      <c r="C115" s="2">
        <v>5</v>
      </c>
      <c r="D115" s="4">
        <v>67551.100000000006</v>
      </c>
      <c r="E115" s="4">
        <v>217933.2</v>
      </c>
      <c r="F115" s="4">
        <v>406097.9</v>
      </c>
      <c r="G115" s="2">
        <v>90.9</v>
      </c>
      <c r="H115" s="4">
        <v>57966.400000000001</v>
      </c>
      <c r="I115" s="4">
        <v>4186.8999999999996</v>
      </c>
      <c r="J115" s="2">
        <v>5.2</v>
      </c>
      <c r="K115" s="4">
        <v>39899.5</v>
      </c>
      <c r="L115" s="4">
        <v>42294.2</v>
      </c>
      <c r="M115" s="2">
        <v>0</v>
      </c>
      <c r="N115" s="4">
        <v>1045.0999999999999</v>
      </c>
      <c r="O115" s="2">
        <v>287.5</v>
      </c>
      <c r="P115" s="4">
        <v>18564</v>
      </c>
      <c r="Q115" s="4">
        <v>73551.199999999997</v>
      </c>
      <c r="R115" s="4">
        <v>26902.799999999999</v>
      </c>
      <c r="S115" s="2">
        <v>0</v>
      </c>
      <c r="T115" s="2">
        <v>0</v>
      </c>
      <c r="U115" s="2">
        <v>0</v>
      </c>
      <c r="V115" s="4">
        <v>34988.5</v>
      </c>
      <c r="W115" s="2">
        <v>0</v>
      </c>
      <c r="X115" s="4">
        <v>1479.2</v>
      </c>
      <c r="Y115" s="4">
        <v>35789.4</v>
      </c>
      <c r="Z115" s="4">
        <v>490295.3</v>
      </c>
      <c r="AA115" s="4">
        <v>707446.2</v>
      </c>
      <c r="AB115" s="4">
        <v>239723</v>
      </c>
      <c r="AC115" s="4">
        <v>401308.4</v>
      </c>
      <c r="AD115" s="4">
        <v>465527.4</v>
      </c>
      <c r="AE115" s="2">
        <v>0</v>
      </c>
      <c r="AF115" s="2">
        <v>0</v>
      </c>
      <c r="AG115" s="4">
        <v>64365.3</v>
      </c>
      <c r="AH115" s="4">
        <v>1948329</v>
      </c>
      <c r="AI115" s="2">
        <v>0</v>
      </c>
      <c r="AJ115" s="2">
        <v>0</v>
      </c>
      <c r="AK115" s="2">
        <v>0</v>
      </c>
      <c r="AL115" s="2">
        <v>0</v>
      </c>
      <c r="AM115" s="2">
        <v>0</v>
      </c>
      <c r="AN115" s="3">
        <f t="shared" si="4"/>
        <v>836025.3</v>
      </c>
      <c r="AO115">
        <f t="shared" si="5"/>
        <v>2496908</v>
      </c>
      <c r="AP115">
        <f t="shared" si="6"/>
        <v>2012694.3</v>
      </c>
      <c r="AQ115" s="3">
        <f t="shared" si="7"/>
        <v>5345627.5999999996</v>
      </c>
    </row>
    <row r="116" spans="1:43" x14ac:dyDescent="0.25">
      <c r="A116" s="2">
        <v>11</v>
      </c>
      <c r="B116" s="2">
        <v>2018</v>
      </c>
      <c r="C116" s="2">
        <v>6</v>
      </c>
      <c r="D116" s="4">
        <v>56872.2</v>
      </c>
      <c r="E116" s="4">
        <v>191420.79999999999</v>
      </c>
      <c r="F116" s="4">
        <v>290900.2</v>
      </c>
      <c r="G116" s="2">
        <v>104.4</v>
      </c>
      <c r="H116" s="4">
        <v>32381.4</v>
      </c>
      <c r="I116" s="4">
        <v>2293.1999999999998</v>
      </c>
      <c r="J116" s="2">
        <v>28</v>
      </c>
      <c r="K116" s="4">
        <v>22034.2</v>
      </c>
      <c r="L116" s="4">
        <v>21640.9</v>
      </c>
      <c r="M116" s="2">
        <v>0</v>
      </c>
      <c r="N116" s="4">
        <v>1082.0999999999999</v>
      </c>
      <c r="O116" s="2">
        <v>352.9</v>
      </c>
      <c r="P116" s="4">
        <v>18447.8</v>
      </c>
      <c r="Q116" s="4">
        <v>57346.1</v>
      </c>
      <c r="R116" s="4">
        <v>23179.1</v>
      </c>
      <c r="S116" s="2">
        <v>0</v>
      </c>
      <c r="T116" s="2">
        <v>0</v>
      </c>
      <c r="U116" s="2">
        <v>0</v>
      </c>
      <c r="V116" s="4">
        <v>39395.199999999997</v>
      </c>
      <c r="W116" s="2">
        <v>0</v>
      </c>
      <c r="X116" s="4">
        <v>1433.5</v>
      </c>
      <c r="Y116" s="4">
        <v>31873.7</v>
      </c>
      <c r="Z116" s="4">
        <v>469791.9</v>
      </c>
      <c r="AA116" s="4">
        <v>671848.6</v>
      </c>
      <c r="AB116" s="4">
        <v>266944</v>
      </c>
      <c r="AC116" s="4">
        <v>470868.8</v>
      </c>
      <c r="AD116" s="4">
        <v>306742.8</v>
      </c>
      <c r="AE116" s="2">
        <v>0</v>
      </c>
      <c r="AF116" s="2">
        <v>0</v>
      </c>
      <c r="AG116" s="2">
        <v>0</v>
      </c>
      <c r="AH116" s="4">
        <v>1778625.7</v>
      </c>
      <c r="AI116" s="2">
        <v>0</v>
      </c>
      <c r="AJ116" s="2">
        <v>0</v>
      </c>
      <c r="AK116" s="2">
        <v>0</v>
      </c>
      <c r="AL116" s="2">
        <v>0</v>
      </c>
      <c r="AM116" s="2">
        <v>0</v>
      </c>
      <c r="AN116" s="3">
        <f t="shared" si="4"/>
        <v>617675.29999999993</v>
      </c>
      <c r="AO116">
        <f t="shared" si="5"/>
        <v>2359306.5</v>
      </c>
      <c r="AP116">
        <f t="shared" si="6"/>
        <v>1778625.7</v>
      </c>
      <c r="AQ116" s="3">
        <f t="shared" si="7"/>
        <v>4755607.5</v>
      </c>
    </row>
    <row r="117" spans="1:43" x14ac:dyDescent="0.25">
      <c r="A117" s="2">
        <v>11</v>
      </c>
      <c r="B117" s="2">
        <v>2018</v>
      </c>
      <c r="C117" s="2">
        <v>7</v>
      </c>
      <c r="D117" s="4">
        <v>39451.699999999997</v>
      </c>
      <c r="E117" s="4">
        <v>160800.29999999999</v>
      </c>
      <c r="F117" s="4">
        <v>223750.5</v>
      </c>
      <c r="G117" s="2">
        <v>119.7</v>
      </c>
      <c r="H117" s="4">
        <v>16066.5</v>
      </c>
      <c r="I117" s="2">
        <v>335.4</v>
      </c>
      <c r="J117" s="2">
        <v>59.7</v>
      </c>
      <c r="K117" s="4">
        <v>10879.4</v>
      </c>
      <c r="L117" s="4">
        <v>12702.9</v>
      </c>
      <c r="M117" s="2">
        <v>0</v>
      </c>
      <c r="N117" s="2">
        <v>983.1</v>
      </c>
      <c r="O117" s="2">
        <v>357.6</v>
      </c>
      <c r="P117" s="4">
        <v>13881.6</v>
      </c>
      <c r="Q117" s="4">
        <v>54826.7</v>
      </c>
      <c r="R117" s="4">
        <v>21533.1</v>
      </c>
      <c r="S117" s="2">
        <v>0</v>
      </c>
      <c r="T117" s="2">
        <v>0</v>
      </c>
      <c r="U117" s="2">
        <v>0</v>
      </c>
      <c r="V117" s="4">
        <v>36186.9</v>
      </c>
      <c r="W117" s="2">
        <v>0</v>
      </c>
      <c r="X117" s="4">
        <v>1407.3</v>
      </c>
      <c r="Y117" s="4">
        <v>24057.599999999999</v>
      </c>
      <c r="Z117" s="4">
        <v>434505.1</v>
      </c>
      <c r="AA117" s="4">
        <v>588855.5</v>
      </c>
      <c r="AB117" s="4">
        <v>213710.6</v>
      </c>
      <c r="AC117" s="4">
        <v>424802.6</v>
      </c>
      <c r="AD117" s="4">
        <v>302587.2</v>
      </c>
      <c r="AE117" s="2">
        <v>0</v>
      </c>
      <c r="AF117" s="2">
        <v>0</v>
      </c>
      <c r="AG117" s="2">
        <v>0</v>
      </c>
      <c r="AH117" s="4">
        <v>1875667.1</v>
      </c>
      <c r="AI117" s="2">
        <v>0</v>
      </c>
      <c r="AJ117" s="2">
        <v>0</v>
      </c>
      <c r="AK117" s="2">
        <v>0</v>
      </c>
      <c r="AL117" s="2">
        <v>0</v>
      </c>
      <c r="AM117" s="2">
        <v>0</v>
      </c>
      <c r="AN117" s="3">
        <f t="shared" si="4"/>
        <v>464166.10000000009</v>
      </c>
      <c r="AO117">
        <f t="shared" si="5"/>
        <v>2117694.9000000004</v>
      </c>
      <c r="AP117">
        <f t="shared" si="6"/>
        <v>1875667.1</v>
      </c>
      <c r="AQ117" s="3">
        <f t="shared" si="7"/>
        <v>4457528.1000000006</v>
      </c>
    </row>
    <row r="118" spans="1:43" x14ac:dyDescent="0.25">
      <c r="A118" s="2">
        <v>11</v>
      </c>
      <c r="B118" s="2">
        <v>2018</v>
      </c>
      <c r="C118" s="2">
        <v>8</v>
      </c>
      <c r="D118" s="4">
        <v>37445.300000000003</v>
      </c>
      <c r="E118" s="4">
        <v>147928.1</v>
      </c>
      <c r="F118" s="4">
        <v>204074.7</v>
      </c>
      <c r="G118" s="2">
        <v>85.5</v>
      </c>
      <c r="H118" s="4">
        <v>15522.8</v>
      </c>
      <c r="I118" s="2">
        <v>338.1</v>
      </c>
      <c r="J118" s="2">
        <v>89.2</v>
      </c>
      <c r="K118" s="4">
        <v>9946.2000000000007</v>
      </c>
      <c r="L118" s="4">
        <v>9917.2999999999993</v>
      </c>
      <c r="M118" s="2">
        <v>0</v>
      </c>
      <c r="N118" s="4">
        <v>1202</v>
      </c>
      <c r="O118" s="2">
        <v>205.2</v>
      </c>
      <c r="P118" s="4">
        <v>13281.3</v>
      </c>
      <c r="Q118" s="4">
        <v>51000.800000000003</v>
      </c>
      <c r="R118" s="4">
        <v>19516</v>
      </c>
      <c r="S118" s="2">
        <v>0</v>
      </c>
      <c r="T118" s="2">
        <v>0</v>
      </c>
      <c r="U118" s="2">
        <v>0</v>
      </c>
      <c r="V118" s="4">
        <v>-29111</v>
      </c>
      <c r="W118" s="2">
        <v>0</v>
      </c>
      <c r="X118" s="4">
        <v>1404.1</v>
      </c>
      <c r="Y118" s="4">
        <v>24970.1</v>
      </c>
      <c r="Z118" s="4">
        <v>415866.6</v>
      </c>
      <c r="AA118" s="4">
        <v>565656.4</v>
      </c>
      <c r="AB118" s="4">
        <v>231436</v>
      </c>
      <c r="AC118" s="4">
        <v>420542.6</v>
      </c>
      <c r="AD118" s="4">
        <v>355020.79999999999</v>
      </c>
      <c r="AE118" s="2">
        <v>0</v>
      </c>
      <c r="AF118" s="2">
        <v>0</v>
      </c>
      <c r="AG118" s="2">
        <v>0</v>
      </c>
      <c r="AH118" s="4">
        <v>1673773.9</v>
      </c>
      <c r="AI118" s="2">
        <v>0</v>
      </c>
      <c r="AJ118" s="2">
        <v>0</v>
      </c>
      <c r="AK118" s="2">
        <v>0</v>
      </c>
      <c r="AL118" s="2">
        <v>0</v>
      </c>
      <c r="AM118" s="2">
        <v>0</v>
      </c>
      <c r="AN118" s="3">
        <f t="shared" si="4"/>
        <v>425347.2</v>
      </c>
      <c r="AO118">
        <f t="shared" si="5"/>
        <v>2070990.9000000001</v>
      </c>
      <c r="AP118">
        <f t="shared" si="6"/>
        <v>1673773.9</v>
      </c>
      <c r="AQ118" s="3">
        <f t="shared" si="7"/>
        <v>4170112</v>
      </c>
    </row>
    <row r="119" spans="1:43" x14ac:dyDescent="0.25">
      <c r="A119" s="2">
        <v>11</v>
      </c>
      <c r="B119" s="2">
        <v>2018</v>
      </c>
      <c r="C119" s="2">
        <v>9</v>
      </c>
      <c r="D119" s="4">
        <v>44268.5</v>
      </c>
      <c r="E119" s="4">
        <v>171809.2</v>
      </c>
      <c r="F119" s="4">
        <v>245949.1</v>
      </c>
      <c r="G119" s="2">
        <v>121.1</v>
      </c>
      <c r="H119" s="4">
        <v>17644.5</v>
      </c>
      <c r="I119" s="2">
        <v>565</v>
      </c>
      <c r="J119" s="2">
        <v>90.9</v>
      </c>
      <c r="K119" s="4">
        <v>11265.7</v>
      </c>
      <c r="L119" s="4">
        <v>13764.7</v>
      </c>
      <c r="M119" s="2">
        <v>0</v>
      </c>
      <c r="N119" s="4">
        <v>1187.8</v>
      </c>
      <c r="O119" s="2">
        <v>387.3</v>
      </c>
      <c r="P119" s="4">
        <v>17870.3</v>
      </c>
      <c r="Q119" s="4">
        <v>59742.3</v>
      </c>
      <c r="R119" s="4">
        <v>20656</v>
      </c>
      <c r="S119" s="4">
        <v>11324.7</v>
      </c>
      <c r="T119" s="2">
        <v>0</v>
      </c>
      <c r="U119" s="2">
        <v>0</v>
      </c>
      <c r="V119" s="4">
        <v>36175.599999999999</v>
      </c>
      <c r="W119" s="2">
        <v>0</v>
      </c>
      <c r="X119" s="4">
        <v>1474.2</v>
      </c>
      <c r="Y119" s="4">
        <v>29960.9</v>
      </c>
      <c r="Z119" s="4">
        <v>464916.7</v>
      </c>
      <c r="AA119" s="4">
        <v>598654.19999999995</v>
      </c>
      <c r="AB119" s="4">
        <v>241063.5</v>
      </c>
      <c r="AC119" s="4">
        <v>419551.7</v>
      </c>
      <c r="AD119" s="4">
        <v>352966.6</v>
      </c>
      <c r="AE119" s="2">
        <v>0</v>
      </c>
      <c r="AF119" s="2">
        <v>0</v>
      </c>
      <c r="AG119" s="4">
        <v>9698.6</v>
      </c>
      <c r="AH119" s="4">
        <v>2108812.6</v>
      </c>
      <c r="AI119" s="2">
        <v>0</v>
      </c>
      <c r="AJ119" s="2">
        <v>0</v>
      </c>
      <c r="AK119" s="2">
        <v>0</v>
      </c>
      <c r="AL119" s="2">
        <v>0</v>
      </c>
      <c r="AM119" s="2">
        <v>0</v>
      </c>
      <c r="AN119" s="3">
        <f t="shared" si="4"/>
        <v>505478.70000000007</v>
      </c>
      <c r="AO119">
        <f t="shared" si="5"/>
        <v>2255931.7999999998</v>
      </c>
      <c r="AP119">
        <f t="shared" si="6"/>
        <v>2118511.2000000002</v>
      </c>
      <c r="AQ119" s="3">
        <f t="shared" si="7"/>
        <v>4879921.7</v>
      </c>
    </row>
    <row r="120" spans="1:43" x14ac:dyDescent="0.25">
      <c r="A120" s="2">
        <v>11</v>
      </c>
      <c r="B120" s="2">
        <v>2018</v>
      </c>
      <c r="C120" s="2">
        <v>10</v>
      </c>
      <c r="D120" s="4">
        <v>39209.199999999997</v>
      </c>
      <c r="E120" s="4">
        <v>153734.6</v>
      </c>
      <c r="F120" s="4">
        <v>234331.9</v>
      </c>
      <c r="G120" s="2">
        <v>76.099999999999994</v>
      </c>
      <c r="H120" s="4">
        <v>19916.5</v>
      </c>
      <c r="I120" s="2">
        <v>759.1</v>
      </c>
      <c r="J120" s="2">
        <v>59.9</v>
      </c>
      <c r="K120" s="4">
        <v>11587.2</v>
      </c>
      <c r="L120" s="4">
        <v>15633.8</v>
      </c>
      <c r="M120" s="2">
        <v>0</v>
      </c>
      <c r="N120" s="4">
        <v>1053.4000000000001</v>
      </c>
      <c r="O120" s="2">
        <v>391.1</v>
      </c>
      <c r="P120" s="4">
        <v>16535.5</v>
      </c>
      <c r="Q120" s="4">
        <v>49758.400000000001</v>
      </c>
      <c r="R120" s="4">
        <v>24586.9</v>
      </c>
      <c r="S120" s="4">
        <v>9464</v>
      </c>
      <c r="T120" s="2">
        <v>0</v>
      </c>
      <c r="U120" s="2">
        <v>0</v>
      </c>
      <c r="V120" s="4">
        <v>31205.5</v>
      </c>
      <c r="W120" s="2">
        <v>0</v>
      </c>
      <c r="X120" s="4">
        <v>1385.9</v>
      </c>
      <c r="Y120" s="4">
        <v>26873.1</v>
      </c>
      <c r="Z120" s="4">
        <v>426384.8</v>
      </c>
      <c r="AA120" s="4">
        <v>544846.6</v>
      </c>
      <c r="AB120" s="4">
        <v>226667.8</v>
      </c>
      <c r="AC120" s="4">
        <v>454879.6</v>
      </c>
      <c r="AD120" s="4">
        <v>351250.6</v>
      </c>
      <c r="AE120" s="2">
        <v>0</v>
      </c>
      <c r="AF120" s="2">
        <v>0</v>
      </c>
      <c r="AG120" s="4">
        <v>99163.7</v>
      </c>
      <c r="AH120" s="4">
        <v>1805920.8</v>
      </c>
      <c r="AI120" s="2">
        <v>0</v>
      </c>
      <c r="AJ120" s="2">
        <v>0</v>
      </c>
      <c r="AK120" s="2">
        <v>0</v>
      </c>
      <c r="AL120" s="2">
        <v>0</v>
      </c>
      <c r="AM120" s="2">
        <v>0</v>
      </c>
      <c r="AN120" s="3">
        <f t="shared" si="4"/>
        <v>475308.29999999993</v>
      </c>
      <c r="AO120">
        <f t="shared" si="5"/>
        <v>2165283.2000000002</v>
      </c>
      <c r="AP120">
        <f t="shared" si="6"/>
        <v>1905084.5</v>
      </c>
      <c r="AQ120" s="3">
        <f t="shared" si="7"/>
        <v>4545676</v>
      </c>
    </row>
    <row r="121" spans="1:43" x14ac:dyDescent="0.25">
      <c r="A121" s="2">
        <v>11</v>
      </c>
      <c r="B121" s="2">
        <v>2018</v>
      </c>
      <c r="C121" s="2">
        <v>11</v>
      </c>
      <c r="D121" s="4">
        <v>52413.1</v>
      </c>
      <c r="E121" s="4">
        <v>184039.2</v>
      </c>
      <c r="F121" s="4">
        <v>374551</v>
      </c>
      <c r="G121" s="2">
        <v>113.3</v>
      </c>
      <c r="H121" s="4">
        <v>62773.8</v>
      </c>
      <c r="I121" s="4">
        <v>2954.4</v>
      </c>
      <c r="J121" s="2">
        <v>163.80000000000001</v>
      </c>
      <c r="K121" s="4">
        <v>36055.5</v>
      </c>
      <c r="L121" s="4">
        <v>39005.9</v>
      </c>
      <c r="M121" s="2">
        <v>81.400000000000006</v>
      </c>
      <c r="N121" s="4">
        <v>1148.5</v>
      </c>
      <c r="O121" s="2">
        <v>633.1</v>
      </c>
      <c r="P121" s="4">
        <v>19033.2</v>
      </c>
      <c r="Q121" s="4">
        <v>61825.8</v>
      </c>
      <c r="R121" s="4">
        <v>23847.1</v>
      </c>
      <c r="S121" s="4">
        <v>1487.2</v>
      </c>
      <c r="T121" s="2">
        <v>0</v>
      </c>
      <c r="U121" s="2">
        <v>0</v>
      </c>
      <c r="V121" s="4">
        <v>33713.9</v>
      </c>
      <c r="W121" s="2">
        <v>0</v>
      </c>
      <c r="X121" s="4">
        <v>1442.1</v>
      </c>
      <c r="Y121" s="4">
        <v>30479.4</v>
      </c>
      <c r="Z121" s="4">
        <v>477976.6</v>
      </c>
      <c r="AA121" s="4">
        <v>659831.80000000005</v>
      </c>
      <c r="AB121" s="4">
        <v>257742.4</v>
      </c>
      <c r="AC121" s="4">
        <v>471982.4</v>
      </c>
      <c r="AD121" s="4">
        <v>386588</v>
      </c>
      <c r="AE121" s="2">
        <v>0</v>
      </c>
      <c r="AF121" s="2">
        <v>0</v>
      </c>
      <c r="AG121" s="2">
        <v>0</v>
      </c>
      <c r="AH121" s="4">
        <v>1646440.1</v>
      </c>
      <c r="AI121" s="2">
        <v>0</v>
      </c>
      <c r="AJ121" s="2">
        <v>0</v>
      </c>
      <c r="AK121" s="2">
        <v>0</v>
      </c>
      <c r="AL121" s="2">
        <v>0</v>
      </c>
      <c r="AM121" s="2">
        <v>0</v>
      </c>
      <c r="AN121" s="3">
        <f t="shared" si="4"/>
        <v>752151.40000000026</v>
      </c>
      <c r="AO121">
        <f t="shared" si="5"/>
        <v>2427731.5</v>
      </c>
      <c r="AP121">
        <f t="shared" si="6"/>
        <v>1646440.1</v>
      </c>
      <c r="AQ121" s="3">
        <f t="shared" si="7"/>
        <v>4826323</v>
      </c>
    </row>
    <row r="122" spans="1:43" x14ac:dyDescent="0.25">
      <c r="A122" s="2">
        <v>11</v>
      </c>
      <c r="B122" s="2">
        <v>2018</v>
      </c>
      <c r="C122" s="2">
        <v>12</v>
      </c>
      <c r="D122" s="4">
        <v>74973.399999999994</v>
      </c>
      <c r="E122" s="4">
        <v>265925.90000000002</v>
      </c>
      <c r="F122" s="4">
        <v>561075.6</v>
      </c>
      <c r="G122" s="2">
        <v>65.099999999999994</v>
      </c>
      <c r="H122" s="4">
        <v>123152.4</v>
      </c>
      <c r="I122" s="4">
        <v>4610.8999999999996</v>
      </c>
      <c r="J122" s="2">
        <v>352.6</v>
      </c>
      <c r="K122" s="4">
        <v>88663.8</v>
      </c>
      <c r="L122" s="4">
        <v>81887.399999999994</v>
      </c>
      <c r="M122" s="2">
        <v>452.7</v>
      </c>
      <c r="N122" s="4">
        <v>1016.4</v>
      </c>
      <c r="O122" s="2">
        <v>452.4</v>
      </c>
      <c r="P122" s="4">
        <v>23760.6</v>
      </c>
      <c r="Q122" s="4">
        <v>79164.600000000006</v>
      </c>
      <c r="R122" s="4">
        <v>25853.8</v>
      </c>
      <c r="S122" s="4">
        <v>10805.6</v>
      </c>
      <c r="T122" s="4">
        <v>2042.7</v>
      </c>
      <c r="U122" s="2">
        <v>0</v>
      </c>
      <c r="V122" s="4">
        <v>32867.300000000003</v>
      </c>
      <c r="W122" s="2">
        <v>0</v>
      </c>
      <c r="X122" s="4">
        <v>1581.3</v>
      </c>
      <c r="Y122" s="4">
        <v>40709.1</v>
      </c>
      <c r="Z122" s="4">
        <v>568726.69999999995</v>
      </c>
      <c r="AA122" s="4">
        <v>785566.1</v>
      </c>
      <c r="AB122" s="4">
        <v>317905.5</v>
      </c>
      <c r="AC122" s="4">
        <v>468660</v>
      </c>
      <c r="AD122" s="4">
        <v>385274.9</v>
      </c>
      <c r="AE122" s="2">
        <v>0</v>
      </c>
      <c r="AF122" s="2">
        <v>0</v>
      </c>
      <c r="AG122" s="2">
        <v>0</v>
      </c>
      <c r="AH122" s="4">
        <v>2383785</v>
      </c>
      <c r="AI122" s="2">
        <v>0</v>
      </c>
      <c r="AJ122" s="2">
        <v>0</v>
      </c>
      <c r="AK122" s="2">
        <v>0</v>
      </c>
      <c r="AL122" s="2">
        <v>0</v>
      </c>
      <c r="AM122" s="2">
        <v>0</v>
      </c>
      <c r="AN122" s="3">
        <f t="shared" si="4"/>
        <v>1201159.7999999998</v>
      </c>
      <c r="AO122">
        <f t="shared" si="5"/>
        <v>2744387</v>
      </c>
      <c r="AP122">
        <f t="shared" si="6"/>
        <v>2383785</v>
      </c>
      <c r="AQ122" s="3">
        <f t="shared" si="7"/>
        <v>6329331.7999999998</v>
      </c>
    </row>
    <row r="123" spans="1:43" x14ac:dyDescent="0.25">
      <c r="A123" s="2">
        <v>13</v>
      </c>
      <c r="B123" s="2">
        <v>2018</v>
      </c>
      <c r="C123" s="2">
        <v>1</v>
      </c>
      <c r="D123" s="4">
        <v>35287.300000000003</v>
      </c>
      <c r="E123" s="4">
        <v>93763.5</v>
      </c>
      <c r="F123" s="4">
        <v>425166</v>
      </c>
      <c r="G123" s="2">
        <v>961.7</v>
      </c>
      <c r="H123" s="4">
        <v>123052.1</v>
      </c>
      <c r="I123" s="4">
        <v>9528.2999999999993</v>
      </c>
      <c r="J123" s="2">
        <v>0</v>
      </c>
      <c r="K123" s="4">
        <v>4254.1000000000004</v>
      </c>
      <c r="L123" s="4">
        <v>13913.3</v>
      </c>
      <c r="M123" s="4">
        <v>7178</v>
      </c>
      <c r="N123" s="2">
        <v>285.2</v>
      </c>
      <c r="O123" s="2">
        <v>139.6</v>
      </c>
      <c r="P123" s="4">
        <v>8690.4</v>
      </c>
      <c r="Q123" s="4">
        <v>30050.2</v>
      </c>
      <c r="R123" s="4">
        <v>21542.7</v>
      </c>
      <c r="S123" s="4">
        <v>21312.400000000001</v>
      </c>
      <c r="T123" s="2">
        <v>0</v>
      </c>
      <c r="U123" s="2">
        <v>0</v>
      </c>
      <c r="V123" s="2">
        <v>860.4</v>
      </c>
      <c r="W123" s="2">
        <v>0</v>
      </c>
      <c r="X123" s="2">
        <v>12.4</v>
      </c>
      <c r="Y123" s="4">
        <v>7652.4</v>
      </c>
      <c r="Z123" s="4">
        <v>169628.1</v>
      </c>
      <c r="AA123" s="4">
        <v>332359.8</v>
      </c>
      <c r="AB123" s="4">
        <v>105412.4</v>
      </c>
      <c r="AC123" s="4">
        <v>102587.9</v>
      </c>
      <c r="AD123" s="2">
        <v>0</v>
      </c>
      <c r="AE123" s="2">
        <v>0</v>
      </c>
      <c r="AF123" s="2">
        <v>0</v>
      </c>
      <c r="AG123" s="2">
        <v>0</v>
      </c>
      <c r="AH123" s="2">
        <v>0</v>
      </c>
      <c r="AI123" s="2">
        <v>0</v>
      </c>
      <c r="AJ123" s="2">
        <v>0</v>
      </c>
      <c r="AK123" s="4">
        <v>11236859.9</v>
      </c>
      <c r="AL123" s="4">
        <v>4503.2</v>
      </c>
      <c r="AM123" s="2">
        <v>0</v>
      </c>
      <c r="AN123" s="3">
        <f t="shared" si="4"/>
        <v>713104.3</v>
      </c>
      <c r="AO123">
        <f t="shared" si="5"/>
        <v>800533.9</v>
      </c>
      <c r="AP123">
        <f t="shared" si="6"/>
        <v>11241363.1</v>
      </c>
      <c r="AQ123" s="3">
        <f t="shared" si="7"/>
        <v>12755001.300000001</v>
      </c>
    </row>
    <row r="124" spans="1:43" x14ac:dyDescent="0.25">
      <c r="A124" s="2">
        <v>13</v>
      </c>
      <c r="B124" s="2">
        <v>2018</v>
      </c>
      <c r="C124" s="2">
        <v>2</v>
      </c>
      <c r="D124" s="4">
        <v>34293.300000000003</v>
      </c>
      <c r="E124" s="4">
        <v>80547.100000000006</v>
      </c>
      <c r="F124" s="4">
        <v>299574.3</v>
      </c>
      <c r="G124" s="2">
        <v>636.6</v>
      </c>
      <c r="H124" s="4">
        <v>92878.1</v>
      </c>
      <c r="I124" s="4">
        <v>6432.3</v>
      </c>
      <c r="J124" s="2">
        <v>0</v>
      </c>
      <c r="K124" s="4">
        <v>4638</v>
      </c>
      <c r="L124" s="4">
        <v>11820.6</v>
      </c>
      <c r="M124" s="4">
        <v>7070.2</v>
      </c>
      <c r="N124" s="2">
        <v>285.2</v>
      </c>
      <c r="O124" s="2">
        <v>134.4</v>
      </c>
      <c r="P124" s="4">
        <v>7779.1</v>
      </c>
      <c r="Q124" s="4">
        <v>26120.5</v>
      </c>
      <c r="R124" s="4">
        <v>19423.2</v>
      </c>
      <c r="S124" s="4">
        <v>20845.5</v>
      </c>
      <c r="T124" s="2">
        <v>0</v>
      </c>
      <c r="U124" s="2">
        <v>0</v>
      </c>
      <c r="V124" s="2">
        <v>809.6</v>
      </c>
      <c r="W124" s="2">
        <v>0</v>
      </c>
      <c r="X124" s="2">
        <v>11.4</v>
      </c>
      <c r="Y124" s="4">
        <v>7623.8</v>
      </c>
      <c r="Z124" s="4">
        <v>167602.29999999999</v>
      </c>
      <c r="AA124" s="4">
        <v>319014.59999999998</v>
      </c>
      <c r="AB124" s="4">
        <v>109915.2</v>
      </c>
      <c r="AC124" s="4">
        <v>104029.8</v>
      </c>
      <c r="AD124" s="2">
        <v>0</v>
      </c>
      <c r="AE124" s="2">
        <v>0</v>
      </c>
      <c r="AF124" s="2">
        <v>0</v>
      </c>
      <c r="AG124" s="2">
        <v>0</v>
      </c>
      <c r="AH124" s="2">
        <v>0</v>
      </c>
      <c r="AI124" s="2">
        <v>0</v>
      </c>
      <c r="AJ124" s="2">
        <v>0</v>
      </c>
      <c r="AK124" s="4">
        <v>10952080</v>
      </c>
      <c r="AL124" s="4">
        <v>6317.1</v>
      </c>
      <c r="AM124" s="2">
        <v>0</v>
      </c>
      <c r="AN124" s="3">
        <f t="shared" si="4"/>
        <v>537890.5</v>
      </c>
      <c r="AO124">
        <f t="shared" si="5"/>
        <v>783594.6</v>
      </c>
      <c r="AP124">
        <f t="shared" si="6"/>
        <v>10958397.1</v>
      </c>
      <c r="AQ124" s="3">
        <f t="shared" si="7"/>
        <v>12279882.199999999</v>
      </c>
    </row>
    <row r="125" spans="1:43" x14ac:dyDescent="0.25">
      <c r="A125" s="2">
        <v>13</v>
      </c>
      <c r="B125" s="2">
        <v>2018</v>
      </c>
      <c r="C125" s="2">
        <v>3</v>
      </c>
      <c r="D125" s="4">
        <v>29442.2</v>
      </c>
      <c r="E125" s="4">
        <v>81525.8</v>
      </c>
      <c r="F125" s="4">
        <v>331198.90000000002</v>
      </c>
      <c r="G125" s="2">
        <v>524.9</v>
      </c>
      <c r="H125" s="4">
        <v>92081.4</v>
      </c>
      <c r="I125" s="4">
        <v>5856.6</v>
      </c>
      <c r="J125" s="2">
        <v>0</v>
      </c>
      <c r="K125" s="2">
        <v>679.9</v>
      </c>
      <c r="L125" s="4">
        <v>10048.1</v>
      </c>
      <c r="M125" s="4">
        <v>4725</v>
      </c>
      <c r="N125" s="2">
        <v>285.2</v>
      </c>
      <c r="O125" s="2">
        <v>199.1</v>
      </c>
      <c r="P125" s="4">
        <v>6735.2</v>
      </c>
      <c r="Q125" s="4">
        <v>25980.7</v>
      </c>
      <c r="R125" s="4">
        <v>21378.2</v>
      </c>
      <c r="S125" s="4">
        <v>19916.3</v>
      </c>
      <c r="T125" s="2">
        <v>0</v>
      </c>
      <c r="U125" s="2">
        <v>0</v>
      </c>
      <c r="V125" s="2">
        <v>825.4</v>
      </c>
      <c r="W125" s="2">
        <v>0</v>
      </c>
      <c r="X125" s="2">
        <v>13.5</v>
      </c>
      <c r="Y125" s="4">
        <v>5501.4</v>
      </c>
      <c r="Z125" s="4">
        <v>176505.60000000001</v>
      </c>
      <c r="AA125" s="4">
        <v>327973.2</v>
      </c>
      <c r="AB125" s="4">
        <v>108885.5</v>
      </c>
      <c r="AC125" s="4">
        <v>104221.9</v>
      </c>
      <c r="AD125" s="2">
        <v>0</v>
      </c>
      <c r="AE125" s="2">
        <v>0</v>
      </c>
      <c r="AF125" s="2">
        <v>0</v>
      </c>
      <c r="AG125" s="2">
        <v>0</v>
      </c>
      <c r="AH125" s="2">
        <v>0</v>
      </c>
      <c r="AI125" s="2">
        <v>0</v>
      </c>
      <c r="AJ125" s="2">
        <v>0</v>
      </c>
      <c r="AK125" s="4">
        <v>11414690.1</v>
      </c>
      <c r="AL125" s="4">
        <v>4556.8</v>
      </c>
      <c r="AM125" s="2">
        <v>0</v>
      </c>
      <c r="AN125" s="3">
        <f t="shared" si="4"/>
        <v>556082.80000000005</v>
      </c>
      <c r="AO125">
        <f t="shared" si="5"/>
        <v>798421.20000000007</v>
      </c>
      <c r="AP125">
        <f t="shared" si="6"/>
        <v>11419246.9</v>
      </c>
      <c r="AQ125" s="3">
        <f t="shared" si="7"/>
        <v>12773750.9</v>
      </c>
    </row>
    <row r="126" spans="1:43" x14ac:dyDescent="0.25">
      <c r="A126" s="2">
        <v>13</v>
      </c>
      <c r="B126" s="2">
        <v>2018</v>
      </c>
      <c r="C126" s="2">
        <v>4</v>
      </c>
      <c r="D126" s="4">
        <v>29698.799999999999</v>
      </c>
      <c r="E126" s="4">
        <v>79879.3</v>
      </c>
      <c r="F126" s="4">
        <v>307865.7</v>
      </c>
      <c r="G126" s="2">
        <v>601.79999999999995</v>
      </c>
      <c r="H126" s="4">
        <v>83705.2</v>
      </c>
      <c r="I126" s="4">
        <v>2168.1999999999998</v>
      </c>
      <c r="J126" s="2">
        <v>0</v>
      </c>
      <c r="K126" s="4">
        <v>2316.8000000000002</v>
      </c>
      <c r="L126" s="4">
        <v>8663.6</v>
      </c>
      <c r="M126" s="4">
        <v>4673.6000000000004</v>
      </c>
      <c r="N126" s="2">
        <v>239.2</v>
      </c>
      <c r="O126" s="2">
        <v>145.1</v>
      </c>
      <c r="P126" s="4">
        <v>6329.4</v>
      </c>
      <c r="Q126" s="4">
        <v>24660.3</v>
      </c>
      <c r="R126" s="4">
        <v>23123</v>
      </c>
      <c r="S126" s="4">
        <v>19368.5</v>
      </c>
      <c r="T126" s="2">
        <v>0</v>
      </c>
      <c r="U126" s="2">
        <v>0</v>
      </c>
      <c r="V126" s="2">
        <v>831.9</v>
      </c>
      <c r="W126" s="2">
        <v>0</v>
      </c>
      <c r="X126" s="2">
        <v>12.4</v>
      </c>
      <c r="Y126" s="4">
        <v>5572.7</v>
      </c>
      <c r="Z126" s="4">
        <v>167941.7</v>
      </c>
      <c r="AA126" s="4">
        <v>317836.09999999998</v>
      </c>
      <c r="AB126" s="4">
        <v>98479.6</v>
      </c>
      <c r="AC126" s="4">
        <v>100554.3</v>
      </c>
      <c r="AD126" s="2">
        <v>0</v>
      </c>
      <c r="AE126" s="2">
        <v>0</v>
      </c>
      <c r="AF126" s="2">
        <v>0</v>
      </c>
      <c r="AG126" s="2">
        <v>0</v>
      </c>
      <c r="AH126" s="2">
        <v>0</v>
      </c>
      <c r="AI126" s="2">
        <v>0</v>
      </c>
      <c r="AJ126" s="2">
        <v>0</v>
      </c>
      <c r="AK126" s="4">
        <v>9473920</v>
      </c>
      <c r="AL126" s="4">
        <v>4415.8</v>
      </c>
      <c r="AM126" s="2">
        <v>0</v>
      </c>
      <c r="AN126" s="3">
        <f t="shared" si="4"/>
        <v>519573</v>
      </c>
      <c r="AO126">
        <f t="shared" si="5"/>
        <v>765094.20000000007</v>
      </c>
      <c r="AP126">
        <f t="shared" si="6"/>
        <v>9478335.8000000007</v>
      </c>
      <c r="AQ126" s="3">
        <f t="shared" si="7"/>
        <v>10763003</v>
      </c>
    </row>
    <row r="127" spans="1:43" x14ac:dyDescent="0.25">
      <c r="A127" s="2">
        <v>13</v>
      </c>
      <c r="B127" s="2">
        <v>2018</v>
      </c>
      <c r="C127" s="2">
        <v>5</v>
      </c>
      <c r="D127" s="4">
        <v>22100.7</v>
      </c>
      <c r="E127" s="4">
        <v>63237.1</v>
      </c>
      <c r="F127" s="4">
        <v>204776.6</v>
      </c>
      <c r="G127" s="2">
        <v>338.9</v>
      </c>
      <c r="H127" s="4">
        <v>47129.9</v>
      </c>
      <c r="I127" s="4">
        <v>5688.4</v>
      </c>
      <c r="J127" s="2">
        <v>0</v>
      </c>
      <c r="K127" s="2">
        <v>907.1</v>
      </c>
      <c r="L127" s="4">
        <v>7218</v>
      </c>
      <c r="M127" s="4">
        <v>3791.4</v>
      </c>
      <c r="N127" s="2">
        <v>239.2</v>
      </c>
      <c r="O127" s="2">
        <v>141.69999999999999</v>
      </c>
      <c r="P127" s="4">
        <v>5747.6</v>
      </c>
      <c r="Q127" s="4">
        <v>22026.6</v>
      </c>
      <c r="R127" s="4">
        <v>16761.3</v>
      </c>
      <c r="S127" s="4">
        <v>12697.1</v>
      </c>
      <c r="T127" s="2">
        <v>0</v>
      </c>
      <c r="U127" s="2">
        <v>0</v>
      </c>
      <c r="V127" s="2">
        <v>783.2</v>
      </c>
      <c r="W127" s="2">
        <v>0</v>
      </c>
      <c r="X127" s="2">
        <v>16.600000000000001</v>
      </c>
      <c r="Y127" s="4">
        <v>5391.7</v>
      </c>
      <c r="Z127" s="4">
        <v>157999</v>
      </c>
      <c r="AA127" s="4">
        <v>296426.8</v>
      </c>
      <c r="AB127" s="4">
        <v>97624.4</v>
      </c>
      <c r="AC127" s="4">
        <v>95472</v>
      </c>
      <c r="AD127" s="2">
        <v>0</v>
      </c>
      <c r="AE127" s="2">
        <v>0</v>
      </c>
      <c r="AF127" s="2">
        <v>0</v>
      </c>
      <c r="AG127" s="2">
        <v>0</v>
      </c>
      <c r="AH127" s="2">
        <v>0</v>
      </c>
      <c r="AI127" s="2">
        <v>0</v>
      </c>
      <c r="AJ127" s="2">
        <v>0</v>
      </c>
      <c r="AK127" s="4">
        <v>12134210.300000001</v>
      </c>
      <c r="AL127" s="4">
        <v>3133.4</v>
      </c>
      <c r="AM127" s="2">
        <v>0</v>
      </c>
      <c r="AN127" s="3">
        <f t="shared" si="4"/>
        <v>355188.10000000009</v>
      </c>
      <c r="AO127">
        <f t="shared" si="5"/>
        <v>711327.2</v>
      </c>
      <c r="AP127">
        <f t="shared" si="6"/>
        <v>12137343.700000001</v>
      </c>
      <c r="AQ127" s="3">
        <f t="shared" si="7"/>
        <v>13203859.000000002</v>
      </c>
    </row>
    <row r="128" spans="1:43" x14ac:dyDescent="0.25">
      <c r="A128" s="2">
        <v>13</v>
      </c>
      <c r="B128" s="2">
        <v>2018</v>
      </c>
      <c r="C128" s="2">
        <v>6</v>
      </c>
      <c r="D128" s="4">
        <v>19802</v>
      </c>
      <c r="E128" s="4">
        <v>58723.199999999997</v>
      </c>
      <c r="F128" s="4">
        <v>162167.29999999999</v>
      </c>
      <c r="G128" s="2">
        <v>279</v>
      </c>
      <c r="H128" s="4">
        <v>30683.5</v>
      </c>
      <c r="I128" s="4">
        <v>3525.3</v>
      </c>
      <c r="J128" s="2">
        <v>0</v>
      </c>
      <c r="K128" s="2">
        <v>402.8</v>
      </c>
      <c r="L128" s="4">
        <v>6852.9</v>
      </c>
      <c r="M128" s="4">
        <v>3442.8</v>
      </c>
      <c r="N128" s="2">
        <v>285.2</v>
      </c>
      <c r="O128" s="2">
        <v>146.5</v>
      </c>
      <c r="P128" s="4">
        <v>6793.8</v>
      </c>
      <c r="Q128" s="4">
        <v>20463.900000000001</v>
      </c>
      <c r="R128" s="4">
        <v>21945.7</v>
      </c>
      <c r="S128" s="4">
        <v>12605.6</v>
      </c>
      <c r="T128" s="2">
        <v>0</v>
      </c>
      <c r="U128" s="2">
        <v>0</v>
      </c>
      <c r="V128" s="2">
        <v>892.8</v>
      </c>
      <c r="W128" s="2">
        <v>0</v>
      </c>
      <c r="X128" s="2">
        <v>13.5</v>
      </c>
      <c r="Y128" s="4">
        <v>5052.7</v>
      </c>
      <c r="Z128" s="4">
        <v>153003.6</v>
      </c>
      <c r="AA128" s="4">
        <v>278831.5</v>
      </c>
      <c r="AB128" s="4">
        <v>103595.4</v>
      </c>
      <c r="AC128" s="4">
        <v>86280.6</v>
      </c>
      <c r="AD128" s="2">
        <v>0</v>
      </c>
      <c r="AE128" s="2">
        <v>0</v>
      </c>
      <c r="AF128" s="2">
        <v>0</v>
      </c>
      <c r="AG128" s="2">
        <v>0</v>
      </c>
      <c r="AH128" s="2">
        <v>0</v>
      </c>
      <c r="AI128" s="2">
        <v>0</v>
      </c>
      <c r="AJ128" s="2">
        <v>0</v>
      </c>
      <c r="AK128" s="4">
        <v>11420260</v>
      </c>
      <c r="AL128" s="4">
        <v>2521.6</v>
      </c>
      <c r="AM128" s="2">
        <v>0</v>
      </c>
      <c r="AN128" s="3">
        <f t="shared" si="4"/>
        <v>285878.8</v>
      </c>
      <c r="AO128">
        <f t="shared" si="5"/>
        <v>689910.8</v>
      </c>
      <c r="AP128">
        <f t="shared" si="6"/>
        <v>11422781.6</v>
      </c>
      <c r="AQ128" s="3">
        <f t="shared" si="7"/>
        <v>12398571.199999999</v>
      </c>
    </row>
    <row r="129" spans="1:43" x14ac:dyDescent="0.25">
      <c r="A129" s="2">
        <v>13</v>
      </c>
      <c r="B129" s="2">
        <v>2018</v>
      </c>
      <c r="C129" s="2">
        <v>7</v>
      </c>
      <c r="D129" s="4">
        <v>11793.9</v>
      </c>
      <c r="E129" s="4">
        <v>48111.5</v>
      </c>
      <c r="F129" s="4">
        <v>124312.8</v>
      </c>
      <c r="G129" s="2">
        <v>301.39999999999998</v>
      </c>
      <c r="H129" s="4">
        <v>16601.400000000001</v>
      </c>
      <c r="I129" s="4">
        <v>1422.2</v>
      </c>
      <c r="J129" s="2">
        <v>0</v>
      </c>
      <c r="K129" s="2">
        <v>136.6</v>
      </c>
      <c r="L129" s="4">
        <v>6522.9</v>
      </c>
      <c r="M129" s="2">
        <v>0</v>
      </c>
      <c r="N129" s="2">
        <v>285.2</v>
      </c>
      <c r="O129" s="2">
        <v>206.2</v>
      </c>
      <c r="P129" s="4">
        <v>4895.6000000000004</v>
      </c>
      <c r="Q129" s="4">
        <v>21185.200000000001</v>
      </c>
      <c r="R129" s="4">
        <v>20144.900000000001</v>
      </c>
      <c r="S129" s="4">
        <v>12954.2</v>
      </c>
      <c r="T129" s="2">
        <v>0</v>
      </c>
      <c r="U129" s="2">
        <v>0</v>
      </c>
      <c r="V129" s="2">
        <v>863.5</v>
      </c>
      <c r="W129" s="2">
        <v>0</v>
      </c>
      <c r="X129" s="2">
        <v>9.5</v>
      </c>
      <c r="Y129" s="4">
        <v>5291.4</v>
      </c>
      <c r="Z129" s="4">
        <v>160352.20000000001</v>
      </c>
      <c r="AA129" s="4">
        <v>281402.7</v>
      </c>
      <c r="AB129" s="4">
        <v>116160.9</v>
      </c>
      <c r="AC129" s="4">
        <v>66555.3</v>
      </c>
      <c r="AD129" s="2">
        <v>0</v>
      </c>
      <c r="AE129" s="2">
        <v>0</v>
      </c>
      <c r="AF129" s="2">
        <v>0</v>
      </c>
      <c r="AG129" s="2">
        <v>0</v>
      </c>
      <c r="AH129" s="2">
        <v>0</v>
      </c>
      <c r="AI129" s="2">
        <v>0</v>
      </c>
      <c r="AJ129" s="2">
        <v>0</v>
      </c>
      <c r="AK129" s="4">
        <v>12010958.5</v>
      </c>
      <c r="AL129" s="4">
        <v>1994.9</v>
      </c>
      <c r="AM129" s="2">
        <v>0</v>
      </c>
      <c r="AN129" s="3">
        <f t="shared" si="4"/>
        <v>209202.7</v>
      </c>
      <c r="AO129">
        <f t="shared" si="5"/>
        <v>690306.8</v>
      </c>
      <c r="AP129">
        <f t="shared" si="6"/>
        <v>12012953.4</v>
      </c>
      <c r="AQ129" s="3">
        <f t="shared" si="7"/>
        <v>12912462.9</v>
      </c>
    </row>
    <row r="130" spans="1:43" x14ac:dyDescent="0.25">
      <c r="A130" s="2">
        <v>13</v>
      </c>
      <c r="B130" s="2">
        <v>2018</v>
      </c>
      <c r="C130" s="2">
        <v>8</v>
      </c>
      <c r="D130" s="4">
        <v>11154.4</v>
      </c>
      <c r="E130" s="4">
        <v>44408.4</v>
      </c>
      <c r="F130" s="4">
        <v>112453.2</v>
      </c>
      <c r="G130" s="2">
        <v>237.7</v>
      </c>
      <c r="H130" s="4">
        <v>14622.2</v>
      </c>
      <c r="I130" s="4">
        <v>1261.0999999999999</v>
      </c>
      <c r="J130" s="2">
        <v>0</v>
      </c>
      <c r="K130" s="2">
        <v>85.5</v>
      </c>
      <c r="L130" s="4">
        <v>4535.2</v>
      </c>
      <c r="M130" s="2">
        <v>0</v>
      </c>
      <c r="N130" s="2">
        <v>285.2</v>
      </c>
      <c r="O130" s="2">
        <v>239.5</v>
      </c>
      <c r="P130" s="4">
        <v>4748.6000000000004</v>
      </c>
      <c r="Q130" s="4">
        <v>22181.4</v>
      </c>
      <c r="R130" s="4">
        <v>19092.400000000001</v>
      </c>
      <c r="S130" s="4">
        <v>11321.8</v>
      </c>
      <c r="T130" s="2">
        <v>0</v>
      </c>
      <c r="U130" s="2">
        <v>0</v>
      </c>
      <c r="V130" s="2">
        <v>809.9</v>
      </c>
      <c r="W130" s="2">
        <v>0</v>
      </c>
      <c r="X130" s="2">
        <v>4.2</v>
      </c>
      <c r="Y130" s="4">
        <v>4511.3</v>
      </c>
      <c r="Z130" s="4">
        <v>150907.5</v>
      </c>
      <c r="AA130" s="4">
        <v>260650.8</v>
      </c>
      <c r="AB130" s="4">
        <v>107124.9</v>
      </c>
      <c r="AC130" s="4">
        <v>59862</v>
      </c>
      <c r="AD130" s="2">
        <v>0</v>
      </c>
      <c r="AE130" s="2">
        <v>0</v>
      </c>
      <c r="AF130" s="2">
        <v>0</v>
      </c>
      <c r="AG130" s="2">
        <v>0</v>
      </c>
      <c r="AH130" s="2">
        <v>0</v>
      </c>
      <c r="AI130" s="2">
        <v>0</v>
      </c>
      <c r="AJ130" s="2">
        <v>0</v>
      </c>
      <c r="AK130" s="4">
        <v>12683800</v>
      </c>
      <c r="AL130" s="4">
        <v>1424.8</v>
      </c>
      <c r="AM130" s="2">
        <v>0</v>
      </c>
      <c r="AN130" s="3">
        <f t="shared" si="4"/>
        <v>188757.70000000004</v>
      </c>
      <c r="AO130">
        <f t="shared" si="5"/>
        <v>641739.5</v>
      </c>
      <c r="AP130">
        <f t="shared" si="6"/>
        <v>12685224.800000001</v>
      </c>
      <c r="AQ130" s="3">
        <f t="shared" si="7"/>
        <v>13515722</v>
      </c>
    </row>
    <row r="131" spans="1:43" x14ac:dyDescent="0.25">
      <c r="A131" s="2">
        <v>13</v>
      </c>
      <c r="B131" s="2">
        <v>2018</v>
      </c>
      <c r="C131" s="2">
        <v>9</v>
      </c>
      <c r="D131" s="4">
        <v>13296.2</v>
      </c>
      <c r="E131" s="4">
        <v>52992.6</v>
      </c>
      <c r="F131" s="4">
        <v>129688.4</v>
      </c>
      <c r="G131" s="2">
        <v>274.10000000000002</v>
      </c>
      <c r="H131" s="4">
        <v>17618.5</v>
      </c>
      <c r="I131" s="4">
        <v>1254.2</v>
      </c>
      <c r="J131" s="2">
        <v>0</v>
      </c>
      <c r="K131" s="2">
        <v>125</v>
      </c>
      <c r="L131" s="4">
        <v>7070.9</v>
      </c>
      <c r="M131" s="2">
        <v>0</v>
      </c>
      <c r="N131" s="2">
        <v>285.2</v>
      </c>
      <c r="O131" s="2">
        <v>150</v>
      </c>
      <c r="P131" s="4">
        <v>5665</v>
      </c>
      <c r="Q131" s="4">
        <v>24355.9</v>
      </c>
      <c r="R131" s="4">
        <v>20054.900000000001</v>
      </c>
      <c r="S131" s="4">
        <v>14908.9</v>
      </c>
      <c r="T131" s="2">
        <v>0</v>
      </c>
      <c r="U131" s="2">
        <v>0</v>
      </c>
      <c r="V131" s="2">
        <v>859</v>
      </c>
      <c r="W131" s="2">
        <v>0</v>
      </c>
      <c r="X131" s="2">
        <v>4.2</v>
      </c>
      <c r="Y131" s="4">
        <v>5533.3</v>
      </c>
      <c r="Z131" s="4">
        <v>170929.9</v>
      </c>
      <c r="AA131" s="4">
        <v>291653</v>
      </c>
      <c r="AB131" s="4">
        <v>123222.39999999999</v>
      </c>
      <c r="AC131" s="4">
        <v>73426.600000000006</v>
      </c>
      <c r="AD131" s="2">
        <v>0</v>
      </c>
      <c r="AE131" s="2">
        <v>0</v>
      </c>
      <c r="AF131" s="2">
        <v>0</v>
      </c>
      <c r="AG131" s="2">
        <v>0</v>
      </c>
      <c r="AH131" s="2">
        <v>0</v>
      </c>
      <c r="AI131" s="2">
        <v>0</v>
      </c>
      <c r="AJ131" s="2">
        <v>0</v>
      </c>
      <c r="AK131" s="4">
        <v>12717450</v>
      </c>
      <c r="AL131" s="4">
        <v>1298.8</v>
      </c>
      <c r="AM131" s="2">
        <v>0</v>
      </c>
      <c r="AN131" s="3">
        <f t="shared" si="4"/>
        <v>222319.90000000002</v>
      </c>
      <c r="AO131">
        <f t="shared" si="5"/>
        <v>731048.3</v>
      </c>
      <c r="AP131">
        <f t="shared" si="6"/>
        <v>12718748.800000001</v>
      </c>
      <c r="AQ131" s="3">
        <f t="shared" si="7"/>
        <v>13672117</v>
      </c>
    </row>
    <row r="132" spans="1:43" x14ac:dyDescent="0.25">
      <c r="A132" s="2">
        <v>13</v>
      </c>
      <c r="B132" s="2">
        <v>2018</v>
      </c>
      <c r="C132" s="2">
        <v>10</v>
      </c>
      <c r="D132" s="4">
        <v>11582.4</v>
      </c>
      <c r="E132" s="4">
        <v>44687.8</v>
      </c>
      <c r="F132" s="4">
        <v>118006.1</v>
      </c>
      <c r="G132" s="2">
        <v>232.5</v>
      </c>
      <c r="H132" s="4">
        <v>17824.3</v>
      </c>
      <c r="I132" s="4">
        <v>1046.8</v>
      </c>
      <c r="J132" s="2">
        <v>0</v>
      </c>
      <c r="K132" s="2">
        <v>102.9</v>
      </c>
      <c r="L132" s="4">
        <v>5668.1</v>
      </c>
      <c r="M132" s="2">
        <v>0</v>
      </c>
      <c r="N132" s="2">
        <v>239.2</v>
      </c>
      <c r="O132" s="2">
        <v>227.5</v>
      </c>
      <c r="P132" s="4">
        <v>4963.3</v>
      </c>
      <c r="Q132" s="4">
        <v>20100.099999999999</v>
      </c>
      <c r="R132" s="4">
        <v>16060.8</v>
      </c>
      <c r="S132" s="4">
        <v>9399.5</v>
      </c>
      <c r="T132" s="2">
        <v>0</v>
      </c>
      <c r="U132" s="2">
        <v>0</v>
      </c>
      <c r="V132" s="2">
        <v>653</v>
      </c>
      <c r="W132" s="2">
        <v>0</v>
      </c>
      <c r="X132" s="2">
        <v>5.3</v>
      </c>
      <c r="Y132" s="4">
        <v>4749.3999999999996</v>
      </c>
      <c r="Z132" s="4">
        <v>143444.79999999999</v>
      </c>
      <c r="AA132" s="4">
        <v>242333.3</v>
      </c>
      <c r="AB132" s="4">
        <v>98259.199999999997</v>
      </c>
      <c r="AC132" s="4">
        <v>58221.3</v>
      </c>
      <c r="AD132" s="2">
        <v>0</v>
      </c>
      <c r="AE132" s="2">
        <v>0</v>
      </c>
      <c r="AF132" s="2">
        <v>0</v>
      </c>
      <c r="AG132" s="2">
        <v>0</v>
      </c>
      <c r="AH132" s="2">
        <v>0</v>
      </c>
      <c r="AI132" s="2">
        <v>0</v>
      </c>
      <c r="AJ132" s="2">
        <v>0</v>
      </c>
      <c r="AK132" s="4">
        <v>12763289.9</v>
      </c>
      <c r="AL132" s="4">
        <v>2111.1999999999998</v>
      </c>
      <c r="AM132" s="2">
        <v>0</v>
      </c>
      <c r="AN132" s="3">
        <f t="shared" ref="AN132:AN195" si="8">SUM(D132:M132)</f>
        <v>199150.9</v>
      </c>
      <c r="AO132">
        <f t="shared" ref="AO132:AO195" si="9">SUM(N132:AD132)</f>
        <v>598656.69999999995</v>
      </c>
      <c r="AP132">
        <f t="shared" ref="AP132:AP195" si="10">SUM(AE132:AM132)</f>
        <v>12765401.1</v>
      </c>
      <c r="AQ132" s="3">
        <f t="shared" ref="AQ132:AQ195" si="11">SUM(AN132:AP132)</f>
        <v>13563208.699999999</v>
      </c>
    </row>
    <row r="133" spans="1:43" x14ac:dyDescent="0.25">
      <c r="A133" s="2">
        <v>13</v>
      </c>
      <c r="B133" s="2">
        <v>2018</v>
      </c>
      <c r="C133" s="2">
        <v>11</v>
      </c>
      <c r="D133" s="4">
        <v>13976</v>
      </c>
      <c r="E133" s="4">
        <v>50388.7</v>
      </c>
      <c r="F133" s="4">
        <v>169357.8</v>
      </c>
      <c r="G133" s="2">
        <v>304.2</v>
      </c>
      <c r="H133" s="4">
        <v>38403.1</v>
      </c>
      <c r="I133" s="4">
        <v>3387.2</v>
      </c>
      <c r="J133" s="2">
        <v>0</v>
      </c>
      <c r="K133" s="2">
        <v>569.9</v>
      </c>
      <c r="L133" s="4">
        <v>10467.799999999999</v>
      </c>
      <c r="M133" s="2">
        <v>0</v>
      </c>
      <c r="N133" s="2">
        <v>239.2</v>
      </c>
      <c r="O133" s="2">
        <v>125.2</v>
      </c>
      <c r="P133" s="4">
        <v>5764</v>
      </c>
      <c r="Q133" s="4">
        <v>22233.9</v>
      </c>
      <c r="R133" s="4">
        <v>18825.099999999999</v>
      </c>
      <c r="S133" s="4">
        <v>14211</v>
      </c>
      <c r="T133" s="2">
        <v>0</v>
      </c>
      <c r="U133" s="2">
        <v>0</v>
      </c>
      <c r="V133" s="2">
        <v>643.29999999999995</v>
      </c>
      <c r="W133" s="2">
        <v>0</v>
      </c>
      <c r="X133" s="2">
        <v>3.2</v>
      </c>
      <c r="Y133" s="4">
        <v>4492.8</v>
      </c>
      <c r="Z133" s="4">
        <v>145806.70000000001</v>
      </c>
      <c r="AA133" s="4">
        <v>255242.6</v>
      </c>
      <c r="AB133" s="4">
        <v>118770.4</v>
      </c>
      <c r="AC133" s="4">
        <v>58618.3</v>
      </c>
      <c r="AD133" s="2">
        <v>0</v>
      </c>
      <c r="AE133" s="2">
        <v>0</v>
      </c>
      <c r="AF133" s="2">
        <v>0</v>
      </c>
      <c r="AG133" s="2">
        <v>0</v>
      </c>
      <c r="AH133" s="2">
        <v>0</v>
      </c>
      <c r="AI133" s="2">
        <v>0</v>
      </c>
      <c r="AJ133" s="2">
        <v>0</v>
      </c>
      <c r="AK133" s="4">
        <v>4428500</v>
      </c>
      <c r="AL133" s="4">
        <v>1965.6</v>
      </c>
      <c r="AM133" s="2">
        <v>0</v>
      </c>
      <c r="AN133" s="3">
        <f t="shared" si="8"/>
        <v>286854.7</v>
      </c>
      <c r="AO133">
        <f t="shared" si="9"/>
        <v>644975.70000000007</v>
      </c>
      <c r="AP133">
        <f t="shared" si="10"/>
        <v>4430465.5999999996</v>
      </c>
      <c r="AQ133" s="3">
        <f t="shared" si="11"/>
        <v>5362296</v>
      </c>
    </row>
    <row r="134" spans="1:43" x14ac:dyDescent="0.25">
      <c r="A134" s="2">
        <v>13</v>
      </c>
      <c r="B134" s="2">
        <v>2018</v>
      </c>
      <c r="C134" s="2">
        <v>12</v>
      </c>
      <c r="D134" s="4">
        <v>22056.9</v>
      </c>
      <c r="E134" s="4">
        <v>70845.5</v>
      </c>
      <c r="F134" s="4">
        <v>288324.40000000002</v>
      </c>
      <c r="G134" s="2">
        <v>755.7</v>
      </c>
      <c r="H134" s="4">
        <v>90951.5</v>
      </c>
      <c r="I134" s="4">
        <v>9113</v>
      </c>
      <c r="J134" s="2">
        <v>0</v>
      </c>
      <c r="K134" s="4">
        <v>2084.1999999999998</v>
      </c>
      <c r="L134" s="4">
        <v>17133</v>
      </c>
      <c r="M134" s="2">
        <v>0</v>
      </c>
      <c r="N134" s="2">
        <v>335.8</v>
      </c>
      <c r="O134" s="2">
        <v>142.1</v>
      </c>
      <c r="P134" s="4">
        <v>8053.3</v>
      </c>
      <c r="Q134" s="4">
        <v>27529.5</v>
      </c>
      <c r="R134" s="4">
        <v>23952.799999999999</v>
      </c>
      <c r="S134" s="4">
        <v>12371.1</v>
      </c>
      <c r="T134" s="2">
        <v>0</v>
      </c>
      <c r="U134" s="2">
        <v>0</v>
      </c>
      <c r="V134" s="2">
        <v>747.1</v>
      </c>
      <c r="W134" s="2">
        <v>0</v>
      </c>
      <c r="X134" s="2">
        <v>16.8</v>
      </c>
      <c r="Y134" s="4">
        <v>5123.6000000000004</v>
      </c>
      <c r="Z134" s="4">
        <v>169876.9</v>
      </c>
      <c r="AA134" s="4">
        <v>305699.90000000002</v>
      </c>
      <c r="AB134" s="4">
        <v>116295.1</v>
      </c>
      <c r="AC134" s="4">
        <v>84905.1</v>
      </c>
      <c r="AD134" s="2">
        <v>0</v>
      </c>
      <c r="AE134" s="2">
        <v>0</v>
      </c>
      <c r="AF134" s="2">
        <v>0</v>
      </c>
      <c r="AG134" s="2">
        <v>0</v>
      </c>
      <c r="AH134" s="2">
        <v>0</v>
      </c>
      <c r="AI134" s="2">
        <v>0</v>
      </c>
      <c r="AJ134" s="2">
        <v>0</v>
      </c>
      <c r="AK134" s="4">
        <v>11160230</v>
      </c>
      <c r="AL134" s="4">
        <v>3487.4</v>
      </c>
      <c r="AM134" s="2">
        <v>0</v>
      </c>
      <c r="AN134" s="3">
        <f t="shared" si="8"/>
        <v>501264.20000000007</v>
      </c>
      <c r="AO134">
        <f t="shared" si="9"/>
        <v>755049.1</v>
      </c>
      <c r="AP134">
        <f t="shared" si="10"/>
        <v>11163717.4</v>
      </c>
      <c r="AQ134" s="3">
        <f t="shared" si="11"/>
        <v>12420030.700000001</v>
      </c>
    </row>
    <row r="135" spans="1:43" x14ac:dyDescent="0.25">
      <c r="A135" s="2">
        <v>14</v>
      </c>
      <c r="B135" s="2">
        <v>2018</v>
      </c>
      <c r="C135" s="2">
        <v>1</v>
      </c>
      <c r="D135" s="4">
        <v>64553.9</v>
      </c>
      <c r="E135" s="4">
        <v>289917.90000000002</v>
      </c>
      <c r="F135" s="4">
        <v>188774.9</v>
      </c>
      <c r="G135" s="2">
        <v>185.2</v>
      </c>
      <c r="H135" s="4">
        <v>2514.4</v>
      </c>
      <c r="I135" s="4">
        <v>1106.7</v>
      </c>
      <c r="J135" s="2">
        <v>-25.8</v>
      </c>
      <c r="K135" s="4">
        <v>30956.1</v>
      </c>
      <c r="L135" s="4">
        <v>40271.1</v>
      </c>
      <c r="M135" s="2">
        <v>0</v>
      </c>
      <c r="N135" s="2">
        <v>136</v>
      </c>
      <c r="O135" s="2">
        <v>177.6</v>
      </c>
      <c r="P135" s="4">
        <v>57006.9</v>
      </c>
      <c r="Q135" s="4">
        <v>48196.9</v>
      </c>
      <c r="R135" s="4">
        <v>19880.2</v>
      </c>
      <c r="S135" s="2">
        <v>0</v>
      </c>
      <c r="T135" s="2">
        <v>0</v>
      </c>
      <c r="U135" s="2">
        <v>0</v>
      </c>
      <c r="V135" s="2">
        <v>289.2</v>
      </c>
      <c r="W135" s="2">
        <v>0</v>
      </c>
      <c r="X135" s="2">
        <v>446.4</v>
      </c>
      <c r="Y135" s="4">
        <v>69900.800000000003</v>
      </c>
      <c r="Z135" s="4">
        <v>292508.90000000002</v>
      </c>
      <c r="AA135" s="4">
        <v>455298.1</v>
      </c>
      <c r="AB135" s="4">
        <v>199658.2</v>
      </c>
      <c r="AC135" s="4">
        <v>378310.40000000002</v>
      </c>
      <c r="AD135" s="4">
        <v>119306.8</v>
      </c>
      <c r="AE135" s="2">
        <v>0</v>
      </c>
      <c r="AF135" s="2">
        <v>0</v>
      </c>
      <c r="AG135" s="2">
        <v>0</v>
      </c>
      <c r="AH135" s="2">
        <v>0</v>
      </c>
      <c r="AI135" s="2">
        <v>0</v>
      </c>
      <c r="AJ135" s="2">
        <v>0</v>
      </c>
      <c r="AK135" s="4">
        <v>4414685</v>
      </c>
      <c r="AL135" s="2">
        <v>0</v>
      </c>
      <c r="AM135" s="2">
        <v>0</v>
      </c>
      <c r="AN135" s="3">
        <f t="shared" si="8"/>
        <v>618254.39999999991</v>
      </c>
      <c r="AO135">
        <f t="shared" si="9"/>
        <v>1641116.4000000001</v>
      </c>
      <c r="AP135">
        <f t="shared" si="10"/>
        <v>4414685</v>
      </c>
      <c r="AQ135" s="3">
        <f t="shared" si="11"/>
        <v>6674055.7999999998</v>
      </c>
    </row>
    <row r="136" spans="1:43" x14ac:dyDescent="0.25">
      <c r="A136" s="2">
        <v>14</v>
      </c>
      <c r="B136" s="2">
        <v>2018</v>
      </c>
      <c r="C136" s="2">
        <v>2</v>
      </c>
      <c r="D136" s="4">
        <v>60874.1</v>
      </c>
      <c r="E136" s="4">
        <v>259020.3</v>
      </c>
      <c r="F136" s="4">
        <v>173678.1</v>
      </c>
      <c r="G136" s="2">
        <v>239.6</v>
      </c>
      <c r="H136" s="4">
        <v>1384.6</v>
      </c>
      <c r="I136" s="2">
        <v>974.6</v>
      </c>
      <c r="J136" s="2">
        <v>0</v>
      </c>
      <c r="K136" s="4">
        <v>27772</v>
      </c>
      <c r="L136" s="4">
        <v>35461.199999999997</v>
      </c>
      <c r="M136" s="2">
        <v>0</v>
      </c>
      <c r="N136" s="2">
        <v>115</v>
      </c>
      <c r="O136" s="2">
        <v>121.9</v>
      </c>
      <c r="P136" s="4">
        <v>60639.5</v>
      </c>
      <c r="Q136" s="4">
        <v>49940.4</v>
      </c>
      <c r="R136" s="4">
        <v>17562.2</v>
      </c>
      <c r="S136" s="2">
        <v>0</v>
      </c>
      <c r="T136" s="2">
        <v>0</v>
      </c>
      <c r="U136" s="2">
        <v>0</v>
      </c>
      <c r="V136" s="2">
        <v>301.2</v>
      </c>
      <c r="W136" s="2">
        <v>0</v>
      </c>
      <c r="X136" s="2">
        <v>443.5</v>
      </c>
      <c r="Y136" s="4">
        <v>55393.9</v>
      </c>
      <c r="Z136" s="4">
        <v>260213.6</v>
      </c>
      <c r="AA136" s="4">
        <v>426214</v>
      </c>
      <c r="AB136" s="4">
        <v>223857.9</v>
      </c>
      <c r="AC136" s="4">
        <v>285512.90000000002</v>
      </c>
      <c r="AD136" s="4">
        <v>81881</v>
      </c>
      <c r="AE136" s="2">
        <v>0</v>
      </c>
      <c r="AF136" s="2">
        <v>0</v>
      </c>
      <c r="AG136" s="2">
        <v>0</v>
      </c>
      <c r="AH136" s="2">
        <v>0</v>
      </c>
      <c r="AI136" s="2">
        <v>0</v>
      </c>
      <c r="AJ136" s="2">
        <v>0</v>
      </c>
      <c r="AK136" s="4">
        <v>3818209.9</v>
      </c>
      <c r="AL136" s="2">
        <v>0</v>
      </c>
      <c r="AM136" s="2">
        <v>0</v>
      </c>
      <c r="AN136" s="3">
        <f t="shared" si="8"/>
        <v>559404.49999999988</v>
      </c>
      <c r="AO136">
        <f t="shared" si="9"/>
        <v>1462197</v>
      </c>
      <c r="AP136">
        <f t="shared" si="10"/>
        <v>3818209.9</v>
      </c>
      <c r="AQ136" s="3">
        <f t="shared" si="11"/>
        <v>5839811.4000000004</v>
      </c>
    </row>
    <row r="137" spans="1:43" x14ac:dyDescent="0.25">
      <c r="A137" s="2">
        <v>14</v>
      </c>
      <c r="B137" s="2">
        <v>2018</v>
      </c>
      <c r="C137" s="2">
        <v>3</v>
      </c>
      <c r="D137" s="4">
        <v>27766.3</v>
      </c>
      <c r="E137" s="4">
        <v>125530</v>
      </c>
      <c r="F137" s="4">
        <v>87112.5</v>
      </c>
      <c r="G137" s="2">
        <v>114.9</v>
      </c>
      <c r="H137" s="4">
        <v>1327.6</v>
      </c>
      <c r="I137" s="2">
        <v>778.3</v>
      </c>
      <c r="J137" s="2">
        <v>-2.2999999999999998</v>
      </c>
      <c r="K137" s="4">
        <v>19470.5</v>
      </c>
      <c r="L137" s="4">
        <v>25987.1</v>
      </c>
      <c r="M137" s="2">
        <v>0</v>
      </c>
      <c r="N137" s="2">
        <v>126</v>
      </c>
      <c r="O137" s="2">
        <v>109.7</v>
      </c>
      <c r="P137" s="4">
        <v>22404.6</v>
      </c>
      <c r="Q137" s="4">
        <v>36738.199999999997</v>
      </c>
      <c r="R137" s="4">
        <v>14080.6</v>
      </c>
      <c r="S137" s="2">
        <v>0</v>
      </c>
      <c r="T137" s="2">
        <v>0</v>
      </c>
      <c r="U137" s="2">
        <v>0</v>
      </c>
      <c r="V137" s="2">
        <v>264</v>
      </c>
      <c r="W137" s="2">
        <v>0</v>
      </c>
      <c r="X137" s="2">
        <v>503.8</v>
      </c>
      <c r="Y137" s="4">
        <v>24262.3</v>
      </c>
      <c r="Z137" s="4">
        <v>196729.9</v>
      </c>
      <c r="AA137" s="4">
        <v>326597.7</v>
      </c>
      <c r="AB137" s="4">
        <v>158849.60000000001</v>
      </c>
      <c r="AC137" s="4">
        <v>283685</v>
      </c>
      <c r="AD137" s="4">
        <v>93015</v>
      </c>
      <c r="AE137" s="2">
        <v>0</v>
      </c>
      <c r="AF137" s="2">
        <v>0</v>
      </c>
      <c r="AG137" s="2">
        <v>0</v>
      </c>
      <c r="AH137" s="2">
        <v>0</v>
      </c>
      <c r="AI137" s="2">
        <v>0</v>
      </c>
      <c r="AJ137" s="2">
        <v>0</v>
      </c>
      <c r="AK137" s="4">
        <v>4174244.3</v>
      </c>
      <c r="AL137" s="2">
        <v>0</v>
      </c>
      <c r="AM137" s="2">
        <v>0</v>
      </c>
      <c r="AN137" s="3">
        <f t="shared" si="8"/>
        <v>288084.89999999997</v>
      </c>
      <c r="AO137">
        <f t="shared" si="9"/>
        <v>1157366.3999999999</v>
      </c>
      <c r="AP137">
        <f t="shared" si="10"/>
        <v>4174244.3</v>
      </c>
      <c r="AQ137" s="3">
        <f t="shared" si="11"/>
        <v>5619695.5999999996</v>
      </c>
    </row>
    <row r="138" spans="1:43" x14ac:dyDescent="0.25">
      <c r="A138" s="2">
        <v>14</v>
      </c>
      <c r="B138" s="2">
        <v>2018</v>
      </c>
      <c r="C138" s="2">
        <v>4</v>
      </c>
      <c r="D138" s="4">
        <v>31951.4</v>
      </c>
      <c r="E138" s="4">
        <v>129248.6</v>
      </c>
      <c r="F138" s="4">
        <v>96273.7</v>
      </c>
      <c r="G138" s="2">
        <v>146.30000000000001</v>
      </c>
      <c r="H138" s="4">
        <v>2268.5</v>
      </c>
      <c r="I138" s="4">
        <v>1259.7</v>
      </c>
      <c r="J138" s="2">
        <v>0</v>
      </c>
      <c r="K138" s="4">
        <v>26143.599999999999</v>
      </c>
      <c r="L138" s="4">
        <v>31355</v>
      </c>
      <c r="M138" s="2">
        <v>0</v>
      </c>
      <c r="N138" s="2">
        <v>126</v>
      </c>
      <c r="O138" s="2">
        <v>216.2</v>
      </c>
      <c r="P138" s="4">
        <v>24467.3</v>
      </c>
      <c r="Q138" s="4">
        <v>44780.9</v>
      </c>
      <c r="R138" s="4">
        <v>18041.3</v>
      </c>
      <c r="S138" s="4">
        <v>33400.1</v>
      </c>
      <c r="T138" s="2">
        <v>0</v>
      </c>
      <c r="U138" s="2">
        <v>0</v>
      </c>
      <c r="V138" s="2">
        <v>314.39999999999998</v>
      </c>
      <c r="W138" s="2">
        <v>0</v>
      </c>
      <c r="X138" s="2">
        <v>488.6</v>
      </c>
      <c r="Y138" s="4">
        <v>24611.599999999999</v>
      </c>
      <c r="Z138" s="4">
        <v>231847.2</v>
      </c>
      <c r="AA138" s="4">
        <v>395231.8</v>
      </c>
      <c r="AB138" s="4">
        <v>246736.9</v>
      </c>
      <c r="AC138" s="4">
        <v>262625.2</v>
      </c>
      <c r="AD138" s="4">
        <v>94315.7</v>
      </c>
      <c r="AE138" s="2">
        <v>0</v>
      </c>
      <c r="AF138" s="2">
        <v>0</v>
      </c>
      <c r="AG138" s="2">
        <v>0</v>
      </c>
      <c r="AH138" s="2">
        <v>0</v>
      </c>
      <c r="AI138" s="2">
        <v>0</v>
      </c>
      <c r="AJ138" s="2">
        <v>0</v>
      </c>
      <c r="AK138" s="4">
        <v>4208976.5</v>
      </c>
      <c r="AL138" s="2">
        <v>0</v>
      </c>
      <c r="AM138" s="2">
        <v>0</v>
      </c>
      <c r="AN138" s="3">
        <f t="shared" si="8"/>
        <v>318646.8</v>
      </c>
      <c r="AO138">
        <f t="shared" si="9"/>
        <v>1377203.2</v>
      </c>
      <c r="AP138">
        <f t="shared" si="10"/>
        <v>4208976.5</v>
      </c>
      <c r="AQ138" s="3">
        <f t="shared" si="11"/>
        <v>5904826.5</v>
      </c>
    </row>
    <row r="139" spans="1:43" x14ac:dyDescent="0.25">
      <c r="A139" s="2">
        <v>14</v>
      </c>
      <c r="B139" s="2">
        <v>2018</v>
      </c>
      <c r="C139" s="2">
        <v>5</v>
      </c>
      <c r="D139" s="4">
        <v>23632.799999999999</v>
      </c>
      <c r="E139" s="4">
        <v>99704.2</v>
      </c>
      <c r="F139" s="4">
        <v>70786.7</v>
      </c>
      <c r="G139" s="2">
        <v>122</v>
      </c>
      <c r="H139" s="4">
        <v>1506.3</v>
      </c>
      <c r="I139" s="2">
        <v>987.9</v>
      </c>
      <c r="J139" s="2">
        <v>0</v>
      </c>
      <c r="K139" s="4">
        <v>15191.5</v>
      </c>
      <c r="L139" s="4">
        <v>21835.599999999999</v>
      </c>
      <c r="M139" s="2">
        <v>0</v>
      </c>
      <c r="N139" s="2">
        <v>147</v>
      </c>
      <c r="O139" s="2">
        <v>134.9</v>
      </c>
      <c r="P139" s="4">
        <v>16648.099999999999</v>
      </c>
      <c r="Q139" s="4">
        <v>37348.400000000001</v>
      </c>
      <c r="R139" s="4">
        <v>12684.2</v>
      </c>
      <c r="S139" s="4">
        <v>-32973.699999999997</v>
      </c>
      <c r="T139" s="2">
        <v>0</v>
      </c>
      <c r="U139" s="2">
        <v>0</v>
      </c>
      <c r="V139" s="2">
        <v>264</v>
      </c>
      <c r="W139" s="2">
        <v>0</v>
      </c>
      <c r="X139" s="2">
        <v>500.6</v>
      </c>
      <c r="Y139" s="4">
        <v>16616.3</v>
      </c>
      <c r="Z139" s="4">
        <v>185704</v>
      </c>
      <c r="AA139" s="4">
        <v>316868.2</v>
      </c>
      <c r="AB139" s="4">
        <v>167411.9</v>
      </c>
      <c r="AC139" s="4">
        <v>256891.4</v>
      </c>
      <c r="AD139" s="4">
        <v>88345.9</v>
      </c>
      <c r="AE139" s="2">
        <v>0</v>
      </c>
      <c r="AF139" s="2">
        <v>0</v>
      </c>
      <c r="AG139" s="2">
        <v>0</v>
      </c>
      <c r="AH139" s="2">
        <v>0</v>
      </c>
      <c r="AI139" s="2">
        <v>0</v>
      </c>
      <c r="AJ139" s="2">
        <v>0</v>
      </c>
      <c r="AK139" s="4">
        <v>3188817.1</v>
      </c>
      <c r="AL139" s="2">
        <v>0</v>
      </c>
      <c r="AM139" s="2">
        <v>0</v>
      </c>
      <c r="AN139" s="3">
        <f t="shared" si="8"/>
        <v>233767</v>
      </c>
      <c r="AO139">
        <f t="shared" si="9"/>
        <v>1066591.2</v>
      </c>
      <c r="AP139">
        <f t="shared" si="10"/>
        <v>3188817.1</v>
      </c>
      <c r="AQ139" s="3">
        <f t="shared" si="11"/>
        <v>4489175.3</v>
      </c>
    </row>
    <row r="140" spans="1:43" x14ac:dyDescent="0.25">
      <c r="A140" s="2">
        <v>14</v>
      </c>
      <c r="B140" s="2">
        <v>2018</v>
      </c>
      <c r="C140" s="2">
        <v>6</v>
      </c>
      <c r="D140" s="4">
        <v>20223.099999999999</v>
      </c>
      <c r="E140" s="4">
        <v>86808.6</v>
      </c>
      <c r="F140" s="4">
        <v>55715.5</v>
      </c>
      <c r="G140" s="2">
        <v>180.7</v>
      </c>
      <c r="H140" s="4">
        <v>1083.7</v>
      </c>
      <c r="I140" s="2">
        <v>356.1</v>
      </c>
      <c r="J140" s="2">
        <v>0</v>
      </c>
      <c r="K140" s="4">
        <v>4227.3</v>
      </c>
      <c r="L140" s="4">
        <v>6890.1</v>
      </c>
      <c r="M140" s="2">
        <v>0</v>
      </c>
      <c r="N140" s="2">
        <v>126</v>
      </c>
      <c r="O140" s="2">
        <v>208.1</v>
      </c>
      <c r="P140" s="4">
        <v>15433.2</v>
      </c>
      <c r="Q140" s="4">
        <v>33122.699999999997</v>
      </c>
      <c r="R140" s="4">
        <v>9595.5</v>
      </c>
      <c r="S140" s="4">
        <v>4276.5</v>
      </c>
      <c r="T140" s="2">
        <v>0</v>
      </c>
      <c r="U140" s="2">
        <v>0</v>
      </c>
      <c r="V140" s="2">
        <v>339.6</v>
      </c>
      <c r="W140" s="2">
        <v>0</v>
      </c>
      <c r="X140" s="2">
        <v>441.5</v>
      </c>
      <c r="Y140" s="4">
        <v>15227.3</v>
      </c>
      <c r="Z140" s="4">
        <v>181096.1</v>
      </c>
      <c r="AA140" s="4">
        <v>314272.09999999998</v>
      </c>
      <c r="AB140" s="4">
        <v>139219.9</v>
      </c>
      <c r="AC140" s="4">
        <v>333245.09999999998</v>
      </c>
      <c r="AD140" s="4">
        <v>89300.1</v>
      </c>
      <c r="AE140" s="2">
        <v>0</v>
      </c>
      <c r="AF140" s="2">
        <v>0</v>
      </c>
      <c r="AG140" s="2">
        <v>0</v>
      </c>
      <c r="AH140" s="2">
        <v>0</v>
      </c>
      <c r="AI140" s="2">
        <v>0</v>
      </c>
      <c r="AJ140" s="2">
        <v>0</v>
      </c>
      <c r="AK140" s="4">
        <v>2866803.8</v>
      </c>
      <c r="AL140" s="2">
        <v>0</v>
      </c>
      <c r="AM140" s="2">
        <v>0</v>
      </c>
      <c r="AN140" s="3">
        <f t="shared" si="8"/>
        <v>175485.10000000003</v>
      </c>
      <c r="AO140">
        <f t="shared" si="9"/>
        <v>1135903.7</v>
      </c>
      <c r="AP140">
        <f t="shared" si="10"/>
        <v>2866803.8</v>
      </c>
      <c r="AQ140" s="3">
        <f t="shared" si="11"/>
        <v>4178192.5999999996</v>
      </c>
    </row>
    <row r="141" spans="1:43" x14ac:dyDescent="0.25">
      <c r="A141" s="2">
        <v>14</v>
      </c>
      <c r="B141" s="2">
        <v>2018</v>
      </c>
      <c r="C141" s="2">
        <v>7</v>
      </c>
      <c r="D141" s="4">
        <v>15775.7</v>
      </c>
      <c r="E141" s="4">
        <v>71032.600000000006</v>
      </c>
      <c r="F141" s="4">
        <v>64879.9</v>
      </c>
      <c r="G141" s="2">
        <v>146</v>
      </c>
      <c r="H141" s="4">
        <v>1920.8</v>
      </c>
      <c r="I141" s="2">
        <v>0</v>
      </c>
      <c r="J141" s="2">
        <v>0</v>
      </c>
      <c r="K141" s="4">
        <v>2665.7</v>
      </c>
      <c r="L141" s="4">
        <v>5016.2</v>
      </c>
      <c r="M141" s="2">
        <v>0</v>
      </c>
      <c r="N141" s="2">
        <v>147</v>
      </c>
      <c r="O141" s="2">
        <v>283.2</v>
      </c>
      <c r="P141" s="4">
        <v>13430.8</v>
      </c>
      <c r="Q141" s="4">
        <v>34750.300000000003</v>
      </c>
      <c r="R141" s="4">
        <v>9087.2999999999993</v>
      </c>
      <c r="S141" s="2">
        <v>0</v>
      </c>
      <c r="T141" s="2">
        <v>0</v>
      </c>
      <c r="U141" s="2">
        <v>0</v>
      </c>
      <c r="V141" s="2">
        <v>264</v>
      </c>
      <c r="W141" s="2">
        <v>0</v>
      </c>
      <c r="X141" s="2">
        <v>488.9</v>
      </c>
      <c r="Y141" s="4">
        <v>14774.1</v>
      </c>
      <c r="Z141" s="4">
        <v>168230.6</v>
      </c>
      <c r="AA141" s="4">
        <v>254897.1</v>
      </c>
      <c r="AB141" s="4">
        <v>175256.7</v>
      </c>
      <c r="AC141" s="4">
        <v>334566.8</v>
      </c>
      <c r="AD141" s="4">
        <v>95868.800000000003</v>
      </c>
      <c r="AE141" s="2">
        <v>0</v>
      </c>
      <c r="AF141" s="2">
        <v>0</v>
      </c>
      <c r="AG141" s="2">
        <v>0</v>
      </c>
      <c r="AH141" s="2">
        <v>0</v>
      </c>
      <c r="AI141" s="2">
        <v>0</v>
      </c>
      <c r="AJ141" s="2">
        <v>0</v>
      </c>
      <c r="AK141" s="4">
        <v>3935001.4</v>
      </c>
      <c r="AL141" s="2">
        <v>0</v>
      </c>
      <c r="AM141" s="2">
        <v>0</v>
      </c>
      <c r="AN141" s="3">
        <f t="shared" si="8"/>
        <v>161436.90000000002</v>
      </c>
      <c r="AO141">
        <f t="shared" si="9"/>
        <v>1102045.6000000001</v>
      </c>
      <c r="AP141">
        <f t="shared" si="10"/>
        <v>3935001.4</v>
      </c>
      <c r="AQ141" s="3">
        <f t="shared" si="11"/>
        <v>5198483.9000000004</v>
      </c>
    </row>
    <row r="142" spans="1:43" x14ac:dyDescent="0.25">
      <c r="A142" s="2">
        <v>14</v>
      </c>
      <c r="B142" s="2">
        <v>2018</v>
      </c>
      <c r="C142" s="2">
        <v>8</v>
      </c>
      <c r="D142" s="4">
        <v>14036.3</v>
      </c>
      <c r="E142" s="4">
        <v>65226.9</v>
      </c>
      <c r="F142" s="4">
        <v>59378.400000000001</v>
      </c>
      <c r="G142" s="2">
        <v>101.8</v>
      </c>
      <c r="H142" s="4">
        <v>1959</v>
      </c>
      <c r="I142" s="2">
        <v>0</v>
      </c>
      <c r="J142" s="2">
        <v>0</v>
      </c>
      <c r="K142" s="4">
        <v>2853.5</v>
      </c>
      <c r="L142" s="4">
        <v>4041.1</v>
      </c>
      <c r="M142" s="2">
        <v>0</v>
      </c>
      <c r="N142" s="2">
        <v>115</v>
      </c>
      <c r="O142" s="2">
        <v>202.4</v>
      </c>
      <c r="P142" s="4">
        <v>14307.4</v>
      </c>
      <c r="Q142" s="4">
        <v>33578</v>
      </c>
      <c r="R142" s="4">
        <v>8232.6</v>
      </c>
      <c r="S142" s="2">
        <v>0</v>
      </c>
      <c r="T142" s="2">
        <v>0</v>
      </c>
      <c r="U142" s="2">
        <v>0</v>
      </c>
      <c r="V142" s="2">
        <v>288</v>
      </c>
      <c r="W142" s="2">
        <v>0</v>
      </c>
      <c r="X142" s="2">
        <v>516</v>
      </c>
      <c r="Y142" s="4">
        <v>13293.8</v>
      </c>
      <c r="Z142" s="4">
        <v>158171</v>
      </c>
      <c r="AA142" s="4">
        <v>241693.8</v>
      </c>
      <c r="AB142" s="4">
        <v>160862.29999999999</v>
      </c>
      <c r="AC142" s="4">
        <v>349989</v>
      </c>
      <c r="AD142" s="4">
        <v>85391.4</v>
      </c>
      <c r="AE142" s="2">
        <v>0</v>
      </c>
      <c r="AF142" s="2">
        <v>0</v>
      </c>
      <c r="AG142" s="2">
        <v>0</v>
      </c>
      <c r="AH142" s="2">
        <v>0</v>
      </c>
      <c r="AI142" s="2">
        <v>0</v>
      </c>
      <c r="AJ142" s="2">
        <v>0</v>
      </c>
      <c r="AK142" s="4">
        <v>4041087.7</v>
      </c>
      <c r="AL142" s="2">
        <v>0</v>
      </c>
      <c r="AM142" s="2">
        <v>0</v>
      </c>
      <c r="AN142" s="3">
        <f t="shared" si="8"/>
        <v>147597</v>
      </c>
      <c r="AO142">
        <f t="shared" si="9"/>
        <v>1066640.7</v>
      </c>
      <c r="AP142">
        <f t="shared" si="10"/>
        <v>4041087.7</v>
      </c>
      <c r="AQ142" s="3">
        <f t="shared" si="11"/>
        <v>5255325.4000000004</v>
      </c>
    </row>
    <row r="143" spans="1:43" x14ac:dyDescent="0.25">
      <c r="A143" s="2">
        <v>14</v>
      </c>
      <c r="B143" s="2">
        <v>2018</v>
      </c>
      <c r="C143" s="2">
        <v>9</v>
      </c>
      <c r="D143" s="4">
        <v>15693.2</v>
      </c>
      <c r="E143" s="4">
        <v>75772.399999999994</v>
      </c>
      <c r="F143" s="4">
        <v>70338.7</v>
      </c>
      <c r="G143" s="2">
        <v>142.9</v>
      </c>
      <c r="H143" s="4">
        <v>2270.1</v>
      </c>
      <c r="I143" s="2">
        <v>0</v>
      </c>
      <c r="J143" s="2">
        <v>0</v>
      </c>
      <c r="K143" s="4">
        <v>2337.1999999999998</v>
      </c>
      <c r="L143" s="4">
        <v>5053.8999999999996</v>
      </c>
      <c r="M143" s="2">
        <v>0</v>
      </c>
      <c r="N143" s="2">
        <v>157</v>
      </c>
      <c r="O143" s="2">
        <v>212.3</v>
      </c>
      <c r="P143" s="4">
        <v>13080.2</v>
      </c>
      <c r="Q143" s="4">
        <v>36639</v>
      </c>
      <c r="R143" s="4">
        <v>10167.700000000001</v>
      </c>
      <c r="S143" s="2">
        <v>0</v>
      </c>
      <c r="T143" s="2">
        <v>0</v>
      </c>
      <c r="U143" s="2">
        <v>0</v>
      </c>
      <c r="V143" s="2">
        <v>326.39999999999998</v>
      </c>
      <c r="W143" s="2">
        <v>0</v>
      </c>
      <c r="X143" s="2">
        <v>674.1</v>
      </c>
      <c r="Y143" s="4">
        <v>13896</v>
      </c>
      <c r="Z143" s="4">
        <v>165984.1</v>
      </c>
      <c r="AA143" s="4">
        <v>251130.6</v>
      </c>
      <c r="AB143" s="4">
        <v>182934.39999999999</v>
      </c>
      <c r="AC143" s="4">
        <v>370297.9</v>
      </c>
      <c r="AD143" s="4">
        <v>73889.3</v>
      </c>
      <c r="AE143" s="2">
        <v>0</v>
      </c>
      <c r="AF143" s="2">
        <v>0</v>
      </c>
      <c r="AG143" s="2">
        <v>0</v>
      </c>
      <c r="AH143" s="2">
        <v>0</v>
      </c>
      <c r="AI143" s="2">
        <v>0</v>
      </c>
      <c r="AJ143" s="2">
        <v>0</v>
      </c>
      <c r="AK143" s="4">
        <v>4321747.5999999996</v>
      </c>
      <c r="AL143" s="2">
        <v>0</v>
      </c>
      <c r="AM143" s="2">
        <v>0</v>
      </c>
      <c r="AN143" s="3">
        <f t="shared" si="8"/>
        <v>171608.4</v>
      </c>
      <c r="AO143">
        <f t="shared" si="9"/>
        <v>1119389</v>
      </c>
      <c r="AP143">
        <f t="shared" si="10"/>
        <v>4321747.5999999996</v>
      </c>
      <c r="AQ143" s="3">
        <f t="shared" si="11"/>
        <v>5612745</v>
      </c>
    </row>
    <row r="144" spans="1:43" x14ac:dyDescent="0.25">
      <c r="A144" s="2">
        <v>14</v>
      </c>
      <c r="B144" s="2">
        <v>2018</v>
      </c>
      <c r="C144" s="2">
        <v>10</v>
      </c>
      <c r="D144" s="4">
        <v>18376</v>
      </c>
      <c r="E144" s="4">
        <v>68726</v>
      </c>
      <c r="F144" s="4">
        <v>66408.7</v>
      </c>
      <c r="G144" s="4">
        <v>2837.7</v>
      </c>
      <c r="H144" s="4">
        <v>2228.6</v>
      </c>
      <c r="I144" s="2">
        <v>0</v>
      </c>
      <c r="J144" s="2">
        <v>0</v>
      </c>
      <c r="K144" s="4">
        <v>2793.1</v>
      </c>
      <c r="L144" s="4">
        <v>5204.3999999999996</v>
      </c>
      <c r="M144" s="2">
        <v>0</v>
      </c>
      <c r="N144" s="2">
        <v>115</v>
      </c>
      <c r="O144" s="4">
        <v>1880.5</v>
      </c>
      <c r="P144" s="4">
        <v>16002.8</v>
      </c>
      <c r="Q144" s="4">
        <v>32461.9</v>
      </c>
      <c r="R144" s="4">
        <v>9496.6</v>
      </c>
      <c r="S144" s="2">
        <v>0</v>
      </c>
      <c r="T144" s="2">
        <v>0</v>
      </c>
      <c r="U144" s="2">
        <v>0</v>
      </c>
      <c r="V144" s="2">
        <v>264</v>
      </c>
      <c r="W144" s="2">
        <v>0</v>
      </c>
      <c r="X144" s="4">
        <v>1152.4000000000001</v>
      </c>
      <c r="Y144" s="4">
        <v>13353.4</v>
      </c>
      <c r="Z144" s="4">
        <v>135251.79999999999</v>
      </c>
      <c r="AA144" s="4">
        <v>203230.8</v>
      </c>
      <c r="AB144" s="4">
        <v>148871.1</v>
      </c>
      <c r="AC144" s="4">
        <v>190517.9</v>
      </c>
      <c r="AD144" s="4">
        <v>79482.7</v>
      </c>
      <c r="AE144" s="2">
        <v>0</v>
      </c>
      <c r="AF144" s="2">
        <v>0</v>
      </c>
      <c r="AG144" s="2">
        <v>0</v>
      </c>
      <c r="AH144" s="2">
        <v>0</v>
      </c>
      <c r="AI144" s="2">
        <v>0</v>
      </c>
      <c r="AJ144" s="2">
        <v>0</v>
      </c>
      <c r="AK144" s="4">
        <v>1498622.5</v>
      </c>
      <c r="AL144" s="2">
        <v>0</v>
      </c>
      <c r="AM144" s="2">
        <v>0</v>
      </c>
      <c r="AN144" s="3">
        <f t="shared" si="8"/>
        <v>166574.50000000003</v>
      </c>
      <c r="AO144">
        <f t="shared" si="9"/>
        <v>832080.89999999991</v>
      </c>
      <c r="AP144">
        <f t="shared" si="10"/>
        <v>1498622.5</v>
      </c>
      <c r="AQ144" s="3">
        <f t="shared" si="11"/>
        <v>2497277.9</v>
      </c>
    </row>
    <row r="145" spans="1:43" x14ac:dyDescent="0.25">
      <c r="A145" s="2">
        <v>14</v>
      </c>
      <c r="B145" s="2">
        <v>2018</v>
      </c>
      <c r="C145" s="2">
        <v>11</v>
      </c>
      <c r="D145" s="4">
        <v>27477</v>
      </c>
      <c r="E145" s="4">
        <v>71829.899999999994</v>
      </c>
      <c r="F145" s="4">
        <v>70635</v>
      </c>
      <c r="G145" s="4">
        <v>6990.3</v>
      </c>
      <c r="H145" s="4">
        <v>2297</v>
      </c>
      <c r="I145" s="2">
        <v>0</v>
      </c>
      <c r="J145" s="2">
        <v>0</v>
      </c>
      <c r="K145" s="4">
        <v>2446.6</v>
      </c>
      <c r="L145" s="4">
        <v>5224.1000000000004</v>
      </c>
      <c r="M145" s="2">
        <v>0</v>
      </c>
      <c r="N145" s="2">
        <v>0</v>
      </c>
      <c r="O145" s="4">
        <v>13981.5</v>
      </c>
      <c r="P145" s="4">
        <v>25376</v>
      </c>
      <c r="Q145" s="4">
        <v>24584.799999999999</v>
      </c>
      <c r="R145" s="4">
        <v>3609.5</v>
      </c>
      <c r="S145" s="2">
        <v>0</v>
      </c>
      <c r="T145" s="2">
        <v>0</v>
      </c>
      <c r="U145" s="2">
        <v>0</v>
      </c>
      <c r="V145" s="2">
        <v>415.2</v>
      </c>
      <c r="W145" s="2">
        <v>0</v>
      </c>
      <c r="X145" s="4">
        <v>3649.3</v>
      </c>
      <c r="Y145" s="4">
        <v>13215.2</v>
      </c>
      <c r="Z145" s="4">
        <v>88289</v>
      </c>
      <c r="AA145" s="4">
        <v>135446.1</v>
      </c>
      <c r="AB145" s="4">
        <v>160653.1</v>
      </c>
      <c r="AC145" s="4">
        <v>177448.8</v>
      </c>
      <c r="AD145" s="4">
        <v>100863</v>
      </c>
      <c r="AE145" s="2">
        <v>0</v>
      </c>
      <c r="AF145" s="2">
        <v>0</v>
      </c>
      <c r="AG145" s="2">
        <v>0</v>
      </c>
      <c r="AH145" s="2">
        <v>0</v>
      </c>
      <c r="AI145" s="2">
        <v>0</v>
      </c>
      <c r="AJ145" s="2">
        <v>0</v>
      </c>
      <c r="AK145" s="4">
        <v>2637820.5</v>
      </c>
      <c r="AL145" s="2">
        <v>0</v>
      </c>
      <c r="AM145" s="2">
        <v>0</v>
      </c>
      <c r="AN145" s="3">
        <f t="shared" si="8"/>
        <v>186899.9</v>
      </c>
      <c r="AO145">
        <f t="shared" si="9"/>
        <v>747531.5</v>
      </c>
      <c r="AP145">
        <f t="shared" si="10"/>
        <v>2637820.5</v>
      </c>
      <c r="AQ145" s="3">
        <f t="shared" si="11"/>
        <v>3572251.9</v>
      </c>
    </row>
    <row r="146" spans="1:43" x14ac:dyDescent="0.25">
      <c r="A146" s="2">
        <v>14</v>
      </c>
      <c r="B146" s="2">
        <v>2018</v>
      </c>
      <c r="C146" s="2">
        <v>12</v>
      </c>
      <c r="D146" s="4">
        <v>31472.1</v>
      </c>
      <c r="E146" s="4">
        <v>131649.70000000001</v>
      </c>
      <c r="F146" s="4">
        <v>147257.79999999999</v>
      </c>
      <c r="G146" s="2">
        <v>780.8</v>
      </c>
      <c r="H146" s="4">
        <v>9958.5</v>
      </c>
      <c r="I146" s="2">
        <v>0</v>
      </c>
      <c r="J146" s="2">
        <v>0</v>
      </c>
      <c r="K146" s="4">
        <v>16202.8</v>
      </c>
      <c r="L146" s="4">
        <v>28059</v>
      </c>
      <c r="M146" s="2">
        <v>0</v>
      </c>
      <c r="N146" s="2">
        <v>0</v>
      </c>
      <c r="O146" s="2">
        <v>251.8</v>
      </c>
      <c r="P146" s="4">
        <v>21603.599999999999</v>
      </c>
      <c r="Q146" s="4">
        <v>36194.699999999997</v>
      </c>
      <c r="R146" s="4">
        <v>14495.7</v>
      </c>
      <c r="S146" s="2">
        <v>0</v>
      </c>
      <c r="T146" s="2">
        <v>0</v>
      </c>
      <c r="U146" s="2">
        <v>0</v>
      </c>
      <c r="V146" s="2">
        <v>464.6</v>
      </c>
      <c r="W146" s="2">
        <v>0</v>
      </c>
      <c r="X146" s="2">
        <v>263.10000000000002</v>
      </c>
      <c r="Y146" s="4">
        <v>17389.400000000001</v>
      </c>
      <c r="Z146" s="4">
        <v>179185.2</v>
      </c>
      <c r="AA146" s="4">
        <v>351699.20000000001</v>
      </c>
      <c r="AB146" s="4">
        <v>59582.400000000001</v>
      </c>
      <c r="AC146" s="4">
        <v>247966.3</v>
      </c>
      <c r="AD146" s="4">
        <v>101286.6</v>
      </c>
      <c r="AE146" s="2">
        <v>0</v>
      </c>
      <c r="AF146" s="2">
        <v>0</v>
      </c>
      <c r="AG146" s="2">
        <v>0</v>
      </c>
      <c r="AH146" s="2">
        <v>0</v>
      </c>
      <c r="AI146" s="2">
        <v>0</v>
      </c>
      <c r="AJ146" s="2">
        <v>0</v>
      </c>
      <c r="AK146" s="4">
        <v>5090984.7</v>
      </c>
      <c r="AL146" s="2">
        <v>0</v>
      </c>
      <c r="AM146" s="2">
        <v>0</v>
      </c>
      <c r="AN146" s="3">
        <f t="shared" si="8"/>
        <v>365380.69999999995</v>
      </c>
      <c r="AO146">
        <f t="shared" si="9"/>
        <v>1030382.6</v>
      </c>
      <c r="AP146">
        <f t="shared" si="10"/>
        <v>5090984.7</v>
      </c>
      <c r="AQ146" s="3">
        <f t="shared" si="11"/>
        <v>6486748</v>
      </c>
    </row>
    <row r="147" spans="1:43" x14ac:dyDescent="0.25">
      <c r="A147" s="2">
        <v>15</v>
      </c>
      <c r="B147" s="2">
        <v>2018</v>
      </c>
      <c r="C147" s="2">
        <v>1</v>
      </c>
      <c r="D147" s="4">
        <v>294732.5</v>
      </c>
      <c r="E147" s="4">
        <v>1200460.3999999999</v>
      </c>
      <c r="F147" s="4">
        <v>457509.4</v>
      </c>
      <c r="G147" s="2">
        <v>53.2</v>
      </c>
      <c r="H147" s="4">
        <v>6902.1</v>
      </c>
      <c r="I147" s="2">
        <v>33.4</v>
      </c>
      <c r="J147" s="2">
        <v>307.89999999999998</v>
      </c>
      <c r="K147" s="4">
        <v>13410.5</v>
      </c>
      <c r="L147" s="4">
        <v>21795.599999999999</v>
      </c>
      <c r="M147" s="2">
        <v>0</v>
      </c>
      <c r="N147" s="2">
        <v>422.2</v>
      </c>
      <c r="O147" s="2">
        <v>424.1</v>
      </c>
      <c r="P147" s="4">
        <v>29562.7</v>
      </c>
      <c r="Q147" s="4">
        <v>37188.5</v>
      </c>
      <c r="R147" s="4">
        <v>33089.300000000003</v>
      </c>
      <c r="S147" s="4">
        <v>16432.599999999999</v>
      </c>
      <c r="T147" s="2">
        <v>0</v>
      </c>
      <c r="U147" s="2">
        <v>0</v>
      </c>
      <c r="V147" s="4">
        <v>2289.6999999999998</v>
      </c>
      <c r="W147" s="2">
        <v>0</v>
      </c>
      <c r="X147" s="2">
        <v>207.9</v>
      </c>
      <c r="Y147" s="4">
        <v>45998</v>
      </c>
      <c r="Z147" s="4">
        <v>320421</v>
      </c>
      <c r="AA147" s="4">
        <v>482467.5</v>
      </c>
      <c r="AB147" s="4">
        <v>258573.6</v>
      </c>
      <c r="AC147" s="4">
        <v>154470.20000000001</v>
      </c>
      <c r="AD147" s="4">
        <v>387296.8</v>
      </c>
      <c r="AE147" s="2">
        <v>0</v>
      </c>
      <c r="AF147" s="4">
        <v>245827.6</v>
      </c>
      <c r="AG147" s="2">
        <v>0</v>
      </c>
      <c r="AH147" s="2">
        <v>0</v>
      </c>
      <c r="AI147" s="2">
        <v>0</v>
      </c>
      <c r="AJ147" s="2">
        <v>0</v>
      </c>
      <c r="AK147" s="2">
        <v>0</v>
      </c>
      <c r="AL147" s="4">
        <v>67599</v>
      </c>
      <c r="AM147" s="2">
        <v>0</v>
      </c>
      <c r="AN147" s="3">
        <f t="shared" si="8"/>
        <v>1995204.9999999998</v>
      </c>
      <c r="AO147">
        <f t="shared" si="9"/>
        <v>1768844.1</v>
      </c>
      <c r="AP147">
        <f t="shared" si="10"/>
        <v>313426.59999999998</v>
      </c>
      <c r="AQ147" s="3">
        <f t="shared" si="11"/>
        <v>4077475.6999999997</v>
      </c>
    </row>
    <row r="148" spans="1:43" x14ac:dyDescent="0.25">
      <c r="A148" s="2">
        <v>15</v>
      </c>
      <c r="B148" s="2">
        <v>2018</v>
      </c>
      <c r="C148" s="2">
        <v>2</v>
      </c>
      <c r="D148" s="4">
        <v>221295.3</v>
      </c>
      <c r="E148" s="4">
        <v>896397.5</v>
      </c>
      <c r="F148" s="4">
        <v>367291.8</v>
      </c>
      <c r="G148" s="2">
        <v>67.599999999999994</v>
      </c>
      <c r="H148" s="4">
        <v>5053.6000000000004</v>
      </c>
      <c r="I148" s="2">
        <v>33.299999999999997</v>
      </c>
      <c r="J148" s="4">
        <v>-1381</v>
      </c>
      <c r="K148" s="4">
        <v>9763</v>
      </c>
      <c r="L148" s="4">
        <v>14357.4</v>
      </c>
      <c r="M148" s="2">
        <v>0</v>
      </c>
      <c r="N148" s="2">
        <v>288.60000000000002</v>
      </c>
      <c r="O148" s="2">
        <v>452.2</v>
      </c>
      <c r="P148" s="4">
        <v>29158.1</v>
      </c>
      <c r="Q148" s="4">
        <v>37095.300000000003</v>
      </c>
      <c r="R148" s="4">
        <v>31096.400000000001</v>
      </c>
      <c r="S148" s="4">
        <v>16025.4</v>
      </c>
      <c r="T148" s="2">
        <v>0</v>
      </c>
      <c r="U148" s="2">
        <v>0</v>
      </c>
      <c r="V148" s="4">
        <v>1687.1</v>
      </c>
      <c r="W148" s="2">
        <v>0</v>
      </c>
      <c r="X148" s="2">
        <v>288.10000000000002</v>
      </c>
      <c r="Y148" s="4">
        <v>39102</v>
      </c>
      <c r="Z148" s="4">
        <v>278844.40000000002</v>
      </c>
      <c r="AA148" s="4">
        <v>460074.6</v>
      </c>
      <c r="AB148" s="4">
        <v>278513.40000000002</v>
      </c>
      <c r="AC148" s="4">
        <v>139401.9</v>
      </c>
      <c r="AD148" s="4">
        <v>349797.1</v>
      </c>
      <c r="AE148" s="2">
        <v>0</v>
      </c>
      <c r="AF148" s="4">
        <v>253208.8</v>
      </c>
      <c r="AG148" s="2">
        <v>0</v>
      </c>
      <c r="AH148" s="2">
        <v>0</v>
      </c>
      <c r="AI148" s="2">
        <v>0</v>
      </c>
      <c r="AJ148" s="2">
        <v>0</v>
      </c>
      <c r="AK148" s="2">
        <v>0</v>
      </c>
      <c r="AL148" s="4">
        <v>43357.5</v>
      </c>
      <c r="AM148" s="2">
        <v>0</v>
      </c>
      <c r="AN148" s="3">
        <f t="shared" si="8"/>
        <v>1512878.5000000002</v>
      </c>
      <c r="AO148">
        <f t="shared" si="9"/>
        <v>1661824.6</v>
      </c>
      <c r="AP148">
        <f t="shared" si="10"/>
        <v>296566.3</v>
      </c>
      <c r="AQ148" s="3">
        <f t="shared" si="11"/>
        <v>3471269.4000000004</v>
      </c>
    </row>
    <row r="149" spans="1:43" x14ac:dyDescent="0.25">
      <c r="A149" s="2">
        <v>15</v>
      </c>
      <c r="B149" s="2">
        <v>2018</v>
      </c>
      <c r="C149" s="2">
        <v>3</v>
      </c>
      <c r="D149" s="4">
        <v>112827.8</v>
      </c>
      <c r="E149" s="4">
        <v>452761.1</v>
      </c>
      <c r="F149" s="4">
        <v>189559.7</v>
      </c>
      <c r="G149" s="2">
        <v>39.200000000000003</v>
      </c>
      <c r="H149" s="4">
        <v>5071.3999999999996</v>
      </c>
      <c r="I149" s="2">
        <v>31.2</v>
      </c>
      <c r="J149" s="2">
        <v>7.3</v>
      </c>
      <c r="K149" s="4">
        <v>7330.5</v>
      </c>
      <c r="L149" s="4">
        <v>12973.7</v>
      </c>
      <c r="M149" s="2">
        <v>0</v>
      </c>
      <c r="N149" s="2">
        <v>393.6</v>
      </c>
      <c r="O149" s="2">
        <v>415.2</v>
      </c>
      <c r="P149" s="4">
        <v>13156.6</v>
      </c>
      <c r="Q149" s="4">
        <v>28616.9</v>
      </c>
      <c r="R149" s="4">
        <v>23859</v>
      </c>
      <c r="S149" s="4">
        <v>16598.400000000001</v>
      </c>
      <c r="T149" s="2">
        <v>0</v>
      </c>
      <c r="U149" s="2">
        <v>0</v>
      </c>
      <c r="V149" s="4">
        <v>1586.9</v>
      </c>
      <c r="W149" s="2">
        <v>0</v>
      </c>
      <c r="X149" s="2">
        <v>164</v>
      </c>
      <c r="Y149" s="4">
        <v>20416.400000000001</v>
      </c>
      <c r="Z149" s="4">
        <v>239753.5</v>
      </c>
      <c r="AA149" s="4">
        <v>365564.6</v>
      </c>
      <c r="AB149" s="4">
        <v>238848.8</v>
      </c>
      <c r="AC149" s="4">
        <v>175816.1</v>
      </c>
      <c r="AD149" s="4">
        <v>390071.3</v>
      </c>
      <c r="AE149" s="2">
        <v>0</v>
      </c>
      <c r="AF149" s="4">
        <v>254300.3</v>
      </c>
      <c r="AG149" s="2">
        <v>0</v>
      </c>
      <c r="AH149" s="2">
        <v>0</v>
      </c>
      <c r="AI149" s="2">
        <v>0</v>
      </c>
      <c r="AJ149" s="2">
        <v>0</v>
      </c>
      <c r="AK149" s="2">
        <v>0</v>
      </c>
      <c r="AL149" s="4">
        <v>23732.799999999999</v>
      </c>
      <c r="AM149" s="2">
        <v>0</v>
      </c>
      <c r="AN149" s="3">
        <f t="shared" si="8"/>
        <v>780601.9</v>
      </c>
      <c r="AO149">
        <f t="shared" si="9"/>
        <v>1515261.3</v>
      </c>
      <c r="AP149">
        <f t="shared" si="10"/>
        <v>278033.09999999998</v>
      </c>
      <c r="AQ149" s="3">
        <f t="shared" si="11"/>
        <v>2573896.3000000003</v>
      </c>
    </row>
    <row r="150" spans="1:43" x14ac:dyDescent="0.25">
      <c r="A150" s="2">
        <v>15</v>
      </c>
      <c r="B150" s="2">
        <v>2018</v>
      </c>
      <c r="C150" s="2">
        <v>4</v>
      </c>
      <c r="D150" s="4">
        <v>102373.5</v>
      </c>
      <c r="E150" s="4">
        <v>420412.4</v>
      </c>
      <c r="F150" s="4">
        <v>210543.2</v>
      </c>
      <c r="G150" s="2">
        <v>105.1</v>
      </c>
      <c r="H150" s="4">
        <v>5599.4</v>
      </c>
      <c r="I150" s="2">
        <v>32.299999999999997</v>
      </c>
      <c r="J150" s="2">
        <v>7.3</v>
      </c>
      <c r="K150" s="4">
        <v>6898.3</v>
      </c>
      <c r="L150" s="4">
        <v>13433.7</v>
      </c>
      <c r="M150" s="2">
        <v>0</v>
      </c>
      <c r="N150" s="2">
        <v>434.2</v>
      </c>
      <c r="O150" s="2">
        <v>608</v>
      </c>
      <c r="P150" s="4">
        <v>14928.2</v>
      </c>
      <c r="Q150" s="4">
        <v>31363.9</v>
      </c>
      <c r="R150" s="4">
        <v>27272.1</v>
      </c>
      <c r="S150" s="4">
        <v>17630.599999999999</v>
      </c>
      <c r="T150" s="2">
        <v>0</v>
      </c>
      <c r="U150" s="2">
        <v>0</v>
      </c>
      <c r="V150" s="4">
        <v>1562.4</v>
      </c>
      <c r="W150" s="2">
        <v>0</v>
      </c>
      <c r="X150" s="2">
        <v>186.2</v>
      </c>
      <c r="Y150" s="4">
        <v>22740.2</v>
      </c>
      <c r="Z150" s="4">
        <v>248273</v>
      </c>
      <c r="AA150" s="4">
        <v>406345.3</v>
      </c>
      <c r="AB150" s="4">
        <v>242182.6</v>
      </c>
      <c r="AC150" s="4">
        <v>153027</v>
      </c>
      <c r="AD150" s="4">
        <v>376987.3</v>
      </c>
      <c r="AE150" s="2">
        <v>0</v>
      </c>
      <c r="AF150" s="4">
        <v>243175.7</v>
      </c>
      <c r="AG150" s="2">
        <v>0</v>
      </c>
      <c r="AH150" s="2">
        <v>0</v>
      </c>
      <c r="AI150" s="2">
        <v>0</v>
      </c>
      <c r="AJ150" s="2">
        <v>0</v>
      </c>
      <c r="AK150" s="2">
        <v>0</v>
      </c>
      <c r="AL150" s="4">
        <v>18599.7</v>
      </c>
      <c r="AM150" s="2">
        <v>0</v>
      </c>
      <c r="AN150" s="3">
        <f t="shared" si="8"/>
        <v>759405.20000000019</v>
      </c>
      <c r="AO150">
        <f t="shared" si="9"/>
        <v>1543541</v>
      </c>
      <c r="AP150">
        <f t="shared" si="10"/>
        <v>261775.40000000002</v>
      </c>
      <c r="AQ150" s="3">
        <f t="shared" si="11"/>
        <v>2564721.6</v>
      </c>
    </row>
    <row r="151" spans="1:43" x14ac:dyDescent="0.25">
      <c r="A151" s="2">
        <v>15</v>
      </c>
      <c r="B151" s="2">
        <v>2018</v>
      </c>
      <c r="C151" s="2">
        <v>5</v>
      </c>
      <c r="D151" s="4">
        <v>60145</v>
      </c>
      <c r="E151" s="4">
        <v>240449.3</v>
      </c>
      <c r="F151" s="4">
        <v>124442.8</v>
      </c>
      <c r="G151" s="2">
        <v>92.4</v>
      </c>
      <c r="H151" s="4">
        <v>4302.8999999999996</v>
      </c>
      <c r="I151" s="2">
        <v>31.3</v>
      </c>
      <c r="J151" s="2">
        <v>4.2</v>
      </c>
      <c r="K151" s="4">
        <v>3866.1</v>
      </c>
      <c r="L151" s="4">
        <v>6843.2</v>
      </c>
      <c r="M151" s="2">
        <v>0</v>
      </c>
      <c r="N151" s="2">
        <v>393.6</v>
      </c>
      <c r="O151" s="2">
        <v>460.6</v>
      </c>
      <c r="P151" s="4">
        <v>10551.4</v>
      </c>
      <c r="Q151" s="4">
        <v>23784.2</v>
      </c>
      <c r="R151" s="4">
        <v>22368.6</v>
      </c>
      <c r="S151" s="4">
        <v>16343.8</v>
      </c>
      <c r="T151" s="2">
        <v>0</v>
      </c>
      <c r="U151" s="2">
        <v>0</v>
      </c>
      <c r="V151" s="4">
        <v>1633.6</v>
      </c>
      <c r="W151" s="2">
        <v>0</v>
      </c>
      <c r="X151" s="2">
        <v>171.1</v>
      </c>
      <c r="Y151" s="4">
        <v>15798.4</v>
      </c>
      <c r="Z151" s="4">
        <v>208919.4</v>
      </c>
      <c r="AA151" s="4">
        <v>325049.40000000002</v>
      </c>
      <c r="AB151" s="4">
        <v>230853.8</v>
      </c>
      <c r="AC151" s="4">
        <v>161099.9</v>
      </c>
      <c r="AD151" s="4">
        <v>355067.2</v>
      </c>
      <c r="AE151" s="2">
        <v>0</v>
      </c>
      <c r="AF151" s="4">
        <v>255368.1</v>
      </c>
      <c r="AG151" s="2">
        <v>0</v>
      </c>
      <c r="AH151" s="2">
        <v>0</v>
      </c>
      <c r="AI151" s="2">
        <v>0</v>
      </c>
      <c r="AJ151" s="2">
        <v>0</v>
      </c>
      <c r="AK151" s="2">
        <v>0</v>
      </c>
      <c r="AL151" s="4">
        <v>9512.2000000000007</v>
      </c>
      <c r="AM151" s="2">
        <v>0</v>
      </c>
      <c r="AN151" s="3">
        <f t="shared" si="8"/>
        <v>440177.2</v>
      </c>
      <c r="AO151">
        <f t="shared" si="9"/>
        <v>1372495.0000000002</v>
      </c>
      <c r="AP151">
        <f t="shared" si="10"/>
        <v>264880.3</v>
      </c>
      <c r="AQ151" s="3">
        <f t="shared" si="11"/>
        <v>2077552.5000000002</v>
      </c>
    </row>
    <row r="152" spans="1:43" x14ac:dyDescent="0.25">
      <c r="A152" s="2">
        <v>15</v>
      </c>
      <c r="B152" s="2">
        <v>2018</v>
      </c>
      <c r="C152" s="2">
        <v>6</v>
      </c>
      <c r="D152" s="4">
        <v>48658.5</v>
      </c>
      <c r="E152" s="4">
        <v>203345.4</v>
      </c>
      <c r="F152" s="4">
        <v>96128</v>
      </c>
      <c r="G152" s="2">
        <v>103.6</v>
      </c>
      <c r="H152" s="4">
        <v>2244.8000000000002</v>
      </c>
      <c r="I152" s="2">
        <v>28.2</v>
      </c>
      <c r="J152" s="2">
        <v>4.2</v>
      </c>
      <c r="K152" s="4">
        <v>2327.9</v>
      </c>
      <c r="L152" s="4">
        <v>3426.2</v>
      </c>
      <c r="M152" s="2">
        <v>0</v>
      </c>
      <c r="N152" s="2">
        <v>430.8</v>
      </c>
      <c r="O152" s="2">
        <v>493.2</v>
      </c>
      <c r="P152" s="4">
        <v>9492</v>
      </c>
      <c r="Q152" s="4">
        <v>23338.9</v>
      </c>
      <c r="R152" s="4">
        <v>13552.2</v>
      </c>
      <c r="S152" s="4">
        <v>16499.900000000001</v>
      </c>
      <c r="T152" s="2">
        <v>0</v>
      </c>
      <c r="U152" s="2">
        <v>0</v>
      </c>
      <c r="V152" s="4">
        <v>1743.5</v>
      </c>
      <c r="W152" s="2">
        <v>0</v>
      </c>
      <c r="X152" s="2">
        <v>178.1</v>
      </c>
      <c r="Y152" s="4">
        <v>13427.6</v>
      </c>
      <c r="Z152" s="4">
        <v>183374.9</v>
      </c>
      <c r="AA152" s="4">
        <v>285293.5</v>
      </c>
      <c r="AB152" s="4">
        <v>208210.5</v>
      </c>
      <c r="AC152" s="4">
        <v>135622.1</v>
      </c>
      <c r="AD152" s="4">
        <v>346942.1</v>
      </c>
      <c r="AE152" s="2">
        <v>0</v>
      </c>
      <c r="AF152" s="4">
        <v>304232.7</v>
      </c>
      <c r="AG152" s="2">
        <v>0</v>
      </c>
      <c r="AH152" s="2">
        <v>0</v>
      </c>
      <c r="AI152" s="2">
        <v>0</v>
      </c>
      <c r="AJ152" s="2">
        <v>0</v>
      </c>
      <c r="AK152" s="2">
        <v>0</v>
      </c>
      <c r="AL152" s="4">
        <v>6599.9</v>
      </c>
      <c r="AM152" s="2">
        <v>0</v>
      </c>
      <c r="AN152" s="3">
        <f t="shared" si="8"/>
        <v>356266.80000000005</v>
      </c>
      <c r="AO152">
        <f t="shared" si="9"/>
        <v>1238599.2999999998</v>
      </c>
      <c r="AP152">
        <f t="shared" si="10"/>
        <v>310832.60000000003</v>
      </c>
      <c r="AQ152" s="3">
        <f t="shared" si="11"/>
        <v>1905698.7</v>
      </c>
    </row>
    <row r="153" spans="1:43" x14ac:dyDescent="0.25">
      <c r="A153" s="2">
        <v>15</v>
      </c>
      <c r="B153" s="2">
        <v>2018</v>
      </c>
      <c r="C153" s="2">
        <v>7</v>
      </c>
      <c r="D153" s="4">
        <v>20333.3</v>
      </c>
      <c r="E153" s="4">
        <v>163590.1</v>
      </c>
      <c r="F153" s="4">
        <v>128043.8</v>
      </c>
      <c r="G153" s="2">
        <v>56</v>
      </c>
      <c r="H153" s="4">
        <v>1682</v>
      </c>
      <c r="I153" s="2">
        <v>0</v>
      </c>
      <c r="J153" s="2">
        <v>0</v>
      </c>
      <c r="K153" s="2">
        <v>750.3</v>
      </c>
      <c r="L153" s="4">
        <v>3510.1</v>
      </c>
      <c r="M153" s="2">
        <v>0</v>
      </c>
      <c r="N153" s="2">
        <v>405.6</v>
      </c>
      <c r="O153" s="2">
        <v>551.70000000000005</v>
      </c>
      <c r="P153" s="4">
        <v>9066.2000000000007</v>
      </c>
      <c r="Q153" s="4">
        <v>21547.200000000001</v>
      </c>
      <c r="R153" s="4">
        <v>15847.8</v>
      </c>
      <c r="S153" s="4">
        <v>15744.6</v>
      </c>
      <c r="T153" s="2">
        <v>0</v>
      </c>
      <c r="U153" s="2">
        <v>0</v>
      </c>
      <c r="V153" s="4">
        <v>1576.8</v>
      </c>
      <c r="W153" s="2">
        <v>0</v>
      </c>
      <c r="X153" s="2">
        <v>209</v>
      </c>
      <c r="Y153" s="4">
        <v>10796.2</v>
      </c>
      <c r="Z153" s="4">
        <v>176375</v>
      </c>
      <c r="AA153" s="4">
        <v>284317.8</v>
      </c>
      <c r="AB153" s="4">
        <v>178302.6</v>
      </c>
      <c r="AC153" s="4">
        <v>198250.4</v>
      </c>
      <c r="AD153" s="4">
        <v>347406.7</v>
      </c>
      <c r="AE153" s="2">
        <v>0</v>
      </c>
      <c r="AF153" s="4">
        <v>269661.59999999998</v>
      </c>
      <c r="AG153" s="2">
        <v>0</v>
      </c>
      <c r="AH153" s="2">
        <v>0</v>
      </c>
      <c r="AI153" s="2">
        <v>0</v>
      </c>
      <c r="AJ153" s="2">
        <v>0</v>
      </c>
      <c r="AK153" s="2">
        <v>0</v>
      </c>
      <c r="AL153" s="4">
        <v>4918.2</v>
      </c>
      <c r="AM153" s="2">
        <v>0</v>
      </c>
      <c r="AN153" s="3">
        <f t="shared" si="8"/>
        <v>317965.59999999998</v>
      </c>
      <c r="AO153">
        <f t="shared" si="9"/>
        <v>1260397.6000000001</v>
      </c>
      <c r="AP153">
        <f t="shared" si="10"/>
        <v>274579.8</v>
      </c>
      <c r="AQ153" s="3">
        <f t="shared" si="11"/>
        <v>1852943.0000000002</v>
      </c>
    </row>
    <row r="154" spans="1:43" x14ac:dyDescent="0.25">
      <c r="A154" s="2">
        <v>15</v>
      </c>
      <c r="B154" s="2">
        <v>2018</v>
      </c>
      <c r="C154" s="2">
        <v>8</v>
      </c>
      <c r="D154" s="4">
        <v>19938.2</v>
      </c>
      <c r="E154" s="4">
        <v>152610.29999999999</v>
      </c>
      <c r="F154" s="4">
        <v>119414.9</v>
      </c>
      <c r="G154" s="2">
        <v>46.4</v>
      </c>
      <c r="H154" s="4">
        <v>1440.1</v>
      </c>
      <c r="I154" s="2">
        <v>0</v>
      </c>
      <c r="J154" s="2">
        <v>0</v>
      </c>
      <c r="K154" s="2">
        <v>653.70000000000005</v>
      </c>
      <c r="L154" s="4">
        <v>3418.7</v>
      </c>
      <c r="M154" s="2">
        <v>0</v>
      </c>
      <c r="N154" s="2">
        <v>393.6</v>
      </c>
      <c r="O154" s="4">
        <v>1212.4000000000001</v>
      </c>
      <c r="P154" s="4">
        <v>9145.1</v>
      </c>
      <c r="Q154" s="4">
        <v>20834.900000000001</v>
      </c>
      <c r="R154" s="4">
        <v>13555.2</v>
      </c>
      <c r="S154" s="4">
        <v>19951.2</v>
      </c>
      <c r="T154" s="2">
        <v>0</v>
      </c>
      <c r="U154" s="2">
        <v>0</v>
      </c>
      <c r="V154" s="4">
        <v>1622.5</v>
      </c>
      <c r="W154" s="2">
        <v>0</v>
      </c>
      <c r="X154" s="2">
        <v>242.4</v>
      </c>
      <c r="Y154" s="4">
        <v>10571.7</v>
      </c>
      <c r="Z154" s="4">
        <v>167430.5</v>
      </c>
      <c r="AA154" s="4">
        <v>274196.59999999998</v>
      </c>
      <c r="AB154" s="4">
        <v>168531.7</v>
      </c>
      <c r="AC154" s="4">
        <v>231400</v>
      </c>
      <c r="AD154" s="4">
        <v>278365.3</v>
      </c>
      <c r="AE154" s="2">
        <v>0</v>
      </c>
      <c r="AF154" s="4">
        <v>251568</v>
      </c>
      <c r="AG154" s="2">
        <v>0</v>
      </c>
      <c r="AH154" s="2">
        <v>0</v>
      </c>
      <c r="AI154" s="2">
        <v>0</v>
      </c>
      <c r="AJ154" s="2">
        <v>0</v>
      </c>
      <c r="AK154" s="2">
        <v>0</v>
      </c>
      <c r="AL154" s="4">
        <v>4378.3999999999996</v>
      </c>
      <c r="AM154" s="2">
        <v>0</v>
      </c>
      <c r="AN154" s="3">
        <f t="shared" si="8"/>
        <v>297522.30000000005</v>
      </c>
      <c r="AO154">
        <f t="shared" si="9"/>
        <v>1197453.1000000001</v>
      </c>
      <c r="AP154">
        <f t="shared" si="10"/>
        <v>255946.4</v>
      </c>
      <c r="AQ154" s="3">
        <f t="shared" si="11"/>
        <v>1750921.8</v>
      </c>
    </row>
    <row r="155" spans="1:43" x14ac:dyDescent="0.25">
      <c r="A155" s="2">
        <v>15</v>
      </c>
      <c r="B155" s="2">
        <v>2018</v>
      </c>
      <c r="C155" s="2">
        <v>9</v>
      </c>
      <c r="D155" s="4">
        <v>22081.599999999999</v>
      </c>
      <c r="E155" s="4">
        <v>170839.3</v>
      </c>
      <c r="F155" s="4">
        <v>134916.4</v>
      </c>
      <c r="G155" s="2">
        <v>61</v>
      </c>
      <c r="H155" s="4">
        <v>1849.9</v>
      </c>
      <c r="I155" s="2">
        <v>0</v>
      </c>
      <c r="J155" s="2">
        <v>1</v>
      </c>
      <c r="K155" s="2">
        <v>771.5</v>
      </c>
      <c r="L155" s="4">
        <v>3899.3</v>
      </c>
      <c r="M155" s="2">
        <v>0</v>
      </c>
      <c r="N155" s="2">
        <v>472.2</v>
      </c>
      <c r="O155" s="2">
        <v>503.6</v>
      </c>
      <c r="P155" s="4">
        <v>10042.5</v>
      </c>
      <c r="Q155" s="4">
        <v>21743</v>
      </c>
      <c r="R155" s="4">
        <v>15063.7</v>
      </c>
      <c r="S155" s="4">
        <v>18436</v>
      </c>
      <c r="T155" s="2">
        <v>0</v>
      </c>
      <c r="U155" s="2">
        <v>0</v>
      </c>
      <c r="V155" s="4">
        <v>1765.9</v>
      </c>
      <c r="W155" s="2">
        <v>0</v>
      </c>
      <c r="X155" s="2">
        <v>228.7</v>
      </c>
      <c r="Y155" s="4">
        <v>12534.9</v>
      </c>
      <c r="Z155" s="4">
        <v>191908.5</v>
      </c>
      <c r="AA155" s="4">
        <v>307763.59999999998</v>
      </c>
      <c r="AB155" s="4">
        <v>183112.3</v>
      </c>
      <c r="AC155" s="4">
        <v>209469.7</v>
      </c>
      <c r="AD155" s="4">
        <v>182886.1</v>
      </c>
      <c r="AE155" s="2">
        <v>0</v>
      </c>
      <c r="AF155" s="4">
        <v>236596.5</v>
      </c>
      <c r="AG155" s="2">
        <v>0</v>
      </c>
      <c r="AH155" s="2">
        <v>0</v>
      </c>
      <c r="AI155" s="2">
        <v>0</v>
      </c>
      <c r="AJ155" s="2">
        <v>0</v>
      </c>
      <c r="AK155" s="2">
        <v>0</v>
      </c>
      <c r="AL155" s="4">
        <v>4934.3</v>
      </c>
      <c r="AM155" s="2">
        <v>0</v>
      </c>
      <c r="AN155" s="3">
        <f t="shared" si="8"/>
        <v>334420</v>
      </c>
      <c r="AO155">
        <f t="shared" si="9"/>
        <v>1155930.7</v>
      </c>
      <c r="AP155">
        <f t="shared" si="10"/>
        <v>241530.8</v>
      </c>
      <c r="AQ155" s="3">
        <f t="shared" si="11"/>
        <v>1731881.5</v>
      </c>
    </row>
    <row r="156" spans="1:43" x14ac:dyDescent="0.25">
      <c r="A156" s="2">
        <v>15</v>
      </c>
      <c r="B156" s="2">
        <v>2018</v>
      </c>
      <c r="C156" s="2">
        <v>10</v>
      </c>
      <c r="D156" s="4">
        <v>21435.8</v>
      </c>
      <c r="E156" s="4">
        <v>160859.9</v>
      </c>
      <c r="F156" s="4">
        <v>127431.2</v>
      </c>
      <c r="G156" s="2">
        <v>32.700000000000003</v>
      </c>
      <c r="H156" s="4">
        <v>2214.6999999999998</v>
      </c>
      <c r="I156" s="2">
        <v>0</v>
      </c>
      <c r="J156" s="2">
        <v>0</v>
      </c>
      <c r="K156" s="2">
        <v>823.9</v>
      </c>
      <c r="L156" s="4">
        <v>4493.3</v>
      </c>
      <c r="M156" s="2">
        <v>0</v>
      </c>
      <c r="N156" s="2">
        <v>379.6</v>
      </c>
      <c r="O156" s="2">
        <v>463.1</v>
      </c>
      <c r="P156" s="4">
        <v>9071.1</v>
      </c>
      <c r="Q156" s="4">
        <v>19972.599999999999</v>
      </c>
      <c r="R156" s="4">
        <v>12220.6</v>
      </c>
      <c r="S156" s="4">
        <v>8971.6</v>
      </c>
      <c r="T156" s="2">
        <v>0</v>
      </c>
      <c r="U156" s="2">
        <v>0</v>
      </c>
      <c r="V156" s="4">
        <v>1181</v>
      </c>
      <c r="W156" s="2">
        <v>0</v>
      </c>
      <c r="X156" s="2">
        <v>204.7</v>
      </c>
      <c r="Y156" s="4">
        <v>12089.4</v>
      </c>
      <c r="Z156" s="4">
        <v>172354.6</v>
      </c>
      <c r="AA156" s="4">
        <v>275518.90000000002</v>
      </c>
      <c r="AB156" s="4">
        <v>178199</v>
      </c>
      <c r="AC156" s="4">
        <v>196049.1</v>
      </c>
      <c r="AD156" s="4">
        <v>457386.7</v>
      </c>
      <c r="AE156" s="2">
        <v>0</v>
      </c>
      <c r="AF156" s="4">
        <v>251926.3</v>
      </c>
      <c r="AG156" s="2">
        <v>0</v>
      </c>
      <c r="AH156" s="2">
        <v>0</v>
      </c>
      <c r="AI156" s="2">
        <v>0</v>
      </c>
      <c r="AJ156" s="2">
        <v>0</v>
      </c>
      <c r="AK156" s="2">
        <v>0</v>
      </c>
      <c r="AL156" s="4">
        <v>4491</v>
      </c>
      <c r="AM156" s="2">
        <v>0</v>
      </c>
      <c r="AN156" s="3">
        <f t="shared" si="8"/>
        <v>317291.5</v>
      </c>
      <c r="AO156">
        <f t="shared" si="9"/>
        <v>1344062</v>
      </c>
      <c r="AP156">
        <f t="shared" si="10"/>
        <v>256417.3</v>
      </c>
      <c r="AQ156" s="3">
        <f t="shared" si="11"/>
        <v>1917770.8</v>
      </c>
    </row>
    <row r="157" spans="1:43" x14ac:dyDescent="0.25">
      <c r="A157" s="2">
        <v>15</v>
      </c>
      <c r="B157" s="2">
        <v>2018</v>
      </c>
      <c r="C157" s="2">
        <v>11</v>
      </c>
      <c r="D157" s="4">
        <v>26027.4</v>
      </c>
      <c r="E157" s="4">
        <v>192611.7</v>
      </c>
      <c r="F157" s="4">
        <v>168216</v>
      </c>
      <c r="G157" s="2">
        <v>48.4</v>
      </c>
      <c r="H157" s="4">
        <v>3912.1</v>
      </c>
      <c r="I157" s="2">
        <v>0</v>
      </c>
      <c r="J157" s="2">
        <v>0</v>
      </c>
      <c r="K157" s="4">
        <v>1883.6</v>
      </c>
      <c r="L157" s="4">
        <v>12454</v>
      </c>
      <c r="M157" s="2">
        <v>0</v>
      </c>
      <c r="N157" s="2">
        <v>393.6</v>
      </c>
      <c r="O157" s="2">
        <v>425.3</v>
      </c>
      <c r="P157" s="4">
        <v>9514.1</v>
      </c>
      <c r="Q157" s="4">
        <v>19071.599999999999</v>
      </c>
      <c r="R157" s="4">
        <v>14707.4</v>
      </c>
      <c r="S157" s="4">
        <v>12496.1</v>
      </c>
      <c r="T157" s="2">
        <v>0</v>
      </c>
      <c r="U157" s="2">
        <v>0</v>
      </c>
      <c r="V157" s="4">
        <v>2984</v>
      </c>
      <c r="W157" s="2">
        <v>0</v>
      </c>
      <c r="X157" s="2">
        <v>179.7</v>
      </c>
      <c r="Y157" s="4">
        <v>13175</v>
      </c>
      <c r="Z157" s="4">
        <v>212128.8</v>
      </c>
      <c r="AA157" s="4">
        <v>318459.2</v>
      </c>
      <c r="AB157" s="4">
        <v>199469.3</v>
      </c>
      <c r="AC157" s="4">
        <v>239678.6</v>
      </c>
      <c r="AD157" s="4">
        <v>333959.09999999998</v>
      </c>
      <c r="AE157" s="2">
        <v>0</v>
      </c>
      <c r="AF157" s="4">
        <v>239817.2</v>
      </c>
      <c r="AG157" s="2">
        <v>0</v>
      </c>
      <c r="AH157" s="2">
        <v>0</v>
      </c>
      <c r="AI157" s="2">
        <v>0</v>
      </c>
      <c r="AJ157" s="2">
        <v>0</v>
      </c>
      <c r="AK157" s="2">
        <v>0</v>
      </c>
      <c r="AL157" s="4">
        <v>9230.6</v>
      </c>
      <c r="AM157" s="2">
        <v>0</v>
      </c>
      <c r="AN157" s="3">
        <f t="shared" si="8"/>
        <v>405153.19999999995</v>
      </c>
      <c r="AO157">
        <f t="shared" si="9"/>
        <v>1376641.8</v>
      </c>
      <c r="AP157">
        <f t="shared" si="10"/>
        <v>249047.80000000002</v>
      </c>
      <c r="AQ157" s="3">
        <f t="shared" si="11"/>
        <v>2030842.8</v>
      </c>
    </row>
    <row r="158" spans="1:43" x14ac:dyDescent="0.25">
      <c r="A158" s="2">
        <v>15</v>
      </c>
      <c r="B158" s="2">
        <v>2018</v>
      </c>
      <c r="C158" s="2">
        <v>12</v>
      </c>
      <c r="D158" s="4">
        <v>45908.7</v>
      </c>
      <c r="E158" s="4">
        <v>474476.7</v>
      </c>
      <c r="F158" s="4">
        <v>428409.7</v>
      </c>
      <c r="G158" s="2">
        <v>67.400000000000006</v>
      </c>
      <c r="H158" s="4">
        <v>5014.7</v>
      </c>
      <c r="I158" s="2">
        <v>0</v>
      </c>
      <c r="J158" s="2">
        <v>1</v>
      </c>
      <c r="K158" s="4">
        <v>4196.7</v>
      </c>
      <c r="L158" s="4">
        <v>24619.4</v>
      </c>
      <c r="M158" s="2">
        <v>0</v>
      </c>
      <c r="N158" s="2">
        <v>434.2</v>
      </c>
      <c r="O158" s="2">
        <v>410</v>
      </c>
      <c r="P158" s="4">
        <v>17369.400000000001</v>
      </c>
      <c r="Q158" s="4">
        <v>30401.7</v>
      </c>
      <c r="R158" s="4">
        <v>20235.7</v>
      </c>
      <c r="S158" s="4">
        <v>29235.9</v>
      </c>
      <c r="T158" s="2">
        <v>0</v>
      </c>
      <c r="U158" s="2">
        <v>0</v>
      </c>
      <c r="V158" s="2">
        <v>981</v>
      </c>
      <c r="W158" s="2">
        <v>0</v>
      </c>
      <c r="X158" s="2">
        <v>189.7</v>
      </c>
      <c r="Y158" s="4">
        <v>20445.5</v>
      </c>
      <c r="Z158" s="4">
        <v>308079.59999999998</v>
      </c>
      <c r="AA158" s="4">
        <v>425836.3</v>
      </c>
      <c r="AB158" s="4">
        <v>212621</v>
      </c>
      <c r="AC158" s="4">
        <v>217732.6</v>
      </c>
      <c r="AD158" s="4">
        <v>348894.3</v>
      </c>
      <c r="AE158" s="2">
        <v>0</v>
      </c>
      <c r="AF158" s="4">
        <v>282966</v>
      </c>
      <c r="AG158" s="2">
        <v>0</v>
      </c>
      <c r="AH158" s="2">
        <v>0</v>
      </c>
      <c r="AI158" s="2">
        <v>0</v>
      </c>
      <c r="AJ158" s="2">
        <v>0</v>
      </c>
      <c r="AK158" s="2">
        <v>0</v>
      </c>
      <c r="AL158" s="4">
        <v>35180.400000000001</v>
      </c>
      <c r="AM158" s="2">
        <v>0</v>
      </c>
      <c r="AN158" s="3">
        <f t="shared" si="8"/>
        <v>982694.3</v>
      </c>
      <c r="AO158">
        <f t="shared" si="9"/>
        <v>1632866.9000000001</v>
      </c>
      <c r="AP158">
        <f t="shared" si="10"/>
        <v>318146.40000000002</v>
      </c>
      <c r="AQ158" s="3">
        <f t="shared" si="11"/>
        <v>2933707.6</v>
      </c>
    </row>
    <row r="159" spans="1:43" x14ac:dyDescent="0.25">
      <c r="A159" s="2">
        <v>16</v>
      </c>
      <c r="B159" s="2">
        <v>2018</v>
      </c>
      <c r="C159" s="2">
        <v>1</v>
      </c>
      <c r="D159" s="4">
        <v>66387.100000000006</v>
      </c>
      <c r="E159" s="4">
        <v>82358.899999999994</v>
      </c>
      <c r="F159" s="4">
        <v>396482.7</v>
      </c>
      <c r="G159" s="2">
        <v>37.5</v>
      </c>
      <c r="H159" s="4">
        <v>84705.600000000006</v>
      </c>
      <c r="I159" s="2">
        <v>602.1</v>
      </c>
      <c r="J159" s="2">
        <v>0</v>
      </c>
      <c r="K159" s="4">
        <v>47260</v>
      </c>
      <c r="L159" s="4">
        <v>33225.599999999999</v>
      </c>
      <c r="M159" s="4">
        <v>7150.1</v>
      </c>
      <c r="N159" s="2">
        <v>75.400000000000006</v>
      </c>
      <c r="O159" s="2">
        <v>167.7</v>
      </c>
      <c r="P159" s="4">
        <v>17247</v>
      </c>
      <c r="Q159" s="4">
        <v>83684.399999999994</v>
      </c>
      <c r="R159" s="4">
        <v>53446.400000000001</v>
      </c>
      <c r="S159" s="4">
        <v>19348</v>
      </c>
      <c r="T159" s="2">
        <v>0</v>
      </c>
      <c r="U159" s="2">
        <v>0</v>
      </c>
      <c r="V159" s="2">
        <v>862.9</v>
      </c>
      <c r="W159" s="4">
        <v>1806.4</v>
      </c>
      <c r="X159" s="2">
        <v>244.6</v>
      </c>
      <c r="Y159" s="4">
        <v>41817.9</v>
      </c>
      <c r="Z159" s="4">
        <v>679748.5</v>
      </c>
      <c r="AA159" s="4">
        <v>951634.6</v>
      </c>
      <c r="AB159" s="4">
        <v>491434</v>
      </c>
      <c r="AC159" s="4">
        <v>635607.5</v>
      </c>
      <c r="AD159" s="4">
        <v>509391.5</v>
      </c>
      <c r="AE159" s="2">
        <v>0</v>
      </c>
      <c r="AF159" s="2">
        <v>0</v>
      </c>
      <c r="AG159" s="2">
        <v>0</v>
      </c>
      <c r="AH159" s="2">
        <v>0</v>
      </c>
      <c r="AI159" s="2">
        <v>0</v>
      </c>
      <c r="AJ159" s="2">
        <v>0</v>
      </c>
      <c r="AK159" s="2">
        <v>0</v>
      </c>
      <c r="AL159" s="2">
        <v>0</v>
      </c>
      <c r="AM159" s="2">
        <v>0</v>
      </c>
      <c r="AN159" s="3">
        <f t="shared" si="8"/>
        <v>718209.59999999986</v>
      </c>
      <c r="AO159">
        <f t="shared" si="9"/>
        <v>3486516.8</v>
      </c>
      <c r="AP159">
        <f t="shared" si="10"/>
        <v>0</v>
      </c>
      <c r="AQ159" s="3">
        <f t="shared" si="11"/>
        <v>4204726.3999999994</v>
      </c>
    </row>
    <row r="160" spans="1:43" x14ac:dyDescent="0.25">
      <c r="A160" s="2">
        <v>16</v>
      </c>
      <c r="B160" s="2">
        <v>2018</v>
      </c>
      <c r="C160" s="2">
        <v>2</v>
      </c>
      <c r="D160" s="4">
        <v>68453.899999999994</v>
      </c>
      <c r="E160" s="4">
        <v>82301.399999999994</v>
      </c>
      <c r="F160" s="4">
        <v>362456.9</v>
      </c>
      <c r="G160" s="2">
        <v>30.7</v>
      </c>
      <c r="H160" s="4">
        <v>80386.8</v>
      </c>
      <c r="I160" s="2">
        <v>482</v>
      </c>
      <c r="J160" s="2">
        <v>0</v>
      </c>
      <c r="K160" s="4">
        <v>45827.4</v>
      </c>
      <c r="L160" s="4">
        <v>30132</v>
      </c>
      <c r="M160" s="4">
        <v>5967.7</v>
      </c>
      <c r="N160" s="2">
        <v>56.9</v>
      </c>
      <c r="O160" s="2">
        <v>210.5</v>
      </c>
      <c r="P160" s="4">
        <v>19085.900000000001</v>
      </c>
      <c r="Q160" s="4">
        <v>82075.100000000006</v>
      </c>
      <c r="R160" s="4">
        <v>57671.6</v>
      </c>
      <c r="S160" s="4">
        <v>21536.6</v>
      </c>
      <c r="T160" s="2">
        <v>0</v>
      </c>
      <c r="U160" s="2">
        <v>0</v>
      </c>
      <c r="V160" s="4">
        <v>1550</v>
      </c>
      <c r="W160" s="4">
        <v>1283.5999999999999</v>
      </c>
      <c r="X160" s="2">
        <v>162.5</v>
      </c>
      <c r="Y160" s="4">
        <v>44501.2</v>
      </c>
      <c r="Z160" s="4">
        <v>689264</v>
      </c>
      <c r="AA160" s="4">
        <v>964360.4</v>
      </c>
      <c r="AB160" s="4">
        <v>544705.9</v>
      </c>
      <c r="AC160" s="4">
        <v>586906.69999999995</v>
      </c>
      <c r="AD160" s="4">
        <v>433235.20000000001</v>
      </c>
      <c r="AE160" s="2">
        <v>0</v>
      </c>
      <c r="AF160" s="2">
        <v>0</v>
      </c>
      <c r="AG160" s="2">
        <v>0</v>
      </c>
      <c r="AH160" s="2">
        <v>0</v>
      </c>
      <c r="AI160" s="2">
        <v>0</v>
      </c>
      <c r="AJ160" s="2">
        <v>0</v>
      </c>
      <c r="AK160" s="2">
        <v>0</v>
      </c>
      <c r="AL160" s="2">
        <v>0</v>
      </c>
      <c r="AM160" s="2">
        <v>0</v>
      </c>
      <c r="AN160" s="3">
        <f t="shared" si="8"/>
        <v>676038.8</v>
      </c>
      <c r="AO160">
        <f t="shared" si="9"/>
        <v>3446606.1000000006</v>
      </c>
      <c r="AP160">
        <f t="shared" si="10"/>
        <v>0</v>
      </c>
      <c r="AQ160" s="3">
        <f t="shared" si="11"/>
        <v>4122644.9000000004</v>
      </c>
    </row>
    <row r="161" spans="1:43" x14ac:dyDescent="0.25">
      <c r="A161" s="2">
        <v>16</v>
      </c>
      <c r="B161" s="2">
        <v>2018</v>
      </c>
      <c r="C161" s="2">
        <v>3</v>
      </c>
      <c r="D161" s="4">
        <v>65934.600000000006</v>
      </c>
      <c r="E161" s="4">
        <v>78078.399999999994</v>
      </c>
      <c r="F161" s="4">
        <v>377144.1</v>
      </c>
      <c r="G161" s="2">
        <v>28.5</v>
      </c>
      <c r="H161" s="4">
        <v>71777.7</v>
      </c>
      <c r="I161" s="2">
        <v>348.9</v>
      </c>
      <c r="J161" s="2">
        <v>0</v>
      </c>
      <c r="K161" s="4">
        <v>24619.599999999999</v>
      </c>
      <c r="L161" s="4">
        <v>24474.2</v>
      </c>
      <c r="M161" s="4">
        <v>5810.6</v>
      </c>
      <c r="N161" s="2">
        <v>43</v>
      </c>
      <c r="O161" s="2">
        <v>185.4</v>
      </c>
      <c r="P161" s="4">
        <v>16707.2</v>
      </c>
      <c r="Q161" s="4">
        <v>68290.899999999994</v>
      </c>
      <c r="R161" s="4">
        <v>52546</v>
      </c>
      <c r="S161" s="4">
        <v>1323.4</v>
      </c>
      <c r="T161" s="2">
        <v>0</v>
      </c>
      <c r="U161" s="2">
        <v>0</v>
      </c>
      <c r="V161" s="4">
        <v>2247.6999999999998</v>
      </c>
      <c r="W161" s="4">
        <v>1830.4</v>
      </c>
      <c r="X161" s="4">
        <v>2359.1999999999998</v>
      </c>
      <c r="Y161" s="4">
        <v>36304.400000000001</v>
      </c>
      <c r="Z161" s="4">
        <v>626853.9</v>
      </c>
      <c r="AA161" s="4">
        <v>881017.8</v>
      </c>
      <c r="AB161" s="4">
        <v>358083.9</v>
      </c>
      <c r="AC161" s="4">
        <v>544877.6</v>
      </c>
      <c r="AD161" s="4">
        <v>483536.6</v>
      </c>
      <c r="AE161" s="2">
        <v>0</v>
      </c>
      <c r="AF161" s="2">
        <v>0</v>
      </c>
      <c r="AG161" s="2">
        <v>0</v>
      </c>
      <c r="AH161" s="2">
        <v>0</v>
      </c>
      <c r="AI161" s="2">
        <v>0</v>
      </c>
      <c r="AJ161" s="2">
        <v>0</v>
      </c>
      <c r="AK161" s="2">
        <v>0</v>
      </c>
      <c r="AL161" s="2">
        <v>0</v>
      </c>
      <c r="AM161" s="2">
        <v>0</v>
      </c>
      <c r="AN161" s="3">
        <f t="shared" si="8"/>
        <v>648216.59999999986</v>
      </c>
      <c r="AO161">
        <f t="shared" si="9"/>
        <v>3076207.4000000004</v>
      </c>
      <c r="AP161">
        <f t="shared" si="10"/>
        <v>0</v>
      </c>
      <c r="AQ161" s="3">
        <f t="shared" si="11"/>
        <v>3724424</v>
      </c>
    </row>
    <row r="162" spans="1:43" x14ac:dyDescent="0.25">
      <c r="A162" s="2">
        <v>16</v>
      </c>
      <c r="B162" s="2">
        <v>2018</v>
      </c>
      <c r="C162" s="2">
        <v>4</v>
      </c>
      <c r="D162" s="4">
        <v>75945.600000000006</v>
      </c>
      <c r="E162" s="4">
        <v>91719.8</v>
      </c>
      <c r="F162" s="4">
        <v>414783.6</v>
      </c>
      <c r="G162" s="2">
        <v>31.3</v>
      </c>
      <c r="H162" s="4">
        <v>78544.899999999994</v>
      </c>
      <c r="I162" s="2">
        <v>340.6</v>
      </c>
      <c r="J162" s="2">
        <v>0</v>
      </c>
      <c r="K162" s="4">
        <v>27867.599999999999</v>
      </c>
      <c r="L162" s="4">
        <v>25822.799999999999</v>
      </c>
      <c r="M162" s="4">
        <v>5611.4</v>
      </c>
      <c r="N162" s="2">
        <v>26.8</v>
      </c>
      <c r="O162" s="2">
        <v>140.9</v>
      </c>
      <c r="P162" s="4">
        <v>17440.7</v>
      </c>
      <c r="Q162" s="4">
        <v>79010.5</v>
      </c>
      <c r="R162" s="4">
        <v>57272.7</v>
      </c>
      <c r="S162" s="4">
        <v>15314.8</v>
      </c>
      <c r="T162" s="2">
        <v>0</v>
      </c>
      <c r="U162" s="2">
        <v>0</v>
      </c>
      <c r="V162" s="4">
        <v>5280.7</v>
      </c>
      <c r="W162" s="4">
        <v>1682.6</v>
      </c>
      <c r="X162" s="2">
        <v>505.6</v>
      </c>
      <c r="Y162" s="4">
        <v>37869.9</v>
      </c>
      <c r="Z162" s="4">
        <v>642673.6</v>
      </c>
      <c r="AA162" s="4">
        <v>914342.40000000002</v>
      </c>
      <c r="AB162" s="4">
        <v>479169.4</v>
      </c>
      <c r="AC162" s="4">
        <v>547197.80000000005</v>
      </c>
      <c r="AD162" s="4">
        <v>414132.3</v>
      </c>
      <c r="AE162" s="2">
        <v>0</v>
      </c>
      <c r="AF162" s="2">
        <v>0</v>
      </c>
      <c r="AG162" s="2">
        <v>0</v>
      </c>
      <c r="AH162" s="2">
        <v>0</v>
      </c>
      <c r="AI162" s="2">
        <v>0</v>
      </c>
      <c r="AJ162" s="2">
        <v>0</v>
      </c>
      <c r="AK162" s="2">
        <v>0</v>
      </c>
      <c r="AL162" s="2">
        <v>0</v>
      </c>
      <c r="AM162" s="2">
        <v>0</v>
      </c>
      <c r="AN162" s="3">
        <f t="shared" si="8"/>
        <v>720667.60000000009</v>
      </c>
      <c r="AO162">
        <f t="shared" si="9"/>
        <v>3212060.7</v>
      </c>
      <c r="AP162">
        <f t="shared" si="10"/>
        <v>0</v>
      </c>
      <c r="AQ162" s="3">
        <f t="shared" si="11"/>
        <v>3932728.3000000003</v>
      </c>
    </row>
    <row r="163" spans="1:43" x14ac:dyDescent="0.25">
      <c r="A163" s="2">
        <v>16</v>
      </c>
      <c r="B163" s="2">
        <v>2018</v>
      </c>
      <c r="C163" s="2">
        <v>5</v>
      </c>
      <c r="D163" s="4">
        <v>50007.6</v>
      </c>
      <c r="E163" s="4">
        <v>60635</v>
      </c>
      <c r="F163" s="4">
        <v>224892.79999999999</v>
      </c>
      <c r="G163" s="2">
        <v>32.700000000000003</v>
      </c>
      <c r="H163" s="4">
        <v>43101.599999999999</v>
      </c>
      <c r="I163" s="2">
        <v>423.2</v>
      </c>
      <c r="J163" s="2">
        <v>0</v>
      </c>
      <c r="K163" s="4">
        <v>14570.6</v>
      </c>
      <c r="L163" s="4">
        <v>21346.7</v>
      </c>
      <c r="M163" s="4">
        <v>4369.7</v>
      </c>
      <c r="N163" s="2">
        <v>104.7</v>
      </c>
      <c r="O163" s="2">
        <v>188.4</v>
      </c>
      <c r="P163" s="4">
        <v>15430.4</v>
      </c>
      <c r="Q163" s="4">
        <v>64771.4</v>
      </c>
      <c r="R163" s="4">
        <v>72998.399999999994</v>
      </c>
      <c r="S163" s="4">
        <v>14155.3</v>
      </c>
      <c r="T163" s="2">
        <v>0</v>
      </c>
      <c r="U163" s="2">
        <v>0</v>
      </c>
      <c r="V163" s="4">
        <v>3110.4</v>
      </c>
      <c r="W163" s="4">
        <v>1721</v>
      </c>
      <c r="X163" s="2">
        <v>131.6</v>
      </c>
      <c r="Y163" s="4">
        <v>28731.5</v>
      </c>
      <c r="Z163" s="4">
        <v>568808.4</v>
      </c>
      <c r="AA163" s="4">
        <v>822933.5</v>
      </c>
      <c r="AB163" s="4">
        <v>411273.4</v>
      </c>
      <c r="AC163" s="4">
        <v>506330.9</v>
      </c>
      <c r="AD163" s="4">
        <v>439506.4</v>
      </c>
      <c r="AE163" s="2">
        <v>0</v>
      </c>
      <c r="AF163" s="2">
        <v>0</v>
      </c>
      <c r="AG163" s="2">
        <v>0</v>
      </c>
      <c r="AH163" s="2">
        <v>0</v>
      </c>
      <c r="AI163" s="2">
        <v>0</v>
      </c>
      <c r="AJ163" s="2">
        <v>0</v>
      </c>
      <c r="AK163" s="2">
        <v>0</v>
      </c>
      <c r="AL163" s="2">
        <v>0</v>
      </c>
      <c r="AM163" s="2">
        <v>0</v>
      </c>
      <c r="AN163" s="3">
        <f t="shared" si="8"/>
        <v>419379.9</v>
      </c>
      <c r="AO163">
        <f t="shared" si="9"/>
        <v>2950195.6999999997</v>
      </c>
      <c r="AP163">
        <f t="shared" si="10"/>
        <v>0</v>
      </c>
      <c r="AQ163" s="3">
        <f t="shared" si="11"/>
        <v>3369575.5999999996</v>
      </c>
    </row>
    <row r="164" spans="1:43" x14ac:dyDescent="0.25">
      <c r="A164" s="2">
        <v>16</v>
      </c>
      <c r="B164" s="2">
        <v>2018</v>
      </c>
      <c r="C164" s="2">
        <v>6</v>
      </c>
      <c r="D164" s="4">
        <v>33855</v>
      </c>
      <c r="E164" s="4">
        <v>45827.7</v>
      </c>
      <c r="F164" s="4">
        <v>128395.9</v>
      </c>
      <c r="G164" s="2">
        <v>32.5</v>
      </c>
      <c r="H164" s="4">
        <v>28027</v>
      </c>
      <c r="I164" s="2">
        <v>446.4</v>
      </c>
      <c r="J164" s="2">
        <v>4.5999999999999996</v>
      </c>
      <c r="K164" s="4">
        <v>9578.7000000000007</v>
      </c>
      <c r="L164" s="4">
        <v>13902.5</v>
      </c>
      <c r="M164" s="4">
        <v>3586.6</v>
      </c>
      <c r="N164" s="2">
        <v>30.2</v>
      </c>
      <c r="O164" s="2">
        <v>198.5</v>
      </c>
      <c r="P164" s="4">
        <v>13852.3</v>
      </c>
      <c r="Q164" s="4">
        <v>69307.7</v>
      </c>
      <c r="R164" s="4">
        <v>55791.6</v>
      </c>
      <c r="S164" s="4">
        <v>26914.2</v>
      </c>
      <c r="T164" s="2">
        <v>0</v>
      </c>
      <c r="U164" s="2">
        <v>0</v>
      </c>
      <c r="V164" s="4">
        <v>2899.3</v>
      </c>
      <c r="W164" s="4">
        <v>2553.3000000000002</v>
      </c>
      <c r="X164" s="2">
        <v>215.8</v>
      </c>
      <c r="Y164" s="4">
        <v>24612.3</v>
      </c>
      <c r="Z164" s="4">
        <v>555640.19999999995</v>
      </c>
      <c r="AA164" s="4">
        <v>763163</v>
      </c>
      <c r="AB164" s="4">
        <v>363970</v>
      </c>
      <c r="AC164" s="4">
        <v>501123.7</v>
      </c>
      <c r="AD164" s="4">
        <v>443895.6</v>
      </c>
      <c r="AE164" s="2">
        <v>0</v>
      </c>
      <c r="AF164" s="2">
        <v>0</v>
      </c>
      <c r="AG164" s="2">
        <v>0</v>
      </c>
      <c r="AH164" s="2">
        <v>0</v>
      </c>
      <c r="AI164" s="2">
        <v>0</v>
      </c>
      <c r="AJ164" s="2">
        <v>0</v>
      </c>
      <c r="AK164" s="2">
        <v>0</v>
      </c>
      <c r="AL164" s="2">
        <v>0</v>
      </c>
      <c r="AM164" s="2">
        <v>0</v>
      </c>
      <c r="AN164" s="3">
        <f t="shared" si="8"/>
        <v>263656.89999999997</v>
      </c>
      <c r="AO164">
        <f t="shared" si="9"/>
        <v>2824167.7</v>
      </c>
      <c r="AP164">
        <f t="shared" si="10"/>
        <v>0</v>
      </c>
      <c r="AQ164" s="3">
        <f t="shared" si="11"/>
        <v>3087824.6</v>
      </c>
    </row>
    <row r="165" spans="1:43" x14ac:dyDescent="0.25">
      <c r="A165" s="2">
        <v>16</v>
      </c>
      <c r="B165" s="2">
        <v>2018</v>
      </c>
      <c r="C165" s="2">
        <v>7</v>
      </c>
      <c r="D165" s="4">
        <v>19649.400000000001</v>
      </c>
      <c r="E165" s="4">
        <v>39559.9</v>
      </c>
      <c r="F165" s="4">
        <v>78752.5</v>
      </c>
      <c r="G165" s="2">
        <v>33.799999999999997</v>
      </c>
      <c r="H165" s="4">
        <v>12595.1</v>
      </c>
      <c r="I165" s="2">
        <v>29.1</v>
      </c>
      <c r="J165" s="2">
        <v>137.30000000000001</v>
      </c>
      <c r="K165" s="4">
        <v>4560.7</v>
      </c>
      <c r="L165" s="4">
        <v>5905.4</v>
      </c>
      <c r="M165" s="4">
        <v>3179.7</v>
      </c>
      <c r="N165" s="2">
        <v>327.9</v>
      </c>
      <c r="O165" s="2">
        <v>257.5</v>
      </c>
      <c r="P165" s="4">
        <v>12878.8</v>
      </c>
      <c r="Q165" s="4">
        <v>64463.199999999997</v>
      </c>
      <c r="R165" s="4">
        <v>31648.7</v>
      </c>
      <c r="S165" s="4">
        <v>18020.8</v>
      </c>
      <c r="T165" s="2">
        <v>0</v>
      </c>
      <c r="U165" s="2">
        <v>0</v>
      </c>
      <c r="V165" s="4">
        <v>2985</v>
      </c>
      <c r="W165" s="4">
        <v>2206.1</v>
      </c>
      <c r="X165" s="2">
        <v>320</v>
      </c>
      <c r="Y165" s="4">
        <v>24329.5</v>
      </c>
      <c r="Z165" s="4">
        <v>501066.5</v>
      </c>
      <c r="AA165" s="4">
        <v>699714.1</v>
      </c>
      <c r="AB165" s="4">
        <v>299985.59999999998</v>
      </c>
      <c r="AC165" s="4">
        <v>498087.3</v>
      </c>
      <c r="AD165" s="4">
        <v>439281.7</v>
      </c>
      <c r="AE165" s="2">
        <v>0</v>
      </c>
      <c r="AF165" s="2">
        <v>0</v>
      </c>
      <c r="AG165" s="2">
        <v>0</v>
      </c>
      <c r="AH165" s="2">
        <v>0</v>
      </c>
      <c r="AI165" s="2">
        <v>0</v>
      </c>
      <c r="AJ165" s="2">
        <v>0</v>
      </c>
      <c r="AK165" s="2">
        <v>0</v>
      </c>
      <c r="AL165" s="2">
        <v>0</v>
      </c>
      <c r="AM165" s="2">
        <v>0</v>
      </c>
      <c r="AN165" s="3">
        <f t="shared" si="8"/>
        <v>164402.9</v>
      </c>
      <c r="AO165">
        <f t="shared" si="9"/>
        <v>2595572.7000000002</v>
      </c>
      <c r="AP165">
        <f t="shared" si="10"/>
        <v>0</v>
      </c>
      <c r="AQ165" s="3">
        <f t="shared" si="11"/>
        <v>2759975.6</v>
      </c>
    </row>
    <row r="166" spans="1:43" x14ac:dyDescent="0.25">
      <c r="A166" s="2">
        <v>16</v>
      </c>
      <c r="B166" s="2">
        <v>2018</v>
      </c>
      <c r="C166" s="2">
        <v>8</v>
      </c>
      <c r="D166" s="4">
        <v>17114.5</v>
      </c>
      <c r="E166" s="4">
        <v>33660.300000000003</v>
      </c>
      <c r="F166" s="4">
        <v>62192.1</v>
      </c>
      <c r="G166" s="2">
        <v>30.8</v>
      </c>
      <c r="H166" s="4">
        <v>9487.9</v>
      </c>
      <c r="I166" s="2">
        <v>30.1</v>
      </c>
      <c r="J166" s="2">
        <v>11.6</v>
      </c>
      <c r="K166" s="4">
        <v>3952.8</v>
      </c>
      <c r="L166" s="4">
        <v>4176.8999999999996</v>
      </c>
      <c r="M166" s="4">
        <v>2653.5</v>
      </c>
      <c r="N166" s="2">
        <v>390.7</v>
      </c>
      <c r="O166" s="2">
        <v>127.1</v>
      </c>
      <c r="P166" s="4">
        <v>9353.5</v>
      </c>
      <c r="Q166" s="4">
        <v>52924</v>
      </c>
      <c r="R166" s="4">
        <v>30476.400000000001</v>
      </c>
      <c r="S166" s="4">
        <v>18551.099999999999</v>
      </c>
      <c r="T166" s="2">
        <v>0</v>
      </c>
      <c r="U166" s="2">
        <v>0</v>
      </c>
      <c r="V166" s="4">
        <v>3143.2</v>
      </c>
      <c r="W166" s="4">
        <v>1729.4</v>
      </c>
      <c r="X166" s="4">
        <v>1710.5</v>
      </c>
      <c r="Y166" s="4">
        <v>21323.7</v>
      </c>
      <c r="Z166" s="4">
        <v>456026.1</v>
      </c>
      <c r="AA166" s="4">
        <v>637890.30000000005</v>
      </c>
      <c r="AB166" s="4">
        <v>253928.2</v>
      </c>
      <c r="AC166" s="4">
        <v>460250.8</v>
      </c>
      <c r="AD166" s="4">
        <v>462457.59999999998</v>
      </c>
      <c r="AE166" s="2">
        <v>0</v>
      </c>
      <c r="AF166" s="2">
        <v>0</v>
      </c>
      <c r="AG166" s="2">
        <v>0</v>
      </c>
      <c r="AH166" s="2">
        <v>0</v>
      </c>
      <c r="AI166" s="2">
        <v>0</v>
      </c>
      <c r="AJ166" s="2">
        <v>0</v>
      </c>
      <c r="AK166" s="2">
        <v>0</v>
      </c>
      <c r="AL166" s="2">
        <v>0</v>
      </c>
      <c r="AM166" s="2">
        <v>0</v>
      </c>
      <c r="AN166" s="3">
        <f t="shared" si="8"/>
        <v>133310.5</v>
      </c>
      <c r="AO166">
        <f t="shared" si="9"/>
        <v>2410282.6</v>
      </c>
      <c r="AP166">
        <f t="shared" si="10"/>
        <v>0</v>
      </c>
      <c r="AQ166" s="3">
        <f t="shared" si="11"/>
        <v>2543593.1</v>
      </c>
    </row>
    <row r="167" spans="1:43" x14ac:dyDescent="0.25">
      <c r="A167" s="2">
        <v>16</v>
      </c>
      <c r="B167" s="2">
        <v>2018</v>
      </c>
      <c r="C167" s="2">
        <v>9</v>
      </c>
      <c r="D167" s="4">
        <v>21822.3</v>
      </c>
      <c r="E167" s="4">
        <v>40298.5</v>
      </c>
      <c r="F167" s="4">
        <v>80251.199999999997</v>
      </c>
      <c r="G167" s="2">
        <v>42.5</v>
      </c>
      <c r="H167" s="4">
        <v>13744.1</v>
      </c>
      <c r="I167" s="2">
        <v>98.2</v>
      </c>
      <c r="J167" s="2">
        <v>19.8</v>
      </c>
      <c r="K167" s="4">
        <v>4874.3999999999996</v>
      </c>
      <c r="L167" s="4">
        <v>6133.6</v>
      </c>
      <c r="M167" s="4">
        <v>3543.7</v>
      </c>
      <c r="N167" s="2">
        <v>453</v>
      </c>
      <c r="O167" s="2">
        <v>211</v>
      </c>
      <c r="P167" s="4">
        <v>9280.7999999999993</v>
      </c>
      <c r="Q167" s="4">
        <v>62807.5</v>
      </c>
      <c r="R167" s="4">
        <v>44055.5</v>
      </c>
      <c r="S167" s="4">
        <v>19935.3</v>
      </c>
      <c r="T167" s="2">
        <v>0</v>
      </c>
      <c r="U167" s="2">
        <v>0</v>
      </c>
      <c r="V167" s="4">
        <v>3327.6</v>
      </c>
      <c r="W167" s="4">
        <v>2342.3000000000002</v>
      </c>
      <c r="X167" s="2">
        <v>102.4</v>
      </c>
      <c r="Y167" s="4">
        <v>26916.3</v>
      </c>
      <c r="Z167" s="4">
        <v>508573.1</v>
      </c>
      <c r="AA167" s="4">
        <v>710432.7</v>
      </c>
      <c r="AB167" s="4">
        <v>294820.40000000002</v>
      </c>
      <c r="AC167" s="4">
        <v>460266.7</v>
      </c>
      <c r="AD167" s="4">
        <v>441563.2</v>
      </c>
      <c r="AE167" s="2">
        <v>0</v>
      </c>
      <c r="AF167" s="2">
        <v>0</v>
      </c>
      <c r="AG167" s="2">
        <v>0</v>
      </c>
      <c r="AH167" s="2">
        <v>0</v>
      </c>
      <c r="AI167" s="2">
        <v>0</v>
      </c>
      <c r="AJ167" s="2">
        <v>0</v>
      </c>
      <c r="AK167" s="2">
        <v>0</v>
      </c>
      <c r="AL167" s="2">
        <v>0</v>
      </c>
      <c r="AM167" s="2">
        <v>0</v>
      </c>
      <c r="AN167" s="3">
        <f t="shared" si="8"/>
        <v>170828.30000000002</v>
      </c>
      <c r="AO167">
        <f t="shared" si="9"/>
        <v>2585087.8000000003</v>
      </c>
      <c r="AP167">
        <f t="shared" si="10"/>
        <v>0</v>
      </c>
      <c r="AQ167" s="3">
        <f t="shared" si="11"/>
        <v>2755916.1</v>
      </c>
    </row>
    <row r="168" spans="1:43" x14ac:dyDescent="0.25">
      <c r="A168" s="2">
        <v>16</v>
      </c>
      <c r="B168" s="2">
        <v>2018</v>
      </c>
      <c r="C168" s="2">
        <v>10</v>
      </c>
      <c r="D168" s="4">
        <v>22277.3</v>
      </c>
      <c r="E168" s="4">
        <v>36780.300000000003</v>
      </c>
      <c r="F168" s="4">
        <v>76461.2</v>
      </c>
      <c r="G168" s="2">
        <v>36.6</v>
      </c>
      <c r="H168" s="4">
        <v>12179.7</v>
      </c>
      <c r="I168" s="2">
        <v>15.6</v>
      </c>
      <c r="J168" s="2">
        <v>12.8</v>
      </c>
      <c r="K168" s="4">
        <v>4068.5</v>
      </c>
      <c r="L168" s="4">
        <v>4834.6000000000004</v>
      </c>
      <c r="M168" s="4">
        <v>3100</v>
      </c>
      <c r="N168" s="2">
        <v>471.6</v>
      </c>
      <c r="O168" s="2">
        <v>210.3</v>
      </c>
      <c r="P168" s="4">
        <v>9849.7999999999993</v>
      </c>
      <c r="Q168" s="4">
        <v>61617.2</v>
      </c>
      <c r="R168" s="4">
        <v>30378.1</v>
      </c>
      <c r="S168" s="4">
        <v>26093.9</v>
      </c>
      <c r="T168" s="2">
        <v>0</v>
      </c>
      <c r="U168" s="2">
        <v>0</v>
      </c>
      <c r="V168" s="4">
        <v>3415</v>
      </c>
      <c r="W168" s="4">
        <v>2016.3</v>
      </c>
      <c r="X168" s="2">
        <v>100.2</v>
      </c>
      <c r="Y168" s="4">
        <v>23941.9</v>
      </c>
      <c r="Z168" s="4">
        <v>476018.9</v>
      </c>
      <c r="AA168" s="4">
        <v>664890.30000000005</v>
      </c>
      <c r="AB168" s="4">
        <v>271278.90000000002</v>
      </c>
      <c r="AC168" s="4">
        <v>479585</v>
      </c>
      <c r="AD168" s="4">
        <v>527763.9</v>
      </c>
      <c r="AE168" s="2">
        <v>0</v>
      </c>
      <c r="AF168" s="2">
        <v>0</v>
      </c>
      <c r="AG168" s="2">
        <v>0</v>
      </c>
      <c r="AH168" s="2">
        <v>0</v>
      </c>
      <c r="AI168" s="2">
        <v>0</v>
      </c>
      <c r="AJ168" s="2">
        <v>0</v>
      </c>
      <c r="AK168" s="2">
        <v>0</v>
      </c>
      <c r="AL168" s="2">
        <v>0</v>
      </c>
      <c r="AM168" s="2">
        <v>0</v>
      </c>
      <c r="AN168" s="3">
        <f t="shared" si="8"/>
        <v>159766.6</v>
      </c>
      <c r="AO168">
        <f t="shared" si="9"/>
        <v>2577631.2999999998</v>
      </c>
      <c r="AP168">
        <f t="shared" si="10"/>
        <v>0</v>
      </c>
      <c r="AQ168" s="3">
        <f t="shared" si="11"/>
        <v>2737397.9</v>
      </c>
    </row>
    <row r="169" spans="1:43" x14ac:dyDescent="0.25">
      <c r="A169" s="2">
        <v>16</v>
      </c>
      <c r="B169" s="2">
        <v>2018</v>
      </c>
      <c r="C169" s="2">
        <v>11</v>
      </c>
      <c r="D169" s="4">
        <v>38043.300000000003</v>
      </c>
      <c r="E169" s="4">
        <v>47649.1</v>
      </c>
      <c r="F169" s="4">
        <v>158140.5</v>
      </c>
      <c r="G169" s="2">
        <v>30.9</v>
      </c>
      <c r="H169" s="4">
        <v>29870.7</v>
      </c>
      <c r="I169" s="2">
        <v>19.8</v>
      </c>
      <c r="J169" s="2">
        <v>14.1</v>
      </c>
      <c r="K169" s="4">
        <v>10709.3</v>
      </c>
      <c r="L169" s="4">
        <v>10385.4</v>
      </c>
      <c r="M169" s="4">
        <v>4307.3999999999996</v>
      </c>
      <c r="N169" s="2">
        <v>742.9</v>
      </c>
      <c r="O169" s="2">
        <v>189.7</v>
      </c>
      <c r="P169" s="4">
        <v>10992.1</v>
      </c>
      <c r="Q169" s="4">
        <v>67429.899999999994</v>
      </c>
      <c r="R169" s="4">
        <v>40135.300000000003</v>
      </c>
      <c r="S169" s="4">
        <v>28854</v>
      </c>
      <c r="T169" s="2">
        <v>0</v>
      </c>
      <c r="U169" s="2">
        <v>0</v>
      </c>
      <c r="V169" s="4">
        <v>3395.9</v>
      </c>
      <c r="W169" s="4">
        <v>1942.9</v>
      </c>
      <c r="X169" s="4">
        <v>3663.9</v>
      </c>
      <c r="Y169" s="4">
        <v>26046.400000000001</v>
      </c>
      <c r="Z169" s="4">
        <v>516249.2</v>
      </c>
      <c r="AA169" s="4">
        <v>716502.9</v>
      </c>
      <c r="AB169" s="4">
        <v>299490.3</v>
      </c>
      <c r="AC169" s="4">
        <v>507578.6</v>
      </c>
      <c r="AD169" s="4">
        <v>464756.3</v>
      </c>
      <c r="AE169" s="2">
        <v>0</v>
      </c>
      <c r="AF169" s="2">
        <v>0</v>
      </c>
      <c r="AG169" s="2">
        <v>0</v>
      </c>
      <c r="AH169" s="2">
        <v>0</v>
      </c>
      <c r="AI169" s="2">
        <v>0</v>
      </c>
      <c r="AJ169" s="2">
        <v>0</v>
      </c>
      <c r="AK169" s="2">
        <v>0</v>
      </c>
      <c r="AL169" s="2">
        <v>0</v>
      </c>
      <c r="AM169" s="2">
        <v>0</v>
      </c>
      <c r="AN169" s="3">
        <f t="shared" si="8"/>
        <v>299170.5</v>
      </c>
      <c r="AO169">
        <f t="shared" si="9"/>
        <v>2687970.3</v>
      </c>
      <c r="AP169">
        <f t="shared" si="10"/>
        <v>0</v>
      </c>
      <c r="AQ169" s="3">
        <f t="shared" si="11"/>
        <v>2987140.8</v>
      </c>
    </row>
    <row r="170" spans="1:43" x14ac:dyDescent="0.25">
      <c r="A170" s="2">
        <v>16</v>
      </c>
      <c r="B170" s="2">
        <v>2018</v>
      </c>
      <c r="C170" s="2">
        <v>12</v>
      </c>
      <c r="D170" s="4">
        <v>57444.7</v>
      </c>
      <c r="E170" s="4">
        <v>70282.7</v>
      </c>
      <c r="F170" s="4">
        <v>283681.40000000002</v>
      </c>
      <c r="G170" s="2">
        <v>39.799999999999997</v>
      </c>
      <c r="H170" s="4">
        <v>63527.9</v>
      </c>
      <c r="I170" s="2">
        <v>18.8</v>
      </c>
      <c r="J170" s="2">
        <v>349.1</v>
      </c>
      <c r="K170" s="4">
        <v>28329.599999999999</v>
      </c>
      <c r="L170" s="4">
        <v>23195.1</v>
      </c>
      <c r="M170" s="4">
        <v>6128.1</v>
      </c>
      <c r="N170" s="2">
        <v>814.6</v>
      </c>
      <c r="O170" s="2">
        <v>447.1</v>
      </c>
      <c r="P170" s="4">
        <v>16140.4</v>
      </c>
      <c r="Q170" s="4">
        <v>79348.7</v>
      </c>
      <c r="R170" s="4">
        <v>52928.5</v>
      </c>
      <c r="S170" s="4">
        <v>30152.9</v>
      </c>
      <c r="T170" s="2">
        <v>0</v>
      </c>
      <c r="U170" s="4">
        <v>42590.400000000001</v>
      </c>
      <c r="V170" s="4">
        <v>4076.5</v>
      </c>
      <c r="W170" s="2">
        <v>539.4</v>
      </c>
      <c r="X170" s="2">
        <v>391.9</v>
      </c>
      <c r="Y170" s="4">
        <v>28691.8</v>
      </c>
      <c r="Z170" s="4">
        <v>618771.1</v>
      </c>
      <c r="AA170" s="4">
        <v>859690.1</v>
      </c>
      <c r="AB170" s="4">
        <v>394627.6</v>
      </c>
      <c r="AC170" s="4">
        <v>540534.69999999995</v>
      </c>
      <c r="AD170" s="4">
        <v>438922.4</v>
      </c>
      <c r="AE170" s="2">
        <v>0</v>
      </c>
      <c r="AF170" s="2">
        <v>0</v>
      </c>
      <c r="AG170" s="2">
        <v>0</v>
      </c>
      <c r="AH170" s="2">
        <v>0</v>
      </c>
      <c r="AI170" s="2">
        <v>0</v>
      </c>
      <c r="AJ170" s="2">
        <v>0</v>
      </c>
      <c r="AK170" s="2">
        <v>0</v>
      </c>
      <c r="AL170" s="2">
        <v>0</v>
      </c>
      <c r="AM170" s="2">
        <v>0</v>
      </c>
      <c r="AN170" s="3">
        <f t="shared" si="8"/>
        <v>532997.19999999995</v>
      </c>
      <c r="AO170">
        <f t="shared" si="9"/>
        <v>3108668.1</v>
      </c>
      <c r="AP170">
        <f t="shared" si="10"/>
        <v>0</v>
      </c>
      <c r="AQ170" s="3">
        <f t="shared" si="11"/>
        <v>3641665.3</v>
      </c>
    </row>
    <row r="171" spans="1:43" x14ac:dyDescent="0.25">
      <c r="A171" s="2">
        <v>1</v>
      </c>
      <c r="B171" s="2">
        <v>2020</v>
      </c>
      <c r="C171" s="2">
        <v>1</v>
      </c>
      <c r="D171" s="4">
        <v>146257.5</v>
      </c>
      <c r="E171" s="4">
        <v>301487.40000000002</v>
      </c>
      <c r="F171" s="4">
        <v>360344.9</v>
      </c>
      <c r="G171" s="4">
        <v>4704.6000000000004</v>
      </c>
      <c r="H171" s="4">
        <v>146302.5</v>
      </c>
      <c r="I171" s="4">
        <v>50767.8</v>
      </c>
      <c r="J171" s="2">
        <v>0</v>
      </c>
      <c r="K171" s="4">
        <v>90545.8</v>
      </c>
      <c r="L171" s="4">
        <v>533327.19999999995</v>
      </c>
      <c r="M171" s="4">
        <v>382635.7</v>
      </c>
      <c r="N171" s="2">
        <v>301.10000000000002</v>
      </c>
      <c r="O171" s="4">
        <v>5379.9</v>
      </c>
      <c r="P171" s="4">
        <v>167239.4</v>
      </c>
      <c r="Q171" s="4">
        <v>445669.5</v>
      </c>
      <c r="R171" s="4">
        <v>266144.5</v>
      </c>
      <c r="S171" s="4">
        <v>81762.7</v>
      </c>
      <c r="T171" s="4">
        <v>100846.2</v>
      </c>
      <c r="U171" s="4">
        <v>60352.6</v>
      </c>
      <c r="V171" s="4">
        <v>2208.5</v>
      </c>
      <c r="W171" s="2">
        <v>396</v>
      </c>
      <c r="X171" s="4">
        <v>3499.1</v>
      </c>
      <c r="Y171" s="4">
        <v>121745.2</v>
      </c>
      <c r="Z171" s="4">
        <v>1414788.8</v>
      </c>
      <c r="AA171" s="4">
        <v>3183564.3</v>
      </c>
      <c r="AB171" s="4">
        <v>1620805.9</v>
      </c>
      <c r="AC171" s="4">
        <v>-366497.7</v>
      </c>
      <c r="AD171" s="4">
        <v>1755963.4</v>
      </c>
      <c r="AE171" s="2">
        <v>0</v>
      </c>
      <c r="AF171" s="4">
        <v>93643.4</v>
      </c>
      <c r="AG171" s="2">
        <v>0</v>
      </c>
      <c r="AH171" s="2">
        <v>0</v>
      </c>
      <c r="AI171" s="2">
        <v>0</v>
      </c>
      <c r="AJ171" s="2">
        <v>0</v>
      </c>
      <c r="AK171" s="2">
        <v>0</v>
      </c>
      <c r="AL171" s="2">
        <v>0</v>
      </c>
      <c r="AM171" s="4">
        <v>36542.400000000001</v>
      </c>
      <c r="AN171" s="3">
        <f t="shared" si="8"/>
        <v>2016373.4</v>
      </c>
      <c r="AO171">
        <f t="shared" si="9"/>
        <v>8864169.3999999985</v>
      </c>
      <c r="AP171">
        <f t="shared" si="10"/>
        <v>130185.79999999999</v>
      </c>
      <c r="AQ171" s="3">
        <f t="shared" si="11"/>
        <v>11010728.6</v>
      </c>
    </row>
    <row r="172" spans="1:43" x14ac:dyDescent="0.25">
      <c r="A172" s="2">
        <v>1</v>
      </c>
      <c r="B172" s="2">
        <v>2020</v>
      </c>
      <c r="C172" s="2">
        <v>2</v>
      </c>
      <c r="D172" s="4">
        <v>135304.5</v>
      </c>
      <c r="E172" s="4">
        <v>281521.90000000002</v>
      </c>
      <c r="F172" s="4">
        <v>332924.79999999999</v>
      </c>
      <c r="G172" s="4">
        <v>4195</v>
      </c>
      <c r="H172" s="4">
        <v>140484</v>
      </c>
      <c r="I172" s="4">
        <v>46084.1</v>
      </c>
      <c r="J172" s="2">
        <v>0</v>
      </c>
      <c r="K172" s="4">
        <v>86795.6</v>
      </c>
      <c r="L172" s="4">
        <v>481966.3</v>
      </c>
      <c r="M172" s="4">
        <v>349940.8</v>
      </c>
      <c r="N172" s="2">
        <v>302.2</v>
      </c>
      <c r="O172" s="4">
        <v>5340.4</v>
      </c>
      <c r="P172" s="4">
        <v>166930.4</v>
      </c>
      <c r="Q172" s="4">
        <v>432612.2</v>
      </c>
      <c r="R172" s="4">
        <v>267144.2</v>
      </c>
      <c r="S172" s="4">
        <v>73916.600000000006</v>
      </c>
      <c r="T172" s="4">
        <v>99231</v>
      </c>
      <c r="U172" s="4">
        <v>55601.1</v>
      </c>
      <c r="V172" s="4">
        <v>2350.1999999999998</v>
      </c>
      <c r="W172" s="2">
        <v>177.1</v>
      </c>
      <c r="X172" s="4">
        <v>4171</v>
      </c>
      <c r="Y172" s="4">
        <v>116044.8</v>
      </c>
      <c r="Z172" s="4">
        <v>1357329.3</v>
      </c>
      <c r="AA172" s="4">
        <v>3071448.4</v>
      </c>
      <c r="AB172" s="4">
        <v>1500759</v>
      </c>
      <c r="AC172" s="4">
        <v>770668.4</v>
      </c>
      <c r="AD172" s="4">
        <v>1576609.9</v>
      </c>
      <c r="AE172" s="2">
        <v>0</v>
      </c>
      <c r="AF172" s="4">
        <v>94959</v>
      </c>
      <c r="AG172" s="2">
        <v>0</v>
      </c>
      <c r="AH172" s="2">
        <v>0</v>
      </c>
      <c r="AI172" s="2">
        <v>0</v>
      </c>
      <c r="AJ172" s="2">
        <v>0</v>
      </c>
      <c r="AK172" s="2">
        <v>0</v>
      </c>
      <c r="AL172" s="2">
        <v>0</v>
      </c>
      <c r="AM172" s="4">
        <v>31283.200000000001</v>
      </c>
      <c r="AN172" s="3">
        <f t="shared" si="8"/>
        <v>1859217</v>
      </c>
      <c r="AO172">
        <f t="shared" si="9"/>
        <v>9500636.2000000011</v>
      </c>
      <c r="AP172">
        <f t="shared" si="10"/>
        <v>126242.2</v>
      </c>
      <c r="AQ172" s="3">
        <f t="shared" si="11"/>
        <v>11486095.4</v>
      </c>
    </row>
    <row r="173" spans="1:43" x14ac:dyDescent="0.25">
      <c r="A173" s="2">
        <v>1</v>
      </c>
      <c r="B173" s="2">
        <v>2020</v>
      </c>
      <c r="C173" s="2">
        <v>3</v>
      </c>
      <c r="D173" s="4">
        <v>135419.9</v>
      </c>
      <c r="E173" s="4">
        <v>267071.59999999998</v>
      </c>
      <c r="F173" s="4">
        <v>310230.59999999998</v>
      </c>
      <c r="G173" s="4">
        <v>3784.6</v>
      </c>
      <c r="H173" s="4">
        <v>125195</v>
      </c>
      <c r="I173" s="4">
        <v>9304.5</v>
      </c>
      <c r="J173" s="2">
        <v>0</v>
      </c>
      <c r="K173" s="4">
        <v>80828.800000000003</v>
      </c>
      <c r="L173" s="4">
        <v>470250.7</v>
      </c>
      <c r="M173" s="4">
        <v>333043.09999999998</v>
      </c>
      <c r="N173" s="2">
        <v>287.39999999999998</v>
      </c>
      <c r="O173" s="4">
        <v>5751.9</v>
      </c>
      <c r="P173" s="4">
        <v>171950.7</v>
      </c>
      <c r="Q173" s="4">
        <v>409180.3</v>
      </c>
      <c r="R173" s="4">
        <v>248217</v>
      </c>
      <c r="S173" s="4">
        <v>31346.9</v>
      </c>
      <c r="T173" s="4">
        <v>100021.6</v>
      </c>
      <c r="U173" s="4">
        <v>95055</v>
      </c>
      <c r="V173" s="4">
        <v>2268.9</v>
      </c>
      <c r="W173" s="2">
        <v>313.5</v>
      </c>
      <c r="X173" s="4">
        <v>4440.3</v>
      </c>
      <c r="Y173" s="4">
        <v>120763.7</v>
      </c>
      <c r="Z173" s="4">
        <v>1295437.3999999999</v>
      </c>
      <c r="AA173" s="4">
        <v>2934028</v>
      </c>
      <c r="AB173" s="4">
        <v>1441179.6</v>
      </c>
      <c r="AC173" s="4">
        <v>654424.5</v>
      </c>
      <c r="AD173" s="4">
        <v>1525950</v>
      </c>
      <c r="AE173" s="2">
        <v>0</v>
      </c>
      <c r="AF173" s="4">
        <v>121093</v>
      </c>
      <c r="AG173" s="2">
        <v>0</v>
      </c>
      <c r="AH173" s="2">
        <v>0</v>
      </c>
      <c r="AI173" s="2">
        <v>0</v>
      </c>
      <c r="AJ173" s="2">
        <v>0</v>
      </c>
      <c r="AK173" s="2">
        <v>0</v>
      </c>
      <c r="AL173" s="2">
        <v>0</v>
      </c>
      <c r="AM173" s="4">
        <v>31936.6</v>
      </c>
      <c r="AN173" s="3">
        <f t="shared" si="8"/>
        <v>1735128.7999999998</v>
      </c>
      <c r="AO173">
        <f t="shared" si="9"/>
        <v>9040616.6999999993</v>
      </c>
      <c r="AP173">
        <f t="shared" si="10"/>
        <v>153029.6</v>
      </c>
      <c r="AQ173" s="3">
        <f t="shared" si="11"/>
        <v>10928775.1</v>
      </c>
    </row>
    <row r="174" spans="1:43" x14ac:dyDescent="0.25">
      <c r="A174" s="2">
        <v>1</v>
      </c>
      <c r="B174" s="2">
        <v>2020</v>
      </c>
      <c r="C174" s="2">
        <v>4</v>
      </c>
      <c r="D174" s="4">
        <v>135596.6</v>
      </c>
      <c r="E174" s="4">
        <v>266358.40000000002</v>
      </c>
      <c r="F174" s="4">
        <v>284099.8</v>
      </c>
      <c r="G174" s="4">
        <v>3575.4</v>
      </c>
      <c r="H174" s="4">
        <v>94475.1</v>
      </c>
      <c r="I174" s="4">
        <v>24094.3</v>
      </c>
      <c r="J174" s="2">
        <v>0</v>
      </c>
      <c r="K174" s="4">
        <v>45765.7</v>
      </c>
      <c r="L174" s="4">
        <v>264872.90000000002</v>
      </c>
      <c r="M174" s="4">
        <v>202300.7</v>
      </c>
      <c r="N174" s="2">
        <v>287.10000000000002</v>
      </c>
      <c r="O174" s="4">
        <v>3771.8</v>
      </c>
      <c r="P174" s="4">
        <v>132950.39999999999</v>
      </c>
      <c r="Q174" s="4">
        <v>262944.90000000002</v>
      </c>
      <c r="R174" s="4">
        <v>140531.9</v>
      </c>
      <c r="S174" s="4">
        <v>26419.599999999999</v>
      </c>
      <c r="T174" s="4">
        <v>91834.6</v>
      </c>
      <c r="U174" s="4">
        <v>133106.9</v>
      </c>
      <c r="V174" s="4">
        <v>1073.5999999999999</v>
      </c>
      <c r="W174" s="2">
        <v>323.60000000000002</v>
      </c>
      <c r="X174" s="4">
        <v>3671.1</v>
      </c>
      <c r="Y174" s="4">
        <v>76840.3</v>
      </c>
      <c r="Z174" s="4">
        <v>847966.2</v>
      </c>
      <c r="AA174" s="4">
        <v>1935356.4</v>
      </c>
      <c r="AB174" s="4">
        <v>1013475.5</v>
      </c>
      <c r="AC174" s="4">
        <v>496530.4</v>
      </c>
      <c r="AD174" s="4">
        <v>1386818.2</v>
      </c>
      <c r="AE174" s="2">
        <v>0</v>
      </c>
      <c r="AF174" s="2">
        <v>0</v>
      </c>
      <c r="AG174" s="2">
        <v>0</v>
      </c>
      <c r="AH174" s="2">
        <v>0</v>
      </c>
      <c r="AI174" s="2">
        <v>0</v>
      </c>
      <c r="AJ174" s="2">
        <v>0</v>
      </c>
      <c r="AK174" s="2">
        <v>0</v>
      </c>
      <c r="AL174" s="2">
        <v>0</v>
      </c>
      <c r="AM174" s="4">
        <v>33412.300000000003</v>
      </c>
      <c r="AN174" s="3">
        <f t="shared" si="8"/>
        <v>1321138.9000000001</v>
      </c>
      <c r="AO174">
        <f t="shared" si="9"/>
        <v>6553902.5000000009</v>
      </c>
      <c r="AP174">
        <f t="shared" si="10"/>
        <v>33412.300000000003</v>
      </c>
      <c r="AQ174" s="3">
        <f t="shared" si="11"/>
        <v>7908453.7000000011</v>
      </c>
    </row>
    <row r="175" spans="1:43" x14ac:dyDescent="0.25">
      <c r="A175" s="2">
        <v>1</v>
      </c>
      <c r="B175" s="2">
        <v>2020</v>
      </c>
      <c r="C175" s="2">
        <v>5</v>
      </c>
      <c r="D175" s="4">
        <v>138015.5</v>
      </c>
      <c r="E175" s="4">
        <v>261820.1</v>
      </c>
      <c r="F175" s="4">
        <v>254541.3</v>
      </c>
      <c r="G175" s="4">
        <v>2513.4</v>
      </c>
      <c r="H175" s="4">
        <v>63614.5</v>
      </c>
      <c r="I175" s="4">
        <v>16098.7</v>
      </c>
      <c r="J175" s="2">
        <v>0</v>
      </c>
      <c r="K175" s="4">
        <v>19687.099999999999</v>
      </c>
      <c r="L175" s="4">
        <v>201513.2</v>
      </c>
      <c r="M175" s="4">
        <v>159143.20000000001</v>
      </c>
      <c r="N175" s="2">
        <v>301</v>
      </c>
      <c r="O175" s="4">
        <v>2529.6999999999998</v>
      </c>
      <c r="P175" s="4">
        <v>120770</v>
      </c>
      <c r="Q175" s="4">
        <v>220625.1</v>
      </c>
      <c r="R175" s="4">
        <v>99259.9</v>
      </c>
      <c r="S175" s="4">
        <v>17729.2</v>
      </c>
      <c r="T175" s="4">
        <v>73737.7</v>
      </c>
      <c r="U175" s="4">
        <v>167137.4</v>
      </c>
      <c r="V175" s="4">
        <v>1054.2</v>
      </c>
      <c r="W175" s="2">
        <v>188.1</v>
      </c>
      <c r="X175" s="4">
        <v>4183.3</v>
      </c>
      <c r="Y175" s="4">
        <v>54399.5</v>
      </c>
      <c r="Z175" s="4">
        <v>708146.9</v>
      </c>
      <c r="AA175" s="4">
        <v>1429638.3</v>
      </c>
      <c r="AB175" s="4">
        <v>748471</v>
      </c>
      <c r="AC175" s="4">
        <v>909239.9</v>
      </c>
      <c r="AD175" s="4">
        <v>1500824.7</v>
      </c>
      <c r="AE175" s="2">
        <v>0</v>
      </c>
      <c r="AF175" s="4">
        <v>260113.6</v>
      </c>
      <c r="AG175" s="2">
        <v>0</v>
      </c>
      <c r="AH175" s="2">
        <v>0</v>
      </c>
      <c r="AI175" s="2">
        <v>0</v>
      </c>
      <c r="AJ175" s="2">
        <v>0</v>
      </c>
      <c r="AK175" s="2">
        <v>0</v>
      </c>
      <c r="AL175" s="2">
        <v>0</v>
      </c>
      <c r="AM175" s="4">
        <v>35025.9</v>
      </c>
      <c r="AN175" s="3">
        <f t="shared" si="8"/>
        <v>1116946.9999999998</v>
      </c>
      <c r="AO175">
        <f t="shared" si="9"/>
        <v>6058235.9000000004</v>
      </c>
      <c r="AP175">
        <f t="shared" si="10"/>
        <v>295139.5</v>
      </c>
      <c r="AQ175" s="3">
        <f t="shared" si="11"/>
        <v>7470322.4000000004</v>
      </c>
    </row>
    <row r="176" spans="1:43" x14ac:dyDescent="0.25">
      <c r="A176" s="2">
        <v>1</v>
      </c>
      <c r="B176" s="2">
        <v>2020</v>
      </c>
      <c r="C176" s="2">
        <v>6</v>
      </c>
      <c r="D176" s="4">
        <v>131251.5</v>
      </c>
      <c r="E176" s="4">
        <v>253985.2</v>
      </c>
      <c r="F176" s="4">
        <v>242495.6</v>
      </c>
      <c r="G176" s="4">
        <v>2185.1999999999998</v>
      </c>
      <c r="H176" s="4">
        <v>59214.7</v>
      </c>
      <c r="I176" s="4">
        <v>16643.900000000001</v>
      </c>
      <c r="J176" s="2">
        <v>0</v>
      </c>
      <c r="K176" s="4">
        <v>22464.6</v>
      </c>
      <c r="L176" s="4">
        <v>236710.5</v>
      </c>
      <c r="M176" s="4">
        <v>191584</v>
      </c>
      <c r="N176" s="2">
        <v>390.8</v>
      </c>
      <c r="O176" s="4">
        <v>4227</v>
      </c>
      <c r="P176" s="4">
        <v>131348.29999999999</v>
      </c>
      <c r="Q176" s="4">
        <v>264519.5</v>
      </c>
      <c r="R176" s="4">
        <v>125752.8</v>
      </c>
      <c r="S176" s="4">
        <v>21618</v>
      </c>
      <c r="T176" s="4">
        <v>1637.9</v>
      </c>
      <c r="U176" s="4">
        <v>195989.8</v>
      </c>
      <c r="V176" s="4">
        <v>1660.8</v>
      </c>
      <c r="W176" s="2">
        <v>250.8</v>
      </c>
      <c r="X176" s="4">
        <v>4661.5</v>
      </c>
      <c r="Y176" s="4">
        <v>61335.8</v>
      </c>
      <c r="Z176" s="4">
        <v>842396.4</v>
      </c>
      <c r="AA176" s="4">
        <v>1728037.3</v>
      </c>
      <c r="AB176" s="4">
        <v>827992.7</v>
      </c>
      <c r="AC176" s="4">
        <v>922956.7</v>
      </c>
      <c r="AD176" s="4">
        <v>1308231.3</v>
      </c>
      <c r="AE176" s="2">
        <v>0</v>
      </c>
      <c r="AF176" s="4">
        <v>100729.2</v>
      </c>
      <c r="AG176" s="2">
        <v>0</v>
      </c>
      <c r="AH176" s="2">
        <v>0</v>
      </c>
      <c r="AI176" s="2">
        <v>0</v>
      </c>
      <c r="AJ176" s="2">
        <v>0</v>
      </c>
      <c r="AK176" s="2">
        <v>0</v>
      </c>
      <c r="AL176" s="2">
        <v>0</v>
      </c>
      <c r="AM176" s="4">
        <v>35688.400000000001</v>
      </c>
      <c r="AN176" s="3">
        <f t="shared" si="8"/>
        <v>1156535.2</v>
      </c>
      <c r="AO176">
        <f t="shared" si="9"/>
        <v>6443007.4000000004</v>
      </c>
      <c r="AP176">
        <f t="shared" si="10"/>
        <v>136417.60000000001</v>
      </c>
      <c r="AQ176" s="3">
        <f t="shared" si="11"/>
        <v>7735960.2000000002</v>
      </c>
    </row>
    <row r="177" spans="1:43" x14ac:dyDescent="0.25">
      <c r="A177" s="2">
        <v>1</v>
      </c>
      <c r="B177" s="2">
        <v>2020</v>
      </c>
      <c r="C177" s="2">
        <v>7</v>
      </c>
      <c r="D177" s="4">
        <v>107761.9</v>
      </c>
      <c r="E177" s="4">
        <v>212385.9</v>
      </c>
      <c r="F177" s="4">
        <v>159464.4</v>
      </c>
      <c r="G177" s="4">
        <v>1776</v>
      </c>
      <c r="H177" s="4">
        <v>32157.5</v>
      </c>
      <c r="I177" s="4">
        <v>14224.1</v>
      </c>
      <c r="J177" s="2">
        <v>0</v>
      </c>
      <c r="K177" s="4">
        <v>18027.099999999999</v>
      </c>
      <c r="L177" s="4">
        <v>195342.9</v>
      </c>
      <c r="M177" s="4">
        <v>170150.8</v>
      </c>
      <c r="N177" s="2">
        <v>330.6</v>
      </c>
      <c r="O177" s="4">
        <v>3765.5</v>
      </c>
      <c r="P177" s="4">
        <v>117910.5</v>
      </c>
      <c r="Q177" s="4">
        <v>269782.8</v>
      </c>
      <c r="R177" s="4">
        <v>134482.5</v>
      </c>
      <c r="S177" s="4">
        <v>32604.799999999999</v>
      </c>
      <c r="T177" s="4">
        <v>12695.64</v>
      </c>
      <c r="U177" s="4">
        <v>164510.79999999999</v>
      </c>
      <c r="V177" s="4">
        <v>1961.7</v>
      </c>
      <c r="W177" s="2">
        <v>31.3</v>
      </c>
      <c r="X177" s="4">
        <v>6278</v>
      </c>
      <c r="Y177" s="4">
        <v>60684.2</v>
      </c>
      <c r="Z177" s="4">
        <v>879441.1</v>
      </c>
      <c r="AA177" s="4">
        <v>1814108.8</v>
      </c>
      <c r="AB177" s="4">
        <v>840812.6</v>
      </c>
      <c r="AC177" s="4">
        <v>763198.86</v>
      </c>
      <c r="AD177" s="4">
        <v>1381688.5</v>
      </c>
      <c r="AE177" s="2">
        <v>0</v>
      </c>
      <c r="AF177" s="4">
        <v>103580.2</v>
      </c>
      <c r="AG177" s="2">
        <v>0</v>
      </c>
      <c r="AH177" s="2">
        <v>0</v>
      </c>
      <c r="AI177" s="2">
        <v>0</v>
      </c>
      <c r="AJ177" s="2">
        <v>0</v>
      </c>
      <c r="AK177" s="2">
        <v>0</v>
      </c>
      <c r="AL177" s="2">
        <v>0</v>
      </c>
      <c r="AM177" s="4">
        <v>29697.5</v>
      </c>
      <c r="AN177" s="3">
        <f t="shared" si="8"/>
        <v>911290.59999999986</v>
      </c>
      <c r="AO177">
        <f t="shared" si="9"/>
        <v>6484288.2000000002</v>
      </c>
      <c r="AP177">
        <f t="shared" si="10"/>
        <v>133277.70000000001</v>
      </c>
      <c r="AQ177" s="3">
        <f t="shared" si="11"/>
        <v>7528856.5</v>
      </c>
    </row>
    <row r="178" spans="1:43" x14ac:dyDescent="0.25">
      <c r="A178" s="2">
        <v>1</v>
      </c>
      <c r="B178" s="2">
        <v>2020</v>
      </c>
      <c r="C178" s="2">
        <v>8</v>
      </c>
      <c r="D178" s="4">
        <v>105157.2</v>
      </c>
      <c r="E178" s="4">
        <v>209401.3</v>
      </c>
      <c r="F178" s="4">
        <v>151030.9</v>
      </c>
      <c r="G178" s="4">
        <v>1964.8</v>
      </c>
      <c r="H178" s="4">
        <v>29232.7</v>
      </c>
      <c r="I178" s="4">
        <v>14367.1</v>
      </c>
      <c r="J178" s="2">
        <v>15.1</v>
      </c>
      <c r="K178" s="4">
        <v>18526.599999999999</v>
      </c>
      <c r="L178" s="4">
        <v>199246.8</v>
      </c>
      <c r="M178" s="4">
        <v>185360.1</v>
      </c>
      <c r="N178" s="2">
        <v>344.6</v>
      </c>
      <c r="O178" s="4">
        <v>3990.7</v>
      </c>
      <c r="P178" s="4">
        <v>116795.4</v>
      </c>
      <c r="Q178" s="4">
        <v>280027.2</v>
      </c>
      <c r="R178" s="4">
        <v>135975.79999999999</v>
      </c>
      <c r="S178" s="4">
        <v>32136.7</v>
      </c>
      <c r="T178" s="4">
        <v>15869.1</v>
      </c>
      <c r="U178" s="4">
        <v>124223.98</v>
      </c>
      <c r="V178" s="4">
        <v>1997.1</v>
      </c>
      <c r="W178" s="2">
        <v>62.5</v>
      </c>
      <c r="X178" s="4">
        <v>6529</v>
      </c>
      <c r="Y178" s="4">
        <v>65120.5</v>
      </c>
      <c r="Z178" s="4">
        <v>903231.5</v>
      </c>
      <c r="AA178" s="4">
        <v>1842781.9</v>
      </c>
      <c r="AB178" s="4">
        <v>880930.2</v>
      </c>
      <c r="AC178" s="4">
        <v>695296.9</v>
      </c>
      <c r="AD178" s="4">
        <v>1289664.1200000001</v>
      </c>
      <c r="AE178" s="2">
        <v>0</v>
      </c>
      <c r="AF178" s="4">
        <v>91360.4</v>
      </c>
      <c r="AG178" s="2">
        <v>0</v>
      </c>
      <c r="AH178" s="2">
        <v>0</v>
      </c>
      <c r="AI178" s="2">
        <v>0</v>
      </c>
      <c r="AJ178" s="2">
        <v>0</v>
      </c>
      <c r="AK178" s="2">
        <v>0</v>
      </c>
      <c r="AL178" s="2">
        <v>0</v>
      </c>
      <c r="AM178" s="4">
        <v>29537.7</v>
      </c>
      <c r="AN178" s="3">
        <f t="shared" si="8"/>
        <v>914302.6</v>
      </c>
      <c r="AO178">
        <f t="shared" si="9"/>
        <v>6394977.2000000002</v>
      </c>
      <c r="AP178">
        <f t="shared" si="10"/>
        <v>120898.09999999999</v>
      </c>
      <c r="AQ178" s="3">
        <f t="shared" si="11"/>
        <v>7430177.8999999994</v>
      </c>
    </row>
    <row r="179" spans="1:43" x14ac:dyDescent="0.25">
      <c r="A179" s="2">
        <v>1</v>
      </c>
      <c r="B179" s="2">
        <v>2020</v>
      </c>
      <c r="C179" s="2">
        <v>9</v>
      </c>
      <c r="D179" s="4">
        <v>96205.9</v>
      </c>
      <c r="E179" s="4">
        <v>193290.4</v>
      </c>
      <c r="F179" s="4">
        <v>134620.1</v>
      </c>
      <c r="G179" s="4">
        <v>1719.3</v>
      </c>
      <c r="H179" s="4">
        <v>23949.1</v>
      </c>
      <c r="I179" s="4">
        <v>12850.8</v>
      </c>
      <c r="J179" s="2">
        <v>4.7</v>
      </c>
      <c r="K179" s="4">
        <v>16015.9</v>
      </c>
      <c r="L179" s="4">
        <v>193422.1</v>
      </c>
      <c r="M179" s="4">
        <v>170273.7</v>
      </c>
      <c r="N179" s="2">
        <v>390.5</v>
      </c>
      <c r="O179" s="4">
        <v>3467.3</v>
      </c>
      <c r="P179" s="4">
        <v>108361.4</v>
      </c>
      <c r="Q179" s="4">
        <v>263369.59999999998</v>
      </c>
      <c r="R179" s="4">
        <v>133120.5</v>
      </c>
      <c r="S179" s="4">
        <v>35339.599999999999</v>
      </c>
      <c r="T179" s="4">
        <v>19246.599999999999</v>
      </c>
      <c r="U179" s="4">
        <v>126522.4</v>
      </c>
      <c r="V179" s="4">
        <v>1960</v>
      </c>
      <c r="W179" s="2">
        <v>0</v>
      </c>
      <c r="X179" s="4">
        <v>7571.3</v>
      </c>
      <c r="Y179" s="4">
        <v>61047.1</v>
      </c>
      <c r="Z179" s="4">
        <v>875268.9</v>
      </c>
      <c r="AA179" s="4">
        <v>1793454.6</v>
      </c>
      <c r="AB179" s="4">
        <v>789160.9</v>
      </c>
      <c r="AC179" s="4">
        <v>902498.4</v>
      </c>
      <c r="AD179" s="4">
        <v>1339217.3</v>
      </c>
      <c r="AE179" s="2">
        <v>0</v>
      </c>
      <c r="AF179" s="4">
        <v>93934.3</v>
      </c>
      <c r="AG179" s="2">
        <v>0</v>
      </c>
      <c r="AH179" s="2">
        <v>0</v>
      </c>
      <c r="AI179" s="2">
        <v>0</v>
      </c>
      <c r="AJ179" s="2">
        <v>0</v>
      </c>
      <c r="AK179" s="2">
        <v>0</v>
      </c>
      <c r="AL179" s="2">
        <v>0</v>
      </c>
      <c r="AM179" s="4">
        <v>27894.9</v>
      </c>
      <c r="AN179" s="3">
        <f t="shared" si="8"/>
        <v>842352</v>
      </c>
      <c r="AO179">
        <f t="shared" si="9"/>
        <v>6459996.4000000004</v>
      </c>
      <c r="AP179">
        <f t="shared" si="10"/>
        <v>121829.20000000001</v>
      </c>
      <c r="AQ179" s="3">
        <f t="shared" si="11"/>
        <v>7424177.6000000006</v>
      </c>
    </row>
    <row r="180" spans="1:43" x14ac:dyDescent="0.25">
      <c r="A180" s="2">
        <v>1</v>
      </c>
      <c r="B180" s="2">
        <v>2020</v>
      </c>
      <c r="C180" s="2">
        <v>10</v>
      </c>
      <c r="D180" s="4">
        <v>101278.2</v>
      </c>
      <c r="E180" s="4">
        <v>203563.4</v>
      </c>
      <c r="F180" s="4">
        <v>155307.5</v>
      </c>
      <c r="G180" s="4">
        <v>1731.5</v>
      </c>
      <c r="H180" s="4">
        <v>36654.1</v>
      </c>
      <c r="I180" s="4">
        <v>15758.8</v>
      </c>
      <c r="J180" s="2">
        <v>4.7</v>
      </c>
      <c r="K180" s="4">
        <v>24653.9</v>
      </c>
      <c r="L180" s="4">
        <v>247911.4</v>
      </c>
      <c r="M180" s="4">
        <v>193058.2</v>
      </c>
      <c r="N180" s="2">
        <v>316.3</v>
      </c>
      <c r="O180" s="4">
        <v>4151.5</v>
      </c>
      <c r="P180" s="4">
        <v>117007.3</v>
      </c>
      <c r="Q180" s="4">
        <v>286615.8</v>
      </c>
      <c r="R180" s="4">
        <v>145878.6</v>
      </c>
      <c r="S180" s="4">
        <v>37092.6</v>
      </c>
      <c r="T180" s="4">
        <v>18251.02</v>
      </c>
      <c r="U180" s="4">
        <v>135250.20000000001</v>
      </c>
      <c r="V180" s="4">
        <v>1943</v>
      </c>
      <c r="W180" s="2">
        <v>0</v>
      </c>
      <c r="X180" s="4">
        <v>4450.6000000000004</v>
      </c>
      <c r="Y180" s="4">
        <v>66942.5</v>
      </c>
      <c r="Z180" s="4">
        <v>898482.8</v>
      </c>
      <c r="AA180" s="4">
        <v>1892796.9</v>
      </c>
      <c r="AB180" s="4">
        <v>839489.8</v>
      </c>
      <c r="AC180" s="4">
        <v>1335324.08</v>
      </c>
      <c r="AD180" s="4">
        <v>1371715.2</v>
      </c>
      <c r="AE180" s="2">
        <v>0</v>
      </c>
      <c r="AF180" s="4">
        <v>107018.5</v>
      </c>
      <c r="AG180" s="2">
        <v>0</v>
      </c>
      <c r="AH180" s="2">
        <v>0</v>
      </c>
      <c r="AI180" s="2">
        <v>0</v>
      </c>
      <c r="AJ180" s="2">
        <v>0</v>
      </c>
      <c r="AK180" s="2">
        <v>0</v>
      </c>
      <c r="AL180" s="2">
        <v>10.4</v>
      </c>
      <c r="AM180" s="4">
        <v>29547.1</v>
      </c>
      <c r="AN180" s="3">
        <f t="shared" si="8"/>
        <v>979921.7</v>
      </c>
      <c r="AO180">
        <f t="shared" si="9"/>
        <v>7155708.2000000002</v>
      </c>
      <c r="AP180">
        <f t="shared" si="10"/>
        <v>136576</v>
      </c>
      <c r="AQ180" s="3">
        <f t="shared" si="11"/>
        <v>8272205.9000000004</v>
      </c>
    </row>
    <row r="181" spans="1:43" x14ac:dyDescent="0.25">
      <c r="A181" s="2">
        <v>1</v>
      </c>
      <c r="B181" s="2">
        <v>2020</v>
      </c>
      <c r="C181" s="2">
        <v>11</v>
      </c>
      <c r="D181" s="4">
        <v>120003</v>
      </c>
      <c r="E181" s="4">
        <v>236560.4</v>
      </c>
      <c r="F181" s="4">
        <v>220243.5</v>
      </c>
      <c r="G181" s="4">
        <v>2905</v>
      </c>
      <c r="H181" s="4">
        <v>63530.2</v>
      </c>
      <c r="I181" s="4">
        <v>23829.4</v>
      </c>
      <c r="J181" s="2">
        <v>17.5</v>
      </c>
      <c r="K181" s="4">
        <v>46727</v>
      </c>
      <c r="L181" s="4">
        <v>326665.7</v>
      </c>
      <c r="M181" s="4">
        <v>255703.9</v>
      </c>
      <c r="N181" s="2">
        <v>345.8</v>
      </c>
      <c r="O181" s="4">
        <v>5698.8</v>
      </c>
      <c r="P181" s="4">
        <v>135006.70000000001</v>
      </c>
      <c r="Q181" s="4">
        <v>332168.90000000002</v>
      </c>
      <c r="R181" s="4">
        <v>181106.4</v>
      </c>
      <c r="S181" s="4">
        <v>44318.8</v>
      </c>
      <c r="T181" s="4">
        <v>17626.7</v>
      </c>
      <c r="U181" s="4">
        <v>134319.5</v>
      </c>
      <c r="V181" s="4">
        <v>1959.5</v>
      </c>
      <c r="W181" s="2">
        <v>0</v>
      </c>
      <c r="X181" s="4">
        <v>4649.3999999999996</v>
      </c>
      <c r="Y181" s="4">
        <v>79381.399999999994</v>
      </c>
      <c r="Z181" s="4">
        <v>1024457.9</v>
      </c>
      <c r="AA181" s="4">
        <v>2189972.2000000002</v>
      </c>
      <c r="AB181" s="4">
        <v>1010827.9</v>
      </c>
      <c r="AC181" s="4">
        <v>1244489.8</v>
      </c>
      <c r="AD181" s="4">
        <v>1326685.7</v>
      </c>
      <c r="AE181" s="2">
        <v>0</v>
      </c>
      <c r="AF181" s="4">
        <v>95716.7</v>
      </c>
      <c r="AG181" s="2">
        <v>0</v>
      </c>
      <c r="AH181" s="2">
        <v>0</v>
      </c>
      <c r="AI181" s="2">
        <v>0</v>
      </c>
      <c r="AJ181" s="2">
        <v>0</v>
      </c>
      <c r="AK181" s="2">
        <v>0</v>
      </c>
      <c r="AL181" s="2">
        <v>0</v>
      </c>
      <c r="AM181" s="4">
        <v>34630.400000000001</v>
      </c>
      <c r="AN181" s="3">
        <f t="shared" si="8"/>
        <v>1296185.5999999999</v>
      </c>
      <c r="AO181">
        <f t="shared" si="9"/>
        <v>7733015.4000000004</v>
      </c>
      <c r="AP181">
        <f t="shared" si="10"/>
        <v>130347.1</v>
      </c>
      <c r="AQ181" s="3">
        <f t="shared" si="11"/>
        <v>9159548.0999999996</v>
      </c>
    </row>
    <row r="182" spans="1:43" x14ac:dyDescent="0.25">
      <c r="A182" s="2">
        <v>1</v>
      </c>
      <c r="B182" s="2">
        <v>2020</v>
      </c>
      <c r="C182" s="2">
        <v>12</v>
      </c>
      <c r="D182" s="4">
        <v>151980.29999999999</v>
      </c>
      <c r="E182" s="4">
        <v>272339.8</v>
      </c>
      <c r="F182" s="4">
        <v>316737.5</v>
      </c>
      <c r="G182" s="4">
        <v>5735.6</v>
      </c>
      <c r="H182" s="4">
        <v>110409.3</v>
      </c>
      <c r="I182" s="4">
        <v>30419.8</v>
      </c>
      <c r="J182" s="2">
        <v>19.899999999999999</v>
      </c>
      <c r="K182" s="4">
        <v>76537.7</v>
      </c>
      <c r="L182" s="4">
        <v>450996.4</v>
      </c>
      <c r="M182" s="4">
        <v>287282.40000000002</v>
      </c>
      <c r="N182" s="2">
        <v>299.39999999999998</v>
      </c>
      <c r="O182" s="4">
        <v>5688.5</v>
      </c>
      <c r="P182" s="4">
        <v>145638.79999999999</v>
      </c>
      <c r="Q182" s="4">
        <v>358105</v>
      </c>
      <c r="R182" s="4">
        <v>196684.6</v>
      </c>
      <c r="S182" s="4">
        <v>49789.8</v>
      </c>
      <c r="T182" s="4">
        <v>15329</v>
      </c>
      <c r="U182" s="2">
        <v>0</v>
      </c>
      <c r="V182" s="4">
        <v>1890.4</v>
      </c>
      <c r="W182" s="2">
        <v>0</v>
      </c>
      <c r="X182" s="4">
        <v>2705.9</v>
      </c>
      <c r="Y182" s="4">
        <v>86799.6</v>
      </c>
      <c r="Z182" s="4">
        <v>1093950.2</v>
      </c>
      <c r="AA182" s="4">
        <v>2338835.7000000002</v>
      </c>
      <c r="AB182" s="4">
        <v>1068721.3999999999</v>
      </c>
      <c r="AC182" s="4">
        <v>887160.1</v>
      </c>
      <c r="AD182" s="4">
        <v>1918347.9</v>
      </c>
      <c r="AE182" s="2">
        <v>0</v>
      </c>
      <c r="AF182" s="4">
        <v>108835.5</v>
      </c>
      <c r="AG182" s="2">
        <v>0</v>
      </c>
      <c r="AH182" s="2">
        <v>0</v>
      </c>
      <c r="AI182" s="2">
        <v>0</v>
      </c>
      <c r="AJ182" s="2">
        <v>0</v>
      </c>
      <c r="AK182" s="2">
        <v>0</v>
      </c>
      <c r="AL182" s="2">
        <v>0</v>
      </c>
      <c r="AM182" s="4">
        <v>81346.7</v>
      </c>
      <c r="AN182" s="3">
        <f t="shared" si="8"/>
        <v>1702458.7000000002</v>
      </c>
      <c r="AO182">
        <f t="shared" si="9"/>
        <v>8169946.3000000007</v>
      </c>
      <c r="AP182">
        <f t="shared" si="10"/>
        <v>190182.2</v>
      </c>
      <c r="AQ182" s="3">
        <f t="shared" si="11"/>
        <v>10062587.199999999</v>
      </c>
    </row>
    <row r="183" spans="1:43" x14ac:dyDescent="0.25">
      <c r="A183" s="2">
        <v>2</v>
      </c>
      <c r="B183" s="2">
        <v>2020</v>
      </c>
      <c r="C183" s="2">
        <v>1</v>
      </c>
      <c r="D183" s="4">
        <v>112578.7</v>
      </c>
      <c r="E183" s="4">
        <v>737803.1</v>
      </c>
      <c r="F183" s="4">
        <v>860186</v>
      </c>
      <c r="G183" s="2">
        <v>266.2</v>
      </c>
      <c r="H183" s="4">
        <v>22580.400000000001</v>
      </c>
      <c r="I183" s="2">
        <v>0</v>
      </c>
      <c r="J183" s="2">
        <v>92.7</v>
      </c>
      <c r="K183" s="4">
        <v>9601.2999999999993</v>
      </c>
      <c r="L183" s="4">
        <v>37589.699999999997</v>
      </c>
      <c r="M183" s="2">
        <v>0</v>
      </c>
      <c r="N183" s="2">
        <v>0</v>
      </c>
      <c r="O183" s="4">
        <v>1884.6</v>
      </c>
      <c r="P183" s="4">
        <v>33507.199999999997</v>
      </c>
      <c r="Q183" s="4">
        <v>182953.7</v>
      </c>
      <c r="R183" s="4">
        <v>104357.7</v>
      </c>
      <c r="S183" s="4">
        <v>50812.1</v>
      </c>
      <c r="T183" s="2">
        <v>0</v>
      </c>
      <c r="U183" s="4">
        <v>73114.5</v>
      </c>
      <c r="V183" s="2">
        <v>565.20000000000005</v>
      </c>
      <c r="W183" s="2">
        <v>259.10000000000002</v>
      </c>
      <c r="X183" s="2">
        <v>914.4</v>
      </c>
      <c r="Y183" s="4">
        <v>61029.9</v>
      </c>
      <c r="Z183" s="4">
        <v>810262.1</v>
      </c>
      <c r="AA183" s="4">
        <v>1346211.6</v>
      </c>
      <c r="AB183" s="4">
        <v>896542.4</v>
      </c>
      <c r="AC183" s="4">
        <v>1132181.6000000001</v>
      </c>
      <c r="AD183" s="4">
        <v>2467592.7000000002</v>
      </c>
      <c r="AE183" s="2">
        <v>0</v>
      </c>
      <c r="AF183" s="4">
        <v>634553.30000000005</v>
      </c>
      <c r="AG183" s="2">
        <v>0</v>
      </c>
      <c r="AH183" s="4">
        <v>1243703.6000000001</v>
      </c>
      <c r="AI183" s="2">
        <v>0</v>
      </c>
      <c r="AJ183" s="2">
        <v>0</v>
      </c>
      <c r="AK183" s="4">
        <v>363720.4</v>
      </c>
      <c r="AL183" s="4">
        <v>118947.3</v>
      </c>
      <c r="AM183" s="4">
        <v>-1749</v>
      </c>
      <c r="AN183" s="3">
        <f t="shared" si="8"/>
        <v>1780698.0999999996</v>
      </c>
      <c r="AO183">
        <f t="shared" si="9"/>
        <v>7162188.7999999998</v>
      </c>
      <c r="AP183">
        <f t="shared" si="10"/>
        <v>2359175.6</v>
      </c>
      <c r="AQ183" s="3">
        <f t="shared" si="11"/>
        <v>11302062.499999998</v>
      </c>
    </row>
    <row r="184" spans="1:43" x14ac:dyDescent="0.25">
      <c r="A184" s="2">
        <v>2</v>
      </c>
      <c r="B184" s="2">
        <v>2020</v>
      </c>
      <c r="C184" s="2">
        <v>2</v>
      </c>
      <c r="D184" s="4">
        <v>118599.9</v>
      </c>
      <c r="E184" s="4">
        <v>826736.7</v>
      </c>
      <c r="F184" s="4">
        <v>939276.5</v>
      </c>
      <c r="G184" s="2">
        <v>282</v>
      </c>
      <c r="H184" s="4">
        <v>21351.4</v>
      </c>
      <c r="I184" s="2">
        <v>138.30000000000001</v>
      </c>
      <c r="J184" s="2">
        <v>87.4</v>
      </c>
      <c r="K184" s="4">
        <v>8654.2999999999993</v>
      </c>
      <c r="L184" s="4">
        <v>32794.800000000003</v>
      </c>
      <c r="M184" s="2">
        <v>0</v>
      </c>
      <c r="N184" s="2">
        <v>0</v>
      </c>
      <c r="O184" s="4">
        <v>2010.8</v>
      </c>
      <c r="P184" s="4">
        <v>36561.800000000003</v>
      </c>
      <c r="Q184" s="4">
        <v>175691.5</v>
      </c>
      <c r="R184" s="4">
        <v>121351.1</v>
      </c>
      <c r="S184" s="4">
        <v>24993.1</v>
      </c>
      <c r="T184" s="2">
        <v>0</v>
      </c>
      <c r="U184" s="4">
        <v>122941</v>
      </c>
      <c r="V184" s="2">
        <v>665.2</v>
      </c>
      <c r="W184" s="2">
        <v>338.7</v>
      </c>
      <c r="X184" s="2">
        <v>642.29999999999995</v>
      </c>
      <c r="Y184" s="4">
        <v>68640.800000000003</v>
      </c>
      <c r="Z184" s="4">
        <v>827470.3</v>
      </c>
      <c r="AA184" s="4">
        <v>1346518.7</v>
      </c>
      <c r="AB184" s="4">
        <v>942207.4</v>
      </c>
      <c r="AC184" s="4">
        <v>1004143.1</v>
      </c>
      <c r="AD184" s="4">
        <v>2171966.6</v>
      </c>
      <c r="AE184" s="2">
        <v>0</v>
      </c>
      <c r="AF184" s="4">
        <v>452845.4</v>
      </c>
      <c r="AG184" s="2">
        <v>0</v>
      </c>
      <c r="AH184" s="4">
        <v>994002.2</v>
      </c>
      <c r="AI184" s="2">
        <v>0</v>
      </c>
      <c r="AJ184" s="2">
        <v>0</v>
      </c>
      <c r="AK184" s="4">
        <v>348243.6</v>
      </c>
      <c r="AL184" s="4">
        <v>173803.2</v>
      </c>
      <c r="AM184" s="2">
        <v>0</v>
      </c>
      <c r="AN184" s="3">
        <f t="shared" si="8"/>
        <v>1947921.3</v>
      </c>
      <c r="AO184">
        <f t="shared" si="9"/>
        <v>6846142.4000000004</v>
      </c>
      <c r="AP184">
        <f t="shared" si="10"/>
        <v>1968894.4000000001</v>
      </c>
      <c r="AQ184" s="3">
        <f t="shared" si="11"/>
        <v>10762958.100000001</v>
      </c>
    </row>
    <row r="185" spans="1:43" x14ac:dyDescent="0.25">
      <c r="A185" s="2">
        <v>2</v>
      </c>
      <c r="B185" s="2">
        <v>2020</v>
      </c>
      <c r="C185" s="2">
        <v>3</v>
      </c>
      <c r="D185" s="4">
        <v>99346.1</v>
      </c>
      <c r="E185" s="4">
        <v>658778.30000000005</v>
      </c>
      <c r="F185" s="4">
        <v>750706</v>
      </c>
      <c r="G185" s="2">
        <v>318.89999999999998</v>
      </c>
      <c r="H185" s="4">
        <v>17746.599999999999</v>
      </c>
      <c r="I185" s="4">
        <v>1626.5</v>
      </c>
      <c r="J185" s="2">
        <v>132.30000000000001</v>
      </c>
      <c r="K185" s="4">
        <v>5066</v>
      </c>
      <c r="L185" s="4">
        <v>26618.9</v>
      </c>
      <c r="M185" s="2">
        <v>0</v>
      </c>
      <c r="N185" s="2">
        <v>0</v>
      </c>
      <c r="O185" s="4">
        <v>2366.1999999999998</v>
      </c>
      <c r="P185" s="4">
        <v>32331</v>
      </c>
      <c r="Q185" s="4">
        <v>157657</v>
      </c>
      <c r="R185" s="4">
        <v>110189.6</v>
      </c>
      <c r="S185" s="4">
        <v>27952.6</v>
      </c>
      <c r="T185" s="2">
        <v>0</v>
      </c>
      <c r="U185" s="4">
        <v>57234.8</v>
      </c>
      <c r="V185" s="2">
        <v>551.20000000000005</v>
      </c>
      <c r="W185" s="2">
        <v>213.1</v>
      </c>
      <c r="X185" s="4">
        <v>1221.5</v>
      </c>
      <c r="Y185" s="4">
        <v>53832.7</v>
      </c>
      <c r="Z185" s="4">
        <v>754155.8</v>
      </c>
      <c r="AA185" s="4">
        <v>1219980.2</v>
      </c>
      <c r="AB185" s="4">
        <v>891324.7</v>
      </c>
      <c r="AC185" s="4">
        <v>921182.6</v>
      </c>
      <c r="AD185" s="4">
        <v>2368128.1</v>
      </c>
      <c r="AE185" s="2">
        <v>0</v>
      </c>
      <c r="AF185" s="4">
        <v>46560.800000000003</v>
      </c>
      <c r="AG185" s="2">
        <v>0</v>
      </c>
      <c r="AH185" s="4">
        <v>1164373.8999999999</v>
      </c>
      <c r="AI185" s="2">
        <v>0</v>
      </c>
      <c r="AJ185" s="2">
        <v>0</v>
      </c>
      <c r="AK185" s="4">
        <v>357384</v>
      </c>
      <c r="AL185" s="4">
        <v>131235.6</v>
      </c>
      <c r="AM185" s="2">
        <v>615.4</v>
      </c>
      <c r="AN185" s="3">
        <f t="shared" si="8"/>
        <v>1560339.5999999999</v>
      </c>
      <c r="AO185">
        <f t="shared" si="9"/>
        <v>6598321.0999999996</v>
      </c>
      <c r="AP185">
        <f t="shared" si="10"/>
        <v>1700169.7</v>
      </c>
      <c r="AQ185" s="3">
        <f t="shared" si="11"/>
        <v>9858830.3999999985</v>
      </c>
    </row>
    <row r="186" spans="1:43" x14ac:dyDescent="0.25">
      <c r="A186" s="2">
        <v>2</v>
      </c>
      <c r="B186" s="2">
        <v>2020</v>
      </c>
      <c r="C186" s="2">
        <v>4</v>
      </c>
      <c r="D186" s="4">
        <v>94876.2</v>
      </c>
      <c r="E186" s="4">
        <v>547231.5</v>
      </c>
      <c r="F186" s="4">
        <v>686017.8</v>
      </c>
      <c r="G186" s="2">
        <v>373.4</v>
      </c>
      <c r="H186" s="4">
        <v>16490.2</v>
      </c>
      <c r="I186" s="4">
        <v>1637</v>
      </c>
      <c r="J186" s="2">
        <v>105.5</v>
      </c>
      <c r="K186" s="4">
        <v>1473.7</v>
      </c>
      <c r="L186" s="4">
        <v>13156.3</v>
      </c>
      <c r="M186" s="2">
        <v>0</v>
      </c>
      <c r="N186" s="2">
        <v>0</v>
      </c>
      <c r="O186" s="4">
        <v>2024</v>
      </c>
      <c r="P186" s="4">
        <v>22935.8</v>
      </c>
      <c r="Q186" s="4">
        <v>111677.8</v>
      </c>
      <c r="R186" s="4">
        <v>78920.600000000006</v>
      </c>
      <c r="S186" s="4">
        <v>-20853.5</v>
      </c>
      <c r="T186" s="2">
        <v>0</v>
      </c>
      <c r="U186" s="4">
        <v>31796.3</v>
      </c>
      <c r="V186" s="2">
        <v>576.79999999999995</v>
      </c>
      <c r="W186" s="2">
        <v>206.3</v>
      </c>
      <c r="X186" s="2">
        <v>578.6</v>
      </c>
      <c r="Y186" s="4">
        <v>34043.699999999997</v>
      </c>
      <c r="Z186" s="4">
        <v>552726.5</v>
      </c>
      <c r="AA186" s="4">
        <v>864861.6</v>
      </c>
      <c r="AB186" s="4">
        <v>578729.19999999995</v>
      </c>
      <c r="AC186" s="4">
        <v>961758.6</v>
      </c>
      <c r="AD186" s="4">
        <v>2103405.5</v>
      </c>
      <c r="AE186" s="2">
        <v>0</v>
      </c>
      <c r="AF186" s="4">
        <v>799665.2</v>
      </c>
      <c r="AG186" s="2">
        <v>0</v>
      </c>
      <c r="AH186" s="4">
        <v>991303.8</v>
      </c>
      <c r="AI186" s="2">
        <v>0</v>
      </c>
      <c r="AJ186" s="2">
        <v>0</v>
      </c>
      <c r="AK186" s="4">
        <v>350325.1</v>
      </c>
      <c r="AL186" s="4">
        <v>89648.91</v>
      </c>
      <c r="AM186" s="4">
        <v>4513.79</v>
      </c>
      <c r="AN186" s="3">
        <f t="shared" si="8"/>
        <v>1361361.5999999999</v>
      </c>
      <c r="AO186">
        <f t="shared" si="9"/>
        <v>5323387.8000000007</v>
      </c>
      <c r="AP186">
        <f t="shared" si="10"/>
        <v>2235456.8000000003</v>
      </c>
      <c r="AQ186" s="3">
        <f t="shared" si="11"/>
        <v>8920206.2000000011</v>
      </c>
    </row>
    <row r="187" spans="1:43" x14ac:dyDescent="0.25">
      <c r="A187" s="2">
        <v>2</v>
      </c>
      <c r="B187" s="2">
        <v>2020</v>
      </c>
      <c r="C187" s="2">
        <v>5</v>
      </c>
      <c r="D187" s="4">
        <v>93391.3</v>
      </c>
      <c r="E187" s="4">
        <v>528178.80000000005</v>
      </c>
      <c r="F187" s="4">
        <v>656461.80000000005</v>
      </c>
      <c r="G187" s="2">
        <v>317</v>
      </c>
      <c r="H187" s="4">
        <v>15076.7</v>
      </c>
      <c r="I187" s="4">
        <v>1348.9</v>
      </c>
      <c r="J187" s="2">
        <v>126.2</v>
      </c>
      <c r="K187" s="4">
        <v>1111.7</v>
      </c>
      <c r="L187" s="4">
        <v>8264.2000000000007</v>
      </c>
      <c r="M187" s="2">
        <v>0</v>
      </c>
      <c r="N187" s="2">
        <v>0</v>
      </c>
      <c r="O187" s="4">
        <v>1590.7</v>
      </c>
      <c r="P187" s="4">
        <v>24863.1</v>
      </c>
      <c r="Q187" s="4">
        <v>109705.4</v>
      </c>
      <c r="R187" s="4">
        <v>64329.8</v>
      </c>
      <c r="S187" s="4">
        <v>14951</v>
      </c>
      <c r="T187" s="4">
        <v>26214.65</v>
      </c>
      <c r="U187" s="2">
        <v>973.8</v>
      </c>
      <c r="V187" s="2">
        <v>591.9</v>
      </c>
      <c r="W187" s="2">
        <v>142.9</v>
      </c>
      <c r="X187" s="4">
        <v>1601.7</v>
      </c>
      <c r="Y187" s="4">
        <v>30196.5</v>
      </c>
      <c r="Z187" s="4">
        <v>521318.40000000002</v>
      </c>
      <c r="AA187" s="4">
        <v>737061.1</v>
      </c>
      <c r="AB187" s="4">
        <v>620821.69999999995</v>
      </c>
      <c r="AC187" s="4">
        <v>1063084.1499999999</v>
      </c>
      <c r="AD187" s="4">
        <v>2093758.3</v>
      </c>
      <c r="AE187" s="2">
        <v>0</v>
      </c>
      <c r="AF187" s="4">
        <v>1380137.5</v>
      </c>
      <c r="AG187" s="2">
        <v>0</v>
      </c>
      <c r="AH187" s="4">
        <v>877377.2</v>
      </c>
      <c r="AI187" s="2">
        <v>0</v>
      </c>
      <c r="AJ187" s="2">
        <v>0</v>
      </c>
      <c r="AK187" s="4">
        <v>362216</v>
      </c>
      <c r="AL187" s="4">
        <v>93034.9</v>
      </c>
      <c r="AM187" s="4">
        <v>1743.5</v>
      </c>
      <c r="AN187" s="3">
        <f t="shared" si="8"/>
        <v>1304276.5999999999</v>
      </c>
      <c r="AO187">
        <f t="shared" si="9"/>
        <v>5311205.0999999996</v>
      </c>
      <c r="AP187">
        <f t="shared" si="10"/>
        <v>2714509.1</v>
      </c>
      <c r="AQ187" s="3">
        <f t="shared" si="11"/>
        <v>9329990.7999999989</v>
      </c>
    </row>
    <row r="188" spans="1:43" x14ac:dyDescent="0.25">
      <c r="A188" s="2">
        <v>2</v>
      </c>
      <c r="B188" s="2">
        <v>2020</v>
      </c>
      <c r="C188" s="2">
        <v>6</v>
      </c>
      <c r="D188" s="4">
        <v>86346</v>
      </c>
      <c r="E188" s="4">
        <v>497411.4</v>
      </c>
      <c r="F188" s="4">
        <v>548024.9</v>
      </c>
      <c r="G188" s="2">
        <v>295.39999999999998</v>
      </c>
      <c r="H188" s="4">
        <v>12149.3</v>
      </c>
      <c r="I188" s="4">
        <v>1452.7</v>
      </c>
      <c r="J188" s="2">
        <v>76.2</v>
      </c>
      <c r="K188" s="2">
        <v>671</v>
      </c>
      <c r="L188" s="4">
        <v>10299.200000000001</v>
      </c>
      <c r="M188" s="2">
        <v>0</v>
      </c>
      <c r="N188" s="2">
        <v>0</v>
      </c>
      <c r="O188" s="4">
        <v>1967.4</v>
      </c>
      <c r="P188" s="4">
        <v>30313</v>
      </c>
      <c r="Q188" s="4">
        <v>141521.70000000001</v>
      </c>
      <c r="R188" s="4">
        <v>87060.2</v>
      </c>
      <c r="S188" s="4">
        <v>10607.2</v>
      </c>
      <c r="T188" s="2">
        <v>258.29000000000002</v>
      </c>
      <c r="U188" s="4">
        <v>16365.98</v>
      </c>
      <c r="V188" s="2">
        <v>714.1</v>
      </c>
      <c r="W188" s="2">
        <v>324.5</v>
      </c>
      <c r="X188" s="2">
        <v>825.3</v>
      </c>
      <c r="Y188" s="4">
        <v>34094.300000000003</v>
      </c>
      <c r="Z188" s="4">
        <v>666205.6</v>
      </c>
      <c r="AA188" s="4">
        <v>891314.6</v>
      </c>
      <c r="AB188" s="4">
        <v>736916.5</v>
      </c>
      <c r="AC188" s="4">
        <v>986137.01</v>
      </c>
      <c r="AD188" s="4">
        <v>1881584.62</v>
      </c>
      <c r="AE188" s="2">
        <v>0</v>
      </c>
      <c r="AF188" s="4">
        <v>-31819.4</v>
      </c>
      <c r="AG188" s="2">
        <v>0</v>
      </c>
      <c r="AH188" s="4">
        <v>1029402.1</v>
      </c>
      <c r="AI188" s="2">
        <v>0</v>
      </c>
      <c r="AJ188" s="2">
        <v>0</v>
      </c>
      <c r="AK188" s="4">
        <v>349882.7</v>
      </c>
      <c r="AL188" s="4">
        <v>81744.5</v>
      </c>
      <c r="AM188" s="2">
        <v>0</v>
      </c>
      <c r="AN188" s="3">
        <f t="shared" si="8"/>
        <v>1156726.0999999999</v>
      </c>
      <c r="AO188">
        <f t="shared" si="9"/>
        <v>5486210.2999999998</v>
      </c>
      <c r="AP188">
        <f t="shared" si="10"/>
        <v>1429209.9</v>
      </c>
      <c r="AQ188" s="3">
        <f t="shared" si="11"/>
        <v>8072146.2999999989</v>
      </c>
    </row>
    <row r="189" spans="1:43" x14ac:dyDescent="0.25">
      <c r="A189" s="2">
        <v>2</v>
      </c>
      <c r="B189" s="2">
        <v>2020</v>
      </c>
      <c r="C189" s="2">
        <v>7</v>
      </c>
      <c r="D189" s="4">
        <v>62340.800000000003</v>
      </c>
      <c r="E189" s="4">
        <v>367974.9</v>
      </c>
      <c r="F189" s="4">
        <v>363184</v>
      </c>
      <c r="G189" s="2">
        <v>182.7</v>
      </c>
      <c r="H189" s="4">
        <v>7066.9</v>
      </c>
      <c r="I189" s="4">
        <v>1089.5</v>
      </c>
      <c r="J189" s="2">
        <v>58.4</v>
      </c>
      <c r="K189" s="2">
        <v>273.7</v>
      </c>
      <c r="L189" s="4">
        <v>8143.9</v>
      </c>
      <c r="M189" s="2">
        <v>0</v>
      </c>
      <c r="N189" s="2">
        <v>0</v>
      </c>
      <c r="O189" s="4">
        <v>1328.2</v>
      </c>
      <c r="P189" s="4">
        <v>22506.2</v>
      </c>
      <c r="Q189" s="4">
        <v>120412.7</v>
      </c>
      <c r="R189" s="4">
        <v>67716</v>
      </c>
      <c r="S189" s="4">
        <v>11954.1</v>
      </c>
      <c r="T189" s="2">
        <v>0</v>
      </c>
      <c r="U189" s="2">
        <v>316.39999999999998</v>
      </c>
      <c r="V189" s="2">
        <v>506.5</v>
      </c>
      <c r="W189" s="2">
        <v>344.5</v>
      </c>
      <c r="X189" s="2">
        <v>892.3</v>
      </c>
      <c r="Y189" s="4">
        <v>27084.1</v>
      </c>
      <c r="Z189" s="4">
        <v>568615.69999999995</v>
      </c>
      <c r="AA189" s="4">
        <v>813087.8</v>
      </c>
      <c r="AB189" s="4">
        <v>819538.8</v>
      </c>
      <c r="AC189" s="4">
        <v>1157378</v>
      </c>
      <c r="AD189" s="4">
        <v>2124226.1</v>
      </c>
      <c r="AE189" s="2">
        <v>0</v>
      </c>
      <c r="AF189" s="4">
        <v>617821.1</v>
      </c>
      <c r="AG189" s="2">
        <v>0</v>
      </c>
      <c r="AH189" s="4">
        <v>950664.2</v>
      </c>
      <c r="AI189" s="2">
        <v>0</v>
      </c>
      <c r="AJ189" s="2">
        <v>0</v>
      </c>
      <c r="AK189" s="4">
        <v>309622.3</v>
      </c>
      <c r="AL189" s="4">
        <v>82562.8</v>
      </c>
      <c r="AM189" s="2">
        <v>0</v>
      </c>
      <c r="AN189" s="3">
        <f t="shared" si="8"/>
        <v>810314.79999999993</v>
      </c>
      <c r="AO189">
        <f t="shared" si="9"/>
        <v>5735907.4000000004</v>
      </c>
      <c r="AP189">
        <f t="shared" si="10"/>
        <v>1960670.4</v>
      </c>
      <c r="AQ189" s="3">
        <f t="shared" si="11"/>
        <v>8506892.5999999996</v>
      </c>
    </row>
    <row r="190" spans="1:43" x14ac:dyDescent="0.25">
      <c r="A190" s="2">
        <v>2</v>
      </c>
      <c r="B190" s="2">
        <v>2020</v>
      </c>
      <c r="C190" s="2">
        <v>8</v>
      </c>
      <c r="D190" s="4">
        <v>69728.399999999994</v>
      </c>
      <c r="E190" s="4">
        <v>404326</v>
      </c>
      <c r="F190" s="4">
        <v>407959.2</v>
      </c>
      <c r="G190" s="2">
        <v>242.9</v>
      </c>
      <c r="H190" s="4">
        <v>7985</v>
      </c>
      <c r="I190" s="2">
        <v>987.2</v>
      </c>
      <c r="J190" s="2">
        <v>56.2</v>
      </c>
      <c r="K190" s="2">
        <v>328.9</v>
      </c>
      <c r="L190" s="4">
        <v>7556.3</v>
      </c>
      <c r="M190" s="2">
        <v>0</v>
      </c>
      <c r="N190" s="2">
        <v>0</v>
      </c>
      <c r="O190" s="4">
        <v>2698.3</v>
      </c>
      <c r="P190" s="4">
        <v>26791.3</v>
      </c>
      <c r="Q190" s="4">
        <v>138624.70000000001</v>
      </c>
      <c r="R190" s="4">
        <v>79522.5</v>
      </c>
      <c r="S190" s="4">
        <v>9610.4</v>
      </c>
      <c r="T190" s="2">
        <v>0</v>
      </c>
      <c r="U190" s="2">
        <v>0</v>
      </c>
      <c r="V190" s="2">
        <v>672.3</v>
      </c>
      <c r="W190" s="2">
        <v>244.3</v>
      </c>
      <c r="X190" s="2">
        <v>862.1</v>
      </c>
      <c r="Y190" s="4">
        <v>32058.9</v>
      </c>
      <c r="Z190" s="4">
        <v>643692</v>
      </c>
      <c r="AA190" s="4">
        <v>896485.7</v>
      </c>
      <c r="AB190" s="4">
        <v>556586.6</v>
      </c>
      <c r="AC190" s="4">
        <v>912318.4</v>
      </c>
      <c r="AD190" s="4">
        <v>2034270.4</v>
      </c>
      <c r="AE190" s="2">
        <v>0</v>
      </c>
      <c r="AF190" s="4">
        <v>650178</v>
      </c>
      <c r="AG190" s="2">
        <v>0</v>
      </c>
      <c r="AH190" s="4">
        <v>1064089.7</v>
      </c>
      <c r="AI190" s="2">
        <v>0</v>
      </c>
      <c r="AJ190" s="2">
        <v>0</v>
      </c>
      <c r="AK190" s="4">
        <v>303962</v>
      </c>
      <c r="AL190" s="4">
        <v>85094.6</v>
      </c>
      <c r="AM190" s="2">
        <v>0</v>
      </c>
      <c r="AN190" s="3">
        <f t="shared" si="8"/>
        <v>899170.10000000009</v>
      </c>
      <c r="AO190">
        <f t="shared" si="9"/>
        <v>5334437.9000000004</v>
      </c>
      <c r="AP190">
        <f t="shared" si="10"/>
        <v>2103324.2999999998</v>
      </c>
      <c r="AQ190" s="3">
        <f t="shared" si="11"/>
        <v>8336932.2999999998</v>
      </c>
    </row>
    <row r="191" spans="1:43" x14ac:dyDescent="0.25">
      <c r="A191" s="2">
        <v>2</v>
      </c>
      <c r="B191" s="2">
        <v>2020</v>
      </c>
      <c r="C191" s="2">
        <v>9</v>
      </c>
      <c r="D191" s="4">
        <v>69441.8</v>
      </c>
      <c r="E191" s="4">
        <v>408366</v>
      </c>
      <c r="F191" s="4">
        <v>407237.7</v>
      </c>
      <c r="G191" s="2">
        <v>272</v>
      </c>
      <c r="H191" s="4">
        <v>8445.4</v>
      </c>
      <c r="I191" s="4">
        <v>1292.7</v>
      </c>
      <c r="J191" s="2">
        <v>55.2</v>
      </c>
      <c r="K191" s="2">
        <v>337.3</v>
      </c>
      <c r="L191" s="4">
        <v>8755.7000000000007</v>
      </c>
      <c r="M191" s="2">
        <v>0</v>
      </c>
      <c r="N191" s="2">
        <v>0</v>
      </c>
      <c r="O191" s="4">
        <v>2726.1</v>
      </c>
      <c r="P191" s="4">
        <v>27986.799999999999</v>
      </c>
      <c r="Q191" s="4">
        <v>211140.8</v>
      </c>
      <c r="R191" s="4">
        <v>81570.899999999994</v>
      </c>
      <c r="S191" s="4">
        <v>8089.8</v>
      </c>
      <c r="T191" s="2">
        <v>0</v>
      </c>
      <c r="U191" s="2">
        <v>0</v>
      </c>
      <c r="V191" s="2">
        <v>528.79999999999995</v>
      </c>
      <c r="W191" s="2">
        <v>363.3</v>
      </c>
      <c r="X191" s="4">
        <v>1074.2</v>
      </c>
      <c r="Y191" s="4">
        <v>32726</v>
      </c>
      <c r="Z191" s="4">
        <v>657383.9</v>
      </c>
      <c r="AA191" s="4">
        <v>901385.6</v>
      </c>
      <c r="AB191" s="4">
        <v>573505.5</v>
      </c>
      <c r="AC191" s="4">
        <v>1338075.2</v>
      </c>
      <c r="AD191" s="4">
        <v>2054227.1</v>
      </c>
      <c r="AE191" s="2">
        <v>0</v>
      </c>
      <c r="AF191" s="4">
        <v>660378.80000000005</v>
      </c>
      <c r="AG191" s="2">
        <v>0</v>
      </c>
      <c r="AH191" s="4">
        <v>1065716.2</v>
      </c>
      <c r="AI191" s="2">
        <v>0</v>
      </c>
      <c r="AJ191" s="2">
        <v>0</v>
      </c>
      <c r="AK191" s="4">
        <v>265991.59999999998</v>
      </c>
      <c r="AL191" s="4">
        <v>97544.5</v>
      </c>
      <c r="AM191" s="4">
        <v>1979.8</v>
      </c>
      <c r="AN191" s="3">
        <f t="shared" si="8"/>
        <v>904203.79999999993</v>
      </c>
      <c r="AO191">
        <f t="shared" si="9"/>
        <v>5890784</v>
      </c>
      <c r="AP191">
        <f t="shared" si="10"/>
        <v>2091610.9000000001</v>
      </c>
      <c r="AQ191" s="3">
        <f t="shared" si="11"/>
        <v>8886598.6999999993</v>
      </c>
    </row>
    <row r="192" spans="1:43" x14ac:dyDescent="0.25">
      <c r="A192" s="2">
        <v>2</v>
      </c>
      <c r="B192" s="2">
        <v>2020</v>
      </c>
      <c r="C192" s="2">
        <v>10</v>
      </c>
      <c r="D192" s="4">
        <v>68581.899999999994</v>
      </c>
      <c r="E192" s="4">
        <v>397119.3</v>
      </c>
      <c r="F192" s="4">
        <v>419666.5</v>
      </c>
      <c r="G192" s="2">
        <v>220.9</v>
      </c>
      <c r="H192" s="4">
        <v>9476.6</v>
      </c>
      <c r="I192" s="4">
        <v>1151.4000000000001</v>
      </c>
      <c r="J192" s="2">
        <v>62.5</v>
      </c>
      <c r="K192" s="2">
        <v>657.8</v>
      </c>
      <c r="L192" s="4">
        <v>9202.1</v>
      </c>
      <c r="M192" s="2">
        <v>0</v>
      </c>
      <c r="N192" s="2">
        <v>0</v>
      </c>
      <c r="O192" s="4">
        <v>1275.2</v>
      </c>
      <c r="P192" s="4">
        <v>27753.3</v>
      </c>
      <c r="Q192" s="4">
        <v>69765.7</v>
      </c>
      <c r="R192" s="4">
        <v>82242.8</v>
      </c>
      <c r="S192" s="4">
        <v>8396</v>
      </c>
      <c r="T192" s="4">
        <v>9138.2999999999993</v>
      </c>
      <c r="U192" s="4">
        <v>15203.87</v>
      </c>
      <c r="V192" s="2">
        <v>519.9</v>
      </c>
      <c r="W192" s="2">
        <v>179.6</v>
      </c>
      <c r="X192" s="4">
        <v>1123.5</v>
      </c>
      <c r="Y192" s="4">
        <v>35667.300000000003</v>
      </c>
      <c r="Z192" s="4">
        <v>611121.5</v>
      </c>
      <c r="AA192" s="4">
        <v>888332.9</v>
      </c>
      <c r="AB192" s="4">
        <v>578071.5</v>
      </c>
      <c r="AC192" s="4">
        <v>1195080.7</v>
      </c>
      <c r="AD192" s="4">
        <v>2097638.13</v>
      </c>
      <c r="AE192" s="2">
        <v>0</v>
      </c>
      <c r="AF192" s="4">
        <v>713717.3</v>
      </c>
      <c r="AG192" s="2">
        <v>0</v>
      </c>
      <c r="AH192" s="4">
        <v>1162838.2</v>
      </c>
      <c r="AI192" s="2">
        <v>0</v>
      </c>
      <c r="AJ192" s="2">
        <v>0</v>
      </c>
      <c r="AK192" s="4">
        <v>351456.2</v>
      </c>
      <c r="AL192" s="4">
        <v>101101</v>
      </c>
      <c r="AM192" s="4">
        <v>12133.4</v>
      </c>
      <c r="AN192" s="3">
        <f t="shared" si="8"/>
        <v>906139</v>
      </c>
      <c r="AO192">
        <f t="shared" si="9"/>
        <v>5621510.2000000002</v>
      </c>
      <c r="AP192">
        <f t="shared" si="10"/>
        <v>2341246.1</v>
      </c>
      <c r="AQ192" s="3">
        <f t="shared" si="11"/>
        <v>8868895.3000000007</v>
      </c>
    </row>
    <row r="193" spans="1:43" x14ac:dyDescent="0.25">
      <c r="A193" s="2">
        <v>2</v>
      </c>
      <c r="B193" s="2">
        <v>2020</v>
      </c>
      <c r="C193" s="2">
        <v>11</v>
      </c>
      <c r="D193" s="4">
        <v>84857.2</v>
      </c>
      <c r="E193" s="4">
        <v>483128.9</v>
      </c>
      <c r="F193" s="4">
        <v>535916.4</v>
      </c>
      <c r="G193" s="2">
        <v>246.8</v>
      </c>
      <c r="H193" s="4">
        <v>15368.1</v>
      </c>
      <c r="I193" s="4">
        <v>1302.5</v>
      </c>
      <c r="J193" s="2">
        <v>84.6</v>
      </c>
      <c r="K193" s="4">
        <v>2291.4</v>
      </c>
      <c r="L193" s="4">
        <v>16912.099999999999</v>
      </c>
      <c r="M193" s="2">
        <v>0</v>
      </c>
      <c r="N193" s="2">
        <v>0</v>
      </c>
      <c r="O193" s="4">
        <v>1640.5</v>
      </c>
      <c r="P193" s="4">
        <v>31640</v>
      </c>
      <c r="Q193" s="4">
        <v>162732.9</v>
      </c>
      <c r="R193" s="4">
        <v>95380.3</v>
      </c>
      <c r="S193" s="4">
        <v>31853.5</v>
      </c>
      <c r="T193" s="4">
        <v>65037.1</v>
      </c>
      <c r="U193" s="2">
        <v>321.8</v>
      </c>
      <c r="V193" s="2">
        <v>606.70000000000005</v>
      </c>
      <c r="W193" s="2">
        <v>270</v>
      </c>
      <c r="X193" s="4">
        <v>1209.7</v>
      </c>
      <c r="Y193" s="4">
        <v>43384.800000000003</v>
      </c>
      <c r="Z193" s="4">
        <v>721902.7</v>
      </c>
      <c r="AA193" s="4">
        <v>1038952.8</v>
      </c>
      <c r="AB193" s="4">
        <v>674436.6</v>
      </c>
      <c r="AC193" s="4">
        <v>1383046.9</v>
      </c>
      <c r="AD193" s="4">
        <v>2083622.9</v>
      </c>
      <c r="AE193" s="2">
        <v>0</v>
      </c>
      <c r="AF193" s="4">
        <v>736092.8</v>
      </c>
      <c r="AG193" s="2">
        <v>0</v>
      </c>
      <c r="AH193" s="4">
        <v>1091960.5</v>
      </c>
      <c r="AI193" s="2">
        <v>0</v>
      </c>
      <c r="AJ193" s="2">
        <v>0</v>
      </c>
      <c r="AK193" s="4">
        <v>313022.40000000002</v>
      </c>
      <c r="AL193" s="4">
        <v>151368.42000000001</v>
      </c>
      <c r="AM193" s="4">
        <v>-19992.52</v>
      </c>
      <c r="AN193" s="3">
        <f t="shared" si="8"/>
        <v>1140108.0000000002</v>
      </c>
      <c r="AO193">
        <f t="shared" si="9"/>
        <v>6336039.1999999993</v>
      </c>
      <c r="AP193">
        <f t="shared" si="10"/>
        <v>2272451.6</v>
      </c>
      <c r="AQ193" s="3">
        <f t="shared" si="11"/>
        <v>9748598.7999999989</v>
      </c>
    </row>
    <row r="194" spans="1:43" x14ac:dyDescent="0.25">
      <c r="A194" s="2">
        <v>2</v>
      </c>
      <c r="B194" s="2">
        <v>2020</v>
      </c>
      <c r="C194" s="2">
        <v>12</v>
      </c>
      <c r="D194" s="4">
        <v>114973.2</v>
      </c>
      <c r="E194" s="4">
        <v>725753.4</v>
      </c>
      <c r="F194" s="4">
        <v>883331.7</v>
      </c>
      <c r="G194" s="2">
        <v>320.10000000000002</v>
      </c>
      <c r="H194" s="4">
        <v>20514.8</v>
      </c>
      <c r="I194" s="4">
        <v>1369.8</v>
      </c>
      <c r="J194" s="2">
        <v>93</v>
      </c>
      <c r="K194" s="4">
        <v>8681.1</v>
      </c>
      <c r="L194" s="4">
        <v>27085.599999999999</v>
      </c>
      <c r="M194" s="2">
        <v>0</v>
      </c>
      <c r="N194" s="2">
        <v>0</v>
      </c>
      <c r="O194" s="4">
        <v>1907</v>
      </c>
      <c r="P194" s="4">
        <v>35564.1</v>
      </c>
      <c r="Q194" s="4">
        <v>173107.20000000001</v>
      </c>
      <c r="R194" s="4">
        <v>99117</v>
      </c>
      <c r="S194" s="4">
        <v>26589.1</v>
      </c>
      <c r="T194" s="4">
        <v>67734.7</v>
      </c>
      <c r="U194" s="4">
        <v>50084.04</v>
      </c>
      <c r="V194" s="2">
        <v>538.70000000000005</v>
      </c>
      <c r="W194" s="2">
        <v>287.89999999999998</v>
      </c>
      <c r="X194" s="4">
        <v>1166.7</v>
      </c>
      <c r="Y194" s="4">
        <v>47315.9</v>
      </c>
      <c r="Z194" s="4">
        <v>743477.1</v>
      </c>
      <c r="AA194" s="4">
        <v>1107944.6000000001</v>
      </c>
      <c r="AB194" s="4">
        <v>712441.9</v>
      </c>
      <c r="AC194" s="4">
        <v>1212924.5</v>
      </c>
      <c r="AD194" s="4">
        <v>2257814.86</v>
      </c>
      <c r="AE194" s="2">
        <v>0</v>
      </c>
      <c r="AF194" s="4">
        <v>837402.8</v>
      </c>
      <c r="AG194" s="2">
        <v>654.64</v>
      </c>
      <c r="AH194" s="4">
        <v>1064747.26</v>
      </c>
      <c r="AI194" s="2">
        <v>0</v>
      </c>
      <c r="AJ194" s="2">
        <v>0</v>
      </c>
      <c r="AK194" s="4">
        <v>385987.2</v>
      </c>
      <c r="AL194" s="4">
        <v>147248.84</v>
      </c>
      <c r="AM194" s="4">
        <v>-1028.3399999999999</v>
      </c>
      <c r="AN194" s="3">
        <f t="shared" si="8"/>
        <v>1782122.7000000002</v>
      </c>
      <c r="AO194">
        <f t="shared" si="9"/>
        <v>6538015.2999999989</v>
      </c>
      <c r="AP194">
        <f t="shared" si="10"/>
        <v>2435012.4000000004</v>
      </c>
      <c r="AQ194" s="3">
        <f t="shared" si="11"/>
        <v>10755150.399999999</v>
      </c>
    </row>
    <row r="195" spans="1:43" x14ac:dyDescent="0.25">
      <c r="A195" s="2">
        <v>3</v>
      </c>
      <c r="B195" s="2">
        <v>2020</v>
      </c>
      <c r="C195" s="2">
        <v>1</v>
      </c>
      <c r="D195" s="4">
        <v>68010.899999999994</v>
      </c>
      <c r="E195" s="4">
        <v>178513.8</v>
      </c>
      <c r="F195" s="4">
        <v>122206.1</v>
      </c>
      <c r="G195" s="2">
        <v>136.5</v>
      </c>
      <c r="H195" s="4">
        <v>15705.3</v>
      </c>
      <c r="I195" s="2">
        <v>0</v>
      </c>
      <c r="J195" s="2">
        <v>0</v>
      </c>
      <c r="K195" s="4">
        <v>24375.200000000001</v>
      </c>
      <c r="L195" s="4">
        <v>7095.3</v>
      </c>
      <c r="M195" s="2">
        <v>0</v>
      </c>
      <c r="N195" s="2">
        <v>0</v>
      </c>
      <c r="O195" s="2">
        <v>615.6</v>
      </c>
      <c r="P195" s="4">
        <v>37852.800000000003</v>
      </c>
      <c r="Q195" s="4">
        <v>79159.100000000006</v>
      </c>
      <c r="R195" s="4">
        <v>53916.3</v>
      </c>
      <c r="S195" s="4">
        <v>38772.699999999997</v>
      </c>
      <c r="T195" s="2">
        <v>0</v>
      </c>
      <c r="U195" s="2">
        <v>0</v>
      </c>
      <c r="V195" s="2">
        <v>0</v>
      </c>
      <c r="W195" s="2">
        <v>652.6</v>
      </c>
      <c r="X195" s="2">
        <v>870</v>
      </c>
      <c r="Y195" s="4">
        <v>26869.9</v>
      </c>
      <c r="Z195" s="4">
        <v>402943.2</v>
      </c>
      <c r="AA195" s="4">
        <v>614492.30000000005</v>
      </c>
      <c r="AB195" s="4">
        <v>496129.6</v>
      </c>
      <c r="AC195" s="4">
        <v>392478.5</v>
      </c>
      <c r="AD195" s="4">
        <v>526915.4</v>
      </c>
      <c r="AE195" s="2">
        <v>0</v>
      </c>
      <c r="AF195" s="4">
        <v>90108.800000000003</v>
      </c>
      <c r="AG195" s="2">
        <v>0</v>
      </c>
      <c r="AH195" s="2">
        <v>0</v>
      </c>
      <c r="AI195" s="2">
        <v>0</v>
      </c>
      <c r="AJ195" s="2">
        <v>0</v>
      </c>
      <c r="AK195" s="2">
        <v>0</v>
      </c>
      <c r="AL195" s="2">
        <v>104.1</v>
      </c>
      <c r="AM195" s="2">
        <v>0</v>
      </c>
      <c r="AN195" s="3">
        <f t="shared" si="8"/>
        <v>416043.1</v>
      </c>
      <c r="AO195">
        <f t="shared" si="9"/>
        <v>2671668</v>
      </c>
      <c r="AP195">
        <f t="shared" si="10"/>
        <v>90212.900000000009</v>
      </c>
      <c r="AQ195" s="3">
        <f t="shared" si="11"/>
        <v>3177924</v>
      </c>
    </row>
    <row r="196" spans="1:43" x14ac:dyDescent="0.25">
      <c r="A196" s="2">
        <v>3</v>
      </c>
      <c r="B196" s="2">
        <v>2020</v>
      </c>
      <c r="C196" s="2">
        <v>2</v>
      </c>
      <c r="D196" s="4">
        <v>65214.5</v>
      </c>
      <c r="E196" s="4">
        <v>185272</v>
      </c>
      <c r="F196" s="4">
        <v>119672.5</v>
      </c>
      <c r="G196" s="2">
        <v>78.3</v>
      </c>
      <c r="H196" s="4">
        <v>14526.2</v>
      </c>
      <c r="I196" s="2">
        <v>0</v>
      </c>
      <c r="J196" s="2">
        <v>0</v>
      </c>
      <c r="K196" s="4">
        <v>27009</v>
      </c>
      <c r="L196" s="4">
        <v>7127.4</v>
      </c>
      <c r="M196" s="2">
        <v>0</v>
      </c>
      <c r="N196" s="2">
        <v>0</v>
      </c>
      <c r="O196" s="2">
        <v>888.3</v>
      </c>
      <c r="P196" s="4">
        <v>38792.400000000001</v>
      </c>
      <c r="Q196" s="4">
        <v>77824.600000000006</v>
      </c>
      <c r="R196" s="4">
        <v>54721.9</v>
      </c>
      <c r="S196" s="4">
        <v>40615.599999999999</v>
      </c>
      <c r="T196" s="2">
        <v>0</v>
      </c>
      <c r="U196" s="2">
        <v>0</v>
      </c>
      <c r="V196" s="2">
        <v>0</v>
      </c>
      <c r="W196" s="2">
        <v>619.70000000000005</v>
      </c>
      <c r="X196" s="2">
        <v>821.8</v>
      </c>
      <c r="Y196" s="4">
        <v>32488.6</v>
      </c>
      <c r="Z196" s="4">
        <v>421130.7</v>
      </c>
      <c r="AA196" s="4">
        <v>653315.9</v>
      </c>
      <c r="AB196" s="4">
        <v>549938.6</v>
      </c>
      <c r="AC196" s="4">
        <v>361660.3</v>
      </c>
      <c r="AD196" s="4">
        <v>545148.1</v>
      </c>
      <c r="AE196" s="2">
        <v>0</v>
      </c>
      <c r="AF196" s="4">
        <v>49651</v>
      </c>
      <c r="AG196" s="2">
        <v>0</v>
      </c>
      <c r="AH196" s="2">
        <v>0</v>
      </c>
      <c r="AI196" s="2">
        <v>0</v>
      </c>
      <c r="AJ196" s="2">
        <v>0</v>
      </c>
      <c r="AK196" s="2">
        <v>0</v>
      </c>
      <c r="AL196" s="2">
        <v>239.4</v>
      </c>
      <c r="AM196" s="2">
        <v>0</v>
      </c>
      <c r="AN196" s="3">
        <f t="shared" ref="AN196:AN259" si="12">SUM(D196:M196)</f>
        <v>418899.9</v>
      </c>
      <c r="AO196">
        <f t="shared" ref="AO196:AO259" si="13">SUM(N196:AD196)</f>
        <v>2777966.5</v>
      </c>
      <c r="AP196">
        <f t="shared" ref="AP196:AP259" si="14">SUM(AE196:AM196)</f>
        <v>49890.400000000001</v>
      </c>
      <c r="AQ196" s="3">
        <f t="shared" ref="AQ196:AQ259" si="15">SUM(AN196:AP196)</f>
        <v>3246756.8</v>
      </c>
    </row>
    <row r="197" spans="1:43" x14ac:dyDescent="0.25">
      <c r="A197" s="2">
        <v>3</v>
      </c>
      <c r="B197" s="2">
        <v>2020</v>
      </c>
      <c r="C197" s="2">
        <v>3</v>
      </c>
      <c r="D197" s="4">
        <v>59171.4</v>
      </c>
      <c r="E197" s="4">
        <v>159173</v>
      </c>
      <c r="F197" s="4">
        <v>106133</v>
      </c>
      <c r="G197" s="2">
        <v>66.5</v>
      </c>
      <c r="H197" s="4">
        <v>13802.9</v>
      </c>
      <c r="I197" s="2">
        <v>0</v>
      </c>
      <c r="J197" s="2">
        <v>0</v>
      </c>
      <c r="K197" s="4">
        <v>21762.2</v>
      </c>
      <c r="L197" s="4">
        <v>5610.4</v>
      </c>
      <c r="M197" s="2">
        <v>0</v>
      </c>
      <c r="N197" s="2">
        <v>0</v>
      </c>
      <c r="O197" s="2">
        <v>815.4</v>
      </c>
      <c r="P197" s="4">
        <v>38145.5</v>
      </c>
      <c r="Q197" s="4">
        <v>72748.100000000006</v>
      </c>
      <c r="R197" s="4">
        <v>46203.199999999997</v>
      </c>
      <c r="S197" s="4">
        <v>30320.6</v>
      </c>
      <c r="T197" s="2">
        <v>0</v>
      </c>
      <c r="U197" s="2">
        <v>0</v>
      </c>
      <c r="V197" s="2">
        <v>0</v>
      </c>
      <c r="W197" s="2">
        <v>678.6</v>
      </c>
      <c r="X197" s="4">
        <v>1150</v>
      </c>
      <c r="Y197" s="4">
        <v>28579.3</v>
      </c>
      <c r="Z197" s="4">
        <v>391570.2</v>
      </c>
      <c r="AA197" s="4">
        <v>603111.4</v>
      </c>
      <c r="AB197" s="4">
        <v>500862</v>
      </c>
      <c r="AC197" s="4">
        <v>329383.40000000002</v>
      </c>
      <c r="AD197" s="4">
        <v>479212.2</v>
      </c>
      <c r="AE197" s="2">
        <v>0</v>
      </c>
      <c r="AF197" s="4">
        <v>104699</v>
      </c>
      <c r="AG197" s="2">
        <v>0</v>
      </c>
      <c r="AH197" s="2">
        <v>0</v>
      </c>
      <c r="AI197" s="2">
        <v>0</v>
      </c>
      <c r="AJ197" s="2">
        <v>0</v>
      </c>
      <c r="AK197" s="2">
        <v>0</v>
      </c>
      <c r="AL197" s="2">
        <v>448.5</v>
      </c>
      <c r="AM197" s="2">
        <v>0</v>
      </c>
      <c r="AN197" s="3">
        <f t="shared" si="12"/>
        <v>365719.40000000008</v>
      </c>
      <c r="AO197">
        <f t="shared" si="13"/>
        <v>2522779.9000000004</v>
      </c>
      <c r="AP197">
        <f t="shared" si="14"/>
        <v>105147.5</v>
      </c>
      <c r="AQ197" s="3">
        <f t="shared" si="15"/>
        <v>2993646.8000000003</v>
      </c>
    </row>
    <row r="198" spans="1:43" x14ac:dyDescent="0.25">
      <c r="A198" s="2">
        <v>3</v>
      </c>
      <c r="B198" s="2">
        <v>2020</v>
      </c>
      <c r="C198" s="2">
        <v>4</v>
      </c>
      <c r="D198" s="4">
        <v>54764</v>
      </c>
      <c r="E198" s="4">
        <v>132463.70000000001</v>
      </c>
      <c r="F198" s="4">
        <v>100097.2</v>
      </c>
      <c r="G198" s="2">
        <v>85.1</v>
      </c>
      <c r="H198" s="4">
        <v>6847.9</v>
      </c>
      <c r="I198" s="2">
        <v>0</v>
      </c>
      <c r="J198" s="2">
        <v>0</v>
      </c>
      <c r="K198" s="4">
        <v>11465.1</v>
      </c>
      <c r="L198" s="4">
        <v>2738.1</v>
      </c>
      <c r="M198" s="2">
        <v>0</v>
      </c>
      <c r="N198" s="2">
        <v>0</v>
      </c>
      <c r="O198" s="2">
        <v>421.8</v>
      </c>
      <c r="P198" s="4">
        <v>29615</v>
      </c>
      <c r="Q198" s="4">
        <v>48278.3</v>
      </c>
      <c r="R198" s="4">
        <v>30967.8</v>
      </c>
      <c r="S198" s="4">
        <v>26279.4</v>
      </c>
      <c r="T198" s="2">
        <v>0</v>
      </c>
      <c r="U198" s="2">
        <v>0</v>
      </c>
      <c r="V198" s="2">
        <v>0</v>
      </c>
      <c r="W198" s="2">
        <v>322.5</v>
      </c>
      <c r="X198" s="4">
        <v>1148.2</v>
      </c>
      <c r="Y198" s="4">
        <v>18816.3</v>
      </c>
      <c r="Z198" s="4">
        <v>271222</v>
      </c>
      <c r="AA198" s="4">
        <v>453579.3</v>
      </c>
      <c r="AB198" s="4">
        <v>432188.2</v>
      </c>
      <c r="AC198" s="4">
        <v>317968.90000000002</v>
      </c>
      <c r="AD198" s="4">
        <v>503227.5</v>
      </c>
      <c r="AE198" s="2">
        <v>0</v>
      </c>
      <c r="AF198" s="4">
        <v>102217.8</v>
      </c>
      <c r="AG198" s="2">
        <v>0</v>
      </c>
      <c r="AH198" s="2">
        <v>0</v>
      </c>
      <c r="AI198" s="2">
        <v>0</v>
      </c>
      <c r="AJ198" s="2">
        <v>0</v>
      </c>
      <c r="AK198" s="2">
        <v>0</v>
      </c>
      <c r="AL198" s="2">
        <v>72.900000000000006</v>
      </c>
      <c r="AM198" s="2">
        <v>0</v>
      </c>
      <c r="AN198" s="3">
        <f t="shared" si="12"/>
        <v>308461.09999999998</v>
      </c>
      <c r="AO198">
        <f t="shared" si="13"/>
        <v>2134035.2000000002</v>
      </c>
      <c r="AP198">
        <f t="shared" si="14"/>
        <v>102290.7</v>
      </c>
      <c r="AQ198" s="3">
        <f t="shared" si="15"/>
        <v>2544787.0000000005</v>
      </c>
    </row>
    <row r="199" spans="1:43" x14ac:dyDescent="0.25">
      <c r="A199" s="2">
        <v>3</v>
      </c>
      <c r="B199" s="2">
        <v>2020</v>
      </c>
      <c r="C199" s="2">
        <v>5</v>
      </c>
      <c r="D199" s="4">
        <v>50187.8</v>
      </c>
      <c r="E199" s="4">
        <v>123057.3</v>
      </c>
      <c r="F199" s="4">
        <v>91425.4</v>
      </c>
      <c r="G199" s="2">
        <v>240.7</v>
      </c>
      <c r="H199" s="4">
        <v>4674.7</v>
      </c>
      <c r="I199" s="2">
        <v>0</v>
      </c>
      <c r="J199" s="2">
        <v>0</v>
      </c>
      <c r="K199" s="4">
        <v>5629</v>
      </c>
      <c r="L199" s="4">
        <v>1025.2</v>
      </c>
      <c r="M199" s="2">
        <v>0</v>
      </c>
      <c r="N199" s="2">
        <v>0</v>
      </c>
      <c r="O199" s="2">
        <v>478</v>
      </c>
      <c r="P199" s="4">
        <v>22383.7</v>
      </c>
      <c r="Q199" s="4">
        <v>39580.1</v>
      </c>
      <c r="R199" s="4">
        <v>26038.9</v>
      </c>
      <c r="S199" s="4">
        <v>6391.3</v>
      </c>
      <c r="T199" s="2">
        <v>0</v>
      </c>
      <c r="U199" s="2">
        <v>0</v>
      </c>
      <c r="V199" s="2">
        <v>0</v>
      </c>
      <c r="W199" s="2">
        <v>1.4</v>
      </c>
      <c r="X199" s="4">
        <v>4050.4</v>
      </c>
      <c r="Y199" s="4">
        <v>15494.4</v>
      </c>
      <c r="Z199" s="4">
        <v>224451.6</v>
      </c>
      <c r="AA199" s="4">
        <v>293211.90000000002</v>
      </c>
      <c r="AB199" s="4">
        <v>398483</v>
      </c>
      <c r="AC199" s="4">
        <v>363051.9</v>
      </c>
      <c r="AD199" s="4">
        <v>531319.69999999995</v>
      </c>
      <c r="AE199" s="2">
        <v>0</v>
      </c>
      <c r="AF199" s="4">
        <v>106167</v>
      </c>
      <c r="AG199" s="2">
        <v>0</v>
      </c>
      <c r="AH199" s="2">
        <v>0</v>
      </c>
      <c r="AI199" s="2">
        <v>0</v>
      </c>
      <c r="AJ199" s="2">
        <v>0</v>
      </c>
      <c r="AK199" s="2">
        <v>0</v>
      </c>
      <c r="AL199" s="2">
        <v>0</v>
      </c>
      <c r="AM199" s="2">
        <v>0</v>
      </c>
      <c r="AN199" s="3">
        <f t="shared" si="12"/>
        <v>276240.10000000003</v>
      </c>
      <c r="AO199">
        <f t="shared" si="13"/>
        <v>1924936.3</v>
      </c>
      <c r="AP199">
        <f t="shared" si="14"/>
        <v>106167</v>
      </c>
      <c r="AQ199" s="3">
        <f t="shared" si="15"/>
        <v>2307343.4</v>
      </c>
    </row>
    <row r="200" spans="1:43" x14ac:dyDescent="0.25">
      <c r="A200" s="2">
        <v>3</v>
      </c>
      <c r="B200" s="2">
        <v>2020</v>
      </c>
      <c r="C200" s="2">
        <v>6</v>
      </c>
      <c r="D200" s="4">
        <v>45188.800000000003</v>
      </c>
      <c r="E200" s="4">
        <v>111553.60000000001</v>
      </c>
      <c r="F200" s="4">
        <v>70512.600000000006</v>
      </c>
      <c r="G200" s="2">
        <v>180.1</v>
      </c>
      <c r="H200" s="4">
        <v>3829.2</v>
      </c>
      <c r="I200" s="2">
        <v>0</v>
      </c>
      <c r="J200" s="2">
        <v>0</v>
      </c>
      <c r="K200" s="4">
        <v>7655.1</v>
      </c>
      <c r="L200" s="4">
        <v>1925.9</v>
      </c>
      <c r="M200" s="2">
        <v>0</v>
      </c>
      <c r="N200" s="2">
        <v>0</v>
      </c>
      <c r="O200" s="2">
        <v>551.20000000000005</v>
      </c>
      <c r="P200" s="4">
        <v>24479.5</v>
      </c>
      <c r="Q200" s="4">
        <v>49383.5</v>
      </c>
      <c r="R200" s="4">
        <v>31425.1</v>
      </c>
      <c r="S200" s="4">
        <v>11464</v>
      </c>
      <c r="T200" s="2">
        <v>0</v>
      </c>
      <c r="U200" s="2">
        <v>0</v>
      </c>
      <c r="V200" s="2">
        <v>0</v>
      </c>
      <c r="W200" s="2">
        <v>0</v>
      </c>
      <c r="X200" s="2">
        <v>853.8</v>
      </c>
      <c r="Y200" s="4">
        <v>18462.3</v>
      </c>
      <c r="Z200" s="4">
        <v>273069.09999999998</v>
      </c>
      <c r="AA200" s="4">
        <v>399660.9</v>
      </c>
      <c r="AB200" s="4">
        <v>435684.2</v>
      </c>
      <c r="AC200" s="4">
        <v>327211.90000000002</v>
      </c>
      <c r="AD200" s="4">
        <v>531416.9</v>
      </c>
      <c r="AE200" s="2">
        <v>0</v>
      </c>
      <c r="AF200" s="4">
        <v>92356.9</v>
      </c>
      <c r="AG200" s="2">
        <v>0</v>
      </c>
      <c r="AH200" s="2">
        <v>0</v>
      </c>
      <c r="AI200" s="2">
        <v>0</v>
      </c>
      <c r="AJ200" s="2">
        <v>0</v>
      </c>
      <c r="AK200" s="2">
        <v>0</v>
      </c>
      <c r="AL200" s="2">
        <v>0</v>
      </c>
      <c r="AM200" s="2">
        <v>0</v>
      </c>
      <c r="AN200" s="3">
        <f t="shared" si="12"/>
        <v>240845.30000000005</v>
      </c>
      <c r="AO200">
        <f t="shared" si="13"/>
        <v>2103662.4</v>
      </c>
      <c r="AP200">
        <f t="shared" si="14"/>
        <v>92356.9</v>
      </c>
      <c r="AQ200" s="3">
        <f t="shared" si="15"/>
        <v>2436864.6</v>
      </c>
    </row>
    <row r="201" spans="1:43" x14ac:dyDescent="0.25">
      <c r="A201" s="2">
        <v>3</v>
      </c>
      <c r="B201" s="2">
        <v>2020</v>
      </c>
      <c r="C201" s="2">
        <v>7</v>
      </c>
      <c r="D201" s="4">
        <v>36749.4</v>
      </c>
      <c r="E201" s="4">
        <v>92676.800000000003</v>
      </c>
      <c r="F201" s="4">
        <v>49390.400000000001</v>
      </c>
      <c r="G201" s="2">
        <v>106</v>
      </c>
      <c r="H201" s="4">
        <v>2237.4</v>
      </c>
      <c r="I201" s="2">
        <v>1.2</v>
      </c>
      <c r="J201" s="2">
        <v>0</v>
      </c>
      <c r="K201" s="4">
        <v>3863.4</v>
      </c>
      <c r="L201" s="4">
        <v>1253.5999999999999</v>
      </c>
      <c r="M201" s="2">
        <v>0</v>
      </c>
      <c r="N201" s="2">
        <v>0</v>
      </c>
      <c r="O201" s="2">
        <v>505.6</v>
      </c>
      <c r="P201" s="4">
        <v>24165.3</v>
      </c>
      <c r="Q201" s="4">
        <v>48768.2</v>
      </c>
      <c r="R201" s="4">
        <v>28971</v>
      </c>
      <c r="S201" s="4">
        <v>11669.1</v>
      </c>
      <c r="T201" s="2">
        <v>0</v>
      </c>
      <c r="U201" s="2">
        <v>0</v>
      </c>
      <c r="V201" s="2">
        <v>0</v>
      </c>
      <c r="W201" s="2">
        <v>0</v>
      </c>
      <c r="X201" s="4">
        <v>1051.4000000000001</v>
      </c>
      <c r="Y201" s="4">
        <v>19492.599999999999</v>
      </c>
      <c r="Z201" s="4">
        <v>261532.79999999999</v>
      </c>
      <c r="AA201" s="4">
        <v>392041.3</v>
      </c>
      <c r="AB201" s="4">
        <v>403361</v>
      </c>
      <c r="AC201" s="4">
        <v>312263.2</v>
      </c>
      <c r="AD201" s="4">
        <v>476419.6</v>
      </c>
      <c r="AE201" s="2">
        <v>0</v>
      </c>
      <c r="AF201" s="4">
        <v>92990.1</v>
      </c>
      <c r="AG201" s="2">
        <v>0</v>
      </c>
      <c r="AH201" s="2">
        <v>0</v>
      </c>
      <c r="AI201" s="2">
        <v>0</v>
      </c>
      <c r="AJ201" s="2">
        <v>0</v>
      </c>
      <c r="AK201" s="2">
        <v>0</v>
      </c>
      <c r="AL201" s="2">
        <v>0</v>
      </c>
      <c r="AM201" s="2">
        <v>0</v>
      </c>
      <c r="AN201" s="3">
        <f t="shared" si="12"/>
        <v>186278.2</v>
      </c>
      <c r="AO201">
        <f t="shared" si="13"/>
        <v>1980241.1</v>
      </c>
      <c r="AP201">
        <f t="shared" si="14"/>
        <v>92990.1</v>
      </c>
      <c r="AQ201" s="3">
        <f t="shared" si="15"/>
        <v>2259509.4000000004</v>
      </c>
    </row>
    <row r="202" spans="1:43" x14ac:dyDescent="0.25">
      <c r="A202" s="2">
        <v>3</v>
      </c>
      <c r="B202" s="2">
        <v>2020</v>
      </c>
      <c r="C202" s="2">
        <v>8</v>
      </c>
      <c r="D202" s="4">
        <v>36071.4</v>
      </c>
      <c r="E202" s="4">
        <v>90029.7</v>
      </c>
      <c r="F202" s="4">
        <v>47240.6</v>
      </c>
      <c r="G202" s="2">
        <v>118.9</v>
      </c>
      <c r="H202" s="4">
        <v>2435.9</v>
      </c>
      <c r="I202" s="2">
        <v>26.7</v>
      </c>
      <c r="J202" s="2">
        <v>0</v>
      </c>
      <c r="K202" s="4">
        <v>3642.2</v>
      </c>
      <c r="L202" s="4">
        <v>1337.9</v>
      </c>
      <c r="M202" s="2">
        <v>0</v>
      </c>
      <c r="N202" s="2">
        <v>0</v>
      </c>
      <c r="O202" s="2">
        <v>702.3</v>
      </c>
      <c r="P202" s="4">
        <v>24255.9</v>
      </c>
      <c r="Q202" s="4">
        <v>50190.400000000001</v>
      </c>
      <c r="R202" s="4">
        <v>32240.799999999999</v>
      </c>
      <c r="S202" s="4">
        <v>5776.2</v>
      </c>
      <c r="T202" s="2">
        <v>0</v>
      </c>
      <c r="U202" s="2">
        <v>0</v>
      </c>
      <c r="V202" s="2">
        <v>0</v>
      </c>
      <c r="W202" s="2">
        <v>0</v>
      </c>
      <c r="X202" s="2">
        <v>843.1</v>
      </c>
      <c r="Y202" s="4">
        <v>19024</v>
      </c>
      <c r="Z202" s="4">
        <v>270235.2</v>
      </c>
      <c r="AA202" s="4">
        <v>406444.2</v>
      </c>
      <c r="AB202" s="4">
        <v>451526.7</v>
      </c>
      <c r="AC202" s="4">
        <v>327776.5</v>
      </c>
      <c r="AD202" s="4">
        <v>508243.1</v>
      </c>
      <c r="AE202" s="2">
        <v>0</v>
      </c>
      <c r="AF202" s="4">
        <v>84237.4</v>
      </c>
      <c r="AG202" s="2">
        <v>0</v>
      </c>
      <c r="AH202" s="2">
        <v>0</v>
      </c>
      <c r="AI202" s="2">
        <v>0</v>
      </c>
      <c r="AJ202" s="2">
        <v>0</v>
      </c>
      <c r="AK202" s="2">
        <v>0</v>
      </c>
      <c r="AL202" s="2">
        <v>0</v>
      </c>
      <c r="AM202" s="2">
        <v>0</v>
      </c>
      <c r="AN202" s="3">
        <f t="shared" si="12"/>
        <v>180903.30000000002</v>
      </c>
      <c r="AO202">
        <f t="shared" si="13"/>
        <v>2097258.4</v>
      </c>
      <c r="AP202">
        <f t="shared" si="14"/>
        <v>84237.4</v>
      </c>
      <c r="AQ202" s="3">
        <f t="shared" si="15"/>
        <v>2362399.0999999996</v>
      </c>
    </row>
    <row r="203" spans="1:43" x14ac:dyDescent="0.25">
      <c r="A203" s="2">
        <v>3</v>
      </c>
      <c r="B203" s="2">
        <v>2020</v>
      </c>
      <c r="C203" s="2">
        <v>9</v>
      </c>
      <c r="D203" s="4">
        <v>35339</v>
      </c>
      <c r="E203" s="4">
        <v>88453.9</v>
      </c>
      <c r="F203" s="4">
        <v>48669.8</v>
      </c>
      <c r="G203" s="2">
        <v>76.400000000000006</v>
      </c>
      <c r="H203" s="4">
        <v>2634.2</v>
      </c>
      <c r="I203" s="2">
        <v>48.8</v>
      </c>
      <c r="J203" s="2">
        <v>0</v>
      </c>
      <c r="K203" s="4">
        <v>3181</v>
      </c>
      <c r="L203" s="4">
        <v>1150</v>
      </c>
      <c r="M203" s="2">
        <v>0</v>
      </c>
      <c r="N203" s="2">
        <v>0</v>
      </c>
      <c r="O203" s="2">
        <v>528.70000000000005</v>
      </c>
      <c r="P203" s="4">
        <v>23454.6</v>
      </c>
      <c r="Q203" s="4">
        <v>51061.599999999999</v>
      </c>
      <c r="R203" s="4">
        <v>35690.800000000003</v>
      </c>
      <c r="S203" s="4">
        <v>5156.1000000000004</v>
      </c>
      <c r="T203" s="2">
        <v>0</v>
      </c>
      <c r="U203" s="2">
        <v>0</v>
      </c>
      <c r="V203" s="2">
        <v>0</v>
      </c>
      <c r="W203" s="2">
        <v>0</v>
      </c>
      <c r="X203" s="2">
        <v>969.6</v>
      </c>
      <c r="Y203" s="4">
        <v>19952.599999999999</v>
      </c>
      <c r="Z203" s="4">
        <v>309089.7</v>
      </c>
      <c r="AA203" s="4">
        <v>384538.7</v>
      </c>
      <c r="AB203" s="4">
        <v>407566.5</v>
      </c>
      <c r="AC203" s="4">
        <v>323794.3</v>
      </c>
      <c r="AD203" s="4">
        <v>507935</v>
      </c>
      <c r="AE203" s="2">
        <v>0</v>
      </c>
      <c r="AF203" s="4">
        <v>90929.2</v>
      </c>
      <c r="AG203" s="2">
        <v>0</v>
      </c>
      <c r="AH203" s="2">
        <v>0</v>
      </c>
      <c r="AI203" s="2">
        <v>0</v>
      </c>
      <c r="AJ203" s="2">
        <v>0</v>
      </c>
      <c r="AK203" s="2">
        <v>0</v>
      </c>
      <c r="AL203" s="2">
        <v>0</v>
      </c>
      <c r="AM203" s="2">
        <v>0</v>
      </c>
      <c r="AN203" s="3">
        <f t="shared" si="12"/>
        <v>179553.1</v>
      </c>
      <c r="AO203">
        <f t="shared" si="13"/>
        <v>2069738.2</v>
      </c>
      <c r="AP203">
        <f t="shared" si="14"/>
        <v>90929.2</v>
      </c>
      <c r="AQ203" s="3">
        <f t="shared" si="15"/>
        <v>2340220.5</v>
      </c>
    </row>
    <row r="204" spans="1:43" x14ac:dyDescent="0.25">
      <c r="A204" s="2">
        <v>3</v>
      </c>
      <c r="B204" s="2">
        <v>2020</v>
      </c>
      <c r="C204" s="2">
        <v>10</v>
      </c>
      <c r="D204" s="4">
        <v>38549</v>
      </c>
      <c r="E204" s="4">
        <v>93863.9</v>
      </c>
      <c r="F204" s="4">
        <v>56059</v>
      </c>
      <c r="G204" s="2">
        <v>112.8</v>
      </c>
      <c r="H204" s="4">
        <v>4009.6</v>
      </c>
      <c r="I204" s="2">
        <v>41.9</v>
      </c>
      <c r="J204" s="2">
        <v>0</v>
      </c>
      <c r="K204" s="4">
        <v>5673.8</v>
      </c>
      <c r="L204" s="4">
        <v>1937.8</v>
      </c>
      <c r="M204" s="2">
        <v>0</v>
      </c>
      <c r="N204" s="2">
        <v>0</v>
      </c>
      <c r="O204" s="2">
        <v>492.4</v>
      </c>
      <c r="P204" s="4">
        <v>24700.5</v>
      </c>
      <c r="Q204" s="4">
        <v>53049.7</v>
      </c>
      <c r="R204" s="4">
        <v>36396</v>
      </c>
      <c r="S204" s="4">
        <v>5790.3</v>
      </c>
      <c r="T204" s="2">
        <v>0</v>
      </c>
      <c r="U204" s="2">
        <v>0</v>
      </c>
      <c r="V204" s="2">
        <v>0</v>
      </c>
      <c r="W204" s="2">
        <v>0</v>
      </c>
      <c r="X204" s="2">
        <v>982.7</v>
      </c>
      <c r="Y204" s="4">
        <v>21316.2</v>
      </c>
      <c r="Z204" s="4">
        <v>281527.40000000002</v>
      </c>
      <c r="AA204" s="4">
        <v>407564</v>
      </c>
      <c r="AB204" s="4">
        <v>481866.4</v>
      </c>
      <c r="AC204" s="4">
        <v>308950.09999999998</v>
      </c>
      <c r="AD204" s="4">
        <v>533852.30000000005</v>
      </c>
      <c r="AE204" s="2">
        <v>0</v>
      </c>
      <c r="AF204" s="4">
        <v>97130</v>
      </c>
      <c r="AG204" s="2">
        <v>0</v>
      </c>
      <c r="AH204" s="2">
        <v>0</v>
      </c>
      <c r="AI204" s="2">
        <v>0</v>
      </c>
      <c r="AJ204" s="2">
        <v>0</v>
      </c>
      <c r="AK204" s="2">
        <v>0</v>
      </c>
      <c r="AL204" s="2">
        <v>0</v>
      </c>
      <c r="AM204" s="2">
        <v>0</v>
      </c>
      <c r="AN204" s="3">
        <f t="shared" si="12"/>
        <v>200247.79999999996</v>
      </c>
      <c r="AO204">
        <f t="shared" si="13"/>
        <v>2156488</v>
      </c>
      <c r="AP204">
        <f t="shared" si="14"/>
        <v>97130</v>
      </c>
      <c r="AQ204" s="3">
        <f t="shared" si="15"/>
        <v>2453865.7999999998</v>
      </c>
    </row>
    <row r="205" spans="1:43" x14ac:dyDescent="0.25">
      <c r="A205" s="2">
        <v>3</v>
      </c>
      <c r="B205" s="2">
        <v>2020</v>
      </c>
      <c r="C205" s="2">
        <v>11</v>
      </c>
      <c r="D205" s="4">
        <v>44130.400000000001</v>
      </c>
      <c r="E205" s="4">
        <v>104146.4</v>
      </c>
      <c r="F205" s="4">
        <v>68850.3</v>
      </c>
      <c r="G205" s="2">
        <v>108.4</v>
      </c>
      <c r="H205" s="4">
        <v>6013.4</v>
      </c>
      <c r="I205" s="2">
        <v>37.4</v>
      </c>
      <c r="J205" s="2">
        <v>0</v>
      </c>
      <c r="K205" s="4">
        <v>8067.9</v>
      </c>
      <c r="L205" s="4">
        <v>2786.1</v>
      </c>
      <c r="M205" s="2">
        <v>0</v>
      </c>
      <c r="N205" s="2">
        <v>0</v>
      </c>
      <c r="O205" s="2">
        <v>630.29999999999995</v>
      </c>
      <c r="P205" s="4">
        <v>26309.4</v>
      </c>
      <c r="Q205" s="4">
        <v>61146.9</v>
      </c>
      <c r="R205" s="4">
        <v>36464.300000000003</v>
      </c>
      <c r="S205" s="4">
        <v>6738.6</v>
      </c>
      <c r="T205" s="2">
        <v>0</v>
      </c>
      <c r="U205" s="2">
        <v>0</v>
      </c>
      <c r="V205" s="2">
        <v>0</v>
      </c>
      <c r="W205" s="2">
        <v>0</v>
      </c>
      <c r="X205" s="2">
        <v>891.6</v>
      </c>
      <c r="Y205" s="4">
        <v>22041.599999999999</v>
      </c>
      <c r="Z205" s="4">
        <v>299200.09999999998</v>
      </c>
      <c r="AA205" s="4">
        <v>452426.5</v>
      </c>
      <c r="AB205" s="4">
        <v>551798.1</v>
      </c>
      <c r="AC205" s="4">
        <v>352640.4</v>
      </c>
      <c r="AD205" s="4">
        <v>571857.4</v>
      </c>
      <c r="AE205" s="2">
        <v>0</v>
      </c>
      <c r="AF205" s="4">
        <v>106653.3</v>
      </c>
      <c r="AG205" s="2">
        <v>0</v>
      </c>
      <c r="AH205" s="2">
        <v>0</v>
      </c>
      <c r="AI205" s="2">
        <v>0</v>
      </c>
      <c r="AJ205" s="2">
        <v>0</v>
      </c>
      <c r="AK205" s="2">
        <v>0</v>
      </c>
      <c r="AL205" s="2">
        <v>0</v>
      </c>
      <c r="AM205" s="2">
        <v>0</v>
      </c>
      <c r="AN205" s="3">
        <f t="shared" si="12"/>
        <v>234140.29999999996</v>
      </c>
      <c r="AO205">
        <f t="shared" si="13"/>
        <v>2382145.1999999997</v>
      </c>
      <c r="AP205">
        <f t="shared" si="14"/>
        <v>106653.3</v>
      </c>
      <c r="AQ205" s="3">
        <f t="shared" si="15"/>
        <v>2722938.7999999993</v>
      </c>
    </row>
    <row r="206" spans="1:43" x14ac:dyDescent="0.25">
      <c r="A206" s="2">
        <v>3</v>
      </c>
      <c r="B206" s="2">
        <v>2020</v>
      </c>
      <c r="C206" s="2">
        <v>12</v>
      </c>
      <c r="D206" s="4">
        <v>59970.9</v>
      </c>
      <c r="E206" s="4">
        <v>148310.79999999999</v>
      </c>
      <c r="F206" s="4">
        <v>103709.5</v>
      </c>
      <c r="G206" s="2">
        <v>202.1</v>
      </c>
      <c r="H206" s="4">
        <v>13724.6</v>
      </c>
      <c r="I206" s="2">
        <v>46.7</v>
      </c>
      <c r="J206" s="2">
        <v>0</v>
      </c>
      <c r="K206" s="4">
        <v>17229.900000000001</v>
      </c>
      <c r="L206" s="4">
        <v>4626.1000000000004</v>
      </c>
      <c r="M206" s="2">
        <v>0</v>
      </c>
      <c r="N206" s="2">
        <v>0</v>
      </c>
      <c r="O206" s="2">
        <v>999.3</v>
      </c>
      <c r="P206" s="4">
        <v>30710.400000000001</v>
      </c>
      <c r="Q206" s="4">
        <v>68515.600000000006</v>
      </c>
      <c r="R206" s="4">
        <v>42409.4</v>
      </c>
      <c r="S206" s="4">
        <v>6260.1</v>
      </c>
      <c r="T206" s="2">
        <v>0</v>
      </c>
      <c r="U206" s="2">
        <v>0</v>
      </c>
      <c r="V206" s="2">
        <v>0</v>
      </c>
      <c r="W206" s="2">
        <v>0</v>
      </c>
      <c r="X206" s="2">
        <v>879.6</v>
      </c>
      <c r="Y206" s="4">
        <v>24912.5</v>
      </c>
      <c r="Z206" s="4">
        <v>347327.5</v>
      </c>
      <c r="AA206" s="4">
        <v>499829</v>
      </c>
      <c r="AB206" s="4">
        <v>520373.8</v>
      </c>
      <c r="AC206" s="4">
        <v>387254</v>
      </c>
      <c r="AD206" s="4">
        <v>547623.69999999995</v>
      </c>
      <c r="AE206" s="2">
        <v>0</v>
      </c>
      <c r="AF206" s="4">
        <v>124350.5</v>
      </c>
      <c r="AG206" s="2">
        <v>0</v>
      </c>
      <c r="AH206" s="2">
        <v>0</v>
      </c>
      <c r="AI206" s="2">
        <v>0</v>
      </c>
      <c r="AJ206" s="2">
        <v>0</v>
      </c>
      <c r="AK206" s="2">
        <v>0</v>
      </c>
      <c r="AL206" s="2">
        <v>0</v>
      </c>
      <c r="AM206" s="2">
        <v>0</v>
      </c>
      <c r="AN206" s="3">
        <f t="shared" si="12"/>
        <v>347820.59999999992</v>
      </c>
      <c r="AO206">
        <f t="shared" si="13"/>
        <v>2477094.9</v>
      </c>
      <c r="AP206">
        <f t="shared" si="14"/>
        <v>124350.5</v>
      </c>
      <c r="AQ206" s="3">
        <f t="shared" si="15"/>
        <v>2949266</v>
      </c>
    </row>
    <row r="207" spans="1:43" x14ac:dyDescent="0.25">
      <c r="A207" s="2">
        <v>4</v>
      </c>
      <c r="B207" s="2">
        <v>2020</v>
      </c>
      <c r="C207" s="2">
        <v>1</v>
      </c>
      <c r="D207" s="4">
        <v>87999.6</v>
      </c>
      <c r="E207" s="4">
        <v>530940.80000000005</v>
      </c>
      <c r="F207" s="4">
        <v>720876.1</v>
      </c>
      <c r="G207" s="2">
        <v>108.1</v>
      </c>
      <c r="H207" s="4">
        <v>120168.2</v>
      </c>
      <c r="I207" s="4">
        <v>5675.9</v>
      </c>
      <c r="J207" s="2">
        <v>190.1</v>
      </c>
      <c r="K207" s="4">
        <v>6165.7</v>
      </c>
      <c r="L207" s="4">
        <v>8355.1</v>
      </c>
      <c r="M207" s="2">
        <v>0</v>
      </c>
      <c r="N207" s="2">
        <v>0</v>
      </c>
      <c r="O207" s="2">
        <v>454.6</v>
      </c>
      <c r="P207" s="4">
        <v>40081.5</v>
      </c>
      <c r="Q207" s="4">
        <v>187940.5</v>
      </c>
      <c r="R207" s="4">
        <v>219965.9</v>
      </c>
      <c r="S207" s="4">
        <v>113546.6</v>
      </c>
      <c r="T207" s="4">
        <v>29502.9</v>
      </c>
      <c r="U207" s="2">
        <v>910</v>
      </c>
      <c r="V207" s="2">
        <v>0</v>
      </c>
      <c r="W207" s="2">
        <v>0</v>
      </c>
      <c r="X207" s="2">
        <v>469.9</v>
      </c>
      <c r="Y207" s="4">
        <v>49040.1</v>
      </c>
      <c r="Z207" s="4">
        <v>1015780.2</v>
      </c>
      <c r="AA207" s="4">
        <v>2605533.2000000002</v>
      </c>
      <c r="AB207" s="4">
        <v>1870597.5</v>
      </c>
      <c r="AC207" s="4">
        <v>1149689.1000000001</v>
      </c>
      <c r="AD207" s="4">
        <v>3251758.4</v>
      </c>
      <c r="AE207" s="2">
        <v>0</v>
      </c>
      <c r="AF207" s="4">
        <v>510307</v>
      </c>
      <c r="AG207" s="2">
        <v>0</v>
      </c>
      <c r="AH207" s="4">
        <v>563895.9</v>
      </c>
      <c r="AI207" s="2">
        <v>0</v>
      </c>
      <c r="AJ207" s="2">
        <v>0</v>
      </c>
      <c r="AK207" s="4">
        <v>18786177.199999999</v>
      </c>
      <c r="AL207" s="2">
        <v>0</v>
      </c>
      <c r="AM207" s="4">
        <v>41394.800000000003</v>
      </c>
      <c r="AN207" s="3">
        <f t="shared" si="12"/>
        <v>1480479.6</v>
      </c>
      <c r="AO207">
        <f t="shared" si="13"/>
        <v>10535270.4</v>
      </c>
      <c r="AP207">
        <f t="shared" si="14"/>
        <v>19901774.899999999</v>
      </c>
      <c r="AQ207" s="3">
        <f t="shared" si="15"/>
        <v>31917524.899999999</v>
      </c>
    </row>
    <row r="208" spans="1:43" x14ac:dyDescent="0.25">
      <c r="A208" s="2">
        <v>4</v>
      </c>
      <c r="B208" s="2">
        <v>2020</v>
      </c>
      <c r="C208" s="2">
        <v>2</v>
      </c>
      <c r="D208" s="4">
        <v>91655.9</v>
      </c>
      <c r="E208" s="4">
        <v>535726.80000000005</v>
      </c>
      <c r="F208" s="4">
        <v>667496.6</v>
      </c>
      <c r="G208" s="2">
        <v>50.5</v>
      </c>
      <c r="H208" s="4">
        <v>109870.39999999999</v>
      </c>
      <c r="I208" s="4">
        <v>5290.6</v>
      </c>
      <c r="J208" s="2">
        <v>148.19999999999999</v>
      </c>
      <c r="K208" s="4">
        <v>5293</v>
      </c>
      <c r="L208" s="4">
        <v>7724.6</v>
      </c>
      <c r="M208" s="2">
        <v>0</v>
      </c>
      <c r="N208" s="2">
        <v>0</v>
      </c>
      <c r="O208" s="2">
        <v>340.6</v>
      </c>
      <c r="P208" s="4">
        <v>44816.2</v>
      </c>
      <c r="Q208" s="4">
        <v>174392.3</v>
      </c>
      <c r="R208" s="4">
        <v>204742.5</v>
      </c>
      <c r="S208" s="4">
        <v>133911.79999999999</v>
      </c>
      <c r="T208" s="4">
        <v>11379.6</v>
      </c>
      <c r="U208" s="2">
        <v>879</v>
      </c>
      <c r="V208" s="2">
        <v>0</v>
      </c>
      <c r="W208" s="2">
        <v>0</v>
      </c>
      <c r="X208" s="2">
        <v>387.9</v>
      </c>
      <c r="Y208" s="4">
        <v>46330.9</v>
      </c>
      <c r="Z208" s="4">
        <v>898514.2</v>
      </c>
      <c r="AA208" s="4">
        <v>2234886.2999999998</v>
      </c>
      <c r="AB208" s="4">
        <v>1441985.9</v>
      </c>
      <c r="AC208" s="4">
        <v>839425.1</v>
      </c>
      <c r="AD208" s="4">
        <v>3246683.3</v>
      </c>
      <c r="AE208" s="2">
        <v>0</v>
      </c>
      <c r="AF208" s="4">
        <v>465103.6</v>
      </c>
      <c r="AG208" s="2">
        <v>0</v>
      </c>
      <c r="AH208" s="4">
        <v>504611.2</v>
      </c>
      <c r="AI208" s="2">
        <v>0</v>
      </c>
      <c r="AJ208" s="2">
        <v>0</v>
      </c>
      <c r="AK208" s="4">
        <v>27313207.199999999</v>
      </c>
      <c r="AL208" s="2">
        <v>0</v>
      </c>
      <c r="AM208" s="4">
        <v>38430</v>
      </c>
      <c r="AN208" s="3">
        <f t="shared" si="12"/>
        <v>1423256.6</v>
      </c>
      <c r="AO208">
        <f t="shared" si="13"/>
        <v>9278675.5999999978</v>
      </c>
      <c r="AP208">
        <f t="shared" si="14"/>
        <v>28321352</v>
      </c>
      <c r="AQ208" s="3">
        <f t="shared" si="15"/>
        <v>39023284.199999996</v>
      </c>
    </row>
    <row r="209" spans="1:43" x14ac:dyDescent="0.25">
      <c r="A209" s="2">
        <v>4</v>
      </c>
      <c r="B209" s="2">
        <v>2020</v>
      </c>
      <c r="C209" s="2">
        <v>3</v>
      </c>
      <c r="D209" s="4">
        <v>83293.399999999994</v>
      </c>
      <c r="E209" s="4">
        <v>472579.8</v>
      </c>
      <c r="F209" s="4">
        <v>647032.6</v>
      </c>
      <c r="G209" s="2">
        <v>43.2</v>
      </c>
      <c r="H209" s="4">
        <v>104411.9</v>
      </c>
      <c r="I209" s="4">
        <v>4599.2</v>
      </c>
      <c r="J209" s="2">
        <v>38.700000000000003</v>
      </c>
      <c r="K209" s="4">
        <v>4607.8999999999996</v>
      </c>
      <c r="L209" s="4">
        <v>5997.8</v>
      </c>
      <c r="M209" s="2">
        <v>0</v>
      </c>
      <c r="N209" s="2">
        <v>0</v>
      </c>
      <c r="O209" s="2">
        <v>376.4</v>
      </c>
      <c r="P209" s="4">
        <v>38337.9</v>
      </c>
      <c r="Q209" s="4">
        <v>171974.5</v>
      </c>
      <c r="R209" s="4">
        <v>208078.8</v>
      </c>
      <c r="S209" s="4">
        <v>133053</v>
      </c>
      <c r="T209" s="4">
        <v>12426.5</v>
      </c>
      <c r="U209" s="2">
        <v>885.9</v>
      </c>
      <c r="V209" s="2">
        <v>0</v>
      </c>
      <c r="W209" s="2">
        <v>0</v>
      </c>
      <c r="X209" s="2">
        <v>393.9</v>
      </c>
      <c r="Y209" s="4">
        <v>46292</v>
      </c>
      <c r="Z209" s="4">
        <v>895777.3</v>
      </c>
      <c r="AA209" s="4">
        <v>2282782.7999999998</v>
      </c>
      <c r="AB209" s="4">
        <v>1559916</v>
      </c>
      <c r="AC209" s="4">
        <v>960265.9</v>
      </c>
      <c r="AD209" s="4">
        <v>2767943.4</v>
      </c>
      <c r="AE209" s="2">
        <v>0</v>
      </c>
      <c r="AF209" s="4">
        <v>466500.9</v>
      </c>
      <c r="AG209" s="2">
        <v>0</v>
      </c>
      <c r="AH209" s="4">
        <v>551939.5</v>
      </c>
      <c r="AI209" s="2">
        <v>0</v>
      </c>
      <c r="AJ209" s="2">
        <v>0</v>
      </c>
      <c r="AK209" s="4">
        <v>22854280.300000001</v>
      </c>
      <c r="AL209" s="2">
        <v>0</v>
      </c>
      <c r="AM209" s="4">
        <v>32824.400000000001</v>
      </c>
      <c r="AN209" s="3">
        <f t="shared" si="12"/>
        <v>1322604.4999999995</v>
      </c>
      <c r="AO209">
        <f t="shared" si="13"/>
        <v>9078504.3000000007</v>
      </c>
      <c r="AP209">
        <f t="shared" si="14"/>
        <v>23905545.099999998</v>
      </c>
      <c r="AQ209" s="3">
        <f t="shared" si="15"/>
        <v>34306653.899999999</v>
      </c>
    </row>
    <row r="210" spans="1:43" x14ac:dyDescent="0.25">
      <c r="A210" s="2">
        <v>4</v>
      </c>
      <c r="B210" s="2">
        <v>2020</v>
      </c>
      <c r="C210" s="2">
        <v>4</v>
      </c>
      <c r="D210" s="4">
        <v>69320.800000000003</v>
      </c>
      <c r="E210" s="4">
        <v>397880.2</v>
      </c>
      <c r="F210" s="4">
        <v>464190.6</v>
      </c>
      <c r="G210" s="2">
        <v>54.6</v>
      </c>
      <c r="H210" s="4">
        <v>63584.9</v>
      </c>
      <c r="I210" s="4">
        <v>2170.4</v>
      </c>
      <c r="J210" s="2">
        <v>31.3</v>
      </c>
      <c r="K210" s="4">
        <v>2582.6</v>
      </c>
      <c r="L210" s="4">
        <v>2286.5</v>
      </c>
      <c r="M210" s="2">
        <v>0</v>
      </c>
      <c r="N210" s="2">
        <v>0</v>
      </c>
      <c r="O210" s="2">
        <v>255.6</v>
      </c>
      <c r="P210" s="4">
        <v>25736.5</v>
      </c>
      <c r="Q210" s="4">
        <v>114248.1</v>
      </c>
      <c r="R210" s="4">
        <v>126625.3</v>
      </c>
      <c r="S210" s="4">
        <v>78028.600000000006</v>
      </c>
      <c r="T210" s="4">
        <v>11693.6</v>
      </c>
      <c r="U210" s="2">
        <v>766</v>
      </c>
      <c r="V210" s="2">
        <v>0</v>
      </c>
      <c r="W210" s="2">
        <v>0</v>
      </c>
      <c r="X210" s="2">
        <v>289.5</v>
      </c>
      <c r="Y210" s="4">
        <v>30314.2</v>
      </c>
      <c r="Z210" s="4">
        <v>612851.69999999995</v>
      </c>
      <c r="AA210" s="4">
        <v>1305209</v>
      </c>
      <c r="AB210" s="4">
        <v>914732.7</v>
      </c>
      <c r="AC210" s="4">
        <v>654246.30000000005</v>
      </c>
      <c r="AD210" s="4">
        <v>2116304.2000000002</v>
      </c>
      <c r="AE210" s="2">
        <v>0</v>
      </c>
      <c r="AF210" s="4">
        <v>485307.5</v>
      </c>
      <c r="AG210" s="2">
        <v>0</v>
      </c>
      <c r="AH210" s="4">
        <v>361800.9</v>
      </c>
      <c r="AI210" s="2">
        <v>0</v>
      </c>
      <c r="AJ210" s="2">
        <v>0</v>
      </c>
      <c r="AK210" s="4">
        <v>25153150</v>
      </c>
      <c r="AL210" s="2">
        <v>0</v>
      </c>
      <c r="AM210" s="4">
        <v>24946.9</v>
      </c>
      <c r="AN210" s="3">
        <f t="shared" si="12"/>
        <v>1002101.9</v>
      </c>
      <c r="AO210">
        <f t="shared" si="13"/>
        <v>5991301.2999999998</v>
      </c>
      <c r="AP210">
        <f t="shared" si="14"/>
        <v>26025205.299999997</v>
      </c>
      <c r="AQ210" s="3">
        <f t="shared" si="15"/>
        <v>33018608.499999996</v>
      </c>
    </row>
    <row r="211" spans="1:43" x14ac:dyDescent="0.25">
      <c r="A211" s="2">
        <v>4</v>
      </c>
      <c r="B211" s="2">
        <v>2020</v>
      </c>
      <c r="C211" s="2">
        <v>5</v>
      </c>
      <c r="D211" s="4">
        <v>64791.1</v>
      </c>
      <c r="E211" s="4">
        <v>374739.8</v>
      </c>
      <c r="F211" s="4">
        <v>329371.7</v>
      </c>
      <c r="G211" s="2">
        <v>48.5</v>
      </c>
      <c r="H211" s="4">
        <v>32688.7</v>
      </c>
      <c r="I211" s="4">
        <v>1022.6</v>
      </c>
      <c r="J211" s="2">
        <v>30.3</v>
      </c>
      <c r="K211" s="4">
        <v>1151.7</v>
      </c>
      <c r="L211" s="2">
        <v>188.3</v>
      </c>
      <c r="M211" s="2">
        <v>0</v>
      </c>
      <c r="N211" s="2">
        <v>0</v>
      </c>
      <c r="O211" s="2">
        <v>286.39999999999998</v>
      </c>
      <c r="P211" s="4">
        <v>21437.200000000001</v>
      </c>
      <c r="Q211" s="4">
        <v>97115.1</v>
      </c>
      <c r="R211" s="4">
        <v>91593.7</v>
      </c>
      <c r="S211" s="4">
        <v>54036.6</v>
      </c>
      <c r="T211" s="2">
        <v>0</v>
      </c>
      <c r="U211" s="2">
        <v>728.7</v>
      </c>
      <c r="V211" s="2">
        <v>0</v>
      </c>
      <c r="W211" s="2">
        <v>0</v>
      </c>
      <c r="X211" s="2">
        <v>299.60000000000002</v>
      </c>
      <c r="Y211" s="4">
        <v>24365.3</v>
      </c>
      <c r="Z211" s="4">
        <v>483548.7</v>
      </c>
      <c r="AA211" s="4">
        <v>854534.4</v>
      </c>
      <c r="AB211" s="4">
        <v>664350.5</v>
      </c>
      <c r="AC211" s="4">
        <v>610223.69999999995</v>
      </c>
      <c r="AD211" s="4">
        <v>2058526.2</v>
      </c>
      <c r="AE211" s="2">
        <v>0</v>
      </c>
      <c r="AF211" s="4">
        <v>496128.4</v>
      </c>
      <c r="AG211" s="2">
        <v>0</v>
      </c>
      <c r="AH211" s="4">
        <v>433661.4</v>
      </c>
      <c r="AI211" s="2">
        <v>0</v>
      </c>
      <c r="AJ211" s="2">
        <v>0</v>
      </c>
      <c r="AK211" s="4">
        <v>25003990</v>
      </c>
      <c r="AL211" s="2">
        <v>0</v>
      </c>
      <c r="AM211" s="4">
        <v>27656.1</v>
      </c>
      <c r="AN211" s="3">
        <f t="shared" si="12"/>
        <v>804032.7</v>
      </c>
      <c r="AO211">
        <f t="shared" si="13"/>
        <v>4961046.1000000006</v>
      </c>
      <c r="AP211">
        <f t="shared" si="14"/>
        <v>25961435.900000002</v>
      </c>
      <c r="AQ211" s="3">
        <f t="shared" si="15"/>
        <v>31726514.700000003</v>
      </c>
    </row>
    <row r="212" spans="1:43" x14ac:dyDescent="0.25">
      <c r="A212" s="2">
        <v>4</v>
      </c>
      <c r="B212" s="2">
        <v>2020</v>
      </c>
      <c r="C212" s="2">
        <v>6</v>
      </c>
      <c r="D212" s="4">
        <v>60437.3</v>
      </c>
      <c r="E212" s="4">
        <v>357026.7</v>
      </c>
      <c r="F212" s="4">
        <v>319518.7</v>
      </c>
      <c r="G212" s="2">
        <v>44.8</v>
      </c>
      <c r="H212" s="4">
        <v>41775.300000000003</v>
      </c>
      <c r="I212" s="4">
        <v>1619.3</v>
      </c>
      <c r="J212" s="2">
        <v>98.3</v>
      </c>
      <c r="K212" s="2">
        <v>885.1</v>
      </c>
      <c r="L212" s="2">
        <v>342</v>
      </c>
      <c r="M212" s="2">
        <v>0</v>
      </c>
      <c r="N212" s="2">
        <v>0</v>
      </c>
      <c r="O212" s="2">
        <v>359.3</v>
      </c>
      <c r="P212" s="4">
        <v>25149.4</v>
      </c>
      <c r="Q212" s="4">
        <v>111428</v>
      </c>
      <c r="R212" s="4">
        <v>116831.4</v>
      </c>
      <c r="S212" s="4">
        <v>25212.2</v>
      </c>
      <c r="T212" s="4">
        <v>18137.599999999999</v>
      </c>
      <c r="U212" s="2">
        <v>709.14</v>
      </c>
      <c r="V212" s="2">
        <v>0</v>
      </c>
      <c r="W212" s="2">
        <v>0</v>
      </c>
      <c r="X212" s="2">
        <v>253.9</v>
      </c>
      <c r="Y212" s="4">
        <v>26417.8</v>
      </c>
      <c r="Z212" s="4">
        <v>600794.5</v>
      </c>
      <c r="AA212" s="4">
        <v>1065809</v>
      </c>
      <c r="AB212" s="4">
        <v>742480.8</v>
      </c>
      <c r="AC212" s="4">
        <v>631850.6</v>
      </c>
      <c r="AD212" s="4">
        <v>2281922.5600000001</v>
      </c>
      <c r="AE212" s="2">
        <v>0</v>
      </c>
      <c r="AF212" s="4">
        <v>468161.5</v>
      </c>
      <c r="AG212" s="2">
        <v>0</v>
      </c>
      <c r="AH212" s="4">
        <v>475722.8</v>
      </c>
      <c r="AI212" s="2">
        <v>0</v>
      </c>
      <c r="AJ212" s="2">
        <v>0</v>
      </c>
      <c r="AK212" s="4">
        <v>30593910</v>
      </c>
      <c r="AL212" s="2">
        <v>0</v>
      </c>
      <c r="AM212" s="4">
        <v>26513.5</v>
      </c>
      <c r="AN212" s="3">
        <f t="shared" si="12"/>
        <v>781747.50000000012</v>
      </c>
      <c r="AO212">
        <f t="shared" si="13"/>
        <v>5647356.2000000002</v>
      </c>
      <c r="AP212">
        <f t="shared" si="14"/>
        <v>31564307.800000001</v>
      </c>
      <c r="AQ212" s="3">
        <f t="shared" si="15"/>
        <v>37993411.5</v>
      </c>
    </row>
    <row r="213" spans="1:43" x14ac:dyDescent="0.25">
      <c r="A213" s="2">
        <v>4</v>
      </c>
      <c r="B213" s="2">
        <v>2020</v>
      </c>
      <c r="C213" s="2">
        <v>7</v>
      </c>
      <c r="D213" s="4">
        <v>53204.9</v>
      </c>
      <c r="E213" s="4">
        <v>324643.40000000002</v>
      </c>
      <c r="F213" s="4">
        <v>258341.2</v>
      </c>
      <c r="G213" s="2">
        <v>50.2</v>
      </c>
      <c r="H213" s="4">
        <v>24161.1</v>
      </c>
      <c r="I213" s="2">
        <v>808.1</v>
      </c>
      <c r="J213" s="2">
        <v>40.700000000000003</v>
      </c>
      <c r="K213" s="4">
        <v>1448.9</v>
      </c>
      <c r="L213" s="2">
        <v>601.79999999999995</v>
      </c>
      <c r="M213" s="2">
        <v>0</v>
      </c>
      <c r="N213" s="2">
        <v>0</v>
      </c>
      <c r="O213" s="2">
        <v>359.6</v>
      </c>
      <c r="P213" s="4">
        <v>25800.400000000001</v>
      </c>
      <c r="Q213" s="4">
        <v>124627.6</v>
      </c>
      <c r="R213" s="4">
        <v>132127.4</v>
      </c>
      <c r="S213" s="4">
        <v>29366.400000000001</v>
      </c>
      <c r="T213" s="4">
        <v>1011.7</v>
      </c>
      <c r="U213" s="2">
        <v>714.6</v>
      </c>
      <c r="V213" s="2">
        <v>0</v>
      </c>
      <c r="W213" s="2">
        <v>0</v>
      </c>
      <c r="X213" s="2">
        <v>411.2</v>
      </c>
      <c r="Y213" s="4">
        <v>25920.6</v>
      </c>
      <c r="Z213" s="4">
        <v>667006.69999999995</v>
      </c>
      <c r="AA213" s="4">
        <v>1175441.7</v>
      </c>
      <c r="AB213" s="4">
        <v>698370.4</v>
      </c>
      <c r="AC213" s="4">
        <v>742489.9</v>
      </c>
      <c r="AD213" s="4">
        <v>2407257.6</v>
      </c>
      <c r="AE213" s="2">
        <v>0</v>
      </c>
      <c r="AF213" s="4">
        <v>471938</v>
      </c>
      <c r="AG213" s="2">
        <v>0</v>
      </c>
      <c r="AH213" s="4">
        <v>591464.80000000005</v>
      </c>
      <c r="AI213" s="2">
        <v>0</v>
      </c>
      <c r="AJ213" s="2">
        <v>0</v>
      </c>
      <c r="AK213" s="4">
        <v>31396300</v>
      </c>
      <c r="AL213" s="2">
        <v>0</v>
      </c>
      <c r="AM213" s="4">
        <v>27045.599999999999</v>
      </c>
      <c r="AN213" s="3">
        <f t="shared" si="12"/>
        <v>663300.29999999993</v>
      </c>
      <c r="AO213">
        <f t="shared" si="13"/>
        <v>6030905.7999999998</v>
      </c>
      <c r="AP213">
        <f t="shared" si="14"/>
        <v>32486748.400000002</v>
      </c>
      <c r="AQ213" s="3">
        <f t="shared" si="15"/>
        <v>39180954.5</v>
      </c>
    </row>
    <row r="214" spans="1:43" x14ac:dyDescent="0.25">
      <c r="A214" s="2">
        <v>4</v>
      </c>
      <c r="B214" s="2">
        <v>2020</v>
      </c>
      <c r="C214" s="2">
        <v>8</v>
      </c>
      <c r="D214" s="4">
        <v>49563.199999999997</v>
      </c>
      <c r="E214" s="4">
        <v>303823.2</v>
      </c>
      <c r="F214" s="4">
        <v>230346.7</v>
      </c>
      <c r="G214" s="2">
        <v>58.8</v>
      </c>
      <c r="H214" s="4">
        <v>17296.8</v>
      </c>
      <c r="I214" s="2">
        <v>892</v>
      </c>
      <c r="J214" s="2">
        <v>38.5</v>
      </c>
      <c r="K214" s="4">
        <v>1591</v>
      </c>
      <c r="L214" s="2">
        <v>543.4</v>
      </c>
      <c r="M214" s="2">
        <v>0</v>
      </c>
      <c r="N214" s="2">
        <v>0</v>
      </c>
      <c r="O214" s="2">
        <v>309.7</v>
      </c>
      <c r="P214" s="4">
        <v>25777.1</v>
      </c>
      <c r="Q214" s="4">
        <v>124422.6</v>
      </c>
      <c r="R214" s="4">
        <v>131603.9</v>
      </c>
      <c r="S214" s="4">
        <v>40275.199999999997</v>
      </c>
      <c r="T214" s="4">
        <v>19102.400000000001</v>
      </c>
      <c r="U214" s="2">
        <v>702.9</v>
      </c>
      <c r="V214" s="2">
        <v>0</v>
      </c>
      <c r="W214" s="2">
        <v>0</v>
      </c>
      <c r="X214" s="2">
        <v>391.1</v>
      </c>
      <c r="Y214" s="4">
        <v>26023.8</v>
      </c>
      <c r="Z214" s="4">
        <v>629153.19999999995</v>
      </c>
      <c r="AA214" s="4">
        <v>1165580.8999999999</v>
      </c>
      <c r="AB214" s="4">
        <v>781416.5</v>
      </c>
      <c r="AC214" s="4">
        <v>692110.5</v>
      </c>
      <c r="AD214" s="4">
        <v>2153574.1</v>
      </c>
      <c r="AE214" s="2">
        <v>0</v>
      </c>
      <c r="AF214" s="4">
        <v>482515.9</v>
      </c>
      <c r="AG214" s="2">
        <v>0</v>
      </c>
      <c r="AH214" s="4">
        <v>450788.6</v>
      </c>
      <c r="AI214" s="2">
        <v>0</v>
      </c>
      <c r="AJ214" s="2">
        <v>0</v>
      </c>
      <c r="AK214" s="4">
        <v>26530630</v>
      </c>
      <c r="AL214" s="2">
        <v>0</v>
      </c>
      <c r="AM214" s="4">
        <v>28532.400000000001</v>
      </c>
      <c r="AN214" s="3">
        <f t="shared" si="12"/>
        <v>604153.60000000021</v>
      </c>
      <c r="AO214">
        <f t="shared" si="13"/>
        <v>5790443.9000000004</v>
      </c>
      <c r="AP214">
        <f t="shared" si="14"/>
        <v>27492466.899999999</v>
      </c>
      <c r="AQ214" s="3">
        <f t="shared" si="15"/>
        <v>33887064.399999999</v>
      </c>
    </row>
    <row r="215" spans="1:43" x14ac:dyDescent="0.25">
      <c r="A215" s="2">
        <v>4</v>
      </c>
      <c r="B215" s="2">
        <v>2020</v>
      </c>
      <c r="C215" s="2">
        <v>9</v>
      </c>
      <c r="D215" s="4">
        <v>49896.4</v>
      </c>
      <c r="E215" s="4">
        <v>303226.8</v>
      </c>
      <c r="F215" s="4">
        <v>227004.79999999999</v>
      </c>
      <c r="G215" s="2">
        <v>73.900000000000006</v>
      </c>
      <c r="H215" s="4">
        <v>16667.400000000001</v>
      </c>
      <c r="I215" s="2">
        <v>758.2</v>
      </c>
      <c r="J215" s="2">
        <v>19.8</v>
      </c>
      <c r="K215" s="4">
        <v>1612.2</v>
      </c>
      <c r="L215" s="2">
        <v>625.29999999999995</v>
      </c>
      <c r="M215" s="2">
        <v>0</v>
      </c>
      <c r="N215" s="2">
        <v>0</v>
      </c>
      <c r="O215" s="2">
        <v>200.8</v>
      </c>
      <c r="P215" s="4">
        <v>25936.3</v>
      </c>
      <c r="Q215" s="4">
        <v>129374.9</v>
      </c>
      <c r="R215" s="4">
        <v>144446.29999999999</v>
      </c>
      <c r="S215" s="4">
        <v>26170.2</v>
      </c>
      <c r="T215" s="4">
        <v>10659.2</v>
      </c>
      <c r="U215" s="4">
        <v>13049.88</v>
      </c>
      <c r="V215" s="2">
        <v>0</v>
      </c>
      <c r="W215" s="2">
        <v>0</v>
      </c>
      <c r="X215" s="2">
        <v>328.4</v>
      </c>
      <c r="Y215" s="4">
        <v>27141.200000000001</v>
      </c>
      <c r="Z215" s="4">
        <v>654177.5</v>
      </c>
      <c r="AA215" s="4">
        <v>1206728.3</v>
      </c>
      <c r="AB215" s="4">
        <v>737200.3</v>
      </c>
      <c r="AC215" s="4">
        <v>739588</v>
      </c>
      <c r="AD215" s="4">
        <v>2027681.52</v>
      </c>
      <c r="AE215" s="2">
        <v>0</v>
      </c>
      <c r="AF215" s="4">
        <v>461233.8</v>
      </c>
      <c r="AG215" s="2">
        <v>0</v>
      </c>
      <c r="AH215" s="4">
        <v>484296.3</v>
      </c>
      <c r="AI215" s="2">
        <v>0</v>
      </c>
      <c r="AJ215" s="2">
        <v>0</v>
      </c>
      <c r="AK215" s="4">
        <v>23254980</v>
      </c>
      <c r="AL215" s="2">
        <v>0</v>
      </c>
      <c r="AM215" s="4">
        <v>28685.8</v>
      </c>
      <c r="AN215" s="3">
        <f t="shared" si="12"/>
        <v>599884.80000000005</v>
      </c>
      <c r="AO215">
        <f t="shared" si="13"/>
        <v>5742682.8000000007</v>
      </c>
      <c r="AP215">
        <f t="shared" si="14"/>
        <v>24229195.900000002</v>
      </c>
      <c r="AQ215" s="3">
        <f t="shared" si="15"/>
        <v>30571763.500000004</v>
      </c>
    </row>
    <row r="216" spans="1:43" x14ac:dyDescent="0.25">
      <c r="A216" s="2">
        <v>4</v>
      </c>
      <c r="B216" s="2">
        <v>2020</v>
      </c>
      <c r="C216" s="2">
        <v>10</v>
      </c>
      <c r="D216" s="4">
        <v>54382.2</v>
      </c>
      <c r="E216" s="4">
        <v>320906.8</v>
      </c>
      <c r="F216" s="4">
        <v>282215.59999999998</v>
      </c>
      <c r="G216" s="2">
        <v>48.2</v>
      </c>
      <c r="H216" s="4">
        <v>32546.6</v>
      </c>
      <c r="I216" s="4">
        <v>1169.9000000000001</v>
      </c>
      <c r="J216" s="2">
        <v>14.6</v>
      </c>
      <c r="K216" s="4">
        <v>2294.6</v>
      </c>
      <c r="L216" s="2">
        <v>918.6</v>
      </c>
      <c r="M216" s="2">
        <v>0</v>
      </c>
      <c r="N216" s="2">
        <v>0</v>
      </c>
      <c r="O216" s="2">
        <v>301.2</v>
      </c>
      <c r="P216" s="4">
        <v>29009.599999999999</v>
      </c>
      <c r="Q216" s="4">
        <v>140464.70000000001</v>
      </c>
      <c r="R216" s="4">
        <v>167653.20000000001</v>
      </c>
      <c r="S216" s="4">
        <v>33087.699999999997</v>
      </c>
      <c r="T216" s="4">
        <v>10523.2</v>
      </c>
      <c r="U216" s="4">
        <v>1240.4000000000001</v>
      </c>
      <c r="V216" s="2">
        <v>0</v>
      </c>
      <c r="W216" s="2">
        <v>0</v>
      </c>
      <c r="X216" s="2">
        <v>361.8</v>
      </c>
      <c r="Y216" s="4">
        <v>30455.3</v>
      </c>
      <c r="Z216" s="4">
        <v>689881</v>
      </c>
      <c r="AA216" s="4">
        <v>1302025.6000000001</v>
      </c>
      <c r="AB216" s="4">
        <v>837093.8</v>
      </c>
      <c r="AC216" s="4">
        <v>753111.3</v>
      </c>
      <c r="AD216" s="4">
        <v>2409093.1</v>
      </c>
      <c r="AE216" s="2">
        <v>0</v>
      </c>
      <c r="AF216" s="4">
        <v>500562.1</v>
      </c>
      <c r="AG216" s="2">
        <v>0</v>
      </c>
      <c r="AH216" s="4">
        <v>219126.2</v>
      </c>
      <c r="AI216" s="2">
        <v>0</v>
      </c>
      <c r="AJ216" s="2">
        <v>0</v>
      </c>
      <c r="AK216" s="4">
        <v>24066780</v>
      </c>
      <c r="AL216" s="2">
        <v>0</v>
      </c>
      <c r="AM216" s="4">
        <v>30127</v>
      </c>
      <c r="AN216" s="3">
        <f t="shared" si="12"/>
        <v>694497.09999999986</v>
      </c>
      <c r="AO216">
        <f t="shared" si="13"/>
        <v>6404301.9000000004</v>
      </c>
      <c r="AP216">
        <f t="shared" si="14"/>
        <v>24816595.300000001</v>
      </c>
      <c r="AQ216" s="3">
        <f t="shared" si="15"/>
        <v>31915394.300000001</v>
      </c>
    </row>
    <row r="217" spans="1:43" x14ac:dyDescent="0.25">
      <c r="A217" s="2">
        <v>4</v>
      </c>
      <c r="B217" s="2">
        <v>2020</v>
      </c>
      <c r="C217" s="2">
        <v>11</v>
      </c>
      <c r="D217" s="4">
        <v>59845</v>
      </c>
      <c r="E217" s="4">
        <v>335918</v>
      </c>
      <c r="F217" s="4">
        <v>327617.90000000002</v>
      </c>
      <c r="G217" s="2">
        <v>128.4</v>
      </c>
      <c r="H217" s="4">
        <v>42223.199999999997</v>
      </c>
      <c r="I217" s="4">
        <v>2116.4</v>
      </c>
      <c r="J217" s="2">
        <v>19.899999999999999</v>
      </c>
      <c r="K217" s="4">
        <v>2640.1</v>
      </c>
      <c r="L217" s="4">
        <v>1715</v>
      </c>
      <c r="M217" s="2">
        <v>0</v>
      </c>
      <c r="N217" s="2">
        <v>0</v>
      </c>
      <c r="O217" s="2">
        <v>286.5</v>
      </c>
      <c r="P217" s="4">
        <v>27505</v>
      </c>
      <c r="Q217" s="4">
        <v>143397.29999999999</v>
      </c>
      <c r="R217" s="4">
        <v>177722.2</v>
      </c>
      <c r="S217" s="4">
        <v>34154.6</v>
      </c>
      <c r="T217" s="4">
        <v>20851.900000000001</v>
      </c>
      <c r="U217" s="4">
        <v>15067.21</v>
      </c>
      <c r="V217" s="2">
        <v>0</v>
      </c>
      <c r="W217" s="2">
        <v>0</v>
      </c>
      <c r="X217" s="2">
        <v>269.5</v>
      </c>
      <c r="Y217" s="4">
        <v>30912.2</v>
      </c>
      <c r="Z217" s="4">
        <v>691483.1</v>
      </c>
      <c r="AA217" s="4">
        <v>1392485.7</v>
      </c>
      <c r="AB217" s="4">
        <v>944213.4</v>
      </c>
      <c r="AC217" s="4">
        <v>764266.8</v>
      </c>
      <c r="AD217" s="4">
        <v>2307882.09</v>
      </c>
      <c r="AE217" s="2">
        <v>0</v>
      </c>
      <c r="AF217" s="4">
        <v>385936.5</v>
      </c>
      <c r="AG217" s="2">
        <v>0</v>
      </c>
      <c r="AH217" s="4">
        <v>280581.40000000002</v>
      </c>
      <c r="AI217" s="2">
        <v>0</v>
      </c>
      <c r="AJ217" s="2">
        <v>0</v>
      </c>
      <c r="AK217" s="4">
        <v>24843290</v>
      </c>
      <c r="AL217" s="2">
        <v>0</v>
      </c>
      <c r="AM217" s="4">
        <v>29176.400000000001</v>
      </c>
      <c r="AN217" s="3">
        <f t="shared" si="12"/>
        <v>772223.9</v>
      </c>
      <c r="AO217">
        <f t="shared" si="13"/>
        <v>6550497.5</v>
      </c>
      <c r="AP217">
        <f t="shared" si="14"/>
        <v>25538984.299999997</v>
      </c>
      <c r="AQ217" s="3">
        <f t="shared" si="15"/>
        <v>32861705.699999996</v>
      </c>
    </row>
    <row r="218" spans="1:43" x14ac:dyDescent="0.25">
      <c r="A218" s="2">
        <v>4</v>
      </c>
      <c r="B218" s="2">
        <v>2020</v>
      </c>
      <c r="C218" s="2">
        <v>12</v>
      </c>
      <c r="D218" s="4">
        <v>86372</v>
      </c>
      <c r="E218" s="4">
        <v>466885.4</v>
      </c>
      <c r="F218" s="4">
        <v>555099.69999999995</v>
      </c>
      <c r="G218" s="2">
        <v>204.4</v>
      </c>
      <c r="H218" s="4">
        <v>82135</v>
      </c>
      <c r="I218" s="4">
        <v>4065.2</v>
      </c>
      <c r="J218" s="2">
        <v>91.2</v>
      </c>
      <c r="K218" s="4">
        <v>5177.3999999999996</v>
      </c>
      <c r="L218" s="4">
        <v>4237</v>
      </c>
      <c r="M218" s="2">
        <v>0</v>
      </c>
      <c r="N218" s="2">
        <v>0</v>
      </c>
      <c r="O218" s="2">
        <v>289.10000000000002</v>
      </c>
      <c r="P218" s="4">
        <v>33787.699999999997</v>
      </c>
      <c r="Q218" s="4">
        <v>171596</v>
      </c>
      <c r="R218" s="4">
        <v>232655.1</v>
      </c>
      <c r="S218" s="4">
        <v>-241546.3</v>
      </c>
      <c r="T218" s="4">
        <v>10626.8</v>
      </c>
      <c r="U218" s="4">
        <v>1342.6</v>
      </c>
      <c r="V218" s="2">
        <v>0</v>
      </c>
      <c r="W218" s="2">
        <v>0</v>
      </c>
      <c r="X218" s="2">
        <v>351.4</v>
      </c>
      <c r="Y218" s="4">
        <v>38250.199999999997</v>
      </c>
      <c r="Z218" s="4">
        <v>777900.7</v>
      </c>
      <c r="AA218" s="4">
        <v>1660158.3</v>
      </c>
      <c r="AB218" s="4">
        <v>1082779.3</v>
      </c>
      <c r="AC218" s="4">
        <v>817589.5</v>
      </c>
      <c r="AD218" s="4">
        <v>2386790</v>
      </c>
      <c r="AE218" s="2">
        <v>0</v>
      </c>
      <c r="AF218" s="4">
        <v>488816.3</v>
      </c>
      <c r="AG218" s="2">
        <v>0</v>
      </c>
      <c r="AH218" s="4">
        <v>410701.6</v>
      </c>
      <c r="AI218" s="2">
        <v>0</v>
      </c>
      <c r="AJ218" s="2">
        <v>0</v>
      </c>
      <c r="AK218" s="4">
        <v>15170480</v>
      </c>
      <c r="AL218" s="2">
        <v>0</v>
      </c>
      <c r="AM218" s="4">
        <v>30041.1</v>
      </c>
      <c r="AN218" s="3">
        <f t="shared" si="12"/>
        <v>1204267.2999999998</v>
      </c>
      <c r="AO218">
        <f t="shared" si="13"/>
        <v>6972570.4000000004</v>
      </c>
      <c r="AP218">
        <f t="shared" si="14"/>
        <v>16100039</v>
      </c>
      <c r="AQ218" s="3">
        <f t="shared" si="15"/>
        <v>24276876.699999999</v>
      </c>
    </row>
    <row r="219" spans="1:43" x14ac:dyDescent="0.25">
      <c r="A219" s="2">
        <v>5</v>
      </c>
      <c r="B219" s="2">
        <v>2020</v>
      </c>
      <c r="C219" s="2">
        <v>1</v>
      </c>
      <c r="D219" s="4">
        <v>15897.2</v>
      </c>
      <c r="E219" s="4">
        <v>61334.5</v>
      </c>
      <c r="F219" s="4">
        <v>45052</v>
      </c>
      <c r="G219" s="2">
        <v>8.3000000000000007</v>
      </c>
      <c r="H219" s="2">
        <v>209.9</v>
      </c>
      <c r="I219" s="2">
        <v>0</v>
      </c>
      <c r="J219" s="2">
        <v>0</v>
      </c>
      <c r="K219" s="2">
        <v>0</v>
      </c>
      <c r="L219" s="2">
        <v>0</v>
      </c>
      <c r="M219" s="2">
        <v>0</v>
      </c>
      <c r="N219" s="2">
        <v>0</v>
      </c>
      <c r="O219" s="2">
        <v>179.7</v>
      </c>
      <c r="P219" s="4">
        <v>16905.400000000001</v>
      </c>
      <c r="Q219" s="4">
        <v>21815.5</v>
      </c>
      <c r="R219" s="4">
        <v>6476.9</v>
      </c>
      <c r="S219" s="2">
        <v>0</v>
      </c>
      <c r="T219" s="2">
        <v>0</v>
      </c>
      <c r="U219" s="2">
        <v>0</v>
      </c>
      <c r="V219" s="2">
        <v>0</v>
      </c>
      <c r="W219" s="2">
        <v>0</v>
      </c>
      <c r="X219" s="2">
        <v>0</v>
      </c>
      <c r="Y219" s="4">
        <v>5211.7</v>
      </c>
      <c r="Z219" s="4">
        <v>84178.6</v>
      </c>
      <c r="AA219" s="4">
        <v>82743.899999999994</v>
      </c>
      <c r="AB219" s="4">
        <v>107509.1</v>
      </c>
      <c r="AC219" s="4">
        <v>38325.199999999997</v>
      </c>
      <c r="AD219" s="4">
        <v>205198.1</v>
      </c>
      <c r="AE219" s="2">
        <v>0</v>
      </c>
      <c r="AF219" s="4">
        <v>65500.2</v>
      </c>
      <c r="AG219" s="2">
        <v>0</v>
      </c>
      <c r="AH219" s="4">
        <v>54444.7</v>
      </c>
      <c r="AI219" s="2">
        <v>0</v>
      </c>
      <c r="AJ219" s="2">
        <v>0</v>
      </c>
      <c r="AK219" s="2">
        <v>0</v>
      </c>
      <c r="AL219" s="2">
        <v>0</v>
      </c>
      <c r="AM219" s="2">
        <v>0</v>
      </c>
      <c r="AN219" s="3">
        <f t="shared" si="12"/>
        <v>122501.9</v>
      </c>
      <c r="AO219">
        <f t="shared" si="13"/>
        <v>568544.10000000009</v>
      </c>
      <c r="AP219">
        <f t="shared" si="14"/>
        <v>119944.9</v>
      </c>
      <c r="AQ219" s="3">
        <f t="shared" si="15"/>
        <v>810990.90000000014</v>
      </c>
    </row>
    <row r="220" spans="1:43" x14ac:dyDescent="0.25">
      <c r="A220" s="2">
        <v>5</v>
      </c>
      <c r="B220" s="2">
        <v>2020</v>
      </c>
      <c r="C220" s="2">
        <v>2</v>
      </c>
      <c r="D220" s="4">
        <v>15488.1</v>
      </c>
      <c r="E220" s="4">
        <v>62144.2</v>
      </c>
      <c r="F220" s="4">
        <v>45303</v>
      </c>
      <c r="G220" s="2">
        <v>4.7</v>
      </c>
      <c r="H220" s="2">
        <v>221.3</v>
      </c>
      <c r="I220" s="2">
        <v>0</v>
      </c>
      <c r="J220" s="2">
        <v>0</v>
      </c>
      <c r="K220" s="2">
        <v>0</v>
      </c>
      <c r="L220" s="2">
        <v>0</v>
      </c>
      <c r="M220" s="2">
        <v>0</v>
      </c>
      <c r="N220" s="2">
        <v>0</v>
      </c>
      <c r="O220" s="2">
        <v>152.4</v>
      </c>
      <c r="P220" s="4">
        <v>10857.4</v>
      </c>
      <c r="Q220" s="4">
        <v>20469.3</v>
      </c>
      <c r="R220" s="4">
        <v>8988.1</v>
      </c>
      <c r="S220" s="2">
        <v>0</v>
      </c>
      <c r="T220" s="2">
        <v>0</v>
      </c>
      <c r="U220" s="2">
        <v>0</v>
      </c>
      <c r="V220" s="2">
        <v>0</v>
      </c>
      <c r="W220" s="2">
        <v>0</v>
      </c>
      <c r="X220" s="2">
        <v>0</v>
      </c>
      <c r="Y220" s="4">
        <v>6469.8</v>
      </c>
      <c r="Z220" s="4">
        <v>85352</v>
      </c>
      <c r="AA220" s="4">
        <v>84895.4</v>
      </c>
      <c r="AB220" s="4">
        <v>95567.9</v>
      </c>
      <c r="AC220" s="4">
        <v>29889.7</v>
      </c>
      <c r="AD220" s="4">
        <v>189179</v>
      </c>
      <c r="AE220" s="2">
        <v>0</v>
      </c>
      <c r="AF220" s="4">
        <v>52707.8</v>
      </c>
      <c r="AG220" s="2">
        <v>0</v>
      </c>
      <c r="AH220" s="4">
        <v>38963.599999999999</v>
      </c>
      <c r="AI220" s="2">
        <v>0</v>
      </c>
      <c r="AJ220" s="2">
        <v>0</v>
      </c>
      <c r="AK220" s="2">
        <v>0</v>
      </c>
      <c r="AL220" s="2">
        <v>0</v>
      </c>
      <c r="AM220" s="2">
        <v>0</v>
      </c>
      <c r="AN220" s="3">
        <f t="shared" si="12"/>
        <v>123161.3</v>
      </c>
      <c r="AO220">
        <f t="shared" si="13"/>
        <v>531821</v>
      </c>
      <c r="AP220">
        <f t="shared" si="14"/>
        <v>91671.4</v>
      </c>
      <c r="AQ220" s="3">
        <f t="shared" si="15"/>
        <v>746653.70000000007</v>
      </c>
    </row>
    <row r="221" spans="1:43" x14ac:dyDescent="0.25">
      <c r="A221" s="2">
        <v>5</v>
      </c>
      <c r="B221" s="2">
        <v>2020</v>
      </c>
      <c r="C221" s="2">
        <v>3</v>
      </c>
      <c r="D221" s="4">
        <v>13742</v>
      </c>
      <c r="E221" s="4">
        <v>50260.2</v>
      </c>
      <c r="F221" s="4">
        <v>38365.9</v>
      </c>
      <c r="G221" s="2">
        <v>7</v>
      </c>
      <c r="H221" s="2">
        <v>756.2</v>
      </c>
      <c r="I221" s="2">
        <v>0</v>
      </c>
      <c r="J221" s="2">
        <v>0</v>
      </c>
      <c r="K221" s="2">
        <v>0</v>
      </c>
      <c r="L221" s="2">
        <v>0</v>
      </c>
      <c r="M221" s="2">
        <v>0</v>
      </c>
      <c r="N221" s="2">
        <v>0</v>
      </c>
      <c r="O221" s="2">
        <v>116</v>
      </c>
      <c r="P221" s="4">
        <v>5271.6</v>
      </c>
      <c r="Q221" s="4">
        <v>17888.599999999999</v>
      </c>
      <c r="R221" s="4">
        <v>7951.5</v>
      </c>
      <c r="S221" s="2">
        <v>0</v>
      </c>
      <c r="T221" s="2">
        <v>0</v>
      </c>
      <c r="U221" s="2">
        <v>0</v>
      </c>
      <c r="V221" s="2">
        <v>0</v>
      </c>
      <c r="W221" s="2">
        <v>0</v>
      </c>
      <c r="X221" s="2">
        <v>0</v>
      </c>
      <c r="Y221" s="4">
        <v>10336.6</v>
      </c>
      <c r="Z221" s="4">
        <v>79205.899999999994</v>
      </c>
      <c r="AA221" s="4">
        <v>72644.800000000003</v>
      </c>
      <c r="AB221" s="4">
        <v>86845.6</v>
      </c>
      <c r="AC221" s="4">
        <v>29601.8</v>
      </c>
      <c r="AD221" s="4">
        <v>197051</v>
      </c>
      <c r="AE221" s="2">
        <v>0</v>
      </c>
      <c r="AF221" s="4">
        <v>59168.4</v>
      </c>
      <c r="AG221" s="2">
        <v>0</v>
      </c>
      <c r="AH221" s="4">
        <v>55406.8</v>
      </c>
      <c r="AI221" s="2">
        <v>0</v>
      </c>
      <c r="AJ221" s="2">
        <v>0</v>
      </c>
      <c r="AK221" s="2">
        <v>0</v>
      </c>
      <c r="AL221" s="2">
        <v>0</v>
      </c>
      <c r="AM221" s="2">
        <v>0</v>
      </c>
      <c r="AN221" s="3">
        <f t="shared" si="12"/>
        <v>103131.3</v>
      </c>
      <c r="AO221">
        <f t="shared" si="13"/>
        <v>506913.39999999997</v>
      </c>
      <c r="AP221">
        <f t="shared" si="14"/>
        <v>114575.20000000001</v>
      </c>
      <c r="AQ221" s="3">
        <f t="shared" si="15"/>
        <v>724619.89999999991</v>
      </c>
    </row>
    <row r="222" spans="1:43" x14ac:dyDescent="0.25">
      <c r="A222" s="2">
        <v>5</v>
      </c>
      <c r="B222" s="2">
        <v>2020</v>
      </c>
      <c r="C222" s="2">
        <v>4</v>
      </c>
      <c r="D222" s="4">
        <v>10145.9</v>
      </c>
      <c r="E222" s="4">
        <v>32464.3</v>
      </c>
      <c r="F222" s="4">
        <v>22578.7</v>
      </c>
      <c r="G222" s="2">
        <v>5.9</v>
      </c>
      <c r="H222" s="2">
        <v>583.1</v>
      </c>
      <c r="I222" s="2">
        <v>0</v>
      </c>
      <c r="J222" s="2">
        <v>0</v>
      </c>
      <c r="K222" s="2">
        <v>0</v>
      </c>
      <c r="L222" s="2">
        <v>0</v>
      </c>
      <c r="M222" s="2">
        <v>0</v>
      </c>
      <c r="N222" s="2">
        <v>0</v>
      </c>
      <c r="O222" s="2">
        <v>128.4</v>
      </c>
      <c r="P222" s="4">
        <v>3585.8</v>
      </c>
      <c r="Q222" s="4">
        <v>11024.9</v>
      </c>
      <c r="R222" s="4">
        <v>1620</v>
      </c>
      <c r="S222" s="2">
        <v>0</v>
      </c>
      <c r="T222" s="2">
        <v>0</v>
      </c>
      <c r="U222" s="2">
        <v>0</v>
      </c>
      <c r="V222" s="2">
        <v>0</v>
      </c>
      <c r="W222" s="2">
        <v>0</v>
      </c>
      <c r="X222" s="2">
        <v>0</v>
      </c>
      <c r="Y222" s="4">
        <v>2929.3</v>
      </c>
      <c r="Z222" s="4">
        <v>43282</v>
      </c>
      <c r="AA222" s="4">
        <v>45599.4</v>
      </c>
      <c r="AB222" s="4">
        <v>40310.800000000003</v>
      </c>
      <c r="AC222" s="4">
        <v>36272</v>
      </c>
      <c r="AD222" s="4">
        <v>211567.6</v>
      </c>
      <c r="AE222" s="2">
        <v>0</v>
      </c>
      <c r="AF222" s="4">
        <v>54580.1</v>
      </c>
      <c r="AG222" s="2">
        <v>0</v>
      </c>
      <c r="AH222" s="4">
        <v>55051.199999999997</v>
      </c>
      <c r="AI222" s="2">
        <v>0</v>
      </c>
      <c r="AJ222" s="2">
        <v>0</v>
      </c>
      <c r="AK222" s="2">
        <v>0</v>
      </c>
      <c r="AL222" s="2">
        <v>0</v>
      </c>
      <c r="AM222" s="2">
        <v>0</v>
      </c>
      <c r="AN222" s="3">
        <f t="shared" si="12"/>
        <v>65777.899999999994</v>
      </c>
      <c r="AO222">
        <f t="shared" si="13"/>
        <v>396320.2</v>
      </c>
      <c r="AP222">
        <f t="shared" si="14"/>
        <v>109631.29999999999</v>
      </c>
      <c r="AQ222" s="3">
        <f t="shared" si="15"/>
        <v>571729.39999999991</v>
      </c>
    </row>
    <row r="223" spans="1:43" x14ac:dyDescent="0.25">
      <c r="A223" s="2">
        <v>5</v>
      </c>
      <c r="B223" s="2">
        <v>2020</v>
      </c>
      <c r="C223" s="2">
        <v>5</v>
      </c>
      <c r="D223" s="4">
        <v>9075.6</v>
      </c>
      <c r="E223" s="4">
        <v>29697.7</v>
      </c>
      <c r="F223" s="4">
        <v>20441.3</v>
      </c>
      <c r="G223" s="2">
        <v>8.1</v>
      </c>
      <c r="H223" s="2">
        <v>579</v>
      </c>
      <c r="I223" s="2">
        <v>0</v>
      </c>
      <c r="J223" s="2">
        <v>0</v>
      </c>
      <c r="K223" s="2">
        <v>0</v>
      </c>
      <c r="L223" s="2">
        <v>0</v>
      </c>
      <c r="M223" s="2">
        <v>0</v>
      </c>
      <c r="N223" s="2">
        <v>0</v>
      </c>
      <c r="O223" s="2">
        <v>104.6</v>
      </c>
      <c r="P223" s="4">
        <v>3080.7</v>
      </c>
      <c r="Q223" s="4">
        <v>10743.5</v>
      </c>
      <c r="R223" s="4">
        <v>1655.7</v>
      </c>
      <c r="S223" s="2">
        <v>0</v>
      </c>
      <c r="T223" s="2">
        <v>0</v>
      </c>
      <c r="U223" s="2">
        <v>0</v>
      </c>
      <c r="V223" s="2">
        <v>0</v>
      </c>
      <c r="W223" s="2">
        <v>0</v>
      </c>
      <c r="X223" s="2">
        <v>0</v>
      </c>
      <c r="Y223" s="4">
        <v>2901.8</v>
      </c>
      <c r="Z223" s="4">
        <v>39510.199999999997</v>
      </c>
      <c r="AA223" s="4">
        <v>33935.199999999997</v>
      </c>
      <c r="AB223" s="4">
        <v>33693.199999999997</v>
      </c>
      <c r="AC223" s="4">
        <v>34467.199999999997</v>
      </c>
      <c r="AD223" s="4">
        <v>158176.1</v>
      </c>
      <c r="AE223" s="2">
        <v>0</v>
      </c>
      <c r="AF223" s="4">
        <v>55197.5</v>
      </c>
      <c r="AG223" s="2">
        <v>0</v>
      </c>
      <c r="AH223" s="4">
        <v>38157.9</v>
      </c>
      <c r="AI223" s="2">
        <v>0</v>
      </c>
      <c r="AJ223" s="2">
        <v>0</v>
      </c>
      <c r="AK223" s="2">
        <v>0</v>
      </c>
      <c r="AL223" s="2">
        <v>0</v>
      </c>
      <c r="AM223" s="2">
        <v>0</v>
      </c>
      <c r="AN223" s="3">
        <f t="shared" si="12"/>
        <v>59801.700000000004</v>
      </c>
      <c r="AO223">
        <f t="shared" si="13"/>
        <v>318268.19999999995</v>
      </c>
      <c r="AP223">
        <f t="shared" si="14"/>
        <v>93355.4</v>
      </c>
      <c r="AQ223" s="3">
        <f t="shared" si="15"/>
        <v>471425.29999999993</v>
      </c>
    </row>
    <row r="224" spans="1:43" x14ac:dyDescent="0.25">
      <c r="A224" s="2">
        <v>5</v>
      </c>
      <c r="B224" s="2">
        <v>2020</v>
      </c>
      <c r="C224" s="2">
        <v>6</v>
      </c>
      <c r="D224" s="4">
        <v>8463.1</v>
      </c>
      <c r="E224" s="4">
        <v>27849.9</v>
      </c>
      <c r="F224" s="4">
        <v>18261.400000000001</v>
      </c>
      <c r="G224" s="2">
        <v>4.8</v>
      </c>
      <c r="H224" s="2">
        <v>256.3</v>
      </c>
      <c r="I224" s="2">
        <v>0</v>
      </c>
      <c r="J224" s="2">
        <v>0</v>
      </c>
      <c r="K224" s="2">
        <v>0</v>
      </c>
      <c r="L224" s="2">
        <v>0</v>
      </c>
      <c r="M224" s="2">
        <v>0</v>
      </c>
      <c r="N224" s="2">
        <v>0</v>
      </c>
      <c r="O224" s="2">
        <v>103.7</v>
      </c>
      <c r="P224" s="4">
        <v>3249.9</v>
      </c>
      <c r="Q224" s="4">
        <v>12812.8</v>
      </c>
      <c r="R224" s="4">
        <v>1042</v>
      </c>
      <c r="S224" s="2">
        <v>0</v>
      </c>
      <c r="T224" s="2">
        <v>0</v>
      </c>
      <c r="U224" s="2">
        <v>0</v>
      </c>
      <c r="V224" s="2">
        <v>0</v>
      </c>
      <c r="W224" s="2">
        <v>0</v>
      </c>
      <c r="X224" s="2">
        <v>0</v>
      </c>
      <c r="Y224" s="4">
        <v>3177.6</v>
      </c>
      <c r="Z224" s="4">
        <v>45490.5</v>
      </c>
      <c r="AA224" s="4">
        <v>38950.300000000003</v>
      </c>
      <c r="AB224" s="4">
        <v>29835</v>
      </c>
      <c r="AC224" s="4">
        <v>34549.4</v>
      </c>
      <c r="AD224" s="4">
        <v>125828</v>
      </c>
      <c r="AE224" s="2">
        <v>0</v>
      </c>
      <c r="AF224" s="4">
        <v>63111.9</v>
      </c>
      <c r="AG224" s="2">
        <v>0</v>
      </c>
      <c r="AH224" s="4">
        <v>29548.3</v>
      </c>
      <c r="AI224" s="2">
        <v>0</v>
      </c>
      <c r="AJ224" s="2">
        <v>0</v>
      </c>
      <c r="AK224" s="2">
        <v>0</v>
      </c>
      <c r="AL224" s="2">
        <v>0</v>
      </c>
      <c r="AM224" s="2">
        <v>0</v>
      </c>
      <c r="AN224" s="3">
        <f t="shared" si="12"/>
        <v>54835.500000000007</v>
      </c>
      <c r="AO224">
        <f t="shared" si="13"/>
        <v>295039.19999999995</v>
      </c>
      <c r="AP224">
        <f t="shared" si="14"/>
        <v>92660.2</v>
      </c>
      <c r="AQ224" s="3">
        <f t="shared" si="15"/>
        <v>442534.89999999997</v>
      </c>
    </row>
    <row r="225" spans="1:43" x14ac:dyDescent="0.25">
      <c r="A225" s="2">
        <v>5</v>
      </c>
      <c r="B225" s="2">
        <v>2020</v>
      </c>
      <c r="C225" s="2">
        <v>7</v>
      </c>
      <c r="D225" s="4">
        <v>7314.8</v>
      </c>
      <c r="E225" s="4">
        <v>23505.5</v>
      </c>
      <c r="F225" s="4">
        <v>14560.4</v>
      </c>
      <c r="G225" s="2">
        <v>2.2000000000000002</v>
      </c>
      <c r="H225" s="2">
        <v>58.4</v>
      </c>
      <c r="I225" s="2">
        <v>0</v>
      </c>
      <c r="J225" s="2">
        <v>0</v>
      </c>
      <c r="K225" s="2">
        <v>0</v>
      </c>
      <c r="L225" s="2">
        <v>0</v>
      </c>
      <c r="M225" s="2">
        <v>0</v>
      </c>
      <c r="N225" s="2">
        <v>0</v>
      </c>
      <c r="O225" s="2">
        <v>112.4</v>
      </c>
      <c r="P225" s="4">
        <v>3254.6</v>
      </c>
      <c r="Q225" s="4">
        <v>11990.3</v>
      </c>
      <c r="R225" s="4">
        <v>1246.7</v>
      </c>
      <c r="S225" s="2">
        <v>0</v>
      </c>
      <c r="T225" s="2">
        <v>10.3</v>
      </c>
      <c r="U225" s="2">
        <v>0</v>
      </c>
      <c r="V225" s="2">
        <v>0</v>
      </c>
      <c r="W225" s="2">
        <v>0</v>
      </c>
      <c r="X225" s="2">
        <v>0</v>
      </c>
      <c r="Y225" s="4">
        <v>2877</v>
      </c>
      <c r="Z225" s="4">
        <v>41327.300000000003</v>
      </c>
      <c r="AA225" s="4">
        <v>34468.300000000003</v>
      </c>
      <c r="AB225" s="4">
        <v>24224.3</v>
      </c>
      <c r="AC225" s="4">
        <v>36505</v>
      </c>
      <c r="AD225" s="4">
        <v>142034.5</v>
      </c>
      <c r="AE225" s="2">
        <v>0</v>
      </c>
      <c r="AF225" s="4">
        <v>64458.8</v>
      </c>
      <c r="AG225" s="2">
        <v>0</v>
      </c>
      <c r="AH225" s="4">
        <v>34020.1</v>
      </c>
      <c r="AI225" s="2">
        <v>0</v>
      </c>
      <c r="AJ225" s="2">
        <v>0</v>
      </c>
      <c r="AK225" s="2">
        <v>0</v>
      </c>
      <c r="AL225" s="2">
        <v>0</v>
      </c>
      <c r="AM225" s="2">
        <v>0</v>
      </c>
      <c r="AN225" s="3">
        <f t="shared" si="12"/>
        <v>45441.299999999996</v>
      </c>
      <c r="AO225">
        <f t="shared" si="13"/>
        <v>298050.7</v>
      </c>
      <c r="AP225">
        <f t="shared" si="14"/>
        <v>98478.9</v>
      </c>
      <c r="AQ225" s="3">
        <f t="shared" si="15"/>
        <v>441970.9</v>
      </c>
    </row>
    <row r="226" spans="1:43" x14ac:dyDescent="0.25">
      <c r="A226" s="2">
        <v>5</v>
      </c>
      <c r="B226" s="2">
        <v>2020</v>
      </c>
      <c r="C226" s="2">
        <v>8</v>
      </c>
      <c r="D226" s="4">
        <v>7465.8</v>
      </c>
      <c r="E226" s="4">
        <v>23788.400000000001</v>
      </c>
      <c r="F226" s="4">
        <v>14513.1</v>
      </c>
      <c r="G226" s="2">
        <v>2.2999999999999998</v>
      </c>
      <c r="H226" s="2">
        <v>60.3</v>
      </c>
      <c r="I226" s="2">
        <v>0</v>
      </c>
      <c r="J226" s="2">
        <v>0</v>
      </c>
      <c r="K226" s="2">
        <v>0</v>
      </c>
      <c r="L226" s="2">
        <v>0</v>
      </c>
      <c r="M226" s="2">
        <v>0</v>
      </c>
      <c r="N226" s="2">
        <v>0</v>
      </c>
      <c r="O226" s="2">
        <v>99</v>
      </c>
      <c r="P226" s="4">
        <v>3396.1</v>
      </c>
      <c r="Q226" s="4">
        <v>13855</v>
      </c>
      <c r="R226" s="4">
        <v>1972.3</v>
      </c>
      <c r="S226" s="2">
        <v>0</v>
      </c>
      <c r="T226" s="2">
        <v>6.9</v>
      </c>
      <c r="U226" s="2">
        <v>0</v>
      </c>
      <c r="V226" s="2">
        <v>0</v>
      </c>
      <c r="W226" s="2">
        <v>0</v>
      </c>
      <c r="X226" s="2">
        <v>0</v>
      </c>
      <c r="Y226" s="4">
        <v>3400.6</v>
      </c>
      <c r="Z226" s="4">
        <v>46380.9</v>
      </c>
      <c r="AA226" s="4">
        <v>40250.1</v>
      </c>
      <c r="AB226" s="4">
        <v>34447.300000000003</v>
      </c>
      <c r="AC226" s="4">
        <v>37278.199999999997</v>
      </c>
      <c r="AD226" s="4">
        <v>171414</v>
      </c>
      <c r="AE226" s="2">
        <v>0</v>
      </c>
      <c r="AF226" s="4">
        <v>68183.5</v>
      </c>
      <c r="AG226" s="2">
        <v>0</v>
      </c>
      <c r="AH226" s="4">
        <v>32760.799999999999</v>
      </c>
      <c r="AI226" s="2">
        <v>0</v>
      </c>
      <c r="AJ226" s="2">
        <v>0</v>
      </c>
      <c r="AK226" s="2">
        <v>0</v>
      </c>
      <c r="AL226" s="2">
        <v>0</v>
      </c>
      <c r="AM226" s="2">
        <v>0</v>
      </c>
      <c r="AN226" s="3">
        <f t="shared" si="12"/>
        <v>45829.900000000009</v>
      </c>
      <c r="AO226">
        <f t="shared" si="13"/>
        <v>352500.4</v>
      </c>
      <c r="AP226">
        <f t="shared" si="14"/>
        <v>100944.3</v>
      </c>
      <c r="AQ226" s="3">
        <f t="shared" si="15"/>
        <v>499274.60000000003</v>
      </c>
    </row>
    <row r="227" spans="1:43" x14ac:dyDescent="0.25">
      <c r="A227" s="2">
        <v>5</v>
      </c>
      <c r="B227" s="2">
        <v>2020</v>
      </c>
      <c r="C227" s="2">
        <v>9</v>
      </c>
      <c r="D227" s="4">
        <v>7201.6</v>
      </c>
      <c r="E227" s="4">
        <v>23072.3</v>
      </c>
      <c r="F227" s="4">
        <v>14203.3</v>
      </c>
      <c r="G227" s="2">
        <v>8</v>
      </c>
      <c r="H227" s="2">
        <v>51.2</v>
      </c>
      <c r="I227" s="2">
        <v>0</v>
      </c>
      <c r="J227" s="2">
        <v>0</v>
      </c>
      <c r="K227" s="2">
        <v>0</v>
      </c>
      <c r="L227" s="2">
        <v>0</v>
      </c>
      <c r="M227" s="2">
        <v>0</v>
      </c>
      <c r="N227" s="2">
        <v>0</v>
      </c>
      <c r="O227" s="2">
        <v>120.3</v>
      </c>
      <c r="P227" s="4">
        <v>3261</v>
      </c>
      <c r="Q227" s="4">
        <v>13766.2</v>
      </c>
      <c r="R227" s="4">
        <v>4788.8999999999996</v>
      </c>
      <c r="S227" s="2">
        <v>70.7</v>
      </c>
      <c r="T227" s="2">
        <v>0</v>
      </c>
      <c r="U227" s="2">
        <v>0</v>
      </c>
      <c r="V227" s="2">
        <v>0</v>
      </c>
      <c r="W227" s="2">
        <v>0</v>
      </c>
      <c r="X227" s="2">
        <v>0</v>
      </c>
      <c r="Y227" s="4">
        <v>3619</v>
      </c>
      <c r="Z227" s="4">
        <v>43539.9</v>
      </c>
      <c r="AA227" s="4">
        <v>36237.599999999999</v>
      </c>
      <c r="AB227" s="4">
        <v>32470.9</v>
      </c>
      <c r="AC227" s="4">
        <v>33867.4</v>
      </c>
      <c r="AD227" s="4">
        <v>165874</v>
      </c>
      <c r="AE227" s="2">
        <v>0</v>
      </c>
      <c r="AF227" s="4">
        <v>81218.3</v>
      </c>
      <c r="AG227" s="2">
        <v>0</v>
      </c>
      <c r="AH227" s="4">
        <v>31737.3</v>
      </c>
      <c r="AI227" s="2">
        <v>0</v>
      </c>
      <c r="AJ227" s="2">
        <v>0</v>
      </c>
      <c r="AK227" s="2">
        <v>0</v>
      </c>
      <c r="AL227" s="2">
        <v>0</v>
      </c>
      <c r="AM227" s="2">
        <v>0</v>
      </c>
      <c r="AN227" s="3">
        <f t="shared" si="12"/>
        <v>44536.399999999994</v>
      </c>
      <c r="AO227">
        <f t="shared" si="13"/>
        <v>337615.9</v>
      </c>
      <c r="AP227">
        <f t="shared" si="14"/>
        <v>112955.6</v>
      </c>
      <c r="AQ227" s="3">
        <f t="shared" si="15"/>
        <v>495107.9</v>
      </c>
    </row>
    <row r="228" spans="1:43" x14ac:dyDescent="0.25">
      <c r="A228" s="2">
        <v>5</v>
      </c>
      <c r="B228" s="2">
        <v>2020</v>
      </c>
      <c r="C228" s="2">
        <v>10</v>
      </c>
      <c r="D228" s="4">
        <v>7472.3</v>
      </c>
      <c r="E228" s="4">
        <v>24252.799999999999</v>
      </c>
      <c r="F228" s="4">
        <v>15697.1</v>
      </c>
      <c r="G228" s="2">
        <v>3.3</v>
      </c>
      <c r="H228" s="2">
        <v>78.400000000000006</v>
      </c>
      <c r="I228" s="2">
        <v>0</v>
      </c>
      <c r="J228" s="2">
        <v>0</v>
      </c>
      <c r="K228" s="2">
        <v>0</v>
      </c>
      <c r="L228" s="2">
        <v>0</v>
      </c>
      <c r="M228" s="2">
        <v>0</v>
      </c>
      <c r="N228" s="2">
        <v>0</v>
      </c>
      <c r="O228" s="2">
        <v>83.6</v>
      </c>
      <c r="P228" s="4">
        <v>4520.1000000000004</v>
      </c>
      <c r="Q228" s="4">
        <v>13736.9</v>
      </c>
      <c r="R228" s="4">
        <v>5985.7</v>
      </c>
      <c r="S228" s="2">
        <v>53.5</v>
      </c>
      <c r="T228" s="2">
        <v>0</v>
      </c>
      <c r="U228" s="2">
        <v>0</v>
      </c>
      <c r="V228" s="2">
        <v>0</v>
      </c>
      <c r="W228" s="2">
        <v>0</v>
      </c>
      <c r="X228" s="2">
        <v>0</v>
      </c>
      <c r="Y228" s="4">
        <v>3744.7</v>
      </c>
      <c r="Z228" s="4">
        <v>46856.6</v>
      </c>
      <c r="AA228" s="4">
        <v>42340.1</v>
      </c>
      <c r="AB228" s="4">
        <v>45233.3</v>
      </c>
      <c r="AC228" s="4">
        <v>33753.5</v>
      </c>
      <c r="AD228" s="4">
        <v>166887</v>
      </c>
      <c r="AE228" s="2">
        <v>0</v>
      </c>
      <c r="AF228" s="4">
        <v>98553</v>
      </c>
      <c r="AG228" s="2">
        <v>0</v>
      </c>
      <c r="AH228" s="4">
        <v>29169</v>
      </c>
      <c r="AI228" s="2">
        <v>0</v>
      </c>
      <c r="AJ228" s="2">
        <v>0</v>
      </c>
      <c r="AK228" s="2">
        <v>0</v>
      </c>
      <c r="AL228" s="2">
        <v>0</v>
      </c>
      <c r="AM228" s="2">
        <v>0</v>
      </c>
      <c r="AN228" s="3">
        <f t="shared" si="12"/>
        <v>47503.9</v>
      </c>
      <c r="AO228">
        <f t="shared" si="13"/>
        <v>363195</v>
      </c>
      <c r="AP228">
        <f t="shared" si="14"/>
        <v>127722</v>
      </c>
      <c r="AQ228" s="3">
        <f t="shared" si="15"/>
        <v>538420.9</v>
      </c>
    </row>
    <row r="229" spans="1:43" x14ac:dyDescent="0.25">
      <c r="A229" s="2">
        <v>5</v>
      </c>
      <c r="B229" s="2">
        <v>2020</v>
      </c>
      <c r="C229" s="2">
        <v>11</v>
      </c>
      <c r="D229" s="4">
        <v>8195.6</v>
      </c>
      <c r="E229" s="4">
        <v>26605.7</v>
      </c>
      <c r="F229" s="4">
        <v>17476.400000000001</v>
      </c>
      <c r="G229" s="2">
        <v>10.5</v>
      </c>
      <c r="H229" s="2">
        <v>263.60000000000002</v>
      </c>
      <c r="I229" s="2">
        <v>0</v>
      </c>
      <c r="J229" s="2">
        <v>0</v>
      </c>
      <c r="K229" s="2">
        <v>0</v>
      </c>
      <c r="L229" s="2">
        <v>0</v>
      </c>
      <c r="M229" s="2">
        <v>0</v>
      </c>
      <c r="N229" s="2">
        <v>0</v>
      </c>
      <c r="O229" s="2">
        <v>91.9</v>
      </c>
      <c r="P229" s="4">
        <v>3519.6</v>
      </c>
      <c r="Q229" s="4">
        <v>14730.1</v>
      </c>
      <c r="R229" s="4">
        <v>4124.2</v>
      </c>
      <c r="S229" s="2">
        <v>0</v>
      </c>
      <c r="T229" s="2">
        <v>0</v>
      </c>
      <c r="U229" s="2">
        <v>0</v>
      </c>
      <c r="V229" s="2">
        <v>0</v>
      </c>
      <c r="W229" s="2">
        <v>0</v>
      </c>
      <c r="X229" s="2">
        <v>0</v>
      </c>
      <c r="Y229" s="4">
        <v>4573.1000000000004</v>
      </c>
      <c r="Z229" s="4">
        <v>47950.6</v>
      </c>
      <c r="AA229" s="4">
        <v>47183.4</v>
      </c>
      <c r="AB229" s="4">
        <v>46482.2</v>
      </c>
      <c r="AC229" s="4">
        <v>34251</v>
      </c>
      <c r="AD229" s="4">
        <v>155315.5</v>
      </c>
      <c r="AE229" s="2">
        <v>0</v>
      </c>
      <c r="AF229" s="4">
        <v>80301</v>
      </c>
      <c r="AG229" s="2">
        <v>0</v>
      </c>
      <c r="AH229" s="4">
        <v>29403.7</v>
      </c>
      <c r="AI229" s="2">
        <v>0</v>
      </c>
      <c r="AJ229" s="2">
        <v>0</v>
      </c>
      <c r="AK229" s="2">
        <v>0</v>
      </c>
      <c r="AL229" s="2">
        <v>0</v>
      </c>
      <c r="AM229" s="2">
        <v>0</v>
      </c>
      <c r="AN229" s="3">
        <f t="shared" si="12"/>
        <v>52551.8</v>
      </c>
      <c r="AO229">
        <f t="shared" si="13"/>
        <v>358221.6</v>
      </c>
      <c r="AP229">
        <f t="shared" si="14"/>
        <v>109704.7</v>
      </c>
      <c r="AQ229" s="3">
        <f t="shared" si="15"/>
        <v>520478.1</v>
      </c>
    </row>
    <row r="230" spans="1:43" x14ac:dyDescent="0.25">
      <c r="A230" s="2">
        <v>5</v>
      </c>
      <c r="B230" s="2">
        <v>2020</v>
      </c>
      <c r="C230" s="2">
        <v>12</v>
      </c>
      <c r="D230" s="4">
        <v>13844.5</v>
      </c>
      <c r="E230" s="4">
        <v>54645.3</v>
      </c>
      <c r="F230" s="4">
        <v>40259.199999999997</v>
      </c>
      <c r="G230" s="2">
        <v>11.8</v>
      </c>
      <c r="H230" s="2">
        <v>376.6</v>
      </c>
      <c r="I230" s="2">
        <v>0</v>
      </c>
      <c r="J230" s="2">
        <v>0</v>
      </c>
      <c r="K230" s="2">
        <v>0</v>
      </c>
      <c r="L230" s="2">
        <v>0</v>
      </c>
      <c r="M230" s="2">
        <v>0</v>
      </c>
      <c r="N230" s="2">
        <v>0</v>
      </c>
      <c r="O230" s="2">
        <v>140.5</v>
      </c>
      <c r="P230" s="4">
        <v>4577.3999999999996</v>
      </c>
      <c r="Q230" s="4">
        <v>17653.2</v>
      </c>
      <c r="R230" s="4">
        <v>13820.8</v>
      </c>
      <c r="S230" s="2">
        <v>0</v>
      </c>
      <c r="T230" s="2">
        <v>0</v>
      </c>
      <c r="U230" s="2">
        <v>0</v>
      </c>
      <c r="V230" s="2">
        <v>0</v>
      </c>
      <c r="W230" s="2">
        <v>0</v>
      </c>
      <c r="X230" s="2">
        <v>0</v>
      </c>
      <c r="Y230" s="4">
        <v>12902.4</v>
      </c>
      <c r="Z230" s="4">
        <v>64479.3</v>
      </c>
      <c r="AA230" s="4">
        <v>72099.8</v>
      </c>
      <c r="AB230" s="4">
        <v>91439.8</v>
      </c>
      <c r="AC230" s="4">
        <v>33714.9</v>
      </c>
      <c r="AD230" s="4">
        <v>129139.6</v>
      </c>
      <c r="AE230" s="2">
        <v>0</v>
      </c>
      <c r="AF230" s="4">
        <v>87246.6</v>
      </c>
      <c r="AG230" s="2">
        <v>0</v>
      </c>
      <c r="AH230" s="4">
        <v>45040.6</v>
      </c>
      <c r="AI230" s="2">
        <v>0</v>
      </c>
      <c r="AJ230" s="2">
        <v>0</v>
      </c>
      <c r="AK230" s="2">
        <v>0</v>
      </c>
      <c r="AL230" s="2">
        <v>0</v>
      </c>
      <c r="AM230" s="2">
        <v>0</v>
      </c>
      <c r="AN230" s="3">
        <f t="shared" si="12"/>
        <v>109137.40000000001</v>
      </c>
      <c r="AO230">
        <f t="shared" si="13"/>
        <v>439967.70000000007</v>
      </c>
      <c r="AP230">
        <f t="shared" si="14"/>
        <v>132287.20000000001</v>
      </c>
      <c r="AQ230" s="3">
        <f t="shared" si="15"/>
        <v>681392.3</v>
      </c>
    </row>
    <row r="231" spans="1:43" x14ac:dyDescent="0.25">
      <c r="A231" s="2">
        <v>6</v>
      </c>
      <c r="B231" s="2">
        <v>2020</v>
      </c>
      <c r="C231" s="2">
        <v>1</v>
      </c>
      <c r="D231" s="4">
        <v>54373.5</v>
      </c>
      <c r="E231" s="4">
        <v>225331.1</v>
      </c>
      <c r="F231" s="4">
        <v>378720.9</v>
      </c>
      <c r="G231" s="2">
        <v>41.1</v>
      </c>
      <c r="H231" s="4">
        <v>2441.8000000000002</v>
      </c>
      <c r="I231" s="2">
        <v>190</v>
      </c>
      <c r="J231" s="2">
        <v>15.6</v>
      </c>
      <c r="K231" s="4">
        <v>2194</v>
      </c>
      <c r="L231" s="4">
        <v>2670.4</v>
      </c>
      <c r="M231" s="4">
        <v>4500.2</v>
      </c>
      <c r="N231" s="2">
        <v>0</v>
      </c>
      <c r="O231" s="2">
        <v>32.200000000000003</v>
      </c>
      <c r="P231" s="4">
        <v>29710.5</v>
      </c>
      <c r="Q231" s="4">
        <v>106332.7</v>
      </c>
      <c r="R231" s="4">
        <v>177299.3</v>
      </c>
      <c r="S231" s="4">
        <v>38658.699999999997</v>
      </c>
      <c r="T231" s="2">
        <v>689.2</v>
      </c>
      <c r="U231" s="2">
        <v>0</v>
      </c>
      <c r="V231" s="2">
        <v>0</v>
      </c>
      <c r="W231" s="2">
        <v>0</v>
      </c>
      <c r="X231" s="4">
        <v>3683</v>
      </c>
      <c r="Y231" s="4">
        <v>56536.6</v>
      </c>
      <c r="Z231" s="4">
        <v>759704.7</v>
      </c>
      <c r="AA231" s="4">
        <v>1123433.8999999999</v>
      </c>
      <c r="AB231" s="4">
        <v>842074.8</v>
      </c>
      <c r="AC231" s="4">
        <v>512665.3</v>
      </c>
      <c r="AD231" s="4">
        <v>2112281.9</v>
      </c>
      <c r="AE231" s="2">
        <v>0</v>
      </c>
      <c r="AF231" s="4">
        <v>1663830.5</v>
      </c>
      <c r="AG231" s="2">
        <v>0</v>
      </c>
      <c r="AH231" s="4">
        <v>5435205.5</v>
      </c>
      <c r="AI231" s="2">
        <v>0</v>
      </c>
      <c r="AJ231" s="2">
        <v>0</v>
      </c>
      <c r="AK231" s="4">
        <v>58101330.5</v>
      </c>
      <c r="AL231" s="2">
        <v>0</v>
      </c>
      <c r="AM231" s="4">
        <v>215458.9</v>
      </c>
      <c r="AN231" s="3">
        <f t="shared" si="12"/>
        <v>670478.6</v>
      </c>
      <c r="AO231">
        <f t="shared" si="13"/>
        <v>5763102.7999999989</v>
      </c>
      <c r="AP231">
        <f t="shared" si="14"/>
        <v>65415825.399999999</v>
      </c>
      <c r="AQ231" s="3">
        <f t="shared" si="15"/>
        <v>71849406.799999997</v>
      </c>
    </row>
    <row r="232" spans="1:43" x14ac:dyDescent="0.25">
      <c r="A232" s="2">
        <v>6</v>
      </c>
      <c r="B232" s="2">
        <v>2020</v>
      </c>
      <c r="C232" s="2">
        <v>2</v>
      </c>
      <c r="D232" s="4">
        <v>51971.9</v>
      </c>
      <c r="E232" s="4">
        <v>231582.4</v>
      </c>
      <c r="F232" s="4">
        <v>409085.4</v>
      </c>
      <c r="G232" s="2">
        <v>27.3</v>
      </c>
      <c r="H232" s="4">
        <v>1728.3</v>
      </c>
      <c r="I232" s="2">
        <v>0</v>
      </c>
      <c r="J232" s="2">
        <v>12.5</v>
      </c>
      <c r="K232" s="4">
        <v>2101.5</v>
      </c>
      <c r="L232" s="4">
        <v>2763.7</v>
      </c>
      <c r="M232" s="4">
        <v>4606.1000000000004</v>
      </c>
      <c r="N232" s="2">
        <v>0</v>
      </c>
      <c r="O232" s="2">
        <v>23.5</v>
      </c>
      <c r="P232" s="4">
        <v>36696.199999999997</v>
      </c>
      <c r="Q232" s="4">
        <v>113447.5</v>
      </c>
      <c r="R232" s="4">
        <v>94492.1</v>
      </c>
      <c r="S232" s="4">
        <v>48730</v>
      </c>
      <c r="T232" s="4">
        <v>2037.6</v>
      </c>
      <c r="U232" s="2">
        <v>0</v>
      </c>
      <c r="V232" s="2">
        <v>0</v>
      </c>
      <c r="W232" s="2">
        <v>0</v>
      </c>
      <c r="X232" s="4">
        <v>3365.8</v>
      </c>
      <c r="Y232" s="4">
        <v>65006.8</v>
      </c>
      <c r="Z232" s="4">
        <v>722418.8</v>
      </c>
      <c r="AA232" s="4">
        <v>1110668.7</v>
      </c>
      <c r="AB232" s="4">
        <v>858624.5</v>
      </c>
      <c r="AC232" s="4">
        <v>585137.1</v>
      </c>
      <c r="AD232" s="4">
        <v>2020597.2</v>
      </c>
      <c r="AE232" s="2">
        <v>0</v>
      </c>
      <c r="AF232" s="4">
        <v>1531246.4</v>
      </c>
      <c r="AG232" s="4">
        <v>15191.4</v>
      </c>
      <c r="AH232" s="4">
        <v>4984715.5</v>
      </c>
      <c r="AI232" s="2">
        <v>0</v>
      </c>
      <c r="AJ232" s="2">
        <v>0</v>
      </c>
      <c r="AK232" s="4">
        <v>49551161.299999997</v>
      </c>
      <c r="AL232" s="2">
        <v>0</v>
      </c>
      <c r="AM232" s="4">
        <v>204678.1</v>
      </c>
      <c r="AN232" s="3">
        <f t="shared" si="12"/>
        <v>703879.1</v>
      </c>
      <c r="AO232">
        <f t="shared" si="13"/>
        <v>5661245.7999999998</v>
      </c>
      <c r="AP232">
        <f t="shared" si="14"/>
        <v>56286992.699999996</v>
      </c>
      <c r="AQ232" s="3">
        <f t="shared" si="15"/>
        <v>62652117.599999994</v>
      </c>
    </row>
    <row r="233" spans="1:43" x14ac:dyDescent="0.25">
      <c r="A233" s="2">
        <v>6</v>
      </c>
      <c r="B233" s="2">
        <v>2020</v>
      </c>
      <c r="C233" s="2">
        <v>3</v>
      </c>
      <c r="D233" s="4">
        <v>50345.8</v>
      </c>
      <c r="E233" s="4">
        <v>213294.9</v>
      </c>
      <c r="F233" s="4">
        <v>371141.8</v>
      </c>
      <c r="G233" s="2">
        <v>26.3</v>
      </c>
      <c r="H233" s="4">
        <v>1972.9</v>
      </c>
      <c r="I233" s="2">
        <v>0</v>
      </c>
      <c r="J233" s="2">
        <v>12.6</v>
      </c>
      <c r="K233" s="4">
        <v>1996.1</v>
      </c>
      <c r="L233" s="4">
        <v>2400.8000000000002</v>
      </c>
      <c r="M233" s="4">
        <v>5292.4</v>
      </c>
      <c r="N233" s="2">
        <v>0</v>
      </c>
      <c r="O233" s="2">
        <v>76.7</v>
      </c>
      <c r="P233" s="4">
        <v>28400.5</v>
      </c>
      <c r="Q233" s="4">
        <v>106529.7</v>
      </c>
      <c r="R233" s="4">
        <v>127036.6</v>
      </c>
      <c r="S233" s="4">
        <v>47193.1</v>
      </c>
      <c r="T233" s="4">
        <v>2773.3</v>
      </c>
      <c r="U233" s="2">
        <v>0</v>
      </c>
      <c r="V233" s="2">
        <v>0</v>
      </c>
      <c r="W233" s="2">
        <v>0</v>
      </c>
      <c r="X233" s="4">
        <v>3542.4</v>
      </c>
      <c r="Y233" s="4">
        <v>57677.5</v>
      </c>
      <c r="Z233" s="4">
        <v>694627.8</v>
      </c>
      <c r="AA233" s="4">
        <v>1018075.2</v>
      </c>
      <c r="AB233" s="4">
        <v>810688.6</v>
      </c>
      <c r="AC233" s="4">
        <v>622968.30000000005</v>
      </c>
      <c r="AD233" s="4">
        <v>2117602.2999999998</v>
      </c>
      <c r="AE233" s="2">
        <v>0</v>
      </c>
      <c r="AF233" s="4">
        <v>1490081.4</v>
      </c>
      <c r="AG233" s="4">
        <v>23535.8</v>
      </c>
      <c r="AH233" s="4">
        <v>4757604.3</v>
      </c>
      <c r="AI233" s="2">
        <v>0</v>
      </c>
      <c r="AJ233" s="2">
        <v>0</v>
      </c>
      <c r="AK233" s="4">
        <v>60214665.399999999</v>
      </c>
      <c r="AL233" s="2">
        <v>0</v>
      </c>
      <c r="AM233" s="4">
        <v>157350</v>
      </c>
      <c r="AN233" s="3">
        <f t="shared" si="12"/>
        <v>646483.60000000009</v>
      </c>
      <c r="AO233">
        <f t="shared" si="13"/>
        <v>5637192</v>
      </c>
      <c r="AP233">
        <f t="shared" si="14"/>
        <v>66643236.899999999</v>
      </c>
      <c r="AQ233" s="3">
        <f t="shared" si="15"/>
        <v>72926912.5</v>
      </c>
    </row>
    <row r="234" spans="1:43" x14ac:dyDescent="0.25">
      <c r="A234" s="2">
        <v>6</v>
      </c>
      <c r="B234" s="2">
        <v>2020</v>
      </c>
      <c r="C234" s="2">
        <v>4</v>
      </c>
      <c r="D234" s="4">
        <v>47199.5</v>
      </c>
      <c r="E234" s="4">
        <v>174957.5</v>
      </c>
      <c r="F234" s="4">
        <v>269268.09999999998</v>
      </c>
      <c r="G234" s="2">
        <v>30.5</v>
      </c>
      <c r="H234" s="4">
        <v>1349.4</v>
      </c>
      <c r="I234" s="2">
        <v>10.5</v>
      </c>
      <c r="J234" s="2">
        <v>15.7</v>
      </c>
      <c r="K234" s="4">
        <v>1198.5999999999999</v>
      </c>
      <c r="L234" s="4">
        <v>1651.8</v>
      </c>
      <c r="M234" s="4">
        <v>2360.3000000000002</v>
      </c>
      <c r="N234" s="2">
        <v>0</v>
      </c>
      <c r="O234" s="2">
        <v>113.4</v>
      </c>
      <c r="P234" s="4">
        <v>15497.5</v>
      </c>
      <c r="Q234" s="4">
        <v>64852.9</v>
      </c>
      <c r="R234" s="4">
        <v>71684.399999999994</v>
      </c>
      <c r="S234" s="4">
        <v>29407.5</v>
      </c>
      <c r="T234" s="4">
        <v>5053</v>
      </c>
      <c r="U234" s="2">
        <v>0</v>
      </c>
      <c r="V234" s="2">
        <v>0</v>
      </c>
      <c r="W234" s="2">
        <v>0</v>
      </c>
      <c r="X234" s="4">
        <v>2812.6</v>
      </c>
      <c r="Y234" s="4">
        <v>31179.200000000001</v>
      </c>
      <c r="Z234" s="4">
        <v>472995.9</v>
      </c>
      <c r="AA234" s="4">
        <v>670469.4</v>
      </c>
      <c r="AB234" s="4">
        <v>597107.5</v>
      </c>
      <c r="AC234" s="4">
        <v>544255.69999999995</v>
      </c>
      <c r="AD234" s="4">
        <v>1726681.9</v>
      </c>
      <c r="AE234" s="2">
        <v>0</v>
      </c>
      <c r="AF234" s="4">
        <v>1412980.7</v>
      </c>
      <c r="AG234" s="2">
        <v>0</v>
      </c>
      <c r="AH234" s="4">
        <v>6360307.7000000002</v>
      </c>
      <c r="AI234" s="2">
        <v>0</v>
      </c>
      <c r="AJ234" s="2">
        <v>0</v>
      </c>
      <c r="AK234" s="4">
        <v>50197990.100000001</v>
      </c>
      <c r="AL234" s="2">
        <v>0</v>
      </c>
      <c r="AM234" s="4">
        <v>98062.1</v>
      </c>
      <c r="AN234" s="3">
        <f t="shared" si="12"/>
        <v>498041.89999999997</v>
      </c>
      <c r="AO234">
        <f t="shared" si="13"/>
        <v>4232110.9000000004</v>
      </c>
      <c r="AP234">
        <f t="shared" si="14"/>
        <v>58069340.600000001</v>
      </c>
      <c r="AQ234" s="3">
        <f t="shared" si="15"/>
        <v>62799493.400000006</v>
      </c>
    </row>
    <row r="235" spans="1:43" x14ac:dyDescent="0.25">
      <c r="A235" s="2">
        <v>6</v>
      </c>
      <c r="B235" s="2">
        <v>2020</v>
      </c>
      <c r="C235" s="2">
        <v>5</v>
      </c>
      <c r="D235" s="4">
        <v>45462</v>
      </c>
      <c r="E235" s="4">
        <v>168015</v>
      </c>
      <c r="F235" s="4">
        <v>264129.8</v>
      </c>
      <c r="G235" s="2">
        <v>29.5</v>
      </c>
      <c r="H235" s="4">
        <v>1138.8</v>
      </c>
      <c r="I235" s="2">
        <v>7.3</v>
      </c>
      <c r="J235" s="2">
        <v>11.5</v>
      </c>
      <c r="K235" s="2">
        <v>589.29999999999995</v>
      </c>
      <c r="L235" s="4">
        <v>1606.5</v>
      </c>
      <c r="M235" s="4">
        <v>2136.1</v>
      </c>
      <c r="N235" s="2">
        <v>0</v>
      </c>
      <c r="O235" s="2">
        <v>81.2</v>
      </c>
      <c r="P235" s="4">
        <v>13739.7</v>
      </c>
      <c r="Q235" s="4">
        <v>62303</v>
      </c>
      <c r="R235" s="4">
        <v>67045.8</v>
      </c>
      <c r="S235" s="4">
        <v>26467.7</v>
      </c>
      <c r="T235" s="4">
        <v>4918.7</v>
      </c>
      <c r="U235" s="2">
        <v>0</v>
      </c>
      <c r="V235" s="2">
        <v>0</v>
      </c>
      <c r="W235" s="2">
        <v>0</v>
      </c>
      <c r="X235" s="4">
        <v>2879.9</v>
      </c>
      <c r="Y235" s="4">
        <v>25055.7</v>
      </c>
      <c r="Z235" s="4">
        <v>429521.3</v>
      </c>
      <c r="AA235" s="4">
        <v>610361.59999999998</v>
      </c>
      <c r="AB235" s="4">
        <v>633157.1</v>
      </c>
      <c r="AC235" s="4">
        <v>503225</v>
      </c>
      <c r="AD235" s="4">
        <v>1852961.8</v>
      </c>
      <c r="AE235" s="2">
        <v>0</v>
      </c>
      <c r="AF235" s="4">
        <v>1432575.6</v>
      </c>
      <c r="AG235" s="2">
        <v>0</v>
      </c>
      <c r="AH235" s="4">
        <v>7065975.5</v>
      </c>
      <c r="AI235" s="2">
        <v>0</v>
      </c>
      <c r="AJ235" s="2">
        <v>0</v>
      </c>
      <c r="AK235" s="4">
        <v>55262990.939999998</v>
      </c>
      <c r="AL235" s="2">
        <v>0</v>
      </c>
      <c r="AM235" s="4">
        <v>119756.1</v>
      </c>
      <c r="AN235" s="3">
        <f t="shared" si="12"/>
        <v>483125.79999999993</v>
      </c>
      <c r="AO235">
        <f t="shared" si="13"/>
        <v>4231718.5</v>
      </c>
      <c r="AP235">
        <f t="shared" si="14"/>
        <v>63881298.140000001</v>
      </c>
      <c r="AQ235" s="3">
        <f t="shared" si="15"/>
        <v>68596142.439999998</v>
      </c>
    </row>
    <row r="236" spans="1:43" x14ac:dyDescent="0.25">
      <c r="A236" s="2">
        <v>6</v>
      </c>
      <c r="B236" s="2">
        <v>2020</v>
      </c>
      <c r="C236" s="2">
        <v>6</v>
      </c>
      <c r="D236" s="4">
        <v>41269</v>
      </c>
      <c r="E236" s="4">
        <v>152331</v>
      </c>
      <c r="F236" s="4">
        <v>231557.9</v>
      </c>
      <c r="G236" s="2">
        <v>24.3</v>
      </c>
      <c r="H236" s="4">
        <v>1127.7</v>
      </c>
      <c r="I236" s="2">
        <v>24</v>
      </c>
      <c r="J236" s="2">
        <v>12.5</v>
      </c>
      <c r="K236" s="2">
        <v>885.6</v>
      </c>
      <c r="L236" s="4">
        <v>1070.0999999999999</v>
      </c>
      <c r="M236" s="4">
        <v>2125.6999999999998</v>
      </c>
      <c r="N236" s="2">
        <v>0</v>
      </c>
      <c r="O236" s="2">
        <v>112.6</v>
      </c>
      <c r="P236" s="4">
        <v>13739.6</v>
      </c>
      <c r="Q236" s="4">
        <v>71880.800000000003</v>
      </c>
      <c r="R236" s="4">
        <v>72911.199999999997</v>
      </c>
      <c r="S236" s="4">
        <v>26834.6</v>
      </c>
      <c r="T236" s="4">
        <v>9010.2000000000007</v>
      </c>
      <c r="U236" s="2">
        <v>0</v>
      </c>
      <c r="V236" s="2">
        <v>0</v>
      </c>
      <c r="W236" s="2">
        <v>0</v>
      </c>
      <c r="X236" s="4">
        <v>3396.4</v>
      </c>
      <c r="Y236" s="4">
        <v>26982.6</v>
      </c>
      <c r="Z236" s="4">
        <v>510823.2</v>
      </c>
      <c r="AA236" s="4">
        <v>692944.7</v>
      </c>
      <c r="AB236" s="4">
        <v>626460.30000000005</v>
      </c>
      <c r="AC236" s="4">
        <v>509951.8</v>
      </c>
      <c r="AD236" s="4">
        <v>1643600.1</v>
      </c>
      <c r="AE236" s="2">
        <v>0</v>
      </c>
      <c r="AF236" s="4">
        <v>1267942.2</v>
      </c>
      <c r="AG236" s="2">
        <v>0</v>
      </c>
      <c r="AH236" s="4">
        <v>3745149.6</v>
      </c>
      <c r="AI236" s="2">
        <v>0</v>
      </c>
      <c r="AJ236" s="2">
        <v>0</v>
      </c>
      <c r="AK236" s="4">
        <v>54124828.090000004</v>
      </c>
      <c r="AL236" s="2">
        <v>0</v>
      </c>
      <c r="AM236" s="4">
        <v>127044.5</v>
      </c>
      <c r="AN236" s="3">
        <f t="shared" si="12"/>
        <v>430427.8</v>
      </c>
      <c r="AO236">
        <f t="shared" si="13"/>
        <v>4208648.0999999996</v>
      </c>
      <c r="AP236">
        <f t="shared" si="14"/>
        <v>59264964.390000001</v>
      </c>
      <c r="AQ236" s="3">
        <f t="shared" si="15"/>
        <v>63904040.289999999</v>
      </c>
    </row>
    <row r="237" spans="1:43" x14ac:dyDescent="0.25">
      <c r="A237" s="2">
        <v>6</v>
      </c>
      <c r="B237" s="2">
        <v>2020</v>
      </c>
      <c r="C237" s="2">
        <v>7</v>
      </c>
      <c r="D237" s="4">
        <v>38434.699999999997</v>
      </c>
      <c r="E237" s="4">
        <v>144774.6</v>
      </c>
      <c r="F237" s="4">
        <v>210608.6</v>
      </c>
      <c r="G237" s="2">
        <v>60.9</v>
      </c>
      <c r="H237" s="4">
        <v>1238.0999999999999</v>
      </c>
      <c r="I237" s="2">
        <v>25.1</v>
      </c>
      <c r="J237" s="2">
        <v>8.4</v>
      </c>
      <c r="K237" s="4">
        <v>1097.7</v>
      </c>
      <c r="L237" s="4">
        <v>1013.4</v>
      </c>
      <c r="M237" s="4">
        <v>2822</v>
      </c>
      <c r="N237" s="2">
        <v>0</v>
      </c>
      <c r="O237" s="2">
        <v>159.69999999999999</v>
      </c>
      <c r="P237" s="4">
        <v>13223.6</v>
      </c>
      <c r="Q237" s="4">
        <v>76325.8</v>
      </c>
      <c r="R237" s="4">
        <v>79671.7</v>
      </c>
      <c r="S237" s="4">
        <v>25507.599999999999</v>
      </c>
      <c r="T237" s="4">
        <v>10605.9</v>
      </c>
      <c r="U237" s="2">
        <v>0</v>
      </c>
      <c r="V237" s="2">
        <v>0</v>
      </c>
      <c r="W237" s="2">
        <v>0</v>
      </c>
      <c r="X237" s="4">
        <v>3342.5</v>
      </c>
      <c r="Y237" s="4">
        <v>26934.3</v>
      </c>
      <c r="Z237" s="4">
        <v>522082.6</v>
      </c>
      <c r="AA237" s="4">
        <v>714692.8</v>
      </c>
      <c r="AB237" s="4">
        <v>644182.30000000005</v>
      </c>
      <c r="AC237" s="4">
        <v>570465.4</v>
      </c>
      <c r="AD237" s="4">
        <v>2003920.1</v>
      </c>
      <c r="AE237" s="2">
        <v>0</v>
      </c>
      <c r="AF237" s="4">
        <v>1522894.4</v>
      </c>
      <c r="AG237" s="4">
        <v>10410.82</v>
      </c>
      <c r="AH237" s="4">
        <v>6077497.3799999999</v>
      </c>
      <c r="AI237" s="2">
        <v>0</v>
      </c>
      <c r="AJ237" s="2">
        <v>0</v>
      </c>
      <c r="AK237" s="4">
        <v>54239538.200000003</v>
      </c>
      <c r="AL237" s="2">
        <v>0</v>
      </c>
      <c r="AM237" s="4">
        <v>125223</v>
      </c>
      <c r="AN237" s="3">
        <f t="shared" si="12"/>
        <v>400083.50000000006</v>
      </c>
      <c r="AO237">
        <f t="shared" si="13"/>
        <v>4691114.3</v>
      </c>
      <c r="AP237">
        <f t="shared" si="14"/>
        <v>61975563.800000004</v>
      </c>
      <c r="AQ237" s="3">
        <f t="shared" si="15"/>
        <v>67066761.600000001</v>
      </c>
    </row>
    <row r="238" spans="1:43" x14ac:dyDescent="0.25">
      <c r="A238" s="2">
        <v>6</v>
      </c>
      <c r="B238" s="2">
        <v>2020</v>
      </c>
      <c r="C238" s="2">
        <v>8</v>
      </c>
      <c r="D238" s="4">
        <v>33765.699999999997</v>
      </c>
      <c r="E238" s="4">
        <v>129387.2</v>
      </c>
      <c r="F238" s="4">
        <v>183293</v>
      </c>
      <c r="G238" s="2">
        <v>45.1</v>
      </c>
      <c r="H238" s="2">
        <v>952.8</v>
      </c>
      <c r="I238" s="2">
        <v>13.6</v>
      </c>
      <c r="J238" s="2">
        <v>10.4</v>
      </c>
      <c r="K238" s="2">
        <v>995.6</v>
      </c>
      <c r="L238" s="2">
        <v>923.5</v>
      </c>
      <c r="M238" s="4">
        <v>1868.6</v>
      </c>
      <c r="N238" s="2">
        <v>0</v>
      </c>
      <c r="O238" s="2">
        <v>115.5</v>
      </c>
      <c r="P238" s="4">
        <v>14486.4</v>
      </c>
      <c r="Q238" s="4">
        <v>75331.3</v>
      </c>
      <c r="R238" s="4">
        <v>69255.5</v>
      </c>
      <c r="S238" s="4">
        <v>62535.19</v>
      </c>
      <c r="T238" s="4">
        <v>13099.5</v>
      </c>
      <c r="U238" s="2">
        <v>0</v>
      </c>
      <c r="V238" s="2">
        <v>0</v>
      </c>
      <c r="W238" s="2">
        <v>0</v>
      </c>
      <c r="X238" s="4">
        <v>3158.4</v>
      </c>
      <c r="Y238" s="4">
        <v>25412.6</v>
      </c>
      <c r="Z238" s="4">
        <v>523068.7</v>
      </c>
      <c r="AA238" s="4">
        <v>704088.2</v>
      </c>
      <c r="AB238" s="4">
        <v>685661.81</v>
      </c>
      <c r="AC238" s="4">
        <v>604467.80000000005</v>
      </c>
      <c r="AD238" s="4">
        <v>1753599.2</v>
      </c>
      <c r="AE238" s="2">
        <v>0</v>
      </c>
      <c r="AF238" s="4">
        <v>1354517.9</v>
      </c>
      <c r="AG238" s="2">
        <v>0</v>
      </c>
      <c r="AH238" s="4">
        <v>6054787.2000000002</v>
      </c>
      <c r="AI238" s="2">
        <v>0</v>
      </c>
      <c r="AJ238" s="2">
        <v>0</v>
      </c>
      <c r="AK238" s="4">
        <v>55662623.340000004</v>
      </c>
      <c r="AL238" s="2">
        <v>0</v>
      </c>
      <c r="AM238" s="4">
        <v>129333.4</v>
      </c>
      <c r="AN238" s="3">
        <f t="shared" si="12"/>
        <v>351255.49999999994</v>
      </c>
      <c r="AO238">
        <f t="shared" si="13"/>
        <v>4534280.1000000006</v>
      </c>
      <c r="AP238">
        <f t="shared" si="14"/>
        <v>63201261.840000004</v>
      </c>
      <c r="AQ238" s="3">
        <f t="shared" si="15"/>
        <v>68086797.439999998</v>
      </c>
    </row>
    <row r="239" spans="1:43" x14ac:dyDescent="0.25">
      <c r="A239" s="2">
        <v>6</v>
      </c>
      <c r="B239" s="2">
        <v>2020</v>
      </c>
      <c r="C239" s="2">
        <v>9</v>
      </c>
      <c r="D239" s="4">
        <v>33642.300000000003</v>
      </c>
      <c r="E239" s="4">
        <v>126368</v>
      </c>
      <c r="F239" s="4">
        <v>178780.9</v>
      </c>
      <c r="G239" s="2">
        <v>21.1</v>
      </c>
      <c r="H239" s="2">
        <v>927.2</v>
      </c>
      <c r="I239" s="2">
        <v>-57.4</v>
      </c>
      <c r="J239" s="2">
        <v>8.4</v>
      </c>
      <c r="K239" s="2">
        <v>882.9</v>
      </c>
      <c r="L239" s="2">
        <v>916.5</v>
      </c>
      <c r="M239" s="4">
        <v>2333.6</v>
      </c>
      <c r="N239" s="2">
        <v>0</v>
      </c>
      <c r="O239" s="2">
        <v>112.8</v>
      </c>
      <c r="P239" s="4">
        <v>13015.2</v>
      </c>
      <c r="Q239" s="4">
        <v>74514.100000000006</v>
      </c>
      <c r="R239" s="4">
        <v>67908.800000000003</v>
      </c>
      <c r="S239" s="4">
        <v>39742.01</v>
      </c>
      <c r="T239" s="4">
        <v>12316</v>
      </c>
      <c r="U239" s="2">
        <v>0</v>
      </c>
      <c r="V239" s="2">
        <v>0</v>
      </c>
      <c r="W239" s="2">
        <v>0</v>
      </c>
      <c r="X239" s="4">
        <v>3036.6</v>
      </c>
      <c r="Y239" s="4">
        <v>27713.4</v>
      </c>
      <c r="Z239" s="4">
        <v>519808.6</v>
      </c>
      <c r="AA239" s="4">
        <v>716374.5</v>
      </c>
      <c r="AB239" s="4">
        <v>605923.49</v>
      </c>
      <c r="AC239" s="4">
        <v>493149.9</v>
      </c>
      <c r="AD239" s="4">
        <v>1754583.3</v>
      </c>
      <c r="AE239" s="2">
        <v>0</v>
      </c>
      <c r="AF239" s="4">
        <v>1309925.3</v>
      </c>
      <c r="AG239" s="4">
        <v>26248.38</v>
      </c>
      <c r="AH239" s="4">
        <v>6017620.9199999999</v>
      </c>
      <c r="AI239" s="2">
        <v>0</v>
      </c>
      <c r="AJ239" s="2">
        <v>0</v>
      </c>
      <c r="AK239" s="4">
        <v>55852462.789999999</v>
      </c>
      <c r="AL239" s="2">
        <v>0</v>
      </c>
      <c r="AM239" s="4">
        <v>129983.4</v>
      </c>
      <c r="AN239" s="3">
        <f t="shared" si="12"/>
        <v>343823.49999999994</v>
      </c>
      <c r="AO239">
        <f t="shared" si="13"/>
        <v>4328198.7</v>
      </c>
      <c r="AP239">
        <f t="shared" si="14"/>
        <v>63336240.789999999</v>
      </c>
      <c r="AQ239" s="3">
        <f t="shared" si="15"/>
        <v>68008262.989999995</v>
      </c>
    </row>
    <row r="240" spans="1:43" x14ac:dyDescent="0.25">
      <c r="A240" s="2">
        <v>6</v>
      </c>
      <c r="B240" s="2">
        <v>2020</v>
      </c>
      <c r="C240" s="2">
        <v>10</v>
      </c>
      <c r="D240" s="4">
        <v>36609.800000000003</v>
      </c>
      <c r="E240" s="4">
        <v>134579.29999999999</v>
      </c>
      <c r="F240" s="4">
        <v>204897</v>
      </c>
      <c r="G240" s="2">
        <v>22.5</v>
      </c>
      <c r="H240" s="4">
        <v>1437</v>
      </c>
      <c r="I240" s="2">
        <v>5.2</v>
      </c>
      <c r="J240" s="2">
        <v>9.4</v>
      </c>
      <c r="K240" s="2">
        <v>885.2</v>
      </c>
      <c r="L240" s="4">
        <v>1108.4000000000001</v>
      </c>
      <c r="M240" s="4">
        <v>2518.6999999999998</v>
      </c>
      <c r="N240" s="2">
        <v>0</v>
      </c>
      <c r="O240" s="2">
        <v>101.7</v>
      </c>
      <c r="P240" s="4">
        <v>13087.3</v>
      </c>
      <c r="Q240" s="4">
        <v>75914.7</v>
      </c>
      <c r="R240" s="4">
        <v>69945.2</v>
      </c>
      <c r="S240" s="4">
        <v>29379.1</v>
      </c>
      <c r="T240" s="4">
        <v>11401.2</v>
      </c>
      <c r="U240" s="2">
        <v>0</v>
      </c>
      <c r="V240" s="2">
        <v>0</v>
      </c>
      <c r="W240" s="2">
        <v>0</v>
      </c>
      <c r="X240" s="4">
        <v>2988.7</v>
      </c>
      <c r="Y240" s="4">
        <v>28907.3</v>
      </c>
      <c r="Z240" s="4">
        <v>520283.9</v>
      </c>
      <c r="AA240" s="4">
        <v>737541.3</v>
      </c>
      <c r="AB240" s="4">
        <v>622196.5</v>
      </c>
      <c r="AC240" s="4">
        <v>551596.80000000005</v>
      </c>
      <c r="AD240" s="4">
        <v>1702913.1</v>
      </c>
      <c r="AE240" s="2">
        <v>0</v>
      </c>
      <c r="AF240" s="4">
        <v>1462971.1</v>
      </c>
      <c r="AG240" s="4">
        <v>23034.75</v>
      </c>
      <c r="AH240" s="4">
        <v>5902490.0499999998</v>
      </c>
      <c r="AI240" s="2">
        <v>0</v>
      </c>
      <c r="AJ240" s="2">
        <v>0</v>
      </c>
      <c r="AK240" s="4">
        <v>55225214.740000002</v>
      </c>
      <c r="AL240" s="2">
        <v>0</v>
      </c>
      <c r="AM240" s="4">
        <v>147399</v>
      </c>
      <c r="AN240" s="3">
        <f t="shared" si="12"/>
        <v>382072.50000000006</v>
      </c>
      <c r="AO240">
        <f t="shared" si="13"/>
        <v>4366256.8000000007</v>
      </c>
      <c r="AP240">
        <f t="shared" si="14"/>
        <v>62761109.640000001</v>
      </c>
      <c r="AQ240" s="3">
        <f t="shared" si="15"/>
        <v>67509438.939999998</v>
      </c>
    </row>
    <row r="241" spans="1:43" x14ac:dyDescent="0.25">
      <c r="A241" s="2">
        <v>6</v>
      </c>
      <c r="B241" s="2">
        <v>2020</v>
      </c>
      <c r="C241" s="2">
        <v>11</v>
      </c>
      <c r="D241" s="4">
        <v>40340.300000000003</v>
      </c>
      <c r="E241" s="4">
        <v>146017.60000000001</v>
      </c>
      <c r="F241" s="4">
        <v>228160.9</v>
      </c>
      <c r="G241" s="2">
        <v>31</v>
      </c>
      <c r="H241" s="4">
        <v>1862.4</v>
      </c>
      <c r="I241" s="2">
        <v>3.2</v>
      </c>
      <c r="J241" s="2">
        <v>11.5</v>
      </c>
      <c r="K241" s="2">
        <v>873</v>
      </c>
      <c r="L241" s="4">
        <v>1535.1</v>
      </c>
      <c r="M241" s="4">
        <v>2979.9</v>
      </c>
      <c r="N241" s="2">
        <v>0</v>
      </c>
      <c r="O241" s="2">
        <v>108.2</v>
      </c>
      <c r="P241" s="4">
        <v>15032.4</v>
      </c>
      <c r="Q241" s="4">
        <v>83747.8</v>
      </c>
      <c r="R241" s="4">
        <v>77374.600000000006</v>
      </c>
      <c r="S241" s="4">
        <v>30561.5</v>
      </c>
      <c r="T241" s="4">
        <v>11875.6</v>
      </c>
      <c r="U241" s="4">
        <v>10867.82</v>
      </c>
      <c r="V241" s="2">
        <v>0</v>
      </c>
      <c r="W241" s="2">
        <v>0</v>
      </c>
      <c r="X241" s="4">
        <v>3126.5</v>
      </c>
      <c r="Y241" s="4">
        <v>31221.4</v>
      </c>
      <c r="Z241" s="4">
        <v>548705.30000000005</v>
      </c>
      <c r="AA241" s="4">
        <v>784038.8</v>
      </c>
      <c r="AB241" s="4">
        <v>732403</v>
      </c>
      <c r="AC241" s="4">
        <v>524044.3</v>
      </c>
      <c r="AD241" s="4">
        <v>1771202.18</v>
      </c>
      <c r="AE241" s="4">
        <v>49226.080000000002</v>
      </c>
      <c r="AF241" s="4">
        <v>1360087.72</v>
      </c>
      <c r="AG241" s="4">
        <v>9192.2999999999993</v>
      </c>
      <c r="AH241" s="4">
        <v>6686847.5999999996</v>
      </c>
      <c r="AI241" s="2">
        <v>0</v>
      </c>
      <c r="AJ241" s="2">
        <v>0</v>
      </c>
      <c r="AK241" s="4">
        <v>62279130.32</v>
      </c>
      <c r="AL241" s="2">
        <v>0</v>
      </c>
      <c r="AM241" s="4">
        <v>167661.9</v>
      </c>
      <c r="AN241" s="3">
        <f t="shared" si="12"/>
        <v>421814.90000000008</v>
      </c>
      <c r="AO241">
        <f t="shared" si="13"/>
        <v>4624309.3999999994</v>
      </c>
      <c r="AP241">
        <f t="shared" si="14"/>
        <v>70552145.920000002</v>
      </c>
      <c r="AQ241" s="3">
        <f t="shared" si="15"/>
        <v>75598270.219999999</v>
      </c>
    </row>
    <row r="242" spans="1:43" x14ac:dyDescent="0.25">
      <c r="A242" s="2">
        <v>6</v>
      </c>
      <c r="B242" s="2">
        <v>2020</v>
      </c>
      <c r="C242" s="2">
        <v>12</v>
      </c>
      <c r="D242" s="4">
        <v>53846.1</v>
      </c>
      <c r="E242" s="4">
        <v>206058.8</v>
      </c>
      <c r="F242" s="4">
        <v>364015.6</v>
      </c>
      <c r="G242" s="2">
        <v>37</v>
      </c>
      <c r="H242" s="4">
        <v>2474.5</v>
      </c>
      <c r="I242" s="2">
        <v>9.4</v>
      </c>
      <c r="J242" s="2">
        <v>11.5</v>
      </c>
      <c r="K242" s="4">
        <v>1249</v>
      </c>
      <c r="L242" s="4">
        <v>2111.1</v>
      </c>
      <c r="M242" s="4">
        <v>1231.3</v>
      </c>
      <c r="N242" s="2">
        <v>0</v>
      </c>
      <c r="O242" s="2">
        <v>187</v>
      </c>
      <c r="P242" s="4">
        <v>23877</v>
      </c>
      <c r="Q242" s="4">
        <v>113426.7</v>
      </c>
      <c r="R242" s="4">
        <v>124990.2</v>
      </c>
      <c r="S242" s="4">
        <v>30730.5</v>
      </c>
      <c r="T242" s="4">
        <v>11392.1</v>
      </c>
      <c r="U242" s="2">
        <v>0</v>
      </c>
      <c r="V242" s="2">
        <v>0</v>
      </c>
      <c r="W242" s="2">
        <v>0</v>
      </c>
      <c r="X242" s="4">
        <v>3208.8</v>
      </c>
      <c r="Y242" s="4">
        <v>52149.3</v>
      </c>
      <c r="Z242" s="4">
        <v>659690.4</v>
      </c>
      <c r="AA242" s="4">
        <v>937180.4</v>
      </c>
      <c r="AB242" s="4">
        <v>770798.3</v>
      </c>
      <c r="AC242" s="4">
        <v>542975.6</v>
      </c>
      <c r="AD242" s="4">
        <v>1863662.2</v>
      </c>
      <c r="AE242" s="2">
        <v>0</v>
      </c>
      <c r="AF242" s="4">
        <v>1567066.7</v>
      </c>
      <c r="AG242" s="2">
        <v>0</v>
      </c>
      <c r="AH242" s="4">
        <v>5356950</v>
      </c>
      <c r="AI242" s="2">
        <v>0</v>
      </c>
      <c r="AJ242" s="2">
        <v>0</v>
      </c>
      <c r="AK242" s="4">
        <v>62132891.149999999</v>
      </c>
      <c r="AL242" s="2">
        <v>0</v>
      </c>
      <c r="AM242" s="4">
        <v>211412.6</v>
      </c>
      <c r="AN242" s="3">
        <f t="shared" si="12"/>
        <v>631044.30000000005</v>
      </c>
      <c r="AO242">
        <f t="shared" si="13"/>
        <v>5134268.5</v>
      </c>
      <c r="AP242">
        <f t="shared" si="14"/>
        <v>69268320.449999988</v>
      </c>
      <c r="AQ242" s="3">
        <f t="shared" si="15"/>
        <v>75033633.249999985</v>
      </c>
    </row>
    <row r="243" spans="1:43" x14ac:dyDescent="0.25">
      <c r="A243" s="2">
        <v>8</v>
      </c>
      <c r="B243" s="2">
        <v>2020</v>
      </c>
      <c r="C243" s="2">
        <v>1</v>
      </c>
      <c r="D243" s="4">
        <v>11802.4</v>
      </c>
      <c r="E243" s="4">
        <v>46232.9</v>
      </c>
      <c r="F243" s="4">
        <v>24435.1</v>
      </c>
      <c r="G243" s="2">
        <v>84</v>
      </c>
      <c r="H243" s="4">
        <v>1079</v>
      </c>
      <c r="I243" s="2">
        <v>0</v>
      </c>
      <c r="J243" s="2">
        <v>0</v>
      </c>
      <c r="K243" s="2">
        <v>0</v>
      </c>
      <c r="L243" s="4">
        <v>5704.5</v>
      </c>
      <c r="M243" s="2">
        <v>0</v>
      </c>
      <c r="N243" s="2">
        <v>0</v>
      </c>
      <c r="O243" s="2">
        <v>53.3</v>
      </c>
      <c r="P243" s="4">
        <v>6366</v>
      </c>
      <c r="Q243" s="4">
        <v>18879.599999999999</v>
      </c>
      <c r="R243" s="4">
        <v>4505.5</v>
      </c>
      <c r="S243" s="2">
        <v>0</v>
      </c>
      <c r="T243" s="2">
        <v>0</v>
      </c>
      <c r="U243" s="2">
        <v>0</v>
      </c>
      <c r="V243" s="2">
        <v>0</v>
      </c>
      <c r="W243" s="2">
        <v>0</v>
      </c>
      <c r="X243" s="2">
        <v>11.6</v>
      </c>
      <c r="Y243" s="4">
        <v>7176.8</v>
      </c>
      <c r="Z243" s="4">
        <v>130201</v>
      </c>
      <c r="AA243" s="4">
        <v>210702.1</v>
      </c>
      <c r="AB243" s="4">
        <v>163459.6</v>
      </c>
      <c r="AC243" s="4">
        <v>240020.8</v>
      </c>
      <c r="AD243" s="4">
        <v>818637.3</v>
      </c>
      <c r="AE243" s="2">
        <v>0</v>
      </c>
      <c r="AF243" s="4">
        <v>428383</v>
      </c>
      <c r="AG243" s="2">
        <v>0</v>
      </c>
      <c r="AH243" s="2">
        <v>0</v>
      </c>
      <c r="AI243" s="2">
        <v>0</v>
      </c>
      <c r="AJ243" s="2">
        <v>0</v>
      </c>
      <c r="AK243" s="4">
        <v>6478794.4000000004</v>
      </c>
      <c r="AL243" s="2">
        <v>0</v>
      </c>
      <c r="AM243" s="2">
        <v>0</v>
      </c>
      <c r="AN243" s="3">
        <f t="shared" si="12"/>
        <v>89337.9</v>
      </c>
      <c r="AO243">
        <f t="shared" si="13"/>
        <v>1600013.6</v>
      </c>
      <c r="AP243">
        <f t="shared" si="14"/>
        <v>6907177.4000000004</v>
      </c>
      <c r="AQ243" s="3">
        <f t="shared" si="15"/>
        <v>8596528.9000000004</v>
      </c>
    </row>
    <row r="244" spans="1:43" x14ac:dyDescent="0.25">
      <c r="A244" s="2">
        <v>8</v>
      </c>
      <c r="B244" s="2">
        <v>2020</v>
      </c>
      <c r="C244" s="2">
        <v>2</v>
      </c>
      <c r="D244" s="4">
        <v>11228.5</v>
      </c>
      <c r="E244" s="4">
        <v>42175.4</v>
      </c>
      <c r="F244" s="4">
        <v>22797.8</v>
      </c>
      <c r="G244" s="2">
        <v>75.8</v>
      </c>
      <c r="H244" s="4">
        <v>1217.7</v>
      </c>
      <c r="I244" s="2">
        <v>0</v>
      </c>
      <c r="J244" s="2">
        <v>0</v>
      </c>
      <c r="K244" s="2">
        <v>0</v>
      </c>
      <c r="L244" s="4">
        <v>5305.9</v>
      </c>
      <c r="M244" s="2">
        <v>0</v>
      </c>
      <c r="N244" s="2">
        <v>0</v>
      </c>
      <c r="O244" s="2">
        <v>110.2</v>
      </c>
      <c r="P244" s="4">
        <v>6162.5</v>
      </c>
      <c r="Q244" s="4">
        <v>17174.3</v>
      </c>
      <c r="R244" s="4">
        <v>7668.7</v>
      </c>
      <c r="S244" s="2">
        <v>354.1</v>
      </c>
      <c r="T244" s="2">
        <v>0</v>
      </c>
      <c r="U244" s="2">
        <v>0</v>
      </c>
      <c r="V244" s="2">
        <v>0</v>
      </c>
      <c r="W244" s="2">
        <v>0</v>
      </c>
      <c r="X244" s="2">
        <v>6.3</v>
      </c>
      <c r="Y244" s="4">
        <v>9446.2999999999993</v>
      </c>
      <c r="Z244" s="4">
        <v>129077.3</v>
      </c>
      <c r="AA244" s="4">
        <v>194200.9</v>
      </c>
      <c r="AB244" s="4">
        <v>188386.2</v>
      </c>
      <c r="AC244" s="4">
        <v>228821.8</v>
      </c>
      <c r="AD244" s="4">
        <v>785756.3</v>
      </c>
      <c r="AE244" s="2">
        <v>0</v>
      </c>
      <c r="AF244" s="4">
        <v>484475.1</v>
      </c>
      <c r="AG244" s="2">
        <v>0</v>
      </c>
      <c r="AH244" s="2">
        <v>0</v>
      </c>
      <c r="AI244" s="2">
        <v>0</v>
      </c>
      <c r="AJ244" s="2">
        <v>0</v>
      </c>
      <c r="AK244" s="4">
        <v>5362891.5999999996</v>
      </c>
      <c r="AL244" s="2">
        <v>0</v>
      </c>
      <c r="AM244" s="2">
        <v>0</v>
      </c>
      <c r="AN244" s="3">
        <f t="shared" si="12"/>
        <v>82801.099999999991</v>
      </c>
      <c r="AO244">
        <f t="shared" si="13"/>
        <v>1567164.9000000001</v>
      </c>
      <c r="AP244">
        <f t="shared" si="14"/>
        <v>5847366.6999999993</v>
      </c>
      <c r="AQ244" s="3">
        <f t="shared" si="15"/>
        <v>7497332.6999999993</v>
      </c>
    </row>
    <row r="245" spans="1:43" x14ac:dyDescent="0.25">
      <c r="A245" s="2">
        <v>8</v>
      </c>
      <c r="B245" s="2">
        <v>2020</v>
      </c>
      <c r="C245" s="2">
        <v>3</v>
      </c>
      <c r="D245" s="4">
        <v>9720.2999999999993</v>
      </c>
      <c r="E245" s="4">
        <v>35978</v>
      </c>
      <c r="F245" s="4">
        <v>19452.7</v>
      </c>
      <c r="G245" s="2">
        <v>53.4</v>
      </c>
      <c r="H245" s="2">
        <v>861.1</v>
      </c>
      <c r="I245" s="2">
        <v>0</v>
      </c>
      <c r="J245" s="2">
        <v>0</v>
      </c>
      <c r="K245" s="2">
        <v>0</v>
      </c>
      <c r="L245" s="4">
        <v>3432.4</v>
      </c>
      <c r="M245" s="2">
        <v>0</v>
      </c>
      <c r="N245" s="2">
        <v>0</v>
      </c>
      <c r="O245" s="2">
        <v>38.200000000000003</v>
      </c>
      <c r="P245" s="4">
        <v>5184.8</v>
      </c>
      <c r="Q245" s="4">
        <v>14938.6</v>
      </c>
      <c r="R245" s="4">
        <v>7072.9</v>
      </c>
      <c r="S245" s="2">
        <v>245.1</v>
      </c>
      <c r="T245" s="2">
        <v>0</v>
      </c>
      <c r="U245" s="2">
        <v>0</v>
      </c>
      <c r="V245" s="2">
        <v>0</v>
      </c>
      <c r="W245" s="2">
        <v>0</v>
      </c>
      <c r="X245" s="2">
        <v>11.6</v>
      </c>
      <c r="Y245" s="4">
        <v>7378.5</v>
      </c>
      <c r="Z245" s="4">
        <v>118955.2</v>
      </c>
      <c r="AA245" s="4">
        <v>177268.4</v>
      </c>
      <c r="AB245" s="4">
        <v>163074</v>
      </c>
      <c r="AC245" s="4">
        <v>221424.8</v>
      </c>
      <c r="AD245" s="4">
        <v>813272.6</v>
      </c>
      <c r="AE245" s="2">
        <v>0</v>
      </c>
      <c r="AF245" s="4">
        <v>508712.5</v>
      </c>
      <c r="AG245" s="2">
        <v>0</v>
      </c>
      <c r="AH245" s="2">
        <v>0</v>
      </c>
      <c r="AI245" s="2">
        <v>0</v>
      </c>
      <c r="AJ245" s="2">
        <v>0</v>
      </c>
      <c r="AK245" s="4">
        <v>6827642</v>
      </c>
      <c r="AL245" s="2">
        <v>0</v>
      </c>
      <c r="AM245" s="2">
        <v>0</v>
      </c>
      <c r="AN245" s="3">
        <f t="shared" si="12"/>
        <v>69497.899999999994</v>
      </c>
      <c r="AO245">
        <f t="shared" si="13"/>
        <v>1528864.7</v>
      </c>
      <c r="AP245">
        <f t="shared" si="14"/>
        <v>7336354.5</v>
      </c>
      <c r="AQ245" s="3">
        <f t="shared" si="15"/>
        <v>8934717.0999999996</v>
      </c>
    </row>
    <row r="246" spans="1:43" x14ac:dyDescent="0.25">
      <c r="A246" s="2">
        <v>8</v>
      </c>
      <c r="B246" s="2">
        <v>2020</v>
      </c>
      <c r="C246" s="2">
        <v>4</v>
      </c>
      <c r="D246" s="4">
        <v>8651.1</v>
      </c>
      <c r="E246" s="4">
        <v>30210.7</v>
      </c>
      <c r="F246" s="4">
        <v>15690.1</v>
      </c>
      <c r="G246" s="2">
        <v>32</v>
      </c>
      <c r="H246" s="2">
        <v>359.3</v>
      </c>
      <c r="I246" s="2">
        <v>0</v>
      </c>
      <c r="J246" s="2">
        <v>0</v>
      </c>
      <c r="K246" s="2">
        <v>0</v>
      </c>
      <c r="L246" s="2">
        <v>285.8</v>
      </c>
      <c r="M246" s="2">
        <v>0</v>
      </c>
      <c r="N246" s="2">
        <v>0</v>
      </c>
      <c r="O246" s="2">
        <v>188.2</v>
      </c>
      <c r="P246" s="4">
        <v>4876.3</v>
      </c>
      <c r="Q246" s="4">
        <v>14363.6</v>
      </c>
      <c r="R246" s="4">
        <v>5676.4</v>
      </c>
      <c r="S246" s="4">
        <v>2882.9</v>
      </c>
      <c r="T246" s="2">
        <v>0</v>
      </c>
      <c r="U246" s="2">
        <v>0</v>
      </c>
      <c r="V246" s="2">
        <v>0</v>
      </c>
      <c r="W246" s="2">
        <v>0</v>
      </c>
      <c r="X246" s="2">
        <v>8.4</v>
      </c>
      <c r="Y246" s="4">
        <v>4227.7</v>
      </c>
      <c r="Z246" s="4">
        <v>92973.5</v>
      </c>
      <c r="AA246" s="4">
        <v>139007.79999999999</v>
      </c>
      <c r="AB246" s="4">
        <v>163334.9</v>
      </c>
      <c r="AC246" s="4">
        <v>208694.3</v>
      </c>
      <c r="AD246" s="4">
        <v>648419.69999999995</v>
      </c>
      <c r="AE246" s="2">
        <v>0</v>
      </c>
      <c r="AF246" s="4">
        <v>498815.2</v>
      </c>
      <c r="AG246" s="2">
        <v>0</v>
      </c>
      <c r="AH246" s="2">
        <v>0</v>
      </c>
      <c r="AI246" s="2">
        <v>0</v>
      </c>
      <c r="AJ246" s="2">
        <v>0</v>
      </c>
      <c r="AK246" s="4">
        <v>6367678.7000000002</v>
      </c>
      <c r="AL246" s="2">
        <v>0</v>
      </c>
      <c r="AM246" s="2">
        <v>0</v>
      </c>
      <c r="AN246" s="3">
        <f t="shared" si="12"/>
        <v>55229.000000000007</v>
      </c>
      <c r="AO246">
        <f t="shared" si="13"/>
        <v>1284653.7</v>
      </c>
      <c r="AP246">
        <f t="shared" si="14"/>
        <v>6866493.9000000004</v>
      </c>
      <c r="AQ246" s="3">
        <f t="shared" si="15"/>
        <v>8206376.6000000006</v>
      </c>
    </row>
    <row r="247" spans="1:43" x14ac:dyDescent="0.25">
      <c r="A247" s="2">
        <v>8</v>
      </c>
      <c r="B247" s="2">
        <v>2020</v>
      </c>
      <c r="C247" s="2">
        <v>5</v>
      </c>
      <c r="D247" s="4">
        <v>8834.7000000000007</v>
      </c>
      <c r="E247" s="4">
        <v>31577.4</v>
      </c>
      <c r="F247" s="4">
        <v>16619.599999999999</v>
      </c>
      <c r="G247" s="2">
        <v>40.200000000000003</v>
      </c>
      <c r="H247" s="2">
        <v>494.8</v>
      </c>
      <c r="I247" s="2">
        <v>0</v>
      </c>
      <c r="J247" s="2">
        <v>0</v>
      </c>
      <c r="K247" s="2">
        <v>0</v>
      </c>
      <c r="L247" s="2">
        <v>670.6</v>
      </c>
      <c r="M247" s="2">
        <v>0</v>
      </c>
      <c r="N247" s="2">
        <v>0</v>
      </c>
      <c r="O247" s="2">
        <v>48.6</v>
      </c>
      <c r="P247" s="4">
        <v>4428.8999999999996</v>
      </c>
      <c r="Q247" s="4">
        <v>13568.1</v>
      </c>
      <c r="R247" s="4">
        <v>4016.6</v>
      </c>
      <c r="S247" s="4">
        <v>2943.5</v>
      </c>
      <c r="T247" s="2">
        <v>0</v>
      </c>
      <c r="U247" s="2">
        <v>0</v>
      </c>
      <c r="V247" s="2">
        <v>0</v>
      </c>
      <c r="W247" s="2">
        <v>0</v>
      </c>
      <c r="X247" s="2">
        <v>9.5</v>
      </c>
      <c r="Y247" s="4">
        <v>3312</v>
      </c>
      <c r="Z247" s="4">
        <v>82320.2</v>
      </c>
      <c r="AA247" s="4">
        <v>121338.6</v>
      </c>
      <c r="AB247" s="4">
        <v>175463.6</v>
      </c>
      <c r="AC247" s="4">
        <v>222085.5</v>
      </c>
      <c r="AD247" s="4">
        <v>644158.5</v>
      </c>
      <c r="AE247" s="2">
        <v>0</v>
      </c>
      <c r="AF247" s="4">
        <v>504753.6</v>
      </c>
      <c r="AG247" s="2">
        <v>0</v>
      </c>
      <c r="AH247" s="2">
        <v>0</v>
      </c>
      <c r="AI247" s="2">
        <v>0</v>
      </c>
      <c r="AJ247" s="2">
        <v>0</v>
      </c>
      <c r="AK247" s="4">
        <v>7360260</v>
      </c>
      <c r="AL247" s="2">
        <v>0</v>
      </c>
      <c r="AM247" s="2">
        <v>0</v>
      </c>
      <c r="AN247" s="3">
        <f t="shared" si="12"/>
        <v>58237.3</v>
      </c>
      <c r="AO247">
        <f t="shared" si="13"/>
        <v>1273693.6000000001</v>
      </c>
      <c r="AP247">
        <f t="shared" si="14"/>
        <v>7865013.5999999996</v>
      </c>
      <c r="AQ247" s="3">
        <f t="shared" si="15"/>
        <v>9196944.5</v>
      </c>
    </row>
    <row r="248" spans="1:43" x14ac:dyDescent="0.25">
      <c r="A248" s="2">
        <v>8</v>
      </c>
      <c r="B248" s="2">
        <v>2020</v>
      </c>
      <c r="C248" s="2">
        <v>6</v>
      </c>
      <c r="D248" s="4">
        <v>8167.9</v>
      </c>
      <c r="E248" s="4">
        <v>29890.1</v>
      </c>
      <c r="F248" s="4">
        <v>14071.2</v>
      </c>
      <c r="G248" s="2">
        <v>31.6</v>
      </c>
      <c r="H248" s="2">
        <v>195.9</v>
      </c>
      <c r="I248" s="2">
        <v>0</v>
      </c>
      <c r="J248" s="2">
        <v>0</v>
      </c>
      <c r="K248" s="2">
        <v>0</v>
      </c>
      <c r="L248" s="2">
        <v>582.4</v>
      </c>
      <c r="M248" s="2">
        <v>0</v>
      </c>
      <c r="N248" s="2">
        <v>0</v>
      </c>
      <c r="O248" s="2">
        <v>253.3</v>
      </c>
      <c r="P248" s="4">
        <v>5092.3999999999996</v>
      </c>
      <c r="Q248" s="4">
        <v>19126.5</v>
      </c>
      <c r="R248" s="4">
        <v>5306.9</v>
      </c>
      <c r="S248" s="4">
        <v>3094.2</v>
      </c>
      <c r="T248" s="2">
        <v>0</v>
      </c>
      <c r="U248" s="2">
        <v>0</v>
      </c>
      <c r="V248" s="2">
        <v>0</v>
      </c>
      <c r="W248" s="2">
        <v>0</v>
      </c>
      <c r="X248" s="2">
        <v>11.6</v>
      </c>
      <c r="Y248" s="4">
        <v>3447.2</v>
      </c>
      <c r="Z248" s="4">
        <v>105613.7</v>
      </c>
      <c r="AA248" s="4">
        <v>156660.6</v>
      </c>
      <c r="AB248" s="4">
        <v>156962.6</v>
      </c>
      <c r="AC248" s="4">
        <v>225406.4</v>
      </c>
      <c r="AD248" s="4">
        <v>665003.6</v>
      </c>
      <c r="AE248" s="2">
        <v>0</v>
      </c>
      <c r="AF248" s="4">
        <v>468118.1</v>
      </c>
      <c r="AG248" s="2">
        <v>0</v>
      </c>
      <c r="AH248" s="2">
        <v>0</v>
      </c>
      <c r="AI248" s="2">
        <v>0</v>
      </c>
      <c r="AJ248" s="2">
        <v>0</v>
      </c>
      <c r="AK248" s="4">
        <v>7121320</v>
      </c>
      <c r="AL248" s="2">
        <v>0</v>
      </c>
      <c r="AM248" s="2">
        <v>0</v>
      </c>
      <c r="AN248" s="3">
        <f t="shared" si="12"/>
        <v>52939.1</v>
      </c>
      <c r="AO248">
        <f t="shared" si="13"/>
        <v>1345979</v>
      </c>
      <c r="AP248">
        <f t="shared" si="14"/>
        <v>7589438.0999999996</v>
      </c>
      <c r="AQ248" s="3">
        <f t="shared" si="15"/>
        <v>8988356.1999999993</v>
      </c>
    </row>
    <row r="249" spans="1:43" x14ac:dyDescent="0.25">
      <c r="A249" s="2">
        <v>8</v>
      </c>
      <c r="B249" s="2">
        <v>2020</v>
      </c>
      <c r="C249" s="2">
        <v>7</v>
      </c>
      <c r="D249" s="4">
        <v>6482.8</v>
      </c>
      <c r="E249" s="4">
        <v>23089</v>
      </c>
      <c r="F249" s="4">
        <v>11289.9</v>
      </c>
      <c r="G249" s="2">
        <v>18.399999999999999</v>
      </c>
      <c r="H249" s="2">
        <v>95.5</v>
      </c>
      <c r="I249" s="2">
        <v>0</v>
      </c>
      <c r="J249" s="2">
        <v>0</v>
      </c>
      <c r="K249" s="2">
        <v>0</v>
      </c>
      <c r="L249" s="2">
        <v>326.39999999999998</v>
      </c>
      <c r="M249" s="2">
        <v>0</v>
      </c>
      <c r="N249" s="2">
        <v>0</v>
      </c>
      <c r="O249" s="2">
        <v>285.89999999999998</v>
      </c>
      <c r="P249" s="4">
        <v>4534.5</v>
      </c>
      <c r="Q249" s="4">
        <v>16504.400000000001</v>
      </c>
      <c r="R249" s="4">
        <v>6770.9</v>
      </c>
      <c r="S249" s="4">
        <v>2564.8000000000002</v>
      </c>
      <c r="T249" s="2">
        <v>0</v>
      </c>
      <c r="U249" s="4">
        <v>8382.3799999999992</v>
      </c>
      <c r="V249" s="2">
        <v>0</v>
      </c>
      <c r="W249" s="2">
        <v>0</v>
      </c>
      <c r="X249" s="2">
        <v>8.4</v>
      </c>
      <c r="Y249" s="4">
        <v>2507.4</v>
      </c>
      <c r="Z249" s="4">
        <v>89544.2</v>
      </c>
      <c r="AA249" s="4">
        <v>125117.9</v>
      </c>
      <c r="AB249" s="4">
        <v>147568.20000000001</v>
      </c>
      <c r="AC249" s="4">
        <v>228053.3</v>
      </c>
      <c r="AD249" s="4">
        <v>666081.42000000004</v>
      </c>
      <c r="AE249" s="2">
        <v>0</v>
      </c>
      <c r="AF249" s="4">
        <v>441658.1</v>
      </c>
      <c r="AG249" s="2">
        <v>0</v>
      </c>
      <c r="AH249" s="2">
        <v>0</v>
      </c>
      <c r="AI249" s="2">
        <v>0</v>
      </c>
      <c r="AJ249" s="2">
        <v>0</v>
      </c>
      <c r="AK249" s="4">
        <v>8846704.3000000007</v>
      </c>
      <c r="AL249" s="2">
        <v>0</v>
      </c>
      <c r="AM249" s="2">
        <v>0</v>
      </c>
      <c r="AN249" s="3">
        <f t="shared" si="12"/>
        <v>41302</v>
      </c>
      <c r="AO249">
        <f t="shared" si="13"/>
        <v>1297923.7000000002</v>
      </c>
      <c r="AP249">
        <f t="shared" si="14"/>
        <v>9288362.4000000004</v>
      </c>
      <c r="AQ249" s="3">
        <f t="shared" si="15"/>
        <v>10627588.100000001</v>
      </c>
    </row>
    <row r="250" spans="1:43" x14ac:dyDescent="0.25">
      <c r="A250" s="2">
        <v>8</v>
      </c>
      <c r="B250" s="2">
        <v>2020</v>
      </c>
      <c r="C250" s="2">
        <v>8</v>
      </c>
      <c r="D250" s="4">
        <v>7087</v>
      </c>
      <c r="E250" s="4">
        <v>25905.200000000001</v>
      </c>
      <c r="F250" s="4">
        <v>12362</v>
      </c>
      <c r="G250" s="2">
        <v>23.8</v>
      </c>
      <c r="H250" s="2">
        <v>126.6</v>
      </c>
      <c r="I250" s="2">
        <v>0</v>
      </c>
      <c r="J250" s="2">
        <v>0</v>
      </c>
      <c r="K250" s="2">
        <v>0</v>
      </c>
      <c r="L250" s="2">
        <v>433.7</v>
      </c>
      <c r="M250" s="2">
        <v>0</v>
      </c>
      <c r="N250" s="2">
        <v>0</v>
      </c>
      <c r="O250" s="2">
        <v>212</v>
      </c>
      <c r="P250" s="4">
        <v>5164.7</v>
      </c>
      <c r="Q250" s="4">
        <v>18857.599999999999</v>
      </c>
      <c r="R250" s="4">
        <v>11551.9</v>
      </c>
      <c r="S250" s="4">
        <v>3852.4</v>
      </c>
      <c r="T250" s="2">
        <v>0</v>
      </c>
      <c r="U250" s="2">
        <v>171.99</v>
      </c>
      <c r="V250" s="2">
        <v>0</v>
      </c>
      <c r="W250" s="2">
        <v>0</v>
      </c>
      <c r="X250" s="2">
        <v>5.2</v>
      </c>
      <c r="Y250" s="4">
        <v>2896.8</v>
      </c>
      <c r="Z250" s="4">
        <v>100543.3</v>
      </c>
      <c r="AA250" s="4">
        <v>150362.6</v>
      </c>
      <c r="AB250" s="4">
        <v>148206.79999999999</v>
      </c>
      <c r="AC250" s="4">
        <v>247625.60000000001</v>
      </c>
      <c r="AD250" s="4">
        <v>657981.81000000006</v>
      </c>
      <c r="AE250" s="2">
        <v>0</v>
      </c>
      <c r="AF250" s="4">
        <v>361615.8</v>
      </c>
      <c r="AG250" s="2">
        <v>0</v>
      </c>
      <c r="AH250" s="2">
        <v>0</v>
      </c>
      <c r="AI250" s="2">
        <v>0</v>
      </c>
      <c r="AJ250" s="2">
        <v>0</v>
      </c>
      <c r="AK250" s="4">
        <v>9340880</v>
      </c>
      <c r="AL250" s="2">
        <v>0</v>
      </c>
      <c r="AM250" s="2">
        <v>0</v>
      </c>
      <c r="AN250" s="3">
        <f t="shared" si="12"/>
        <v>45938.299999999996</v>
      </c>
      <c r="AO250">
        <f t="shared" si="13"/>
        <v>1347432.7000000002</v>
      </c>
      <c r="AP250">
        <f t="shared" si="14"/>
        <v>9702495.8000000007</v>
      </c>
      <c r="AQ250" s="3">
        <f t="shared" si="15"/>
        <v>11095866.800000001</v>
      </c>
    </row>
    <row r="251" spans="1:43" x14ac:dyDescent="0.25">
      <c r="A251" s="2">
        <v>8</v>
      </c>
      <c r="B251" s="2">
        <v>2020</v>
      </c>
      <c r="C251" s="2">
        <v>9</v>
      </c>
      <c r="D251" s="4">
        <v>6965.3</v>
      </c>
      <c r="E251" s="4">
        <v>25349.599999999999</v>
      </c>
      <c r="F251" s="4">
        <v>12084.4</v>
      </c>
      <c r="G251" s="2">
        <v>23.6</v>
      </c>
      <c r="H251" s="2">
        <v>110.2</v>
      </c>
      <c r="I251" s="2">
        <v>0</v>
      </c>
      <c r="J251" s="2">
        <v>0</v>
      </c>
      <c r="K251" s="2">
        <v>0</v>
      </c>
      <c r="L251" s="2">
        <v>540.4</v>
      </c>
      <c r="M251" s="2">
        <v>0</v>
      </c>
      <c r="N251" s="2">
        <v>0</v>
      </c>
      <c r="O251" s="2">
        <v>75.900000000000006</v>
      </c>
      <c r="P251" s="4">
        <v>5105.3999999999996</v>
      </c>
      <c r="Q251" s="4">
        <v>18546.2</v>
      </c>
      <c r="R251" s="4">
        <v>5766.4</v>
      </c>
      <c r="S251" s="4">
        <v>2789.4</v>
      </c>
      <c r="T251" s="2">
        <v>0</v>
      </c>
      <c r="U251" s="2">
        <v>0</v>
      </c>
      <c r="V251" s="2">
        <v>0</v>
      </c>
      <c r="W251" s="2">
        <v>0</v>
      </c>
      <c r="X251" s="2">
        <v>2.1</v>
      </c>
      <c r="Y251" s="4">
        <v>4417.2</v>
      </c>
      <c r="Z251" s="4">
        <v>106114.7</v>
      </c>
      <c r="AA251" s="4">
        <v>152260.70000000001</v>
      </c>
      <c r="AB251" s="4">
        <v>158243.70000000001</v>
      </c>
      <c r="AC251" s="4">
        <v>201144.1</v>
      </c>
      <c r="AD251" s="4">
        <v>626936.80000000005</v>
      </c>
      <c r="AE251" s="2">
        <v>0</v>
      </c>
      <c r="AF251" s="4">
        <v>374229.8</v>
      </c>
      <c r="AG251" s="2">
        <v>0</v>
      </c>
      <c r="AH251" s="2">
        <v>0</v>
      </c>
      <c r="AI251" s="2">
        <v>0</v>
      </c>
      <c r="AJ251" s="2">
        <v>0</v>
      </c>
      <c r="AK251" s="4">
        <v>8618980</v>
      </c>
      <c r="AL251" s="2">
        <v>0</v>
      </c>
      <c r="AM251" s="2">
        <v>0</v>
      </c>
      <c r="AN251" s="3">
        <f t="shared" si="12"/>
        <v>45073.499999999993</v>
      </c>
      <c r="AO251">
        <f t="shared" si="13"/>
        <v>1281402.6000000001</v>
      </c>
      <c r="AP251">
        <f t="shared" si="14"/>
        <v>8993209.8000000007</v>
      </c>
      <c r="AQ251" s="3">
        <f t="shared" si="15"/>
        <v>10319685.9</v>
      </c>
    </row>
    <row r="252" spans="1:43" x14ac:dyDescent="0.25">
      <c r="A252" s="2">
        <v>8</v>
      </c>
      <c r="B252" s="2">
        <v>2020</v>
      </c>
      <c r="C252" s="2">
        <v>10</v>
      </c>
      <c r="D252" s="4">
        <v>6864.2</v>
      </c>
      <c r="E252" s="4">
        <v>24921.200000000001</v>
      </c>
      <c r="F252" s="4">
        <v>12215</v>
      </c>
      <c r="G252" s="2">
        <v>28.7</v>
      </c>
      <c r="H252" s="2">
        <v>138.4</v>
      </c>
      <c r="I252" s="2">
        <v>0</v>
      </c>
      <c r="J252" s="2">
        <v>0</v>
      </c>
      <c r="K252" s="2">
        <v>0</v>
      </c>
      <c r="L252" s="4">
        <v>1156.7</v>
      </c>
      <c r="M252" s="2">
        <v>0</v>
      </c>
      <c r="N252" s="2">
        <v>0</v>
      </c>
      <c r="O252" s="2">
        <v>105.1</v>
      </c>
      <c r="P252" s="4">
        <v>4929.3999999999996</v>
      </c>
      <c r="Q252" s="4">
        <v>17001.099999999999</v>
      </c>
      <c r="R252" s="4">
        <v>8300</v>
      </c>
      <c r="S252" s="4">
        <v>3023.9</v>
      </c>
      <c r="T252" s="2">
        <v>0</v>
      </c>
      <c r="U252" s="2">
        <v>0</v>
      </c>
      <c r="V252" s="2">
        <v>0</v>
      </c>
      <c r="W252" s="2">
        <v>0</v>
      </c>
      <c r="X252" s="2">
        <v>11.6</v>
      </c>
      <c r="Y252" s="4">
        <v>4898.2</v>
      </c>
      <c r="Z252" s="4">
        <v>102844.1</v>
      </c>
      <c r="AA252" s="4">
        <v>142620.29999999999</v>
      </c>
      <c r="AB252" s="4">
        <v>143117.1</v>
      </c>
      <c r="AC252" s="4">
        <v>240875</v>
      </c>
      <c r="AD252" s="4">
        <v>685965.2</v>
      </c>
      <c r="AE252" s="2">
        <v>0</v>
      </c>
      <c r="AF252" s="4">
        <v>552378.4</v>
      </c>
      <c r="AG252" s="2">
        <v>0</v>
      </c>
      <c r="AH252" s="2">
        <v>0</v>
      </c>
      <c r="AI252" s="2">
        <v>0</v>
      </c>
      <c r="AJ252" s="2">
        <v>0</v>
      </c>
      <c r="AK252" s="4">
        <v>4019280</v>
      </c>
      <c r="AL252" s="2">
        <v>0</v>
      </c>
      <c r="AM252" s="2">
        <v>0</v>
      </c>
      <c r="AN252" s="3">
        <f t="shared" si="12"/>
        <v>45324.2</v>
      </c>
      <c r="AO252">
        <f t="shared" si="13"/>
        <v>1353691</v>
      </c>
      <c r="AP252">
        <f t="shared" si="14"/>
        <v>4571658.4000000004</v>
      </c>
      <c r="AQ252" s="3">
        <f t="shared" si="15"/>
        <v>5970673.6000000006</v>
      </c>
    </row>
    <row r="253" spans="1:43" x14ac:dyDescent="0.25">
      <c r="A253" s="2">
        <v>8</v>
      </c>
      <c r="B253" s="2">
        <v>2020</v>
      </c>
      <c r="C253" s="2">
        <v>11</v>
      </c>
      <c r="D253" s="4">
        <v>8070.8</v>
      </c>
      <c r="E253" s="4">
        <v>29121.5</v>
      </c>
      <c r="F253" s="4">
        <v>14863</v>
      </c>
      <c r="G253" s="2">
        <v>43.6</v>
      </c>
      <c r="H253" s="2">
        <v>255.5</v>
      </c>
      <c r="I253" s="2">
        <v>0</v>
      </c>
      <c r="J253" s="2">
        <v>0</v>
      </c>
      <c r="K253" s="2">
        <v>0</v>
      </c>
      <c r="L253" s="4">
        <v>3100</v>
      </c>
      <c r="M253" s="2">
        <v>0</v>
      </c>
      <c r="N253" s="2">
        <v>0</v>
      </c>
      <c r="O253" s="2">
        <v>115.8</v>
      </c>
      <c r="P253" s="4">
        <v>5248</v>
      </c>
      <c r="Q253" s="4">
        <v>17858.5</v>
      </c>
      <c r="R253" s="4">
        <v>9447.4</v>
      </c>
      <c r="S253" s="4">
        <v>10716.1</v>
      </c>
      <c r="T253" s="2">
        <v>0</v>
      </c>
      <c r="U253" s="2">
        <v>0</v>
      </c>
      <c r="V253" s="2">
        <v>0</v>
      </c>
      <c r="W253" s="2">
        <v>0</v>
      </c>
      <c r="X253" s="2">
        <v>9.5</v>
      </c>
      <c r="Y253" s="4">
        <v>5989.4</v>
      </c>
      <c r="Z253" s="4">
        <v>115816.3</v>
      </c>
      <c r="AA253" s="4">
        <v>176162.4</v>
      </c>
      <c r="AB253" s="4">
        <v>155263.9</v>
      </c>
      <c r="AC253" s="4">
        <v>244451.20000000001</v>
      </c>
      <c r="AD253" s="4">
        <v>626118.40000000002</v>
      </c>
      <c r="AE253" s="2">
        <v>0</v>
      </c>
      <c r="AF253" s="4">
        <v>448994.8</v>
      </c>
      <c r="AG253" s="2">
        <v>0</v>
      </c>
      <c r="AH253" s="2">
        <v>0</v>
      </c>
      <c r="AI253" s="2">
        <v>0</v>
      </c>
      <c r="AJ253" s="2">
        <v>0</v>
      </c>
      <c r="AK253" s="4">
        <v>1841410</v>
      </c>
      <c r="AL253" s="2">
        <v>0</v>
      </c>
      <c r="AM253" s="2">
        <v>0</v>
      </c>
      <c r="AN253" s="3">
        <f t="shared" si="12"/>
        <v>55454.400000000001</v>
      </c>
      <c r="AO253">
        <f t="shared" si="13"/>
        <v>1367196.9</v>
      </c>
      <c r="AP253">
        <f t="shared" si="14"/>
        <v>2290404.7999999998</v>
      </c>
      <c r="AQ253" s="3">
        <f t="shared" si="15"/>
        <v>3713056.0999999996</v>
      </c>
    </row>
    <row r="254" spans="1:43" x14ac:dyDescent="0.25">
      <c r="A254" s="2">
        <v>8</v>
      </c>
      <c r="B254" s="2">
        <v>2020</v>
      </c>
      <c r="C254" s="2">
        <v>12</v>
      </c>
      <c r="D254" s="4">
        <v>9935.1</v>
      </c>
      <c r="E254" s="4">
        <v>38119.199999999997</v>
      </c>
      <c r="F254" s="4">
        <v>20850.7</v>
      </c>
      <c r="G254" s="2">
        <v>151.1</v>
      </c>
      <c r="H254" s="2">
        <v>839.9</v>
      </c>
      <c r="I254" s="2">
        <v>0</v>
      </c>
      <c r="J254" s="2">
        <v>0</v>
      </c>
      <c r="K254" s="2">
        <v>0</v>
      </c>
      <c r="L254" s="4">
        <v>4816</v>
      </c>
      <c r="M254" s="2">
        <v>0</v>
      </c>
      <c r="N254" s="2">
        <v>0</v>
      </c>
      <c r="O254" s="2">
        <v>69.5</v>
      </c>
      <c r="P254" s="4">
        <v>5994.5</v>
      </c>
      <c r="Q254" s="4">
        <v>15499.7</v>
      </c>
      <c r="R254" s="4">
        <v>9495.9</v>
      </c>
      <c r="S254" s="4">
        <v>-4011.3</v>
      </c>
      <c r="T254" s="2">
        <v>0</v>
      </c>
      <c r="U254" s="4">
        <v>21670.63</v>
      </c>
      <c r="V254" s="2">
        <v>0</v>
      </c>
      <c r="W254" s="2">
        <v>0</v>
      </c>
      <c r="X254" s="2">
        <v>11.6</v>
      </c>
      <c r="Y254" s="4">
        <v>5739.5</v>
      </c>
      <c r="Z254" s="4">
        <v>118681.1</v>
      </c>
      <c r="AA254" s="4">
        <v>168027.7</v>
      </c>
      <c r="AB254" s="4">
        <v>139874.6</v>
      </c>
      <c r="AC254" s="4">
        <v>249007.4</v>
      </c>
      <c r="AD254" s="4">
        <v>718238.57</v>
      </c>
      <c r="AE254" s="2">
        <v>0</v>
      </c>
      <c r="AF254" s="4">
        <v>494835</v>
      </c>
      <c r="AG254" s="2">
        <v>0</v>
      </c>
      <c r="AH254" s="2">
        <v>0</v>
      </c>
      <c r="AI254" s="2">
        <v>0</v>
      </c>
      <c r="AJ254" s="2">
        <v>0</v>
      </c>
      <c r="AK254" s="4">
        <v>7561505.7000000002</v>
      </c>
      <c r="AL254" s="2">
        <v>0</v>
      </c>
      <c r="AM254" s="2">
        <v>0</v>
      </c>
      <c r="AN254" s="3">
        <f t="shared" si="12"/>
        <v>74712</v>
      </c>
      <c r="AO254">
        <f t="shared" si="13"/>
        <v>1448299.4</v>
      </c>
      <c r="AP254">
        <f t="shared" si="14"/>
        <v>8056340.7000000002</v>
      </c>
      <c r="AQ254" s="3">
        <f t="shared" si="15"/>
        <v>9579352.0999999996</v>
      </c>
    </row>
    <row r="255" spans="1:43" x14ac:dyDescent="0.25">
      <c r="A255" s="2">
        <v>9</v>
      </c>
      <c r="B255" s="2">
        <v>2020</v>
      </c>
      <c r="C255" s="2">
        <v>1</v>
      </c>
      <c r="D255" s="4">
        <v>13076.5</v>
      </c>
      <c r="E255" s="4">
        <v>64109.1</v>
      </c>
      <c r="F255" s="4">
        <v>46772.6</v>
      </c>
      <c r="G255" s="2">
        <v>9.6999999999999993</v>
      </c>
      <c r="H255" s="4">
        <v>2673.2</v>
      </c>
      <c r="I255" s="2">
        <v>0</v>
      </c>
      <c r="J255" s="2">
        <v>0</v>
      </c>
      <c r="K255" s="4">
        <v>5458.4</v>
      </c>
      <c r="L255" s="4">
        <v>13041.8</v>
      </c>
      <c r="M255" s="4">
        <v>11145.7</v>
      </c>
      <c r="N255" s="2">
        <v>0</v>
      </c>
      <c r="O255" s="4">
        <v>2189</v>
      </c>
      <c r="P255" s="4">
        <v>19891.7</v>
      </c>
      <c r="Q255" s="4">
        <v>45306</v>
      </c>
      <c r="R255" s="4">
        <v>50260.2</v>
      </c>
      <c r="S255" s="2">
        <v>0</v>
      </c>
      <c r="T255" s="2">
        <v>0</v>
      </c>
      <c r="U255" s="2">
        <v>0</v>
      </c>
      <c r="V255" s="2">
        <v>0</v>
      </c>
      <c r="W255" s="2">
        <v>0</v>
      </c>
      <c r="X255" s="2">
        <v>82.4</v>
      </c>
      <c r="Y255" s="4">
        <v>13171.9</v>
      </c>
      <c r="Z255" s="4">
        <v>248875.2</v>
      </c>
      <c r="AA255" s="4">
        <v>477408.1</v>
      </c>
      <c r="AB255" s="4">
        <v>202892</v>
      </c>
      <c r="AC255" s="4">
        <v>314713.09999999998</v>
      </c>
      <c r="AD255" s="4">
        <v>295295.3</v>
      </c>
      <c r="AE255" s="2">
        <v>0</v>
      </c>
      <c r="AF255" s="2">
        <v>0</v>
      </c>
      <c r="AG255" s="2">
        <v>0</v>
      </c>
      <c r="AH255" s="2">
        <v>0</v>
      </c>
      <c r="AI255" s="2">
        <v>0</v>
      </c>
      <c r="AJ255" s="2">
        <v>0</v>
      </c>
      <c r="AK255" s="2">
        <v>0</v>
      </c>
      <c r="AL255" s="2">
        <v>0</v>
      </c>
      <c r="AM255" s="2">
        <v>0</v>
      </c>
      <c r="AN255" s="3">
        <f t="shared" si="12"/>
        <v>156287</v>
      </c>
      <c r="AO255">
        <f t="shared" si="13"/>
        <v>1670084.9000000001</v>
      </c>
      <c r="AP255">
        <f t="shared" si="14"/>
        <v>0</v>
      </c>
      <c r="AQ255" s="3">
        <f t="shared" si="15"/>
        <v>1826371.9000000001</v>
      </c>
    </row>
    <row r="256" spans="1:43" x14ac:dyDescent="0.25">
      <c r="A256" s="2">
        <v>9</v>
      </c>
      <c r="B256" s="2">
        <v>2020</v>
      </c>
      <c r="C256" s="2">
        <v>2</v>
      </c>
      <c r="D256" s="4">
        <v>13505.6</v>
      </c>
      <c r="E256" s="4">
        <v>68549.8</v>
      </c>
      <c r="F256" s="4">
        <v>48656.9</v>
      </c>
      <c r="G256" s="2">
        <v>14.8</v>
      </c>
      <c r="H256" s="4">
        <v>2108</v>
      </c>
      <c r="I256" s="2">
        <v>0</v>
      </c>
      <c r="J256" s="2">
        <v>0</v>
      </c>
      <c r="K256" s="4">
        <v>5031.2</v>
      </c>
      <c r="L256" s="4">
        <v>10960.5</v>
      </c>
      <c r="M256" s="4">
        <v>10695.3</v>
      </c>
      <c r="N256" s="2">
        <v>0</v>
      </c>
      <c r="O256" s="4">
        <v>3145.2</v>
      </c>
      <c r="P256" s="4">
        <v>20753.099999999999</v>
      </c>
      <c r="Q256" s="4">
        <v>42614.7</v>
      </c>
      <c r="R256" s="4">
        <v>48030.3</v>
      </c>
      <c r="S256" s="2">
        <v>0</v>
      </c>
      <c r="T256" s="2">
        <v>0</v>
      </c>
      <c r="U256" s="2">
        <v>0</v>
      </c>
      <c r="V256" s="2">
        <v>0</v>
      </c>
      <c r="W256" s="2">
        <v>0</v>
      </c>
      <c r="X256" s="2">
        <v>564.6</v>
      </c>
      <c r="Y256" s="4">
        <v>13715.8</v>
      </c>
      <c r="Z256" s="4">
        <v>218174.9</v>
      </c>
      <c r="AA256" s="4">
        <v>438425.2</v>
      </c>
      <c r="AB256" s="4">
        <v>206395.2</v>
      </c>
      <c r="AC256" s="4">
        <v>337732.9</v>
      </c>
      <c r="AD256" s="4">
        <v>255977.3</v>
      </c>
      <c r="AE256" s="2">
        <v>0</v>
      </c>
      <c r="AF256" s="2">
        <v>0</v>
      </c>
      <c r="AG256" s="2">
        <v>0</v>
      </c>
      <c r="AH256" s="2">
        <v>0</v>
      </c>
      <c r="AI256" s="2">
        <v>0</v>
      </c>
      <c r="AJ256" s="2">
        <v>0</v>
      </c>
      <c r="AK256" s="2">
        <v>0</v>
      </c>
      <c r="AL256" s="2">
        <v>0</v>
      </c>
      <c r="AM256" s="2">
        <v>0</v>
      </c>
      <c r="AN256" s="3">
        <f t="shared" si="12"/>
        <v>159522.10000000003</v>
      </c>
      <c r="AO256">
        <f t="shared" si="13"/>
        <v>1585529.2</v>
      </c>
      <c r="AP256">
        <f t="shared" si="14"/>
        <v>0</v>
      </c>
      <c r="AQ256" s="3">
        <f t="shared" si="15"/>
        <v>1745051.3</v>
      </c>
    </row>
    <row r="257" spans="1:43" x14ac:dyDescent="0.25">
      <c r="A257" s="2">
        <v>9</v>
      </c>
      <c r="B257" s="2">
        <v>2020</v>
      </c>
      <c r="C257" s="2">
        <v>3</v>
      </c>
      <c r="D257" s="4">
        <v>12554.1</v>
      </c>
      <c r="E257" s="4">
        <v>61207.3</v>
      </c>
      <c r="F257" s="4">
        <v>41126.400000000001</v>
      </c>
      <c r="G257" s="2">
        <v>13.8</v>
      </c>
      <c r="H257" s="4">
        <v>1562.4</v>
      </c>
      <c r="I257" s="2">
        <v>0</v>
      </c>
      <c r="J257" s="2">
        <v>0</v>
      </c>
      <c r="K257" s="4">
        <v>5121.6000000000004</v>
      </c>
      <c r="L257" s="4">
        <v>8350.2999999999993</v>
      </c>
      <c r="M257" s="4">
        <v>9758.7999999999993</v>
      </c>
      <c r="N257" s="2">
        <v>0</v>
      </c>
      <c r="O257" s="4">
        <v>3188.8</v>
      </c>
      <c r="P257" s="4">
        <v>19360.099999999999</v>
      </c>
      <c r="Q257" s="4">
        <v>43893.8</v>
      </c>
      <c r="R257" s="4">
        <v>47659.9</v>
      </c>
      <c r="S257" s="2">
        <v>0</v>
      </c>
      <c r="T257" s="2">
        <v>0</v>
      </c>
      <c r="U257" s="2">
        <v>0</v>
      </c>
      <c r="V257" s="2">
        <v>0</v>
      </c>
      <c r="W257" s="2">
        <v>0</v>
      </c>
      <c r="X257" s="4">
        <v>16381.2</v>
      </c>
      <c r="Y257" s="4">
        <v>13927.6</v>
      </c>
      <c r="Z257" s="4">
        <v>218765.2</v>
      </c>
      <c r="AA257" s="4">
        <v>420856.3</v>
      </c>
      <c r="AB257" s="4">
        <v>185230.8</v>
      </c>
      <c r="AC257" s="4">
        <v>325847.8</v>
      </c>
      <c r="AD257" s="4">
        <v>259769.1</v>
      </c>
      <c r="AE257" s="2">
        <v>0</v>
      </c>
      <c r="AF257" s="2">
        <v>0</v>
      </c>
      <c r="AG257" s="2">
        <v>0</v>
      </c>
      <c r="AH257" s="2">
        <v>0</v>
      </c>
      <c r="AI257" s="2">
        <v>0</v>
      </c>
      <c r="AJ257" s="2">
        <v>0</v>
      </c>
      <c r="AK257" s="2">
        <v>0</v>
      </c>
      <c r="AL257" s="2">
        <v>0</v>
      </c>
      <c r="AM257" s="2">
        <v>0</v>
      </c>
      <c r="AN257" s="3">
        <f t="shared" si="12"/>
        <v>139694.70000000001</v>
      </c>
      <c r="AO257">
        <f t="shared" si="13"/>
        <v>1554880.6</v>
      </c>
      <c r="AP257">
        <f t="shared" si="14"/>
        <v>0</v>
      </c>
      <c r="AQ257" s="3">
        <f t="shared" si="15"/>
        <v>1694575.3</v>
      </c>
    </row>
    <row r="258" spans="1:43" x14ac:dyDescent="0.25">
      <c r="A258" s="2">
        <v>9</v>
      </c>
      <c r="B258" s="2">
        <v>2020</v>
      </c>
      <c r="C258" s="2">
        <v>4</v>
      </c>
      <c r="D258" s="4">
        <v>9862.7000000000007</v>
      </c>
      <c r="E258" s="4">
        <v>46140.6</v>
      </c>
      <c r="F258" s="4">
        <v>29667.9</v>
      </c>
      <c r="G258" s="2">
        <v>7.8</v>
      </c>
      <c r="H258" s="4">
        <v>1101.8</v>
      </c>
      <c r="I258" s="2">
        <v>0</v>
      </c>
      <c r="J258" s="2">
        <v>0</v>
      </c>
      <c r="K258" s="4">
        <v>4120.8999999999996</v>
      </c>
      <c r="L258" s="4">
        <v>5137.6000000000004</v>
      </c>
      <c r="M258" s="4">
        <v>7265.6</v>
      </c>
      <c r="N258" s="2">
        <v>0</v>
      </c>
      <c r="O258" s="4">
        <v>1796.6</v>
      </c>
      <c r="P258" s="4">
        <v>13827.9</v>
      </c>
      <c r="Q258" s="4">
        <v>32858.9</v>
      </c>
      <c r="R258" s="4">
        <v>20035</v>
      </c>
      <c r="S258" s="2">
        <v>0</v>
      </c>
      <c r="T258" s="2">
        <v>0</v>
      </c>
      <c r="U258" s="2">
        <v>0</v>
      </c>
      <c r="V258" s="2">
        <v>0</v>
      </c>
      <c r="W258" s="2">
        <v>0</v>
      </c>
      <c r="X258" s="4">
        <v>5143.5</v>
      </c>
      <c r="Y258" s="4">
        <v>9817.7999999999993</v>
      </c>
      <c r="Z258" s="4">
        <v>156282.5</v>
      </c>
      <c r="AA258" s="4">
        <v>262373.7</v>
      </c>
      <c r="AB258" s="4">
        <v>130772.9</v>
      </c>
      <c r="AC258" s="4">
        <v>352028.1</v>
      </c>
      <c r="AD258" s="4">
        <v>226529.3</v>
      </c>
      <c r="AE258" s="2">
        <v>0</v>
      </c>
      <c r="AF258" s="2">
        <v>0</v>
      </c>
      <c r="AG258" s="2">
        <v>0</v>
      </c>
      <c r="AH258" s="2">
        <v>0</v>
      </c>
      <c r="AI258" s="2">
        <v>0</v>
      </c>
      <c r="AJ258" s="2">
        <v>0</v>
      </c>
      <c r="AK258" s="2">
        <v>0</v>
      </c>
      <c r="AL258" s="2">
        <v>0</v>
      </c>
      <c r="AM258" s="2">
        <v>0</v>
      </c>
      <c r="AN258" s="3">
        <f t="shared" si="12"/>
        <v>103304.90000000002</v>
      </c>
      <c r="AO258">
        <f t="shared" si="13"/>
        <v>1211466.2</v>
      </c>
      <c r="AP258">
        <f t="shared" si="14"/>
        <v>0</v>
      </c>
      <c r="AQ258" s="3">
        <f t="shared" si="15"/>
        <v>1314771.1000000001</v>
      </c>
    </row>
    <row r="259" spans="1:43" x14ac:dyDescent="0.25">
      <c r="A259" s="2">
        <v>9</v>
      </c>
      <c r="B259" s="2">
        <v>2020</v>
      </c>
      <c r="C259" s="2">
        <v>5</v>
      </c>
      <c r="D259" s="4">
        <v>8827.2000000000007</v>
      </c>
      <c r="E259" s="4">
        <v>40691.199999999997</v>
      </c>
      <c r="F259" s="4">
        <v>27892.3</v>
      </c>
      <c r="G259" s="2">
        <v>12.8</v>
      </c>
      <c r="H259" s="4">
        <v>1133.5999999999999</v>
      </c>
      <c r="I259" s="2">
        <v>0</v>
      </c>
      <c r="J259" s="2">
        <v>0</v>
      </c>
      <c r="K259" s="4">
        <v>3869.8</v>
      </c>
      <c r="L259" s="4">
        <v>6164.9</v>
      </c>
      <c r="M259" s="4">
        <v>1914.2</v>
      </c>
      <c r="N259" s="2">
        <v>0</v>
      </c>
      <c r="O259" s="2">
        <v>440.9</v>
      </c>
      <c r="P259" s="4">
        <v>12259.7</v>
      </c>
      <c r="Q259" s="4">
        <v>28074.799999999999</v>
      </c>
      <c r="R259" s="4">
        <v>14868.7</v>
      </c>
      <c r="S259" s="2">
        <v>0</v>
      </c>
      <c r="T259" s="2">
        <v>0</v>
      </c>
      <c r="U259" s="2">
        <v>0</v>
      </c>
      <c r="V259" s="2">
        <v>0</v>
      </c>
      <c r="W259" s="2">
        <v>0</v>
      </c>
      <c r="X259" s="2">
        <v>332.5</v>
      </c>
      <c r="Y259" s="4">
        <v>9227.2999999999993</v>
      </c>
      <c r="Z259" s="4">
        <v>140443</v>
      </c>
      <c r="AA259" s="4">
        <v>216085.5</v>
      </c>
      <c r="AB259" s="4">
        <v>127589</v>
      </c>
      <c r="AC259" s="4">
        <v>273658.90000000002</v>
      </c>
      <c r="AD259" s="4">
        <v>215078.5</v>
      </c>
      <c r="AE259" s="2">
        <v>0</v>
      </c>
      <c r="AF259" s="2">
        <v>0</v>
      </c>
      <c r="AG259" s="2">
        <v>0</v>
      </c>
      <c r="AH259" s="2">
        <v>0</v>
      </c>
      <c r="AI259" s="2">
        <v>0</v>
      </c>
      <c r="AJ259" s="2">
        <v>0</v>
      </c>
      <c r="AK259" s="2">
        <v>0</v>
      </c>
      <c r="AL259" s="2">
        <v>0</v>
      </c>
      <c r="AM259" s="2">
        <v>0</v>
      </c>
      <c r="AN259" s="3">
        <f t="shared" si="12"/>
        <v>90506</v>
      </c>
      <c r="AO259">
        <f t="shared" si="13"/>
        <v>1038058.8</v>
      </c>
      <c r="AP259">
        <f t="shared" si="14"/>
        <v>0</v>
      </c>
      <c r="AQ259" s="3">
        <f t="shared" si="15"/>
        <v>1128564.8</v>
      </c>
    </row>
    <row r="260" spans="1:43" x14ac:dyDescent="0.25">
      <c r="A260" s="2">
        <v>9</v>
      </c>
      <c r="B260" s="2">
        <v>2020</v>
      </c>
      <c r="C260" s="2">
        <v>6</v>
      </c>
      <c r="D260" s="4">
        <v>8190.5</v>
      </c>
      <c r="E260" s="4">
        <v>37470.6</v>
      </c>
      <c r="F260" s="4">
        <v>24560.6</v>
      </c>
      <c r="G260" s="2">
        <v>21.3</v>
      </c>
      <c r="H260" s="2">
        <v>736.1</v>
      </c>
      <c r="I260" s="2">
        <v>0</v>
      </c>
      <c r="J260" s="2">
        <v>0</v>
      </c>
      <c r="K260" s="4">
        <v>2347</v>
      </c>
      <c r="L260" s="4">
        <v>5512.8</v>
      </c>
      <c r="M260" s="4">
        <v>1836.8</v>
      </c>
      <c r="N260" s="2">
        <v>0</v>
      </c>
      <c r="O260" s="2">
        <v>519.20000000000005</v>
      </c>
      <c r="P260" s="4">
        <v>12869.8</v>
      </c>
      <c r="Q260" s="4">
        <v>32240.5</v>
      </c>
      <c r="R260" s="4">
        <v>20387</v>
      </c>
      <c r="S260" s="2">
        <v>0</v>
      </c>
      <c r="T260" s="2">
        <v>0</v>
      </c>
      <c r="U260" s="2">
        <v>0</v>
      </c>
      <c r="V260" s="2">
        <v>0</v>
      </c>
      <c r="W260" s="2">
        <v>0</v>
      </c>
      <c r="X260" s="2">
        <v>23.4</v>
      </c>
      <c r="Y260" s="4">
        <v>9882.4</v>
      </c>
      <c r="Z260" s="4">
        <v>163004.4</v>
      </c>
      <c r="AA260" s="4">
        <v>272254.7</v>
      </c>
      <c r="AB260" s="4">
        <v>132439.5</v>
      </c>
      <c r="AC260" s="4">
        <v>373494</v>
      </c>
      <c r="AD260" s="4">
        <v>237303.8</v>
      </c>
      <c r="AE260" s="2">
        <v>0</v>
      </c>
      <c r="AF260" s="2">
        <v>0</v>
      </c>
      <c r="AG260" s="2">
        <v>0</v>
      </c>
      <c r="AH260" s="2">
        <v>0</v>
      </c>
      <c r="AI260" s="2">
        <v>0</v>
      </c>
      <c r="AJ260" s="2">
        <v>0</v>
      </c>
      <c r="AK260" s="2">
        <v>0</v>
      </c>
      <c r="AL260" s="2">
        <v>0</v>
      </c>
      <c r="AM260" s="2">
        <v>0</v>
      </c>
      <c r="AN260" s="3">
        <f t="shared" ref="AN260:AN323" si="16">SUM(D260:M260)</f>
        <v>80675.700000000012</v>
      </c>
      <c r="AO260">
        <f t="shared" ref="AO260:AO323" si="17">SUM(N260:AD260)</f>
        <v>1254418.7</v>
      </c>
      <c r="AP260">
        <f t="shared" ref="AP260:AP323" si="18">SUM(AE260:AM260)</f>
        <v>0</v>
      </c>
      <c r="AQ260" s="3">
        <f t="shared" ref="AQ260:AQ323" si="19">SUM(AN260:AP260)</f>
        <v>1335094.3999999999</v>
      </c>
    </row>
    <row r="261" spans="1:43" x14ac:dyDescent="0.25">
      <c r="A261" s="2">
        <v>9</v>
      </c>
      <c r="B261" s="2">
        <v>2020</v>
      </c>
      <c r="C261" s="2">
        <v>7</v>
      </c>
      <c r="D261" s="4">
        <v>7397.6</v>
      </c>
      <c r="E261" s="4">
        <v>34117.199999999997</v>
      </c>
      <c r="F261" s="4">
        <v>22034.1</v>
      </c>
      <c r="G261" s="2">
        <v>20.3</v>
      </c>
      <c r="H261" s="2">
        <v>337.7</v>
      </c>
      <c r="I261" s="2">
        <v>0</v>
      </c>
      <c r="J261" s="2">
        <v>0</v>
      </c>
      <c r="K261" s="4">
        <v>1641.9</v>
      </c>
      <c r="L261" s="4">
        <v>4370.8</v>
      </c>
      <c r="M261" s="4">
        <v>2418.4</v>
      </c>
      <c r="N261" s="2">
        <v>0</v>
      </c>
      <c r="O261" s="4">
        <v>1346.5</v>
      </c>
      <c r="P261" s="4">
        <v>12274.6</v>
      </c>
      <c r="Q261" s="4">
        <v>32951.599999999999</v>
      </c>
      <c r="R261" s="4">
        <v>17137.599999999999</v>
      </c>
      <c r="S261" s="2">
        <v>0</v>
      </c>
      <c r="T261" s="4">
        <v>32232.17</v>
      </c>
      <c r="U261" s="2">
        <v>0</v>
      </c>
      <c r="V261" s="2">
        <v>0</v>
      </c>
      <c r="W261" s="2">
        <v>0</v>
      </c>
      <c r="X261" s="2">
        <v>25.9</v>
      </c>
      <c r="Y261" s="4">
        <v>10056.5</v>
      </c>
      <c r="Z261" s="4">
        <v>166487.70000000001</v>
      </c>
      <c r="AA261" s="4">
        <v>270240.40000000002</v>
      </c>
      <c r="AB261" s="4">
        <v>123521</v>
      </c>
      <c r="AC261" s="4">
        <v>302751.23</v>
      </c>
      <c r="AD261" s="4">
        <v>248320.9</v>
      </c>
      <c r="AE261" s="2">
        <v>0</v>
      </c>
      <c r="AF261" s="2">
        <v>0</v>
      </c>
      <c r="AG261" s="2">
        <v>0</v>
      </c>
      <c r="AH261" s="2">
        <v>0</v>
      </c>
      <c r="AI261" s="2">
        <v>0</v>
      </c>
      <c r="AJ261" s="2">
        <v>0</v>
      </c>
      <c r="AK261" s="2">
        <v>0</v>
      </c>
      <c r="AL261" s="2">
        <v>0</v>
      </c>
      <c r="AM261" s="2">
        <v>0</v>
      </c>
      <c r="AN261" s="3">
        <f t="shared" si="16"/>
        <v>72337.999999999985</v>
      </c>
      <c r="AO261">
        <f t="shared" si="17"/>
        <v>1217346.0999999999</v>
      </c>
      <c r="AP261">
        <f t="shared" si="18"/>
        <v>0</v>
      </c>
      <c r="AQ261" s="3">
        <f t="shared" si="19"/>
        <v>1289684.0999999999</v>
      </c>
    </row>
    <row r="262" spans="1:43" x14ac:dyDescent="0.25">
      <c r="A262" s="2">
        <v>9</v>
      </c>
      <c r="B262" s="2">
        <v>2020</v>
      </c>
      <c r="C262" s="2">
        <v>8</v>
      </c>
      <c r="D262" s="4">
        <v>7169.4</v>
      </c>
      <c r="E262" s="4">
        <v>32735.599999999999</v>
      </c>
      <c r="F262" s="4">
        <v>21642.5</v>
      </c>
      <c r="G262" s="2">
        <v>14.8</v>
      </c>
      <c r="H262" s="2">
        <v>301.8</v>
      </c>
      <c r="I262" s="2">
        <v>0</v>
      </c>
      <c r="J262" s="2">
        <v>0</v>
      </c>
      <c r="K262" s="4">
        <v>1603.1</v>
      </c>
      <c r="L262" s="4">
        <v>4574.3</v>
      </c>
      <c r="M262" s="4">
        <v>3889.4</v>
      </c>
      <c r="N262" s="2">
        <v>0</v>
      </c>
      <c r="O262" s="4">
        <v>1770.1</v>
      </c>
      <c r="P262" s="4">
        <v>13092.5</v>
      </c>
      <c r="Q262" s="4">
        <v>32503.4</v>
      </c>
      <c r="R262" s="4">
        <v>22498.9</v>
      </c>
      <c r="S262" s="2">
        <v>0</v>
      </c>
      <c r="T262" s="4">
        <v>15620.15</v>
      </c>
      <c r="U262" s="4">
        <v>46060.12</v>
      </c>
      <c r="V262" s="2">
        <v>0</v>
      </c>
      <c r="W262" s="2">
        <v>0</v>
      </c>
      <c r="X262" s="4">
        <v>1061.0999999999999</v>
      </c>
      <c r="Y262" s="4">
        <v>9487.2999999999993</v>
      </c>
      <c r="Z262" s="4">
        <v>170244</v>
      </c>
      <c r="AA262" s="4">
        <v>267319.8</v>
      </c>
      <c r="AB262" s="4">
        <v>124204.2</v>
      </c>
      <c r="AC262" s="4">
        <v>334414.84999999998</v>
      </c>
      <c r="AD262" s="4">
        <v>293165.58</v>
      </c>
      <c r="AE262" s="2">
        <v>0</v>
      </c>
      <c r="AF262" s="2">
        <v>0</v>
      </c>
      <c r="AG262" s="2">
        <v>0</v>
      </c>
      <c r="AH262" s="2">
        <v>0</v>
      </c>
      <c r="AI262" s="2">
        <v>0</v>
      </c>
      <c r="AJ262" s="2">
        <v>0</v>
      </c>
      <c r="AK262" s="2">
        <v>0</v>
      </c>
      <c r="AL262" s="2">
        <v>0</v>
      </c>
      <c r="AM262" s="2">
        <v>0</v>
      </c>
      <c r="AN262" s="3">
        <f t="shared" si="16"/>
        <v>71930.899999999994</v>
      </c>
      <c r="AO262">
        <f t="shared" si="17"/>
        <v>1331441.9999999998</v>
      </c>
      <c r="AP262">
        <f t="shared" si="18"/>
        <v>0</v>
      </c>
      <c r="AQ262" s="3">
        <f t="shared" si="19"/>
        <v>1403372.8999999997</v>
      </c>
    </row>
    <row r="263" spans="1:43" x14ac:dyDescent="0.25">
      <c r="A263" s="2">
        <v>9</v>
      </c>
      <c r="B263" s="2">
        <v>2020</v>
      </c>
      <c r="C263" s="2">
        <v>9</v>
      </c>
      <c r="D263" s="4">
        <v>6908.6</v>
      </c>
      <c r="E263" s="4">
        <v>31358.7</v>
      </c>
      <c r="F263" s="4">
        <v>20410.2</v>
      </c>
      <c r="G263" s="2">
        <v>27.7</v>
      </c>
      <c r="H263" s="2">
        <v>390.7</v>
      </c>
      <c r="I263" s="2">
        <v>0</v>
      </c>
      <c r="J263" s="2">
        <v>0</v>
      </c>
      <c r="K263" s="4">
        <v>2001.7</v>
      </c>
      <c r="L263" s="4">
        <v>4574.5</v>
      </c>
      <c r="M263" s="4">
        <v>3028.7</v>
      </c>
      <c r="N263" s="2">
        <v>0</v>
      </c>
      <c r="O263" s="4">
        <v>2485.1</v>
      </c>
      <c r="P263" s="4">
        <v>13200</v>
      </c>
      <c r="Q263" s="4">
        <v>32448.2</v>
      </c>
      <c r="R263" s="4">
        <v>26640.5</v>
      </c>
      <c r="S263" s="2">
        <v>0</v>
      </c>
      <c r="T263" s="2">
        <v>0</v>
      </c>
      <c r="U263" s="2">
        <v>0</v>
      </c>
      <c r="V263" s="2">
        <v>0</v>
      </c>
      <c r="W263" s="2">
        <v>0</v>
      </c>
      <c r="X263" s="2">
        <v>930.9</v>
      </c>
      <c r="Y263" s="4">
        <v>8634.6</v>
      </c>
      <c r="Z263" s="4">
        <v>164398.1</v>
      </c>
      <c r="AA263" s="4">
        <v>259321.8</v>
      </c>
      <c r="AB263" s="4">
        <v>119002.1</v>
      </c>
      <c r="AC263" s="4">
        <v>324923.59999999998</v>
      </c>
      <c r="AD263" s="4">
        <v>269184.2</v>
      </c>
      <c r="AE263" s="2">
        <v>0</v>
      </c>
      <c r="AF263" s="2">
        <v>0</v>
      </c>
      <c r="AG263" s="2">
        <v>0</v>
      </c>
      <c r="AH263" s="2">
        <v>0</v>
      </c>
      <c r="AI263" s="2">
        <v>0</v>
      </c>
      <c r="AJ263" s="2">
        <v>0</v>
      </c>
      <c r="AK263" s="2">
        <v>0</v>
      </c>
      <c r="AL263" s="2">
        <v>0</v>
      </c>
      <c r="AM263" s="2">
        <v>0</v>
      </c>
      <c r="AN263" s="3">
        <f t="shared" si="16"/>
        <v>68700.799999999988</v>
      </c>
      <c r="AO263">
        <f t="shared" si="17"/>
        <v>1221169.1000000001</v>
      </c>
      <c r="AP263">
        <f t="shared" si="18"/>
        <v>0</v>
      </c>
      <c r="AQ263" s="3">
        <f t="shared" si="19"/>
        <v>1289869.9000000001</v>
      </c>
    </row>
    <row r="264" spans="1:43" x14ac:dyDescent="0.25">
      <c r="A264" s="2">
        <v>9</v>
      </c>
      <c r="B264" s="2">
        <v>2020</v>
      </c>
      <c r="C264" s="2">
        <v>10</v>
      </c>
      <c r="D264" s="4">
        <v>7326.5</v>
      </c>
      <c r="E264" s="4">
        <v>34040.5</v>
      </c>
      <c r="F264" s="4">
        <v>21454.3</v>
      </c>
      <c r="G264" s="2">
        <v>17.100000000000001</v>
      </c>
      <c r="H264" s="2">
        <v>477.3</v>
      </c>
      <c r="I264" s="2">
        <v>0</v>
      </c>
      <c r="J264" s="2">
        <v>0</v>
      </c>
      <c r="K264" s="4">
        <v>2456.5</v>
      </c>
      <c r="L264" s="4">
        <v>5465.6</v>
      </c>
      <c r="M264" s="4">
        <v>3333.7</v>
      </c>
      <c r="N264" s="2">
        <v>0</v>
      </c>
      <c r="O264" s="4">
        <v>2945.2</v>
      </c>
      <c r="P264" s="4">
        <v>14874.4</v>
      </c>
      <c r="Q264" s="4">
        <v>34388.199999999997</v>
      </c>
      <c r="R264" s="4">
        <v>29023.9</v>
      </c>
      <c r="S264" s="2">
        <v>0</v>
      </c>
      <c r="T264" s="2">
        <v>0</v>
      </c>
      <c r="U264" s="2">
        <v>0</v>
      </c>
      <c r="V264" s="2">
        <v>0</v>
      </c>
      <c r="W264" s="2">
        <v>0</v>
      </c>
      <c r="X264" s="4">
        <v>2656.5</v>
      </c>
      <c r="Y264" s="4">
        <v>8960.5</v>
      </c>
      <c r="Z264" s="4">
        <v>168442</v>
      </c>
      <c r="AA264" s="4">
        <v>275248.5</v>
      </c>
      <c r="AB264" s="4">
        <v>110012.7</v>
      </c>
      <c r="AC264" s="4">
        <v>325295.59999999998</v>
      </c>
      <c r="AD264" s="4">
        <v>239232</v>
      </c>
      <c r="AE264" s="2">
        <v>0</v>
      </c>
      <c r="AF264" s="2">
        <v>0</v>
      </c>
      <c r="AG264" s="2">
        <v>0</v>
      </c>
      <c r="AH264" s="2">
        <v>0</v>
      </c>
      <c r="AI264" s="2">
        <v>0</v>
      </c>
      <c r="AJ264" s="2">
        <v>0</v>
      </c>
      <c r="AK264" s="2">
        <v>0</v>
      </c>
      <c r="AL264" s="2">
        <v>0</v>
      </c>
      <c r="AM264" s="2">
        <v>0</v>
      </c>
      <c r="AN264" s="3">
        <f t="shared" si="16"/>
        <v>74571.500000000015</v>
      </c>
      <c r="AO264">
        <f t="shared" si="17"/>
        <v>1211079.5</v>
      </c>
      <c r="AP264">
        <f t="shared" si="18"/>
        <v>0</v>
      </c>
      <c r="AQ264" s="3">
        <f t="shared" si="19"/>
        <v>1285651</v>
      </c>
    </row>
    <row r="265" spans="1:43" x14ac:dyDescent="0.25">
      <c r="A265" s="2">
        <v>9</v>
      </c>
      <c r="B265" s="2">
        <v>2020</v>
      </c>
      <c r="C265" s="2">
        <v>11</v>
      </c>
      <c r="D265" s="4">
        <v>7905.9</v>
      </c>
      <c r="E265" s="4">
        <v>36766.5</v>
      </c>
      <c r="F265" s="4">
        <v>23893.1</v>
      </c>
      <c r="G265" s="2">
        <v>16.600000000000001</v>
      </c>
      <c r="H265" s="4">
        <v>1081.0999999999999</v>
      </c>
      <c r="I265" s="2">
        <v>0</v>
      </c>
      <c r="J265" s="2">
        <v>0</v>
      </c>
      <c r="K265" s="4">
        <v>3719.5</v>
      </c>
      <c r="L265" s="4">
        <v>7388.1</v>
      </c>
      <c r="M265" s="4">
        <v>4906.8999999999996</v>
      </c>
      <c r="N265" s="2">
        <v>0</v>
      </c>
      <c r="O265" s="4">
        <v>3280.9</v>
      </c>
      <c r="P265" s="4">
        <v>16082.3</v>
      </c>
      <c r="Q265" s="4">
        <v>37211.300000000003</v>
      </c>
      <c r="R265" s="4">
        <v>32513.5</v>
      </c>
      <c r="S265" s="2">
        <v>0</v>
      </c>
      <c r="T265" s="4">
        <v>21943.59</v>
      </c>
      <c r="U265" s="2">
        <v>0</v>
      </c>
      <c r="V265" s="2">
        <v>0</v>
      </c>
      <c r="W265" s="2">
        <v>0</v>
      </c>
      <c r="X265" s="4">
        <v>5582.9</v>
      </c>
      <c r="Y265" s="4">
        <v>10502.1</v>
      </c>
      <c r="Z265" s="4">
        <v>183437.3</v>
      </c>
      <c r="AA265" s="4">
        <v>305916</v>
      </c>
      <c r="AB265" s="4">
        <v>173820.2</v>
      </c>
      <c r="AC265" s="4">
        <v>267362.31</v>
      </c>
      <c r="AD265" s="4">
        <v>205573.1</v>
      </c>
      <c r="AE265" s="2">
        <v>0</v>
      </c>
      <c r="AF265" s="2">
        <v>0</v>
      </c>
      <c r="AG265" s="2">
        <v>0</v>
      </c>
      <c r="AH265" s="2">
        <v>0</v>
      </c>
      <c r="AI265" s="2">
        <v>0</v>
      </c>
      <c r="AJ265" s="2">
        <v>0</v>
      </c>
      <c r="AK265" s="2">
        <v>0</v>
      </c>
      <c r="AL265" s="2">
        <v>0</v>
      </c>
      <c r="AM265" s="2">
        <v>0</v>
      </c>
      <c r="AN265" s="3">
        <f t="shared" si="16"/>
        <v>85677.700000000012</v>
      </c>
      <c r="AO265">
        <f t="shared" si="17"/>
        <v>1263225.5000000002</v>
      </c>
      <c r="AP265">
        <f t="shared" si="18"/>
        <v>0</v>
      </c>
      <c r="AQ265" s="3">
        <f t="shared" si="19"/>
        <v>1348903.2000000002</v>
      </c>
    </row>
    <row r="266" spans="1:43" x14ac:dyDescent="0.25">
      <c r="A266" s="2">
        <v>9</v>
      </c>
      <c r="B266" s="2">
        <v>2020</v>
      </c>
      <c r="C266" s="2">
        <v>12</v>
      </c>
      <c r="D266" s="4">
        <v>10880</v>
      </c>
      <c r="E266" s="4">
        <v>51465.3</v>
      </c>
      <c r="F266" s="4">
        <v>36563.199999999997</v>
      </c>
      <c r="G266" s="2">
        <v>14.2</v>
      </c>
      <c r="H266" s="4">
        <v>2390.4</v>
      </c>
      <c r="I266" s="2">
        <v>0</v>
      </c>
      <c r="J266" s="2">
        <v>0</v>
      </c>
      <c r="K266" s="4">
        <v>4817.3999999999996</v>
      </c>
      <c r="L266" s="4">
        <v>9844.6</v>
      </c>
      <c r="M266" s="4">
        <v>6499.5</v>
      </c>
      <c r="N266" s="2">
        <v>0</v>
      </c>
      <c r="O266" s="4">
        <v>2449.6</v>
      </c>
      <c r="P266" s="4">
        <v>18365.099999999999</v>
      </c>
      <c r="Q266" s="4">
        <v>39536.5</v>
      </c>
      <c r="R266" s="4">
        <v>39637.5</v>
      </c>
      <c r="S266" s="2">
        <v>0</v>
      </c>
      <c r="T266" s="2">
        <v>0</v>
      </c>
      <c r="U266" s="2">
        <v>0</v>
      </c>
      <c r="V266" s="2">
        <v>0</v>
      </c>
      <c r="W266" s="2">
        <v>0</v>
      </c>
      <c r="X266" s="4">
        <v>12417.2</v>
      </c>
      <c r="Y266" s="4">
        <v>12573.3</v>
      </c>
      <c r="Z266" s="4">
        <v>202217.60000000001</v>
      </c>
      <c r="AA266" s="4">
        <v>355606.6</v>
      </c>
      <c r="AB266" s="4">
        <v>150433.29999999999</v>
      </c>
      <c r="AC266" s="4">
        <v>368815</v>
      </c>
      <c r="AD266" s="4">
        <v>232661.5</v>
      </c>
      <c r="AE266" s="2">
        <v>0</v>
      </c>
      <c r="AF266" s="2">
        <v>0</v>
      </c>
      <c r="AG266" s="2">
        <v>0</v>
      </c>
      <c r="AH266" s="2">
        <v>0</v>
      </c>
      <c r="AI266" s="2">
        <v>0</v>
      </c>
      <c r="AJ266" s="2">
        <v>0</v>
      </c>
      <c r="AK266" s="2">
        <v>0</v>
      </c>
      <c r="AL266" s="2">
        <v>0</v>
      </c>
      <c r="AM266" s="2">
        <v>0</v>
      </c>
      <c r="AN266" s="3">
        <f t="shared" si="16"/>
        <v>122474.59999999999</v>
      </c>
      <c r="AO266">
        <f t="shared" si="17"/>
        <v>1434713.2</v>
      </c>
      <c r="AP266">
        <f t="shared" si="18"/>
        <v>0</v>
      </c>
      <c r="AQ266" s="3">
        <f t="shared" si="19"/>
        <v>1557187.8</v>
      </c>
    </row>
    <row r="267" spans="1:43" x14ac:dyDescent="0.25">
      <c r="A267" s="2">
        <v>10</v>
      </c>
      <c r="B267" s="2">
        <v>2020</v>
      </c>
      <c r="C267" s="2">
        <v>1</v>
      </c>
      <c r="D267" s="2">
        <v>873.4</v>
      </c>
      <c r="E267" s="4">
        <v>2039.1</v>
      </c>
      <c r="F267" s="2">
        <v>763.2</v>
      </c>
      <c r="G267" s="2">
        <v>0</v>
      </c>
      <c r="H267" s="2">
        <v>0</v>
      </c>
      <c r="I267" s="2">
        <v>0</v>
      </c>
      <c r="J267" s="2">
        <v>0</v>
      </c>
      <c r="K267" s="2">
        <v>0</v>
      </c>
      <c r="L267" s="2">
        <v>0</v>
      </c>
      <c r="M267" s="2">
        <v>0</v>
      </c>
      <c r="N267" s="2">
        <v>0</v>
      </c>
      <c r="O267" s="2">
        <v>54.7</v>
      </c>
      <c r="P267" s="4">
        <v>1566.1</v>
      </c>
      <c r="Q267" s="4">
        <v>4320.1000000000004</v>
      </c>
      <c r="R267" s="2">
        <v>0</v>
      </c>
      <c r="S267" s="2">
        <v>0</v>
      </c>
      <c r="T267" s="2">
        <v>0</v>
      </c>
      <c r="U267" s="2">
        <v>0</v>
      </c>
      <c r="V267" s="2">
        <v>0</v>
      </c>
      <c r="W267" s="2">
        <v>0</v>
      </c>
      <c r="X267" s="2">
        <v>0</v>
      </c>
      <c r="Y267" s="4">
        <v>1016.8</v>
      </c>
      <c r="Z267" s="4">
        <v>19802.5</v>
      </c>
      <c r="AA267" s="4">
        <v>13623.8</v>
      </c>
      <c r="AB267" s="4">
        <v>48696.3</v>
      </c>
      <c r="AC267" s="2">
        <v>0</v>
      </c>
      <c r="AD267" s="4">
        <v>145432</v>
      </c>
      <c r="AE267" s="2">
        <v>0</v>
      </c>
      <c r="AF267" s="2">
        <v>0</v>
      </c>
      <c r="AG267" s="2">
        <v>0</v>
      </c>
      <c r="AH267" s="2">
        <v>0</v>
      </c>
      <c r="AI267" s="2">
        <v>0</v>
      </c>
      <c r="AJ267" s="2">
        <v>0</v>
      </c>
      <c r="AK267" s="2">
        <v>0</v>
      </c>
      <c r="AL267" s="2">
        <v>0</v>
      </c>
      <c r="AM267" s="2">
        <v>0</v>
      </c>
      <c r="AN267" s="3">
        <f t="shared" si="16"/>
        <v>3675.7</v>
      </c>
      <c r="AO267">
        <f t="shared" si="17"/>
        <v>234512.3</v>
      </c>
      <c r="AP267">
        <f t="shared" si="18"/>
        <v>0</v>
      </c>
      <c r="AQ267" s="3">
        <f t="shared" si="19"/>
        <v>238188</v>
      </c>
    </row>
    <row r="268" spans="1:43" x14ac:dyDescent="0.25">
      <c r="A268" s="2">
        <v>10</v>
      </c>
      <c r="B268" s="2">
        <v>2020</v>
      </c>
      <c r="C268" s="2">
        <v>2</v>
      </c>
      <c r="D268" s="2">
        <v>825.6</v>
      </c>
      <c r="E268" s="4">
        <v>1950.8</v>
      </c>
      <c r="F268" s="2">
        <v>715.9</v>
      </c>
      <c r="G268" s="2">
        <v>0</v>
      </c>
      <c r="H268" s="2">
        <v>0</v>
      </c>
      <c r="I268" s="2">
        <v>0</v>
      </c>
      <c r="J268" s="2">
        <v>0</v>
      </c>
      <c r="K268" s="2">
        <v>0</v>
      </c>
      <c r="L268" s="2">
        <v>0</v>
      </c>
      <c r="M268" s="2">
        <v>0</v>
      </c>
      <c r="N268" s="2">
        <v>0</v>
      </c>
      <c r="O268" s="2">
        <v>50</v>
      </c>
      <c r="P268" s="4">
        <v>1493.6</v>
      </c>
      <c r="Q268" s="4">
        <v>4174.6000000000004</v>
      </c>
      <c r="R268" s="2">
        <v>0</v>
      </c>
      <c r="S268" s="2">
        <v>0</v>
      </c>
      <c r="T268" s="2">
        <v>0</v>
      </c>
      <c r="U268" s="2">
        <v>0</v>
      </c>
      <c r="V268" s="2">
        <v>0</v>
      </c>
      <c r="W268" s="2">
        <v>0</v>
      </c>
      <c r="X268" s="2">
        <v>0</v>
      </c>
      <c r="Y268" s="4">
        <v>1135.0999999999999</v>
      </c>
      <c r="Z268" s="4">
        <v>18662.7</v>
      </c>
      <c r="AA268" s="4">
        <v>54843.7</v>
      </c>
      <c r="AB268" s="4">
        <v>59467.6</v>
      </c>
      <c r="AC268" s="2">
        <v>0</v>
      </c>
      <c r="AD268" s="4">
        <v>136143.9</v>
      </c>
      <c r="AE268" s="2">
        <v>0</v>
      </c>
      <c r="AF268" s="2">
        <v>0</v>
      </c>
      <c r="AG268" s="2">
        <v>0</v>
      </c>
      <c r="AH268" s="2">
        <v>0</v>
      </c>
      <c r="AI268" s="2">
        <v>0</v>
      </c>
      <c r="AJ268" s="2">
        <v>0</v>
      </c>
      <c r="AK268" s="2">
        <v>0</v>
      </c>
      <c r="AL268" s="2">
        <v>0</v>
      </c>
      <c r="AM268" s="2">
        <v>0</v>
      </c>
      <c r="AN268" s="3">
        <f t="shared" si="16"/>
        <v>3492.3</v>
      </c>
      <c r="AO268">
        <f t="shared" si="17"/>
        <v>275971.19999999995</v>
      </c>
      <c r="AP268">
        <f t="shared" si="18"/>
        <v>0</v>
      </c>
      <c r="AQ268" s="3">
        <f t="shared" si="19"/>
        <v>279463.49999999994</v>
      </c>
    </row>
    <row r="269" spans="1:43" x14ac:dyDescent="0.25">
      <c r="A269" s="2">
        <v>10</v>
      </c>
      <c r="B269" s="2">
        <v>2020</v>
      </c>
      <c r="C269" s="2">
        <v>3</v>
      </c>
      <c r="D269" s="2">
        <v>741.6</v>
      </c>
      <c r="E269" s="4">
        <v>1796.9</v>
      </c>
      <c r="F269" s="2">
        <v>620.20000000000005</v>
      </c>
      <c r="G269" s="2">
        <v>0</v>
      </c>
      <c r="H269" s="2">
        <v>0</v>
      </c>
      <c r="I269" s="2">
        <v>0</v>
      </c>
      <c r="J269" s="2">
        <v>0</v>
      </c>
      <c r="K269" s="2">
        <v>0</v>
      </c>
      <c r="L269" s="2">
        <v>0</v>
      </c>
      <c r="M269" s="2">
        <v>0</v>
      </c>
      <c r="N269" s="2">
        <v>0</v>
      </c>
      <c r="O269" s="2">
        <v>44.3</v>
      </c>
      <c r="P269" s="4">
        <v>1359.4</v>
      </c>
      <c r="Q269" s="4">
        <v>4171.7</v>
      </c>
      <c r="R269" s="2">
        <v>0</v>
      </c>
      <c r="S269" s="2">
        <v>0</v>
      </c>
      <c r="T269" s="2">
        <v>0</v>
      </c>
      <c r="U269" s="2">
        <v>0</v>
      </c>
      <c r="V269" s="2">
        <v>0</v>
      </c>
      <c r="W269" s="2">
        <v>0</v>
      </c>
      <c r="X269" s="2">
        <v>0</v>
      </c>
      <c r="Y269" s="4">
        <v>1200.0999999999999</v>
      </c>
      <c r="Z269" s="4">
        <v>17161.8</v>
      </c>
      <c r="AA269" s="4">
        <v>28673.3</v>
      </c>
      <c r="AB269" s="4">
        <v>75385.2</v>
      </c>
      <c r="AC269" s="2">
        <v>0</v>
      </c>
      <c r="AD269" s="4">
        <v>129207</v>
      </c>
      <c r="AE269" s="2">
        <v>0</v>
      </c>
      <c r="AF269" s="2">
        <v>0</v>
      </c>
      <c r="AG269" s="2">
        <v>0</v>
      </c>
      <c r="AH269" s="2">
        <v>0</v>
      </c>
      <c r="AI269" s="2">
        <v>0</v>
      </c>
      <c r="AJ269" s="2">
        <v>0</v>
      </c>
      <c r="AK269" s="2">
        <v>0</v>
      </c>
      <c r="AL269" s="2">
        <v>0</v>
      </c>
      <c r="AM269" s="2">
        <v>0</v>
      </c>
      <c r="AN269" s="3">
        <f t="shared" si="16"/>
        <v>3158.7</v>
      </c>
      <c r="AO269">
        <f t="shared" si="17"/>
        <v>257202.8</v>
      </c>
      <c r="AP269">
        <f t="shared" si="18"/>
        <v>0</v>
      </c>
      <c r="AQ269" s="3">
        <f t="shared" si="19"/>
        <v>260361.5</v>
      </c>
    </row>
    <row r="270" spans="1:43" x14ac:dyDescent="0.25">
      <c r="A270" s="2">
        <v>10</v>
      </c>
      <c r="B270" s="2">
        <v>2020</v>
      </c>
      <c r="C270" s="2">
        <v>4</v>
      </c>
      <c r="D270" s="2">
        <v>653</v>
      </c>
      <c r="E270" s="4">
        <v>1649.3</v>
      </c>
      <c r="F270" s="2">
        <v>470.4</v>
      </c>
      <c r="G270" s="2">
        <v>0</v>
      </c>
      <c r="H270" s="2">
        <v>0</v>
      </c>
      <c r="I270" s="2">
        <v>0</v>
      </c>
      <c r="J270" s="2">
        <v>0</v>
      </c>
      <c r="K270" s="2">
        <v>0</v>
      </c>
      <c r="L270" s="2">
        <v>0</v>
      </c>
      <c r="M270" s="2">
        <v>0</v>
      </c>
      <c r="N270" s="2">
        <v>0</v>
      </c>
      <c r="O270" s="2">
        <v>44.3</v>
      </c>
      <c r="P270" s="2">
        <v>997.1</v>
      </c>
      <c r="Q270" s="4">
        <v>3226</v>
      </c>
      <c r="R270" s="2">
        <v>0</v>
      </c>
      <c r="S270" s="2">
        <v>148.4</v>
      </c>
      <c r="T270" s="2">
        <v>0</v>
      </c>
      <c r="U270" s="2">
        <v>0</v>
      </c>
      <c r="V270" s="2">
        <v>0</v>
      </c>
      <c r="W270" s="2">
        <v>0</v>
      </c>
      <c r="X270" s="2">
        <v>0</v>
      </c>
      <c r="Y270" s="2">
        <v>800</v>
      </c>
      <c r="Z270" s="4">
        <v>12348.9</v>
      </c>
      <c r="AA270" s="4">
        <v>20869</v>
      </c>
      <c r="AB270" s="4">
        <v>62253.2</v>
      </c>
      <c r="AC270" s="2">
        <v>0</v>
      </c>
      <c r="AD270" s="4">
        <v>103310.2</v>
      </c>
      <c r="AE270" s="2">
        <v>0</v>
      </c>
      <c r="AF270" s="2">
        <v>0</v>
      </c>
      <c r="AG270" s="2">
        <v>0</v>
      </c>
      <c r="AH270" s="2">
        <v>0</v>
      </c>
      <c r="AI270" s="2">
        <v>0</v>
      </c>
      <c r="AJ270" s="2">
        <v>0</v>
      </c>
      <c r="AK270" s="2">
        <v>0</v>
      </c>
      <c r="AL270" s="2">
        <v>0</v>
      </c>
      <c r="AM270" s="2">
        <v>0</v>
      </c>
      <c r="AN270" s="3">
        <f t="shared" si="16"/>
        <v>2772.7000000000003</v>
      </c>
      <c r="AO270">
        <f t="shared" si="17"/>
        <v>203997.09999999998</v>
      </c>
      <c r="AP270">
        <f t="shared" si="18"/>
        <v>0</v>
      </c>
      <c r="AQ270" s="3">
        <f t="shared" si="19"/>
        <v>206769.8</v>
      </c>
    </row>
    <row r="271" spans="1:43" x14ac:dyDescent="0.25">
      <c r="A271" s="2">
        <v>10</v>
      </c>
      <c r="B271" s="2">
        <v>2020</v>
      </c>
      <c r="C271" s="2">
        <v>5</v>
      </c>
      <c r="D271" s="2">
        <v>603.29999999999995</v>
      </c>
      <c r="E271" s="4">
        <v>1563.3</v>
      </c>
      <c r="F271" s="2">
        <v>417.6</v>
      </c>
      <c r="G271" s="2">
        <v>0</v>
      </c>
      <c r="H271" s="2">
        <v>0</v>
      </c>
      <c r="I271" s="2">
        <v>0</v>
      </c>
      <c r="J271" s="2">
        <v>0</v>
      </c>
      <c r="K271" s="2">
        <v>0</v>
      </c>
      <c r="L271" s="2">
        <v>0</v>
      </c>
      <c r="M271" s="2">
        <v>0</v>
      </c>
      <c r="N271" s="2">
        <v>0</v>
      </c>
      <c r="O271" s="2">
        <v>45.5</v>
      </c>
      <c r="P271" s="4">
        <v>1098.5</v>
      </c>
      <c r="Q271" s="4">
        <v>2795.9</v>
      </c>
      <c r="R271" s="4">
        <v>1061.7</v>
      </c>
      <c r="S271" s="2">
        <v>195.4</v>
      </c>
      <c r="T271" s="2">
        <v>0</v>
      </c>
      <c r="U271" s="2">
        <v>0</v>
      </c>
      <c r="V271" s="2">
        <v>0</v>
      </c>
      <c r="W271" s="2">
        <v>0</v>
      </c>
      <c r="X271" s="2">
        <v>0</v>
      </c>
      <c r="Y271" s="2">
        <v>777.4</v>
      </c>
      <c r="Z271" s="4">
        <v>11494</v>
      </c>
      <c r="AA271" s="4">
        <v>16714.8</v>
      </c>
      <c r="AB271" s="4">
        <v>61970.6</v>
      </c>
      <c r="AC271" s="2">
        <v>0</v>
      </c>
      <c r="AD271" s="4">
        <v>110402</v>
      </c>
      <c r="AE271" s="2">
        <v>0</v>
      </c>
      <c r="AF271" s="2">
        <v>0</v>
      </c>
      <c r="AG271" s="2">
        <v>0</v>
      </c>
      <c r="AH271" s="2">
        <v>0</v>
      </c>
      <c r="AI271" s="2">
        <v>0</v>
      </c>
      <c r="AJ271" s="2">
        <v>0</v>
      </c>
      <c r="AK271" s="2">
        <v>0</v>
      </c>
      <c r="AL271" s="2">
        <v>0</v>
      </c>
      <c r="AM271" s="2">
        <v>0</v>
      </c>
      <c r="AN271" s="3">
        <f t="shared" si="16"/>
        <v>2584.1999999999998</v>
      </c>
      <c r="AO271">
        <f t="shared" si="17"/>
        <v>206555.8</v>
      </c>
      <c r="AP271">
        <f t="shared" si="18"/>
        <v>0</v>
      </c>
      <c r="AQ271" s="3">
        <f t="shared" si="19"/>
        <v>209140</v>
      </c>
    </row>
    <row r="272" spans="1:43" x14ac:dyDescent="0.25">
      <c r="A272" s="2">
        <v>10</v>
      </c>
      <c r="B272" s="2">
        <v>2020</v>
      </c>
      <c r="C272" s="2">
        <v>6</v>
      </c>
      <c r="D272" s="2">
        <v>540.9</v>
      </c>
      <c r="E272" s="4">
        <v>1489.8</v>
      </c>
      <c r="F272" s="2">
        <v>387.1</v>
      </c>
      <c r="G272" s="2">
        <v>0</v>
      </c>
      <c r="H272" s="2">
        <v>0</v>
      </c>
      <c r="I272" s="2">
        <v>0</v>
      </c>
      <c r="J272" s="2">
        <v>0</v>
      </c>
      <c r="K272" s="2">
        <v>0</v>
      </c>
      <c r="L272" s="2">
        <v>0</v>
      </c>
      <c r="M272" s="2">
        <v>0</v>
      </c>
      <c r="N272" s="2">
        <v>0</v>
      </c>
      <c r="O272" s="2">
        <v>46.6</v>
      </c>
      <c r="P272" s="4">
        <v>1019.1</v>
      </c>
      <c r="Q272" s="4">
        <v>3089.9</v>
      </c>
      <c r="R272" s="4">
        <v>1175.5</v>
      </c>
      <c r="S272" s="2">
        <v>0</v>
      </c>
      <c r="T272" s="2">
        <v>0</v>
      </c>
      <c r="U272" s="2">
        <v>0</v>
      </c>
      <c r="V272" s="2">
        <v>0</v>
      </c>
      <c r="W272" s="2">
        <v>0</v>
      </c>
      <c r="X272" s="2">
        <v>0</v>
      </c>
      <c r="Y272" s="2">
        <v>721.8</v>
      </c>
      <c r="Z272" s="4">
        <v>11459.7</v>
      </c>
      <c r="AA272" s="4">
        <v>17763.3</v>
      </c>
      <c r="AB272" s="4">
        <v>75129.399999999994</v>
      </c>
      <c r="AC272" s="2">
        <v>0</v>
      </c>
      <c r="AD272" s="4">
        <v>104236.1</v>
      </c>
      <c r="AE272" s="2">
        <v>0</v>
      </c>
      <c r="AF272" s="2">
        <v>0</v>
      </c>
      <c r="AG272" s="2">
        <v>0</v>
      </c>
      <c r="AH272" s="2">
        <v>0</v>
      </c>
      <c r="AI272" s="2">
        <v>0</v>
      </c>
      <c r="AJ272" s="2">
        <v>0</v>
      </c>
      <c r="AK272" s="2">
        <v>0</v>
      </c>
      <c r="AL272" s="2">
        <v>0</v>
      </c>
      <c r="AM272" s="2">
        <v>0</v>
      </c>
      <c r="AN272" s="3">
        <f t="shared" si="16"/>
        <v>2417.7999999999997</v>
      </c>
      <c r="AO272">
        <f t="shared" si="17"/>
        <v>214641.4</v>
      </c>
      <c r="AP272">
        <f t="shared" si="18"/>
        <v>0</v>
      </c>
      <c r="AQ272" s="3">
        <f t="shared" si="19"/>
        <v>217059.19999999998</v>
      </c>
    </row>
    <row r="273" spans="1:43" x14ac:dyDescent="0.25">
      <c r="A273" s="2">
        <v>10</v>
      </c>
      <c r="B273" s="2">
        <v>2020</v>
      </c>
      <c r="C273" s="2">
        <v>7</v>
      </c>
      <c r="D273" s="2">
        <v>562.79999999999995</v>
      </c>
      <c r="E273" s="4">
        <v>1486.4</v>
      </c>
      <c r="F273" s="2">
        <v>387.3</v>
      </c>
      <c r="G273" s="2">
        <v>0</v>
      </c>
      <c r="H273" s="2">
        <v>0</v>
      </c>
      <c r="I273" s="2">
        <v>0</v>
      </c>
      <c r="J273" s="2">
        <v>0</v>
      </c>
      <c r="K273" s="2">
        <v>0</v>
      </c>
      <c r="L273" s="2">
        <v>0</v>
      </c>
      <c r="M273" s="2">
        <v>0</v>
      </c>
      <c r="N273" s="2">
        <v>0</v>
      </c>
      <c r="O273" s="2">
        <v>48.8</v>
      </c>
      <c r="P273" s="4">
        <v>1129.2</v>
      </c>
      <c r="Q273" s="4">
        <v>3404.3</v>
      </c>
      <c r="R273" s="4">
        <v>1266.9000000000001</v>
      </c>
      <c r="S273" s="2">
        <v>0</v>
      </c>
      <c r="T273" s="2">
        <v>0</v>
      </c>
      <c r="U273" s="2">
        <v>0</v>
      </c>
      <c r="V273" s="2">
        <v>0</v>
      </c>
      <c r="W273" s="2">
        <v>0</v>
      </c>
      <c r="X273" s="2">
        <v>0</v>
      </c>
      <c r="Y273" s="2">
        <v>563.9</v>
      </c>
      <c r="Z273" s="4">
        <v>11263.4</v>
      </c>
      <c r="AA273" s="4">
        <v>19006.2</v>
      </c>
      <c r="AB273" s="4">
        <v>68166.100000000006</v>
      </c>
      <c r="AC273" s="2">
        <v>0</v>
      </c>
      <c r="AD273" s="4">
        <v>100859.2</v>
      </c>
      <c r="AE273" s="2">
        <v>0</v>
      </c>
      <c r="AF273" s="2">
        <v>0</v>
      </c>
      <c r="AG273" s="2">
        <v>0</v>
      </c>
      <c r="AH273" s="2">
        <v>0</v>
      </c>
      <c r="AI273" s="2">
        <v>0</v>
      </c>
      <c r="AJ273" s="2">
        <v>0</v>
      </c>
      <c r="AK273" s="2">
        <v>0</v>
      </c>
      <c r="AL273" s="2">
        <v>0</v>
      </c>
      <c r="AM273" s="2">
        <v>0</v>
      </c>
      <c r="AN273" s="3">
        <f t="shared" si="16"/>
        <v>2436.5</v>
      </c>
      <c r="AO273">
        <f t="shared" si="17"/>
        <v>205708</v>
      </c>
      <c r="AP273">
        <f t="shared" si="18"/>
        <v>0</v>
      </c>
      <c r="AQ273" s="3">
        <f t="shared" si="19"/>
        <v>208144.5</v>
      </c>
    </row>
    <row r="274" spans="1:43" x14ac:dyDescent="0.25">
      <c r="A274" s="2">
        <v>10</v>
      </c>
      <c r="B274" s="2">
        <v>2020</v>
      </c>
      <c r="C274" s="2">
        <v>8</v>
      </c>
      <c r="D274" s="2">
        <v>453.9</v>
      </c>
      <c r="E274" s="4">
        <v>1259.2</v>
      </c>
      <c r="F274" s="2">
        <v>361.4</v>
      </c>
      <c r="G274" s="2">
        <v>0</v>
      </c>
      <c r="H274" s="2">
        <v>0</v>
      </c>
      <c r="I274" s="2">
        <v>0</v>
      </c>
      <c r="J274" s="2">
        <v>0</v>
      </c>
      <c r="K274" s="2">
        <v>0</v>
      </c>
      <c r="L274" s="2">
        <v>0</v>
      </c>
      <c r="M274" s="2">
        <v>0</v>
      </c>
      <c r="N274" s="2">
        <v>0</v>
      </c>
      <c r="O274" s="2">
        <v>48.8</v>
      </c>
      <c r="P274" s="2">
        <v>689.1</v>
      </c>
      <c r="Q274" s="4">
        <v>3031.8</v>
      </c>
      <c r="R274" s="4">
        <v>1056.5999999999999</v>
      </c>
      <c r="S274" s="2">
        <v>0</v>
      </c>
      <c r="T274" s="2">
        <v>0</v>
      </c>
      <c r="U274" s="2">
        <v>0</v>
      </c>
      <c r="V274" s="2">
        <v>0</v>
      </c>
      <c r="W274" s="2">
        <v>0</v>
      </c>
      <c r="X274" s="2">
        <v>0</v>
      </c>
      <c r="Y274" s="2">
        <v>459.6</v>
      </c>
      <c r="Z274" s="4">
        <v>10025.4</v>
      </c>
      <c r="AA274" s="4">
        <v>15736.7</v>
      </c>
      <c r="AB274" s="4">
        <v>63744.1</v>
      </c>
      <c r="AC274" s="2">
        <v>0</v>
      </c>
      <c r="AD274" s="4">
        <v>103647.9</v>
      </c>
      <c r="AE274" s="2">
        <v>0</v>
      </c>
      <c r="AF274" s="2">
        <v>0</v>
      </c>
      <c r="AG274" s="2">
        <v>0</v>
      </c>
      <c r="AH274" s="2">
        <v>0</v>
      </c>
      <c r="AI274" s="2">
        <v>0</v>
      </c>
      <c r="AJ274" s="2">
        <v>0</v>
      </c>
      <c r="AK274" s="2">
        <v>0</v>
      </c>
      <c r="AL274" s="2">
        <v>0</v>
      </c>
      <c r="AM274" s="2">
        <v>0</v>
      </c>
      <c r="AN274" s="3">
        <f t="shared" si="16"/>
        <v>2074.5</v>
      </c>
      <c r="AO274">
        <f t="shared" si="17"/>
        <v>198440</v>
      </c>
      <c r="AP274">
        <f t="shared" si="18"/>
        <v>0</v>
      </c>
      <c r="AQ274" s="3">
        <f t="shared" si="19"/>
        <v>200514.5</v>
      </c>
    </row>
    <row r="275" spans="1:43" x14ac:dyDescent="0.25">
      <c r="A275" s="2">
        <v>10</v>
      </c>
      <c r="B275" s="2">
        <v>2020</v>
      </c>
      <c r="C275" s="2">
        <v>9</v>
      </c>
      <c r="D275" s="2">
        <v>502.6</v>
      </c>
      <c r="E275" s="4">
        <v>1307.9000000000001</v>
      </c>
      <c r="F275" s="2">
        <v>386.4</v>
      </c>
      <c r="G275" s="2">
        <v>0</v>
      </c>
      <c r="H275" s="2">
        <v>0</v>
      </c>
      <c r="I275" s="2">
        <v>0</v>
      </c>
      <c r="J275" s="2">
        <v>0</v>
      </c>
      <c r="K275" s="2">
        <v>0</v>
      </c>
      <c r="L275" s="2">
        <v>0</v>
      </c>
      <c r="M275" s="2">
        <v>0</v>
      </c>
      <c r="N275" s="2">
        <v>0</v>
      </c>
      <c r="O275" s="2">
        <v>39.6</v>
      </c>
      <c r="P275" s="2">
        <v>939</v>
      </c>
      <c r="Q275" s="4">
        <v>3377.3</v>
      </c>
      <c r="R275" s="2">
        <v>805.5</v>
      </c>
      <c r="S275" s="2">
        <v>0</v>
      </c>
      <c r="T275" s="2">
        <v>0</v>
      </c>
      <c r="U275" s="2">
        <v>0</v>
      </c>
      <c r="V275" s="2">
        <v>0</v>
      </c>
      <c r="W275" s="2">
        <v>0</v>
      </c>
      <c r="X275" s="2">
        <v>0</v>
      </c>
      <c r="Y275" s="2">
        <v>683.9</v>
      </c>
      <c r="Z275" s="4">
        <v>11556.9</v>
      </c>
      <c r="AA275" s="4">
        <v>19366.2</v>
      </c>
      <c r="AB275" s="4">
        <v>72545.899999999994</v>
      </c>
      <c r="AC275" s="2">
        <v>0</v>
      </c>
      <c r="AD275" s="4">
        <v>101265.1</v>
      </c>
      <c r="AE275" s="2">
        <v>0</v>
      </c>
      <c r="AF275" s="2">
        <v>0</v>
      </c>
      <c r="AG275" s="2">
        <v>0</v>
      </c>
      <c r="AH275" s="2">
        <v>0</v>
      </c>
      <c r="AI275" s="2">
        <v>0</v>
      </c>
      <c r="AJ275" s="2">
        <v>0</v>
      </c>
      <c r="AK275" s="2">
        <v>0</v>
      </c>
      <c r="AL275" s="2">
        <v>0</v>
      </c>
      <c r="AM275" s="2">
        <v>0</v>
      </c>
      <c r="AN275" s="3">
        <f t="shared" si="16"/>
        <v>2196.9</v>
      </c>
      <c r="AO275">
        <f t="shared" si="17"/>
        <v>210579.4</v>
      </c>
      <c r="AP275">
        <f t="shared" si="18"/>
        <v>0</v>
      </c>
      <c r="AQ275" s="3">
        <f t="shared" si="19"/>
        <v>212776.3</v>
      </c>
    </row>
    <row r="276" spans="1:43" x14ac:dyDescent="0.25">
      <c r="A276" s="2">
        <v>10</v>
      </c>
      <c r="B276" s="2">
        <v>2020</v>
      </c>
      <c r="C276" s="2">
        <v>10</v>
      </c>
      <c r="D276" s="2">
        <v>462.9</v>
      </c>
      <c r="E276" s="4">
        <v>1149.9000000000001</v>
      </c>
      <c r="F276" s="2">
        <v>340.1</v>
      </c>
      <c r="G276" s="2">
        <v>0</v>
      </c>
      <c r="H276" s="2">
        <v>0</v>
      </c>
      <c r="I276" s="2">
        <v>0</v>
      </c>
      <c r="J276" s="2">
        <v>0</v>
      </c>
      <c r="K276" s="2">
        <v>0</v>
      </c>
      <c r="L276" s="2">
        <v>0</v>
      </c>
      <c r="M276" s="2">
        <v>0</v>
      </c>
      <c r="N276" s="2">
        <v>0</v>
      </c>
      <c r="O276" s="2">
        <v>38.4</v>
      </c>
      <c r="P276" s="2">
        <v>938</v>
      </c>
      <c r="Q276" s="4">
        <v>2747.7</v>
      </c>
      <c r="R276" s="2">
        <v>562.20000000000005</v>
      </c>
      <c r="S276" s="2">
        <v>0</v>
      </c>
      <c r="T276" s="2">
        <v>0</v>
      </c>
      <c r="U276" s="2">
        <v>0</v>
      </c>
      <c r="V276" s="2">
        <v>0</v>
      </c>
      <c r="W276" s="2">
        <v>0</v>
      </c>
      <c r="X276" s="2">
        <v>0</v>
      </c>
      <c r="Y276" s="2">
        <v>627.1</v>
      </c>
      <c r="Z276" s="4">
        <v>9374.9</v>
      </c>
      <c r="AA276" s="4">
        <v>13137.5</v>
      </c>
      <c r="AB276" s="4">
        <v>60536.3</v>
      </c>
      <c r="AC276" s="2">
        <v>0</v>
      </c>
      <c r="AD276" s="4">
        <v>119159.4</v>
      </c>
      <c r="AE276" s="2">
        <v>0</v>
      </c>
      <c r="AF276" s="2">
        <v>0</v>
      </c>
      <c r="AG276" s="2">
        <v>0</v>
      </c>
      <c r="AH276" s="2">
        <v>0</v>
      </c>
      <c r="AI276" s="2">
        <v>0</v>
      </c>
      <c r="AJ276" s="2">
        <v>0</v>
      </c>
      <c r="AK276" s="2">
        <v>0</v>
      </c>
      <c r="AL276" s="2">
        <v>0</v>
      </c>
      <c r="AM276" s="2">
        <v>0</v>
      </c>
      <c r="AN276" s="3">
        <f t="shared" si="16"/>
        <v>1952.9</v>
      </c>
      <c r="AO276">
        <f t="shared" si="17"/>
        <v>207121.5</v>
      </c>
      <c r="AP276">
        <f t="shared" si="18"/>
        <v>0</v>
      </c>
      <c r="AQ276" s="3">
        <f t="shared" si="19"/>
        <v>209074.4</v>
      </c>
    </row>
    <row r="277" spans="1:43" x14ac:dyDescent="0.25">
      <c r="A277" s="2">
        <v>10</v>
      </c>
      <c r="B277" s="2">
        <v>2020</v>
      </c>
      <c r="C277" s="2">
        <v>11</v>
      </c>
      <c r="D277" s="2">
        <v>609.6</v>
      </c>
      <c r="E277" s="4">
        <v>1481.9</v>
      </c>
      <c r="F277" s="2">
        <v>424.2</v>
      </c>
      <c r="G277" s="2">
        <v>0</v>
      </c>
      <c r="H277" s="2">
        <v>0</v>
      </c>
      <c r="I277" s="2">
        <v>0</v>
      </c>
      <c r="J277" s="2">
        <v>0</v>
      </c>
      <c r="K277" s="2">
        <v>0</v>
      </c>
      <c r="L277" s="2">
        <v>0</v>
      </c>
      <c r="M277" s="2">
        <v>0</v>
      </c>
      <c r="N277" s="2">
        <v>0</v>
      </c>
      <c r="O277" s="2">
        <v>42.1</v>
      </c>
      <c r="P277" s="4">
        <v>1092.0999999999999</v>
      </c>
      <c r="Q277" s="4">
        <v>3694</v>
      </c>
      <c r="R277" s="4">
        <v>1294.0999999999999</v>
      </c>
      <c r="S277" s="2">
        <v>0</v>
      </c>
      <c r="T277" s="2">
        <v>0</v>
      </c>
      <c r="U277" s="2">
        <v>0</v>
      </c>
      <c r="V277" s="2">
        <v>0</v>
      </c>
      <c r="W277" s="2">
        <v>0</v>
      </c>
      <c r="X277" s="2">
        <v>0</v>
      </c>
      <c r="Y277" s="2">
        <v>868.2</v>
      </c>
      <c r="Z277" s="4">
        <v>13838.4</v>
      </c>
      <c r="AA277" s="4">
        <v>17082.599999999999</v>
      </c>
      <c r="AB277" s="4">
        <v>78577.3</v>
      </c>
      <c r="AC277" s="2">
        <v>0</v>
      </c>
      <c r="AD277" s="4">
        <v>121001.9</v>
      </c>
      <c r="AE277" s="2">
        <v>0</v>
      </c>
      <c r="AF277" s="2">
        <v>0</v>
      </c>
      <c r="AG277" s="2">
        <v>0</v>
      </c>
      <c r="AH277" s="2">
        <v>0</v>
      </c>
      <c r="AI277" s="2">
        <v>0</v>
      </c>
      <c r="AJ277" s="2">
        <v>0</v>
      </c>
      <c r="AK277" s="2">
        <v>0</v>
      </c>
      <c r="AL277" s="2">
        <v>0</v>
      </c>
      <c r="AM277" s="2">
        <v>0</v>
      </c>
      <c r="AN277" s="3">
        <f t="shared" si="16"/>
        <v>2515.6999999999998</v>
      </c>
      <c r="AO277">
        <f t="shared" si="17"/>
        <v>237490.7</v>
      </c>
      <c r="AP277">
        <f t="shared" si="18"/>
        <v>0</v>
      </c>
      <c r="AQ277" s="3">
        <f t="shared" si="19"/>
        <v>240006.40000000002</v>
      </c>
    </row>
    <row r="278" spans="1:43" x14ac:dyDescent="0.25">
      <c r="A278" s="2">
        <v>10</v>
      </c>
      <c r="B278" s="2">
        <v>2020</v>
      </c>
      <c r="C278" s="2">
        <v>12</v>
      </c>
      <c r="D278" s="2">
        <v>822.4</v>
      </c>
      <c r="E278" s="4">
        <v>1879.7</v>
      </c>
      <c r="F278" s="2">
        <v>601.1</v>
      </c>
      <c r="G278" s="2">
        <v>0</v>
      </c>
      <c r="H278" s="2">
        <v>0</v>
      </c>
      <c r="I278" s="2">
        <v>0</v>
      </c>
      <c r="J278" s="2">
        <v>0</v>
      </c>
      <c r="K278" s="2">
        <v>0</v>
      </c>
      <c r="L278" s="2">
        <v>0</v>
      </c>
      <c r="M278" s="2">
        <v>0</v>
      </c>
      <c r="N278" s="2">
        <v>0</v>
      </c>
      <c r="O278" s="2">
        <v>51.4</v>
      </c>
      <c r="P278" s="4">
        <v>1371.7</v>
      </c>
      <c r="Q278" s="4">
        <v>3797.7</v>
      </c>
      <c r="R278" s="4">
        <v>1351.2</v>
      </c>
      <c r="S278" s="2">
        <v>0</v>
      </c>
      <c r="T278" s="2">
        <v>0</v>
      </c>
      <c r="U278" s="2">
        <v>0</v>
      </c>
      <c r="V278" s="2">
        <v>0</v>
      </c>
      <c r="W278" s="2">
        <v>0</v>
      </c>
      <c r="X278" s="2">
        <v>0</v>
      </c>
      <c r="Y278" s="4">
        <v>1010.9</v>
      </c>
      <c r="Z278" s="4">
        <v>17144.099999999999</v>
      </c>
      <c r="AA278" s="4">
        <v>32972</v>
      </c>
      <c r="AB278" s="4">
        <v>89598</v>
      </c>
      <c r="AC278" s="2">
        <v>0</v>
      </c>
      <c r="AD278" s="4">
        <v>147639.29999999999</v>
      </c>
      <c r="AE278" s="2">
        <v>0</v>
      </c>
      <c r="AF278" s="2">
        <v>0</v>
      </c>
      <c r="AG278" s="2">
        <v>0</v>
      </c>
      <c r="AH278" s="2">
        <v>0</v>
      </c>
      <c r="AI278" s="2">
        <v>0</v>
      </c>
      <c r="AJ278" s="2">
        <v>0</v>
      </c>
      <c r="AK278" s="2">
        <v>0</v>
      </c>
      <c r="AL278" s="2">
        <v>0</v>
      </c>
      <c r="AM278" s="2">
        <v>0</v>
      </c>
      <c r="AN278" s="3">
        <f t="shared" si="16"/>
        <v>3303.2</v>
      </c>
      <c r="AO278">
        <f t="shared" si="17"/>
        <v>294936.3</v>
      </c>
      <c r="AP278">
        <f t="shared" si="18"/>
        <v>0</v>
      </c>
      <c r="AQ278" s="3">
        <f t="shared" si="19"/>
        <v>298239.5</v>
      </c>
    </row>
    <row r="279" spans="1:43" x14ac:dyDescent="0.25">
      <c r="A279" s="2">
        <v>11</v>
      </c>
      <c r="B279" s="2">
        <v>2020</v>
      </c>
      <c r="C279" s="2">
        <v>1</v>
      </c>
      <c r="D279" s="4">
        <v>111476</v>
      </c>
      <c r="E279" s="4">
        <v>362932.6</v>
      </c>
      <c r="F279" s="4">
        <v>822791.3</v>
      </c>
      <c r="G279" s="2">
        <v>363</v>
      </c>
      <c r="H279" s="4">
        <v>144999.29999999999</v>
      </c>
      <c r="I279" s="2">
        <v>26.3</v>
      </c>
      <c r="J279" s="2">
        <v>526.6</v>
      </c>
      <c r="K279" s="4">
        <v>120870.6</v>
      </c>
      <c r="L279" s="4">
        <v>89995</v>
      </c>
      <c r="M279" s="2">
        <v>671.5</v>
      </c>
      <c r="N279" s="4">
        <v>1016.2</v>
      </c>
      <c r="O279" s="2">
        <v>723.8</v>
      </c>
      <c r="P279" s="4">
        <v>25139.7</v>
      </c>
      <c r="Q279" s="4">
        <v>109928.1</v>
      </c>
      <c r="R279" s="4">
        <v>67166.2</v>
      </c>
      <c r="S279" s="4">
        <v>9544.7000000000007</v>
      </c>
      <c r="T279" s="2">
        <v>0</v>
      </c>
      <c r="U279" s="2">
        <v>0</v>
      </c>
      <c r="V279" s="4">
        <v>37146.300000000003</v>
      </c>
      <c r="W279" s="2">
        <v>0</v>
      </c>
      <c r="X279" s="4">
        <v>2023.5</v>
      </c>
      <c r="Y279" s="4">
        <v>52132.5</v>
      </c>
      <c r="Z279" s="4">
        <v>682625.9</v>
      </c>
      <c r="AA279" s="4">
        <v>978084.5</v>
      </c>
      <c r="AB279" s="4">
        <v>310133.40000000002</v>
      </c>
      <c r="AC279" s="4">
        <v>593695.1</v>
      </c>
      <c r="AD279" s="4">
        <v>399429.7</v>
      </c>
      <c r="AE279" s="2">
        <v>0</v>
      </c>
      <c r="AF279" s="2">
        <v>0</v>
      </c>
      <c r="AG279" s="2">
        <v>6</v>
      </c>
      <c r="AH279" s="4">
        <v>2097205.7999999998</v>
      </c>
      <c r="AI279" s="2">
        <v>0</v>
      </c>
      <c r="AJ279" s="2">
        <v>0</v>
      </c>
      <c r="AK279" s="2">
        <v>0</v>
      </c>
      <c r="AL279" s="2">
        <v>0</v>
      </c>
      <c r="AM279" s="2">
        <v>0</v>
      </c>
      <c r="AN279" s="3">
        <f t="shared" si="16"/>
        <v>1654652.2000000002</v>
      </c>
      <c r="AO279">
        <f t="shared" si="17"/>
        <v>3268789.6</v>
      </c>
      <c r="AP279">
        <f t="shared" si="18"/>
        <v>2097211.7999999998</v>
      </c>
      <c r="AQ279" s="3">
        <f t="shared" si="19"/>
        <v>7020653.6000000006</v>
      </c>
    </row>
    <row r="280" spans="1:43" x14ac:dyDescent="0.25">
      <c r="A280" s="2">
        <v>11</v>
      </c>
      <c r="B280" s="2">
        <v>2020</v>
      </c>
      <c r="C280" s="2">
        <v>2</v>
      </c>
      <c r="D280" s="4">
        <v>106504.3</v>
      </c>
      <c r="E280" s="4">
        <v>348547.6</v>
      </c>
      <c r="F280" s="4">
        <v>722352.9</v>
      </c>
      <c r="G280" s="2">
        <v>284.60000000000002</v>
      </c>
      <c r="H280" s="4">
        <v>115799.5</v>
      </c>
      <c r="I280" s="2">
        <v>17.3</v>
      </c>
      <c r="J280" s="2">
        <v>257.5</v>
      </c>
      <c r="K280" s="4">
        <v>103982.7</v>
      </c>
      <c r="L280" s="4">
        <v>81595.3</v>
      </c>
      <c r="M280" s="2">
        <v>635.4</v>
      </c>
      <c r="N280" s="2">
        <v>895.1</v>
      </c>
      <c r="O280" s="2">
        <v>688.9</v>
      </c>
      <c r="P280" s="4">
        <v>24739.8</v>
      </c>
      <c r="Q280" s="4">
        <v>99985.7</v>
      </c>
      <c r="R280" s="4">
        <v>62061.2</v>
      </c>
      <c r="S280" s="4">
        <v>11191.1</v>
      </c>
      <c r="T280" s="2">
        <v>0</v>
      </c>
      <c r="U280" s="2">
        <v>0</v>
      </c>
      <c r="V280" s="4">
        <v>31777.200000000001</v>
      </c>
      <c r="W280" s="2">
        <v>0</v>
      </c>
      <c r="X280" s="4">
        <v>1814.8</v>
      </c>
      <c r="Y280" s="4">
        <v>50016.3</v>
      </c>
      <c r="Z280" s="4">
        <v>631495.4</v>
      </c>
      <c r="AA280" s="4">
        <v>893547.4</v>
      </c>
      <c r="AB280" s="4">
        <v>296738.8</v>
      </c>
      <c r="AC280" s="4">
        <v>586911.19999999995</v>
      </c>
      <c r="AD280" s="4">
        <v>367541.3</v>
      </c>
      <c r="AE280" s="2">
        <v>0</v>
      </c>
      <c r="AF280" s="2">
        <v>0</v>
      </c>
      <c r="AG280" s="4">
        <v>198457.3</v>
      </c>
      <c r="AH280" s="4">
        <v>2835581.2</v>
      </c>
      <c r="AI280" s="2">
        <v>0</v>
      </c>
      <c r="AJ280" s="2">
        <v>0</v>
      </c>
      <c r="AK280" s="2">
        <v>0</v>
      </c>
      <c r="AL280" s="2">
        <v>0</v>
      </c>
      <c r="AM280" s="2">
        <v>0</v>
      </c>
      <c r="AN280" s="3">
        <f t="shared" si="16"/>
        <v>1479977.1</v>
      </c>
      <c r="AO280">
        <f t="shared" si="17"/>
        <v>3059404.1999999993</v>
      </c>
      <c r="AP280">
        <f t="shared" si="18"/>
        <v>3034038.5</v>
      </c>
      <c r="AQ280" s="3">
        <f t="shared" si="19"/>
        <v>7573419.7999999989</v>
      </c>
    </row>
    <row r="281" spans="1:43" x14ac:dyDescent="0.25">
      <c r="A281" s="2">
        <v>11</v>
      </c>
      <c r="B281" s="2">
        <v>2020</v>
      </c>
      <c r="C281" s="2">
        <v>3</v>
      </c>
      <c r="D281" s="4">
        <v>97965.8</v>
      </c>
      <c r="E281" s="4">
        <v>321414.7</v>
      </c>
      <c r="F281" s="4">
        <v>716427.4</v>
      </c>
      <c r="G281" s="2">
        <v>291.60000000000002</v>
      </c>
      <c r="H281" s="4">
        <v>102516.4</v>
      </c>
      <c r="I281" s="2">
        <v>17.100000000000001</v>
      </c>
      <c r="J281" s="2">
        <v>551.1</v>
      </c>
      <c r="K281" s="4">
        <v>93269.1</v>
      </c>
      <c r="L281" s="4">
        <v>71896.3</v>
      </c>
      <c r="M281" s="2">
        <v>461</v>
      </c>
      <c r="N281" s="2">
        <v>789.4</v>
      </c>
      <c r="O281" s="2">
        <v>626.9</v>
      </c>
      <c r="P281" s="4">
        <v>22796.400000000001</v>
      </c>
      <c r="Q281" s="4">
        <v>91424</v>
      </c>
      <c r="R281" s="4">
        <v>54736.6</v>
      </c>
      <c r="S281" s="4">
        <v>5214.6000000000004</v>
      </c>
      <c r="T281" s="2">
        <v>0</v>
      </c>
      <c r="U281" s="2">
        <v>0</v>
      </c>
      <c r="V281" s="4">
        <v>32318</v>
      </c>
      <c r="W281" s="2">
        <v>0</v>
      </c>
      <c r="X281" s="4">
        <v>1805.6</v>
      </c>
      <c r="Y281" s="4">
        <v>47145.8</v>
      </c>
      <c r="Z281" s="4">
        <v>581574.30000000005</v>
      </c>
      <c r="AA281" s="4">
        <v>802492.9</v>
      </c>
      <c r="AB281" s="4">
        <v>262184.2</v>
      </c>
      <c r="AC281" s="4">
        <v>513635.4</v>
      </c>
      <c r="AD281" s="4">
        <v>363288.9</v>
      </c>
      <c r="AE281" s="2">
        <v>0</v>
      </c>
      <c r="AF281" s="2">
        <v>0</v>
      </c>
      <c r="AG281" s="4">
        <v>357183.9</v>
      </c>
      <c r="AH281" s="4">
        <v>2499972.7999999998</v>
      </c>
      <c r="AI281" s="2">
        <v>0</v>
      </c>
      <c r="AJ281" s="2">
        <v>0</v>
      </c>
      <c r="AK281" s="2">
        <v>0</v>
      </c>
      <c r="AL281" s="2">
        <v>0</v>
      </c>
      <c r="AM281" s="2">
        <v>0</v>
      </c>
      <c r="AN281" s="3">
        <f t="shared" si="16"/>
        <v>1404810.5000000002</v>
      </c>
      <c r="AO281">
        <f t="shared" si="17"/>
        <v>2780033</v>
      </c>
      <c r="AP281">
        <f t="shared" si="18"/>
        <v>2857156.6999999997</v>
      </c>
      <c r="AQ281" s="3">
        <f t="shared" si="19"/>
        <v>7042000.1999999993</v>
      </c>
    </row>
    <row r="282" spans="1:43" x14ac:dyDescent="0.25">
      <c r="A282" s="2">
        <v>11</v>
      </c>
      <c r="B282" s="2">
        <v>2020</v>
      </c>
      <c r="C282" s="2">
        <v>4</v>
      </c>
      <c r="D282" s="4">
        <v>91522.1</v>
      </c>
      <c r="E282" s="4">
        <v>303268.90000000002</v>
      </c>
      <c r="F282" s="4">
        <v>707567.8</v>
      </c>
      <c r="G282" s="2">
        <v>235.6</v>
      </c>
      <c r="H282" s="4">
        <v>52046.400000000001</v>
      </c>
      <c r="I282" s="2">
        <v>11.8</v>
      </c>
      <c r="J282" s="2">
        <v>337.4</v>
      </c>
      <c r="K282" s="4">
        <v>30170.1</v>
      </c>
      <c r="L282" s="4">
        <v>29564.799999999999</v>
      </c>
      <c r="M282" s="2">
        <v>1.2</v>
      </c>
      <c r="N282" s="2">
        <v>895.1</v>
      </c>
      <c r="O282" s="2">
        <v>729.5</v>
      </c>
      <c r="P282" s="4">
        <v>16185.8</v>
      </c>
      <c r="Q282" s="4">
        <v>65473.599999999999</v>
      </c>
      <c r="R282" s="4">
        <v>31130.2</v>
      </c>
      <c r="S282" s="2">
        <v>0</v>
      </c>
      <c r="T282" s="2">
        <v>0</v>
      </c>
      <c r="U282" s="2">
        <v>0</v>
      </c>
      <c r="V282" s="4">
        <v>29148.5</v>
      </c>
      <c r="W282" s="2">
        <v>0</v>
      </c>
      <c r="X282" s="4">
        <v>1933.7</v>
      </c>
      <c r="Y282" s="4">
        <v>31230.9</v>
      </c>
      <c r="Z282" s="4">
        <v>355750.8</v>
      </c>
      <c r="AA282" s="4">
        <v>519751.1</v>
      </c>
      <c r="AB282" s="4">
        <v>222299.9</v>
      </c>
      <c r="AC282" s="4">
        <v>449787.9</v>
      </c>
      <c r="AD282" s="4">
        <v>321390</v>
      </c>
      <c r="AE282" s="2">
        <v>0</v>
      </c>
      <c r="AF282" s="2">
        <v>0</v>
      </c>
      <c r="AG282" s="2">
        <v>0</v>
      </c>
      <c r="AH282" s="4">
        <v>2797047.7</v>
      </c>
      <c r="AI282" s="2">
        <v>0</v>
      </c>
      <c r="AJ282" s="2">
        <v>0</v>
      </c>
      <c r="AK282" s="2">
        <v>0</v>
      </c>
      <c r="AL282" s="2">
        <v>0</v>
      </c>
      <c r="AM282" s="2">
        <v>0</v>
      </c>
      <c r="AN282" s="3">
        <f t="shared" si="16"/>
        <v>1214726.1000000001</v>
      </c>
      <c r="AO282">
        <f t="shared" si="17"/>
        <v>2045707</v>
      </c>
      <c r="AP282">
        <f t="shared" si="18"/>
        <v>2797047.7</v>
      </c>
      <c r="AQ282" s="3">
        <f t="shared" si="19"/>
        <v>6057480.8000000007</v>
      </c>
    </row>
    <row r="283" spans="1:43" x14ac:dyDescent="0.25">
      <c r="A283" s="2">
        <v>11</v>
      </c>
      <c r="B283" s="2">
        <v>2020</v>
      </c>
      <c r="C283" s="2">
        <v>5</v>
      </c>
      <c r="D283" s="4">
        <v>85300.1</v>
      </c>
      <c r="E283" s="4">
        <v>286357.40000000002</v>
      </c>
      <c r="F283" s="4">
        <v>642845.5</v>
      </c>
      <c r="G283" s="2">
        <v>282.10000000000002</v>
      </c>
      <c r="H283" s="4">
        <v>49706.400000000001</v>
      </c>
      <c r="I283" s="2">
        <v>15.9</v>
      </c>
      <c r="J283" s="2">
        <v>326.39999999999998</v>
      </c>
      <c r="K283" s="4">
        <v>29309.1</v>
      </c>
      <c r="L283" s="4">
        <v>31706.1</v>
      </c>
      <c r="M283" s="2">
        <v>187.9</v>
      </c>
      <c r="N283" s="2">
        <v>965.2</v>
      </c>
      <c r="O283" s="2">
        <v>773.8</v>
      </c>
      <c r="P283" s="4">
        <v>14041.9</v>
      </c>
      <c r="Q283" s="4">
        <v>51242.2</v>
      </c>
      <c r="R283" s="4">
        <v>25842.7</v>
      </c>
      <c r="S283" s="2">
        <v>0</v>
      </c>
      <c r="T283" s="2">
        <v>0</v>
      </c>
      <c r="U283" s="2">
        <v>0</v>
      </c>
      <c r="V283" s="4">
        <v>32481</v>
      </c>
      <c r="W283" s="2">
        <v>0</v>
      </c>
      <c r="X283" s="4">
        <v>1879.7</v>
      </c>
      <c r="Y283" s="4">
        <v>28808</v>
      </c>
      <c r="Z283" s="4">
        <v>341328.1</v>
      </c>
      <c r="AA283" s="4">
        <v>456150</v>
      </c>
      <c r="AB283" s="4">
        <v>221596.3</v>
      </c>
      <c r="AC283" s="4">
        <v>471477.5</v>
      </c>
      <c r="AD283" s="4">
        <v>402363</v>
      </c>
      <c r="AE283" s="2">
        <v>0</v>
      </c>
      <c r="AF283" s="2">
        <v>0</v>
      </c>
      <c r="AG283" s="2">
        <v>0</v>
      </c>
      <c r="AH283" s="4">
        <v>2469941.7999999998</v>
      </c>
      <c r="AI283" s="2">
        <v>0</v>
      </c>
      <c r="AJ283" s="2">
        <v>0</v>
      </c>
      <c r="AK283" s="2">
        <v>0</v>
      </c>
      <c r="AL283" s="2">
        <v>0</v>
      </c>
      <c r="AM283" s="2">
        <v>0</v>
      </c>
      <c r="AN283" s="3">
        <f t="shared" si="16"/>
        <v>1126036.8999999999</v>
      </c>
      <c r="AO283">
        <f t="shared" si="17"/>
        <v>2048949.4</v>
      </c>
      <c r="AP283">
        <f t="shared" si="18"/>
        <v>2469941.7999999998</v>
      </c>
      <c r="AQ283" s="3">
        <f t="shared" si="19"/>
        <v>5644928.0999999996</v>
      </c>
    </row>
    <row r="284" spans="1:43" x14ac:dyDescent="0.25">
      <c r="A284" s="2">
        <v>11</v>
      </c>
      <c r="B284" s="2">
        <v>2020</v>
      </c>
      <c r="C284" s="2">
        <v>6</v>
      </c>
      <c r="D284" s="4">
        <v>68956.899999999994</v>
      </c>
      <c r="E284" s="4">
        <v>236666.5</v>
      </c>
      <c r="F284" s="4">
        <v>454786.7</v>
      </c>
      <c r="G284" s="2">
        <v>272.89999999999998</v>
      </c>
      <c r="H284" s="4">
        <v>27653.9</v>
      </c>
      <c r="I284" s="2">
        <v>13.7</v>
      </c>
      <c r="J284" s="2">
        <v>233.9</v>
      </c>
      <c r="K284" s="4">
        <v>19454.599999999999</v>
      </c>
      <c r="L284" s="4">
        <v>19555.8</v>
      </c>
      <c r="M284" s="2">
        <v>149.1</v>
      </c>
      <c r="N284" s="2">
        <v>895.1</v>
      </c>
      <c r="O284" s="2">
        <v>915.7</v>
      </c>
      <c r="P284" s="4">
        <v>14610</v>
      </c>
      <c r="Q284" s="4">
        <v>57640.3</v>
      </c>
      <c r="R284" s="4">
        <v>32418.3</v>
      </c>
      <c r="S284" s="2">
        <v>0</v>
      </c>
      <c r="T284" s="2">
        <v>0</v>
      </c>
      <c r="U284" s="2">
        <v>0</v>
      </c>
      <c r="V284" s="4">
        <v>30710.7</v>
      </c>
      <c r="W284" s="2">
        <v>0</v>
      </c>
      <c r="X284" s="4">
        <v>1827.5</v>
      </c>
      <c r="Y284" s="4">
        <v>34343.699999999997</v>
      </c>
      <c r="Z284" s="4">
        <v>399460.9</v>
      </c>
      <c r="AA284" s="4">
        <v>538950.40000000002</v>
      </c>
      <c r="AB284" s="4">
        <v>225452.2</v>
      </c>
      <c r="AC284" s="4">
        <v>465453.7</v>
      </c>
      <c r="AD284" s="4">
        <v>336796.4</v>
      </c>
      <c r="AE284" s="2">
        <v>0</v>
      </c>
      <c r="AF284" s="2">
        <v>0</v>
      </c>
      <c r="AG284" s="2">
        <v>0</v>
      </c>
      <c r="AH284" s="4">
        <v>1844596.9</v>
      </c>
      <c r="AI284" s="2">
        <v>0</v>
      </c>
      <c r="AJ284" s="2">
        <v>0</v>
      </c>
      <c r="AK284" s="2">
        <v>0</v>
      </c>
      <c r="AL284" s="2">
        <v>0</v>
      </c>
      <c r="AM284" s="2">
        <v>0</v>
      </c>
      <c r="AN284" s="3">
        <f t="shared" si="16"/>
        <v>827744.00000000012</v>
      </c>
      <c r="AO284">
        <f t="shared" si="17"/>
        <v>2139474.9</v>
      </c>
      <c r="AP284">
        <f t="shared" si="18"/>
        <v>1844596.9</v>
      </c>
      <c r="AQ284" s="3">
        <f t="shared" si="19"/>
        <v>4811815.8</v>
      </c>
    </row>
    <row r="285" spans="1:43" x14ac:dyDescent="0.25">
      <c r="A285" s="2">
        <v>11</v>
      </c>
      <c r="B285" s="2">
        <v>2020</v>
      </c>
      <c r="C285" s="2">
        <v>7</v>
      </c>
      <c r="D285" s="4">
        <v>51759.4</v>
      </c>
      <c r="E285" s="4">
        <v>181773</v>
      </c>
      <c r="F285" s="4">
        <v>292663.7</v>
      </c>
      <c r="G285" s="2">
        <v>212.7</v>
      </c>
      <c r="H285" s="4">
        <v>13008.5</v>
      </c>
      <c r="I285" s="2">
        <v>12.7</v>
      </c>
      <c r="J285" s="2">
        <v>210</v>
      </c>
      <c r="K285" s="4">
        <v>10312.799999999999</v>
      </c>
      <c r="L285" s="4">
        <v>8885</v>
      </c>
      <c r="M285" s="2">
        <v>70.900000000000006</v>
      </c>
      <c r="N285" s="2">
        <v>854.4</v>
      </c>
      <c r="O285" s="2">
        <v>908.2</v>
      </c>
      <c r="P285" s="4">
        <v>14389.7</v>
      </c>
      <c r="Q285" s="4">
        <v>46401.7</v>
      </c>
      <c r="R285" s="4">
        <v>31505.1</v>
      </c>
      <c r="S285" s="2">
        <v>0</v>
      </c>
      <c r="T285" s="2">
        <v>0</v>
      </c>
      <c r="U285" s="2">
        <v>0</v>
      </c>
      <c r="V285" s="4">
        <v>32392.6</v>
      </c>
      <c r="W285" s="2">
        <v>0</v>
      </c>
      <c r="X285" s="4">
        <v>1674.1</v>
      </c>
      <c r="Y285" s="4">
        <v>32738.5</v>
      </c>
      <c r="Z285" s="4">
        <v>391532.6</v>
      </c>
      <c r="AA285" s="4">
        <v>565479.9</v>
      </c>
      <c r="AB285" s="4">
        <v>220135.5</v>
      </c>
      <c r="AC285" s="4">
        <v>435604.7</v>
      </c>
      <c r="AD285" s="4">
        <v>326891.40000000002</v>
      </c>
      <c r="AE285" s="2">
        <v>0</v>
      </c>
      <c r="AF285" s="2">
        <v>0</v>
      </c>
      <c r="AG285" s="4">
        <v>49984.57</v>
      </c>
      <c r="AH285" s="4">
        <v>1530382.83</v>
      </c>
      <c r="AI285" s="2">
        <v>0</v>
      </c>
      <c r="AJ285" s="2">
        <v>0</v>
      </c>
      <c r="AK285" s="2">
        <v>0</v>
      </c>
      <c r="AL285" s="2">
        <v>0</v>
      </c>
      <c r="AM285" s="2">
        <v>0</v>
      </c>
      <c r="AN285" s="3">
        <f t="shared" si="16"/>
        <v>558908.69999999995</v>
      </c>
      <c r="AO285">
        <f t="shared" si="17"/>
        <v>2100508.4</v>
      </c>
      <c r="AP285">
        <f t="shared" si="18"/>
        <v>1580367.4000000001</v>
      </c>
      <c r="AQ285" s="3">
        <f t="shared" si="19"/>
        <v>4239784.5</v>
      </c>
    </row>
    <row r="286" spans="1:43" x14ac:dyDescent="0.25">
      <c r="A286" s="2">
        <v>11</v>
      </c>
      <c r="B286" s="2">
        <v>2020</v>
      </c>
      <c r="C286" s="2">
        <v>8</v>
      </c>
      <c r="D286" s="4">
        <v>47740.800000000003</v>
      </c>
      <c r="E286" s="4">
        <v>171983.6</v>
      </c>
      <c r="F286" s="4">
        <v>271534.59999999998</v>
      </c>
      <c r="G286" s="2">
        <v>155</v>
      </c>
      <c r="H286" s="4">
        <v>12257.9</v>
      </c>
      <c r="I286" s="2">
        <v>7.4</v>
      </c>
      <c r="J286" s="2">
        <v>212.1</v>
      </c>
      <c r="K286" s="4">
        <v>9619.1</v>
      </c>
      <c r="L286" s="4">
        <v>8596</v>
      </c>
      <c r="M286" s="2">
        <v>77.8</v>
      </c>
      <c r="N286" s="2">
        <v>905.4</v>
      </c>
      <c r="O286" s="2">
        <v>797.4</v>
      </c>
      <c r="P286" s="4">
        <v>13800.5</v>
      </c>
      <c r="Q286" s="4">
        <v>57210.3</v>
      </c>
      <c r="R286" s="4">
        <v>31836.400000000001</v>
      </c>
      <c r="S286" s="2">
        <v>0</v>
      </c>
      <c r="T286" s="2">
        <v>0</v>
      </c>
      <c r="U286" s="2">
        <v>0</v>
      </c>
      <c r="V286" s="4">
        <v>32417.1</v>
      </c>
      <c r="W286" s="2">
        <v>0</v>
      </c>
      <c r="X286" s="4">
        <v>1694.8</v>
      </c>
      <c r="Y286" s="4">
        <v>31538.799999999999</v>
      </c>
      <c r="Z286" s="4">
        <v>380395</v>
      </c>
      <c r="AA286" s="4">
        <v>518249.6</v>
      </c>
      <c r="AB286" s="4">
        <v>278565.8</v>
      </c>
      <c r="AC286" s="4">
        <v>412943.4</v>
      </c>
      <c r="AD286" s="4">
        <v>350562.6</v>
      </c>
      <c r="AE286" s="2">
        <v>0</v>
      </c>
      <c r="AF286" s="2">
        <v>0</v>
      </c>
      <c r="AG286" s="2">
        <v>0</v>
      </c>
      <c r="AH286" s="4">
        <v>1797408.4</v>
      </c>
      <c r="AI286" s="2">
        <v>0</v>
      </c>
      <c r="AJ286" s="2">
        <v>0</v>
      </c>
      <c r="AK286" s="2">
        <v>0</v>
      </c>
      <c r="AL286" s="2">
        <v>0</v>
      </c>
      <c r="AM286" s="2">
        <v>0</v>
      </c>
      <c r="AN286" s="3">
        <f t="shared" si="16"/>
        <v>522184.3</v>
      </c>
      <c r="AO286">
        <f t="shared" si="17"/>
        <v>2110917.1</v>
      </c>
      <c r="AP286">
        <f t="shared" si="18"/>
        <v>1797408.4</v>
      </c>
      <c r="AQ286" s="3">
        <f t="shared" si="19"/>
        <v>4430509.8</v>
      </c>
    </row>
    <row r="287" spans="1:43" x14ac:dyDescent="0.25">
      <c r="A287" s="2">
        <v>11</v>
      </c>
      <c r="B287" s="2">
        <v>2020</v>
      </c>
      <c r="C287" s="2">
        <v>9</v>
      </c>
      <c r="D287" s="4">
        <v>49288.4</v>
      </c>
      <c r="E287" s="4">
        <v>175946.6</v>
      </c>
      <c r="F287" s="4">
        <v>286402.7</v>
      </c>
      <c r="G287" s="2">
        <v>165.6</v>
      </c>
      <c r="H287" s="4">
        <v>14322.2</v>
      </c>
      <c r="I287" s="2">
        <v>12.6</v>
      </c>
      <c r="J287" s="2">
        <v>215.5</v>
      </c>
      <c r="K287" s="4">
        <v>10387.299999999999</v>
      </c>
      <c r="L287" s="4">
        <v>10885.6</v>
      </c>
      <c r="M287" s="2">
        <v>98.9</v>
      </c>
      <c r="N287" s="2">
        <v>895.1</v>
      </c>
      <c r="O287" s="2">
        <v>691.9</v>
      </c>
      <c r="P287" s="4">
        <v>13597</v>
      </c>
      <c r="Q287" s="4">
        <v>56279.5</v>
      </c>
      <c r="R287" s="4">
        <v>48799.4</v>
      </c>
      <c r="S287" s="2">
        <v>0</v>
      </c>
      <c r="T287" s="2">
        <v>0</v>
      </c>
      <c r="U287" s="2">
        <v>0</v>
      </c>
      <c r="V287" s="4">
        <v>30663.4</v>
      </c>
      <c r="W287" s="2">
        <v>0</v>
      </c>
      <c r="X287" s="4">
        <v>1626.7</v>
      </c>
      <c r="Y287" s="4">
        <v>33342.300000000003</v>
      </c>
      <c r="Z287" s="4">
        <v>397638</v>
      </c>
      <c r="AA287" s="4">
        <v>534417.30000000005</v>
      </c>
      <c r="AB287" s="4">
        <v>223877.4</v>
      </c>
      <c r="AC287" s="4">
        <v>415622</v>
      </c>
      <c r="AD287" s="4">
        <v>328670.8</v>
      </c>
      <c r="AE287" s="2">
        <v>0</v>
      </c>
      <c r="AF287" s="2">
        <v>0</v>
      </c>
      <c r="AG287" s="2">
        <v>0</v>
      </c>
      <c r="AH287" s="4">
        <v>1808368.3</v>
      </c>
      <c r="AI287" s="2">
        <v>0</v>
      </c>
      <c r="AJ287" s="2">
        <v>0</v>
      </c>
      <c r="AK287" s="2">
        <v>0</v>
      </c>
      <c r="AL287" s="2">
        <v>0</v>
      </c>
      <c r="AM287" s="2">
        <v>0</v>
      </c>
      <c r="AN287" s="3">
        <f t="shared" si="16"/>
        <v>547725.4</v>
      </c>
      <c r="AO287">
        <f t="shared" si="17"/>
        <v>2086120.8</v>
      </c>
      <c r="AP287">
        <f t="shared" si="18"/>
        <v>1808368.3</v>
      </c>
      <c r="AQ287" s="3">
        <f t="shared" si="19"/>
        <v>4442214.5</v>
      </c>
    </row>
    <row r="288" spans="1:43" x14ac:dyDescent="0.25">
      <c r="A288" s="2">
        <v>11</v>
      </c>
      <c r="B288" s="2">
        <v>2020</v>
      </c>
      <c r="C288" s="2">
        <v>10</v>
      </c>
      <c r="D288" s="4">
        <v>56153.1</v>
      </c>
      <c r="E288" s="4">
        <v>192052.3</v>
      </c>
      <c r="F288" s="4">
        <v>360539.9</v>
      </c>
      <c r="G288" s="2">
        <v>234.6</v>
      </c>
      <c r="H288" s="4">
        <v>24402.9</v>
      </c>
      <c r="I288" s="2">
        <v>11.6</v>
      </c>
      <c r="J288" s="2">
        <v>434</v>
      </c>
      <c r="K288" s="4">
        <v>18178.3</v>
      </c>
      <c r="L288" s="4">
        <v>20071.400000000001</v>
      </c>
      <c r="M288" s="2">
        <v>175.7</v>
      </c>
      <c r="N288" s="2">
        <v>854.4</v>
      </c>
      <c r="O288" s="2">
        <v>853.6</v>
      </c>
      <c r="P288" s="4">
        <v>14092.8</v>
      </c>
      <c r="Q288" s="4">
        <v>60377.5</v>
      </c>
      <c r="R288" s="4">
        <v>18455.599999999999</v>
      </c>
      <c r="S288" s="2">
        <v>0</v>
      </c>
      <c r="T288" s="2">
        <v>0</v>
      </c>
      <c r="U288" s="2">
        <v>0</v>
      </c>
      <c r="V288" s="4">
        <v>32109.5</v>
      </c>
      <c r="W288" s="2">
        <v>0</v>
      </c>
      <c r="X288" s="4">
        <v>1707.2</v>
      </c>
      <c r="Y288" s="4">
        <v>36625.800000000003</v>
      </c>
      <c r="Z288" s="4">
        <v>415817.5</v>
      </c>
      <c r="AA288" s="4">
        <v>567074.69999999995</v>
      </c>
      <c r="AB288" s="4">
        <v>238066.9</v>
      </c>
      <c r="AC288" s="4">
        <v>443646.4</v>
      </c>
      <c r="AD288" s="4">
        <v>444384.3</v>
      </c>
      <c r="AE288" s="2">
        <v>0</v>
      </c>
      <c r="AF288" s="2">
        <v>0</v>
      </c>
      <c r="AG288" s="2">
        <v>0</v>
      </c>
      <c r="AH288" s="4">
        <v>1691351</v>
      </c>
      <c r="AI288" s="2">
        <v>0</v>
      </c>
      <c r="AJ288" s="2">
        <v>0</v>
      </c>
      <c r="AK288" s="2">
        <v>0</v>
      </c>
      <c r="AL288" s="2">
        <v>0</v>
      </c>
      <c r="AM288" s="2">
        <v>0</v>
      </c>
      <c r="AN288" s="3">
        <f t="shared" si="16"/>
        <v>672253.8</v>
      </c>
      <c r="AO288">
        <f t="shared" si="17"/>
        <v>2274066.1999999997</v>
      </c>
      <c r="AP288">
        <f t="shared" si="18"/>
        <v>1691351</v>
      </c>
      <c r="AQ288" s="3">
        <f t="shared" si="19"/>
        <v>4637671</v>
      </c>
    </row>
    <row r="289" spans="1:43" x14ac:dyDescent="0.25">
      <c r="A289" s="2">
        <v>11</v>
      </c>
      <c r="B289" s="2">
        <v>2020</v>
      </c>
      <c r="C289" s="2">
        <v>11</v>
      </c>
      <c r="D289" s="4">
        <v>74035.8</v>
      </c>
      <c r="E289" s="4">
        <v>236755.3</v>
      </c>
      <c r="F289" s="4">
        <v>534256.9</v>
      </c>
      <c r="G289" s="2">
        <v>254.3</v>
      </c>
      <c r="H289" s="4">
        <v>53549.5</v>
      </c>
      <c r="I289" s="2">
        <v>15</v>
      </c>
      <c r="J289" s="2">
        <v>441.8</v>
      </c>
      <c r="K289" s="4">
        <v>42138.7</v>
      </c>
      <c r="L289" s="4">
        <v>40195.800000000003</v>
      </c>
      <c r="M289" s="2">
        <v>174.2</v>
      </c>
      <c r="N289" s="2">
        <v>966.6</v>
      </c>
      <c r="O289" s="2">
        <v>968.9</v>
      </c>
      <c r="P289" s="4">
        <v>15671.9</v>
      </c>
      <c r="Q289" s="4">
        <v>71009.2</v>
      </c>
      <c r="R289" s="4">
        <v>40861.9</v>
      </c>
      <c r="S289" s="2">
        <v>576.5</v>
      </c>
      <c r="T289" s="4">
        <v>11042.75</v>
      </c>
      <c r="U289" s="2">
        <v>0</v>
      </c>
      <c r="V289" s="4">
        <v>33240.300000000003</v>
      </c>
      <c r="W289" s="2">
        <v>0</v>
      </c>
      <c r="X289" s="4">
        <v>2039.3</v>
      </c>
      <c r="Y289" s="4">
        <v>39174.699999999997</v>
      </c>
      <c r="Z289" s="4">
        <v>482348.4</v>
      </c>
      <c r="AA289" s="4">
        <v>648920.6</v>
      </c>
      <c r="AB289" s="4">
        <v>276311.09999999998</v>
      </c>
      <c r="AC289" s="4">
        <v>435230.85</v>
      </c>
      <c r="AD289" s="4">
        <v>270960.90000000002</v>
      </c>
      <c r="AE289" s="2">
        <v>0</v>
      </c>
      <c r="AF289" s="2">
        <v>0</v>
      </c>
      <c r="AG289" s="2">
        <v>0</v>
      </c>
      <c r="AH289" s="4">
        <v>1709301.1</v>
      </c>
      <c r="AI289" s="2">
        <v>0</v>
      </c>
      <c r="AJ289" s="2">
        <v>0</v>
      </c>
      <c r="AK289" s="2">
        <v>0</v>
      </c>
      <c r="AL289" s="2">
        <v>0</v>
      </c>
      <c r="AM289" s="2">
        <v>0</v>
      </c>
      <c r="AN289" s="3">
        <f t="shared" si="16"/>
        <v>981817.3</v>
      </c>
      <c r="AO289">
        <f t="shared" si="17"/>
        <v>2329323.9</v>
      </c>
      <c r="AP289">
        <f t="shared" si="18"/>
        <v>1709301.1</v>
      </c>
      <c r="AQ289" s="3">
        <f t="shared" si="19"/>
        <v>5020442.3000000007</v>
      </c>
    </row>
    <row r="290" spans="1:43" x14ac:dyDescent="0.25">
      <c r="A290" s="2">
        <v>11</v>
      </c>
      <c r="B290" s="2">
        <v>2020</v>
      </c>
      <c r="C290" s="2">
        <v>12</v>
      </c>
      <c r="D290" s="4">
        <v>111760.5</v>
      </c>
      <c r="E290" s="4">
        <v>350775.9</v>
      </c>
      <c r="F290" s="4">
        <v>844933.1</v>
      </c>
      <c r="G290" s="2">
        <v>289.39999999999998</v>
      </c>
      <c r="H290" s="4">
        <v>122288.4</v>
      </c>
      <c r="I290" s="2">
        <v>22.9</v>
      </c>
      <c r="J290" s="2">
        <v>679.1</v>
      </c>
      <c r="K290" s="4">
        <v>99080</v>
      </c>
      <c r="L290" s="4">
        <v>75434.7</v>
      </c>
      <c r="M290" s="2">
        <v>505.3</v>
      </c>
      <c r="N290" s="4">
        <v>1058.3</v>
      </c>
      <c r="O290" s="2">
        <v>644.79999999999995</v>
      </c>
      <c r="P290" s="4">
        <v>20716.2</v>
      </c>
      <c r="Q290" s="4">
        <v>70805.7</v>
      </c>
      <c r="R290" s="4">
        <v>48355.3</v>
      </c>
      <c r="S290" s="4">
        <v>1158.9000000000001</v>
      </c>
      <c r="T290" s="2">
        <v>0</v>
      </c>
      <c r="U290" s="2">
        <v>0</v>
      </c>
      <c r="V290" s="4">
        <v>34141.199999999997</v>
      </c>
      <c r="W290" s="2">
        <v>0</v>
      </c>
      <c r="X290" s="4">
        <v>2038.2</v>
      </c>
      <c r="Y290" s="4">
        <v>46841</v>
      </c>
      <c r="Z290" s="4">
        <v>608210.80000000005</v>
      </c>
      <c r="AA290" s="4">
        <v>826366</v>
      </c>
      <c r="AB290" s="4">
        <v>321517.2</v>
      </c>
      <c r="AC290" s="4">
        <v>488127.2</v>
      </c>
      <c r="AD290" s="4">
        <v>295952.09999999998</v>
      </c>
      <c r="AE290" s="2">
        <v>0</v>
      </c>
      <c r="AF290" s="2">
        <v>0</v>
      </c>
      <c r="AG290" s="2">
        <v>0</v>
      </c>
      <c r="AH290" s="4">
        <v>2422082.2999999998</v>
      </c>
      <c r="AI290" s="2">
        <v>0</v>
      </c>
      <c r="AJ290" s="2">
        <v>0</v>
      </c>
      <c r="AK290" s="2">
        <v>0</v>
      </c>
      <c r="AL290" s="2">
        <v>0</v>
      </c>
      <c r="AM290" s="2">
        <v>0</v>
      </c>
      <c r="AN290" s="3">
        <f t="shared" si="16"/>
        <v>1605769.2999999998</v>
      </c>
      <c r="AO290">
        <f t="shared" si="17"/>
        <v>2765932.9</v>
      </c>
      <c r="AP290">
        <f t="shared" si="18"/>
        <v>2422082.2999999998</v>
      </c>
      <c r="AQ290" s="3">
        <f t="shared" si="19"/>
        <v>6793784.4999999991</v>
      </c>
    </row>
    <row r="291" spans="1:43" x14ac:dyDescent="0.25">
      <c r="A291" s="2">
        <v>13</v>
      </c>
      <c r="B291" s="2">
        <v>2020</v>
      </c>
      <c r="C291" s="2">
        <v>1</v>
      </c>
      <c r="D291" s="4">
        <v>32650.1</v>
      </c>
      <c r="E291" s="4">
        <v>101149.9</v>
      </c>
      <c r="F291" s="4">
        <v>491590.1</v>
      </c>
      <c r="G291" s="2">
        <v>943.7</v>
      </c>
      <c r="H291" s="4">
        <v>119290.9</v>
      </c>
      <c r="I291" s="4">
        <v>6454.5</v>
      </c>
      <c r="J291" s="2">
        <v>0</v>
      </c>
      <c r="K291" s="4">
        <v>4690.7</v>
      </c>
      <c r="L291" s="4">
        <v>22031.200000000001</v>
      </c>
      <c r="M291" s="2">
        <v>0</v>
      </c>
      <c r="N291" s="2">
        <v>335.8</v>
      </c>
      <c r="O291" s="2">
        <v>280.8</v>
      </c>
      <c r="P291" s="4">
        <v>10825</v>
      </c>
      <c r="Q291" s="4">
        <v>40373.5</v>
      </c>
      <c r="R291" s="4">
        <v>31968.3</v>
      </c>
      <c r="S291" s="2">
        <v>4.7</v>
      </c>
      <c r="T291" s="2">
        <v>0</v>
      </c>
      <c r="U291" s="2">
        <v>0</v>
      </c>
      <c r="V291" s="2">
        <v>797.5</v>
      </c>
      <c r="W291" s="2">
        <v>0</v>
      </c>
      <c r="X291" s="2">
        <v>24.5</v>
      </c>
      <c r="Y291" s="4">
        <v>6049.3</v>
      </c>
      <c r="Z291" s="4">
        <v>188364.7</v>
      </c>
      <c r="AA291" s="4">
        <v>384780.5</v>
      </c>
      <c r="AB291" s="4">
        <v>157271.5</v>
      </c>
      <c r="AC291" s="4">
        <v>112314.9</v>
      </c>
      <c r="AD291" s="2">
        <v>0</v>
      </c>
      <c r="AE291" s="2">
        <v>0</v>
      </c>
      <c r="AF291" s="2">
        <v>0</v>
      </c>
      <c r="AG291" s="2">
        <v>0</v>
      </c>
      <c r="AH291" s="2">
        <v>0</v>
      </c>
      <c r="AI291" s="2">
        <v>0</v>
      </c>
      <c r="AJ291" s="2">
        <v>0</v>
      </c>
      <c r="AK291" s="4">
        <v>10623300</v>
      </c>
      <c r="AL291" s="4">
        <v>7165.1</v>
      </c>
      <c r="AM291" s="2">
        <v>0</v>
      </c>
      <c r="AN291" s="3">
        <f t="shared" si="16"/>
        <v>778801.09999999986</v>
      </c>
      <c r="AO291">
        <f t="shared" si="17"/>
        <v>933391</v>
      </c>
      <c r="AP291">
        <f t="shared" si="18"/>
        <v>10630465.1</v>
      </c>
      <c r="AQ291" s="3">
        <f t="shared" si="19"/>
        <v>12342657.199999999</v>
      </c>
    </row>
    <row r="292" spans="1:43" x14ac:dyDescent="0.25">
      <c r="A292" s="2">
        <v>13</v>
      </c>
      <c r="B292" s="2">
        <v>2020</v>
      </c>
      <c r="C292" s="2">
        <v>2</v>
      </c>
      <c r="D292" s="4">
        <v>26464.400000000001</v>
      </c>
      <c r="E292" s="4">
        <v>82664.600000000006</v>
      </c>
      <c r="F292" s="4">
        <v>354758.3</v>
      </c>
      <c r="G292" s="2">
        <v>585.29999999999995</v>
      </c>
      <c r="H292" s="4">
        <v>88590.3</v>
      </c>
      <c r="I292" s="4">
        <v>5359.1</v>
      </c>
      <c r="J292" s="2">
        <v>0</v>
      </c>
      <c r="K292" s="4">
        <v>4934.2</v>
      </c>
      <c r="L292" s="4">
        <v>16939.5</v>
      </c>
      <c r="M292" s="2">
        <v>0</v>
      </c>
      <c r="N292" s="2">
        <v>239.2</v>
      </c>
      <c r="O292" s="2">
        <v>110.8</v>
      </c>
      <c r="P292" s="4">
        <v>10767.6</v>
      </c>
      <c r="Q292" s="4">
        <v>35386.5</v>
      </c>
      <c r="R292" s="4">
        <v>29426.2</v>
      </c>
      <c r="S292" s="2">
        <v>3.5</v>
      </c>
      <c r="T292" s="2">
        <v>0</v>
      </c>
      <c r="U292" s="2">
        <v>0</v>
      </c>
      <c r="V292" s="2">
        <v>644.29999999999995</v>
      </c>
      <c r="W292" s="2">
        <v>0</v>
      </c>
      <c r="X292" s="2">
        <v>30.2</v>
      </c>
      <c r="Y292" s="4">
        <v>6934.5</v>
      </c>
      <c r="Z292" s="4">
        <v>175792.9</v>
      </c>
      <c r="AA292" s="4">
        <v>340828</v>
      </c>
      <c r="AB292" s="4">
        <v>132853.20000000001</v>
      </c>
      <c r="AC292" s="4">
        <v>86878.399999999994</v>
      </c>
      <c r="AD292" s="2">
        <v>0</v>
      </c>
      <c r="AE292" s="2">
        <v>0</v>
      </c>
      <c r="AF292" s="2">
        <v>0</v>
      </c>
      <c r="AG292" s="2">
        <v>0</v>
      </c>
      <c r="AH292" s="2">
        <v>0</v>
      </c>
      <c r="AI292" s="2">
        <v>0</v>
      </c>
      <c r="AJ292" s="2">
        <v>0</v>
      </c>
      <c r="AK292" s="4">
        <v>10888040.4</v>
      </c>
      <c r="AL292" s="4">
        <v>6814.7</v>
      </c>
      <c r="AM292" s="2">
        <v>0</v>
      </c>
      <c r="AN292" s="3">
        <f t="shared" si="16"/>
        <v>580295.69999999995</v>
      </c>
      <c r="AO292">
        <f t="shared" si="17"/>
        <v>819895.29999999993</v>
      </c>
      <c r="AP292">
        <f t="shared" si="18"/>
        <v>10894855.1</v>
      </c>
      <c r="AQ292" s="3">
        <f t="shared" si="19"/>
        <v>12295046.1</v>
      </c>
    </row>
    <row r="293" spans="1:43" x14ac:dyDescent="0.25">
      <c r="A293" s="2">
        <v>13</v>
      </c>
      <c r="B293" s="2">
        <v>2020</v>
      </c>
      <c r="C293" s="2">
        <v>3</v>
      </c>
      <c r="D293" s="4">
        <v>27791.200000000001</v>
      </c>
      <c r="E293" s="4">
        <v>82877.7</v>
      </c>
      <c r="F293" s="4">
        <v>345462.8</v>
      </c>
      <c r="G293" s="2">
        <v>460.7</v>
      </c>
      <c r="H293" s="4">
        <v>80364.800000000003</v>
      </c>
      <c r="I293" s="4">
        <v>4616.2</v>
      </c>
      <c r="J293" s="2">
        <v>0</v>
      </c>
      <c r="K293" s="4">
        <v>3507.5</v>
      </c>
      <c r="L293" s="4">
        <v>15104.6</v>
      </c>
      <c r="M293" s="2">
        <v>0</v>
      </c>
      <c r="N293" s="2">
        <v>289.8</v>
      </c>
      <c r="O293" s="2">
        <v>135.9</v>
      </c>
      <c r="P293" s="4">
        <v>10110.9</v>
      </c>
      <c r="Q293" s="4">
        <v>33376</v>
      </c>
      <c r="R293" s="4">
        <v>28999.7</v>
      </c>
      <c r="S293" s="2">
        <v>4.7</v>
      </c>
      <c r="T293" s="2">
        <v>0</v>
      </c>
      <c r="U293" s="2">
        <v>0</v>
      </c>
      <c r="V293" s="2">
        <v>647.29999999999995</v>
      </c>
      <c r="W293" s="2">
        <v>0</v>
      </c>
      <c r="X293" s="2">
        <v>16.5</v>
      </c>
      <c r="Y293" s="4">
        <v>5862.8</v>
      </c>
      <c r="Z293" s="4">
        <v>165087.1</v>
      </c>
      <c r="AA293" s="4">
        <v>326383.90000000002</v>
      </c>
      <c r="AB293" s="4">
        <v>124720.4</v>
      </c>
      <c r="AC293" s="4">
        <v>89156.5</v>
      </c>
      <c r="AD293" s="2">
        <v>0</v>
      </c>
      <c r="AE293" s="2">
        <v>0</v>
      </c>
      <c r="AF293" s="2">
        <v>0</v>
      </c>
      <c r="AG293" s="2">
        <v>0</v>
      </c>
      <c r="AH293" s="2">
        <v>0</v>
      </c>
      <c r="AI293" s="2">
        <v>0</v>
      </c>
      <c r="AJ293" s="2">
        <v>0</v>
      </c>
      <c r="AK293" s="4">
        <v>11937730.199999999</v>
      </c>
      <c r="AL293" s="4">
        <v>6512.5</v>
      </c>
      <c r="AM293" s="2">
        <v>0</v>
      </c>
      <c r="AN293" s="3">
        <f t="shared" si="16"/>
        <v>560185.49999999988</v>
      </c>
      <c r="AO293">
        <f t="shared" si="17"/>
        <v>784791.50000000012</v>
      </c>
      <c r="AP293">
        <f t="shared" si="18"/>
        <v>11944242.699999999</v>
      </c>
      <c r="AQ293" s="3">
        <f t="shared" si="19"/>
        <v>13289219.699999999</v>
      </c>
    </row>
    <row r="294" spans="1:43" x14ac:dyDescent="0.25">
      <c r="A294" s="2">
        <v>13</v>
      </c>
      <c r="B294" s="2">
        <v>2020</v>
      </c>
      <c r="C294" s="2">
        <v>4</v>
      </c>
      <c r="D294" s="4">
        <v>26998.799999999999</v>
      </c>
      <c r="E294" s="4">
        <v>87341.9</v>
      </c>
      <c r="F294" s="4">
        <v>343017</v>
      </c>
      <c r="G294" s="2">
        <v>858.7</v>
      </c>
      <c r="H294" s="4">
        <v>58627.9</v>
      </c>
      <c r="I294" s="4">
        <v>3909.1</v>
      </c>
      <c r="J294" s="2">
        <v>0</v>
      </c>
      <c r="K294" s="4">
        <v>1647.8</v>
      </c>
      <c r="L294" s="4">
        <v>6508.3</v>
      </c>
      <c r="M294" s="2">
        <v>0</v>
      </c>
      <c r="N294" s="2">
        <v>289.8</v>
      </c>
      <c r="O294" s="2">
        <v>130.30000000000001</v>
      </c>
      <c r="P294" s="4">
        <v>7868.6</v>
      </c>
      <c r="Q294" s="4">
        <v>23940.400000000001</v>
      </c>
      <c r="R294" s="4">
        <v>22228</v>
      </c>
      <c r="S294" s="2">
        <v>4.7</v>
      </c>
      <c r="T294" s="2">
        <v>0</v>
      </c>
      <c r="U294" s="2">
        <v>0</v>
      </c>
      <c r="V294" s="2">
        <v>709.7</v>
      </c>
      <c r="W294" s="2">
        <v>0</v>
      </c>
      <c r="X294" s="2">
        <v>25.2</v>
      </c>
      <c r="Y294" s="4">
        <v>4880.8</v>
      </c>
      <c r="Z294" s="4">
        <v>129137</v>
      </c>
      <c r="AA294" s="4">
        <v>243460</v>
      </c>
      <c r="AB294" s="4">
        <v>96942.8</v>
      </c>
      <c r="AC294" s="4">
        <v>89665</v>
      </c>
      <c r="AD294" s="2">
        <v>0</v>
      </c>
      <c r="AE294" s="2">
        <v>0</v>
      </c>
      <c r="AF294" s="2">
        <v>0</v>
      </c>
      <c r="AG294" s="2">
        <v>0</v>
      </c>
      <c r="AH294" s="2">
        <v>0</v>
      </c>
      <c r="AI294" s="2">
        <v>0</v>
      </c>
      <c r="AJ294" s="2">
        <v>0</v>
      </c>
      <c r="AK294" s="4">
        <v>11155960</v>
      </c>
      <c r="AL294" s="4">
        <v>6353.6</v>
      </c>
      <c r="AM294" s="2">
        <v>0</v>
      </c>
      <c r="AN294" s="3">
        <f t="shared" si="16"/>
        <v>528909.5</v>
      </c>
      <c r="AO294">
        <f t="shared" si="17"/>
        <v>619282.30000000005</v>
      </c>
      <c r="AP294">
        <f t="shared" si="18"/>
        <v>11162313.6</v>
      </c>
      <c r="AQ294" s="3">
        <f t="shared" si="19"/>
        <v>12310505.4</v>
      </c>
    </row>
    <row r="295" spans="1:43" x14ac:dyDescent="0.25">
      <c r="A295" s="2">
        <v>13</v>
      </c>
      <c r="B295" s="2">
        <v>2020</v>
      </c>
      <c r="C295" s="2">
        <v>5</v>
      </c>
      <c r="D295" s="4">
        <v>24304.6</v>
      </c>
      <c r="E295" s="4">
        <v>78937.5</v>
      </c>
      <c r="F295" s="4">
        <v>287023.3</v>
      </c>
      <c r="G295" s="2">
        <v>887.2</v>
      </c>
      <c r="H295" s="4">
        <v>43164.7</v>
      </c>
      <c r="I295" s="4">
        <v>3461.6</v>
      </c>
      <c r="J295" s="2">
        <v>0</v>
      </c>
      <c r="K295" s="2">
        <v>36.4</v>
      </c>
      <c r="L295" s="4">
        <v>4934.1000000000004</v>
      </c>
      <c r="M295" s="2">
        <v>0</v>
      </c>
      <c r="N295" s="2">
        <v>289.8</v>
      </c>
      <c r="O295" s="2">
        <v>190.6</v>
      </c>
      <c r="P295" s="4">
        <v>5597.7</v>
      </c>
      <c r="Q295" s="4">
        <v>16003.7</v>
      </c>
      <c r="R295" s="4">
        <v>15205.2</v>
      </c>
      <c r="S295" s="2">
        <v>0</v>
      </c>
      <c r="T295" s="2">
        <v>0</v>
      </c>
      <c r="U295" s="2">
        <v>0</v>
      </c>
      <c r="V295" s="2">
        <v>668.1</v>
      </c>
      <c r="W295" s="2">
        <v>0</v>
      </c>
      <c r="X295" s="2">
        <v>12.5</v>
      </c>
      <c r="Y295" s="4">
        <v>3142.3</v>
      </c>
      <c r="Z295" s="4">
        <v>101600.1</v>
      </c>
      <c r="AA295" s="4">
        <v>168721.8</v>
      </c>
      <c r="AB295" s="4">
        <v>95258.7</v>
      </c>
      <c r="AC295" s="4">
        <v>96758</v>
      </c>
      <c r="AD295" s="2">
        <v>0</v>
      </c>
      <c r="AE295" s="2">
        <v>0</v>
      </c>
      <c r="AF295" s="2">
        <v>0</v>
      </c>
      <c r="AG295" s="2">
        <v>0</v>
      </c>
      <c r="AH295" s="2">
        <v>0</v>
      </c>
      <c r="AI295" s="2">
        <v>0</v>
      </c>
      <c r="AJ295" s="2">
        <v>0</v>
      </c>
      <c r="AK295" s="4">
        <v>10342340</v>
      </c>
      <c r="AL295" s="4">
        <v>4604</v>
      </c>
      <c r="AM295" s="2">
        <v>0</v>
      </c>
      <c r="AN295" s="3">
        <f t="shared" si="16"/>
        <v>442749.4</v>
      </c>
      <c r="AO295">
        <f t="shared" si="17"/>
        <v>503448.5</v>
      </c>
      <c r="AP295">
        <f t="shared" si="18"/>
        <v>10346944</v>
      </c>
      <c r="AQ295" s="3">
        <f t="shared" si="19"/>
        <v>11293141.9</v>
      </c>
    </row>
    <row r="296" spans="1:43" x14ac:dyDescent="0.25">
      <c r="A296" s="2">
        <v>13</v>
      </c>
      <c r="B296" s="2">
        <v>2020</v>
      </c>
      <c r="C296" s="2">
        <v>6</v>
      </c>
      <c r="D296" s="4">
        <v>20967.900000000001</v>
      </c>
      <c r="E296" s="4">
        <v>69619.3</v>
      </c>
      <c r="F296" s="4">
        <v>223155.4</v>
      </c>
      <c r="G296" s="2">
        <v>479.4</v>
      </c>
      <c r="H296" s="4">
        <v>30859.7</v>
      </c>
      <c r="I296" s="4">
        <v>2141.6999999999998</v>
      </c>
      <c r="J296" s="2">
        <v>0</v>
      </c>
      <c r="K296" s="2">
        <v>206.9</v>
      </c>
      <c r="L296" s="4">
        <v>6395.5</v>
      </c>
      <c r="M296" s="2">
        <v>0</v>
      </c>
      <c r="N296" s="2">
        <v>289.8</v>
      </c>
      <c r="O296" s="2">
        <v>157.69999999999999</v>
      </c>
      <c r="P296" s="4">
        <v>6999.6</v>
      </c>
      <c r="Q296" s="4">
        <v>19330</v>
      </c>
      <c r="R296" s="4">
        <v>17741.900000000001</v>
      </c>
      <c r="S296" s="2">
        <v>0</v>
      </c>
      <c r="T296" s="2">
        <v>0</v>
      </c>
      <c r="U296" s="2">
        <v>0</v>
      </c>
      <c r="V296" s="2">
        <v>718</v>
      </c>
      <c r="W296" s="2">
        <v>0</v>
      </c>
      <c r="X296" s="2">
        <v>13.9</v>
      </c>
      <c r="Y296" s="4">
        <v>3176.3</v>
      </c>
      <c r="Z296" s="4">
        <v>124922.1</v>
      </c>
      <c r="AA296" s="4">
        <v>220044.9</v>
      </c>
      <c r="AB296" s="4">
        <v>96803.4</v>
      </c>
      <c r="AC296" s="4">
        <v>86527.5</v>
      </c>
      <c r="AD296" s="2">
        <v>0</v>
      </c>
      <c r="AE296" s="2">
        <v>0</v>
      </c>
      <c r="AF296" s="2">
        <v>0</v>
      </c>
      <c r="AG296" s="2">
        <v>0</v>
      </c>
      <c r="AH296" s="2">
        <v>0</v>
      </c>
      <c r="AI296" s="2">
        <v>0</v>
      </c>
      <c r="AJ296" s="2">
        <v>0</v>
      </c>
      <c r="AK296" s="4">
        <v>13015720</v>
      </c>
      <c r="AL296" s="4">
        <v>4190.5</v>
      </c>
      <c r="AM296" s="2">
        <v>0</v>
      </c>
      <c r="AN296" s="3">
        <f t="shared" si="16"/>
        <v>353825.80000000005</v>
      </c>
      <c r="AO296">
        <f t="shared" si="17"/>
        <v>576725.1</v>
      </c>
      <c r="AP296">
        <f t="shared" si="18"/>
        <v>13019910.5</v>
      </c>
      <c r="AQ296" s="3">
        <f t="shared" si="19"/>
        <v>13950461.4</v>
      </c>
    </row>
    <row r="297" spans="1:43" x14ac:dyDescent="0.25">
      <c r="A297" s="2">
        <v>13</v>
      </c>
      <c r="B297" s="2">
        <v>2020</v>
      </c>
      <c r="C297" s="2">
        <v>7</v>
      </c>
      <c r="D297" s="4">
        <v>15066.4</v>
      </c>
      <c r="E297" s="4">
        <v>54235.5</v>
      </c>
      <c r="F297" s="4">
        <v>150150.1</v>
      </c>
      <c r="G297" s="2">
        <v>599.5</v>
      </c>
      <c r="H297" s="4">
        <v>15380.5</v>
      </c>
      <c r="I297" s="4">
        <v>1230.5</v>
      </c>
      <c r="J297" s="2">
        <v>0</v>
      </c>
      <c r="K297" s="2">
        <v>106.3</v>
      </c>
      <c r="L297" s="4">
        <v>4916.8</v>
      </c>
      <c r="M297" s="2">
        <v>0</v>
      </c>
      <c r="N297" s="2">
        <v>289.8</v>
      </c>
      <c r="O297" s="2">
        <v>136.80000000000001</v>
      </c>
      <c r="P297" s="4">
        <v>7051.6</v>
      </c>
      <c r="Q297" s="4">
        <v>21096.2</v>
      </c>
      <c r="R297" s="4">
        <v>20350.7</v>
      </c>
      <c r="S297" s="2">
        <v>0</v>
      </c>
      <c r="T297" s="2">
        <v>0</v>
      </c>
      <c r="U297" s="2">
        <v>0</v>
      </c>
      <c r="V297" s="2">
        <v>699.7</v>
      </c>
      <c r="W297" s="2">
        <v>0</v>
      </c>
      <c r="X297" s="2">
        <v>121.5</v>
      </c>
      <c r="Y297" s="4">
        <v>2975.6</v>
      </c>
      <c r="Z297" s="4">
        <v>126438.9</v>
      </c>
      <c r="AA297" s="4">
        <v>213779</v>
      </c>
      <c r="AB297" s="4">
        <v>94512.2</v>
      </c>
      <c r="AC297" s="4">
        <v>93029.1</v>
      </c>
      <c r="AD297" s="2">
        <v>0</v>
      </c>
      <c r="AE297" s="2">
        <v>0</v>
      </c>
      <c r="AF297" s="2">
        <v>0</v>
      </c>
      <c r="AG297" s="2">
        <v>0</v>
      </c>
      <c r="AH297" s="2">
        <v>0</v>
      </c>
      <c r="AI297" s="2">
        <v>0</v>
      </c>
      <c r="AJ297" s="2">
        <v>0</v>
      </c>
      <c r="AK297" s="4">
        <v>13813170</v>
      </c>
      <c r="AL297" s="4">
        <v>2623</v>
      </c>
      <c r="AM297" s="2">
        <v>0</v>
      </c>
      <c r="AN297" s="3">
        <f t="shared" si="16"/>
        <v>241685.59999999998</v>
      </c>
      <c r="AO297">
        <f t="shared" si="17"/>
        <v>580481.1</v>
      </c>
      <c r="AP297">
        <f t="shared" si="18"/>
        <v>13815793</v>
      </c>
      <c r="AQ297" s="3">
        <f t="shared" si="19"/>
        <v>14637959.699999999</v>
      </c>
    </row>
    <row r="298" spans="1:43" x14ac:dyDescent="0.25">
      <c r="A298" s="2">
        <v>13</v>
      </c>
      <c r="B298" s="2">
        <v>2020</v>
      </c>
      <c r="C298" s="2">
        <v>8</v>
      </c>
      <c r="D298" s="4">
        <v>15053.9</v>
      </c>
      <c r="E298" s="4">
        <v>53860.4</v>
      </c>
      <c r="F298" s="4">
        <v>145423.5</v>
      </c>
      <c r="G298" s="2">
        <v>529.20000000000005</v>
      </c>
      <c r="H298" s="4">
        <v>15230.1</v>
      </c>
      <c r="I298" s="4">
        <v>1269.5</v>
      </c>
      <c r="J298" s="2">
        <v>0</v>
      </c>
      <c r="K298" s="2">
        <v>106.3</v>
      </c>
      <c r="L298" s="4">
        <v>5303.9</v>
      </c>
      <c r="M298" s="2">
        <v>0</v>
      </c>
      <c r="N298" s="2">
        <v>239.2</v>
      </c>
      <c r="O298" s="2">
        <v>142.4</v>
      </c>
      <c r="P298" s="4">
        <v>7130.1</v>
      </c>
      <c r="Q298" s="4">
        <v>23383.200000000001</v>
      </c>
      <c r="R298" s="4">
        <v>24140.400000000001</v>
      </c>
      <c r="S298" s="2">
        <v>3.5</v>
      </c>
      <c r="T298" s="2">
        <v>0</v>
      </c>
      <c r="U298" s="2">
        <v>0</v>
      </c>
      <c r="V298" s="2">
        <v>764.3</v>
      </c>
      <c r="W298" s="2">
        <v>0</v>
      </c>
      <c r="X298" s="2">
        <v>13.8</v>
      </c>
      <c r="Y298" s="4">
        <v>2779.4</v>
      </c>
      <c r="Z298" s="4">
        <v>133421.1</v>
      </c>
      <c r="AA298" s="4">
        <v>227986.6</v>
      </c>
      <c r="AB298" s="4">
        <v>99867.3</v>
      </c>
      <c r="AC298" s="4">
        <v>81391.199999999997</v>
      </c>
      <c r="AD298" s="2">
        <v>0</v>
      </c>
      <c r="AE298" s="2">
        <v>0</v>
      </c>
      <c r="AF298" s="2">
        <v>0</v>
      </c>
      <c r="AG298" s="2">
        <v>0</v>
      </c>
      <c r="AH298" s="2">
        <v>0</v>
      </c>
      <c r="AI298" s="2">
        <v>0</v>
      </c>
      <c r="AJ298" s="2">
        <v>0</v>
      </c>
      <c r="AK298" s="4">
        <v>12726650</v>
      </c>
      <c r="AL298" s="4">
        <v>2503.1999999999998</v>
      </c>
      <c r="AM298" s="2">
        <v>0</v>
      </c>
      <c r="AN298" s="3">
        <f t="shared" si="16"/>
        <v>236776.8</v>
      </c>
      <c r="AO298">
        <f t="shared" si="17"/>
        <v>601262.5</v>
      </c>
      <c r="AP298">
        <f t="shared" si="18"/>
        <v>12729153.199999999</v>
      </c>
      <c r="AQ298" s="3">
        <f t="shared" si="19"/>
        <v>13567192.5</v>
      </c>
    </row>
    <row r="299" spans="1:43" x14ac:dyDescent="0.25">
      <c r="A299" s="2">
        <v>13</v>
      </c>
      <c r="B299" s="2">
        <v>2020</v>
      </c>
      <c r="C299" s="2">
        <v>9</v>
      </c>
      <c r="D299" s="4">
        <v>13968.7</v>
      </c>
      <c r="E299" s="4">
        <v>50059.6</v>
      </c>
      <c r="F299" s="4">
        <v>134504.20000000001</v>
      </c>
      <c r="G299" s="2">
        <v>437.1</v>
      </c>
      <c r="H299" s="4">
        <v>13831.6</v>
      </c>
      <c r="I299" s="2">
        <v>982.6</v>
      </c>
      <c r="J299" s="2">
        <v>0</v>
      </c>
      <c r="K299" s="2">
        <v>97.3</v>
      </c>
      <c r="L299" s="4">
        <v>5008.8999999999996</v>
      </c>
      <c r="M299" s="2">
        <v>0</v>
      </c>
      <c r="N299" s="2">
        <v>289.8</v>
      </c>
      <c r="O299" s="2">
        <v>165</v>
      </c>
      <c r="P299" s="4">
        <v>6522.7</v>
      </c>
      <c r="Q299" s="4">
        <v>22176.7</v>
      </c>
      <c r="R299" s="4">
        <v>17369.2</v>
      </c>
      <c r="S299" s="2">
        <v>3.5</v>
      </c>
      <c r="T299" s="2">
        <v>0</v>
      </c>
      <c r="U299" s="2">
        <v>0</v>
      </c>
      <c r="V299" s="2">
        <v>694.1</v>
      </c>
      <c r="W299" s="2">
        <v>0</v>
      </c>
      <c r="X299" s="2">
        <v>15.8</v>
      </c>
      <c r="Y299" s="4">
        <v>2663.6</v>
      </c>
      <c r="Z299" s="4">
        <v>121311</v>
      </c>
      <c r="AA299" s="4">
        <v>217170</v>
      </c>
      <c r="AB299" s="4">
        <v>89274</v>
      </c>
      <c r="AC299" s="4">
        <v>81250.7</v>
      </c>
      <c r="AD299" s="2">
        <v>0</v>
      </c>
      <c r="AE299" s="2">
        <v>0</v>
      </c>
      <c r="AF299" s="2">
        <v>0</v>
      </c>
      <c r="AG299" s="2">
        <v>0</v>
      </c>
      <c r="AH299" s="2">
        <v>0</v>
      </c>
      <c r="AI299" s="2">
        <v>0</v>
      </c>
      <c r="AJ299" s="2">
        <v>0</v>
      </c>
      <c r="AK299" s="4">
        <v>12229790</v>
      </c>
      <c r="AL299" s="4">
        <v>2123.6</v>
      </c>
      <c r="AM299" s="2">
        <v>0</v>
      </c>
      <c r="AN299" s="3">
        <f t="shared" si="16"/>
        <v>218890</v>
      </c>
      <c r="AO299">
        <f t="shared" si="17"/>
        <v>558906.1</v>
      </c>
      <c r="AP299">
        <f t="shared" si="18"/>
        <v>12231913.6</v>
      </c>
      <c r="AQ299" s="3">
        <f t="shared" si="19"/>
        <v>13009709.699999999</v>
      </c>
    </row>
    <row r="300" spans="1:43" x14ac:dyDescent="0.25">
      <c r="A300" s="2">
        <v>13</v>
      </c>
      <c r="B300" s="2">
        <v>2020</v>
      </c>
      <c r="C300" s="2">
        <v>10</v>
      </c>
      <c r="D300" s="4">
        <v>15819</v>
      </c>
      <c r="E300" s="4">
        <v>52418.1</v>
      </c>
      <c r="F300" s="4">
        <v>155441.70000000001</v>
      </c>
      <c r="G300" s="2">
        <v>597.9</v>
      </c>
      <c r="H300" s="4">
        <v>19763</v>
      </c>
      <c r="I300" s="4">
        <v>2266.6999999999998</v>
      </c>
      <c r="J300" s="2">
        <v>0</v>
      </c>
      <c r="K300" s="2">
        <v>144.9</v>
      </c>
      <c r="L300" s="4">
        <v>6855.5</v>
      </c>
      <c r="M300" s="2">
        <v>0</v>
      </c>
      <c r="N300" s="2">
        <v>335.8</v>
      </c>
      <c r="O300" s="2">
        <v>235.5</v>
      </c>
      <c r="P300" s="4">
        <v>7192.8</v>
      </c>
      <c r="Q300" s="4">
        <v>25644.7</v>
      </c>
      <c r="R300" s="4">
        <v>18099.400000000001</v>
      </c>
      <c r="S300" s="2">
        <v>11.7</v>
      </c>
      <c r="T300" s="2">
        <v>0</v>
      </c>
      <c r="U300" s="2">
        <v>0</v>
      </c>
      <c r="V300" s="2">
        <v>744.7</v>
      </c>
      <c r="W300" s="2">
        <v>0</v>
      </c>
      <c r="X300" s="2">
        <v>18</v>
      </c>
      <c r="Y300" s="4">
        <v>2945.5</v>
      </c>
      <c r="Z300" s="4">
        <v>131638.79999999999</v>
      </c>
      <c r="AA300" s="4">
        <v>229606.5</v>
      </c>
      <c r="AB300" s="4">
        <v>95660.5</v>
      </c>
      <c r="AC300" s="4">
        <v>79752.100000000006</v>
      </c>
      <c r="AD300" s="2">
        <v>0</v>
      </c>
      <c r="AE300" s="2">
        <v>0</v>
      </c>
      <c r="AF300" s="2">
        <v>0</v>
      </c>
      <c r="AG300" s="2">
        <v>0</v>
      </c>
      <c r="AH300" s="2">
        <v>0</v>
      </c>
      <c r="AI300" s="2">
        <v>0</v>
      </c>
      <c r="AJ300" s="2">
        <v>0</v>
      </c>
      <c r="AK300" s="4">
        <v>13497920</v>
      </c>
      <c r="AL300" s="4">
        <v>2599.6</v>
      </c>
      <c r="AM300" s="2">
        <v>0</v>
      </c>
      <c r="AN300" s="3">
        <f t="shared" si="16"/>
        <v>253306.80000000002</v>
      </c>
      <c r="AO300">
        <f t="shared" si="17"/>
        <v>591886</v>
      </c>
      <c r="AP300">
        <f t="shared" si="18"/>
        <v>13500519.6</v>
      </c>
      <c r="AQ300" s="3">
        <f t="shared" si="19"/>
        <v>14345712.4</v>
      </c>
    </row>
    <row r="301" spans="1:43" x14ac:dyDescent="0.25">
      <c r="A301" s="2">
        <v>13</v>
      </c>
      <c r="B301" s="2">
        <v>2020</v>
      </c>
      <c r="C301" s="2">
        <v>11</v>
      </c>
      <c r="D301" s="4">
        <v>19898.900000000001</v>
      </c>
      <c r="E301" s="4">
        <v>62705.8</v>
      </c>
      <c r="F301" s="4">
        <v>210286.4</v>
      </c>
      <c r="G301" s="2">
        <v>523.5</v>
      </c>
      <c r="H301" s="4">
        <v>37580.6</v>
      </c>
      <c r="I301" s="4">
        <v>3411.4</v>
      </c>
      <c r="J301" s="2">
        <v>0</v>
      </c>
      <c r="K301" s="2">
        <v>738.6</v>
      </c>
      <c r="L301" s="4">
        <v>10630.5</v>
      </c>
      <c r="M301" s="2">
        <v>0</v>
      </c>
      <c r="N301" s="2">
        <v>239.2</v>
      </c>
      <c r="O301" s="2">
        <v>146.4</v>
      </c>
      <c r="P301" s="4">
        <v>7493.3</v>
      </c>
      <c r="Q301" s="4">
        <v>27711.7</v>
      </c>
      <c r="R301" s="4">
        <v>19281.599999999999</v>
      </c>
      <c r="S301" s="2">
        <v>2.2999999999999998</v>
      </c>
      <c r="T301" s="2">
        <v>0</v>
      </c>
      <c r="U301" s="2">
        <v>0</v>
      </c>
      <c r="V301" s="2">
        <v>677.2</v>
      </c>
      <c r="W301" s="2">
        <v>0</v>
      </c>
      <c r="X301" s="2">
        <v>12.9</v>
      </c>
      <c r="Y301" s="4">
        <v>3267.1</v>
      </c>
      <c r="Z301" s="4">
        <v>139206.39999999999</v>
      </c>
      <c r="AA301" s="4">
        <v>248076.4</v>
      </c>
      <c r="AB301" s="4">
        <v>100724.2</v>
      </c>
      <c r="AC301" s="4">
        <v>87402.7</v>
      </c>
      <c r="AD301" s="2">
        <v>0</v>
      </c>
      <c r="AE301" s="2">
        <v>0</v>
      </c>
      <c r="AF301" s="2">
        <v>0</v>
      </c>
      <c r="AG301" s="2">
        <v>0</v>
      </c>
      <c r="AH301" s="2">
        <v>0</v>
      </c>
      <c r="AI301" s="2">
        <v>0</v>
      </c>
      <c r="AJ301" s="2">
        <v>0</v>
      </c>
      <c r="AK301" s="4">
        <v>4993500</v>
      </c>
      <c r="AL301" s="4">
        <v>3048.5</v>
      </c>
      <c r="AM301" s="2">
        <v>0</v>
      </c>
      <c r="AN301" s="3">
        <f t="shared" si="16"/>
        <v>345775.69999999995</v>
      </c>
      <c r="AO301">
        <f t="shared" si="17"/>
        <v>634241.39999999991</v>
      </c>
      <c r="AP301">
        <f t="shared" si="18"/>
        <v>4996548.5</v>
      </c>
      <c r="AQ301" s="3">
        <f t="shared" si="19"/>
        <v>5976565.5999999996</v>
      </c>
    </row>
    <row r="302" spans="1:43" x14ac:dyDescent="0.25">
      <c r="A302" s="2">
        <v>13</v>
      </c>
      <c r="B302" s="2">
        <v>2020</v>
      </c>
      <c r="C302" s="2">
        <v>12</v>
      </c>
      <c r="D302" s="4">
        <v>30144.2</v>
      </c>
      <c r="E302" s="4">
        <v>86644.6</v>
      </c>
      <c r="F302" s="4">
        <v>369272.2</v>
      </c>
      <c r="G302" s="2">
        <v>655.4</v>
      </c>
      <c r="H302" s="4">
        <v>79627.199999999997</v>
      </c>
      <c r="I302" s="4">
        <v>4846.3999999999996</v>
      </c>
      <c r="J302" s="2">
        <v>0</v>
      </c>
      <c r="K302" s="4">
        <v>2708.3</v>
      </c>
      <c r="L302" s="4">
        <v>14660.8</v>
      </c>
      <c r="M302" s="2">
        <v>0</v>
      </c>
      <c r="N302" s="2">
        <v>289.8</v>
      </c>
      <c r="O302" s="2">
        <v>210.2</v>
      </c>
      <c r="P302" s="4">
        <v>8308.7999999999993</v>
      </c>
      <c r="Q302" s="4">
        <v>32699.1</v>
      </c>
      <c r="R302" s="4">
        <v>23157.5</v>
      </c>
      <c r="S302" s="2">
        <v>3.5</v>
      </c>
      <c r="T302" s="2">
        <v>0</v>
      </c>
      <c r="U302" s="2">
        <v>0</v>
      </c>
      <c r="V302" s="2">
        <v>695.5</v>
      </c>
      <c r="W302" s="2">
        <v>0</v>
      </c>
      <c r="X302" s="2">
        <v>23.5</v>
      </c>
      <c r="Y302" s="4">
        <v>4410.6000000000004</v>
      </c>
      <c r="Z302" s="4">
        <v>154848.4</v>
      </c>
      <c r="AA302" s="4">
        <v>277300.59999999998</v>
      </c>
      <c r="AB302" s="4">
        <v>114784</v>
      </c>
      <c r="AC302" s="4">
        <v>82831.3</v>
      </c>
      <c r="AD302" s="2">
        <v>0</v>
      </c>
      <c r="AE302" s="2">
        <v>0</v>
      </c>
      <c r="AF302" s="2">
        <v>0</v>
      </c>
      <c r="AG302" s="2">
        <v>0</v>
      </c>
      <c r="AH302" s="2">
        <v>0</v>
      </c>
      <c r="AI302" s="2">
        <v>0</v>
      </c>
      <c r="AJ302" s="2">
        <v>0</v>
      </c>
      <c r="AK302" s="4">
        <v>10706610</v>
      </c>
      <c r="AL302" s="4">
        <v>5795.4</v>
      </c>
      <c r="AM302" s="2">
        <v>0</v>
      </c>
      <c r="AN302" s="3">
        <f t="shared" si="16"/>
        <v>588559.10000000009</v>
      </c>
      <c r="AO302">
        <f t="shared" si="17"/>
        <v>699562.8</v>
      </c>
      <c r="AP302">
        <f t="shared" si="18"/>
        <v>10712405.4</v>
      </c>
      <c r="AQ302" s="3">
        <f t="shared" si="19"/>
        <v>12000527.300000001</v>
      </c>
    </row>
    <row r="303" spans="1:43" x14ac:dyDescent="0.25">
      <c r="A303" s="2">
        <v>14</v>
      </c>
      <c r="B303" s="2">
        <v>2020</v>
      </c>
      <c r="C303" s="2">
        <v>1</v>
      </c>
      <c r="D303" s="4">
        <v>35201.9</v>
      </c>
      <c r="E303" s="4">
        <v>122938.8</v>
      </c>
      <c r="F303" s="4">
        <v>141701.5</v>
      </c>
      <c r="G303" s="2">
        <v>176</v>
      </c>
      <c r="H303" s="4">
        <v>5076.1000000000004</v>
      </c>
      <c r="I303" s="2">
        <v>781.6</v>
      </c>
      <c r="J303" s="2">
        <v>0</v>
      </c>
      <c r="K303" s="4">
        <v>22268.7</v>
      </c>
      <c r="L303" s="4">
        <v>50388.800000000003</v>
      </c>
      <c r="M303" s="2">
        <v>0</v>
      </c>
      <c r="N303" s="2">
        <v>0</v>
      </c>
      <c r="O303" s="2">
        <v>289.2</v>
      </c>
      <c r="P303" s="4">
        <v>29246.6</v>
      </c>
      <c r="Q303" s="4">
        <v>53033.7</v>
      </c>
      <c r="R303" s="4">
        <v>13794.7</v>
      </c>
      <c r="S303" s="2">
        <v>0</v>
      </c>
      <c r="T303" s="2">
        <v>0</v>
      </c>
      <c r="U303" s="2">
        <v>0</v>
      </c>
      <c r="V303" s="2">
        <v>474.6</v>
      </c>
      <c r="W303" s="2">
        <v>0</v>
      </c>
      <c r="X303" s="2">
        <v>474.9</v>
      </c>
      <c r="Y303" s="4">
        <v>34385.800000000003</v>
      </c>
      <c r="Z303" s="4">
        <v>220892.2</v>
      </c>
      <c r="AA303" s="4">
        <v>353599</v>
      </c>
      <c r="AB303" s="4">
        <v>200363.3</v>
      </c>
      <c r="AC303" s="4">
        <v>280394.7</v>
      </c>
      <c r="AD303" s="4">
        <v>145992</v>
      </c>
      <c r="AE303" s="2">
        <v>0</v>
      </c>
      <c r="AF303" s="2">
        <v>0</v>
      </c>
      <c r="AG303" s="2">
        <v>0</v>
      </c>
      <c r="AH303" s="2">
        <v>0</v>
      </c>
      <c r="AI303" s="2">
        <v>0</v>
      </c>
      <c r="AJ303" s="2">
        <v>0</v>
      </c>
      <c r="AK303" s="4">
        <v>4348491</v>
      </c>
      <c r="AL303" s="2">
        <v>0</v>
      </c>
      <c r="AM303" s="2">
        <v>0</v>
      </c>
      <c r="AN303" s="3">
        <f t="shared" si="16"/>
        <v>378533.39999999997</v>
      </c>
      <c r="AO303">
        <f t="shared" si="17"/>
        <v>1332940.7</v>
      </c>
      <c r="AP303">
        <f t="shared" si="18"/>
        <v>4348491</v>
      </c>
      <c r="AQ303" s="3">
        <f t="shared" si="19"/>
        <v>6059965.0999999996</v>
      </c>
    </row>
    <row r="304" spans="1:43" x14ac:dyDescent="0.25">
      <c r="A304" s="2">
        <v>14</v>
      </c>
      <c r="B304" s="2">
        <v>2020</v>
      </c>
      <c r="C304" s="2">
        <v>2</v>
      </c>
      <c r="D304" s="4">
        <v>35326.9</v>
      </c>
      <c r="E304" s="4">
        <v>123836.2</v>
      </c>
      <c r="F304" s="4">
        <v>135796.1</v>
      </c>
      <c r="G304" s="2">
        <v>202.1</v>
      </c>
      <c r="H304" s="4">
        <v>3725.4</v>
      </c>
      <c r="I304" s="4">
        <v>1913.9</v>
      </c>
      <c r="J304" s="2">
        <v>0</v>
      </c>
      <c r="K304" s="4">
        <v>19518.7</v>
      </c>
      <c r="L304" s="4">
        <v>47850.400000000001</v>
      </c>
      <c r="M304" s="2">
        <v>0</v>
      </c>
      <c r="N304" s="2">
        <v>0</v>
      </c>
      <c r="O304" s="2">
        <v>320.60000000000002</v>
      </c>
      <c r="P304" s="4">
        <v>29140</v>
      </c>
      <c r="Q304" s="4">
        <v>52919.8</v>
      </c>
      <c r="R304" s="4">
        <v>13575.7</v>
      </c>
      <c r="S304" s="2">
        <v>0</v>
      </c>
      <c r="T304" s="2">
        <v>0</v>
      </c>
      <c r="U304" s="2">
        <v>0</v>
      </c>
      <c r="V304" s="2">
        <v>391.2</v>
      </c>
      <c r="W304" s="2">
        <v>0</v>
      </c>
      <c r="X304" s="2">
        <v>446.8</v>
      </c>
      <c r="Y304" s="4">
        <v>35295.800000000003</v>
      </c>
      <c r="Z304" s="4">
        <v>205423</v>
      </c>
      <c r="AA304" s="4">
        <v>321844.09999999998</v>
      </c>
      <c r="AB304" s="4">
        <v>170225.2</v>
      </c>
      <c r="AC304" s="4">
        <v>233891.4</v>
      </c>
      <c r="AD304" s="4">
        <v>142777.70000000001</v>
      </c>
      <c r="AE304" s="2">
        <v>0</v>
      </c>
      <c r="AF304" s="2">
        <v>0</v>
      </c>
      <c r="AG304" s="2">
        <v>0</v>
      </c>
      <c r="AH304" s="2">
        <v>0</v>
      </c>
      <c r="AI304" s="2">
        <v>0</v>
      </c>
      <c r="AJ304" s="2">
        <v>0</v>
      </c>
      <c r="AK304" s="4">
        <v>4125060.3</v>
      </c>
      <c r="AL304" s="2">
        <v>0</v>
      </c>
      <c r="AM304" s="2">
        <v>0</v>
      </c>
      <c r="AN304" s="3">
        <f t="shared" si="16"/>
        <v>368169.70000000007</v>
      </c>
      <c r="AO304">
        <f t="shared" si="17"/>
        <v>1206251.2999999998</v>
      </c>
      <c r="AP304">
        <f t="shared" si="18"/>
        <v>4125060.3</v>
      </c>
      <c r="AQ304" s="3">
        <f t="shared" si="19"/>
        <v>5699481.2999999998</v>
      </c>
    </row>
    <row r="305" spans="1:43" x14ac:dyDescent="0.25">
      <c r="A305" s="2">
        <v>14</v>
      </c>
      <c r="B305" s="2">
        <v>2020</v>
      </c>
      <c r="C305" s="2">
        <v>3</v>
      </c>
      <c r="D305" s="4">
        <v>31937.9</v>
      </c>
      <c r="E305" s="4">
        <v>108295.5</v>
      </c>
      <c r="F305" s="4">
        <v>120193.3</v>
      </c>
      <c r="G305" s="2">
        <v>156.6</v>
      </c>
      <c r="H305" s="4">
        <v>4035.5</v>
      </c>
      <c r="I305" s="2">
        <v>388.6</v>
      </c>
      <c r="J305" s="2">
        <v>0</v>
      </c>
      <c r="K305" s="4">
        <v>19028.5</v>
      </c>
      <c r="L305" s="4">
        <v>43877.3</v>
      </c>
      <c r="M305" s="2">
        <v>0</v>
      </c>
      <c r="N305" s="2">
        <v>0</v>
      </c>
      <c r="O305" s="2">
        <v>304.60000000000002</v>
      </c>
      <c r="P305" s="4">
        <v>25974.6</v>
      </c>
      <c r="Q305" s="4">
        <v>48458.6</v>
      </c>
      <c r="R305" s="4">
        <v>11324.3</v>
      </c>
      <c r="S305" s="2">
        <v>0</v>
      </c>
      <c r="T305" s="2">
        <v>0</v>
      </c>
      <c r="U305" s="2">
        <v>0</v>
      </c>
      <c r="V305" s="2">
        <v>378</v>
      </c>
      <c r="W305" s="2">
        <v>0</v>
      </c>
      <c r="X305" s="2">
        <v>407.5</v>
      </c>
      <c r="Y305" s="4">
        <v>27774.799999999999</v>
      </c>
      <c r="Z305" s="4">
        <v>203346.2</v>
      </c>
      <c r="AA305" s="4">
        <v>324397.3</v>
      </c>
      <c r="AB305" s="4">
        <v>208714.2</v>
      </c>
      <c r="AC305" s="4">
        <v>297105.90000000002</v>
      </c>
      <c r="AD305" s="4">
        <v>153434</v>
      </c>
      <c r="AE305" s="2">
        <v>0</v>
      </c>
      <c r="AF305" s="2">
        <v>0</v>
      </c>
      <c r="AG305" s="2">
        <v>0</v>
      </c>
      <c r="AH305" s="2">
        <v>0</v>
      </c>
      <c r="AI305" s="2">
        <v>0</v>
      </c>
      <c r="AJ305" s="2">
        <v>0</v>
      </c>
      <c r="AK305" s="4">
        <v>4041047.6</v>
      </c>
      <c r="AL305" s="2">
        <v>0</v>
      </c>
      <c r="AM305" s="2">
        <v>0</v>
      </c>
      <c r="AN305" s="3">
        <f t="shared" si="16"/>
        <v>327913.2</v>
      </c>
      <c r="AO305">
        <f t="shared" si="17"/>
        <v>1301620</v>
      </c>
      <c r="AP305">
        <f t="shared" si="18"/>
        <v>4041047.6</v>
      </c>
      <c r="AQ305" s="3">
        <f t="shared" si="19"/>
        <v>5670580.7999999998</v>
      </c>
    </row>
    <row r="306" spans="1:43" x14ac:dyDescent="0.25">
      <c r="A306" s="2">
        <v>14</v>
      </c>
      <c r="B306" s="2">
        <v>2020</v>
      </c>
      <c r="C306" s="2">
        <v>4</v>
      </c>
      <c r="D306" s="4">
        <v>27349.3</v>
      </c>
      <c r="E306" s="4">
        <v>77068.3</v>
      </c>
      <c r="F306" s="4">
        <v>88399.1</v>
      </c>
      <c r="G306" s="2">
        <v>132.30000000000001</v>
      </c>
      <c r="H306" s="4">
        <v>2961.9</v>
      </c>
      <c r="I306" s="2">
        <v>21.2</v>
      </c>
      <c r="J306" s="2">
        <v>0</v>
      </c>
      <c r="K306" s="4">
        <v>8969</v>
      </c>
      <c r="L306" s="4">
        <v>14832.5</v>
      </c>
      <c r="M306" s="2">
        <v>0</v>
      </c>
      <c r="N306" s="2">
        <v>0</v>
      </c>
      <c r="O306" s="2">
        <v>278.3</v>
      </c>
      <c r="P306" s="4">
        <v>13843.2</v>
      </c>
      <c r="Q306" s="4">
        <v>34789.4</v>
      </c>
      <c r="R306" s="4">
        <v>12609.4</v>
      </c>
      <c r="S306" s="2">
        <v>0</v>
      </c>
      <c r="T306" s="2">
        <v>0</v>
      </c>
      <c r="U306" s="2">
        <v>0</v>
      </c>
      <c r="V306" s="2">
        <v>414.2</v>
      </c>
      <c r="W306" s="2">
        <v>0</v>
      </c>
      <c r="X306" s="2">
        <v>428.7</v>
      </c>
      <c r="Y306" s="4">
        <v>15746.8</v>
      </c>
      <c r="Z306" s="4">
        <v>136164.29999999999</v>
      </c>
      <c r="AA306" s="4">
        <v>201230</v>
      </c>
      <c r="AB306" s="4">
        <v>177052.5</v>
      </c>
      <c r="AC306" s="4">
        <v>263662.2</v>
      </c>
      <c r="AD306" s="4">
        <v>161420.1</v>
      </c>
      <c r="AE306" s="2">
        <v>0</v>
      </c>
      <c r="AF306" s="2">
        <v>0</v>
      </c>
      <c r="AG306" s="2">
        <v>0</v>
      </c>
      <c r="AH306" s="2">
        <v>0</v>
      </c>
      <c r="AI306" s="2">
        <v>0</v>
      </c>
      <c r="AJ306" s="2">
        <v>0</v>
      </c>
      <c r="AK306" s="4">
        <v>4152201.6</v>
      </c>
      <c r="AL306" s="2">
        <v>0</v>
      </c>
      <c r="AM306" s="2">
        <v>0</v>
      </c>
      <c r="AN306" s="3">
        <f t="shared" si="16"/>
        <v>219733.6</v>
      </c>
      <c r="AO306">
        <f t="shared" si="17"/>
        <v>1017639.1</v>
      </c>
      <c r="AP306">
        <f t="shared" si="18"/>
        <v>4152201.6</v>
      </c>
      <c r="AQ306" s="3">
        <f t="shared" si="19"/>
        <v>5389574.2999999998</v>
      </c>
    </row>
    <row r="307" spans="1:43" x14ac:dyDescent="0.25">
      <c r="A307" s="2">
        <v>14</v>
      </c>
      <c r="B307" s="2">
        <v>2020</v>
      </c>
      <c r="C307" s="2">
        <v>5</v>
      </c>
      <c r="D307" s="4">
        <v>26486.799999999999</v>
      </c>
      <c r="E307" s="4">
        <v>72611.100000000006</v>
      </c>
      <c r="F307" s="4">
        <v>82649.5</v>
      </c>
      <c r="G307" s="2">
        <v>143.4</v>
      </c>
      <c r="H307" s="4">
        <v>3039</v>
      </c>
      <c r="I307" s="2">
        <v>20.6</v>
      </c>
      <c r="J307" s="2">
        <v>0</v>
      </c>
      <c r="K307" s="4">
        <v>7005.2</v>
      </c>
      <c r="L307" s="4">
        <v>10460.799999999999</v>
      </c>
      <c r="M307" s="2">
        <v>0</v>
      </c>
      <c r="N307" s="2">
        <v>0</v>
      </c>
      <c r="O307" s="2">
        <v>314.60000000000002</v>
      </c>
      <c r="P307" s="4">
        <v>12588.1</v>
      </c>
      <c r="Q307" s="4">
        <v>35227.699999999997</v>
      </c>
      <c r="R307" s="4">
        <v>3773.3</v>
      </c>
      <c r="S307" s="2">
        <v>0</v>
      </c>
      <c r="T307" s="2">
        <v>0</v>
      </c>
      <c r="U307" s="2">
        <v>0</v>
      </c>
      <c r="V307" s="2">
        <v>427.4</v>
      </c>
      <c r="W307" s="2">
        <v>0</v>
      </c>
      <c r="X307" s="2">
        <v>428</v>
      </c>
      <c r="Y307" s="4">
        <v>7557.8</v>
      </c>
      <c r="Z307" s="4">
        <v>109161.3</v>
      </c>
      <c r="AA307" s="4">
        <v>171345.3</v>
      </c>
      <c r="AB307" s="4">
        <v>153413.29999999999</v>
      </c>
      <c r="AC307" s="4">
        <v>314680.5</v>
      </c>
      <c r="AD307" s="4">
        <v>165069.4</v>
      </c>
      <c r="AE307" s="2">
        <v>0</v>
      </c>
      <c r="AF307" s="2">
        <v>0</v>
      </c>
      <c r="AG307" s="2">
        <v>0</v>
      </c>
      <c r="AH307" s="2">
        <v>0</v>
      </c>
      <c r="AI307" s="2">
        <v>0</v>
      </c>
      <c r="AJ307" s="2">
        <v>0</v>
      </c>
      <c r="AK307" s="4">
        <v>3925822</v>
      </c>
      <c r="AL307" s="2">
        <v>0</v>
      </c>
      <c r="AM307" s="2">
        <v>0</v>
      </c>
      <c r="AN307" s="3">
        <f t="shared" si="16"/>
        <v>202416.40000000002</v>
      </c>
      <c r="AO307">
        <f t="shared" si="17"/>
        <v>973986.70000000007</v>
      </c>
      <c r="AP307">
        <f t="shared" si="18"/>
        <v>3925822</v>
      </c>
      <c r="AQ307" s="3">
        <f t="shared" si="19"/>
        <v>5102225.0999999996</v>
      </c>
    </row>
    <row r="308" spans="1:43" x14ac:dyDescent="0.25">
      <c r="A308" s="2">
        <v>14</v>
      </c>
      <c r="B308" s="2">
        <v>2020</v>
      </c>
      <c r="C308" s="2">
        <v>6</v>
      </c>
      <c r="D308" s="4">
        <v>22809.200000000001</v>
      </c>
      <c r="E308" s="4">
        <v>64965.3</v>
      </c>
      <c r="F308" s="4">
        <v>68063.399999999994</v>
      </c>
      <c r="G308" s="2">
        <v>119.4</v>
      </c>
      <c r="H308" s="4">
        <v>2375.3000000000002</v>
      </c>
      <c r="I308" s="2">
        <v>156.69999999999999</v>
      </c>
      <c r="J308" s="2">
        <v>0</v>
      </c>
      <c r="K308" s="4">
        <v>5692.3</v>
      </c>
      <c r="L308" s="4">
        <v>10360.299999999999</v>
      </c>
      <c r="M308" s="2">
        <v>0</v>
      </c>
      <c r="N308" s="2">
        <v>0</v>
      </c>
      <c r="O308" s="2">
        <v>459.4</v>
      </c>
      <c r="P308" s="4">
        <v>11262.3</v>
      </c>
      <c r="Q308" s="4">
        <v>41033.4</v>
      </c>
      <c r="R308" s="4">
        <v>13535.9</v>
      </c>
      <c r="S308" s="2">
        <v>0</v>
      </c>
      <c r="T308" s="2">
        <v>0</v>
      </c>
      <c r="U308" s="2">
        <v>0</v>
      </c>
      <c r="V308" s="2">
        <v>449.4</v>
      </c>
      <c r="W308" s="2">
        <v>0</v>
      </c>
      <c r="X308" s="2">
        <v>447.9</v>
      </c>
      <c r="Y308" s="4">
        <v>11697.9</v>
      </c>
      <c r="Z308" s="4">
        <v>149617.4</v>
      </c>
      <c r="AA308" s="4">
        <v>210899.5</v>
      </c>
      <c r="AB308" s="4">
        <v>217097.5</v>
      </c>
      <c r="AC308" s="4">
        <v>165382.20000000001</v>
      </c>
      <c r="AD308" s="4">
        <v>152838</v>
      </c>
      <c r="AE308" s="2">
        <v>0</v>
      </c>
      <c r="AF308" s="2">
        <v>0</v>
      </c>
      <c r="AG308" s="2">
        <v>0</v>
      </c>
      <c r="AH308" s="2">
        <v>0</v>
      </c>
      <c r="AI308" s="2">
        <v>0</v>
      </c>
      <c r="AJ308" s="2">
        <v>0</v>
      </c>
      <c r="AK308" s="4">
        <v>3530887.5</v>
      </c>
      <c r="AL308" s="2">
        <v>0</v>
      </c>
      <c r="AM308" s="2">
        <v>0</v>
      </c>
      <c r="AN308" s="3">
        <f t="shared" si="16"/>
        <v>174541.89999999997</v>
      </c>
      <c r="AO308">
        <f t="shared" si="17"/>
        <v>974720.8</v>
      </c>
      <c r="AP308">
        <f t="shared" si="18"/>
        <v>3530887.5</v>
      </c>
      <c r="AQ308" s="3">
        <f t="shared" si="19"/>
        <v>4680150.2</v>
      </c>
    </row>
    <row r="309" spans="1:43" x14ac:dyDescent="0.25">
      <c r="A309" s="2">
        <v>14</v>
      </c>
      <c r="B309" s="2">
        <v>2020</v>
      </c>
      <c r="C309" s="2">
        <v>7</v>
      </c>
      <c r="D309" s="4">
        <v>20874.5</v>
      </c>
      <c r="E309" s="4">
        <v>59867.7</v>
      </c>
      <c r="F309" s="4">
        <v>57182.7</v>
      </c>
      <c r="G309" s="2">
        <v>108.7</v>
      </c>
      <c r="H309" s="4">
        <v>1333.8</v>
      </c>
      <c r="I309" s="2">
        <v>-122.8</v>
      </c>
      <c r="J309" s="2">
        <v>0</v>
      </c>
      <c r="K309" s="4">
        <v>2427.5</v>
      </c>
      <c r="L309" s="4">
        <v>6372.8</v>
      </c>
      <c r="M309" s="2">
        <v>0</v>
      </c>
      <c r="N309" s="2">
        <v>0</v>
      </c>
      <c r="O309" s="2">
        <v>313.39999999999998</v>
      </c>
      <c r="P309" s="4">
        <v>12751.7</v>
      </c>
      <c r="Q309" s="4">
        <v>37629.599999999999</v>
      </c>
      <c r="R309" s="4">
        <v>11818.6</v>
      </c>
      <c r="S309" s="2">
        <v>0</v>
      </c>
      <c r="T309" s="2">
        <v>0</v>
      </c>
      <c r="U309" s="2">
        <v>0</v>
      </c>
      <c r="V309" s="2">
        <v>437.4</v>
      </c>
      <c r="W309" s="2">
        <v>0</v>
      </c>
      <c r="X309" s="2">
        <v>389.4</v>
      </c>
      <c r="Y309" s="4">
        <v>13079.9</v>
      </c>
      <c r="Z309" s="4">
        <v>162543.1</v>
      </c>
      <c r="AA309" s="4">
        <v>208319.8</v>
      </c>
      <c r="AB309" s="4">
        <v>221780.4</v>
      </c>
      <c r="AC309" s="4">
        <v>165115.29999999999</v>
      </c>
      <c r="AD309" s="4">
        <v>158740.5</v>
      </c>
      <c r="AE309" s="2">
        <v>0</v>
      </c>
      <c r="AF309" s="2">
        <v>0</v>
      </c>
      <c r="AG309" s="2">
        <v>0</v>
      </c>
      <c r="AH309" s="2">
        <v>0</v>
      </c>
      <c r="AI309" s="2">
        <v>0</v>
      </c>
      <c r="AJ309" s="2">
        <v>0</v>
      </c>
      <c r="AK309" s="4">
        <v>4002825.4</v>
      </c>
      <c r="AL309" s="2">
        <v>0</v>
      </c>
      <c r="AM309" s="2">
        <v>0</v>
      </c>
      <c r="AN309" s="3">
        <f t="shared" si="16"/>
        <v>148044.9</v>
      </c>
      <c r="AO309">
        <f t="shared" si="17"/>
        <v>992919.10000000009</v>
      </c>
      <c r="AP309">
        <f t="shared" si="18"/>
        <v>4002825.4</v>
      </c>
      <c r="AQ309" s="3">
        <f t="shared" si="19"/>
        <v>5143789.4000000004</v>
      </c>
    </row>
    <row r="310" spans="1:43" x14ac:dyDescent="0.25">
      <c r="A310" s="2">
        <v>14</v>
      </c>
      <c r="B310" s="2">
        <v>2020</v>
      </c>
      <c r="C310" s="2">
        <v>8</v>
      </c>
      <c r="D310" s="4">
        <v>19661.099999999999</v>
      </c>
      <c r="E310" s="4">
        <v>58212.9</v>
      </c>
      <c r="F310" s="4">
        <v>54485.3</v>
      </c>
      <c r="G310" s="2">
        <v>101.3</v>
      </c>
      <c r="H310" s="4">
        <v>1007.8</v>
      </c>
      <c r="I310" s="2">
        <v>14.6</v>
      </c>
      <c r="J310" s="2">
        <v>0</v>
      </c>
      <c r="K310" s="4">
        <v>2201.5</v>
      </c>
      <c r="L310" s="4">
        <v>4628.3</v>
      </c>
      <c r="M310" s="2">
        <v>0</v>
      </c>
      <c r="N310" s="2">
        <v>0</v>
      </c>
      <c r="O310" s="2">
        <v>310.60000000000002</v>
      </c>
      <c r="P310" s="4">
        <v>12017.7</v>
      </c>
      <c r="Q310" s="4">
        <v>42990</v>
      </c>
      <c r="R310" s="4">
        <v>13143.5</v>
      </c>
      <c r="S310" s="2">
        <v>0</v>
      </c>
      <c r="T310" s="2">
        <v>0</v>
      </c>
      <c r="U310" s="2">
        <v>0</v>
      </c>
      <c r="V310" s="2">
        <v>413.2</v>
      </c>
      <c r="W310" s="2">
        <v>0</v>
      </c>
      <c r="X310" s="2">
        <v>487.8</v>
      </c>
      <c r="Y310" s="4">
        <v>12742.8</v>
      </c>
      <c r="Z310" s="4">
        <v>157553.79999999999</v>
      </c>
      <c r="AA310" s="4">
        <v>225999.1</v>
      </c>
      <c r="AB310" s="4">
        <v>188400.6</v>
      </c>
      <c r="AC310" s="4">
        <v>279233.8</v>
      </c>
      <c r="AD310" s="4">
        <v>172882.5</v>
      </c>
      <c r="AE310" s="2">
        <v>0</v>
      </c>
      <c r="AF310" s="2">
        <v>0</v>
      </c>
      <c r="AG310" s="2">
        <v>0</v>
      </c>
      <c r="AH310" s="2">
        <v>0</v>
      </c>
      <c r="AI310" s="2">
        <v>0</v>
      </c>
      <c r="AJ310" s="2">
        <v>0</v>
      </c>
      <c r="AK310" s="4">
        <v>4005550.5</v>
      </c>
      <c r="AL310" s="2">
        <v>0</v>
      </c>
      <c r="AM310" s="2">
        <v>0</v>
      </c>
      <c r="AN310" s="3">
        <f t="shared" si="16"/>
        <v>140312.79999999996</v>
      </c>
      <c r="AO310">
        <f t="shared" si="17"/>
        <v>1106175.3999999999</v>
      </c>
      <c r="AP310">
        <f t="shared" si="18"/>
        <v>4005550.5</v>
      </c>
      <c r="AQ310" s="3">
        <f t="shared" si="19"/>
        <v>5252038.7</v>
      </c>
    </row>
    <row r="311" spans="1:43" x14ac:dyDescent="0.25">
      <c r="A311" s="2">
        <v>14</v>
      </c>
      <c r="B311" s="2">
        <v>2020</v>
      </c>
      <c r="C311" s="2">
        <v>9</v>
      </c>
      <c r="D311" s="4">
        <v>18465.900000000001</v>
      </c>
      <c r="E311" s="4">
        <v>54419.8</v>
      </c>
      <c r="F311" s="4">
        <v>52762.3</v>
      </c>
      <c r="G311" s="2">
        <v>112.5</v>
      </c>
      <c r="H311" s="4">
        <v>1060.3</v>
      </c>
      <c r="I311" s="2">
        <v>15.7</v>
      </c>
      <c r="J311" s="2">
        <v>0</v>
      </c>
      <c r="K311" s="4">
        <v>2534.1999999999998</v>
      </c>
      <c r="L311" s="4">
        <v>4711.3999999999996</v>
      </c>
      <c r="M311" s="2">
        <v>0</v>
      </c>
      <c r="N311" s="2">
        <v>0</v>
      </c>
      <c r="O311" s="2">
        <v>411.7</v>
      </c>
      <c r="P311" s="4">
        <v>10958.9</v>
      </c>
      <c r="Q311" s="4">
        <v>40542.199999999997</v>
      </c>
      <c r="R311" s="4">
        <v>12410.3</v>
      </c>
      <c r="S311" s="2">
        <v>0</v>
      </c>
      <c r="T311" s="2">
        <v>0</v>
      </c>
      <c r="U311" s="2">
        <v>0</v>
      </c>
      <c r="V311" s="2">
        <v>439.4</v>
      </c>
      <c r="W311" s="2">
        <v>0</v>
      </c>
      <c r="X311" s="2">
        <v>429</v>
      </c>
      <c r="Y311" s="4">
        <v>12068.2</v>
      </c>
      <c r="Z311" s="4">
        <v>145625.70000000001</v>
      </c>
      <c r="AA311" s="4">
        <v>195392.7</v>
      </c>
      <c r="AB311" s="4">
        <v>138553.4</v>
      </c>
      <c r="AC311" s="4">
        <v>223920.7</v>
      </c>
      <c r="AD311" s="4">
        <v>160624.29999999999</v>
      </c>
      <c r="AE311" s="2">
        <v>0</v>
      </c>
      <c r="AF311" s="2">
        <v>0</v>
      </c>
      <c r="AG311" s="2">
        <v>0</v>
      </c>
      <c r="AH311" s="2">
        <v>0</v>
      </c>
      <c r="AI311" s="2">
        <v>0</v>
      </c>
      <c r="AJ311" s="2">
        <v>0</v>
      </c>
      <c r="AK311" s="4">
        <v>3562059.8</v>
      </c>
      <c r="AL311" s="2">
        <v>0</v>
      </c>
      <c r="AM311" s="2">
        <v>0</v>
      </c>
      <c r="AN311" s="3">
        <f t="shared" si="16"/>
        <v>134082.1</v>
      </c>
      <c r="AO311">
        <f t="shared" si="17"/>
        <v>941376.5</v>
      </c>
      <c r="AP311">
        <f t="shared" si="18"/>
        <v>3562059.8</v>
      </c>
      <c r="AQ311" s="3">
        <f t="shared" si="19"/>
        <v>4637518.4000000004</v>
      </c>
    </row>
    <row r="312" spans="1:43" x14ac:dyDescent="0.25">
      <c r="A312" s="2">
        <v>14</v>
      </c>
      <c r="B312" s="2">
        <v>2020</v>
      </c>
      <c r="C312" s="2">
        <v>10</v>
      </c>
      <c r="D312" s="4">
        <v>21087</v>
      </c>
      <c r="E312" s="4">
        <v>62529.4</v>
      </c>
      <c r="F312" s="4">
        <v>66403.3</v>
      </c>
      <c r="G312" s="2">
        <v>166.8</v>
      </c>
      <c r="H312" s="4">
        <v>2340.3000000000002</v>
      </c>
      <c r="I312" s="4">
        <v>1335.2</v>
      </c>
      <c r="J312" s="2">
        <v>0</v>
      </c>
      <c r="K312" s="4">
        <v>4017.4</v>
      </c>
      <c r="L312" s="4">
        <v>11654.8</v>
      </c>
      <c r="M312" s="2">
        <v>0</v>
      </c>
      <c r="N312" s="2">
        <v>0</v>
      </c>
      <c r="O312" s="2">
        <v>932.6</v>
      </c>
      <c r="P312" s="4">
        <v>13080.9</v>
      </c>
      <c r="Q312" s="4">
        <v>44506.3</v>
      </c>
      <c r="R312" s="4">
        <v>11226.5</v>
      </c>
      <c r="S312" s="2">
        <v>0</v>
      </c>
      <c r="T312" s="2">
        <v>0</v>
      </c>
      <c r="U312" s="2">
        <v>0</v>
      </c>
      <c r="V312" s="2">
        <v>412.2</v>
      </c>
      <c r="W312" s="2">
        <v>0</v>
      </c>
      <c r="X312" s="2">
        <v>466.8</v>
      </c>
      <c r="Y312" s="4">
        <v>14583.9</v>
      </c>
      <c r="Z312" s="4">
        <v>152324.20000000001</v>
      </c>
      <c r="AA312" s="4">
        <v>232258.6</v>
      </c>
      <c r="AB312" s="4">
        <v>184619</v>
      </c>
      <c r="AC312" s="4">
        <v>264619.59999999998</v>
      </c>
      <c r="AD312" s="4">
        <v>153894.29999999999</v>
      </c>
      <c r="AE312" s="2">
        <v>0</v>
      </c>
      <c r="AF312" s="2">
        <v>0</v>
      </c>
      <c r="AG312" s="2">
        <v>0</v>
      </c>
      <c r="AH312" s="2">
        <v>0</v>
      </c>
      <c r="AI312" s="2">
        <v>0</v>
      </c>
      <c r="AJ312" s="2">
        <v>0</v>
      </c>
      <c r="AK312" s="4">
        <v>4633805.2</v>
      </c>
      <c r="AL312" s="2">
        <v>0</v>
      </c>
      <c r="AM312" s="2">
        <v>0</v>
      </c>
      <c r="AN312" s="3">
        <f t="shared" si="16"/>
        <v>169534.19999999998</v>
      </c>
      <c r="AO312">
        <f t="shared" si="17"/>
        <v>1072924.8999999999</v>
      </c>
      <c r="AP312">
        <f t="shared" si="18"/>
        <v>4633805.2</v>
      </c>
      <c r="AQ312" s="3">
        <f t="shared" si="19"/>
        <v>5876264.2999999998</v>
      </c>
    </row>
    <row r="313" spans="1:43" x14ac:dyDescent="0.25">
      <c r="A313" s="2">
        <v>14</v>
      </c>
      <c r="B313" s="2">
        <v>2020</v>
      </c>
      <c r="C313" s="2">
        <v>11</v>
      </c>
      <c r="D313" s="4">
        <v>24134.3</v>
      </c>
      <c r="E313" s="4">
        <v>66369.3</v>
      </c>
      <c r="F313" s="4">
        <v>71334.100000000006</v>
      </c>
      <c r="G313" s="2">
        <v>311.3</v>
      </c>
      <c r="H313" s="4">
        <v>3360.6</v>
      </c>
      <c r="I313" s="2">
        <v>763.9</v>
      </c>
      <c r="J313" s="2">
        <v>0</v>
      </c>
      <c r="K313" s="4">
        <v>8505.6</v>
      </c>
      <c r="L313" s="4">
        <v>17803.099999999999</v>
      </c>
      <c r="M313" s="2">
        <v>0</v>
      </c>
      <c r="N313" s="2">
        <v>0</v>
      </c>
      <c r="O313" s="2">
        <v>289.2</v>
      </c>
      <c r="P313" s="4">
        <v>13595.7</v>
      </c>
      <c r="Q313" s="4">
        <v>46675.3</v>
      </c>
      <c r="R313" s="4">
        <v>10794.2</v>
      </c>
      <c r="S313" s="2">
        <v>0</v>
      </c>
      <c r="T313" s="2">
        <v>0</v>
      </c>
      <c r="U313" s="2">
        <v>0</v>
      </c>
      <c r="V313" s="2">
        <v>428.6</v>
      </c>
      <c r="W313" s="2">
        <v>0</v>
      </c>
      <c r="X313" s="2">
        <v>387.8</v>
      </c>
      <c r="Y313" s="4">
        <v>17620.900000000001</v>
      </c>
      <c r="Z313" s="4">
        <v>158780.70000000001</v>
      </c>
      <c r="AA313" s="4">
        <v>258277.5</v>
      </c>
      <c r="AB313" s="4">
        <v>171139</v>
      </c>
      <c r="AC313" s="4">
        <v>210860</v>
      </c>
      <c r="AD313" s="4">
        <v>140438.9</v>
      </c>
      <c r="AE313" s="2">
        <v>0</v>
      </c>
      <c r="AF313" s="2">
        <v>0</v>
      </c>
      <c r="AG313" s="2">
        <v>0</v>
      </c>
      <c r="AH313" s="2">
        <v>0</v>
      </c>
      <c r="AI313" s="2">
        <v>0</v>
      </c>
      <c r="AJ313" s="2">
        <v>0</v>
      </c>
      <c r="AK313" s="4">
        <v>2467737.4</v>
      </c>
      <c r="AL313" s="2">
        <v>0</v>
      </c>
      <c r="AM313" s="2">
        <v>0</v>
      </c>
      <c r="AN313" s="3">
        <f t="shared" si="16"/>
        <v>192582.2</v>
      </c>
      <c r="AO313">
        <f t="shared" si="17"/>
        <v>1029287.8</v>
      </c>
      <c r="AP313">
        <f t="shared" si="18"/>
        <v>2467737.4</v>
      </c>
      <c r="AQ313" s="3">
        <f t="shared" si="19"/>
        <v>3689607.4</v>
      </c>
    </row>
    <row r="314" spans="1:43" x14ac:dyDescent="0.25">
      <c r="A314" s="2">
        <v>14</v>
      </c>
      <c r="B314" s="2">
        <v>2020</v>
      </c>
      <c r="C314" s="2">
        <v>12</v>
      </c>
      <c r="D314" s="4">
        <v>33658.800000000003</v>
      </c>
      <c r="E314" s="4">
        <v>95726.2</v>
      </c>
      <c r="F314" s="4">
        <v>110208.2</v>
      </c>
      <c r="G314" s="2">
        <v>397</v>
      </c>
      <c r="H314" s="4">
        <v>4950</v>
      </c>
      <c r="I314" s="4">
        <v>1890.7</v>
      </c>
      <c r="J314" s="2">
        <v>0</v>
      </c>
      <c r="K314" s="4">
        <v>18071.8</v>
      </c>
      <c r="L314" s="4">
        <v>33636.6</v>
      </c>
      <c r="M314" s="2">
        <v>0</v>
      </c>
      <c r="N314" s="2">
        <v>0</v>
      </c>
      <c r="O314" s="2">
        <v>297.60000000000002</v>
      </c>
      <c r="P314" s="4">
        <v>19431.2</v>
      </c>
      <c r="Q314" s="4">
        <v>50314.400000000001</v>
      </c>
      <c r="R314" s="4">
        <v>14032.9</v>
      </c>
      <c r="S314" s="2">
        <v>0</v>
      </c>
      <c r="T314" s="2">
        <v>0</v>
      </c>
      <c r="U314" s="2">
        <v>0</v>
      </c>
      <c r="V314" s="2">
        <v>427.4</v>
      </c>
      <c r="W314" s="2">
        <v>0</v>
      </c>
      <c r="X314" s="2">
        <v>411.8</v>
      </c>
      <c r="Y314" s="4">
        <v>27353.599999999999</v>
      </c>
      <c r="Z314" s="4">
        <v>189750.9</v>
      </c>
      <c r="AA314" s="4">
        <v>303188.2</v>
      </c>
      <c r="AB314" s="4">
        <v>166301.20000000001</v>
      </c>
      <c r="AC314" s="4">
        <v>215177.60000000001</v>
      </c>
      <c r="AD314" s="4">
        <v>151414.39999999999</v>
      </c>
      <c r="AE314" s="2">
        <v>0</v>
      </c>
      <c r="AF314" s="2">
        <v>0</v>
      </c>
      <c r="AG314" s="2">
        <v>0</v>
      </c>
      <c r="AH314" s="2">
        <v>0</v>
      </c>
      <c r="AI314" s="2">
        <v>0</v>
      </c>
      <c r="AJ314" s="2">
        <v>0</v>
      </c>
      <c r="AK314" s="4">
        <v>4026182.8</v>
      </c>
      <c r="AL314" s="2">
        <v>0</v>
      </c>
      <c r="AM314" s="2">
        <v>0</v>
      </c>
      <c r="AN314" s="3">
        <f t="shared" si="16"/>
        <v>298539.3</v>
      </c>
      <c r="AO314">
        <f t="shared" si="17"/>
        <v>1138101.2</v>
      </c>
      <c r="AP314">
        <f t="shared" si="18"/>
        <v>4026182.8</v>
      </c>
      <c r="AQ314" s="3">
        <f t="shared" si="19"/>
        <v>5462823.2999999998</v>
      </c>
    </row>
    <row r="315" spans="1:43" x14ac:dyDescent="0.25">
      <c r="A315" s="2">
        <v>15</v>
      </c>
      <c r="B315" s="2">
        <v>2020</v>
      </c>
      <c r="C315" s="2">
        <v>1</v>
      </c>
      <c r="D315" s="4">
        <v>80282.600000000006</v>
      </c>
      <c r="E315" s="4">
        <v>615912.5</v>
      </c>
      <c r="F315" s="4">
        <v>436657.9</v>
      </c>
      <c r="G315" s="2">
        <v>110.2</v>
      </c>
      <c r="H315" s="4">
        <v>4656.2</v>
      </c>
      <c r="I315" s="2">
        <v>0</v>
      </c>
      <c r="J315" s="2">
        <v>0</v>
      </c>
      <c r="K315" s="4">
        <v>7537.5</v>
      </c>
      <c r="L315" s="4">
        <v>21526.6</v>
      </c>
      <c r="M315" s="2">
        <v>0</v>
      </c>
      <c r="N315" s="2">
        <v>247.8</v>
      </c>
      <c r="O315" s="2">
        <v>611.20000000000005</v>
      </c>
      <c r="P315" s="4">
        <v>17183.7</v>
      </c>
      <c r="Q315" s="4">
        <v>38438.199999999997</v>
      </c>
      <c r="R315" s="4">
        <v>28772.1</v>
      </c>
      <c r="S315" s="4">
        <v>1517.6</v>
      </c>
      <c r="T315" s="2">
        <v>0</v>
      </c>
      <c r="U315" s="2">
        <v>0</v>
      </c>
      <c r="V315" s="4">
        <v>1091.0999999999999</v>
      </c>
      <c r="W315" s="2">
        <v>0</v>
      </c>
      <c r="X315" s="2">
        <v>238.1</v>
      </c>
      <c r="Y315" s="4">
        <v>26496.1</v>
      </c>
      <c r="Z315" s="4">
        <v>336916.5</v>
      </c>
      <c r="AA315" s="4">
        <v>454353.3</v>
      </c>
      <c r="AB315" s="4">
        <v>208213.3</v>
      </c>
      <c r="AC315" s="4">
        <v>337177</v>
      </c>
      <c r="AD315" s="4">
        <v>347111.6</v>
      </c>
      <c r="AE315" s="2">
        <v>0</v>
      </c>
      <c r="AF315" s="4">
        <v>252802.6</v>
      </c>
      <c r="AG315" s="2">
        <v>0</v>
      </c>
      <c r="AH315" s="4">
        <v>2541864.2999999998</v>
      </c>
      <c r="AI315" s="2">
        <v>0</v>
      </c>
      <c r="AJ315" s="2">
        <v>0</v>
      </c>
      <c r="AK315" s="2">
        <v>0</v>
      </c>
      <c r="AL315" s="4">
        <v>33669</v>
      </c>
      <c r="AM315" s="2">
        <v>0</v>
      </c>
      <c r="AN315" s="3">
        <f t="shared" si="16"/>
        <v>1166683.5</v>
      </c>
      <c r="AO315">
        <f t="shared" si="17"/>
        <v>1798367.6</v>
      </c>
      <c r="AP315">
        <f t="shared" si="18"/>
        <v>2828335.9</v>
      </c>
      <c r="AQ315" s="3">
        <f t="shared" si="19"/>
        <v>5793387</v>
      </c>
    </row>
    <row r="316" spans="1:43" x14ac:dyDescent="0.25">
      <c r="A316" s="2">
        <v>15</v>
      </c>
      <c r="B316" s="2">
        <v>2020</v>
      </c>
      <c r="C316" s="2">
        <v>2</v>
      </c>
      <c r="D316" s="4">
        <v>89986.9</v>
      </c>
      <c r="E316" s="4">
        <v>672850.9</v>
      </c>
      <c r="F316" s="4">
        <v>467984</v>
      </c>
      <c r="G316" s="2">
        <v>123.5</v>
      </c>
      <c r="H316" s="4">
        <v>4819.5</v>
      </c>
      <c r="I316" s="2">
        <v>0</v>
      </c>
      <c r="J316" s="2">
        <v>0</v>
      </c>
      <c r="K316" s="4">
        <v>7332.4</v>
      </c>
      <c r="L316" s="4">
        <v>18335.599999999999</v>
      </c>
      <c r="M316" s="2">
        <v>0</v>
      </c>
      <c r="N316" s="2">
        <v>204.4</v>
      </c>
      <c r="O316" s="2">
        <v>613.5</v>
      </c>
      <c r="P316" s="4">
        <v>20150</v>
      </c>
      <c r="Q316" s="4">
        <v>38798.1</v>
      </c>
      <c r="R316" s="4">
        <v>27908.9</v>
      </c>
      <c r="S316" s="4">
        <v>1726.3</v>
      </c>
      <c r="T316" s="2">
        <v>0</v>
      </c>
      <c r="U316" s="2">
        <v>0</v>
      </c>
      <c r="V316" s="2">
        <v>915.4</v>
      </c>
      <c r="W316" s="2">
        <v>0</v>
      </c>
      <c r="X316" s="2">
        <v>185.4</v>
      </c>
      <c r="Y316" s="4">
        <v>30309.200000000001</v>
      </c>
      <c r="Z316" s="4">
        <v>329323</v>
      </c>
      <c r="AA316" s="4">
        <v>438629</v>
      </c>
      <c r="AB316" s="4">
        <v>241208.3</v>
      </c>
      <c r="AC316" s="4">
        <v>369192.9</v>
      </c>
      <c r="AD316" s="4">
        <v>295664.09999999998</v>
      </c>
      <c r="AE316" s="2">
        <v>0</v>
      </c>
      <c r="AF316" s="4">
        <v>226358.2</v>
      </c>
      <c r="AG316" s="2">
        <v>0</v>
      </c>
      <c r="AH316" s="4">
        <v>2132396.4</v>
      </c>
      <c r="AI316" s="2">
        <v>0</v>
      </c>
      <c r="AJ316" s="2">
        <v>0</v>
      </c>
      <c r="AK316" s="2">
        <v>0</v>
      </c>
      <c r="AL316" s="4">
        <v>37172.5</v>
      </c>
      <c r="AM316" s="2">
        <v>0</v>
      </c>
      <c r="AN316" s="3">
        <f t="shared" si="16"/>
        <v>1261432.8</v>
      </c>
      <c r="AO316">
        <f t="shared" si="17"/>
        <v>1794828.5</v>
      </c>
      <c r="AP316">
        <f t="shared" si="18"/>
        <v>2395927.1</v>
      </c>
      <c r="AQ316" s="3">
        <f t="shared" si="19"/>
        <v>5452188.4000000004</v>
      </c>
    </row>
    <row r="317" spans="1:43" x14ac:dyDescent="0.25">
      <c r="A317" s="2">
        <v>15</v>
      </c>
      <c r="B317" s="2">
        <v>2020</v>
      </c>
      <c r="C317" s="2">
        <v>3</v>
      </c>
      <c r="D317" s="4">
        <v>76133.399999999994</v>
      </c>
      <c r="E317" s="4">
        <v>525958.40000000002</v>
      </c>
      <c r="F317" s="4">
        <v>369102.9</v>
      </c>
      <c r="G317" s="2">
        <v>84.2</v>
      </c>
      <c r="H317" s="4">
        <v>4175.3999999999996</v>
      </c>
      <c r="I317" s="2">
        <v>0</v>
      </c>
      <c r="J317" s="2">
        <v>0</v>
      </c>
      <c r="K317" s="4">
        <v>5721.2</v>
      </c>
      <c r="L317" s="4">
        <v>16301.1</v>
      </c>
      <c r="M317" s="2">
        <v>0</v>
      </c>
      <c r="N317" s="2">
        <v>219.8</v>
      </c>
      <c r="O317" s="2">
        <v>654.6</v>
      </c>
      <c r="P317" s="4">
        <v>16682.900000000001</v>
      </c>
      <c r="Q317" s="4">
        <v>32860.400000000001</v>
      </c>
      <c r="R317" s="4">
        <v>21985.8</v>
      </c>
      <c r="S317" s="4">
        <v>2472.1999999999998</v>
      </c>
      <c r="T317" s="2">
        <v>0</v>
      </c>
      <c r="U317" s="2">
        <v>0</v>
      </c>
      <c r="V317" s="2">
        <v>969.8</v>
      </c>
      <c r="W317" s="2">
        <v>0</v>
      </c>
      <c r="X317" s="2">
        <v>185</v>
      </c>
      <c r="Y317" s="4">
        <v>23763.599999999999</v>
      </c>
      <c r="Z317" s="4">
        <v>287469</v>
      </c>
      <c r="AA317" s="4">
        <v>408690</v>
      </c>
      <c r="AB317" s="4">
        <v>230989.9</v>
      </c>
      <c r="AC317" s="4">
        <v>375856.1</v>
      </c>
      <c r="AD317" s="4">
        <v>339683</v>
      </c>
      <c r="AE317" s="2">
        <v>0</v>
      </c>
      <c r="AF317" s="4">
        <v>231997.7</v>
      </c>
      <c r="AG317" s="2">
        <v>0</v>
      </c>
      <c r="AH317" s="4">
        <v>433510.7</v>
      </c>
      <c r="AI317" s="2">
        <v>0</v>
      </c>
      <c r="AJ317" s="2">
        <v>0</v>
      </c>
      <c r="AK317" s="2">
        <v>0</v>
      </c>
      <c r="AL317" s="4">
        <v>27985.1</v>
      </c>
      <c r="AM317" s="2">
        <v>0</v>
      </c>
      <c r="AN317" s="3">
        <f t="shared" si="16"/>
        <v>997476.6</v>
      </c>
      <c r="AO317">
        <f t="shared" si="17"/>
        <v>1742482.1</v>
      </c>
      <c r="AP317">
        <f t="shared" si="18"/>
        <v>693493.5</v>
      </c>
      <c r="AQ317" s="3">
        <f t="shared" si="19"/>
        <v>3433452.2</v>
      </c>
    </row>
    <row r="318" spans="1:43" x14ac:dyDescent="0.25">
      <c r="A318" s="2">
        <v>15</v>
      </c>
      <c r="B318" s="2">
        <v>2020</v>
      </c>
      <c r="C318" s="2">
        <v>4</v>
      </c>
      <c r="D318" s="4">
        <v>49657.599999999999</v>
      </c>
      <c r="E318" s="4">
        <v>280051.8</v>
      </c>
      <c r="F318" s="4">
        <v>214599.2</v>
      </c>
      <c r="G318" s="2">
        <v>93.3</v>
      </c>
      <c r="H318" s="4">
        <v>3257.3</v>
      </c>
      <c r="I318" s="2">
        <v>0</v>
      </c>
      <c r="J318" s="2">
        <v>0</v>
      </c>
      <c r="K318" s="2">
        <v>766.2</v>
      </c>
      <c r="L318" s="4">
        <v>3575.9</v>
      </c>
      <c r="M318" s="2">
        <v>0</v>
      </c>
      <c r="N318" s="2">
        <v>219.8</v>
      </c>
      <c r="O318" s="2">
        <v>463.1</v>
      </c>
      <c r="P318" s="4">
        <v>9946</v>
      </c>
      <c r="Q318" s="4">
        <v>19417.599999999999</v>
      </c>
      <c r="R318" s="4">
        <v>16012.6</v>
      </c>
      <c r="S318" s="4">
        <v>3115.4</v>
      </c>
      <c r="T318" s="2">
        <v>0</v>
      </c>
      <c r="U318" s="2">
        <v>0</v>
      </c>
      <c r="V318" s="4">
        <v>1001.8</v>
      </c>
      <c r="W318" s="2">
        <v>0</v>
      </c>
      <c r="X318" s="2">
        <v>198.8</v>
      </c>
      <c r="Y318" s="4">
        <v>11042.3</v>
      </c>
      <c r="Z318" s="4">
        <v>161465.5</v>
      </c>
      <c r="AA318" s="4">
        <v>221741</v>
      </c>
      <c r="AB318" s="4">
        <v>222609.2</v>
      </c>
      <c r="AC318" s="4">
        <v>311979.5</v>
      </c>
      <c r="AD318" s="4">
        <v>334052.09999999998</v>
      </c>
      <c r="AE318" s="2">
        <v>0</v>
      </c>
      <c r="AF318" s="4">
        <v>198226.8</v>
      </c>
      <c r="AG318" s="2">
        <v>0</v>
      </c>
      <c r="AH318" s="4">
        <v>2737294.8</v>
      </c>
      <c r="AI318" s="2">
        <v>0</v>
      </c>
      <c r="AJ318" s="2">
        <v>0</v>
      </c>
      <c r="AK318" s="2">
        <v>0</v>
      </c>
      <c r="AL318" s="4">
        <v>8936.6</v>
      </c>
      <c r="AM318" s="2">
        <v>0</v>
      </c>
      <c r="AN318" s="3">
        <f t="shared" si="16"/>
        <v>552001.30000000005</v>
      </c>
      <c r="AO318">
        <f t="shared" si="17"/>
        <v>1313264.7000000002</v>
      </c>
      <c r="AP318">
        <f t="shared" si="18"/>
        <v>2944458.1999999997</v>
      </c>
      <c r="AQ318" s="3">
        <f t="shared" si="19"/>
        <v>4809724.2</v>
      </c>
    </row>
    <row r="319" spans="1:43" x14ac:dyDescent="0.25">
      <c r="A319" s="2">
        <v>15</v>
      </c>
      <c r="B319" s="2">
        <v>2020</v>
      </c>
      <c r="C319" s="2">
        <v>5</v>
      </c>
      <c r="D319" s="4">
        <v>43156.9</v>
      </c>
      <c r="E319" s="4">
        <v>240100.8</v>
      </c>
      <c r="F319" s="4">
        <v>187097.9</v>
      </c>
      <c r="G319" s="2">
        <v>81.099999999999994</v>
      </c>
      <c r="H319" s="4">
        <v>3368.2</v>
      </c>
      <c r="I319" s="2">
        <v>0</v>
      </c>
      <c r="J319" s="2">
        <v>0</v>
      </c>
      <c r="K319" s="4">
        <v>1561.9</v>
      </c>
      <c r="L319" s="4">
        <v>3691.1</v>
      </c>
      <c r="M319" s="2">
        <v>0</v>
      </c>
      <c r="N319" s="2">
        <v>233.8</v>
      </c>
      <c r="O319" s="2">
        <v>427.9</v>
      </c>
      <c r="P319" s="4">
        <v>8508</v>
      </c>
      <c r="Q319" s="4">
        <v>17112.3</v>
      </c>
      <c r="R319" s="4">
        <v>15084.6</v>
      </c>
      <c r="S319" s="4">
        <v>1921.6</v>
      </c>
      <c r="T319" s="2">
        <v>0</v>
      </c>
      <c r="U319" s="2">
        <v>0</v>
      </c>
      <c r="V319" s="4">
        <v>1040.0999999999999</v>
      </c>
      <c r="W319" s="2">
        <v>0</v>
      </c>
      <c r="X319" s="2">
        <v>208.6</v>
      </c>
      <c r="Y319" s="4">
        <v>12031.6</v>
      </c>
      <c r="Z319" s="4">
        <v>150062.20000000001</v>
      </c>
      <c r="AA319" s="4">
        <v>226504.4</v>
      </c>
      <c r="AB319" s="4">
        <v>209028</v>
      </c>
      <c r="AC319" s="4">
        <v>287968.40000000002</v>
      </c>
      <c r="AD319" s="4">
        <v>322489.3</v>
      </c>
      <c r="AE319" s="2">
        <v>0</v>
      </c>
      <c r="AF319" s="4">
        <v>200368.9</v>
      </c>
      <c r="AG319" s="2">
        <v>0</v>
      </c>
      <c r="AH319" s="4">
        <v>2835984.4</v>
      </c>
      <c r="AI319" s="2">
        <v>0</v>
      </c>
      <c r="AJ319" s="2">
        <v>0</v>
      </c>
      <c r="AK319" s="2">
        <v>0</v>
      </c>
      <c r="AL319" s="4">
        <v>7649.4</v>
      </c>
      <c r="AM319" s="2">
        <v>0</v>
      </c>
      <c r="AN319" s="3">
        <f t="shared" si="16"/>
        <v>479057.89999999997</v>
      </c>
      <c r="AO319">
        <f t="shared" si="17"/>
        <v>1252620.8</v>
      </c>
      <c r="AP319">
        <f t="shared" si="18"/>
        <v>3044002.6999999997</v>
      </c>
      <c r="AQ319" s="3">
        <f t="shared" si="19"/>
        <v>4775681.3999999994</v>
      </c>
    </row>
    <row r="320" spans="1:43" x14ac:dyDescent="0.25">
      <c r="A320" s="2">
        <v>15</v>
      </c>
      <c r="B320" s="2">
        <v>2020</v>
      </c>
      <c r="C320" s="2">
        <v>6</v>
      </c>
      <c r="D320" s="4">
        <v>37488</v>
      </c>
      <c r="E320" s="4">
        <v>211157.8</v>
      </c>
      <c r="F320" s="4">
        <v>154568.4</v>
      </c>
      <c r="G320" s="2">
        <v>130.80000000000001</v>
      </c>
      <c r="H320" s="4">
        <v>2076.1999999999998</v>
      </c>
      <c r="I320" s="2">
        <v>0</v>
      </c>
      <c r="J320" s="2">
        <v>0</v>
      </c>
      <c r="K320" s="2">
        <v>868.2</v>
      </c>
      <c r="L320" s="4">
        <v>3981.2</v>
      </c>
      <c r="M320" s="2">
        <v>0</v>
      </c>
      <c r="N320" s="2">
        <v>219.8</v>
      </c>
      <c r="O320" s="2">
        <v>528</v>
      </c>
      <c r="P320" s="4">
        <v>8454.6</v>
      </c>
      <c r="Q320" s="4">
        <v>19501.8</v>
      </c>
      <c r="R320" s="4">
        <v>13940.5</v>
      </c>
      <c r="S320" s="4">
        <v>2634.2</v>
      </c>
      <c r="T320" s="2">
        <v>0</v>
      </c>
      <c r="U320" s="4">
        <v>4713.8500000000004</v>
      </c>
      <c r="V320" s="4">
        <v>1017.7</v>
      </c>
      <c r="W320" s="2">
        <v>0</v>
      </c>
      <c r="X320" s="2">
        <v>197.8</v>
      </c>
      <c r="Y320" s="4">
        <v>11816.9</v>
      </c>
      <c r="Z320" s="4">
        <v>172958.7</v>
      </c>
      <c r="AA320" s="4">
        <v>246878.9</v>
      </c>
      <c r="AB320" s="4">
        <v>217658.8</v>
      </c>
      <c r="AC320" s="4">
        <v>292632.09999999998</v>
      </c>
      <c r="AD320" s="4">
        <v>316044.25</v>
      </c>
      <c r="AE320" s="2">
        <v>0</v>
      </c>
      <c r="AF320" s="4">
        <v>216182.39999999999</v>
      </c>
      <c r="AG320" s="2">
        <v>0</v>
      </c>
      <c r="AH320" s="4">
        <v>2461365.5</v>
      </c>
      <c r="AI320" s="2">
        <v>0</v>
      </c>
      <c r="AJ320" s="2">
        <v>0</v>
      </c>
      <c r="AK320" s="2">
        <v>0</v>
      </c>
      <c r="AL320" s="4">
        <v>6520.8</v>
      </c>
      <c r="AM320" s="2">
        <v>0</v>
      </c>
      <c r="AN320" s="3">
        <f t="shared" si="16"/>
        <v>410270.6</v>
      </c>
      <c r="AO320">
        <f t="shared" si="17"/>
        <v>1309197.8999999999</v>
      </c>
      <c r="AP320">
        <f t="shared" si="18"/>
        <v>2684068.6999999997</v>
      </c>
      <c r="AQ320" s="3">
        <f t="shared" si="19"/>
        <v>4403537.1999999993</v>
      </c>
    </row>
    <row r="321" spans="1:43" x14ac:dyDescent="0.25">
      <c r="A321" s="2">
        <v>15</v>
      </c>
      <c r="B321" s="2">
        <v>2020</v>
      </c>
      <c r="C321" s="2">
        <v>7</v>
      </c>
      <c r="D321" s="4">
        <v>31894.7</v>
      </c>
      <c r="E321" s="4">
        <v>202800.3</v>
      </c>
      <c r="F321" s="4">
        <v>127964.5</v>
      </c>
      <c r="G321" s="2">
        <v>84.4</v>
      </c>
      <c r="H321" s="4">
        <v>1647.4</v>
      </c>
      <c r="I321" s="2">
        <v>0</v>
      </c>
      <c r="J321" s="2">
        <v>0</v>
      </c>
      <c r="K321" s="2">
        <v>789.5</v>
      </c>
      <c r="L321" s="4">
        <v>2952.6</v>
      </c>
      <c r="M321" s="2">
        <v>0</v>
      </c>
      <c r="N321" s="2">
        <v>233.8</v>
      </c>
      <c r="O321" s="2">
        <v>586.6</v>
      </c>
      <c r="P321" s="4">
        <v>10206.9</v>
      </c>
      <c r="Q321" s="4">
        <v>20127.900000000001</v>
      </c>
      <c r="R321" s="4">
        <v>24207.8</v>
      </c>
      <c r="S321" s="4">
        <v>9514.5</v>
      </c>
      <c r="T321" s="2">
        <v>0</v>
      </c>
      <c r="U321" s="2">
        <v>0</v>
      </c>
      <c r="V321" s="4">
        <v>1077</v>
      </c>
      <c r="W321" s="2">
        <v>0</v>
      </c>
      <c r="X321" s="2">
        <v>178.6</v>
      </c>
      <c r="Y321" s="4">
        <v>11653.3</v>
      </c>
      <c r="Z321" s="4">
        <v>169011.20000000001</v>
      </c>
      <c r="AA321" s="4">
        <v>245809.9</v>
      </c>
      <c r="AB321" s="4">
        <v>206186.5</v>
      </c>
      <c r="AC321" s="4">
        <v>311444.7</v>
      </c>
      <c r="AD321" s="4">
        <v>345731.7</v>
      </c>
      <c r="AE321" s="2">
        <v>0</v>
      </c>
      <c r="AF321" s="4">
        <v>225699.20000000001</v>
      </c>
      <c r="AG321" s="2">
        <v>0</v>
      </c>
      <c r="AH321" s="4">
        <v>58879</v>
      </c>
      <c r="AI321" s="2">
        <v>0</v>
      </c>
      <c r="AJ321" s="2">
        <v>0</v>
      </c>
      <c r="AK321" s="2">
        <v>0</v>
      </c>
      <c r="AL321" s="4">
        <v>5580.1</v>
      </c>
      <c r="AM321" s="2">
        <v>0</v>
      </c>
      <c r="AN321" s="3">
        <f t="shared" si="16"/>
        <v>368133.4</v>
      </c>
      <c r="AO321">
        <f t="shared" si="17"/>
        <v>1355970.4</v>
      </c>
      <c r="AP321">
        <f t="shared" si="18"/>
        <v>290158.3</v>
      </c>
      <c r="AQ321" s="3">
        <f t="shared" si="19"/>
        <v>2014262.0999999999</v>
      </c>
    </row>
    <row r="322" spans="1:43" x14ac:dyDescent="0.25">
      <c r="A322" s="2">
        <v>15</v>
      </c>
      <c r="B322" s="2">
        <v>2020</v>
      </c>
      <c r="C322" s="2">
        <v>8</v>
      </c>
      <c r="D322" s="4">
        <v>30566.799999999999</v>
      </c>
      <c r="E322" s="4">
        <v>197149.5</v>
      </c>
      <c r="F322" s="4">
        <v>124758</v>
      </c>
      <c r="G322" s="2">
        <v>68</v>
      </c>
      <c r="H322" s="4">
        <v>1603.3</v>
      </c>
      <c r="I322" s="2">
        <v>0</v>
      </c>
      <c r="J322" s="2">
        <v>0</v>
      </c>
      <c r="K322" s="2">
        <v>720.6</v>
      </c>
      <c r="L322" s="4">
        <v>2925.2</v>
      </c>
      <c r="M322" s="2">
        <v>0</v>
      </c>
      <c r="N322" s="2">
        <v>218.4</v>
      </c>
      <c r="O322" s="2">
        <v>630.1</v>
      </c>
      <c r="P322" s="4">
        <v>9114.1</v>
      </c>
      <c r="Q322" s="4">
        <v>21215.3</v>
      </c>
      <c r="R322" s="4">
        <v>15184.4</v>
      </c>
      <c r="S322" s="4">
        <v>4908.5</v>
      </c>
      <c r="T322" s="2">
        <v>0</v>
      </c>
      <c r="U322" s="2">
        <v>0</v>
      </c>
      <c r="V322" s="4">
        <v>1014.7</v>
      </c>
      <c r="W322" s="2">
        <v>0</v>
      </c>
      <c r="X322" s="2">
        <v>206.2</v>
      </c>
      <c r="Y322" s="4">
        <v>12068.2</v>
      </c>
      <c r="Z322" s="4">
        <v>173874.1</v>
      </c>
      <c r="AA322" s="4">
        <v>253205.2</v>
      </c>
      <c r="AB322" s="4">
        <v>202789.5</v>
      </c>
      <c r="AC322" s="4">
        <v>348535.9</v>
      </c>
      <c r="AD322" s="4">
        <v>350725.6</v>
      </c>
      <c r="AE322" s="2">
        <v>0</v>
      </c>
      <c r="AF322" s="4">
        <v>220542.5</v>
      </c>
      <c r="AG322" s="2">
        <v>0</v>
      </c>
      <c r="AH322" s="4">
        <v>2495127.4</v>
      </c>
      <c r="AI322" s="2">
        <v>0</v>
      </c>
      <c r="AJ322" s="2">
        <v>0</v>
      </c>
      <c r="AK322" s="2">
        <v>0</v>
      </c>
      <c r="AL322" s="4">
        <v>4913.5</v>
      </c>
      <c r="AM322" s="2">
        <v>0</v>
      </c>
      <c r="AN322" s="3">
        <f t="shared" si="16"/>
        <v>357791.39999999997</v>
      </c>
      <c r="AO322">
        <f t="shared" si="17"/>
        <v>1393690.2</v>
      </c>
      <c r="AP322">
        <f t="shared" si="18"/>
        <v>2720583.4</v>
      </c>
      <c r="AQ322" s="3">
        <f t="shared" si="19"/>
        <v>4472065</v>
      </c>
    </row>
    <row r="323" spans="1:43" x14ac:dyDescent="0.25">
      <c r="A323" s="2">
        <v>15</v>
      </c>
      <c r="B323" s="2">
        <v>2020</v>
      </c>
      <c r="C323" s="2">
        <v>9</v>
      </c>
      <c r="D323" s="4">
        <v>29703.3</v>
      </c>
      <c r="E323" s="4">
        <v>192844.79999999999</v>
      </c>
      <c r="F323" s="4">
        <v>123015.6</v>
      </c>
      <c r="G323" s="2">
        <v>72.7</v>
      </c>
      <c r="H323" s="4">
        <v>1737.4</v>
      </c>
      <c r="I323" s="2">
        <v>0</v>
      </c>
      <c r="J323" s="2">
        <v>0</v>
      </c>
      <c r="K323" s="2">
        <v>849.8</v>
      </c>
      <c r="L323" s="4">
        <v>2884.5</v>
      </c>
      <c r="M323" s="2">
        <v>0</v>
      </c>
      <c r="N323" s="2">
        <v>218.4</v>
      </c>
      <c r="O323" s="2">
        <v>706.1</v>
      </c>
      <c r="P323" s="4">
        <v>9596.4</v>
      </c>
      <c r="Q323" s="4">
        <v>20661</v>
      </c>
      <c r="R323" s="4">
        <v>21821.4</v>
      </c>
      <c r="S323" s="4">
        <v>4472.1000000000004</v>
      </c>
      <c r="T323" s="2">
        <v>0</v>
      </c>
      <c r="U323" s="2">
        <v>0</v>
      </c>
      <c r="V323" s="4">
        <v>1001.5</v>
      </c>
      <c r="W323" s="2">
        <v>0</v>
      </c>
      <c r="X323" s="2">
        <v>206.2</v>
      </c>
      <c r="Y323" s="4">
        <v>12052.4</v>
      </c>
      <c r="Z323" s="4">
        <v>165067.6</v>
      </c>
      <c r="AA323" s="4">
        <v>260423.9</v>
      </c>
      <c r="AB323" s="4">
        <v>201169.4</v>
      </c>
      <c r="AC323" s="4">
        <v>366724.3</v>
      </c>
      <c r="AD323" s="4">
        <v>352212.7</v>
      </c>
      <c r="AE323" s="2">
        <v>0</v>
      </c>
      <c r="AF323" s="4">
        <v>236149.8</v>
      </c>
      <c r="AG323" s="2">
        <v>0</v>
      </c>
      <c r="AH323" s="4">
        <v>1966638.7</v>
      </c>
      <c r="AI323" s="2">
        <v>0</v>
      </c>
      <c r="AJ323" s="2">
        <v>0</v>
      </c>
      <c r="AK323" s="2">
        <v>0</v>
      </c>
      <c r="AL323" s="4">
        <v>5006.3999999999996</v>
      </c>
      <c r="AM323" s="2">
        <v>0</v>
      </c>
      <c r="AN323" s="3">
        <f t="shared" si="16"/>
        <v>351108.1</v>
      </c>
      <c r="AO323">
        <f t="shared" si="17"/>
        <v>1416333.4</v>
      </c>
      <c r="AP323">
        <f t="shared" si="18"/>
        <v>2207794.9</v>
      </c>
      <c r="AQ323" s="3">
        <f t="shared" si="19"/>
        <v>3975236.4</v>
      </c>
    </row>
    <row r="324" spans="1:43" x14ac:dyDescent="0.25">
      <c r="A324" s="2">
        <v>15</v>
      </c>
      <c r="B324" s="2">
        <v>2020</v>
      </c>
      <c r="C324" s="2">
        <v>10</v>
      </c>
      <c r="D324" s="4">
        <v>32253.9</v>
      </c>
      <c r="E324" s="4">
        <v>205558</v>
      </c>
      <c r="F324" s="4">
        <v>139529.70000000001</v>
      </c>
      <c r="G324" s="2">
        <v>61.6</v>
      </c>
      <c r="H324" s="4">
        <v>2129.1999999999998</v>
      </c>
      <c r="I324" s="2">
        <v>0</v>
      </c>
      <c r="J324" s="2">
        <v>0</v>
      </c>
      <c r="K324" s="4">
        <v>1593.6</v>
      </c>
      <c r="L324" s="4">
        <v>6233</v>
      </c>
      <c r="M324" s="2">
        <v>0</v>
      </c>
      <c r="N324" s="2">
        <v>233.8</v>
      </c>
      <c r="O324" s="2">
        <v>673.8</v>
      </c>
      <c r="P324" s="4">
        <v>8849.2999999999993</v>
      </c>
      <c r="Q324" s="4">
        <v>25294.5</v>
      </c>
      <c r="R324" s="4">
        <v>24354.7</v>
      </c>
      <c r="S324" s="4">
        <v>10218</v>
      </c>
      <c r="T324" s="2">
        <v>0</v>
      </c>
      <c r="U324" s="2">
        <v>0</v>
      </c>
      <c r="V324" s="4">
        <v>1034.9000000000001</v>
      </c>
      <c r="W324" s="2">
        <v>0</v>
      </c>
      <c r="X324" s="2">
        <v>182.4</v>
      </c>
      <c r="Y324" s="4">
        <v>12536.2</v>
      </c>
      <c r="Z324" s="4">
        <v>173422.8</v>
      </c>
      <c r="AA324" s="4">
        <v>272244.7</v>
      </c>
      <c r="AB324" s="4">
        <v>208345.9</v>
      </c>
      <c r="AC324" s="4">
        <v>371590.7</v>
      </c>
      <c r="AD324" s="4">
        <v>343071.9</v>
      </c>
      <c r="AE324" s="2">
        <v>0</v>
      </c>
      <c r="AF324" s="4">
        <v>237791.3</v>
      </c>
      <c r="AG324" s="2">
        <v>0</v>
      </c>
      <c r="AH324" s="4">
        <v>2655862.5</v>
      </c>
      <c r="AI324" s="2">
        <v>0</v>
      </c>
      <c r="AJ324" s="2">
        <v>0</v>
      </c>
      <c r="AK324" s="2">
        <v>0</v>
      </c>
      <c r="AL324" s="4">
        <v>6813.4</v>
      </c>
      <c r="AM324" s="2">
        <v>0</v>
      </c>
      <c r="AN324" s="3">
        <f t="shared" ref="AN324:AN387" si="20">SUM(D324:M324)</f>
        <v>387358.99999999994</v>
      </c>
      <c r="AO324">
        <f t="shared" ref="AO324:AO387" si="21">SUM(N324:AD324)</f>
        <v>1452053.6</v>
      </c>
      <c r="AP324">
        <f t="shared" ref="AP324:AP387" si="22">SUM(AE324:AM324)</f>
        <v>2900467.1999999997</v>
      </c>
      <c r="AQ324" s="3">
        <f t="shared" ref="AQ324:AQ387" si="23">SUM(AN324:AP324)</f>
        <v>4739879.8</v>
      </c>
    </row>
    <row r="325" spans="1:43" x14ac:dyDescent="0.25">
      <c r="A325" s="2">
        <v>15</v>
      </c>
      <c r="B325" s="2">
        <v>2020</v>
      </c>
      <c r="C325" s="2">
        <v>11</v>
      </c>
      <c r="D325" s="4">
        <v>36758</v>
      </c>
      <c r="E325" s="4">
        <v>236009.8</v>
      </c>
      <c r="F325" s="4">
        <v>167959.5</v>
      </c>
      <c r="G325" s="2">
        <v>69.900000000000006</v>
      </c>
      <c r="H325" s="4">
        <v>3243.9</v>
      </c>
      <c r="I325" s="2">
        <v>0</v>
      </c>
      <c r="J325" s="2">
        <v>0</v>
      </c>
      <c r="K325" s="4">
        <v>3398.8</v>
      </c>
      <c r="L325" s="4">
        <v>10854.7</v>
      </c>
      <c r="M325" s="2">
        <v>0</v>
      </c>
      <c r="N325" s="2">
        <v>219.8</v>
      </c>
      <c r="O325" s="2">
        <v>807.8</v>
      </c>
      <c r="P325" s="4">
        <v>9469.7999999999993</v>
      </c>
      <c r="Q325" s="4">
        <v>27288.7</v>
      </c>
      <c r="R325" s="4">
        <v>24537.599999999999</v>
      </c>
      <c r="S325" s="4">
        <v>4721.2</v>
      </c>
      <c r="T325" s="2">
        <v>0</v>
      </c>
      <c r="U325" s="4">
        <v>3293.24</v>
      </c>
      <c r="V325" s="4">
        <v>1008.9</v>
      </c>
      <c r="W325" s="2">
        <v>0</v>
      </c>
      <c r="X325" s="2">
        <v>183.9</v>
      </c>
      <c r="Y325" s="4">
        <v>13600.3</v>
      </c>
      <c r="Z325" s="4">
        <v>206928.5</v>
      </c>
      <c r="AA325" s="4">
        <v>306882.8</v>
      </c>
      <c r="AB325" s="4">
        <v>226533</v>
      </c>
      <c r="AC325" s="4">
        <v>352017.1</v>
      </c>
      <c r="AD325" s="4">
        <v>289737.96000000002</v>
      </c>
      <c r="AE325" s="2">
        <v>0</v>
      </c>
      <c r="AF325" s="4">
        <v>202693.8</v>
      </c>
      <c r="AG325" s="2">
        <v>0</v>
      </c>
      <c r="AH325" s="4">
        <v>2192017.9</v>
      </c>
      <c r="AI325" s="2">
        <v>0</v>
      </c>
      <c r="AJ325" s="2">
        <v>0</v>
      </c>
      <c r="AK325" s="2">
        <v>0</v>
      </c>
      <c r="AL325" s="4">
        <v>8300.2000000000007</v>
      </c>
      <c r="AM325" s="2">
        <v>0</v>
      </c>
      <c r="AN325" s="3">
        <f t="shared" si="20"/>
        <v>458294.60000000003</v>
      </c>
      <c r="AO325">
        <f t="shared" si="21"/>
        <v>1467230.6</v>
      </c>
      <c r="AP325">
        <f t="shared" si="22"/>
        <v>2403011.9</v>
      </c>
      <c r="AQ325" s="3">
        <f t="shared" si="23"/>
        <v>4328537.0999999996</v>
      </c>
    </row>
    <row r="326" spans="1:43" x14ac:dyDescent="0.25">
      <c r="A326" s="2">
        <v>15</v>
      </c>
      <c r="B326" s="2">
        <v>2020</v>
      </c>
      <c r="C326" s="2">
        <v>12</v>
      </c>
      <c r="D326" s="4">
        <v>72583</v>
      </c>
      <c r="E326" s="4">
        <v>580498.9</v>
      </c>
      <c r="F326" s="4">
        <v>391214.7</v>
      </c>
      <c r="G326" s="2">
        <v>156.19999999999999</v>
      </c>
      <c r="H326" s="4">
        <v>4249.6000000000004</v>
      </c>
      <c r="I326" s="2">
        <v>0</v>
      </c>
      <c r="J326" s="2">
        <v>0</v>
      </c>
      <c r="K326" s="4">
        <v>7020.6</v>
      </c>
      <c r="L326" s="4">
        <v>18523.5</v>
      </c>
      <c r="M326" s="2">
        <v>0</v>
      </c>
      <c r="N326" s="2">
        <v>219.8</v>
      </c>
      <c r="O326" s="2">
        <v>679.7</v>
      </c>
      <c r="P326" s="4">
        <v>16310.4</v>
      </c>
      <c r="Q326" s="4">
        <v>35517.1</v>
      </c>
      <c r="R326" s="4">
        <v>40597</v>
      </c>
      <c r="S326" s="4">
        <v>11904.9</v>
      </c>
      <c r="T326" s="2">
        <v>0</v>
      </c>
      <c r="U326" s="2">
        <v>0</v>
      </c>
      <c r="V326" s="4">
        <v>1024.4000000000001</v>
      </c>
      <c r="W326" s="2">
        <v>0</v>
      </c>
      <c r="X326" s="2">
        <v>197.9</v>
      </c>
      <c r="Y326" s="4">
        <v>23617.8</v>
      </c>
      <c r="Z326" s="4">
        <v>296356.5</v>
      </c>
      <c r="AA326" s="4">
        <v>408367.1</v>
      </c>
      <c r="AB326" s="4">
        <v>258876</v>
      </c>
      <c r="AC326" s="4">
        <v>439995.9</v>
      </c>
      <c r="AD326" s="4">
        <v>339263.3</v>
      </c>
      <c r="AE326" s="2">
        <v>0</v>
      </c>
      <c r="AF326" s="4">
        <v>202626.1</v>
      </c>
      <c r="AG326" s="2">
        <v>0</v>
      </c>
      <c r="AH326" s="4">
        <v>2357917.7000000002</v>
      </c>
      <c r="AI326" s="2">
        <v>0</v>
      </c>
      <c r="AJ326" s="2">
        <v>0</v>
      </c>
      <c r="AK326" s="2">
        <v>0</v>
      </c>
      <c r="AL326" s="4">
        <v>26954.6</v>
      </c>
      <c r="AM326" s="2">
        <v>0</v>
      </c>
      <c r="AN326" s="3">
        <f t="shared" si="20"/>
        <v>1074246.5000000002</v>
      </c>
      <c r="AO326">
        <f t="shared" si="21"/>
        <v>1872927.8</v>
      </c>
      <c r="AP326">
        <f t="shared" si="22"/>
        <v>2587498.4000000004</v>
      </c>
      <c r="AQ326" s="3">
        <f t="shared" si="23"/>
        <v>5534672.7000000011</v>
      </c>
    </row>
    <row r="327" spans="1:43" x14ac:dyDescent="0.25">
      <c r="A327" s="2">
        <v>16</v>
      </c>
      <c r="B327" s="2">
        <v>2020</v>
      </c>
      <c r="C327" s="2">
        <v>1</v>
      </c>
      <c r="D327" s="4">
        <v>112491.8</v>
      </c>
      <c r="E327" s="4">
        <v>98367.2</v>
      </c>
      <c r="F327" s="4">
        <v>462779.4</v>
      </c>
      <c r="G327" s="2">
        <v>43.7</v>
      </c>
      <c r="H327" s="4">
        <v>75279.399999999994</v>
      </c>
      <c r="I327" s="2">
        <v>12.5</v>
      </c>
      <c r="J327" s="2">
        <v>178</v>
      </c>
      <c r="K327" s="4">
        <v>40006.199999999997</v>
      </c>
      <c r="L327" s="4">
        <v>22445</v>
      </c>
      <c r="M327" s="4">
        <v>7828.3</v>
      </c>
      <c r="N327" s="4">
        <v>1271.8</v>
      </c>
      <c r="O327" s="2">
        <v>366.4</v>
      </c>
      <c r="P327" s="4">
        <v>15650.3</v>
      </c>
      <c r="Q327" s="4">
        <v>95243.5</v>
      </c>
      <c r="R327" s="4">
        <v>79864.100000000006</v>
      </c>
      <c r="S327" s="4">
        <v>18415.7</v>
      </c>
      <c r="T327" s="2">
        <v>0</v>
      </c>
      <c r="U327" s="2">
        <v>0</v>
      </c>
      <c r="V327" s="4">
        <v>1883.4</v>
      </c>
      <c r="W327" s="4">
        <v>2651.5</v>
      </c>
      <c r="X327" s="2">
        <v>187.2</v>
      </c>
      <c r="Y327" s="4">
        <v>37491.300000000003</v>
      </c>
      <c r="Z327" s="4">
        <v>592055.19999999995</v>
      </c>
      <c r="AA327" s="4">
        <v>955838</v>
      </c>
      <c r="AB327" s="4">
        <v>522083.9</v>
      </c>
      <c r="AC327" s="4">
        <v>609691.6</v>
      </c>
      <c r="AD327" s="4">
        <v>533337.5</v>
      </c>
      <c r="AE327" s="2">
        <v>0</v>
      </c>
      <c r="AF327" s="2">
        <v>0</v>
      </c>
      <c r="AG327" s="2">
        <v>0</v>
      </c>
      <c r="AH327" s="2">
        <v>0</v>
      </c>
      <c r="AI327" s="2">
        <v>0</v>
      </c>
      <c r="AJ327" s="2">
        <v>0</v>
      </c>
      <c r="AK327" s="2">
        <v>0</v>
      </c>
      <c r="AL327" s="2">
        <v>0</v>
      </c>
      <c r="AM327" s="2">
        <v>0</v>
      </c>
      <c r="AN327" s="3">
        <f t="shared" si="20"/>
        <v>819431.5</v>
      </c>
      <c r="AO327">
        <f t="shared" si="21"/>
        <v>3466031.4</v>
      </c>
      <c r="AP327">
        <f t="shared" si="22"/>
        <v>0</v>
      </c>
      <c r="AQ327" s="3">
        <f t="shared" si="23"/>
        <v>4285462.9000000004</v>
      </c>
    </row>
    <row r="328" spans="1:43" x14ac:dyDescent="0.25">
      <c r="A328" s="2">
        <v>16</v>
      </c>
      <c r="B328" s="2">
        <v>2020</v>
      </c>
      <c r="C328" s="2">
        <v>2</v>
      </c>
      <c r="D328" s="4">
        <v>111392.8</v>
      </c>
      <c r="E328" s="4">
        <v>94319.3</v>
      </c>
      <c r="F328" s="4">
        <v>476629.5</v>
      </c>
      <c r="G328" s="2">
        <v>33.9</v>
      </c>
      <c r="H328" s="4">
        <v>79673.5</v>
      </c>
      <c r="I328" s="2">
        <v>12.5</v>
      </c>
      <c r="J328" s="2">
        <v>130.30000000000001</v>
      </c>
      <c r="K328" s="4">
        <v>42549.5</v>
      </c>
      <c r="L328" s="4">
        <v>24963.200000000001</v>
      </c>
      <c r="M328" s="4">
        <v>7038.1</v>
      </c>
      <c r="N328" s="4">
        <v>1238.9000000000001</v>
      </c>
      <c r="O328" s="2">
        <v>316.39999999999998</v>
      </c>
      <c r="P328" s="4">
        <v>17492.599999999999</v>
      </c>
      <c r="Q328" s="4">
        <v>102908.3</v>
      </c>
      <c r="R328" s="4">
        <v>78852.899999999994</v>
      </c>
      <c r="S328" s="4">
        <v>15996.4</v>
      </c>
      <c r="T328" s="2">
        <v>0</v>
      </c>
      <c r="U328" s="2">
        <v>0</v>
      </c>
      <c r="V328" s="4">
        <v>1866.4</v>
      </c>
      <c r="W328" s="4">
        <v>2665.2</v>
      </c>
      <c r="X328" s="2">
        <v>102.9</v>
      </c>
      <c r="Y328" s="4">
        <v>39575.800000000003</v>
      </c>
      <c r="Z328" s="4">
        <v>699499</v>
      </c>
      <c r="AA328" s="4">
        <v>953542.9</v>
      </c>
      <c r="AB328" s="4">
        <v>516557.1</v>
      </c>
      <c r="AC328" s="4">
        <v>592183.4</v>
      </c>
      <c r="AD328" s="4">
        <v>521098.3</v>
      </c>
      <c r="AE328" s="2">
        <v>0</v>
      </c>
      <c r="AF328" s="2">
        <v>0</v>
      </c>
      <c r="AG328" s="2">
        <v>0</v>
      </c>
      <c r="AH328" s="2">
        <v>0</v>
      </c>
      <c r="AI328" s="2">
        <v>0</v>
      </c>
      <c r="AJ328" s="2">
        <v>0</v>
      </c>
      <c r="AK328" s="2">
        <v>0</v>
      </c>
      <c r="AL328" s="2">
        <v>0</v>
      </c>
      <c r="AM328" s="2">
        <v>0</v>
      </c>
      <c r="AN328" s="3">
        <f t="shared" si="20"/>
        <v>836742.6</v>
      </c>
      <c r="AO328">
        <f t="shared" si="21"/>
        <v>3543896.5</v>
      </c>
      <c r="AP328">
        <f t="shared" si="22"/>
        <v>0</v>
      </c>
      <c r="AQ328" s="3">
        <f t="shared" si="23"/>
        <v>4380639.0999999996</v>
      </c>
    </row>
    <row r="329" spans="1:43" x14ac:dyDescent="0.25">
      <c r="A329" s="2">
        <v>16</v>
      </c>
      <c r="B329" s="2">
        <v>2020</v>
      </c>
      <c r="C329" s="2">
        <v>3</v>
      </c>
      <c r="D329" s="4">
        <v>107920</v>
      </c>
      <c r="E329" s="4">
        <v>99038.1</v>
      </c>
      <c r="F329" s="4">
        <v>488780.2</v>
      </c>
      <c r="G329" s="2">
        <v>51.2</v>
      </c>
      <c r="H329" s="4">
        <v>78293.2</v>
      </c>
      <c r="I329" s="2">
        <v>8.4</v>
      </c>
      <c r="J329" s="2">
        <v>200.7</v>
      </c>
      <c r="K329" s="4">
        <v>38480.5</v>
      </c>
      <c r="L329" s="4">
        <v>23479.599999999999</v>
      </c>
      <c r="M329" s="4">
        <v>6495.8</v>
      </c>
      <c r="N329" s="4">
        <v>1072.3</v>
      </c>
      <c r="O329" s="2">
        <v>315.7</v>
      </c>
      <c r="P329" s="4">
        <v>17837.7</v>
      </c>
      <c r="Q329" s="4">
        <v>102585.9</v>
      </c>
      <c r="R329" s="4">
        <v>71802.399999999994</v>
      </c>
      <c r="S329" s="4">
        <v>15787.6</v>
      </c>
      <c r="T329" s="2">
        <v>0</v>
      </c>
      <c r="U329" s="2">
        <v>0</v>
      </c>
      <c r="V329" s="4">
        <v>2005.2</v>
      </c>
      <c r="W329" s="4">
        <v>3785</v>
      </c>
      <c r="X329" s="2">
        <v>756.5</v>
      </c>
      <c r="Y329" s="4">
        <v>39512.1</v>
      </c>
      <c r="Z329" s="4">
        <v>689524.6</v>
      </c>
      <c r="AA329" s="4">
        <v>956620.1</v>
      </c>
      <c r="AB329" s="4">
        <v>498850.7</v>
      </c>
      <c r="AC329" s="4">
        <v>567112.30000000005</v>
      </c>
      <c r="AD329" s="4">
        <v>484077.4</v>
      </c>
      <c r="AE329" s="2">
        <v>0</v>
      </c>
      <c r="AF329" s="2">
        <v>0</v>
      </c>
      <c r="AG329" s="2">
        <v>0</v>
      </c>
      <c r="AH329" s="2">
        <v>0</v>
      </c>
      <c r="AI329" s="2">
        <v>0</v>
      </c>
      <c r="AJ329" s="2">
        <v>0</v>
      </c>
      <c r="AK329" s="2">
        <v>0</v>
      </c>
      <c r="AL329" s="2">
        <v>0</v>
      </c>
      <c r="AM329" s="2">
        <v>0</v>
      </c>
      <c r="AN329" s="3">
        <f t="shared" si="20"/>
        <v>842747.7</v>
      </c>
      <c r="AO329">
        <f t="shared" si="21"/>
        <v>3451645.5000000005</v>
      </c>
      <c r="AP329">
        <f t="shared" si="22"/>
        <v>0</v>
      </c>
      <c r="AQ329" s="3">
        <f t="shared" si="23"/>
        <v>4294393.2</v>
      </c>
    </row>
    <row r="330" spans="1:43" x14ac:dyDescent="0.25">
      <c r="A330" s="2">
        <v>16</v>
      </c>
      <c r="B330" s="2">
        <v>2020</v>
      </c>
      <c r="C330" s="2">
        <v>4</v>
      </c>
      <c r="D330" s="4">
        <v>96205.4</v>
      </c>
      <c r="E330" s="4">
        <v>94532.5</v>
      </c>
      <c r="F330" s="4">
        <v>427647.4</v>
      </c>
      <c r="G330" s="2">
        <v>46.1</v>
      </c>
      <c r="H330" s="4">
        <v>51503.7</v>
      </c>
      <c r="I330" s="2">
        <v>4.2</v>
      </c>
      <c r="J330" s="2">
        <v>8.1999999999999993</v>
      </c>
      <c r="K330" s="4">
        <v>15287</v>
      </c>
      <c r="L330" s="4">
        <v>13933.2</v>
      </c>
      <c r="M330" s="4">
        <v>4278.3999999999996</v>
      </c>
      <c r="N330" s="2">
        <v>782</v>
      </c>
      <c r="O330" s="2">
        <v>258.3</v>
      </c>
      <c r="P330" s="4">
        <v>12032.5</v>
      </c>
      <c r="Q330" s="4">
        <v>72070.7</v>
      </c>
      <c r="R330" s="4">
        <v>45891.6</v>
      </c>
      <c r="S330" s="4">
        <v>14582.4</v>
      </c>
      <c r="T330" s="2">
        <v>0</v>
      </c>
      <c r="U330" s="2">
        <v>0</v>
      </c>
      <c r="V330" s="4">
        <v>1965.8</v>
      </c>
      <c r="W330" s="4">
        <v>4063.5</v>
      </c>
      <c r="X330" s="2">
        <v>184.3</v>
      </c>
      <c r="Y330" s="4">
        <v>26161.9</v>
      </c>
      <c r="Z330" s="4">
        <v>475374.5</v>
      </c>
      <c r="AA330" s="4">
        <v>633152.30000000005</v>
      </c>
      <c r="AB330" s="4">
        <v>394968.6</v>
      </c>
      <c r="AC330" s="4">
        <v>496899.5</v>
      </c>
      <c r="AD330" s="4">
        <v>444304</v>
      </c>
      <c r="AE330" s="2">
        <v>0</v>
      </c>
      <c r="AF330" s="2">
        <v>0</v>
      </c>
      <c r="AG330" s="2">
        <v>0</v>
      </c>
      <c r="AH330" s="2">
        <v>0</v>
      </c>
      <c r="AI330" s="2">
        <v>0</v>
      </c>
      <c r="AJ330" s="2">
        <v>0</v>
      </c>
      <c r="AK330" s="2">
        <v>0</v>
      </c>
      <c r="AL330" s="2">
        <v>0</v>
      </c>
      <c r="AM330" s="2">
        <v>0</v>
      </c>
      <c r="AN330" s="3">
        <f t="shared" si="20"/>
        <v>703446.09999999986</v>
      </c>
      <c r="AO330">
        <f t="shared" si="21"/>
        <v>2622691.9</v>
      </c>
      <c r="AP330">
        <f t="shared" si="22"/>
        <v>0</v>
      </c>
      <c r="AQ330" s="3">
        <f t="shared" si="23"/>
        <v>3326138</v>
      </c>
    </row>
    <row r="331" spans="1:43" x14ac:dyDescent="0.25">
      <c r="A331" s="2">
        <v>16</v>
      </c>
      <c r="B331" s="2">
        <v>2020</v>
      </c>
      <c r="C331" s="2">
        <v>5</v>
      </c>
      <c r="D331" s="4">
        <v>80914.3</v>
      </c>
      <c r="E331" s="4">
        <v>81926</v>
      </c>
      <c r="F331" s="4">
        <v>332202.5</v>
      </c>
      <c r="G331" s="2">
        <v>41.5</v>
      </c>
      <c r="H331" s="4">
        <v>38198.199999999997</v>
      </c>
      <c r="I331" s="4">
        <v>2251.1999999999998</v>
      </c>
      <c r="J331" s="2">
        <v>3.5</v>
      </c>
      <c r="K331" s="4">
        <v>8577.2999999999993</v>
      </c>
      <c r="L331" s="4">
        <v>9485.7000000000007</v>
      </c>
      <c r="M331" s="4">
        <v>4772.1000000000004</v>
      </c>
      <c r="N331" s="2">
        <v>761.1</v>
      </c>
      <c r="O331" s="2">
        <v>289.89999999999998</v>
      </c>
      <c r="P331" s="4">
        <v>9110.5</v>
      </c>
      <c r="Q331" s="4">
        <v>48544.2</v>
      </c>
      <c r="R331" s="4">
        <v>33889.4</v>
      </c>
      <c r="S331" s="4">
        <v>13874.5</v>
      </c>
      <c r="T331" s="2">
        <v>0</v>
      </c>
      <c r="U331" s="2">
        <v>0</v>
      </c>
      <c r="V331" s="4">
        <v>1882</v>
      </c>
      <c r="W331" s="4">
        <v>3965.3</v>
      </c>
      <c r="X331" s="2">
        <v>185.6</v>
      </c>
      <c r="Y331" s="4">
        <v>18055.5</v>
      </c>
      <c r="Z331" s="4">
        <v>351749.8</v>
      </c>
      <c r="AA331" s="4">
        <v>449585.6</v>
      </c>
      <c r="AB331" s="4">
        <v>319729.7</v>
      </c>
      <c r="AC331" s="4">
        <v>557093.1</v>
      </c>
      <c r="AD331" s="4">
        <v>426235.4</v>
      </c>
      <c r="AE331" s="2">
        <v>0</v>
      </c>
      <c r="AF331" s="2">
        <v>0</v>
      </c>
      <c r="AG331" s="2">
        <v>0</v>
      </c>
      <c r="AH331" s="2">
        <v>0</v>
      </c>
      <c r="AI331" s="2">
        <v>0</v>
      </c>
      <c r="AJ331" s="2">
        <v>0</v>
      </c>
      <c r="AK331" s="2">
        <v>0</v>
      </c>
      <c r="AL331" s="2">
        <v>0</v>
      </c>
      <c r="AM331" s="2">
        <v>0</v>
      </c>
      <c r="AN331" s="3">
        <f t="shared" si="20"/>
        <v>558372.29999999993</v>
      </c>
      <c r="AO331">
        <f t="shared" si="21"/>
        <v>2234951.5999999996</v>
      </c>
      <c r="AP331">
        <f t="shared" si="22"/>
        <v>0</v>
      </c>
      <c r="AQ331" s="3">
        <f t="shared" si="23"/>
        <v>2793323.8999999994</v>
      </c>
    </row>
    <row r="332" spans="1:43" x14ac:dyDescent="0.25">
      <c r="A332" s="2">
        <v>16</v>
      </c>
      <c r="B332" s="2">
        <v>2020</v>
      </c>
      <c r="C332" s="2">
        <v>6</v>
      </c>
      <c r="D332" s="4">
        <v>61107.199999999997</v>
      </c>
      <c r="E332" s="4">
        <v>64714.1</v>
      </c>
      <c r="F332" s="4">
        <v>229239.1</v>
      </c>
      <c r="G332" s="2">
        <v>38</v>
      </c>
      <c r="H332" s="4">
        <v>28156</v>
      </c>
      <c r="I332" s="4">
        <v>1854.6</v>
      </c>
      <c r="J332" s="2">
        <v>3.5</v>
      </c>
      <c r="K332" s="4">
        <v>8077.4</v>
      </c>
      <c r="L332" s="4">
        <v>7709.6</v>
      </c>
      <c r="M332" s="4">
        <v>3163.7</v>
      </c>
      <c r="N332" s="2">
        <v>796.9</v>
      </c>
      <c r="O332" s="2">
        <v>330.5</v>
      </c>
      <c r="P332" s="4">
        <v>10752.4</v>
      </c>
      <c r="Q332" s="4">
        <v>65492.3</v>
      </c>
      <c r="R332" s="4">
        <v>44875.5</v>
      </c>
      <c r="S332" s="4">
        <v>14193.9</v>
      </c>
      <c r="T332" s="2">
        <v>0</v>
      </c>
      <c r="U332" s="2">
        <v>0</v>
      </c>
      <c r="V332" s="4">
        <v>1869.7</v>
      </c>
      <c r="W332" s="4">
        <v>2718.6</v>
      </c>
      <c r="X332" s="2">
        <v>192.3</v>
      </c>
      <c r="Y332" s="4">
        <v>22211.200000000001</v>
      </c>
      <c r="Z332" s="4">
        <v>439178.4</v>
      </c>
      <c r="AA332" s="4">
        <v>574725.6</v>
      </c>
      <c r="AB332" s="4">
        <v>329389.40000000002</v>
      </c>
      <c r="AC332" s="4">
        <v>578420.6</v>
      </c>
      <c r="AD332" s="4">
        <v>446831.8</v>
      </c>
      <c r="AE332" s="2">
        <v>0</v>
      </c>
      <c r="AF332" s="2">
        <v>0</v>
      </c>
      <c r="AG332" s="2">
        <v>0</v>
      </c>
      <c r="AH332" s="2">
        <v>0</v>
      </c>
      <c r="AI332" s="2">
        <v>0</v>
      </c>
      <c r="AJ332" s="2">
        <v>0</v>
      </c>
      <c r="AK332" s="2">
        <v>0</v>
      </c>
      <c r="AL332" s="2">
        <v>0</v>
      </c>
      <c r="AM332" s="2">
        <v>0</v>
      </c>
      <c r="AN332" s="3">
        <f t="shared" si="20"/>
        <v>404063.2</v>
      </c>
      <c r="AO332">
        <f t="shared" si="21"/>
        <v>2531979.1</v>
      </c>
      <c r="AP332">
        <f t="shared" si="22"/>
        <v>0</v>
      </c>
      <c r="AQ332" s="3">
        <f t="shared" si="23"/>
        <v>2936042.3000000003</v>
      </c>
    </row>
    <row r="333" spans="1:43" x14ac:dyDescent="0.25">
      <c r="A333" s="2">
        <v>16</v>
      </c>
      <c r="B333" s="2">
        <v>2020</v>
      </c>
      <c r="C333" s="2">
        <v>7</v>
      </c>
      <c r="D333" s="4">
        <v>39145.1</v>
      </c>
      <c r="E333" s="4">
        <v>47734.6</v>
      </c>
      <c r="F333" s="4">
        <v>122871.9</v>
      </c>
      <c r="G333" s="2">
        <v>47.8</v>
      </c>
      <c r="H333" s="4">
        <v>14866.7</v>
      </c>
      <c r="I333" s="4">
        <v>1169.3</v>
      </c>
      <c r="J333" s="2">
        <v>3.5</v>
      </c>
      <c r="K333" s="4">
        <v>4708.8999999999996</v>
      </c>
      <c r="L333" s="4">
        <v>3791</v>
      </c>
      <c r="M333" s="4">
        <v>2811.2</v>
      </c>
      <c r="N333" s="2">
        <v>755.4</v>
      </c>
      <c r="O333" s="2">
        <v>309.60000000000002</v>
      </c>
      <c r="P333" s="4">
        <v>11414.1</v>
      </c>
      <c r="Q333" s="4">
        <v>70153.100000000006</v>
      </c>
      <c r="R333" s="4">
        <v>48348.4</v>
      </c>
      <c r="S333" s="4">
        <v>14782.9</v>
      </c>
      <c r="T333" s="2">
        <v>0</v>
      </c>
      <c r="U333" s="2">
        <v>0</v>
      </c>
      <c r="V333" s="4">
        <v>2003.7</v>
      </c>
      <c r="W333" s="4">
        <v>3430.5</v>
      </c>
      <c r="X333" s="2">
        <v>199</v>
      </c>
      <c r="Y333" s="4">
        <v>23051.9</v>
      </c>
      <c r="Z333" s="4">
        <v>460022.4</v>
      </c>
      <c r="AA333" s="4">
        <v>594476</v>
      </c>
      <c r="AB333" s="4">
        <v>347465.1</v>
      </c>
      <c r="AC333" s="4">
        <v>480678.6</v>
      </c>
      <c r="AD333" s="4">
        <v>444050.6</v>
      </c>
      <c r="AE333" s="2">
        <v>0</v>
      </c>
      <c r="AF333" s="2">
        <v>0</v>
      </c>
      <c r="AG333" s="2">
        <v>0</v>
      </c>
      <c r="AH333" s="2">
        <v>0</v>
      </c>
      <c r="AI333" s="2">
        <v>0</v>
      </c>
      <c r="AJ333" s="2">
        <v>0</v>
      </c>
      <c r="AK333" s="2">
        <v>0</v>
      </c>
      <c r="AL333" s="2">
        <v>0</v>
      </c>
      <c r="AM333" s="2">
        <v>0</v>
      </c>
      <c r="AN333" s="3">
        <f t="shared" si="20"/>
        <v>237149.99999999997</v>
      </c>
      <c r="AO333">
        <f t="shared" si="21"/>
        <v>2501141.3000000003</v>
      </c>
      <c r="AP333">
        <f t="shared" si="22"/>
        <v>0</v>
      </c>
      <c r="AQ333" s="3">
        <f t="shared" si="23"/>
        <v>2738291.3000000003</v>
      </c>
    </row>
    <row r="334" spans="1:43" x14ac:dyDescent="0.25">
      <c r="A334" s="2">
        <v>16</v>
      </c>
      <c r="B334" s="2">
        <v>2020</v>
      </c>
      <c r="C334" s="2">
        <v>8</v>
      </c>
      <c r="D334" s="4">
        <v>34699.300000000003</v>
      </c>
      <c r="E334" s="4">
        <v>44286.3</v>
      </c>
      <c r="F334" s="4">
        <v>106267.8</v>
      </c>
      <c r="G334" s="2">
        <v>46.5</v>
      </c>
      <c r="H334" s="4">
        <v>11538.8</v>
      </c>
      <c r="I334" s="4">
        <v>1143.5</v>
      </c>
      <c r="J334" s="2">
        <v>4.5999999999999996</v>
      </c>
      <c r="K334" s="4">
        <v>5631</v>
      </c>
      <c r="L334" s="4">
        <v>3809.8</v>
      </c>
      <c r="M334" s="4">
        <v>2919.9</v>
      </c>
      <c r="N334" s="2">
        <v>704.3</v>
      </c>
      <c r="O334" s="2">
        <v>309.39999999999998</v>
      </c>
      <c r="P334" s="4">
        <v>10900</v>
      </c>
      <c r="Q334" s="4">
        <v>68908.2</v>
      </c>
      <c r="R334" s="4">
        <v>45675.3</v>
      </c>
      <c r="S334" s="4">
        <v>13925.4</v>
      </c>
      <c r="T334" s="2">
        <v>0</v>
      </c>
      <c r="U334" s="2">
        <v>0</v>
      </c>
      <c r="V334" s="4">
        <v>1785.5</v>
      </c>
      <c r="W334" s="4">
        <v>4018.9</v>
      </c>
      <c r="X334" s="2">
        <v>207.1</v>
      </c>
      <c r="Y334" s="4">
        <v>23565</v>
      </c>
      <c r="Z334" s="4">
        <v>458739.3</v>
      </c>
      <c r="AA334" s="4">
        <v>601548</v>
      </c>
      <c r="AB334" s="4">
        <v>354129.1</v>
      </c>
      <c r="AC334" s="4">
        <v>537848.19999999995</v>
      </c>
      <c r="AD334" s="4">
        <v>433540</v>
      </c>
      <c r="AE334" s="2">
        <v>0</v>
      </c>
      <c r="AF334" s="2">
        <v>0</v>
      </c>
      <c r="AG334" s="2">
        <v>0</v>
      </c>
      <c r="AH334" s="2">
        <v>0</v>
      </c>
      <c r="AI334" s="2">
        <v>0</v>
      </c>
      <c r="AJ334" s="2">
        <v>0</v>
      </c>
      <c r="AK334" s="2">
        <v>0</v>
      </c>
      <c r="AL334" s="2">
        <v>0</v>
      </c>
      <c r="AM334" s="2">
        <v>0</v>
      </c>
      <c r="AN334" s="3">
        <f t="shared" si="20"/>
        <v>210347.5</v>
      </c>
      <c r="AO334">
        <f t="shared" si="21"/>
        <v>2555803.7000000002</v>
      </c>
      <c r="AP334">
        <f t="shared" si="22"/>
        <v>0</v>
      </c>
      <c r="AQ334" s="3">
        <f t="shared" si="23"/>
        <v>2766151.2</v>
      </c>
    </row>
    <row r="335" spans="1:43" x14ac:dyDescent="0.25">
      <c r="A335" s="2">
        <v>16</v>
      </c>
      <c r="B335" s="2">
        <v>2020</v>
      </c>
      <c r="C335" s="2">
        <v>9</v>
      </c>
      <c r="D335" s="4">
        <v>32610.400000000001</v>
      </c>
      <c r="E335" s="4">
        <v>41692.5</v>
      </c>
      <c r="F335" s="4">
        <v>100978.6</v>
      </c>
      <c r="G335" s="2">
        <v>48</v>
      </c>
      <c r="H335" s="4">
        <v>11772.9</v>
      </c>
      <c r="I335" s="2">
        <v>983.3</v>
      </c>
      <c r="J335" s="2">
        <v>3.5</v>
      </c>
      <c r="K335" s="4">
        <v>5867.8</v>
      </c>
      <c r="L335" s="4">
        <v>3355.7</v>
      </c>
      <c r="M335" s="4">
        <v>3103.6</v>
      </c>
      <c r="N335" s="2">
        <v>588.79999999999995</v>
      </c>
      <c r="O335" s="2">
        <v>369.6</v>
      </c>
      <c r="P335" s="4">
        <v>10949.9</v>
      </c>
      <c r="Q335" s="4">
        <v>67076.399999999994</v>
      </c>
      <c r="R335" s="4">
        <v>46965.5</v>
      </c>
      <c r="S335" s="4">
        <v>13652.8</v>
      </c>
      <c r="T335" s="2">
        <v>0</v>
      </c>
      <c r="U335" s="2">
        <v>0</v>
      </c>
      <c r="V335" s="4">
        <v>1993.7</v>
      </c>
      <c r="W335" s="4">
        <v>3175.8</v>
      </c>
      <c r="X335" s="2">
        <v>195.5</v>
      </c>
      <c r="Y335" s="4">
        <v>20494.2</v>
      </c>
      <c r="Z335" s="4">
        <v>449980.1</v>
      </c>
      <c r="AA335" s="4">
        <v>588417.9</v>
      </c>
      <c r="AB335" s="4">
        <v>339147.6</v>
      </c>
      <c r="AC335" s="4">
        <v>349579.5</v>
      </c>
      <c r="AD335" s="4">
        <v>440244</v>
      </c>
      <c r="AE335" s="2">
        <v>0</v>
      </c>
      <c r="AF335" s="2">
        <v>0</v>
      </c>
      <c r="AG335" s="2">
        <v>0</v>
      </c>
      <c r="AH335" s="2">
        <v>0</v>
      </c>
      <c r="AI335" s="2">
        <v>0</v>
      </c>
      <c r="AJ335" s="2">
        <v>0</v>
      </c>
      <c r="AK335" s="2">
        <v>0</v>
      </c>
      <c r="AL335" s="2">
        <v>0</v>
      </c>
      <c r="AM335" s="2">
        <v>0</v>
      </c>
      <c r="AN335" s="3">
        <f t="shared" si="20"/>
        <v>200416.3</v>
      </c>
      <c r="AO335">
        <f t="shared" si="21"/>
        <v>2332831.3000000003</v>
      </c>
      <c r="AP335">
        <f t="shared" si="22"/>
        <v>0</v>
      </c>
      <c r="AQ335" s="3">
        <f t="shared" si="23"/>
        <v>2533247.6</v>
      </c>
    </row>
    <row r="336" spans="1:43" x14ac:dyDescent="0.25">
      <c r="A336" s="2">
        <v>16</v>
      </c>
      <c r="B336" s="2">
        <v>2020</v>
      </c>
      <c r="C336" s="2">
        <v>10</v>
      </c>
      <c r="D336" s="4">
        <v>39828.199999999997</v>
      </c>
      <c r="E336" s="4">
        <v>44876.800000000003</v>
      </c>
      <c r="F336" s="4">
        <v>129764.5</v>
      </c>
      <c r="G336" s="2">
        <v>58.8</v>
      </c>
      <c r="H336" s="4">
        <v>15176.8</v>
      </c>
      <c r="I336" s="4">
        <v>1786.4</v>
      </c>
      <c r="J336" s="2">
        <v>3.5</v>
      </c>
      <c r="K336" s="4">
        <v>6440.4</v>
      </c>
      <c r="L336" s="4">
        <v>5466.7</v>
      </c>
      <c r="M336" s="4">
        <v>3203.3</v>
      </c>
      <c r="N336" s="2">
        <v>505.5</v>
      </c>
      <c r="O336" s="2">
        <v>762.8</v>
      </c>
      <c r="P336" s="4">
        <v>11087.6</v>
      </c>
      <c r="Q336" s="4">
        <v>72167.600000000006</v>
      </c>
      <c r="R336" s="4">
        <v>52831.6</v>
      </c>
      <c r="S336" s="4">
        <v>13982.4</v>
      </c>
      <c r="T336" s="2">
        <v>0</v>
      </c>
      <c r="U336" s="2">
        <v>0</v>
      </c>
      <c r="V336" s="4">
        <v>1717.8</v>
      </c>
      <c r="W336" s="4">
        <v>3172</v>
      </c>
      <c r="X336" s="2">
        <v>217.9</v>
      </c>
      <c r="Y336" s="4">
        <v>21683.1</v>
      </c>
      <c r="Z336" s="4">
        <v>458875.5</v>
      </c>
      <c r="AA336" s="4">
        <v>610548</v>
      </c>
      <c r="AB336" s="4">
        <v>350509.7</v>
      </c>
      <c r="AC336" s="4">
        <v>450092.7</v>
      </c>
      <c r="AD336" s="4">
        <v>484244.5</v>
      </c>
      <c r="AE336" s="2">
        <v>0</v>
      </c>
      <c r="AF336" s="2">
        <v>0</v>
      </c>
      <c r="AG336" s="2">
        <v>0</v>
      </c>
      <c r="AH336" s="2">
        <v>0</v>
      </c>
      <c r="AI336" s="2">
        <v>0</v>
      </c>
      <c r="AJ336" s="2">
        <v>0</v>
      </c>
      <c r="AK336" s="2">
        <v>0</v>
      </c>
      <c r="AL336" s="2">
        <v>0</v>
      </c>
      <c r="AM336" s="2">
        <v>0</v>
      </c>
      <c r="AN336" s="3">
        <f t="shared" si="20"/>
        <v>246605.39999999997</v>
      </c>
      <c r="AO336">
        <f t="shared" si="21"/>
        <v>2532398.7000000002</v>
      </c>
      <c r="AP336">
        <f t="shared" si="22"/>
        <v>0</v>
      </c>
      <c r="AQ336" s="3">
        <f t="shared" si="23"/>
        <v>2779004.1</v>
      </c>
    </row>
    <row r="337" spans="1:43" x14ac:dyDescent="0.25">
      <c r="A337" s="2">
        <v>16</v>
      </c>
      <c r="B337" s="2">
        <v>2020</v>
      </c>
      <c r="C337" s="2">
        <v>11</v>
      </c>
      <c r="D337" s="4">
        <v>61547</v>
      </c>
      <c r="E337" s="4">
        <v>63652.2</v>
      </c>
      <c r="F337" s="4">
        <v>249390.1</v>
      </c>
      <c r="G337" s="2">
        <v>42.5</v>
      </c>
      <c r="H337" s="4">
        <v>28578.400000000001</v>
      </c>
      <c r="I337" s="4">
        <v>3302.2</v>
      </c>
      <c r="J337" s="2">
        <v>5.8</v>
      </c>
      <c r="K337" s="4">
        <v>14307.1</v>
      </c>
      <c r="L337" s="4">
        <v>10331</v>
      </c>
      <c r="M337" s="4">
        <v>4833.8999999999996</v>
      </c>
      <c r="N337" s="2">
        <v>480.6</v>
      </c>
      <c r="O337" s="2">
        <v>869.5</v>
      </c>
      <c r="P337" s="4">
        <v>12021.1</v>
      </c>
      <c r="Q337" s="4">
        <v>85303.6</v>
      </c>
      <c r="R337" s="4">
        <v>67091.100000000006</v>
      </c>
      <c r="S337" s="4">
        <v>12835.7</v>
      </c>
      <c r="T337" s="2">
        <v>0</v>
      </c>
      <c r="U337" s="2">
        <v>0</v>
      </c>
      <c r="V337" s="4">
        <v>1937</v>
      </c>
      <c r="W337" s="4">
        <v>3934.3</v>
      </c>
      <c r="X337" s="2">
        <v>261.39999999999998</v>
      </c>
      <c r="Y337" s="4">
        <v>27051</v>
      </c>
      <c r="Z337" s="4">
        <v>533460.69999999995</v>
      </c>
      <c r="AA337" s="4">
        <v>697244.1</v>
      </c>
      <c r="AB337" s="4">
        <v>393898.8</v>
      </c>
      <c r="AC337" s="4">
        <v>625969</v>
      </c>
      <c r="AD337" s="4">
        <v>489375.3</v>
      </c>
      <c r="AE337" s="2">
        <v>0</v>
      </c>
      <c r="AF337" s="2">
        <v>0</v>
      </c>
      <c r="AG337" s="2">
        <v>0</v>
      </c>
      <c r="AH337" s="2">
        <v>0</v>
      </c>
      <c r="AI337" s="2">
        <v>0</v>
      </c>
      <c r="AJ337" s="2">
        <v>0</v>
      </c>
      <c r="AK337" s="2">
        <v>0</v>
      </c>
      <c r="AL337" s="2">
        <v>0</v>
      </c>
      <c r="AM337" s="2">
        <v>0</v>
      </c>
      <c r="AN337" s="3">
        <f t="shared" si="20"/>
        <v>435990.2</v>
      </c>
      <c r="AO337">
        <f t="shared" si="21"/>
        <v>2951733.2</v>
      </c>
      <c r="AP337">
        <f t="shared" si="22"/>
        <v>0</v>
      </c>
      <c r="AQ337" s="3">
        <f t="shared" si="23"/>
        <v>3387723.4000000004</v>
      </c>
    </row>
    <row r="338" spans="1:43" x14ac:dyDescent="0.25">
      <c r="A338" s="2">
        <v>16</v>
      </c>
      <c r="B338" s="2">
        <v>2020</v>
      </c>
      <c r="C338" s="2">
        <v>12</v>
      </c>
      <c r="D338" s="4">
        <v>101091.4</v>
      </c>
      <c r="E338" s="4">
        <v>91373.8</v>
      </c>
      <c r="F338" s="4">
        <v>460473.2</v>
      </c>
      <c r="G338" s="2">
        <v>46.2</v>
      </c>
      <c r="H338" s="4">
        <v>61948.800000000003</v>
      </c>
      <c r="I338" s="4">
        <v>6997.8</v>
      </c>
      <c r="J338" s="2">
        <v>8.1999999999999993</v>
      </c>
      <c r="K338" s="4">
        <v>35098.5</v>
      </c>
      <c r="L338" s="4">
        <v>15158.2</v>
      </c>
      <c r="M338" s="4">
        <v>7079.3</v>
      </c>
      <c r="N338" s="2">
        <v>868.3</v>
      </c>
      <c r="O338" s="2">
        <v>558.20000000000005</v>
      </c>
      <c r="P338" s="4">
        <v>12245</v>
      </c>
      <c r="Q338" s="4">
        <v>98506.5</v>
      </c>
      <c r="R338" s="4">
        <v>83995.5</v>
      </c>
      <c r="S338" s="4">
        <v>16045.8</v>
      </c>
      <c r="T338" s="2">
        <v>0</v>
      </c>
      <c r="U338" s="2">
        <v>0</v>
      </c>
      <c r="V338" s="4">
        <v>2143.8000000000002</v>
      </c>
      <c r="W338" s="4">
        <v>3008.6</v>
      </c>
      <c r="X338" s="2">
        <v>299.10000000000002</v>
      </c>
      <c r="Y338" s="4">
        <v>32445.3</v>
      </c>
      <c r="Z338" s="4">
        <v>597457.80000000005</v>
      </c>
      <c r="AA338" s="4">
        <v>771499.1</v>
      </c>
      <c r="AB338" s="4">
        <v>457844.8</v>
      </c>
      <c r="AC338" s="4">
        <v>454266</v>
      </c>
      <c r="AD338" s="4">
        <v>558839.1</v>
      </c>
      <c r="AE338" s="2">
        <v>0</v>
      </c>
      <c r="AF338" s="2">
        <v>0</v>
      </c>
      <c r="AG338" s="2">
        <v>0</v>
      </c>
      <c r="AH338" s="2">
        <v>0</v>
      </c>
      <c r="AI338" s="2">
        <v>0</v>
      </c>
      <c r="AJ338" s="2">
        <v>0</v>
      </c>
      <c r="AK338" s="2">
        <v>0</v>
      </c>
      <c r="AL338" s="2">
        <v>0</v>
      </c>
      <c r="AM338" s="2">
        <v>0</v>
      </c>
      <c r="AN338" s="3">
        <f t="shared" si="20"/>
        <v>779275.4</v>
      </c>
      <c r="AO338">
        <f t="shared" si="21"/>
        <v>3090022.9</v>
      </c>
      <c r="AP338">
        <f t="shared" si="22"/>
        <v>0</v>
      </c>
      <c r="AQ338" s="3">
        <f t="shared" si="23"/>
        <v>3869298.3</v>
      </c>
    </row>
    <row r="339" spans="1:43" x14ac:dyDescent="0.25">
      <c r="A339" s="2">
        <v>1</v>
      </c>
      <c r="B339" s="2">
        <v>2021</v>
      </c>
      <c r="C339" s="2">
        <v>1</v>
      </c>
      <c r="D339" s="4">
        <v>197333.4</v>
      </c>
      <c r="E339" s="4">
        <v>347752.6</v>
      </c>
      <c r="F339" s="4">
        <v>465461.6</v>
      </c>
      <c r="G339" s="4">
        <v>7323.1</v>
      </c>
      <c r="H339" s="4">
        <v>151630.1</v>
      </c>
      <c r="I339" s="4">
        <v>37716.699999999997</v>
      </c>
      <c r="J339" s="2">
        <v>0</v>
      </c>
      <c r="K339" s="4">
        <v>107992.2</v>
      </c>
      <c r="L339" s="4">
        <v>535811.4</v>
      </c>
      <c r="M339" s="4">
        <v>370584.7</v>
      </c>
      <c r="N339" s="2">
        <v>331.6</v>
      </c>
      <c r="O339" s="4">
        <v>7257.2</v>
      </c>
      <c r="P339" s="4">
        <v>180258</v>
      </c>
      <c r="Q339" s="4">
        <v>436241.3</v>
      </c>
      <c r="R339" s="4">
        <v>273127.5</v>
      </c>
      <c r="S339" s="4">
        <v>51029.8</v>
      </c>
      <c r="T339" s="4">
        <v>69491.81</v>
      </c>
      <c r="U339" s="4">
        <v>152882.9</v>
      </c>
      <c r="V339" s="4">
        <v>2217.4</v>
      </c>
      <c r="W339" s="2">
        <v>62.8</v>
      </c>
      <c r="X339" s="4">
        <v>4201.5</v>
      </c>
      <c r="Y339" s="4">
        <v>107720.1</v>
      </c>
      <c r="Z339" s="4">
        <v>1293652.8999999999</v>
      </c>
      <c r="AA339" s="4">
        <v>2865894.2</v>
      </c>
      <c r="AB339" s="4">
        <v>1369561.5</v>
      </c>
      <c r="AC339" s="4">
        <v>761792.99</v>
      </c>
      <c r="AD339" s="4">
        <v>1616255</v>
      </c>
      <c r="AE339" s="2">
        <v>0</v>
      </c>
      <c r="AF339" s="4">
        <v>107357.7</v>
      </c>
      <c r="AG339" s="2">
        <v>0</v>
      </c>
      <c r="AH339" s="2">
        <v>0</v>
      </c>
      <c r="AI339" s="2">
        <v>0</v>
      </c>
      <c r="AJ339" s="2">
        <v>0</v>
      </c>
      <c r="AK339" s="2">
        <v>0</v>
      </c>
      <c r="AL339" s="2">
        <v>0</v>
      </c>
      <c r="AM339" s="4">
        <v>-18512.3</v>
      </c>
      <c r="AN339" s="3">
        <f t="shared" si="20"/>
        <v>2221605.8000000003</v>
      </c>
      <c r="AO339">
        <f t="shared" si="21"/>
        <v>9191978.5</v>
      </c>
      <c r="AP339">
        <f t="shared" si="22"/>
        <v>88845.4</v>
      </c>
      <c r="AQ339" s="3">
        <f t="shared" si="23"/>
        <v>11502429.700000001</v>
      </c>
    </row>
    <row r="340" spans="1:43" x14ac:dyDescent="0.25">
      <c r="A340" s="2">
        <v>1</v>
      </c>
      <c r="B340" s="2">
        <v>2021</v>
      </c>
      <c r="C340" s="2">
        <v>2</v>
      </c>
      <c r="D340" s="4">
        <v>177633.6</v>
      </c>
      <c r="E340" s="4">
        <v>302264.90000000002</v>
      </c>
      <c r="F340" s="4">
        <v>392368.1</v>
      </c>
      <c r="G340" s="4">
        <v>6177.7</v>
      </c>
      <c r="H340" s="4">
        <v>137327</v>
      </c>
      <c r="I340" s="4">
        <v>20827.2</v>
      </c>
      <c r="J340" s="2">
        <v>0</v>
      </c>
      <c r="K340" s="4">
        <v>91515.5</v>
      </c>
      <c r="L340" s="4">
        <v>494824.5</v>
      </c>
      <c r="M340" s="4">
        <v>338243.7</v>
      </c>
      <c r="N340" s="2">
        <v>361.2</v>
      </c>
      <c r="O340" s="4">
        <v>6295.8</v>
      </c>
      <c r="P340" s="4">
        <v>168265.2</v>
      </c>
      <c r="Q340" s="4">
        <v>395162.7</v>
      </c>
      <c r="R340" s="4">
        <v>257231.2</v>
      </c>
      <c r="S340" s="4">
        <v>53312.2</v>
      </c>
      <c r="T340" s="4">
        <v>14501.8</v>
      </c>
      <c r="U340" s="4">
        <v>388201.2</v>
      </c>
      <c r="V340" s="4">
        <v>1915.4</v>
      </c>
      <c r="W340" s="2">
        <v>-62.8</v>
      </c>
      <c r="X340" s="4">
        <v>5299.9</v>
      </c>
      <c r="Y340" s="4">
        <v>104365.2</v>
      </c>
      <c r="Z340" s="4">
        <v>1256607.3999999999</v>
      </c>
      <c r="AA340" s="4">
        <v>2609483</v>
      </c>
      <c r="AB340" s="4">
        <v>1204428.8999999999</v>
      </c>
      <c r="AC340" s="4">
        <v>706724.6</v>
      </c>
      <c r="AD340" s="4">
        <v>1345296</v>
      </c>
      <c r="AE340" s="2">
        <v>0</v>
      </c>
      <c r="AF340" s="4">
        <v>115377.9</v>
      </c>
      <c r="AG340" s="2">
        <v>0</v>
      </c>
      <c r="AH340" s="2">
        <v>0</v>
      </c>
      <c r="AI340" s="2">
        <v>0</v>
      </c>
      <c r="AJ340" s="2">
        <v>0</v>
      </c>
      <c r="AK340" s="2">
        <v>0</v>
      </c>
      <c r="AL340" s="2">
        <v>0</v>
      </c>
      <c r="AM340" s="4">
        <v>38929.4</v>
      </c>
      <c r="AN340" s="3">
        <f t="shared" si="20"/>
        <v>1961182.2</v>
      </c>
      <c r="AO340">
        <f t="shared" si="21"/>
        <v>8517388.8999999985</v>
      </c>
      <c r="AP340">
        <f t="shared" si="22"/>
        <v>154307.29999999999</v>
      </c>
      <c r="AQ340" s="3">
        <f t="shared" si="23"/>
        <v>10632878.399999999</v>
      </c>
    </row>
    <row r="341" spans="1:43" x14ac:dyDescent="0.25">
      <c r="A341" s="2">
        <v>1</v>
      </c>
      <c r="B341" s="2">
        <v>2021</v>
      </c>
      <c r="C341" s="2">
        <v>3</v>
      </c>
      <c r="D341" s="4">
        <v>160177.1</v>
      </c>
      <c r="E341" s="4">
        <v>281852.90000000002</v>
      </c>
      <c r="F341" s="4">
        <v>357102.3</v>
      </c>
      <c r="G341" s="4">
        <v>5840.7</v>
      </c>
      <c r="H341" s="4">
        <v>120991.1</v>
      </c>
      <c r="I341" s="4">
        <v>18935.900000000001</v>
      </c>
      <c r="J341" s="4">
        <v>2188</v>
      </c>
      <c r="K341" s="4">
        <v>79368.800000000003</v>
      </c>
      <c r="L341" s="4">
        <v>449837.5</v>
      </c>
      <c r="M341" s="4">
        <v>291749.90000000002</v>
      </c>
      <c r="N341" s="2">
        <v>316.60000000000002</v>
      </c>
      <c r="O341" s="4">
        <v>6299.9</v>
      </c>
      <c r="P341" s="4">
        <v>164509</v>
      </c>
      <c r="Q341" s="4">
        <v>398179.3</v>
      </c>
      <c r="R341" s="4">
        <v>242556.3</v>
      </c>
      <c r="S341" s="4">
        <v>35706.9</v>
      </c>
      <c r="T341" s="4">
        <v>10876.1</v>
      </c>
      <c r="U341" s="4">
        <v>272295.7</v>
      </c>
      <c r="V341" s="4">
        <v>1956.2</v>
      </c>
      <c r="W341" s="2">
        <v>0</v>
      </c>
      <c r="X341" s="4">
        <v>5197.1000000000004</v>
      </c>
      <c r="Y341" s="4">
        <v>102286.3</v>
      </c>
      <c r="Z341" s="4">
        <v>1188510.6000000001</v>
      </c>
      <c r="AA341" s="4">
        <v>2553983</v>
      </c>
      <c r="AB341" s="4">
        <v>1151707</v>
      </c>
      <c r="AC341" s="4">
        <v>789270.5</v>
      </c>
      <c r="AD341" s="4">
        <v>1507671.3</v>
      </c>
      <c r="AE341" s="2">
        <v>0</v>
      </c>
      <c r="AF341" s="4">
        <v>106342.5</v>
      </c>
      <c r="AG341" s="2">
        <v>0</v>
      </c>
      <c r="AH341" s="2">
        <v>0</v>
      </c>
      <c r="AI341" s="2">
        <v>0</v>
      </c>
      <c r="AJ341" s="2">
        <v>0</v>
      </c>
      <c r="AK341" s="2">
        <v>0</v>
      </c>
      <c r="AL341" s="2">
        <v>0</v>
      </c>
      <c r="AM341" s="4">
        <v>40802.1</v>
      </c>
      <c r="AN341" s="3">
        <f t="shared" si="20"/>
        <v>1768044.2000000002</v>
      </c>
      <c r="AO341">
        <f t="shared" si="21"/>
        <v>8431321.8000000007</v>
      </c>
      <c r="AP341">
        <f t="shared" si="22"/>
        <v>147144.6</v>
      </c>
      <c r="AQ341" s="3">
        <f t="shared" si="23"/>
        <v>10346510.6</v>
      </c>
    </row>
    <row r="342" spans="1:43" x14ac:dyDescent="0.25">
      <c r="A342" s="2">
        <v>1</v>
      </c>
      <c r="B342" s="2">
        <v>2021</v>
      </c>
      <c r="C342" s="2">
        <v>4</v>
      </c>
      <c r="D342" s="4">
        <v>160898.1</v>
      </c>
      <c r="E342" s="4">
        <v>281576.7</v>
      </c>
      <c r="F342" s="4">
        <v>344094.8</v>
      </c>
      <c r="G342" s="4">
        <v>5422</v>
      </c>
      <c r="H342" s="4">
        <v>113670.39999999999</v>
      </c>
      <c r="I342" s="4">
        <v>19430.400000000001</v>
      </c>
      <c r="J342" s="2">
        <v>0</v>
      </c>
      <c r="K342" s="4">
        <v>72349</v>
      </c>
      <c r="L342" s="4">
        <v>433179.8</v>
      </c>
      <c r="M342" s="4">
        <v>300310.7</v>
      </c>
      <c r="N342" s="2">
        <v>331.9</v>
      </c>
      <c r="O342" s="4">
        <v>5801</v>
      </c>
      <c r="P342" s="4">
        <v>167403.6</v>
      </c>
      <c r="Q342" s="4">
        <v>414469.6</v>
      </c>
      <c r="R342" s="4">
        <v>249976.8</v>
      </c>
      <c r="S342" s="4">
        <v>23781.3</v>
      </c>
      <c r="T342" s="4">
        <v>20513</v>
      </c>
      <c r="U342" s="4">
        <v>176827.8</v>
      </c>
      <c r="V342" s="4">
        <v>1900.9</v>
      </c>
      <c r="W342" s="2">
        <v>0</v>
      </c>
      <c r="X342" s="4">
        <v>5552.4</v>
      </c>
      <c r="Y342" s="4">
        <v>109220.5</v>
      </c>
      <c r="Z342" s="4">
        <v>1264163.6000000001</v>
      </c>
      <c r="AA342" s="4">
        <v>2718259.9</v>
      </c>
      <c r="AB342" s="4">
        <v>1228570.8</v>
      </c>
      <c r="AC342" s="4">
        <v>724762.9</v>
      </c>
      <c r="AD342" s="4">
        <v>1782681.5</v>
      </c>
      <c r="AE342" s="2">
        <v>0</v>
      </c>
      <c r="AF342" s="4">
        <v>98838.399999999994</v>
      </c>
      <c r="AG342" s="2">
        <v>0</v>
      </c>
      <c r="AH342" s="2">
        <v>0</v>
      </c>
      <c r="AI342" s="2">
        <v>0</v>
      </c>
      <c r="AJ342" s="2">
        <v>0</v>
      </c>
      <c r="AK342" s="2">
        <v>0</v>
      </c>
      <c r="AL342" s="2">
        <v>0</v>
      </c>
      <c r="AM342" s="4">
        <v>45339.7</v>
      </c>
      <c r="AN342" s="3">
        <f t="shared" si="20"/>
        <v>1730931.9000000001</v>
      </c>
      <c r="AO342">
        <f t="shared" si="21"/>
        <v>8894217.5</v>
      </c>
      <c r="AP342">
        <f t="shared" si="22"/>
        <v>144178.09999999998</v>
      </c>
      <c r="AQ342" s="3">
        <f t="shared" si="23"/>
        <v>10769327.5</v>
      </c>
    </row>
    <row r="343" spans="1:43" x14ac:dyDescent="0.25">
      <c r="A343" s="2">
        <v>1</v>
      </c>
      <c r="B343" s="2">
        <v>2021</v>
      </c>
      <c r="C343" s="2">
        <v>5</v>
      </c>
      <c r="D343" s="4">
        <v>132736.20000000001</v>
      </c>
      <c r="E343" s="4">
        <v>242348</v>
      </c>
      <c r="F343" s="4">
        <v>260993.8</v>
      </c>
      <c r="G343" s="4">
        <v>3451.9</v>
      </c>
      <c r="H343" s="4">
        <v>66216.5</v>
      </c>
      <c r="I343" s="4">
        <v>15925.4</v>
      </c>
      <c r="J343" s="2">
        <v>0</v>
      </c>
      <c r="K343" s="4">
        <v>53228.800000000003</v>
      </c>
      <c r="L343" s="4">
        <v>349521.1</v>
      </c>
      <c r="M343" s="4">
        <v>255758.1</v>
      </c>
      <c r="N343" s="2">
        <v>345.9</v>
      </c>
      <c r="O343" s="4">
        <v>4500.7</v>
      </c>
      <c r="P343" s="4">
        <v>148865.70000000001</v>
      </c>
      <c r="Q343" s="4">
        <v>378027.7</v>
      </c>
      <c r="R343" s="4">
        <v>215941.7</v>
      </c>
      <c r="S343" s="4">
        <v>19933.099999999999</v>
      </c>
      <c r="T343" s="4">
        <v>29682.5</v>
      </c>
      <c r="U343" s="2">
        <v>0</v>
      </c>
      <c r="V343" s="4">
        <v>1954.7</v>
      </c>
      <c r="W343" s="2">
        <v>0</v>
      </c>
      <c r="X343" s="4">
        <v>3637.1</v>
      </c>
      <c r="Y343" s="4">
        <v>97586.1</v>
      </c>
      <c r="Z343" s="4">
        <v>1178722.3999999999</v>
      </c>
      <c r="AA343" s="4">
        <v>2551128.7000000002</v>
      </c>
      <c r="AB343" s="4">
        <v>1100118.8</v>
      </c>
      <c r="AC343" s="4">
        <v>756132.9</v>
      </c>
      <c r="AD343" s="4">
        <v>1530033.2</v>
      </c>
      <c r="AE343" s="2">
        <v>0</v>
      </c>
      <c r="AF343" s="4">
        <v>91585.7</v>
      </c>
      <c r="AG343" s="2">
        <v>0</v>
      </c>
      <c r="AH343" s="2">
        <v>0</v>
      </c>
      <c r="AI343" s="2">
        <v>0</v>
      </c>
      <c r="AJ343" s="2">
        <v>0</v>
      </c>
      <c r="AK343" s="2">
        <v>0</v>
      </c>
      <c r="AL343" s="2">
        <v>0</v>
      </c>
      <c r="AM343" s="4">
        <v>33052.5</v>
      </c>
      <c r="AN343" s="3">
        <f t="shared" si="20"/>
        <v>1380179.8000000003</v>
      </c>
      <c r="AO343">
        <f t="shared" si="21"/>
        <v>8016611.2000000002</v>
      </c>
      <c r="AP343">
        <f t="shared" si="22"/>
        <v>124638.2</v>
      </c>
      <c r="AQ343" s="3">
        <f t="shared" si="23"/>
        <v>9521429.1999999993</v>
      </c>
    </row>
    <row r="344" spans="1:43" x14ac:dyDescent="0.25">
      <c r="A344" s="2">
        <v>1</v>
      </c>
      <c r="B344" s="2">
        <v>2021</v>
      </c>
      <c r="C344" s="2">
        <v>6</v>
      </c>
      <c r="D344" s="4">
        <v>114988.4</v>
      </c>
      <c r="E344" s="4">
        <v>219031.7</v>
      </c>
      <c r="F344" s="4">
        <v>205216.3</v>
      </c>
      <c r="G344" s="4">
        <v>3114.6</v>
      </c>
      <c r="H344" s="4">
        <v>55573.1</v>
      </c>
      <c r="I344" s="4">
        <v>14161.5</v>
      </c>
      <c r="J344" s="2">
        <v>0</v>
      </c>
      <c r="K344" s="4">
        <v>42543.8</v>
      </c>
      <c r="L344" s="4">
        <v>317658.09999999998</v>
      </c>
      <c r="M344" s="4">
        <v>240928</v>
      </c>
      <c r="N344" s="2">
        <v>330</v>
      </c>
      <c r="O344" s="4">
        <v>5312.9</v>
      </c>
      <c r="P344" s="4">
        <v>138122</v>
      </c>
      <c r="Q344" s="4">
        <v>356729.59999999998</v>
      </c>
      <c r="R344" s="4">
        <v>234687.4</v>
      </c>
      <c r="S344" s="4">
        <v>17264.3</v>
      </c>
      <c r="T344" s="4">
        <v>43959.8</v>
      </c>
      <c r="U344" s="4">
        <v>278455.90000000002</v>
      </c>
      <c r="V344" s="4">
        <v>2008.4</v>
      </c>
      <c r="W344" s="2">
        <v>0</v>
      </c>
      <c r="X344" s="4">
        <v>3963.6</v>
      </c>
      <c r="Y344" s="4">
        <v>90417.9</v>
      </c>
      <c r="Z344" s="4">
        <v>1148510.5</v>
      </c>
      <c r="AA344" s="4">
        <v>2255503.6</v>
      </c>
      <c r="AB344" s="4">
        <v>1108833.5</v>
      </c>
      <c r="AC344" s="4">
        <v>827304.8</v>
      </c>
      <c r="AD344" s="4">
        <v>1387819.2</v>
      </c>
      <c r="AE344" s="2">
        <v>0</v>
      </c>
      <c r="AF344" s="4">
        <v>109830</v>
      </c>
      <c r="AG344" s="2">
        <v>0</v>
      </c>
      <c r="AH344" s="2">
        <v>0</v>
      </c>
      <c r="AI344" s="2">
        <v>0</v>
      </c>
      <c r="AJ344" s="2">
        <v>0</v>
      </c>
      <c r="AK344" s="2">
        <v>0</v>
      </c>
      <c r="AL344" s="2">
        <v>0</v>
      </c>
      <c r="AM344" s="4">
        <v>17163.7</v>
      </c>
      <c r="AN344" s="3">
        <f t="shared" si="20"/>
        <v>1213215.5</v>
      </c>
      <c r="AO344">
        <f t="shared" si="21"/>
        <v>7899223.4000000004</v>
      </c>
      <c r="AP344">
        <f t="shared" si="22"/>
        <v>126993.7</v>
      </c>
      <c r="AQ344" s="3">
        <f t="shared" si="23"/>
        <v>9239432.5999999996</v>
      </c>
    </row>
    <row r="345" spans="1:43" x14ac:dyDescent="0.25">
      <c r="A345" s="2">
        <v>1</v>
      </c>
      <c r="B345" s="2">
        <v>2021</v>
      </c>
      <c r="C345" s="2">
        <v>7</v>
      </c>
      <c r="D345" s="4">
        <v>91345.5</v>
      </c>
      <c r="E345" s="4">
        <v>208662.9</v>
      </c>
      <c r="F345" s="4">
        <v>174137.5</v>
      </c>
      <c r="G345" s="4">
        <v>2242.4</v>
      </c>
      <c r="H345" s="4">
        <v>53089</v>
      </c>
      <c r="I345" s="4">
        <v>23262.799999999999</v>
      </c>
      <c r="J345" s="2">
        <v>0</v>
      </c>
      <c r="K345" s="4">
        <v>29362.400000000001</v>
      </c>
      <c r="L345" s="4">
        <v>238277.7</v>
      </c>
      <c r="M345" s="4">
        <v>239964</v>
      </c>
      <c r="N345" s="2">
        <v>90.7</v>
      </c>
      <c r="O345" s="4">
        <v>5001.3</v>
      </c>
      <c r="P345" s="4">
        <v>119473.60000000001</v>
      </c>
      <c r="Q345" s="4">
        <v>371398.7</v>
      </c>
      <c r="R345" s="4">
        <v>211437.7</v>
      </c>
      <c r="S345" s="4">
        <v>47432.9</v>
      </c>
      <c r="T345" s="2">
        <v>0</v>
      </c>
      <c r="U345" s="4">
        <v>264278.7</v>
      </c>
      <c r="V345" s="4">
        <v>2037.6</v>
      </c>
      <c r="W345" s="2">
        <v>0</v>
      </c>
      <c r="X345" s="4">
        <v>5222.3999999999996</v>
      </c>
      <c r="Y345" s="4">
        <v>86447.9</v>
      </c>
      <c r="Z345" s="4">
        <v>1240725.5</v>
      </c>
      <c r="AA345" s="4">
        <v>2362492.7999999998</v>
      </c>
      <c r="AB345" s="4">
        <v>1467342.2</v>
      </c>
      <c r="AC345" s="4">
        <v>623704.80000000005</v>
      </c>
      <c r="AD345" s="4">
        <v>1629976.3</v>
      </c>
      <c r="AE345" s="4">
        <v>2014.22</v>
      </c>
      <c r="AF345" s="4">
        <v>105374.78</v>
      </c>
      <c r="AG345" s="2">
        <v>0</v>
      </c>
      <c r="AH345" s="2">
        <v>0</v>
      </c>
      <c r="AI345" s="2">
        <v>0</v>
      </c>
      <c r="AJ345" s="2">
        <v>0</v>
      </c>
      <c r="AK345" s="2">
        <v>0</v>
      </c>
      <c r="AL345" s="2">
        <v>0</v>
      </c>
      <c r="AM345" s="4">
        <v>6702.6</v>
      </c>
      <c r="AN345" s="3">
        <f t="shared" si="20"/>
        <v>1060344.2000000002</v>
      </c>
      <c r="AO345">
        <f t="shared" si="21"/>
        <v>8437063.0999999996</v>
      </c>
      <c r="AP345">
        <f t="shared" si="22"/>
        <v>114091.6</v>
      </c>
      <c r="AQ345" s="3">
        <f t="shared" si="23"/>
        <v>9611498.9000000004</v>
      </c>
    </row>
    <row r="346" spans="1:43" x14ac:dyDescent="0.25">
      <c r="A346" s="2">
        <v>1</v>
      </c>
      <c r="B346" s="2">
        <v>2021</v>
      </c>
      <c r="C346" s="2">
        <v>8</v>
      </c>
      <c r="D346" s="4">
        <v>83469.100000000006</v>
      </c>
      <c r="E346" s="4">
        <v>187875.4</v>
      </c>
      <c r="F346" s="4">
        <v>148691.9</v>
      </c>
      <c r="G346" s="4">
        <v>2176.6999999999998</v>
      </c>
      <c r="H346" s="4">
        <v>39514.9</v>
      </c>
      <c r="I346" s="4">
        <v>14722.5</v>
      </c>
      <c r="J346" s="2">
        <v>0</v>
      </c>
      <c r="K346" s="4">
        <v>18477.599999999999</v>
      </c>
      <c r="L346" s="4">
        <v>194968.3</v>
      </c>
      <c r="M346" s="4">
        <v>191144.1</v>
      </c>
      <c r="N346" s="2">
        <v>314.5</v>
      </c>
      <c r="O346" s="4">
        <v>4024.5</v>
      </c>
      <c r="P346" s="4">
        <v>109848.4</v>
      </c>
      <c r="Q346" s="4">
        <v>338965.9</v>
      </c>
      <c r="R346" s="4">
        <v>188359</v>
      </c>
      <c r="S346" s="4">
        <v>39051.9</v>
      </c>
      <c r="T346" s="2">
        <v>0</v>
      </c>
      <c r="U346" s="4">
        <v>193779</v>
      </c>
      <c r="V346" s="4">
        <v>1804.6</v>
      </c>
      <c r="W346" s="2">
        <v>0</v>
      </c>
      <c r="X346" s="4">
        <v>3729.6</v>
      </c>
      <c r="Y346" s="4">
        <v>82302.100000000006</v>
      </c>
      <c r="Z346" s="4">
        <v>1171695.2</v>
      </c>
      <c r="AA346" s="4">
        <v>2189635.9</v>
      </c>
      <c r="AB346" s="4">
        <v>520907.4</v>
      </c>
      <c r="AC346" s="4">
        <v>524177.3</v>
      </c>
      <c r="AD346" s="4">
        <v>1455734</v>
      </c>
      <c r="AE346" s="4">
        <v>-2014.22</v>
      </c>
      <c r="AF346" s="4">
        <v>104438.42</v>
      </c>
      <c r="AG346" s="2">
        <v>0</v>
      </c>
      <c r="AH346" s="2">
        <v>0</v>
      </c>
      <c r="AI346" s="2">
        <v>0</v>
      </c>
      <c r="AJ346" s="2">
        <v>0</v>
      </c>
      <c r="AK346" s="2">
        <v>0</v>
      </c>
      <c r="AL346" s="2">
        <v>0</v>
      </c>
      <c r="AM346" s="4">
        <v>4525.1000000000004</v>
      </c>
      <c r="AN346" s="3">
        <f t="shared" si="20"/>
        <v>881040.5</v>
      </c>
      <c r="AO346">
        <f t="shared" si="21"/>
        <v>6824329.2999999998</v>
      </c>
      <c r="AP346">
        <f t="shared" si="22"/>
        <v>106949.3</v>
      </c>
      <c r="AQ346" s="3">
        <f t="shared" si="23"/>
        <v>7812319.0999999996</v>
      </c>
    </row>
    <row r="347" spans="1:43" x14ac:dyDescent="0.25">
      <c r="A347" s="2">
        <v>1</v>
      </c>
      <c r="B347" s="2">
        <v>2021</v>
      </c>
      <c r="C347" s="2">
        <v>9</v>
      </c>
      <c r="D347" s="4">
        <v>85185.7</v>
      </c>
      <c r="E347" s="4">
        <v>195484.1</v>
      </c>
      <c r="F347" s="4">
        <v>153608.29999999999</v>
      </c>
      <c r="G347" s="4">
        <v>1963.8</v>
      </c>
      <c r="H347" s="4">
        <v>36036.300000000003</v>
      </c>
      <c r="I347" s="4">
        <v>14666.6</v>
      </c>
      <c r="J347" s="2">
        <v>0</v>
      </c>
      <c r="K347" s="4">
        <v>19595.3</v>
      </c>
      <c r="L347" s="4">
        <v>197887.1</v>
      </c>
      <c r="M347" s="4">
        <v>206021.8</v>
      </c>
      <c r="N347" s="2">
        <v>375.5</v>
      </c>
      <c r="O347" s="4">
        <v>3828.3</v>
      </c>
      <c r="P347" s="4">
        <v>325845.8</v>
      </c>
      <c r="Q347" s="4">
        <v>347451.1</v>
      </c>
      <c r="R347" s="4">
        <v>186425.60000000001</v>
      </c>
      <c r="S347" s="4">
        <v>45606.9</v>
      </c>
      <c r="T347" s="4">
        <v>33347.31</v>
      </c>
      <c r="U347" s="4">
        <v>259941.5</v>
      </c>
      <c r="V347" s="4">
        <v>2014.1</v>
      </c>
      <c r="W347" s="2">
        <v>0</v>
      </c>
      <c r="X347" s="4">
        <v>4013.3</v>
      </c>
      <c r="Y347" s="4">
        <v>93414.9</v>
      </c>
      <c r="Z347" s="4">
        <v>1195520.7</v>
      </c>
      <c r="AA347" s="4">
        <v>2200697.4</v>
      </c>
      <c r="AB347" s="4">
        <v>953524.3</v>
      </c>
      <c r="AC347" s="4">
        <v>643597.09</v>
      </c>
      <c r="AD347" s="4">
        <v>1718429.1</v>
      </c>
      <c r="AE347" s="2">
        <v>0</v>
      </c>
      <c r="AF347" s="4">
        <v>99733.2</v>
      </c>
      <c r="AG347" s="2">
        <v>0</v>
      </c>
      <c r="AH347" s="2">
        <v>0</v>
      </c>
      <c r="AI347" s="2">
        <v>0</v>
      </c>
      <c r="AJ347" s="2">
        <v>0</v>
      </c>
      <c r="AK347" s="2">
        <v>0</v>
      </c>
      <c r="AL347" s="2">
        <v>0</v>
      </c>
      <c r="AM347" s="4">
        <v>5061.8999999999996</v>
      </c>
      <c r="AN347" s="3">
        <f t="shared" si="20"/>
        <v>910449</v>
      </c>
      <c r="AO347">
        <f t="shared" si="21"/>
        <v>8014032.9000000004</v>
      </c>
      <c r="AP347">
        <f t="shared" si="22"/>
        <v>104795.09999999999</v>
      </c>
      <c r="AQ347" s="3">
        <f t="shared" si="23"/>
        <v>9029277</v>
      </c>
    </row>
    <row r="348" spans="1:43" x14ac:dyDescent="0.25">
      <c r="A348" s="2">
        <v>1</v>
      </c>
      <c r="B348" s="2">
        <v>2021</v>
      </c>
      <c r="C348" s="2">
        <v>10</v>
      </c>
      <c r="D348" s="4">
        <v>89506.7</v>
      </c>
      <c r="E348" s="4">
        <v>200280.5</v>
      </c>
      <c r="F348" s="4">
        <v>168809.1</v>
      </c>
      <c r="G348" s="4">
        <v>2409.1</v>
      </c>
      <c r="H348" s="4">
        <v>47696.3</v>
      </c>
      <c r="I348" s="4">
        <v>18269.900000000001</v>
      </c>
      <c r="J348" s="2">
        <v>0</v>
      </c>
      <c r="K348" s="4">
        <v>25340.9</v>
      </c>
      <c r="L348" s="4">
        <v>221382.8</v>
      </c>
      <c r="M348" s="4">
        <v>225183.8</v>
      </c>
      <c r="N348" s="2">
        <v>314.2</v>
      </c>
      <c r="O348" s="4">
        <v>4761.2</v>
      </c>
      <c r="P348" s="4">
        <v>-87034.7</v>
      </c>
      <c r="Q348" s="4">
        <v>347280.2</v>
      </c>
      <c r="R348" s="4">
        <v>177950.1</v>
      </c>
      <c r="S348" s="4">
        <v>58780.4</v>
      </c>
      <c r="T348" s="2">
        <v>2.88</v>
      </c>
      <c r="U348" s="4">
        <v>211180.3</v>
      </c>
      <c r="V348" s="4">
        <v>1946.4</v>
      </c>
      <c r="W348" s="2">
        <v>0</v>
      </c>
      <c r="X348" s="4">
        <v>5157.6000000000004</v>
      </c>
      <c r="Y348" s="4">
        <v>94901.1</v>
      </c>
      <c r="Z348" s="4">
        <v>1166098.3999999999</v>
      </c>
      <c r="AA348" s="4">
        <v>2188495.7000000002</v>
      </c>
      <c r="AB348" s="4">
        <v>942508</v>
      </c>
      <c r="AC348" s="4">
        <v>645626.02</v>
      </c>
      <c r="AD348" s="4">
        <v>1542514.8</v>
      </c>
      <c r="AE348" s="2">
        <v>0</v>
      </c>
      <c r="AF348" s="4">
        <v>104841</v>
      </c>
      <c r="AG348" s="2">
        <v>0</v>
      </c>
      <c r="AH348" s="2">
        <v>0</v>
      </c>
      <c r="AI348" s="2">
        <v>0</v>
      </c>
      <c r="AJ348" s="2">
        <v>0</v>
      </c>
      <c r="AK348" s="2">
        <v>0</v>
      </c>
      <c r="AL348" s="2">
        <v>0</v>
      </c>
      <c r="AM348" s="4">
        <v>5401.3</v>
      </c>
      <c r="AN348" s="3">
        <f t="shared" si="20"/>
        <v>998879.10000000009</v>
      </c>
      <c r="AO348">
        <f t="shared" si="21"/>
        <v>7300482.6000000006</v>
      </c>
      <c r="AP348">
        <f t="shared" si="22"/>
        <v>110242.3</v>
      </c>
      <c r="AQ348" s="3">
        <f t="shared" si="23"/>
        <v>8409604.0000000019</v>
      </c>
    </row>
    <row r="349" spans="1:43" x14ac:dyDescent="0.25">
      <c r="A349" s="2">
        <v>1</v>
      </c>
      <c r="B349" s="2">
        <v>2021</v>
      </c>
      <c r="C349" s="2">
        <v>11</v>
      </c>
      <c r="D349" s="4">
        <v>97983.8</v>
      </c>
      <c r="E349" s="4">
        <v>210213.8</v>
      </c>
      <c r="F349" s="4">
        <v>220431.1</v>
      </c>
      <c r="G349" s="4">
        <v>2887.7</v>
      </c>
      <c r="H349" s="4">
        <v>86591.5</v>
      </c>
      <c r="I349" s="4">
        <v>30712.5</v>
      </c>
      <c r="J349" s="2">
        <v>0</v>
      </c>
      <c r="K349" s="4">
        <v>45943</v>
      </c>
      <c r="L349" s="4">
        <v>290819.8</v>
      </c>
      <c r="M349" s="4">
        <v>288801.09999999998</v>
      </c>
      <c r="N349" s="2">
        <v>359.1</v>
      </c>
      <c r="O349" s="4">
        <v>5265.4</v>
      </c>
      <c r="P349" s="4">
        <v>127980.6</v>
      </c>
      <c r="Q349" s="4">
        <v>369556.2</v>
      </c>
      <c r="R349" s="4">
        <v>190657.6</v>
      </c>
      <c r="S349" s="4">
        <v>83052.600000000006</v>
      </c>
      <c r="T349" s="2">
        <v>0</v>
      </c>
      <c r="U349" s="4">
        <v>182961</v>
      </c>
      <c r="V349" s="4">
        <v>1862</v>
      </c>
      <c r="W349" s="2">
        <v>0</v>
      </c>
      <c r="X349" s="4">
        <v>3153.8</v>
      </c>
      <c r="Y349" s="4">
        <v>99603.4</v>
      </c>
      <c r="Z349" s="4">
        <v>1210696.3999999999</v>
      </c>
      <c r="AA349" s="4">
        <v>2303459.5</v>
      </c>
      <c r="AB349" s="4">
        <v>1009318.7</v>
      </c>
      <c r="AC349" s="4">
        <v>635354.6</v>
      </c>
      <c r="AD349" s="4">
        <v>1501052.6</v>
      </c>
      <c r="AE349" s="2">
        <v>0</v>
      </c>
      <c r="AF349" s="4">
        <v>104716.5</v>
      </c>
      <c r="AG349" s="2">
        <v>0</v>
      </c>
      <c r="AH349" s="2">
        <v>0</v>
      </c>
      <c r="AI349" s="2">
        <v>0</v>
      </c>
      <c r="AJ349" s="2">
        <v>0</v>
      </c>
      <c r="AK349" s="2">
        <v>0</v>
      </c>
      <c r="AL349" s="2">
        <v>0</v>
      </c>
      <c r="AM349" s="4">
        <v>5046</v>
      </c>
      <c r="AN349" s="3">
        <f t="shared" si="20"/>
        <v>1274384.2999999998</v>
      </c>
      <c r="AO349">
        <f t="shared" si="21"/>
        <v>7724333.5</v>
      </c>
      <c r="AP349">
        <f t="shared" si="22"/>
        <v>109762.5</v>
      </c>
      <c r="AQ349" s="3">
        <f t="shared" si="23"/>
        <v>9108480.3000000007</v>
      </c>
    </row>
    <row r="350" spans="1:43" x14ac:dyDescent="0.25">
      <c r="A350" s="2">
        <v>1</v>
      </c>
      <c r="B350" s="2">
        <v>2021</v>
      </c>
      <c r="C350" s="2">
        <v>12</v>
      </c>
      <c r="D350" s="4">
        <v>133129.4</v>
      </c>
      <c r="E350" s="4">
        <v>276095.2</v>
      </c>
      <c r="F350" s="4">
        <v>346052.6</v>
      </c>
      <c r="G350" s="4">
        <v>7694.3</v>
      </c>
      <c r="H350" s="4">
        <v>148444.70000000001</v>
      </c>
      <c r="I350" s="4">
        <v>39754.400000000001</v>
      </c>
      <c r="J350" s="2">
        <v>0</v>
      </c>
      <c r="K350" s="4">
        <v>78812.3</v>
      </c>
      <c r="L350" s="4">
        <v>395392</v>
      </c>
      <c r="M350" s="4">
        <v>360281.5</v>
      </c>
      <c r="N350" s="2">
        <v>342.1</v>
      </c>
      <c r="O350" s="4">
        <v>4847</v>
      </c>
      <c r="P350" s="4">
        <v>162374.79999999999</v>
      </c>
      <c r="Q350" s="4">
        <v>447682.6</v>
      </c>
      <c r="R350" s="4">
        <v>237728.7</v>
      </c>
      <c r="S350" s="4">
        <v>94711.8</v>
      </c>
      <c r="T350" s="4">
        <v>5913.18</v>
      </c>
      <c r="U350" s="4">
        <v>267639.17</v>
      </c>
      <c r="V350" s="4">
        <v>2298.9</v>
      </c>
      <c r="W350" s="2">
        <v>0</v>
      </c>
      <c r="X350" s="4">
        <v>4367.3</v>
      </c>
      <c r="Y350" s="4">
        <v>126440.5</v>
      </c>
      <c r="Z350" s="4">
        <v>1432974.2</v>
      </c>
      <c r="AA350" s="4">
        <v>2781595.4</v>
      </c>
      <c r="AB350" s="4">
        <v>1237360.7</v>
      </c>
      <c r="AC350" s="4">
        <v>684446.92</v>
      </c>
      <c r="AD350" s="4">
        <v>1323236.93</v>
      </c>
      <c r="AE350" s="2">
        <v>0</v>
      </c>
      <c r="AF350" s="4">
        <v>103434</v>
      </c>
      <c r="AG350" s="2">
        <v>0</v>
      </c>
      <c r="AH350" s="2">
        <v>0</v>
      </c>
      <c r="AI350" s="2">
        <v>0</v>
      </c>
      <c r="AJ350" s="2">
        <v>0</v>
      </c>
      <c r="AK350" s="2">
        <v>0</v>
      </c>
      <c r="AL350" s="2">
        <v>0</v>
      </c>
      <c r="AM350" s="4">
        <v>7411</v>
      </c>
      <c r="AN350" s="3">
        <f t="shared" si="20"/>
        <v>1785656.4</v>
      </c>
      <c r="AO350">
        <f t="shared" si="21"/>
        <v>8813960.2000000011</v>
      </c>
      <c r="AP350">
        <f t="shared" si="22"/>
        <v>110845</v>
      </c>
      <c r="AQ350" s="3">
        <f t="shared" si="23"/>
        <v>10710461.600000001</v>
      </c>
    </row>
    <row r="351" spans="1:43" x14ac:dyDescent="0.25">
      <c r="A351" s="2">
        <v>2</v>
      </c>
      <c r="B351" s="2">
        <v>2021</v>
      </c>
      <c r="C351" s="2">
        <v>1</v>
      </c>
      <c r="D351" s="4">
        <v>174484.4</v>
      </c>
      <c r="E351" s="4">
        <v>1184675</v>
      </c>
      <c r="F351" s="4">
        <v>1369067.4</v>
      </c>
      <c r="G351" s="2">
        <v>700.7</v>
      </c>
      <c r="H351" s="4">
        <v>24627.5</v>
      </c>
      <c r="I351" s="4">
        <v>1918.7</v>
      </c>
      <c r="J351" s="2">
        <v>-135.69999999999999</v>
      </c>
      <c r="K351" s="4">
        <v>10982.5</v>
      </c>
      <c r="L351" s="4">
        <v>35054.400000000001</v>
      </c>
      <c r="M351" s="2">
        <v>0</v>
      </c>
      <c r="N351" s="2">
        <v>0</v>
      </c>
      <c r="O351" s="4">
        <v>1980.7</v>
      </c>
      <c r="P351" s="4">
        <v>44581.3</v>
      </c>
      <c r="Q351" s="4">
        <v>198226.6</v>
      </c>
      <c r="R351" s="4">
        <v>125752.8</v>
      </c>
      <c r="S351" s="4">
        <v>26377.3</v>
      </c>
      <c r="T351" s="4">
        <v>-141641.29999999999</v>
      </c>
      <c r="U351" s="4">
        <v>169499.75</v>
      </c>
      <c r="V351" s="2">
        <v>634.79999999999995</v>
      </c>
      <c r="W351" s="2">
        <v>262.60000000000002</v>
      </c>
      <c r="X351" s="4">
        <v>1449.6</v>
      </c>
      <c r="Y351" s="4">
        <v>62062.8</v>
      </c>
      <c r="Z351" s="4">
        <v>880540.3</v>
      </c>
      <c r="AA351" s="4">
        <v>1327664.1000000001</v>
      </c>
      <c r="AB351" s="4">
        <v>806431.7</v>
      </c>
      <c r="AC351" s="4">
        <v>1379601.5</v>
      </c>
      <c r="AD351" s="4">
        <v>2221908.15</v>
      </c>
      <c r="AE351" s="4">
        <v>18005.86</v>
      </c>
      <c r="AF351" s="4">
        <v>835101.54</v>
      </c>
      <c r="AG351" s="4">
        <v>11169.67</v>
      </c>
      <c r="AH351" s="4">
        <v>1214177.53</v>
      </c>
      <c r="AI351" s="2">
        <v>0</v>
      </c>
      <c r="AJ351" s="2">
        <v>0</v>
      </c>
      <c r="AK351" s="4">
        <v>386925.7</v>
      </c>
      <c r="AL351" s="4">
        <v>221772.5</v>
      </c>
      <c r="AM351" s="2">
        <v>0</v>
      </c>
      <c r="AN351" s="3">
        <f t="shared" si="20"/>
        <v>2801374.9</v>
      </c>
      <c r="AO351">
        <f t="shared" si="21"/>
        <v>7105332.6999999993</v>
      </c>
      <c r="AP351">
        <f t="shared" si="22"/>
        <v>2687152.8000000003</v>
      </c>
      <c r="AQ351" s="3">
        <f t="shared" si="23"/>
        <v>12593860.4</v>
      </c>
    </row>
    <row r="352" spans="1:43" x14ac:dyDescent="0.25">
      <c r="A352" s="2">
        <v>2</v>
      </c>
      <c r="B352" s="2">
        <v>2021</v>
      </c>
      <c r="C352" s="2">
        <v>2</v>
      </c>
      <c r="D352" s="4">
        <v>153708.1</v>
      </c>
      <c r="E352" s="4">
        <v>995642.2</v>
      </c>
      <c r="F352" s="4">
        <v>1086767</v>
      </c>
      <c r="G352" s="2">
        <v>322.2</v>
      </c>
      <c r="H352" s="4">
        <v>20064.2</v>
      </c>
      <c r="I352" s="4">
        <v>2082.8000000000002</v>
      </c>
      <c r="J352" s="2">
        <v>-446.2</v>
      </c>
      <c r="K352" s="4">
        <v>9047.4</v>
      </c>
      <c r="L352" s="4">
        <v>33180.300000000003</v>
      </c>
      <c r="M352" s="2">
        <v>0</v>
      </c>
      <c r="N352" s="2">
        <v>0</v>
      </c>
      <c r="O352" s="4">
        <v>1728.5</v>
      </c>
      <c r="P352" s="4">
        <v>43171.3</v>
      </c>
      <c r="Q352" s="4">
        <v>191216</v>
      </c>
      <c r="R352" s="4">
        <v>123137.1</v>
      </c>
      <c r="S352" s="4">
        <v>35296.6</v>
      </c>
      <c r="T352" s="2">
        <v>0</v>
      </c>
      <c r="U352" s="4">
        <v>26060.83</v>
      </c>
      <c r="V352" s="2">
        <v>494.8</v>
      </c>
      <c r="W352" s="2">
        <v>-262.60000000000002</v>
      </c>
      <c r="X352" s="4">
        <v>1949.9</v>
      </c>
      <c r="Y352" s="4">
        <v>89563.5</v>
      </c>
      <c r="Z352" s="4">
        <v>817252.4</v>
      </c>
      <c r="AA352" s="4">
        <v>1245457.3999999999</v>
      </c>
      <c r="AB352" s="4">
        <v>777468.7</v>
      </c>
      <c r="AC352" s="4">
        <v>1211233.7</v>
      </c>
      <c r="AD352" s="4">
        <v>1982102.77</v>
      </c>
      <c r="AE352" s="2">
        <v>0</v>
      </c>
      <c r="AF352" s="4">
        <v>736615.4</v>
      </c>
      <c r="AG352" s="2">
        <v>0</v>
      </c>
      <c r="AH352" s="4">
        <v>984742.7</v>
      </c>
      <c r="AI352" s="2">
        <v>0</v>
      </c>
      <c r="AJ352" s="2">
        <v>0</v>
      </c>
      <c r="AK352" s="4">
        <v>297968</v>
      </c>
      <c r="AL352" s="4">
        <v>225028.4</v>
      </c>
      <c r="AM352" s="2">
        <v>0</v>
      </c>
      <c r="AN352" s="3">
        <f t="shared" si="20"/>
        <v>2300367.9999999995</v>
      </c>
      <c r="AO352">
        <f t="shared" si="21"/>
        <v>6545870.9000000004</v>
      </c>
      <c r="AP352">
        <f t="shared" si="22"/>
        <v>2244354.5</v>
      </c>
      <c r="AQ352" s="3">
        <f t="shared" si="23"/>
        <v>11090593.4</v>
      </c>
    </row>
    <row r="353" spans="1:43" x14ac:dyDescent="0.25">
      <c r="A353" s="2">
        <v>2</v>
      </c>
      <c r="B353" s="2">
        <v>2021</v>
      </c>
      <c r="C353" s="2">
        <v>3</v>
      </c>
      <c r="D353" s="4">
        <v>118465.1</v>
      </c>
      <c r="E353" s="4">
        <v>683993</v>
      </c>
      <c r="F353" s="4">
        <v>784313</v>
      </c>
      <c r="G353" s="2">
        <v>310.39999999999998</v>
      </c>
      <c r="H353" s="4">
        <v>19747.2</v>
      </c>
      <c r="I353" s="4">
        <v>1721.8</v>
      </c>
      <c r="J353" s="2">
        <v>0</v>
      </c>
      <c r="K353" s="4">
        <v>5629.1</v>
      </c>
      <c r="L353" s="4">
        <v>24414.3</v>
      </c>
      <c r="M353" s="2">
        <v>0</v>
      </c>
      <c r="N353" s="2">
        <v>0</v>
      </c>
      <c r="O353" s="4">
        <v>2272.1</v>
      </c>
      <c r="P353" s="4">
        <v>37231.800000000003</v>
      </c>
      <c r="Q353" s="4">
        <v>192398</v>
      </c>
      <c r="R353" s="4">
        <v>120159.1</v>
      </c>
      <c r="S353" s="4">
        <v>35434.6</v>
      </c>
      <c r="T353" s="2">
        <v>0</v>
      </c>
      <c r="U353" s="4">
        <v>3143.1</v>
      </c>
      <c r="V353" s="2">
        <v>521</v>
      </c>
      <c r="W353" s="2">
        <v>0</v>
      </c>
      <c r="X353" s="4">
        <v>2179.3000000000002</v>
      </c>
      <c r="Y353" s="4">
        <v>57569.599999999999</v>
      </c>
      <c r="Z353" s="4">
        <v>802475.6</v>
      </c>
      <c r="AA353" s="4">
        <v>1204737.5</v>
      </c>
      <c r="AB353" s="4">
        <v>752538.2</v>
      </c>
      <c r="AC353" s="4">
        <v>978968.2</v>
      </c>
      <c r="AD353" s="4">
        <v>2370915.7000000002</v>
      </c>
      <c r="AE353" s="2">
        <v>0</v>
      </c>
      <c r="AF353" s="4">
        <v>806836.2</v>
      </c>
      <c r="AG353" s="2">
        <v>0</v>
      </c>
      <c r="AH353" s="4">
        <v>1281714</v>
      </c>
      <c r="AI353" s="2">
        <v>0</v>
      </c>
      <c r="AJ353" s="2">
        <v>0</v>
      </c>
      <c r="AK353" s="4">
        <v>351828.2</v>
      </c>
      <c r="AL353" s="4">
        <v>135994</v>
      </c>
      <c r="AM353" s="2">
        <v>0</v>
      </c>
      <c r="AN353" s="3">
        <f t="shared" si="20"/>
        <v>1638593.9000000001</v>
      </c>
      <c r="AO353">
        <f t="shared" si="21"/>
        <v>6560543.8000000007</v>
      </c>
      <c r="AP353">
        <f t="shared" si="22"/>
        <v>2576372.4</v>
      </c>
      <c r="AQ353" s="3">
        <f t="shared" si="23"/>
        <v>10775510.100000001</v>
      </c>
    </row>
    <row r="354" spans="1:43" x14ac:dyDescent="0.25">
      <c r="A354" s="2">
        <v>2</v>
      </c>
      <c r="B354" s="2">
        <v>2021</v>
      </c>
      <c r="C354" s="2">
        <v>4</v>
      </c>
      <c r="D354" s="4">
        <v>105838.5</v>
      </c>
      <c r="E354" s="4">
        <v>583611.9</v>
      </c>
      <c r="F354" s="4">
        <v>696404.7</v>
      </c>
      <c r="G354" s="2">
        <v>575</v>
      </c>
      <c r="H354" s="4">
        <v>18501.5</v>
      </c>
      <c r="I354" s="4">
        <v>1558.4</v>
      </c>
      <c r="J354" s="2">
        <v>0</v>
      </c>
      <c r="K354" s="4">
        <v>3425.8</v>
      </c>
      <c r="L354" s="4">
        <v>20713</v>
      </c>
      <c r="M354" s="2">
        <v>0</v>
      </c>
      <c r="N354" s="2">
        <v>0</v>
      </c>
      <c r="O354" s="4">
        <v>1706.8</v>
      </c>
      <c r="P354" s="4">
        <v>35170.300000000003</v>
      </c>
      <c r="Q354" s="4">
        <v>182362.4</v>
      </c>
      <c r="R354" s="4">
        <v>111010.9</v>
      </c>
      <c r="S354" s="4">
        <v>11618</v>
      </c>
      <c r="T354" s="4">
        <v>15165.86</v>
      </c>
      <c r="U354" s="4">
        <v>108495.73</v>
      </c>
      <c r="V354" s="2">
        <v>497.4</v>
      </c>
      <c r="W354" s="2">
        <v>0</v>
      </c>
      <c r="X354" s="4">
        <v>1512.9</v>
      </c>
      <c r="Y354" s="4">
        <v>51259.8</v>
      </c>
      <c r="Z354" s="4">
        <v>771553.3</v>
      </c>
      <c r="AA354" s="4">
        <v>1161348.1000000001</v>
      </c>
      <c r="AB354" s="4">
        <v>773585.1</v>
      </c>
      <c r="AC354" s="4">
        <v>1372470.04</v>
      </c>
      <c r="AD354" s="4">
        <v>2375132.9700000002</v>
      </c>
      <c r="AE354" s="2">
        <v>0</v>
      </c>
      <c r="AF354" s="4">
        <v>749781.5</v>
      </c>
      <c r="AG354" s="2">
        <v>0</v>
      </c>
      <c r="AH354" s="4">
        <v>1199758.6000000001</v>
      </c>
      <c r="AI354" s="2">
        <v>0</v>
      </c>
      <c r="AJ354" s="2">
        <v>0</v>
      </c>
      <c r="AK354" s="4">
        <v>333221.59999999998</v>
      </c>
      <c r="AL354" s="4">
        <v>181898.9</v>
      </c>
      <c r="AM354" s="4">
        <v>15838.2</v>
      </c>
      <c r="AN354" s="3">
        <f t="shared" si="20"/>
        <v>1430628.8</v>
      </c>
      <c r="AO354">
        <f t="shared" si="21"/>
        <v>6972889.6000000015</v>
      </c>
      <c r="AP354">
        <f t="shared" si="22"/>
        <v>2480498.8000000003</v>
      </c>
      <c r="AQ354" s="3">
        <f t="shared" si="23"/>
        <v>10884017.200000003</v>
      </c>
    </row>
    <row r="355" spans="1:43" x14ac:dyDescent="0.25">
      <c r="A355" s="2">
        <v>2</v>
      </c>
      <c r="B355" s="2">
        <v>2021</v>
      </c>
      <c r="C355" s="2">
        <v>5</v>
      </c>
      <c r="D355" s="4">
        <v>87943.2</v>
      </c>
      <c r="E355" s="4">
        <v>483034.9</v>
      </c>
      <c r="F355" s="4">
        <v>544238.5</v>
      </c>
      <c r="G355" s="2">
        <v>203.3</v>
      </c>
      <c r="H355" s="4">
        <v>12942</v>
      </c>
      <c r="I355" s="4">
        <v>1596.7</v>
      </c>
      <c r="J355" s="2">
        <v>0</v>
      </c>
      <c r="K355" s="4">
        <v>1623.4</v>
      </c>
      <c r="L355" s="4">
        <v>15166.8</v>
      </c>
      <c r="M355" s="2">
        <v>0</v>
      </c>
      <c r="N355" s="2">
        <v>0</v>
      </c>
      <c r="O355" s="4">
        <v>1571.1</v>
      </c>
      <c r="P355" s="4">
        <v>32215</v>
      </c>
      <c r="Q355" s="4">
        <v>178207.4</v>
      </c>
      <c r="R355" s="4">
        <v>108076.6</v>
      </c>
      <c r="S355" s="4">
        <v>12032.6</v>
      </c>
      <c r="T355" s="2">
        <v>0</v>
      </c>
      <c r="U355" s="4">
        <v>96428.63</v>
      </c>
      <c r="V355" s="2">
        <v>381.4</v>
      </c>
      <c r="W355" s="2">
        <v>0</v>
      </c>
      <c r="X355" s="4">
        <v>1190</v>
      </c>
      <c r="Y355" s="4">
        <v>44325.1</v>
      </c>
      <c r="Z355" s="4">
        <v>736221.3</v>
      </c>
      <c r="AA355" s="4">
        <v>1101776.8999999999</v>
      </c>
      <c r="AB355" s="4">
        <v>719618.1</v>
      </c>
      <c r="AC355" s="4">
        <v>1013994.1</v>
      </c>
      <c r="AD355" s="4">
        <v>1778059.97</v>
      </c>
      <c r="AE355" s="2">
        <v>0</v>
      </c>
      <c r="AF355" s="4">
        <v>648814.4</v>
      </c>
      <c r="AG355" s="2">
        <v>0</v>
      </c>
      <c r="AH355" s="4">
        <v>1233263.2</v>
      </c>
      <c r="AI355" s="2">
        <v>0</v>
      </c>
      <c r="AJ355" s="2">
        <v>0</v>
      </c>
      <c r="AK355" s="4">
        <v>328567.2</v>
      </c>
      <c r="AL355" s="4">
        <v>160349.85999999999</v>
      </c>
      <c r="AM355" s="4">
        <v>2133.34</v>
      </c>
      <c r="AN355" s="3">
        <f t="shared" si="20"/>
        <v>1146748.8</v>
      </c>
      <c r="AO355">
        <f t="shared" si="21"/>
        <v>5824098.2000000002</v>
      </c>
      <c r="AP355">
        <f t="shared" si="22"/>
        <v>2373128</v>
      </c>
      <c r="AQ355" s="3">
        <f t="shared" si="23"/>
        <v>9343975</v>
      </c>
    </row>
    <row r="356" spans="1:43" x14ac:dyDescent="0.25">
      <c r="A356" s="2">
        <v>2</v>
      </c>
      <c r="B356" s="2">
        <v>2021</v>
      </c>
      <c r="C356" s="2">
        <v>6</v>
      </c>
      <c r="D356" s="4">
        <v>80221.2</v>
      </c>
      <c r="E356" s="4">
        <v>437787.5</v>
      </c>
      <c r="F356" s="4">
        <v>492676.9</v>
      </c>
      <c r="G356" s="2">
        <v>224.3</v>
      </c>
      <c r="H356" s="4">
        <v>11146.7</v>
      </c>
      <c r="I356" s="4">
        <v>1184.2</v>
      </c>
      <c r="J356" s="2">
        <v>0</v>
      </c>
      <c r="K356" s="2">
        <v>978.8</v>
      </c>
      <c r="L356" s="4">
        <v>10852.8</v>
      </c>
      <c r="M356" s="2">
        <v>0</v>
      </c>
      <c r="N356" s="2">
        <v>0</v>
      </c>
      <c r="O356" s="4">
        <v>1937.3</v>
      </c>
      <c r="P356" s="4">
        <v>30342.799999999999</v>
      </c>
      <c r="Q356" s="4">
        <v>159895.70000000001</v>
      </c>
      <c r="R356" s="4">
        <v>96031.4</v>
      </c>
      <c r="S356" s="4">
        <v>11681.7</v>
      </c>
      <c r="T356" s="2">
        <v>0</v>
      </c>
      <c r="U356" s="4">
        <v>101206.67</v>
      </c>
      <c r="V356" s="2">
        <v>461.8</v>
      </c>
      <c r="W356" s="2">
        <v>0</v>
      </c>
      <c r="X356" s="4">
        <v>1207.7</v>
      </c>
      <c r="Y356" s="4">
        <v>40207.1</v>
      </c>
      <c r="Z356" s="4">
        <v>738390.4</v>
      </c>
      <c r="AA356" s="4">
        <v>1046707.1</v>
      </c>
      <c r="AB356" s="4">
        <v>671324.4</v>
      </c>
      <c r="AC356" s="4">
        <v>1163974.8</v>
      </c>
      <c r="AD356" s="4">
        <v>2009729.43</v>
      </c>
      <c r="AE356" s="2">
        <v>0</v>
      </c>
      <c r="AF356" s="4">
        <v>598264.9</v>
      </c>
      <c r="AG356" s="2">
        <v>0</v>
      </c>
      <c r="AH356" s="4">
        <v>1215711.7</v>
      </c>
      <c r="AI356" s="2">
        <v>0</v>
      </c>
      <c r="AJ356" s="2">
        <v>0</v>
      </c>
      <c r="AK356" s="4">
        <v>294510.90000000002</v>
      </c>
      <c r="AL356" s="4">
        <v>135536.57</v>
      </c>
      <c r="AM356" s="4">
        <v>-15143.27</v>
      </c>
      <c r="AN356" s="3">
        <f t="shared" si="20"/>
        <v>1035072.4000000001</v>
      </c>
      <c r="AO356">
        <f t="shared" si="21"/>
        <v>6073098.2999999998</v>
      </c>
      <c r="AP356">
        <f t="shared" si="22"/>
        <v>2228880.7999999998</v>
      </c>
      <c r="AQ356" s="3">
        <f t="shared" si="23"/>
        <v>9337051.5</v>
      </c>
    </row>
    <row r="357" spans="1:43" x14ac:dyDescent="0.25">
      <c r="A357" s="2">
        <v>2</v>
      </c>
      <c r="B357" s="2">
        <v>2021</v>
      </c>
      <c r="C357" s="2">
        <v>7</v>
      </c>
      <c r="D357" s="4">
        <v>64856.1</v>
      </c>
      <c r="E357" s="4">
        <v>407420.5</v>
      </c>
      <c r="F357" s="4">
        <v>494925.8</v>
      </c>
      <c r="G357" s="2">
        <v>221.3</v>
      </c>
      <c r="H357" s="4">
        <v>15246.7</v>
      </c>
      <c r="I357" s="4">
        <v>1318.1</v>
      </c>
      <c r="J357" s="2">
        <v>0</v>
      </c>
      <c r="K357" s="2">
        <v>728.7</v>
      </c>
      <c r="L357" s="4">
        <v>9180.7999999999993</v>
      </c>
      <c r="M357" s="2">
        <v>0</v>
      </c>
      <c r="N357" s="2">
        <v>0</v>
      </c>
      <c r="O357" s="4">
        <v>1667.8</v>
      </c>
      <c r="P357" s="4">
        <v>26729.1</v>
      </c>
      <c r="Q357" s="4">
        <v>189078.3</v>
      </c>
      <c r="R357" s="4">
        <v>128284.9</v>
      </c>
      <c r="S357" s="4">
        <v>11002.5</v>
      </c>
      <c r="T357" s="2">
        <v>0</v>
      </c>
      <c r="U357" s="4">
        <v>94522.72</v>
      </c>
      <c r="V357" s="2">
        <v>423.1</v>
      </c>
      <c r="W357" s="2">
        <v>0</v>
      </c>
      <c r="X357" s="4">
        <v>1309.5</v>
      </c>
      <c r="Y357" s="4">
        <v>36981.199999999997</v>
      </c>
      <c r="Z357" s="4">
        <v>797056.5</v>
      </c>
      <c r="AA357" s="4">
        <v>1059163.3</v>
      </c>
      <c r="AB357" s="4">
        <v>745365.4</v>
      </c>
      <c r="AC357" s="4">
        <v>943165.6</v>
      </c>
      <c r="AD357" s="4">
        <v>2157618.1800000002</v>
      </c>
      <c r="AE357" s="2">
        <v>0</v>
      </c>
      <c r="AF357" s="4">
        <v>603062.30000000005</v>
      </c>
      <c r="AG357" s="2">
        <v>0</v>
      </c>
      <c r="AH357" s="4">
        <v>1177964.2</v>
      </c>
      <c r="AI357" s="2">
        <v>0</v>
      </c>
      <c r="AJ357" s="2">
        <v>0</v>
      </c>
      <c r="AK357" s="4">
        <v>349895.8</v>
      </c>
      <c r="AL357" s="4">
        <v>95085.45</v>
      </c>
      <c r="AM357" s="4">
        <v>-3875.95</v>
      </c>
      <c r="AN357" s="3">
        <f t="shared" si="20"/>
        <v>993897.99999999988</v>
      </c>
      <c r="AO357">
        <f t="shared" si="21"/>
        <v>6192368.0999999996</v>
      </c>
      <c r="AP357">
        <f t="shared" si="22"/>
        <v>2222131.7999999998</v>
      </c>
      <c r="AQ357" s="3">
        <f t="shared" si="23"/>
        <v>9408397.8999999985</v>
      </c>
    </row>
    <row r="358" spans="1:43" x14ac:dyDescent="0.25">
      <c r="A358" s="2">
        <v>2</v>
      </c>
      <c r="B358" s="2">
        <v>2021</v>
      </c>
      <c r="C358" s="2">
        <v>8</v>
      </c>
      <c r="D358" s="4">
        <v>60283.199999999997</v>
      </c>
      <c r="E358" s="4">
        <v>376272.5</v>
      </c>
      <c r="F358" s="4">
        <v>435945.7</v>
      </c>
      <c r="G358" s="2">
        <v>196.6</v>
      </c>
      <c r="H358" s="4">
        <v>11700.4</v>
      </c>
      <c r="I358" s="4">
        <v>1200.5999999999999</v>
      </c>
      <c r="J358" s="2">
        <v>0</v>
      </c>
      <c r="K358" s="2">
        <v>662.3</v>
      </c>
      <c r="L358" s="4">
        <v>7079.3</v>
      </c>
      <c r="M358" s="2">
        <v>0</v>
      </c>
      <c r="N358" s="2">
        <v>0</v>
      </c>
      <c r="O358" s="4">
        <v>1592.4</v>
      </c>
      <c r="P358" s="4">
        <v>29177.7</v>
      </c>
      <c r="Q358" s="4">
        <v>171214.6</v>
      </c>
      <c r="R358" s="4">
        <v>111108.7</v>
      </c>
      <c r="S358" s="4">
        <v>10464</v>
      </c>
      <c r="T358" s="2">
        <v>0</v>
      </c>
      <c r="U358" s="4">
        <v>100648.5</v>
      </c>
      <c r="V358" s="2">
        <v>396.3</v>
      </c>
      <c r="W358" s="2">
        <v>0</v>
      </c>
      <c r="X358" s="4">
        <v>1322.8</v>
      </c>
      <c r="Y358" s="4">
        <v>33216.699999999997</v>
      </c>
      <c r="Z358" s="4">
        <v>762542.5</v>
      </c>
      <c r="AA358" s="4">
        <v>1024662.5</v>
      </c>
      <c r="AB358" s="4">
        <v>707002.8</v>
      </c>
      <c r="AC358" s="4">
        <v>895182</v>
      </c>
      <c r="AD358" s="4">
        <v>2296210.4</v>
      </c>
      <c r="AE358" s="2">
        <v>0</v>
      </c>
      <c r="AF358" s="4">
        <v>620669.1</v>
      </c>
      <c r="AG358" s="2">
        <v>0</v>
      </c>
      <c r="AH358" s="4">
        <v>1166001.7</v>
      </c>
      <c r="AI358" s="2">
        <v>0</v>
      </c>
      <c r="AJ358" s="2">
        <v>0</v>
      </c>
      <c r="AK358" s="4">
        <v>311948</v>
      </c>
      <c r="AL358" s="4">
        <v>174436.4</v>
      </c>
      <c r="AM358" s="2">
        <v>0</v>
      </c>
      <c r="AN358" s="3">
        <f t="shared" si="20"/>
        <v>893340.60000000009</v>
      </c>
      <c r="AO358">
        <f t="shared" si="21"/>
        <v>6144741.9000000004</v>
      </c>
      <c r="AP358">
        <f t="shared" si="22"/>
        <v>2273055.1999999997</v>
      </c>
      <c r="AQ358" s="3">
        <f t="shared" si="23"/>
        <v>9311137.6999999993</v>
      </c>
    </row>
    <row r="359" spans="1:43" x14ac:dyDescent="0.25">
      <c r="A359" s="2">
        <v>2</v>
      </c>
      <c r="B359" s="2">
        <v>2021</v>
      </c>
      <c r="C359" s="2">
        <v>9</v>
      </c>
      <c r="D359" s="4">
        <v>64983.8</v>
      </c>
      <c r="E359" s="4">
        <v>404679.9</v>
      </c>
      <c r="F359" s="4">
        <v>473334</v>
      </c>
      <c r="G359" s="2">
        <v>269</v>
      </c>
      <c r="H359" s="4">
        <v>12691.8</v>
      </c>
      <c r="I359" s="4">
        <v>1343</v>
      </c>
      <c r="J359" s="2">
        <v>0</v>
      </c>
      <c r="K359" s="2">
        <v>687.9</v>
      </c>
      <c r="L359" s="4">
        <v>7767.1</v>
      </c>
      <c r="M359" s="2">
        <v>0</v>
      </c>
      <c r="N359" s="2">
        <v>0</v>
      </c>
      <c r="O359" s="4">
        <v>1915</v>
      </c>
      <c r="P359" s="4">
        <v>31774.799999999999</v>
      </c>
      <c r="Q359" s="4">
        <v>180713.60000000001</v>
      </c>
      <c r="R359" s="4">
        <v>109499.7</v>
      </c>
      <c r="S359" s="4">
        <v>9179.09</v>
      </c>
      <c r="T359" s="2">
        <v>629.11</v>
      </c>
      <c r="U359" s="4">
        <v>148738.29999999999</v>
      </c>
      <c r="V359" s="2">
        <v>387.3</v>
      </c>
      <c r="W359" s="2">
        <v>0</v>
      </c>
      <c r="X359" s="4">
        <v>1276.4000000000001</v>
      </c>
      <c r="Y359" s="4">
        <v>37542.699999999997</v>
      </c>
      <c r="Z359" s="4">
        <v>777983.8</v>
      </c>
      <c r="AA359" s="4">
        <v>1039944.4</v>
      </c>
      <c r="AB359" s="4">
        <v>739955.81</v>
      </c>
      <c r="AC359" s="4">
        <v>845773.59</v>
      </c>
      <c r="AD359" s="4">
        <v>2041007.5</v>
      </c>
      <c r="AE359" s="4">
        <v>7924.52</v>
      </c>
      <c r="AF359" s="4">
        <v>580982.18000000005</v>
      </c>
      <c r="AG359" s="2">
        <v>0</v>
      </c>
      <c r="AH359" s="4">
        <v>1006998.4</v>
      </c>
      <c r="AI359" s="2">
        <v>0</v>
      </c>
      <c r="AJ359" s="2">
        <v>0</v>
      </c>
      <c r="AK359" s="4">
        <v>281069.8</v>
      </c>
      <c r="AL359" s="4">
        <v>140735.1</v>
      </c>
      <c r="AM359" s="2">
        <v>0</v>
      </c>
      <c r="AN359" s="3">
        <f t="shared" si="20"/>
        <v>965756.5</v>
      </c>
      <c r="AO359">
        <f t="shared" si="21"/>
        <v>5966321.0999999996</v>
      </c>
      <c r="AP359">
        <f t="shared" si="22"/>
        <v>2017710.0000000002</v>
      </c>
      <c r="AQ359" s="3">
        <f t="shared" si="23"/>
        <v>8949787.5999999996</v>
      </c>
    </row>
    <row r="360" spans="1:43" x14ac:dyDescent="0.25">
      <c r="A360" s="2">
        <v>2</v>
      </c>
      <c r="B360" s="2">
        <v>2021</v>
      </c>
      <c r="C360" s="2">
        <v>10</v>
      </c>
      <c r="D360" s="4">
        <v>62107.7</v>
      </c>
      <c r="E360" s="4">
        <v>380273.3</v>
      </c>
      <c r="F360" s="4">
        <v>463860.4</v>
      </c>
      <c r="G360" s="2">
        <v>284.60000000000002</v>
      </c>
      <c r="H360" s="4">
        <v>15831.5</v>
      </c>
      <c r="I360" s="4">
        <v>1254.4000000000001</v>
      </c>
      <c r="J360" s="2">
        <v>0</v>
      </c>
      <c r="K360" s="2">
        <v>888.5</v>
      </c>
      <c r="L360" s="4">
        <v>8478.4</v>
      </c>
      <c r="M360" s="2">
        <v>0</v>
      </c>
      <c r="N360" s="2">
        <v>0</v>
      </c>
      <c r="O360" s="4">
        <v>2538.5</v>
      </c>
      <c r="P360" s="4">
        <v>29789.7</v>
      </c>
      <c r="Q360" s="4">
        <v>165480.29999999999</v>
      </c>
      <c r="R360" s="4">
        <v>104891.7</v>
      </c>
      <c r="S360" s="4">
        <v>4937</v>
      </c>
      <c r="T360" s="4">
        <v>3034.95</v>
      </c>
      <c r="U360" s="4">
        <v>40033.599999999999</v>
      </c>
      <c r="V360" s="2">
        <v>289.7</v>
      </c>
      <c r="W360" s="2">
        <v>0</v>
      </c>
      <c r="X360" s="4">
        <v>1289.5999999999999</v>
      </c>
      <c r="Y360" s="4">
        <v>37536.1</v>
      </c>
      <c r="Z360" s="4">
        <v>730915</v>
      </c>
      <c r="AA360" s="4">
        <v>1022351.2</v>
      </c>
      <c r="AB360" s="4">
        <v>667602.6</v>
      </c>
      <c r="AC360" s="4">
        <v>844743.85</v>
      </c>
      <c r="AD360" s="4">
        <v>2284982.9</v>
      </c>
      <c r="AE360" s="2">
        <v>0</v>
      </c>
      <c r="AF360" s="4">
        <v>476673.3</v>
      </c>
      <c r="AG360" s="2">
        <v>0</v>
      </c>
      <c r="AH360" s="4">
        <v>1086003.7</v>
      </c>
      <c r="AI360" s="2">
        <v>0</v>
      </c>
      <c r="AJ360" s="2">
        <v>0</v>
      </c>
      <c r="AK360" s="4">
        <v>314380.79999999999</v>
      </c>
      <c r="AL360" s="4">
        <v>142320.4</v>
      </c>
      <c r="AM360" s="2">
        <v>0</v>
      </c>
      <c r="AN360" s="3">
        <f t="shared" si="20"/>
        <v>932978.8</v>
      </c>
      <c r="AO360">
        <f t="shared" si="21"/>
        <v>5940416.6999999993</v>
      </c>
      <c r="AP360">
        <f t="shared" si="22"/>
        <v>2019378.2</v>
      </c>
      <c r="AQ360" s="3">
        <f t="shared" si="23"/>
        <v>8892773.6999999993</v>
      </c>
    </row>
    <row r="361" spans="1:43" x14ac:dyDescent="0.25">
      <c r="A361" s="2">
        <v>2</v>
      </c>
      <c r="B361" s="2">
        <v>2021</v>
      </c>
      <c r="C361" s="2">
        <v>11</v>
      </c>
      <c r="D361" s="4">
        <v>72549.7</v>
      </c>
      <c r="E361" s="4">
        <v>441766.3</v>
      </c>
      <c r="F361" s="4">
        <v>597500.4</v>
      </c>
      <c r="G361" s="2">
        <v>283.7</v>
      </c>
      <c r="H361" s="4">
        <v>28120.799999999999</v>
      </c>
      <c r="I361" s="4">
        <v>1327.3</v>
      </c>
      <c r="J361" s="2">
        <v>0</v>
      </c>
      <c r="K361" s="4">
        <v>3014.4</v>
      </c>
      <c r="L361" s="4">
        <v>18779.3</v>
      </c>
      <c r="M361" s="2">
        <v>0</v>
      </c>
      <c r="N361" s="2">
        <v>0</v>
      </c>
      <c r="O361" s="4">
        <v>1579.7</v>
      </c>
      <c r="P361" s="4">
        <v>30888.1</v>
      </c>
      <c r="Q361" s="4">
        <v>167896.6</v>
      </c>
      <c r="R361" s="4">
        <v>115606.7</v>
      </c>
      <c r="S361" s="4">
        <v>-5780.1</v>
      </c>
      <c r="T361" s="2">
        <v>41.7</v>
      </c>
      <c r="U361" s="4">
        <v>44785.2</v>
      </c>
      <c r="V361" s="2">
        <v>291.8</v>
      </c>
      <c r="W361" s="2">
        <v>0</v>
      </c>
      <c r="X361" s="4">
        <v>1568.2</v>
      </c>
      <c r="Y361" s="4">
        <v>41770.699999999997</v>
      </c>
      <c r="Z361" s="4">
        <v>771128.2</v>
      </c>
      <c r="AA361" s="4">
        <v>1075601.7</v>
      </c>
      <c r="AB361" s="4">
        <v>765838.4</v>
      </c>
      <c r="AC361" s="4">
        <v>755414</v>
      </c>
      <c r="AD361" s="4">
        <v>2297343.2000000002</v>
      </c>
      <c r="AE361" s="2">
        <v>0</v>
      </c>
      <c r="AF361" s="4">
        <v>569207.80000000005</v>
      </c>
      <c r="AG361" s="2">
        <v>0</v>
      </c>
      <c r="AH361" s="4">
        <v>1020721.8</v>
      </c>
      <c r="AI361" s="2">
        <v>0</v>
      </c>
      <c r="AJ361" s="2">
        <v>0</v>
      </c>
      <c r="AK361" s="4">
        <v>13603484.4</v>
      </c>
      <c r="AL361" s="4">
        <v>141362.9</v>
      </c>
      <c r="AM361" s="2">
        <v>0</v>
      </c>
      <c r="AN361" s="3">
        <f t="shared" si="20"/>
        <v>1163341.8999999999</v>
      </c>
      <c r="AO361">
        <f t="shared" si="21"/>
        <v>6063974.0999999996</v>
      </c>
      <c r="AP361">
        <f t="shared" si="22"/>
        <v>15334776.9</v>
      </c>
      <c r="AQ361" s="3">
        <f t="shared" si="23"/>
        <v>22562092.899999999</v>
      </c>
    </row>
    <row r="362" spans="1:43" x14ac:dyDescent="0.25">
      <c r="A362" s="2">
        <v>2</v>
      </c>
      <c r="B362" s="2">
        <v>2021</v>
      </c>
      <c r="C362" s="2">
        <v>12</v>
      </c>
      <c r="D362" s="4">
        <v>103221.3</v>
      </c>
      <c r="E362" s="4">
        <v>640144</v>
      </c>
      <c r="F362" s="4">
        <v>898037.8</v>
      </c>
      <c r="G362" s="2">
        <v>376.6</v>
      </c>
      <c r="H362" s="4">
        <v>31342.5</v>
      </c>
      <c r="I362" s="4">
        <v>1393.2</v>
      </c>
      <c r="J362" s="2">
        <v>0</v>
      </c>
      <c r="K362" s="4">
        <v>6369.4</v>
      </c>
      <c r="L362" s="4">
        <v>30452.2</v>
      </c>
      <c r="M362" s="2">
        <v>0</v>
      </c>
      <c r="N362" s="2">
        <v>0</v>
      </c>
      <c r="O362" s="4">
        <v>1926.2</v>
      </c>
      <c r="P362" s="4">
        <v>36463.699999999997</v>
      </c>
      <c r="Q362" s="4">
        <v>202488.4</v>
      </c>
      <c r="R362" s="4">
        <v>134175</v>
      </c>
      <c r="S362" s="4">
        <v>5636.5</v>
      </c>
      <c r="T362" s="2">
        <v>166.9</v>
      </c>
      <c r="U362" s="4">
        <v>100107.14</v>
      </c>
      <c r="V362" s="2">
        <v>354.6</v>
      </c>
      <c r="W362" s="2">
        <v>0</v>
      </c>
      <c r="X362" s="4">
        <v>1526.7</v>
      </c>
      <c r="Y362" s="4">
        <v>77701.5</v>
      </c>
      <c r="Z362" s="4">
        <v>917336.4</v>
      </c>
      <c r="AA362" s="4">
        <v>1330404.6000000001</v>
      </c>
      <c r="AB362" s="4">
        <v>829252.8</v>
      </c>
      <c r="AC362" s="4">
        <v>636830.80000000005</v>
      </c>
      <c r="AD362" s="4">
        <v>2428013.56</v>
      </c>
      <c r="AE362" s="2">
        <v>0</v>
      </c>
      <c r="AF362" s="4">
        <v>454365.6</v>
      </c>
      <c r="AG362" s="2">
        <v>0</v>
      </c>
      <c r="AH362" s="4">
        <v>1115670.3999999999</v>
      </c>
      <c r="AI362" s="2">
        <v>0</v>
      </c>
      <c r="AJ362" s="2">
        <v>0</v>
      </c>
      <c r="AK362" s="4">
        <v>-13070488.6</v>
      </c>
      <c r="AL362" s="4">
        <v>157225.70000000001</v>
      </c>
      <c r="AM362" s="2">
        <v>0</v>
      </c>
      <c r="AN362" s="3">
        <f t="shared" si="20"/>
        <v>1711337</v>
      </c>
      <c r="AO362">
        <f t="shared" si="21"/>
        <v>6702384.8000000007</v>
      </c>
      <c r="AP362">
        <f t="shared" si="22"/>
        <v>-11343226.9</v>
      </c>
      <c r="AQ362" s="3">
        <f t="shared" si="23"/>
        <v>-2929505.0999999996</v>
      </c>
    </row>
    <row r="363" spans="1:43" x14ac:dyDescent="0.25">
      <c r="A363" s="2">
        <v>3</v>
      </c>
      <c r="B363" s="2">
        <v>2021</v>
      </c>
      <c r="C363" s="2">
        <v>1</v>
      </c>
      <c r="D363" s="4">
        <v>84798.5</v>
      </c>
      <c r="E363" s="4">
        <v>238594</v>
      </c>
      <c r="F363" s="4">
        <v>160013.5</v>
      </c>
      <c r="G363" s="2">
        <v>445</v>
      </c>
      <c r="H363" s="4">
        <v>16760.8</v>
      </c>
      <c r="I363" s="2">
        <v>4.7</v>
      </c>
      <c r="J363" s="2">
        <v>0</v>
      </c>
      <c r="K363" s="4">
        <v>26612.799999999999</v>
      </c>
      <c r="L363" s="4">
        <v>6948.8</v>
      </c>
      <c r="M363" s="2">
        <v>0</v>
      </c>
      <c r="N363" s="2">
        <v>0</v>
      </c>
      <c r="O363" s="2">
        <v>624.20000000000005</v>
      </c>
      <c r="P363" s="4">
        <v>39791.699999999997</v>
      </c>
      <c r="Q363" s="4">
        <v>79710.600000000006</v>
      </c>
      <c r="R363" s="4">
        <v>51700.5</v>
      </c>
      <c r="S363" s="4">
        <v>7090.1</v>
      </c>
      <c r="T363" s="4">
        <v>4550.38</v>
      </c>
      <c r="U363" s="4">
        <v>2405.66</v>
      </c>
      <c r="V363" s="2">
        <v>0</v>
      </c>
      <c r="W363" s="2">
        <v>0</v>
      </c>
      <c r="X363" s="4">
        <v>1128.9000000000001</v>
      </c>
      <c r="Y363" s="4">
        <v>31131</v>
      </c>
      <c r="Z363" s="4">
        <v>406453.6</v>
      </c>
      <c r="AA363" s="4">
        <v>586886.5</v>
      </c>
      <c r="AB363" s="4">
        <v>581898.4</v>
      </c>
      <c r="AC363" s="4">
        <v>378452.22</v>
      </c>
      <c r="AD363" s="4">
        <v>534498.24</v>
      </c>
      <c r="AE363" s="2">
        <v>0</v>
      </c>
      <c r="AF363" s="4">
        <v>112831.8</v>
      </c>
      <c r="AG363" s="2">
        <v>0</v>
      </c>
      <c r="AH363" s="2">
        <v>0</v>
      </c>
      <c r="AI363" s="2">
        <v>0</v>
      </c>
      <c r="AJ363" s="2">
        <v>0</v>
      </c>
      <c r="AK363" s="2">
        <v>0</v>
      </c>
      <c r="AL363" s="2">
        <v>480.7</v>
      </c>
      <c r="AM363" s="2">
        <v>0</v>
      </c>
      <c r="AN363" s="3">
        <f t="shared" si="20"/>
        <v>534178.10000000009</v>
      </c>
      <c r="AO363">
        <f t="shared" si="21"/>
        <v>2706322</v>
      </c>
      <c r="AP363">
        <f t="shared" si="22"/>
        <v>113312.5</v>
      </c>
      <c r="AQ363" s="3">
        <f t="shared" si="23"/>
        <v>3353812.6</v>
      </c>
    </row>
    <row r="364" spans="1:43" x14ac:dyDescent="0.25">
      <c r="A364" s="2">
        <v>3</v>
      </c>
      <c r="B364" s="2">
        <v>2021</v>
      </c>
      <c r="C364" s="2">
        <v>2</v>
      </c>
      <c r="D364" s="4">
        <v>77183.100000000006</v>
      </c>
      <c r="E364" s="4">
        <v>215389.5</v>
      </c>
      <c r="F364" s="4">
        <v>138354.29999999999</v>
      </c>
      <c r="G364" s="2">
        <v>434.7</v>
      </c>
      <c r="H364" s="4">
        <v>17307.8</v>
      </c>
      <c r="I364" s="2">
        <v>1.2</v>
      </c>
      <c r="J364" s="2">
        <v>0</v>
      </c>
      <c r="K364" s="4">
        <v>26742.1</v>
      </c>
      <c r="L364" s="4">
        <v>7498.1</v>
      </c>
      <c r="M364" s="2">
        <v>0</v>
      </c>
      <c r="N364" s="2">
        <v>0</v>
      </c>
      <c r="O364" s="2">
        <v>602.4</v>
      </c>
      <c r="P364" s="4">
        <v>38143.599999999999</v>
      </c>
      <c r="Q364" s="4">
        <v>77949.7</v>
      </c>
      <c r="R364" s="4">
        <v>51478.9</v>
      </c>
      <c r="S364" s="4">
        <v>8382.1</v>
      </c>
      <c r="T364" s="2">
        <v>0</v>
      </c>
      <c r="U364" s="2">
        <v>0</v>
      </c>
      <c r="V364" s="2">
        <v>0</v>
      </c>
      <c r="W364" s="2">
        <v>0</v>
      </c>
      <c r="X364" s="2">
        <v>924.6</v>
      </c>
      <c r="Y364" s="4">
        <v>32633.3</v>
      </c>
      <c r="Z364" s="4">
        <v>410796.4</v>
      </c>
      <c r="AA364" s="4">
        <v>578798.4</v>
      </c>
      <c r="AB364" s="4">
        <v>465035.8</v>
      </c>
      <c r="AC364" s="4">
        <v>335593.5</v>
      </c>
      <c r="AD364" s="4">
        <v>521424</v>
      </c>
      <c r="AE364" s="2">
        <v>0</v>
      </c>
      <c r="AF364" s="4">
        <v>111826.2</v>
      </c>
      <c r="AG364" s="2">
        <v>0</v>
      </c>
      <c r="AH364" s="2">
        <v>0</v>
      </c>
      <c r="AI364" s="2">
        <v>0</v>
      </c>
      <c r="AJ364" s="2">
        <v>0</v>
      </c>
      <c r="AK364" s="2">
        <v>0</v>
      </c>
      <c r="AL364" s="2">
        <v>428.9</v>
      </c>
      <c r="AM364" s="2">
        <v>0</v>
      </c>
      <c r="AN364" s="3">
        <f t="shared" si="20"/>
        <v>482910.79999999993</v>
      </c>
      <c r="AO364">
        <f t="shared" si="21"/>
        <v>2521762.7000000002</v>
      </c>
      <c r="AP364">
        <f t="shared" si="22"/>
        <v>112255.09999999999</v>
      </c>
      <c r="AQ364" s="3">
        <f t="shared" si="23"/>
        <v>3116928.6</v>
      </c>
    </row>
    <row r="365" spans="1:43" x14ac:dyDescent="0.25">
      <c r="A365" s="2">
        <v>3</v>
      </c>
      <c r="B365" s="2">
        <v>2021</v>
      </c>
      <c r="C365" s="2">
        <v>3</v>
      </c>
      <c r="D365" s="4">
        <v>62931.199999999997</v>
      </c>
      <c r="E365" s="4">
        <v>153473.79999999999</v>
      </c>
      <c r="F365" s="4">
        <v>107924.5</v>
      </c>
      <c r="G365" s="2">
        <v>313.39999999999998</v>
      </c>
      <c r="H365" s="4">
        <v>12421.5</v>
      </c>
      <c r="I365" s="2">
        <v>37.299999999999997</v>
      </c>
      <c r="J365" s="2">
        <v>0</v>
      </c>
      <c r="K365" s="4">
        <v>19850.400000000001</v>
      </c>
      <c r="L365" s="4">
        <v>4318.1000000000004</v>
      </c>
      <c r="M365" s="2">
        <v>0</v>
      </c>
      <c r="N365" s="2">
        <v>0</v>
      </c>
      <c r="O365" s="2">
        <v>656</v>
      </c>
      <c r="P365" s="4">
        <v>32563.5</v>
      </c>
      <c r="Q365" s="4">
        <v>70174.600000000006</v>
      </c>
      <c r="R365" s="4">
        <v>47574.2</v>
      </c>
      <c r="S365" s="4">
        <v>8472.7999999999993</v>
      </c>
      <c r="T365" s="2">
        <v>0</v>
      </c>
      <c r="U365" s="2">
        <v>0</v>
      </c>
      <c r="V365" s="2">
        <v>0</v>
      </c>
      <c r="W365" s="2">
        <v>0</v>
      </c>
      <c r="X365" s="2">
        <v>714</v>
      </c>
      <c r="Y365" s="4">
        <v>26948.799999999999</v>
      </c>
      <c r="Z365" s="4">
        <v>345197.4</v>
      </c>
      <c r="AA365" s="4">
        <v>404668.7</v>
      </c>
      <c r="AB365" s="4">
        <v>446700.6</v>
      </c>
      <c r="AC365" s="4">
        <v>342560.5</v>
      </c>
      <c r="AD365" s="4">
        <v>619168.69999999995</v>
      </c>
      <c r="AE365" s="2">
        <v>0</v>
      </c>
      <c r="AF365" s="4">
        <v>130540.8</v>
      </c>
      <c r="AG365" s="2">
        <v>0</v>
      </c>
      <c r="AH365" s="2">
        <v>0</v>
      </c>
      <c r="AI365" s="2">
        <v>0</v>
      </c>
      <c r="AJ365" s="2">
        <v>0</v>
      </c>
      <c r="AK365" s="2">
        <v>0</v>
      </c>
      <c r="AL365" s="2">
        <v>240.4</v>
      </c>
      <c r="AM365" s="2">
        <v>0</v>
      </c>
      <c r="AN365" s="3">
        <f t="shared" si="20"/>
        <v>361270.2</v>
      </c>
      <c r="AO365">
        <f t="shared" si="21"/>
        <v>2345399.7999999998</v>
      </c>
      <c r="AP365">
        <f t="shared" si="22"/>
        <v>130781.2</v>
      </c>
      <c r="AQ365" s="3">
        <f t="shared" si="23"/>
        <v>2837451.2</v>
      </c>
    </row>
    <row r="366" spans="1:43" x14ac:dyDescent="0.25">
      <c r="A366" s="2">
        <v>3</v>
      </c>
      <c r="B366" s="2">
        <v>2021</v>
      </c>
      <c r="C366" s="2">
        <v>4</v>
      </c>
      <c r="D366" s="4">
        <v>60081.7</v>
      </c>
      <c r="E366" s="4">
        <v>141030.9</v>
      </c>
      <c r="F366" s="4">
        <v>106184.9</v>
      </c>
      <c r="G366" s="2">
        <v>223.9</v>
      </c>
      <c r="H366" s="4">
        <v>10338.299999999999</v>
      </c>
      <c r="I366" s="2">
        <v>84.1</v>
      </c>
      <c r="J366" s="2">
        <v>0</v>
      </c>
      <c r="K366" s="4">
        <v>16803.599999999999</v>
      </c>
      <c r="L366" s="4">
        <v>4668.8999999999996</v>
      </c>
      <c r="M366" s="2">
        <v>0</v>
      </c>
      <c r="N366" s="2">
        <v>0</v>
      </c>
      <c r="O366" s="2">
        <v>522.6</v>
      </c>
      <c r="P366" s="4">
        <v>31725.3</v>
      </c>
      <c r="Q366" s="4">
        <v>73003</v>
      </c>
      <c r="R366" s="4">
        <v>48019.5</v>
      </c>
      <c r="S366" s="4">
        <v>7688.9</v>
      </c>
      <c r="T366" s="2">
        <v>0</v>
      </c>
      <c r="U366" s="2">
        <v>0</v>
      </c>
      <c r="V366" s="2">
        <v>0</v>
      </c>
      <c r="W366" s="2">
        <v>0</v>
      </c>
      <c r="X366" s="2">
        <v>768.5</v>
      </c>
      <c r="Y366" s="4">
        <v>27895.5</v>
      </c>
      <c r="Z366" s="4">
        <v>371530.6</v>
      </c>
      <c r="AA366" s="4">
        <v>538724.19999999995</v>
      </c>
      <c r="AB366" s="4">
        <v>487902</v>
      </c>
      <c r="AC366" s="4">
        <v>365386.2</v>
      </c>
      <c r="AD366" s="4">
        <v>596151</v>
      </c>
      <c r="AE366" s="2">
        <v>0</v>
      </c>
      <c r="AF366" s="4">
        <v>112886.1</v>
      </c>
      <c r="AG366" s="2">
        <v>0</v>
      </c>
      <c r="AH366" s="2">
        <v>0</v>
      </c>
      <c r="AI366" s="2">
        <v>0</v>
      </c>
      <c r="AJ366" s="2">
        <v>0</v>
      </c>
      <c r="AK366" s="2">
        <v>0</v>
      </c>
      <c r="AL366" s="2">
        <v>282.2</v>
      </c>
      <c r="AM366" s="2">
        <v>0</v>
      </c>
      <c r="AN366" s="3">
        <f t="shared" si="20"/>
        <v>339416.3</v>
      </c>
      <c r="AO366">
        <f t="shared" si="21"/>
        <v>2549317.2999999998</v>
      </c>
      <c r="AP366">
        <f t="shared" si="22"/>
        <v>113168.3</v>
      </c>
      <c r="AQ366" s="3">
        <f t="shared" si="23"/>
        <v>3001901.8999999994</v>
      </c>
    </row>
    <row r="367" spans="1:43" x14ac:dyDescent="0.25">
      <c r="A367" s="2">
        <v>3</v>
      </c>
      <c r="B367" s="2">
        <v>2021</v>
      </c>
      <c r="C367" s="2">
        <v>5</v>
      </c>
      <c r="D367" s="4">
        <v>46490.3</v>
      </c>
      <c r="E367" s="4">
        <v>111685</v>
      </c>
      <c r="F367" s="4">
        <v>75196.2</v>
      </c>
      <c r="G367" s="2">
        <v>169.7</v>
      </c>
      <c r="H367" s="4">
        <v>6320.4</v>
      </c>
      <c r="I367" s="2">
        <v>11.6</v>
      </c>
      <c r="J367" s="2">
        <v>0</v>
      </c>
      <c r="K367" s="4">
        <v>11691.8</v>
      </c>
      <c r="L367" s="4">
        <v>3279.7</v>
      </c>
      <c r="M367" s="2">
        <v>0</v>
      </c>
      <c r="N367" s="2">
        <v>0</v>
      </c>
      <c r="O367" s="2">
        <v>503.6</v>
      </c>
      <c r="P367" s="4">
        <v>27737.8</v>
      </c>
      <c r="Q367" s="4">
        <v>66608.7</v>
      </c>
      <c r="R367" s="4">
        <v>54663.3</v>
      </c>
      <c r="S367" s="4">
        <v>9590.2000000000007</v>
      </c>
      <c r="T367" s="2">
        <v>0</v>
      </c>
      <c r="U367" s="2">
        <v>0</v>
      </c>
      <c r="V367" s="2">
        <v>0</v>
      </c>
      <c r="W367" s="2">
        <v>0</v>
      </c>
      <c r="X367" s="4">
        <v>4947.8</v>
      </c>
      <c r="Y367" s="4">
        <v>24426.400000000001</v>
      </c>
      <c r="Z367" s="4">
        <v>326348.3</v>
      </c>
      <c r="AA367" s="4">
        <v>477116.9</v>
      </c>
      <c r="AB367" s="4">
        <v>344692.8</v>
      </c>
      <c r="AC367" s="4">
        <v>348040</v>
      </c>
      <c r="AD367" s="4">
        <v>518794.6</v>
      </c>
      <c r="AE367" s="2">
        <v>0</v>
      </c>
      <c r="AF367" s="4">
        <v>105664</v>
      </c>
      <c r="AG367" s="2">
        <v>0</v>
      </c>
      <c r="AH367" s="2">
        <v>0</v>
      </c>
      <c r="AI367" s="2">
        <v>0</v>
      </c>
      <c r="AJ367" s="2">
        <v>0</v>
      </c>
      <c r="AK367" s="2">
        <v>0</v>
      </c>
      <c r="AL367" s="2">
        <v>397.5</v>
      </c>
      <c r="AM367" s="2">
        <v>0</v>
      </c>
      <c r="AN367" s="3">
        <f t="shared" si="20"/>
        <v>254844.7</v>
      </c>
      <c r="AO367">
        <f t="shared" si="21"/>
        <v>2203470.4</v>
      </c>
      <c r="AP367">
        <f t="shared" si="22"/>
        <v>106061.5</v>
      </c>
      <c r="AQ367" s="3">
        <f t="shared" si="23"/>
        <v>2564376.6</v>
      </c>
    </row>
    <row r="368" spans="1:43" x14ac:dyDescent="0.25">
      <c r="A368" s="2">
        <v>3</v>
      </c>
      <c r="B368" s="2">
        <v>2021</v>
      </c>
      <c r="C368" s="2">
        <v>6</v>
      </c>
      <c r="D368" s="4">
        <v>40736.5</v>
      </c>
      <c r="E368" s="4">
        <v>99775.7</v>
      </c>
      <c r="F368" s="4">
        <v>62636.800000000003</v>
      </c>
      <c r="G368" s="2">
        <v>201.4</v>
      </c>
      <c r="H368" s="4">
        <v>4866.8</v>
      </c>
      <c r="I368" s="2">
        <v>8.1</v>
      </c>
      <c r="J368" s="2">
        <v>0</v>
      </c>
      <c r="K368" s="4">
        <v>9377</v>
      </c>
      <c r="L368" s="4">
        <v>1530.6</v>
      </c>
      <c r="M368" s="2">
        <v>0</v>
      </c>
      <c r="N368" s="2">
        <v>0</v>
      </c>
      <c r="O368" s="2">
        <v>667</v>
      </c>
      <c r="P368" s="4">
        <v>26816.6</v>
      </c>
      <c r="Q368" s="4">
        <v>62384.5</v>
      </c>
      <c r="R368" s="4">
        <v>52650.3</v>
      </c>
      <c r="S368" s="4">
        <v>11339.7</v>
      </c>
      <c r="T368" s="2">
        <v>0</v>
      </c>
      <c r="U368" s="2">
        <v>0</v>
      </c>
      <c r="V368" s="2">
        <v>0</v>
      </c>
      <c r="W368" s="2">
        <v>0</v>
      </c>
      <c r="X368" s="4">
        <v>1993.7</v>
      </c>
      <c r="Y368" s="4">
        <v>24135.9</v>
      </c>
      <c r="Z368" s="4">
        <v>330386.7</v>
      </c>
      <c r="AA368" s="4">
        <v>466456.4</v>
      </c>
      <c r="AB368" s="4">
        <v>366404.4</v>
      </c>
      <c r="AC368" s="4">
        <v>428781.7</v>
      </c>
      <c r="AD368" s="4">
        <v>495888.1</v>
      </c>
      <c r="AE368" s="2">
        <v>0</v>
      </c>
      <c r="AF368" s="4">
        <v>99636.2</v>
      </c>
      <c r="AG368" s="2">
        <v>0</v>
      </c>
      <c r="AH368" s="2">
        <v>0</v>
      </c>
      <c r="AI368" s="2">
        <v>0</v>
      </c>
      <c r="AJ368" s="2">
        <v>0</v>
      </c>
      <c r="AK368" s="2">
        <v>0</v>
      </c>
      <c r="AL368" s="2">
        <v>52</v>
      </c>
      <c r="AM368" s="2">
        <v>0</v>
      </c>
      <c r="AN368" s="3">
        <f t="shared" si="20"/>
        <v>219132.9</v>
      </c>
      <c r="AO368">
        <f t="shared" si="21"/>
        <v>2267905</v>
      </c>
      <c r="AP368">
        <f t="shared" si="22"/>
        <v>99688.2</v>
      </c>
      <c r="AQ368" s="3">
        <f t="shared" si="23"/>
        <v>2586726.1</v>
      </c>
    </row>
    <row r="369" spans="1:43" x14ac:dyDescent="0.25">
      <c r="A369" s="2">
        <v>3</v>
      </c>
      <c r="B369" s="2">
        <v>2021</v>
      </c>
      <c r="C369" s="2">
        <v>7</v>
      </c>
      <c r="D369" s="4">
        <v>32785.4</v>
      </c>
      <c r="E369" s="4">
        <v>87675</v>
      </c>
      <c r="F369" s="4">
        <v>57854.9</v>
      </c>
      <c r="G369" s="2">
        <v>102.5</v>
      </c>
      <c r="H369" s="4">
        <v>4684.3</v>
      </c>
      <c r="I369" s="2">
        <v>17.5</v>
      </c>
      <c r="J369" s="2">
        <v>0</v>
      </c>
      <c r="K369" s="4">
        <v>5828.6</v>
      </c>
      <c r="L369" s="4">
        <v>1121.7</v>
      </c>
      <c r="M369" s="2">
        <v>0</v>
      </c>
      <c r="N369" s="2">
        <v>0</v>
      </c>
      <c r="O369" s="2">
        <v>791.8</v>
      </c>
      <c r="P369" s="4">
        <v>24698.6</v>
      </c>
      <c r="Q369" s="4">
        <v>75145.399999999994</v>
      </c>
      <c r="R369" s="4">
        <v>52188.7</v>
      </c>
      <c r="S369" s="4">
        <v>11035.6</v>
      </c>
      <c r="T369" s="2">
        <v>0</v>
      </c>
      <c r="U369" s="2">
        <v>0</v>
      </c>
      <c r="V369" s="2">
        <v>0</v>
      </c>
      <c r="W369" s="2">
        <v>0</v>
      </c>
      <c r="X369" s="2">
        <v>636.20000000000005</v>
      </c>
      <c r="Y369" s="4">
        <v>16862.900000000001</v>
      </c>
      <c r="Z369" s="4">
        <v>300390.40000000002</v>
      </c>
      <c r="AA369" s="4">
        <v>426767.1</v>
      </c>
      <c r="AB369" s="4">
        <v>279113.40000000002</v>
      </c>
      <c r="AC369" s="4">
        <v>359287.5</v>
      </c>
      <c r="AD369" s="4">
        <v>627926.19999999995</v>
      </c>
      <c r="AE369" s="2">
        <v>0</v>
      </c>
      <c r="AF369" s="4">
        <v>107481.1</v>
      </c>
      <c r="AG369" s="2">
        <v>0</v>
      </c>
      <c r="AH369" s="2">
        <v>0</v>
      </c>
      <c r="AI369" s="2">
        <v>0</v>
      </c>
      <c r="AJ369" s="2">
        <v>0</v>
      </c>
      <c r="AK369" s="2">
        <v>0</v>
      </c>
      <c r="AL369" s="2">
        <v>0</v>
      </c>
      <c r="AM369" s="2">
        <v>0</v>
      </c>
      <c r="AN369" s="3">
        <f t="shared" si="20"/>
        <v>190069.9</v>
      </c>
      <c r="AO369">
        <f t="shared" si="21"/>
        <v>2174843.7999999998</v>
      </c>
      <c r="AP369">
        <f t="shared" si="22"/>
        <v>107481.1</v>
      </c>
      <c r="AQ369" s="3">
        <f t="shared" si="23"/>
        <v>2472394.7999999998</v>
      </c>
    </row>
    <row r="370" spans="1:43" x14ac:dyDescent="0.25">
      <c r="A370" s="2">
        <v>3</v>
      </c>
      <c r="B370" s="2">
        <v>2021</v>
      </c>
      <c r="C370" s="2">
        <v>8</v>
      </c>
      <c r="D370" s="4">
        <v>31395.8</v>
      </c>
      <c r="E370" s="4">
        <v>83307.100000000006</v>
      </c>
      <c r="F370" s="4">
        <v>50826.6</v>
      </c>
      <c r="G370" s="2">
        <v>152.30000000000001</v>
      </c>
      <c r="H370" s="4">
        <v>3881</v>
      </c>
      <c r="I370" s="2">
        <v>19.8</v>
      </c>
      <c r="J370" s="2">
        <v>0</v>
      </c>
      <c r="K370" s="4">
        <v>4972.1000000000004</v>
      </c>
      <c r="L370" s="4">
        <v>1097.3</v>
      </c>
      <c r="M370" s="2">
        <v>0</v>
      </c>
      <c r="N370" s="2">
        <v>0</v>
      </c>
      <c r="O370" s="2">
        <v>483.8</v>
      </c>
      <c r="P370" s="4">
        <v>24179.8</v>
      </c>
      <c r="Q370" s="4">
        <v>74906.7</v>
      </c>
      <c r="R370" s="4">
        <v>42702.6</v>
      </c>
      <c r="S370" s="4">
        <v>9989.2000000000007</v>
      </c>
      <c r="T370" s="2">
        <v>0</v>
      </c>
      <c r="U370" s="2">
        <v>0</v>
      </c>
      <c r="V370" s="2">
        <v>0</v>
      </c>
      <c r="W370" s="2">
        <v>0</v>
      </c>
      <c r="X370" s="2">
        <v>708.1</v>
      </c>
      <c r="Y370" s="4">
        <v>16891.900000000001</v>
      </c>
      <c r="Z370" s="4">
        <v>294228.7</v>
      </c>
      <c r="AA370" s="4">
        <v>421443.5</v>
      </c>
      <c r="AB370" s="4">
        <v>280041</v>
      </c>
      <c r="AC370" s="4">
        <v>387731.20000000001</v>
      </c>
      <c r="AD370" s="4">
        <v>642715</v>
      </c>
      <c r="AE370" s="2">
        <v>0</v>
      </c>
      <c r="AF370" s="4">
        <v>110885.9</v>
      </c>
      <c r="AG370" s="2">
        <v>0</v>
      </c>
      <c r="AH370" s="2">
        <v>0</v>
      </c>
      <c r="AI370" s="2">
        <v>0</v>
      </c>
      <c r="AJ370" s="2">
        <v>0</v>
      </c>
      <c r="AK370" s="2">
        <v>0</v>
      </c>
      <c r="AL370" s="2">
        <v>0</v>
      </c>
      <c r="AM370" s="2">
        <v>0</v>
      </c>
      <c r="AN370" s="3">
        <f t="shared" si="20"/>
        <v>175651.99999999997</v>
      </c>
      <c r="AO370">
        <f t="shared" si="21"/>
        <v>2196021.5</v>
      </c>
      <c r="AP370">
        <f t="shared" si="22"/>
        <v>110885.9</v>
      </c>
      <c r="AQ370" s="3">
        <f t="shared" si="23"/>
        <v>2482559.4</v>
      </c>
    </row>
    <row r="371" spans="1:43" x14ac:dyDescent="0.25">
      <c r="A371" s="2">
        <v>3</v>
      </c>
      <c r="B371" s="2">
        <v>2021</v>
      </c>
      <c r="C371" s="2">
        <v>9</v>
      </c>
      <c r="D371" s="4">
        <v>34223.5</v>
      </c>
      <c r="E371" s="4">
        <v>89752</v>
      </c>
      <c r="F371" s="4">
        <v>56295.7</v>
      </c>
      <c r="G371" s="2">
        <v>73.7</v>
      </c>
      <c r="H371" s="4">
        <v>4448.3</v>
      </c>
      <c r="I371" s="2">
        <v>21</v>
      </c>
      <c r="J371" s="2">
        <v>0</v>
      </c>
      <c r="K371" s="4">
        <v>4982.2</v>
      </c>
      <c r="L371" s="4">
        <v>1085.2</v>
      </c>
      <c r="M371" s="2">
        <v>0</v>
      </c>
      <c r="N371" s="2">
        <v>0</v>
      </c>
      <c r="O371" s="2">
        <v>633.6</v>
      </c>
      <c r="P371" s="4">
        <v>25837.599999999999</v>
      </c>
      <c r="Q371" s="4">
        <v>70603.3</v>
      </c>
      <c r="R371" s="4">
        <v>38703.9</v>
      </c>
      <c r="S371" s="4">
        <v>10915.8</v>
      </c>
      <c r="T371" s="4">
        <v>3215.23</v>
      </c>
      <c r="U371" s="4">
        <v>7982.38</v>
      </c>
      <c r="V371" s="2">
        <v>0</v>
      </c>
      <c r="W371" s="2">
        <v>0</v>
      </c>
      <c r="X371" s="2">
        <v>771</v>
      </c>
      <c r="Y371" s="4">
        <v>19989.2</v>
      </c>
      <c r="Z371" s="4">
        <v>311915.7</v>
      </c>
      <c r="AA371" s="4">
        <v>444589.9</v>
      </c>
      <c r="AB371" s="4">
        <v>289817.5</v>
      </c>
      <c r="AC371" s="4">
        <v>453936.17</v>
      </c>
      <c r="AD371" s="4">
        <v>605688.72</v>
      </c>
      <c r="AE371" s="2">
        <v>0</v>
      </c>
      <c r="AF371" s="4">
        <v>111058.8</v>
      </c>
      <c r="AG371" s="2">
        <v>0</v>
      </c>
      <c r="AH371" s="2">
        <v>0</v>
      </c>
      <c r="AI371" s="2">
        <v>0</v>
      </c>
      <c r="AJ371" s="2">
        <v>0</v>
      </c>
      <c r="AK371" s="2">
        <v>0</v>
      </c>
      <c r="AL371" s="2">
        <v>0</v>
      </c>
      <c r="AM371" s="2">
        <v>0</v>
      </c>
      <c r="AN371" s="3">
        <f t="shared" si="20"/>
        <v>190881.60000000003</v>
      </c>
      <c r="AO371">
        <f t="shared" si="21"/>
        <v>2284600</v>
      </c>
      <c r="AP371">
        <f t="shared" si="22"/>
        <v>111058.8</v>
      </c>
      <c r="AQ371" s="3">
        <f t="shared" si="23"/>
        <v>2586540.4</v>
      </c>
    </row>
    <row r="372" spans="1:43" x14ac:dyDescent="0.25">
      <c r="A372" s="2">
        <v>3</v>
      </c>
      <c r="B372" s="2">
        <v>2021</v>
      </c>
      <c r="C372" s="2">
        <v>10</v>
      </c>
      <c r="D372" s="4">
        <v>33920.1</v>
      </c>
      <c r="E372" s="4">
        <v>87221.1</v>
      </c>
      <c r="F372" s="4">
        <v>59608.2</v>
      </c>
      <c r="G372" s="2">
        <v>71.400000000000006</v>
      </c>
      <c r="H372" s="4">
        <v>5024.8</v>
      </c>
      <c r="I372" s="2">
        <v>21</v>
      </c>
      <c r="J372" s="2">
        <v>0</v>
      </c>
      <c r="K372" s="4">
        <v>4205.7</v>
      </c>
      <c r="L372" s="4">
        <v>1739.9</v>
      </c>
      <c r="M372" s="2">
        <v>0</v>
      </c>
      <c r="N372" s="2">
        <v>0</v>
      </c>
      <c r="O372" s="2">
        <v>455.5</v>
      </c>
      <c r="P372" s="4">
        <v>25887.7</v>
      </c>
      <c r="Q372" s="4">
        <v>66920.100000000006</v>
      </c>
      <c r="R372" s="4">
        <v>37346.699999999997</v>
      </c>
      <c r="S372" s="4">
        <v>10661.2</v>
      </c>
      <c r="T372" s="2">
        <v>0</v>
      </c>
      <c r="U372" s="2">
        <v>0</v>
      </c>
      <c r="V372" s="2">
        <v>0</v>
      </c>
      <c r="W372" s="2">
        <v>0</v>
      </c>
      <c r="X372" s="2">
        <v>736.9</v>
      </c>
      <c r="Y372" s="4">
        <v>20515.5</v>
      </c>
      <c r="Z372" s="4">
        <v>294759.09999999998</v>
      </c>
      <c r="AA372" s="4">
        <v>431532.4</v>
      </c>
      <c r="AB372" s="4">
        <v>276909.5</v>
      </c>
      <c r="AC372" s="4">
        <v>383787.9</v>
      </c>
      <c r="AD372" s="4">
        <v>571313.1</v>
      </c>
      <c r="AE372" s="2">
        <v>0</v>
      </c>
      <c r="AF372" s="4">
        <v>110151.2</v>
      </c>
      <c r="AG372" s="2">
        <v>0</v>
      </c>
      <c r="AH372" s="2">
        <v>0</v>
      </c>
      <c r="AI372" s="2">
        <v>0</v>
      </c>
      <c r="AJ372" s="2">
        <v>0</v>
      </c>
      <c r="AK372" s="2">
        <v>0</v>
      </c>
      <c r="AL372" s="2">
        <v>0</v>
      </c>
      <c r="AM372" s="2">
        <v>0</v>
      </c>
      <c r="AN372" s="3">
        <f t="shared" si="20"/>
        <v>191812.2</v>
      </c>
      <c r="AO372">
        <f t="shared" si="21"/>
        <v>2120825.6</v>
      </c>
      <c r="AP372">
        <f t="shared" si="22"/>
        <v>110151.2</v>
      </c>
      <c r="AQ372" s="3">
        <f t="shared" si="23"/>
        <v>2422789.0000000005</v>
      </c>
    </row>
    <row r="373" spans="1:43" x14ac:dyDescent="0.25">
      <c r="A373" s="2">
        <v>3</v>
      </c>
      <c r="B373" s="2">
        <v>2021</v>
      </c>
      <c r="C373" s="2">
        <v>11</v>
      </c>
      <c r="D373" s="4">
        <v>38685.699999999997</v>
      </c>
      <c r="E373" s="4">
        <v>96537.600000000006</v>
      </c>
      <c r="F373" s="4">
        <v>76785</v>
      </c>
      <c r="G373" s="2">
        <v>102.3</v>
      </c>
      <c r="H373" s="4">
        <v>9813.6</v>
      </c>
      <c r="I373" s="2">
        <v>9.3000000000000007</v>
      </c>
      <c r="J373" s="2">
        <v>0</v>
      </c>
      <c r="K373" s="4">
        <v>8314.2999999999993</v>
      </c>
      <c r="L373" s="4">
        <v>3248.7</v>
      </c>
      <c r="M373" s="2">
        <v>0</v>
      </c>
      <c r="N373" s="2">
        <v>0</v>
      </c>
      <c r="O373" s="2">
        <v>413.5</v>
      </c>
      <c r="P373" s="4">
        <v>26753.4</v>
      </c>
      <c r="Q373" s="4">
        <v>68226.2</v>
      </c>
      <c r="R373" s="4">
        <v>45545.7</v>
      </c>
      <c r="S373" s="4">
        <v>10381.700000000001</v>
      </c>
      <c r="T373" s="2">
        <v>0</v>
      </c>
      <c r="U373" s="2">
        <v>0</v>
      </c>
      <c r="V373" s="2">
        <v>0</v>
      </c>
      <c r="W373" s="2">
        <v>0</v>
      </c>
      <c r="X373" s="2">
        <v>922.1</v>
      </c>
      <c r="Y373" s="4">
        <v>22668.7</v>
      </c>
      <c r="Z373" s="4">
        <v>316478.90000000002</v>
      </c>
      <c r="AA373" s="4">
        <v>462124.4</v>
      </c>
      <c r="AB373" s="4">
        <v>298763.7</v>
      </c>
      <c r="AC373" s="4">
        <v>334978.7</v>
      </c>
      <c r="AD373" s="4">
        <v>569505</v>
      </c>
      <c r="AE373" s="2">
        <v>0</v>
      </c>
      <c r="AF373" s="4">
        <v>123476.9</v>
      </c>
      <c r="AG373" s="2">
        <v>0</v>
      </c>
      <c r="AH373" s="2">
        <v>0</v>
      </c>
      <c r="AI373" s="2">
        <v>0</v>
      </c>
      <c r="AJ373" s="2">
        <v>0</v>
      </c>
      <c r="AK373" s="2">
        <v>0</v>
      </c>
      <c r="AL373" s="2">
        <v>0</v>
      </c>
      <c r="AM373" s="2">
        <v>0</v>
      </c>
      <c r="AN373" s="3">
        <f t="shared" si="20"/>
        <v>233496.49999999997</v>
      </c>
      <c r="AO373">
        <f t="shared" si="21"/>
        <v>2156762</v>
      </c>
      <c r="AP373">
        <f t="shared" si="22"/>
        <v>123476.9</v>
      </c>
      <c r="AQ373" s="3">
        <f t="shared" si="23"/>
        <v>2513735.4</v>
      </c>
    </row>
    <row r="374" spans="1:43" x14ac:dyDescent="0.25">
      <c r="A374" s="2">
        <v>3</v>
      </c>
      <c r="B374" s="2">
        <v>2021</v>
      </c>
      <c r="C374" s="2">
        <v>12</v>
      </c>
      <c r="D374" s="4">
        <v>52687.4</v>
      </c>
      <c r="E374" s="4">
        <v>136418.9</v>
      </c>
      <c r="F374" s="4">
        <v>118097.3</v>
      </c>
      <c r="G374" s="2">
        <v>245.9</v>
      </c>
      <c r="H374" s="4">
        <v>17748.5</v>
      </c>
      <c r="I374" s="2">
        <v>45.4</v>
      </c>
      <c r="J374" s="2">
        <v>0</v>
      </c>
      <c r="K374" s="4">
        <v>19018.900000000001</v>
      </c>
      <c r="L374" s="4">
        <v>5507.9</v>
      </c>
      <c r="M374" s="2">
        <v>0</v>
      </c>
      <c r="N374" s="2">
        <v>0</v>
      </c>
      <c r="O374" s="2">
        <v>565.70000000000005</v>
      </c>
      <c r="P374" s="4">
        <v>31879.200000000001</v>
      </c>
      <c r="Q374" s="4">
        <v>81169.399999999994</v>
      </c>
      <c r="R374" s="4">
        <v>52109.8</v>
      </c>
      <c r="S374" s="4">
        <v>13448.7</v>
      </c>
      <c r="T374" s="2">
        <v>0</v>
      </c>
      <c r="U374" s="2">
        <v>0</v>
      </c>
      <c r="V374" s="2">
        <v>0</v>
      </c>
      <c r="W374" s="2">
        <v>0</v>
      </c>
      <c r="X374" s="2">
        <v>820</v>
      </c>
      <c r="Y374" s="4">
        <v>29803</v>
      </c>
      <c r="Z374" s="4">
        <v>394289.7</v>
      </c>
      <c r="AA374" s="4">
        <v>571813.1</v>
      </c>
      <c r="AB374" s="4">
        <v>333268.59999999998</v>
      </c>
      <c r="AC374" s="4">
        <v>388971.1</v>
      </c>
      <c r="AD374" s="4">
        <v>539148.69999999995</v>
      </c>
      <c r="AE374" s="2">
        <v>0</v>
      </c>
      <c r="AF374" s="4">
        <v>126564.8</v>
      </c>
      <c r="AG374" s="2">
        <v>0</v>
      </c>
      <c r="AH374" s="2">
        <v>0</v>
      </c>
      <c r="AI374" s="2">
        <v>0</v>
      </c>
      <c r="AJ374" s="2">
        <v>0</v>
      </c>
      <c r="AK374" s="2">
        <v>0</v>
      </c>
      <c r="AL374" s="2">
        <v>72.900000000000006</v>
      </c>
      <c r="AM374" s="2">
        <v>0</v>
      </c>
      <c r="AN374" s="3">
        <f t="shared" si="20"/>
        <v>349770.20000000007</v>
      </c>
      <c r="AO374">
        <f t="shared" si="21"/>
        <v>2437287</v>
      </c>
      <c r="AP374">
        <f t="shared" si="22"/>
        <v>126637.7</v>
      </c>
      <c r="AQ374" s="3">
        <f t="shared" si="23"/>
        <v>2913694.9000000004</v>
      </c>
    </row>
    <row r="375" spans="1:43" x14ac:dyDescent="0.25">
      <c r="A375" s="2">
        <v>4</v>
      </c>
      <c r="B375" s="2">
        <v>2021</v>
      </c>
      <c r="C375" s="2">
        <v>1</v>
      </c>
      <c r="D375" s="4">
        <v>131739.9</v>
      </c>
      <c r="E375" s="4">
        <v>709449.2</v>
      </c>
      <c r="F375" s="4">
        <v>915588.6</v>
      </c>
      <c r="G375" s="2">
        <v>43.3</v>
      </c>
      <c r="H375" s="4">
        <v>122824.7</v>
      </c>
      <c r="I375" s="4">
        <v>5536.2</v>
      </c>
      <c r="J375" s="2">
        <v>0</v>
      </c>
      <c r="K375" s="4">
        <v>8231.9</v>
      </c>
      <c r="L375" s="4">
        <v>6768.7</v>
      </c>
      <c r="M375" s="2">
        <v>0</v>
      </c>
      <c r="N375" s="2">
        <v>0</v>
      </c>
      <c r="O375" s="2">
        <v>320.8</v>
      </c>
      <c r="P375" s="4">
        <v>41951.8</v>
      </c>
      <c r="Q375" s="4">
        <v>197407</v>
      </c>
      <c r="R375" s="4">
        <v>283311.59999999998</v>
      </c>
      <c r="S375" s="4">
        <v>103837.2</v>
      </c>
      <c r="T375" s="4">
        <v>13378.4</v>
      </c>
      <c r="U375" s="4">
        <v>2034.2</v>
      </c>
      <c r="V375" s="2">
        <v>0</v>
      </c>
      <c r="W375" s="2">
        <v>0</v>
      </c>
      <c r="X375" s="2">
        <v>776.3</v>
      </c>
      <c r="Y375" s="4">
        <v>49020.4</v>
      </c>
      <c r="Z375" s="4">
        <v>928957.1</v>
      </c>
      <c r="AA375" s="4">
        <v>2045685.5</v>
      </c>
      <c r="AB375" s="4">
        <v>1538280.2</v>
      </c>
      <c r="AC375" s="4">
        <v>970592.4</v>
      </c>
      <c r="AD375" s="4">
        <v>2712461.6</v>
      </c>
      <c r="AE375" s="2">
        <v>0</v>
      </c>
      <c r="AF375" s="4">
        <v>524922.1</v>
      </c>
      <c r="AG375" s="2">
        <v>0</v>
      </c>
      <c r="AH375" s="4">
        <v>386555.3</v>
      </c>
      <c r="AI375" s="2">
        <v>0</v>
      </c>
      <c r="AJ375" s="2">
        <v>0</v>
      </c>
      <c r="AK375" s="4">
        <v>14138977.300000001</v>
      </c>
      <c r="AL375" s="2">
        <v>0</v>
      </c>
      <c r="AM375" s="4">
        <v>38304.5</v>
      </c>
      <c r="AN375" s="3">
        <f t="shared" si="20"/>
        <v>1900182.4999999998</v>
      </c>
      <c r="AO375">
        <f t="shared" si="21"/>
        <v>8888014.5</v>
      </c>
      <c r="AP375">
        <f t="shared" si="22"/>
        <v>15088759.200000001</v>
      </c>
      <c r="AQ375" s="3">
        <f t="shared" si="23"/>
        <v>25876956.200000003</v>
      </c>
    </row>
    <row r="376" spans="1:43" x14ac:dyDescent="0.25">
      <c r="A376" s="2">
        <v>4</v>
      </c>
      <c r="B376" s="2">
        <v>2021</v>
      </c>
      <c r="C376" s="2">
        <v>2</v>
      </c>
      <c r="D376" s="4">
        <v>118112.4</v>
      </c>
      <c r="E376" s="4">
        <v>634125.5</v>
      </c>
      <c r="F376" s="4">
        <v>793461.7</v>
      </c>
      <c r="G376" s="2">
        <v>51.4</v>
      </c>
      <c r="H376" s="4">
        <v>122144.7</v>
      </c>
      <c r="I376" s="4">
        <v>4223.3</v>
      </c>
      <c r="J376" s="2">
        <v>0</v>
      </c>
      <c r="K376" s="4">
        <v>7704.8</v>
      </c>
      <c r="L376" s="4">
        <v>6375</v>
      </c>
      <c r="M376" s="2">
        <v>0</v>
      </c>
      <c r="N376" s="2">
        <v>0</v>
      </c>
      <c r="O376" s="2">
        <v>318.3</v>
      </c>
      <c r="P376" s="4">
        <v>41235.4</v>
      </c>
      <c r="Q376" s="4">
        <v>194013.5</v>
      </c>
      <c r="R376" s="4">
        <v>259594.3</v>
      </c>
      <c r="S376" s="4">
        <v>28079.9</v>
      </c>
      <c r="T376" s="4">
        <v>4527.3999999999996</v>
      </c>
      <c r="U376" s="4">
        <v>61865.05</v>
      </c>
      <c r="V376" s="2">
        <v>0</v>
      </c>
      <c r="W376" s="2">
        <v>0</v>
      </c>
      <c r="X376" s="2">
        <v>812.3</v>
      </c>
      <c r="Y376" s="4">
        <v>51137.9</v>
      </c>
      <c r="Z376" s="4">
        <v>909317.6</v>
      </c>
      <c r="AA376" s="4">
        <v>1970436.9</v>
      </c>
      <c r="AB376" s="4">
        <v>1952164.1</v>
      </c>
      <c r="AC376" s="4">
        <v>848175.6</v>
      </c>
      <c r="AD376" s="4">
        <v>2316713.15</v>
      </c>
      <c r="AE376" s="2">
        <v>0</v>
      </c>
      <c r="AF376" s="4">
        <v>457038.6</v>
      </c>
      <c r="AG376" s="2">
        <v>0</v>
      </c>
      <c r="AH376" s="4">
        <v>319573.59999999998</v>
      </c>
      <c r="AI376" s="2">
        <v>0</v>
      </c>
      <c r="AJ376" s="2">
        <v>0</v>
      </c>
      <c r="AK376" s="4">
        <v>15902132.699999999</v>
      </c>
      <c r="AL376" s="2">
        <v>0</v>
      </c>
      <c r="AM376" s="4">
        <v>34517.800000000003</v>
      </c>
      <c r="AN376" s="3">
        <f t="shared" si="20"/>
        <v>1686198.8</v>
      </c>
      <c r="AO376">
        <f t="shared" si="21"/>
        <v>8638391.4000000004</v>
      </c>
      <c r="AP376">
        <f t="shared" si="22"/>
        <v>16713262.699999999</v>
      </c>
      <c r="AQ376" s="3">
        <f t="shared" si="23"/>
        <v>27037852.899999999</v>
      </c>
    </row>
    <row r="377" spans="1:43" x14ac:dyDescent="0.25">
      <c r="A377" s="2">
        <v>4</v>
      </c>
      <c r="B377" s="2">
        <v>2021</v>
      </c>
      <c r="C377" s="2">
        <v>3</v>
      </c>
      <c r="D377" s="4">
        <v>84658.7</v>
      </c>
      <c r="E377" s="4">
        <v>438493.2</v>
      </c>
      <c r="F377" s="4">
        <v>643776</v>
      </c>
      <c r="G377" s="2">
        <v>44.8</v>
      </c>
      <c r="H377" s="4">
        <v>97024.6</v>
      </c>
      <c r="I377" s="4">
        <v>3051.3</v>
      </c>
      <c r="J377" s="2">
        <v>0</v>
      </c>
      <c r="K377" s="4">
        <v>4306.2</v>
      </c>
      <c r="L377" s="4">
        <v>3448.7</v>
      </c>
      <c r="M377" s="2">
        <v>0</v>
      </c>
      <c r="N377" s="2">
        <v>0</v>
      </c>
      <c r="O377" s="2">
        <v>333</v>
      </c>
      <c r="P377" s="4">
        <v>31955.4</v>
      </c>
      <c r="Q377" s="4">
        <v>173962.2</v>
      </c>
      <c r="R377" s="4">
        <v>209509.3</v>
      </c>
      <c r="S377" s="4">
        <v>58424</v>
      </c>
      <c r="T377" s="4">
        <v>3671.5</v>
      </c>
      <c r="U377" s="4">
        <v>1277.9000000000001</v>
      </c>
      <c r="V377" s="2">
        <v>0</v>
      </c>
      <c r="W377" s="2">
        <v>0</v>
      </c>
      <c r="X377" s="2">
        <v>480.1</v>
      </c>
      <c r="Y377" s="4">
        <v>39362.199999999997</v>
      </c>
      <c r="Z377" s="4">
        <v>805725.7</v>
      </c>
      <c r="AA377" s="4">
        <v>1700017.9</v>
      </c>
      <c r="AB377" s="4">
        <v>1561924.3</v>
      </c>
      <c r="AC377" s="4">
        <v>804043.7</v>
      </c>
      <c r="AD377" s="4">
        <v>2634392.4</v>
      </c>
      <c r="AE377" s="2">
        <v>0</v>
      </c>
      <c r="AF377" s="4">
        <v>510857.9</v>
      </c>
      <c r="AG377" s="2">
        <v>0</v>
      </c>
      <c r="AH377" s="4">
        <v>412524.1</v>
      </c>
      <c r="AI377" s="2">
        <v>0</v>
      </c>
      <c r="AJ377" s="2">
        <v>0</v>
      </c>
      <c r="AK377" s="4">
        <v>15726730</v>
      </c>
      <c r="AL377" s="2">
        <v>0</v>
      </c>
      <c r="AM377" s="4">
        <v>38074.1</v>
      </c>
      <c r="AN377" s="3">
        <f t="shared" si="20"/>
        <v>1274803.5</v>
      </c>
      <c r="AO377">
        <f t="shared" si="21"/>
        <v>8025079.5999999996</v>
      </c>
      <c r="AP377">
        <f t="shared" si="22"/>
        <v>16688186.1</v>
      </c>
      <c r="AQ377" s="3">
        <f t="shared" si="23"/>
        <v>25988069.199999999</v>
      </c>
    </row>
    <row r="378" spans="1:43" x14ac:dyDescent="0.25">
      <c r="A378" s="2">
        <v>4</v>
      </c>
      <c r="B378" s="2">
        <v>2021</v>
      </c>
      <c r="C378" s="2">
        <v>4</v>
      </c>
      <c r="D378" s="4">
        <v>88458.7</v>
      </c>
      <c r="E378" s="4">
        <v>438655.4</v>
      </c>
      <c r="F378" s="4">
        <v>710380.4</v>
      </c>
      <c r="G378" s="2">
        <v>44.5</v>
      </c>
      <c r="H378" s="4">
        <v>101445.1</v>
      </c>
      <c r="I378" s="4">
        <v>3213.4</v>
      </c>
      <c r="J378" s="2">
        <v>0</v>
      </c>
      <c r="K378" s="4">
        <v>4976.8</v>
      </c>
      <c r="L378" s="4">
        <v>3771.7</v>
      </c>
      <c r="M378" s="2">
        <v>0</v>
      </c>
      <c r="N378" s="2">
        <v>0</v>
      </c>
      <c r="O378" s="2">
        <v>376.1</v>
      </c>
      <c r="P378" s="4">
        <v>34844.300000000003</v>
      </c>
      <c r="Q378" s="4">
        <v>194610.1</v>
      </c>
      <c r="R378" s="4">
        <v>232167.6</v>
      </c>
      <c r="S378" s="4">
        <v>82115.5</v>
      </c>
      <c r="T378" s="4">
        <v>4349.2</v>
      </c>
      <c r="U378" s="4">
        <v>1591.7</v>
      </c>
      <c r="V378" s="2">
        <v>0</v>
      </c>
      <c r="W378" s="2">
        <v>0</v>
      </c>
      <c r="X378" s="2">
        <v>520.6</v>
      </c>
      <c r="Y378" s="4">
        <v>41128.300000000003</v>
      </c>
      <c r="Z378" s="4">
        <v>894702.8</v>
      </c>
      <c r="AA378" s="4">
        <v>1935145.4</v>
      </c>
      <c r="AB378" s="4">
        <v>613389.30000000005</v>
      </c>
      <c r="AC378" s="4">
        <v>855186.1</v>
      </c>
      <c r="AD378" s="4">
        <v>3038889</v>
      </c>
      <c r="AE378" s="2">
        <v>0</v>
      </c>
      <c r="AF378" s="4">
        <v>515918.8</v>
      </c>
      <c r="AG378" s="2">
        <v>0</v>
      </c>
      <c r="AH378" s="4">
        <v>523075.9</v>
      </c>
      <c r="AI378" s="2">
        <v>0</v>
      </c>
      <c r="AJ378" s="2">
        <v>0</v>
      </c>
      <c r="AK378" s="4">
        <v>25508670</v>
      </c>
      <c r="AL378" s="2">
        <v>0</v>
      </c>
      <c r="AM378" s="4">
        <v>35415.9</v>
      </c>
      <c r="AN378" s="3">
        <f t="shared" si="20"/>
        <v>1350946</v>
      </c>
      <c r="AO378">
        <f t="shared" si="21"/>
        <v>7929015.9999999991</v>
      </c>
      <c r="AP378">
        <f t="shared" si="22"/>
        <v>26583080.599999998</v>
      </c>
      <c r="AQ378" s="3">
        <f t="shared" si="23"/>
        <v>35863042.599999994</v>
      </c>
    </row>
    <row r="379" spans="1:43" x14ac:dyDescent="0.25">
      <c r="A379" s="2">
        <v>4</v>
      </c>
      <c r="B379" s="2">
        <v>2021</v>
      </c>
      <c r="C379" s="2">
        <v>5</v>
      </c>
      <c r="D379" s="4">
        <v>69533.2</v>
      </c>
      <c r="E379" s="4">
        <v>362384.6</v>
      </c>
      <c r="F379" s="4">
        <v>461604.4</v>
      </c>
      <c r="G379" s="2">
        <v>47.8</v>
      </c>
      <c r="H379" s="4">
        <v>51608.7</v>
      </c>
      <c r="I379" s="4">
        <v>1627.3</v>
      </c>
      <c r="J379" s="2">
        <v>0</v>
      </c>
      <c r="K379" s="4">
        <v>2670.8</v>
      </c>
      <c r="L379" s="4">
        <v>2474.6</v>
      </c>
      <c r="M379" s="2">
        <v>0</v>
      </c>
      <c r="N379" s="2">
        <v>0</v>
      </c>
      <c r="O379" s="2">
        <v>289</v>
      </c>
      <c r="P379" s="4">
        <v>29847.7</v>
      </c>
      <c r="Q379" s="4">
        <v>172165.6</v>
      </c>
      <c r="R379" s="4">
        <v>185958.39999999999</v>
      </c>
      <c r="S379" s="4">
        <v>56310.5</v>
      </c>
      <c r="T379" s="4">
        <v>3302.2</v>
      </c>
      <c r="U379" s="4">
        <v>126497.83</v>
      </c>
      <c r="V379" s="2">
        <v>0</v>
      </c>
      <c r="W379" s="2">
        <v>0</v>
      </c>
      <c r="X379" s="2">
        <v>427.9</v>
      </c>
      <c r="Y379" s="4">
        <v>35357.5</v>
      </c>
      <c r="Z379" s="4">
        <v>823462.3</v>
      </c>
      <c r="AA379" s="4">
        <v>1627863.7</v>
      </c>
      <c r="AB379" s="4">
        <v>1092264.7</v>
      </c>
      <c r="AC379" s="4">
        <v>941151.1</v>
      </c>
      <c r="AD379" s="4">
        <v>2383518.0699999998</v>
      </c>
      <c r="AE379" s="2">
        <v>0</v>
      </c>
      <c r="AF379" s="4">
        <v>503973.5</v>
      </c>
      <c r="AG379" s="2">
        <v>0</v>
      </c>
      <c r="AH379" s="4">
        <v>677820.8</v>
      </c>
      <c r="AI379" s="2">
        <v>0</v>
      </c>
      <c r="AJ379" s="2">
        <v>0</v>
      </c>
      <c r="AK379" s="4">
        <v>26830340</v>
      </c>
      <c r="AL379" s="2">
        <v>0</v>
      </c>
      <c r="AM379" s="4">
        <v>35240.400000000001</v>
      </c>
      <c r="AN379" s="3">
        <f t="shared" si="20"/>
        <v>951951.4</v>
      </c>
      <c r="AO379">
        <f t="shared" si="21"/>
        <v>7478416.5</v>
      </c>
      <c r="AP379">
        <f t="shared" si="22"/>
        <v>28047374.699999999</v>
      </c>
      <c r="AQ379" s="3">
        <f t="shared" si="23"/>
        <v>36477742.600000001</v>
      </c>
    </row>
    <row r="380" spans="1:43" x14ac:dyDescent="0.25">
      <c r="A380" s="2">
        <v>4</v>
      </c>
      <c r="B380" s="2">
        <v>2021</v>
      </c>
      <c r="C380" s="2">
        <v>6</v>
      </c>
      <c r="D380" s="4">
        <v>62925.3</v>
      </c>
      <c r="E380" s="4">
        <v>334539.2</v>
      </c>
      <c r="F380" s="4">
        <v>397241.2</v>
      </c>
      <c r="G380" s="2">
        <v>47</v>
      </c>
      <c r="H380" s="4">
        <v>46827.4</v>
      </c>
      <c r="I380" s="4">
        <v>1076.4000000000001</v>
      </c>
      <c r="J380" s="2">
        <v>0</v>
      </c>
      <c r="K380" s="4">
        <v>2972.8</v>
      </c>
      <c r="L380" s="4">
        <v>2359.1</v>
      </c>
      <c r="M380" s="2">
        <v>0</v>
      </c>
      <c r="N380" s="2">
        <v>0</v>
      </c>
      <c r="O380" s="2">
        <v>331.5</v>
      </c>
      <c r="P380" s="4">
        <v>29275.3</v>
      </c>
      <c r="Q380" s="4">
        <v>179523.6</v>
      </c>
      <c r="R380" s="4">
        <v>185463.8</v>
      </c>
      <c r="S380" s="4">
        <v>45219</v>
      </c>
      <c r="T380" s="4">
        <v>3011.4</v>
      </c>
      <c r="U380" s="4">
        <v>1321.1</v>
      </c>
      <c r="V380" s="2">
        <v>0</v>
      </c>
      <c r="W380" s="2">
        <v>0</v>
      </c>
      <c r="X380" s="2">
        <v>438.8</v>
      </c>
      <c r="Y380" s="4">
        <v>33142.1</v>
      </c>
      <c r="Z380" s="4">
        <v>787946.9</v>
      </c>
      <c r="AA380" s="4">
        <v>1624739.8</v>
      </c>
      <c r="AB380" s="4">
        <v>1046290.4</v>
      </c>
      <c r="AC380" s="4">
        <v>850439.4</v>
      </c>
      <c r="AD380" s="4">
        <v>2473779.2999999998</v>
      </c>
      <c r="AE380" s="2">
        <v>0</v>
      </c>
      <c r="AF380" s="4">
        <v>461207.9</v>
      </c>
      <c r="AG380" s="2">
        <v>0</v>
      </c>
      <c r="AH380" s="4">
        <v>643834.80000000005</v>
      </c>
      <c r="AI380" s="2">
        <v>0</v>
      </c>
      <c r="AJ380" s="2">
        <v>0</v>
      </c>
      <c r="AK380" s="4">
        <v>26845980</v>
      </c>
      <c r="AL380" s="2">
        <v>0</v>
      </c>
      <c r="AM380" s="4">
        <v>33553.800000000003</v>
      </c>
      <c r="AN380" s="3">
        <f t="shared" si="20"/>
        <v>847988.4</v>
      </c>
      <c r="AO380">
        <f t="shared" si="21"/>
        <v>7260922.3999999994</v>
      </c>
      <c r="AP380">
        <f t="shared" si="22"/>
        <v>27984576.5</v>
      </c>
      <c r="AQ380" s="3">
        <f t="shared" si="23"/>
        <v>36093487.299999997</v>
      </c>
    </row>
    <row r="381" spans="1:43" x14ac:dyDescent="0.25">
      <c r="A381" s="2">
        <v>4</v>
      </c>
      <c r="B381" s="2">
        <v>2021</v>
      </c>
      <c r="C381" s="2">
        <v>7</v>
      </c>
      <c r="D381" s="4">
        <v>49332.7</v>
      </c>
      <c r="E381" s="4">
        <v>300688.90000000002</v>
      </c>
      <c r="F381" s="4">
        <v>334309.59999999998</v>
      </c>
      <c r="G381" s="2">
        <v>54.6</v>
      </c>
      <c r="H381" s="4">
        <v>58498.1</v>
      </c>
      <c r="I381" s="4">
        <v>2612.9</v>
      </c>
      <c r="J381" s="2">
        <v>0</v>
      </c>
      <c r="K381" s="4">
        <v>5023.8</v>
      </c>
      <c r="L381" s="4">
        <v>1226.7</v>
      </c>
      <c r="M381" s="2">
        <v>0</v>
      </c>
      <c r="N381" s="2">
        <v>0</v>
      </c>
      <c r="O381" s="2">
        <v>506.3</v>
      </c>
      <c r="P381" s="4">
        <v>29916.7</v>
      </c>
      <c r="Q381" s="4">
        <v>202188.6</v>
      </c>
      <c r="R381" s="4">
        <v>159667.20000000001</v>
      </c>
      <c r="S381" s="4">
        <v>54083.4</v>
      </c>
      <c r="T381" s="4">
        <v>3622.7</v>
      </c>
      <c r="U381" s="4">
        <v>1197.9000000000001</v>
      </c>
      <c r="V381" s="2">
        <v>0</v>
      </c>
      <c r="W381" s="2">
        <v>0</v>
      </c>
      <c r="X381" s="2">
        <v>539.79999999999995</v>
      </c>
      <c r="Y381" s="4">
        <v>47457.7</v>
      </c>
      <c r="Z381" s="4">
        <v>855361.2</v>
      </c>
      <c r="AA381" s="4">
        <v>1595784.3</v>
      </c>
      <c r="AB381" s="4">
        <v>881049.7</v>
      </c>
      <c r="AC381" s="4">
        <v>791174.6</v>
      </c>
      <c r="AD381" s="4">
        <v>2588324.6</v>
      </c>
      <c r="AE381" s="2">
        <v>0</v>
      </c>
      <c r="AF381" s="4">
        <v>424401.1</v>
      </c>
      <c r="AG381" s="2">
        <v>0</v>
      </c>
      <c r="AH381" s="4">
        <v>496109.2</v>
      </c>
      <c r="AI381" s="2">
        <v>0</v>
      </c>
      <c r="AJ381" s="2">
        <v>0</v>
      </c>
      <c r="AK381" s="4">
        <v>29148500</v>
      </c>
      <c r="AL381" s="2">
        <v>0</v>
      </c>
      <c r="AM381" s="4">
        <v>33409.199999999997</v>
      </c>
      <c r="AN381" s="3">
        <f t="shared" si="20"/>
        <v>751747.29999999993</v>
      </c>
      <c r="AO381">
        <f t="shared" si="21"/>
        <v>7210874.6999999993</v>
      </c>
      <c r="AP381">
        <f t="shared" si="22"/>
        <v>30102419.5</v>
      </c>
      <c r="AQ381" s="3">
        <f t="shared" si="23"/>
        <v>38065041.5</v>
      </c>
    </row>
    <row r="382" spans="1:43" x14ac:dyDescent="0.25">
      <c r="A382" s="2">
        <v>4</v>
      </c>
      <c r="B382" s="2">
        <v>2021</v>
      </c>
      <c r="C382" s="2">
        <v>8</v>
      </c>
      <c r="D382" s="4">
        <v>48521.3</v>
      </c>
      <c r="E382" s="4">
        <v>294396.90000000002</v>
      </c>
      <c r="F382" s="4">
        <v>290042.8</v>
      </c>
      <c r="G382" s="2">
        <v>62.1</v>
      </c>
      <c r="H382" s="4">
        <v>42618.8</v>
      </c>
      <c r="I382" s="4">
        <v>1818.3</v>
      </c>
      <c r="J382" s="2">
        <v>0</v>
      </c>
      <c r="K382" s="4">
        <v>4896.3</v>
      </c>
      <c r="L382" s="2">
        <v>785.6</v>
      </c>
      <c r="M382" s="2">
        <v>0</v>
      </c>
      <c r="N382" s="2">
        <v>0</v>
      </c>
      <c r="O382" s="2">
        <v>229.9</v>
      </c>
      <c r="P382" s="4">
        <v>28494.6</v>
      </c>
      <c r="Q382" s="4">
        <v>202028.9</v>
      </c>
      <c r="R382" s="4">
        <v>158414.39999999999</v>
      </c>
      <c r="S382" s="4">
        <v>45529.9</v>
      </c>
      <c r="T382" s="4">
        <v>2311.6999999999998</v>
      </c>
      <c r="U382" s="4">
        <v>1119</v>
      </c>
      <c r="V382" s="2">
        <v>0</v>
      </c>
      <c r="W382" s="2">
        <v>0</v>
      </c>
      <c r="X382" s="2">
        <v>500.9</v>
      </c>
      <c r="Y382" s="4">
        <v>50155.3</v>
      </c>
      <c r="Z382" s="4">
        <v>862583.8</v>
      </c>
      <c r="AA382" s="4">
        <v>1596152.5</v>
      </c>
      <c r="AB382" s="4">
        <v>894596.1</v>
      </c>
      <c r="AC382" s="4">
        <v>800766.5</v>
      </c>
      <c r="AD382" s="4">
        <v>2381282.5</v>
      </c>
      <c r="AE382" s="2">
        <v>0</v>
      </c>
      <c r="AF382" s="4">
        <v>475524.5</v>
      </c>
      <c r="AG382" s="2">
        <v>0</v>
      </c>
      <c r="AH382" s="4">
        <v>315816</v>
      </c>
      <c r="AI382" s="2">
        <v>0</v>
      </c>
      <c r="AJ382" s="2">
        <v>0</v>
      </c>
      <c r="AK382" s="4">
        <v>30473510</v>
      </c>
      <c r="AL382" s="2">
        <v>0</v>
      </c>
      <c r="AM382" s="4">
        <v>33535.5</v>
      </c>
      <c r="AN382" s="3">
        <f t="shared" si="20"/>
        <v>683142.10000000009</v>
      </c>
      <c r="AO382">
        <f t="shared" si="21"/>
        <v>7024166</v>
      </c>
      <c r="AP382">
        <f t="shared" si="22"/>
        <v>31298386</v>
      </c>
      <c r="AQ382" s="3">
        <f t="shared" si="23"/>
        <v>39005694.100000001</v>
      </c>
    </row>
    <row r="383" spans="1:43" x14ac:dyDescent="0.25">
      <c r="A383" s="2">
        <v>4</v>
      </c>
      <c r="B383" s="2">
        <v>2021</v>
      </c>
      <c r="C383" s="2">
        <v>9</v>
      </c>
      <c r="D383" s="4">
        <v>48467.6</v>
      </c>
      <c r="E383" s="4">
        <v>303958.7</v>
      </c>
      <c r="F383" s="4">
        <v>286177.7</v>
      </c>
      <c r="G383" s="2">
        <v>48.3</v>
      </c>
      <c r="H383" s="4">
        <v>39403.699999999997</v>
      </c>
      <c r="I383" s="4">
        <v>1843.3</v>
      </c>
      <c r="J383" s="2">
        <v>0</v>
      </c>
      <c r="K383" s="4">
        <v>4695.5</v>
      </c>
      <c r="L383" s="2">
        <v>652.29999999999995</v>
      </c>
      <c r="M383" s="2">
        <v>0</v>
      </c>
      <c r="N383" s="2">
        <v>0</v>
      </c>
      <c r="O383" s="2">
        <v>223.2</v>
      </c>
      <c r="P383" s="4">
        <v>30642.799999999999</v>
      </c>
      <c r="Q383" s="4">
        <v>200914.7</v>
      </c>
      <c r="R383" s="4">
        <v>143863</v>
      </c>
      <c r="S383" s="4">
        <v>45898.8</v>
      </c>
      <c r="T383" s="4">
        <v>15631.87</v>
      </c>
      <c r="U383" s="4">
        <v>10070.620000000001</v>
      </c>
      <c r="V383" s="2">
        <v>0</v>
      </c>
      <c r="W383" s="2">
        <v>0</v>
      </c>
      <c r="X383" s="2">
        <v>481.5</v>
      </c>
      <c r="Y383" s="4">
        <v>65808.5</v>
      </c>
      <c r="Z383" s="4">
        <v>869242.4</v>
      </c>
      <c r="AA383" s="4">
        <v>1673344.7</v>
      </c>
      <c r="AB383" s="4">
        <v>885383.9</v>
      </c>
      <c r="AC383" s="4">
        <v>788845.63</v>
      </c>
      <c r="AD383" s="4">
        <v>2417232.58</v>
      </c>
      <c r="AE383" s="4">
        <v>19513.72</v>
      </c>
      <c r="AF383" s="4">
        <v>386842.28</v>
      </c>
      <c r="AG383" s="2">
        <v>0</v>
      </c>
      <c r="AH383" s="4">
        <v>306487.2</v>
      </c>
      <c r="AI383" s="2">
        <v>0</v>
      </c>
      <c r="AJ383" s="2">
        <v>0</v>
      </c>
      <c r="AK383" s="4">
        <v>26987420</v>
      </c>
      <c r="AL383" s="2">
        <v>53.74</v>
      </c>
      <c r="AM383" s="4">
        <v>31308.06</v>
      </c>
      <c r="AN383" s="3">
        <f t="shared" si="20"/>
        <v>685247.10000000009</v>
      </c>
      <c r="AO383">
        <f t="shared" si="21"/>
        <v>7147584.2000000002</v>
      </c>
      <c r="AP383">
        <f t="shared" si="22"/>
        <v>27731624.999999996</v>
      </c>
      <c r="AQ383" s="3">
        <f t="shared" si="23"/>
        <v>35564456.299999997</v>
      </c>
    </row>
    <row r="384" spans="1:43" x14ac:dyDescent="0.25">
      <c r="A384" s="2">
        <v>4</v>
      </c>
      <c r="B384" s="2">
        <v>2021</v>
      </c>
      <c r="C384" s="2">
        <v>10</v>
      </c>
      <c r="D384" s="4">
        <v>46819.7</v>
      </c>
      <c r="E384" s="4">
        <v>295598.90000000002</v>
      </c>
      <c r="F384" s="4">
        <v>285474.7</v>
      </c>
      <c r="G384" s="2">
        <v>47.1</v>
      </c>
      <c r="H384" s="4">
        <v>44561.1</v>
      </c>
      <c r="I384" s="4">
        <v>2088.6</v>
      </c>
      <c r="J384" s="2">
        <v>0</v>
      </c>
      <c r="K384" s="4">
        <v>3494.9</v>
      </c>
      <c r="L384" s="4">
        <v>1198.5</v>
      </c>
      <c r="M384" s="2">
        <v>0</v>
      </c>
      <c r="N384" s="2">
        <v>0</v>
      </c>
      <c r="O384" s="2">
        <v>220.3</v>
      </c>
      <c r="P384" s="4">
        <v>29157.9</v>
      </c>
      <c r="Q384" s="4">
        <v>182871.4</v>
      </c>
      <c r="R384" s="4">
        <v>156708.79999999999</v>
      </c>
      <c r="S384" s="4">
        <v>50380.3</v>
      </c>
      <c r="T384" s="4">
        <v>2630.9</v>
      </c>
      <c r="U384" s="4">
        <v>45126.85</v>
      </c>
      <c r="V384" s="2">
        <v>0</v>
      </c>
      <c r="W384" s="2">
        <v>0</v>
      </c>
      <c r="X384" s="2">
        <v>427.7</v>
      </c>
      <c r="Y384" s="4">
        <v>58719.5</v>
      </c>
      <c r="Z384" s="4">
        <v>810763.9</v>
      </c>
      <c r="AA384" s="4">
        <v>1462407.7</v>
      </c>
      <c r="AB384" s="4">
        <v>819937.6</v>
      </c>
      <c r="AC384" s="4">
        <v>923307.4</v>
      </c>
      <c r="AD384" s="4">
        <v>2848373.25</v>
      </c>
      <c r="AE384" s="2">
        <v>0</v>
      </c>
      <c r="AF384" s="4">
        <v>354110.4</v>
      </c>
      <c r="AG384" s="2">
        <v>0</v>
      </c>
      <c r="AH384" s="4">
        <v>322791.09999999998</v>
      </c>
      <c r="AI384" s="2">
        <v>0</v>
      </c>
      <c r="AJ384" s="2">
        <v>0</v>
      </c>
      <c r="AK384" s="4">
        <v>24323160</v>
      </c>
      <c r="AL384" s="2">
        <v>0</v>
      </c>
      <c r="AM384" s="4">
        <v>33514.199999999997</v>
      </c>
      <c r="AN384" s="3">
        <f t="shared" si="20"/>
        <v>679283.5</v>
      </c>
      <c r="AO384">
        <f t="shared" si="21"/>
        <v>7391033.5</v>
      </c>
      <c r="AP384">
        <f t="shared" si="22"/>
        <v>25033575.699999999</v>
      </c>
      <c r="AQ384" s="3">
        <f t="shared" si="23"/>
        <v>33103892.699999999</v>
      </c>
    </row>
    <row r="385" spans="1:43" x14ac:dyDescent="0.25">
      <c r="A385" s="2">
        <v>4</v>
      </c>
      <c r="B385" s="2">
        <v>2021</v>
      </c>
      <c r="C385" s="2">
        <v>11</v>
      </c>
      <c r="D385" s="4">
        <v>53913.1</v>
      </c>
      <c r="E385" s="4">
        <v>326097</v>
      </c>
      <c r="F385" s="4">
        <v>416761.3</v>
      </c>
      <c r="G385" s="2">
        <v>76.3</v>
      </c>
      <c r="H385" s="4">
        <v>97549.1</v>
      </c>
      <c r="I385" s="4">
        <v>5656.7</v>
      </c>
      <c r="J385" s="2">
        <v>0</v>
      </c>
      <c r="K385" s="4">
        <v>3716.5</v>
      </c>
      <c r="L385" s="4">
        <v>2548.8000000000002</v>
      </c>
      <c r="M385" s="2">
        <v>0</v>
      </c>
      <c r="N385" s="2">
        <v>0</v>
      </c>
      <c r="O385" s="2">
        <v>242.8</v>
      </c>
      <c r="P385" s="4">
        <v>31406.7</v>
      </c>
      <c r="Q385" s="4">
        <v>188427.3</v>
      </c>
      <c r="R385" s="4">
        <v>164391.5</v>
      </c>
      <c r="S385" s="4">
        <v>58693.1</v>
      </c>
      <c r="T385" s="4">
        <v>2434.9</v>
      </c>
      <c r="U385" s="4">
        <v>-5237.3100000000004</v>
      </c>
      <c r="V385" s="2">
        <v>0</v>
      </c>
      <c r="W385" s="2">
        <v>0</v>
      </c>
      <c r="X385" s="2">
        <v>480.1</v>
      </c>
      <c r="Y385" s="4">
        <v>60119.199999999997</v>
      </c>
      <c r="Z385" s="4">
        <v>846567.4</v>
      </c>
      <c r="AA385" s="4">
        <v>1654214.4</v>
      </c>
      <c r="AB385" s="4">
        <v>1017129.1</v>
      </c>
      <c r="AC385" s="4">
        <v>717169.2</v>
      </c>
      <c r="AD385" s="4">
        <v>2619567.61</v>
      </c>
      <c r="AE385" s="2">
        <v>0</v>
      </c>
      <c r="AF385" s="4">
        <v>202889</v>
      </c>
      <c r="AG385" s="2">
        <v>0</v>
      </c>
      <c r="AH385" s="4">
        <v>367351</v>
      </c>
      <c r="AI385" s="2">
        <v>0</v>
      </c>
      <c r="AJ385" s="2">
        <v>0</v>
      </c>
      <c r="AK385" s="4">
        <v>16786086.199999999</v>
      </c>
      <c r="AL385" s="2">
        <v>0</v>
      </c>
      <c r="AM385" s="4">
        <v>34705.199999999997</v>
      </c>
      <c r="AN385" s="3">
        <f t="shared" si="20"/>
        <v>906318.79999999993</v>
      </c>
      <c r="AO385">
        <f t="shared" si="21"/>
        <v>7355606</v>
      </c>
      <c r="AP385">
        <f t="shared" si="22"/>
        <v>17391031.399999999</v>
      </c>
      <c r="AQ385" s="3">
        <f t="shared" si="23"/>
        <v>25652956.199999999</v>
      </c>
    </row>
    <row r="386" spans="1:43" x14ac:dyDescent="0.25">
      <c r="A386" s="2">
        <v>4</v>
      </c>
      <c r="B386" s="2">
        <v>2021</v>
      </c>
      <c r="C386" s="2">
        <v>12</v>
      </c>
      <c r="D386" s="4">
        <v>83630.899999999994</v>
      </c>
      <c r="E386" s="4">
        <v>460489.1</v>
      </c>
      <c r="F386" s="4">
        <v>718575.6</v>
      </c>
      <c r="G386" s="2">
        <v>185.9</v>
      </c>
      <c r="H386" s="4">
        <v>186225</v>
      </c>
      <c r="I386" s="4">
        <v>7632.3</v>
      </c>
      <c r="J386" s="2">
        <v>0</v>
      </c>
      <c r="K386" s="4">
        <v>7400.3</v>
      </c>
      <c r="L386" s="4">
        <v>6074.6</v>
      </c>
      <c r="M386" s="2">
        <v>0</v>
      </c>
      <c r="N386" s="2">
        <v>0</v>
      </c>
      <c r="O386" s="2">
        <v>211.7</v>
      </c>
      <c r="P386" s="4">
        <v>43775.1</v>
      </c>
      <c r="Q386" s="4">
        <v>235850.3</v>
      </c>
      <c r="R386" s="4">
        <v>236851.3</v>
      </c>
      <c r="S386" s="4">
        <v>93690.6</v>
      </c>
      <c r="T386" s="4">
        <v>2905.1</v>
      </c>
      <c r="U386" s="4">
        <v>1625.1</v>
      </c>
      <c r="V386" s="2">
        <v>0</v>
      </c>
      <c r="W386" s="2">
        <v>0</v>
      </c>
      <c r="X386" s="2">
        <v>588.79999999999995</v>
      </c>
      <c r="Y386" s="4">
        <v>79157.899999999994</v>
      </c>
      <c r="Z386" s="4">
        <v>1016359.1</v>
      </c>
      <c r="AA386" s="4">
        <v>2271678.2999999998</v>
      </c>
      <c r="AB386" s="4">
        <v>1566267.7</v>
      </c>
      <c r="AC386" s="4">
        <v>750787.6</v>
      </c>
      <c r="AD386" s="4">
        <v>3291720.7</v>
      </c>
      <c r="AE386" s="2">
        <v>0</v>
      </c>
      <c r="AF386" s="4">
        <v>287216</v>
      </c>
      <c r="AG386" s="2">
        <v>0</v>
      </c>
      <c r="AH386" s="4">
        <v>329125.8</v>
      </c>
      <c r="AI386" s="2">
        <v>0</v>
      </c>
      <c r="AJ386" s="2">
        <v>0</v>
      </c>
      <c r="AK386" s="4">
        <v>17506009.379999999</v>
      </c>
      <c r="AL386" s="2">
        <v>0</v>
      </c>
      <c r="AM386" s="4">
        <v>36855.599999999999</v>
      </c>
      <c r="AN386" s="3">
        <f t="shared" si="20"/>
        <v>1470213.7000000002</v>
      </c>
      <c r="AO386">
        <f t="shared" si="21"/>
        <v>9591469.3000000007</v>
      </c>
      <c r="AP386">
        <f t="shared" si="22"/>
        <v>18159206.780000001</v>
      </c>
      <c r="AQ386" s="3">
        <f t="shared" si="23"/>
        <v>29220889.780000001</v>
      </c>
    </row>
    <row r="387" spans="1:43" x14ac:dyDescent="0.25">
      <c r="A387" s="2">
        <v>5</v>
      </c>
      <c r="B387" s="2">
        <v>2021</v>
      </c>
      <c r="C387" s="2">
        <v>1</v>
      </c>
      <c r="D387" s="4">
        <v>24347.8</v>
      </c>
      <c r="E387" s="4">
        <v>101898.8</v>
      </c>
      <c r="F387" s="4">
        <v>72355.199999999997</v>
      </c>
      <c r="G387" s="2">
        <v>14</v>
      </c>
      <c r="H387" s="2">
        <v>434.1</v>
      </c>
      <c r="I387" s="2">
        <v>0</v>
      </c>
      <c r="J387" s="2">
        <v>0</v>
      </c>
      <c r="K387" s="2">
        <v>0</v>
      </c>
      <c r="L387" s="2">
        <v>0</v>
      </c>
      <c r="M387" s="2">
        <v>0</v>
      </c>
      <c r="N387" s="2">
        <v>0</v>
      </c>
      <c r="O387" s="2">
        <v>156</v>
      </c>
      <c r="P387" s="4">
        <v>6157.7</v>
      </c>
      <c r="Q387" s="4">
        <v>23906.2</v>
      </c>
      <c r="R387" s="4">
        <v>10255.4</v>
      </c>
      <c r="S387" s="2">
        <v>0</v>
      </c>
      <c r="T387" s="2">
        <v>0</v>
      </c>
      <c r="U387" s="2">
        <v>0</v>
      </c>
      <c r="V387" s="2">
        <v>0</v>
      </c>
      <c r="W387" s="2">
        <v>0</v>
      </c>
      <c r="X387" s="2">
        <v>0</v>
      </c>
      <c r="Y387" s="4">
        <v>18096.8</v>
      </c>
      <c r="Z387" s="4">
        <v>104604</v>
      </c>
      <c r="AA387" s="4">
        <v>130167.3</v>
      </c>
      <c r="AB387" s="4">
        <v>142221.79999999999</v>
      </c>
      <c r="AC387" s="4">
        <v>38168.5</v>
      </c>
      <c r="AD387" s="4">
        <v>143994.5</v>
      </c>
      <c r="AE387" s="2">
        <v>0</v>
      </c>
      <c r="AF387" s="4">
        <v>87581.3</v>
      </c>
      <c r="AG387" s="2">
        <v>0</v>
      </c>
      <c r="AH387" s="4">
        <v>52400.1</v>
      </c>
      <c r="AI387" s="2">
        <v>0</v>
      </c>
      <c r="AJ387" s="2">
        <v>0</v>
      </c>
      <c r="AK387" s="2">
        <v>0</v>
      </c>
      <c r="AL387" s="2">
        <v>0</v>
      </c>
      <c r="AM387" s="2">
        <v>0</v>
      </c>
      <c r="AN387" s="3">
        <f t="shared" si="20"/>
        <v>199049.9</v>
      </c>
      <c r="AO387">
        <f t="shared" si="21"/>
        <v>617728.19999999995</v>
      </c>
      <c r="AP387">
        <f t="shared" si="22"/>
        <v>139981.4</v>
      </c>
      <c r="AQ387" s="3">
        <f t="shared" si="23"/>
        <v>956759.5</v>
      </c>
    </row>
    <row r="388" spans="1:43" x14ac:dyDescent="0.25">
      <c r="A388" s="2">
        <v>5</v>
      </c>
      <c r="B388" s="2">
        <v>2021</v>
      </c>
      <c r="C388" s="2">
        <v>2</v>
      </c>
      <c r="D388" s="4">
        <v>18147.400000000001</v>
      </c>
      <c r="E388" s="4">
        <v>72900.100000000006</v>
      </c>
      <c r="F388" s="4">
        <v>51488.800000000003</v>
      </c>
      <c r="G388" s="2">
        <v>9.4</v>
      </c>
      <c r="H388" s="2">
        <v>320.7</v>
      </c>
      <c r="I388" s="2">
        <v>0</v>
      </c>
      <c r="J388" s="2">
        <v>0</v>
      </c>
      <c r="K388" s="2">
        <v>0</v>
      </c>
      <c r="L388" s="2">
        <v>0</v>
      </c>
      <c r="M388" s="2">
        <v>0</v>
      </c>
      <c r="N388" s="2">
        <v>0</v>
      </c>
      <c r="O388" s="2">
        <v>204.6</v>
      </c>
      <c r="P388" s="4">
        <v>5819.3</v>
      </c>
      <c r="Q388" s="4">
        <v>22340.3</v>
      </c>
      <c r="R388" s="4">
        <v>7126.6</v>
      </c>
      <c r="S388" s="2">
        <v>0</v>
      </c>
      <c r="T388" s="2">
        <v>0</v>
      </c>
      <c r="U388" s="2">
        <v>0</v>
      </c>
      <c r="V388" s="2">
        <v>0</v>
      </c>
      <c r="W388" s="2">
        <v>0</v>
      </c>
      <c r="X388" s="2">
        <v>0</v>
      </c>
      <c r="Y388" s="4">
        <v>13487.5</v>
      </c>
      <c r="Z388" s="4">
        <v>88081.3</v>
      </c>
      <c r="AA388" s="4">
        <v>94903.4</v>
      </c>
      <c r="AB388" s="4">
        <v>90025.5</v>
      </c>
      <c r="AC388" s="4">
        <v>31775.4</v>
      </c>
      <c r="AD388" s="4">
        <v>138969.1</v>
      </c>
      <c r="AE388" s="2">
        <v>0</v>
      </c>
      <c r="AF388" s="4">
        <v>76546</v>
      </c>
      <c r="AG388" s="2">
        <v>0</v>
      </c>
      <c r="AH388" s="4">
        <v>40027</v>
      </c>
      <c r="AI388" s="2">
        <v>0</v>
      </c>
      <c r="AJ388" s="2">
        <v>0</v>
      </c>
      <c r="AK388" s="2">
        <v>0</v>
      </c>
      <c r="AL388" s="2">
        <v>0</v>
      </c>
      <c r="AM388" s="2">
        <v>0</v>
      </c>
      <c r="AN388" s="3">
        <f t="shared" ref="AN388:AN451" si="24">SUM(D388:M388)</f>
        <v>142866.4</v>
      </c>
      <c r="AO388">
        <f t="shared" ref="AO388:AO451" si="25">SUM(N388:AD388)</f>
        <v>492733</v>
      </c>
      <c r="AP388">
        <f t="shared" ref="AP388:AP451" si="26">SUM(AE388:AM388)</f>
        <v>116573</v>
      </c>
      <c r="AQ388" s="3">
        <f t="shared" ref="AQ388:AQ451" si="27">SUM(AN388:AP388)</f>
        <v>752172.4</v>
      </c>
    </row>
    <row r="389" spans="1:43" x14ac:dyDescent="0.25">
      <c r="A389" s="2">
        <v>5</v>
      </c>
      <c r="B389" s="2">
        <v>2021</v>
      </c>
      <c r="C389" s="2">
        <v>3</v>
      </c>
      <c r="D389" s="4">
        <v>12564.6</v>
      </c>
      <c r="E389" s="4">
        <v>45506.6</v>
      </c>
      <c r="F389" s="4">
        <v>32372.9</v>
      </c>
      <c r="G389" s="2">
        <v>12.9</v>
      </c>
      <c r="H389" s="2">
        <v>784.2</v>
      </c>
      <c r="I389" s="2">
        <v>0</v>
      </c>
      <c r="J389" s="2">
        <v>0</v>
      </c>
      <c r="K389" s="2">
        <v>0</v>
      </c>
      <c r="L389" s="2">
        <v>0</v>
      </c>
      <c r="M389" s="2">
        <v>0</v>
      </c>
      <c r="N389" s="2">
        <v>0</v>
      </c>
      <c r="O389" s="2">
        <v>136.4</v>
      </c>
      <c r="P389" s="4">
        <v>4676.8999999999996</v>
      </c>
      <c r="Q389" s="4">
        <v>19032.8</v>
      </c>
      <c r="R389" s="4">
        <v>8999.2000000000007</v>
      </c>
      <c r="S389" s="2">
        <v>0</v>
      </c>
      <c r="T389" s="2">
        <v>0</v>
      </c>
      <c r="U389" s="2">
        <v>817.28</v>
      </c>
      <c r="V389" s="2">
        <v>0</v>
      </c>
      <c r="W389" s="2">
        <v>0</v>
      </c>
      <c r="X389" s="2">
        <v>0</v>
      </c>
      <c r="Y389" s="4">
        <v>10268.200000000001</v>
      </c>
      <c r="Z389" s="4">
        <v>68092.2</v>
      </c>
      <c r="AA389" s="4">
        <v>70886.399999999994</v>
      </c>
      <c r="AB389" s="4">
        <v>87183.2</v>
      </c>
      <c r="AC389" s="4">
        <v>39932.6</v>
      </c>
      <c r="AD389" s="4">
        <v>158216.92000000001</v>
      </c>
      <c r="AE389" s="2">
        <v>0</v>
      </c>
      <c r="AF389" s="4">
        <v>82729</v>
      </c>
      <c r="AG389" s="2">
        <v>0</v>
      </c>
      <c r="AH389" s="4">
        <v>55418.3</v>
      </c>
      <c r="AI389" s="2">
        <v>0</v>
      </c>
      <c r="AJ389" s="2">
        <v>0</v>
      </c>
      <c r="AK389" s="2">
        <v>0</v>
      </c>
      <c r="AL389" s="2">
        <v>0</v>
      </c>
      <c r="AM389" s="2">
        <v>0</v>
      </c>
      <c r="AN389" s="3">
        <f t="shared" si="24"/>
        <v>91241.2</v>
      </c>
      <c r="AO389">
        <f t="shared" si="25"/>
        <v>468242.1</v>
      </c>
      <c r="AP389">
        <f t="shared" si="26"/>
        <v>138147.29999999999</v>
      </c>
      <c r="AQ389" s="3">
        <f t="shared" si="27"/>
        <v>697630.59999999986</v>
      </c>
    </row>
    <row r="390" spans="1:43" x14ac:dyDescent="0.25">
      <c r="A390" s="2">
        <v>5</v>
      </c>
      <c r="B390" s="2">
        <v>2021</v>
      </c>
      <c r="C390" s="2">
        <v>4</v>
      </c>
      <c r="D390" s="4">
        <v>12200.2</v>
      </c>
      <c r="E390" s="4">
        <v>39393.4</v>
      </c>
      <c r="F390" s="4">
        <v>28897.4</v>
      </c>
      <c r="G390" s="2">
        <v>12.9</v>
      </c>
      <c r="H390" s="2">
        <v>728.4</v>
      </c>
      <c r="I390" s="2">
        <v>0</v>
      </c>
      <c r="J390" s="2">
        <v>0</v>
      </c>
      <c r="K390" s="2">
        <v>0</v>
      </c>
      <c r="L390" s="2">
        <v>0</v>
      </c>
      <c r="M390" s="2">
        <v>0</v>
      </c>
      <c r="N390" s="2">
        <v>0</v>
      </c>
      <c r="O390" s="2">
        <v>168.1</v>
      </c>
      <c r="P390" s="4">
        <v>4552.8999999999996</v>
      </c>
      <c r="Q390" s="4">
        <v>20045.8</v>
      </c>
      <c r="R390" s="4">
        <v>14779</v>
      </c>
      <c r="S390" s="2">
        <v>0</v>
      </c>
      <c r="T390" s="2">
        <v>0</v>
      </c>
      <c r="U390" s="2">
        <v>0</v>
      </c>
      <c r="V390" s="2">
        <v>0</v>
      </c>
      <c r="W390" s="2">
        <v>0</v>
      </c>
      <c r="X390" s="2">
        <v>0</v>
      </c>
      <c r="Y390" s="4">
        <v>6972.8</v>
      </c>
      <c r="Z390" s="4">
        <v>67396.7</v>
      </c>
      <c r="AA390" s="4">
        <v>69236.399999999994</v>
      </c>
      <c r="AB390" s="4">
        <v>65133.7</v>
      </c>
      <c r="AC390" s="4">
        <v>37528.9</v>
      </c>
      <c r="AD390" s="4">
        <v>157514.4</v>
      </c>
      <c r="AE390" s="2">
        <v>0</v>
      </c>
      <c r="AF390" s="4">
        <v>56002.7</v>
      </c>
      <c r="AG390" s="2">
        <v>0</v>
      </c>
      <c r="AH390" s="4">
        <v>47684.2</v>
      </c>
      <c r="AI390" s="2">
        <v>0</v>
      </c>
      <c r="AJ390" s="2">
        <v>0</v>
      </c>
      <c r="AK390" s="2">
        <v>0</v>
      </c>
      <c r="AL390" s="2">
        <v>0</v>
      </c>
      <c r="AM390" s="2">
        <v>0</v>
      </c>
      <c r="AN390" s="3">
        <f t="shared" si="24"/>
        <v>81232.299999999988</v>
      </c>
      <c r="AO390">
        <f t="shared" si="25"/>
        <v>443328.70000000007</v>
      </c>
      <c r="AP390">
        <f t="shared" si="26"/>
        <v>103686.9</v>
      </c>
      <c r="AQ390" s="3">
        <f t="shared" si="27"/>
        <v>628247.9</v>
      </c>
    </row>
    <row r="391" spans="1:43" x14ac:dyDescent="0.25">
      <c r="A391" s="2">
        <v>5</v>
      </c>
      <c r="B391" s="2">
        <v>2021</v>
      </c>
      <c r="C391" s="2">
        <v>5</v>
      </c>
      <c r="D391" s="4">
        <v>9071.6</v>
      </c>
      <c r="E391" s="4">
        <v>28142.799999999999</v>
      </c>
      <c r="F391" s="4">
        <v>19926.2</v>
      </c>
      <c r="G391" s="2">
        <v>12.7</v>
      </c>
      <c r="H391" s="2">
        <v>400.2</v>
      </c>
      <c r="I391" s="2">
        <v>0</v>
      </c>
      <c r="J391" s="2">
        <v>0</v>
      </c>
      <c r="K391" s="2">
        <v>0</v>
      </c>
      <c r="L391" s="2">
        <v>0</v>
      </c>
      <c r="M391" s="2">
        <v>0</v>
      </c>
      <c r="N391" s="2">
        <v>0</v>
      </c>
      <c r="O391" s="2">
        <v>335</v>
      </c>
      <c r="P391" s="4">
        <v>3771.5</v>
      </c>
      <c r="Q391" s="4">
        <v>18339.2</v>
      </c>
      <c r="R391" s="4">
        <v>10109.9</v>
      </c>
      <c r="S391" s="2">
        <v>0</v>
      </c>
      <c r="T391" s="2">
        <v>0</v>
      </c>
      <c r="U391" s="2">
        <v>0</v>
      </c>
      <c r="V391" s="2">
        <v>0</v>
      </c>
      <c r="W391" s="2">
        <v>0</v>
      </c>
      <c r="X391" s="2">
        <v>0</v>
      </c>
      <c r="Y391" s="4">
        <v>5103.3</v>
      </c>
      <c r="Z391" s="4">
        <v>52211.6</v>
      </c>
      <c r="AA391" s="4">
        <v>48751.6</v>
      </c>
      <c r="AB391" s="4">
        <v>41677.1</v>
      </c>
      <c r="AC391" s="4">
        <v>36773.599999999999</v>
      </c>
      <c r="AD391" s="4">
        <v>128301.4</v>
      </c>
      <c r="AE391" s="2">
        <v>0</v>
      </c>
      <c r="AF391" s="4">
        <v>74180.100000000006</v>
      </c>
      <c r="AG391" s="2">
        <v>0</v>
      </c>
      <c r="AH391" s="4">
        <v>42315.6</v>
      </c>
      <c r="AI391" s="2">
        <v>0</v>
      </c>
      <c r="AJ391" s="2">
        <v>0</v>
      </c>
      <c r="AK391" s="2">
        <v>0</v>
      </c>
      <c r="AL391" s="2">
        <v>0</v>
      </c>
      <c r="AM391" s="2">
        <v>0</v>
      </c>
      <c r="AN391" s="3">
        <f t="shared" si="24"/>
        <v>57553.5</v>
      </c>
      <c r="AO391">
        <f t="shared" si="25"/>
        <v>345374.2</v>
      </c>
      <c r="AP391">
        <f t="shared" si="26"/>
        <v>116495.70000000001</v>
      </c>
      <c r="AQ391" s="3">
        <f t="shared" si="27"/>
        <v>519423.4</v>
      </c>
    </row>
    <row r="392" spans="1:43" x14ac:dyDescent="0.25">
      <c r="A392" s="2">
        <v>5</v>
      </c>
      <c r="B392" s="2">
        <v>2021</v>
      </c>
      <c r="C392" s="2">
        <v>6</v>
      </c>
      <c r="D392" s="4">
        <v>8053.5</v>
      </c>
      <c r="E392" s="4">
        <v>24520</v>
      </c>
      <c r="F392" s="4">
        <v>15764.7</v>
      </c>
      <c r="G392" s="2">
        <v>9.5</v>
      </c>
      <c r="H392" s="2">
        <v>184.4</v>
      </c>
      <c r="I392" s="2">
        <v>0</v>
      </c>
      <c r="J392" s="2">
        <v>0</v>
      </c>
      <c r="K392" s="2">
        <v>0</v>
      </c>
      <c r="L392" s="2">
        <v>0</v>
      </c>
      <c r="M392" s="2">
        <v>0</v>
      </c>
      <c r="N392" s="2">
        <v>0</v>
      </c>
      <c r="O392" s="2">
        <v>106.6</v>
      </c>
      <c r="P392" s="4">
        <v>3520.7</v>
      </c>
      <c r="Q392" s="4">
        <v>16009.6</v>
      </c>
      <c r="R392" s="4">
        <v>10516.9</v>
      </c>
      <c r="S392" s="2">
        <v>0</v>
      </c>
      <c r="T392" s="2">
        <v>0</v>
      </c>
      <c r="U392" s="2">
        <v>0</v>
      </c>
      <c r="V392" s="2">
        <v>0</v>
      </c>
      <c r="W392" s="2">
        <v>0</v>
      </c>
      <c r="X392" s="2">
        <v>0</v>
      </c>
      <c r="Y392" s="4">
        <v>3987.1</v>
      </c>
      <c r="Z392" s="4">
        <v>49550</v>
      </c>
      <c r="AA392" s="4">
        <v>38502.699999999997</v>
      </c>
      <c r="AB392" s="4">
        <v>41303.300000000003</v>
      </c>
      <c r="AC392" s="4">
        <v>42169.7</v>
      </c>
      <c r="AD392" s="4">
        <v>151619.9</v>
      </c>
      <c r="AE392" s="2">
        <v>0</v>
      </c>
      <c r="AF392" s="4">
        <v>85065.5</v>
      </c>
      <c r="AG392" s="2">
        <v>0</v>
      </c>
      <c r="AH392" s="4">
        <v>40444.400000000001</v>
      </c>
      <c r="AI392" s="2">
        <v>0</v>
      </c>
      <c r="AJ392" s="2">
        <v>0</v>
      </c>
      <c r="AK392" s="2">
        <v>0</v>
      </c>
      <c r="AL392" s="2">
        <v>0</v>
      </c>
      <c r="AM392" s="2">
        <v>0</v>
      </c>
      <c r="AN392" s="3">
        <f t="shared" si="24"/>
        <v>48532.1</v>
      </c>
      <c r="AO392">
        <f t="shared" si="25"/>
        <v>357286.5</v>
      </c>
      <c r="AP392">
        <f t="shared" si="26"/>
        <v>125509.9</v>
      </c>
      <c r="AQ392" s="3">
        <f t="shared" si="27"/>
        <v>531328.5</v>
      </c>
    </row>
    <row r="393" spans="1:43" x14ac:dyDescent="0.25">
      <c r="A393" s="2">
        <v>5</v>
      </c>
      <c r="B393" s="2">
        <v>2021</v>
      </c>
      <c r="C393" s="2">
        <v>7</v>
      </c>
      <c r="D393" s="4">
        <v>6479.3</v>
      </c>
      <c r="E393" s="4">
        <v>23000.6</v>
      </c>
      <c r="F393" s="4">
        <v>16345</v>
      </c>
      <c r="G393" s="2">
        <v>7.1</v>
      </c>
      <c r="H393" s="2">
        <v>76.8</v>
      </c>
      <c r="I393" s="2">
        <v>0</v>
      </c>
      <c r="J393" s="2">
        <v>0</v>
      </c>
      <c r="K393" s="2">
        <v>0</v>
      </c>
      <c r="L393" s="2">
        <v>0</v>
      </c>
      <c r="M393" s="2">
        <v>0</v>
      </c>
      <c r="N393" s="2">
        <v>0</v>
      </c>
      <c r="O393" s="2">
        <v>89.3</v>
      </c>
      <c r="P393" s="4">
        <v>4400.8999999999996</v>
      </c>
      <c r="Q393" s="4">
        <v>13333.8</v>
      </c>
      <c r="R393" s="4">
        <v>4722.8</v>
      </c>
      <c r="S393" s="4">
        <v>6307.6</v>
      </c>
      <c r="T393" s="2">
        <v>0</v>
      </c>
      <c r="U393" s="2">
        <v>0</v>
      </c>
      <c r="V393" s="2">
        <v>0</v>
      </c>
      <c r="W393" s="2">
        <v>0</v>
      </c>
      <c r="X393" s="2">
        <v>0</v>
      </c>
      <c r="Y393" s="4">
        <v>2101.6999999999998</v>
      </c>
      <c r="Z393" s="4">
        <v>55620.5</v>
      </c>
      <c r="AA393" s="4">
        <v>37387.300000000003</v>
      </c>
      <c r="AB393" s="4">
        <v>18081.5</v>
      </c>
      <c r="AC393" s="4">
        <v>61075</v>
      </c>
      <c r="AD393" s="4">
        <v>151747.1</v>
      </c>
      <c r="AE393" s="2">
        <v>0</v>
      </c>
      <c r="AF393" s="4">
        <v>77006.5</v>
      </c>
      <c r="AG393" s="2">
        <v>0</v>
      </c>
      <c r="AH393" s="4">
        <v>36453.199999999997</v>
      </c>
      <c r="AI393" s="2">
        <v>0</v>
      </c>
      <c r="AJ393" s="2">
        <v>0</v>
      </c>
      <c r="AK393" s="2">
        <v>0</v>
      </c>
      <c r="AL393" s="2">
        <v>0</v>
      </c>
      <c r="AM393" s="2">
        <v>0</v>
      </c>
      <c r="AN393" s="3">
        <f t="shared" si="24"/>
        <v>45908.799999999996</v>
      </c>
      <c r="AO393">
        <f t="shared" si="25"/>
        <v>354867.5</v>
      </c>
      <c r="AP393">
        <f t="shared" si="26"/>
        <v>113459.7</v>
      </c>
      <c r="AQ393" s="3">
        <f t="shared" si="27"/>
        <v>514236</v>
      </c>
    </row>
    <row r="394" spans="1:43" x14ac:dyDescent="0.25">
      <c r="A394" s="2">
        <v>5</v>
      </c>
      <c r="B394" s="2">
        <v>2021</v>
      </c>
      <c r="C394" s="2">
        <v>8</v>
      </c>
      <c r="D394" s="4">
        <v>6046.3</v>
      </c>
      <c r="E394" s="4">
        <v>20959.8</v>
      </c>
      <c r="F394" s="4">
        <v>14827.2</v>
      </c>
      <c r="G394" s="2">
        <v>9.4</v>
      </c>
      <c r="H394" s="2">
        <v>81.599999999999994</v>
      </c>
      <c r="I394" s="2">
        <v>0</v>
      </c>
      <c r="J394" s="2">
        <v>0</v>
      </c>
      <c r="K394" s="2">
        <v>0</v>
      </c>
      <c r="L394" s="2">
        <v>0</v>
      </c>
      <c r="M394" s="2">
        <v>0</v>
      </c>
      <c r="N394" s="2">
        <v>0</v>
      </c>
      <c r="O394" s="2">
        <v>90.4</v>
      </c>
      <c r="P394" s="4">
        <v>3698.1</v>
      </c>
      <c r="Q394" s="4">
        <v>12040.6</v>
      </c>
      <c r="R394" s="4">
        <v>3957.7</v>
      </c>
      <c r="S394" s="4">
        <v>9418.9</v>
      </c>
      <c r="T394" s="2">
        <v>0</v>
      </c>
      <c r="U394" s="2">
        <v>0</v>
      </c>
      <c r="V394" s="2">
        <v>0</v>
      </c>
      <c r="W394" s="2">
        <v>0</v>
      </c>
      <c r="X394" s="2">
        <v>0</v>
      </c>
      <c r="Y394" s="4">
        <v>2302.4</v>
      </c>
      <c r="Z394" s="4">
        <v>49000</v>
      </c>
      <c r="AA394" s="4">
        <v>34109.199999999997</v>
      </c>
      <c r="AB394" s="4">
        <v>14912.5</v>
      </c>
      <c r="AC394" s="4">
        <v>59605</v>
      </c>
      <c r="AD394" s="4">
        <v>161835</v>
      </c>
      <c r="AE394" s="2">
        <v>0</v>
      </c>
      <c r="AF394" s="4">
        <v>68861.399999999994</v>
      </c>
      <c r="AG394" s="2">
        <v>0</v>
      </c>
      <c r="AH394" s="4">
        <v>39576.800000000003</v>
      </c>
      <c r="AI394" s="2">
        <v>0</v>
      </c>
      <c r="AJ394" s="2">
        <v>0</v>
      </c>
      <c r="AK394" s="2">
        <v>0</v>
      </c>
      <c r="AL394" s="2">
        <v>0</v>
      </c>
      <c r="AM394" s="2">
        <v>0</v>
      </c>
      <c r="AN394" s="3">
        <f t="shared" si="24"/>
        <v>41924.300000000003</v>
      </c>
      <c r="AO394">
        <f t="shared" si="25"/>
        <v>350969.8</v>
      </c>
      <c r="AP394">
        <f t="shared" si="26"/>
        <v>108438.2</v>
      </c>
      <c r="AQ394" s="3">
        <f t="shared" si="27"/>
        <v>501332.3</v>
      </c>
    </row>
    <row r="395" spans="1:43" x14ac:dyDescent="0.25">
      <c r="A395" s="2">
        <v>5</v>
      </c>
      <c r="B395" s="2">
        <v>2021</v>
      </c>
      <c r="C395" s="2">
        <v>9</v>
      </c>
      <c r="D395" s="4">
        <v>6659.8</v>
      </c>
      <c r="E395" s="4">
        <v>23437.9</v>
      </c>
      <c r="F395" s="4">
        <v>16923.8</v>
      </c>
      <c r="G395" s="2">
        <v>8.1999999999999993</v>
      </c>
      <c r="H395" s="2">
        <v>5.8</v>
      </c>
      <c r="I395" s="2">
        <v>0</v>
      </c>
      <c r="J395" s="2">
        <v>0</v>
      </c>
      <c r="K395" s="2">
        <v>0</v>
      </c>
      <c r="L395" s="2">
        <v>0</v>
      </c>
      <c r="M395" s="2">
        <v>0</v>
      </c>
      <c r="N395" s="2">
        <v>0</v>
      </c>
      <c r="O395" s="2">
        <v>92.7</v>
      </c>
      <c r="P395" s="4">
        <v>4214.3999999999996</v>
      </c>
      <c r="Q395" s="4">
        <v>13708.5</v>
      </c>
      <c r="R395" s="4">
        <v>4436.8999999999996</v>
      </c>
      <c r="S395" s="4">
        <v>16700.3</v>
      </c>
      <c r="T395" s="2">
        <v>0</v>
      </c>
      <c r="U395" s="2">
        <v>0</v>
      </c>
      <c r="V395" s="2">
        <v>0</v>
      </c>
      <c r="W395" s="2">
        <v>0</v>
      </c>
      <c r="X395" s="2">
        <v>0</v>
      </c>
      <c r="Y395" s="4">
        <v>3737</v>
      </c>
      <c r="Z395" s="4">
        <v>58507</v>
      </c>
      <c r="AA395" s="4">
        <v>39082</v>
      </c>
      <c r="AB395" s="4">
        <v>22340</v>
      </c>
      <c r="AC395" s="4">
        <v>62500.5</v>
      </c>
      <c r="AD395" s="4">
        <v>185591.9</v>
      </c>
      <c r="AE395" s="2">
        <v>0</v>
      </c>
      <c r="AF395" s="4">
        <v>75679.5</v>
      </c>
      <c r="AG395" s="2">
        <v>0</v>
      </c>
      <c r="AH395" s="4">
        <v>37354.6</v>
      </c>
      <c r="AI395" s="2">
        <v>0</v>
      </c>
      <c r="AJ395" s="2">
        <v>0</v>
      </c>
      <c r="AK395" s="2">
        <v>0</v>
      </c>
      <c r="AL395" s="2">
        <v>0</v>
      </c>
      <c r="AM395" s="2">
        <v>0</v>
      </c>
      <c r="AN395" s="3">
        <f t="shared" si="24"/>
        <v>47035.5</v>
      </c>
      <c r="AO395">
        <f t="shared" si="25"/>
        <v>410911.19999999995</v>
      </c>
      <c r="AP395">
        <f t="shared" si="26"/>
        <v>113034.1</v>
      </c>
      <c r="AQ395" s="3">
        <f t="shared" si="27"/>
        <v>570980.79999999993</v>
      </c>
    </row>
    <row r="396" spans="1:43" x14ac:dyDescent="0.25">
      <c r="A396" s="2">
        <v>5</v>
      </c>
      <c r="B396" s="2">
        <v>2021</v>
      </c>
      <c r="C396" s="2">
        <v>10</v>
      </c>
      <c r="D396" s="4">
        <v>6511.7</v>
      </c>
      <c r="E396" s="4">
        <v>22051.9</v>
      </c>
      <c r="F396" s="4">
        <v>17416.8</v>
      </c>
      <c r="G396" s="2">
        <v>9.3000000000000007</v>
      </c>
      <c r="H396" s="2">
        <v>126.3</v>
      </c>
      <c r="I396" s="2">
        <v>0</v>
      </c>
      <c r="J396" s="2">
        <v>0</v>
      </c>
      <c r="K396" s="2">
        <v>0</v>
      </c>
      <c r="L396" s="2">
        <v>0</v>
      </c>
      <c r="M396" s="2">
        <v>0</v>
      </c>
      <c r="N396" s="2">
        <v>0</v>
      </c>
      <c r="O396" s="2">
        <v>96.3</v>
      </c>
      <c r="P396" s="4">
        <v>3757.6</v>
      </c>
      <c r="Q396" s="4">
        <v>12146.6</v>
      </c>
      <c r="R396" s="4">
        <v>5395.3</v>
      </c>
      <c r="S396" s="4">
        <v>12525.6</v>
      </c>
      <c r="T396" s="2">
        <v>0</v>
      </c>
      <c r="U396" s="2">
        <v>0</v>
      </c>
      <c r="V396" s="2">
        <v>0</v>
      </c>
      <c r="W396" s="2">
        <v>0</v>
      </c>
      <c r="X396" s="2">
        <v>0</v>
      </c>
      <c r="Y396" s="4">
        <v>3449.5</v>
      </c>
      <c r="Z396" s="4">
        <v>53014.2</v>
      </c>
      <c r="AA396" s="4">
        <v>37956.400000000001</v>
      </c>
      <c r="AB396" s="4">
        <v>24865.599999999999</v>
      </c>
      <c r="AC396" s="4">
        <v>65890.3</v>
      </c>
      <c r="AD396" s="4">
        <v>214513.8</v>
      </c>
      <c r="AE396" s="2">
        <v>0</v>
      </c>
      <c r="AF396" s="4">
        <v>72634.2</v>
      </c>
      <c r="AG396" s="2">
        <v>0</v>
      </c>
      <c r="AH396" s="4">
        <v>37425.599999999999</v>
      </c>
      <c r="AI396" s="2">
        <v>0</v>
      </c>
      <c r="AJ396" s="2">
        <v>0</v>
      </c>
      <c r="AK396" s="2">
        <v>0</v>
      </c>
      <c r="AL396" s="2">
        <v>0</v>
      </c>
      <c r="AM396" s="2">
        <v>0</v>
      </c>
      <c r="AN396" s="3">
        <f t="shared" si="24"/>
        <v>46116.000000000007</v>
      </c>
      <c r="AO396">
        <f t="shared" si="25"/>
        <v>433611.2</v>
      </c>
      <c r="AP396">
        <f t="shared" si="26"/>
        <v>110059.79999999999</v>
      </c>
      <c r="AQ396" s="3">
        <f t="shared" si="27"/>
        <v>589787</v>
      </c>
    </row>
    <row r="397" spans="1:43" x14ac:dyDescent="0.25">
      <c r="A397" s="2">
        <v>5</v>
      </c>
      <c r="B397" s="2">
        <v>2021</v>
      </c>
      <c r="C397" s="2">
        <v>11</v>
      </c>
      <c r="D397" s="4">
        <v>8402.4</v>
      </c>
      <c r="E397" s="4">
        <v>29003.5</v>
      </c>
      <c r="F397" s="4">
        <v>25053.9</v>
      </c>
      <c r="G397" s="2">
        <v>14</v>
      </c>
      <c r="H397" s="2">
        <v>212.6</v>
      </c>
      <c r="I397" s="2">
        <v>0</v>
      </c>
      <c r="J397" s="2">
        <v>0</v>
      </c>
      <c r="K397" s="2">
        <v>0</v>
      </c>
      <c r="L397" s="2">
        <v>0</v>
      </c>
      <c r="M397" s="2">
        <v>0</v>
      </c>
      <c r="N397" s="2">
        <v>0</v>
      </c>
      <c r="O397" s="2">
        <v>94.4</v>
      </c>
      <c r="P397" s="4">
        <v>5910.5</v>
      </c>
      <c r="Q397" s="4">
        <v>13916.1</v>
      </c>
      <c r="R397" s="4">
        <v>7942.7</v>
      </c>
      <c r="S397" s="4">
        <v>15566.4</v>
      </c>
      <c r="T397" s="2">
        <v>0</v>
      </c>
      <c r="U397" s="2">
        <v>0</v>
      </c>
      <c r="V397" s="2">
        <v>0</v>
      </c>
      <c r="W397" s="2">
        <v>0</v>
      </c>
      <c r="X397" s="2">
        <v>0</v>
      </c>
      <c r="Y397" s="4">
        <v>3911.4</v>
      </c>
      <c r="Z397" s="4">
        <v>59456</v>
      </c>
      <c r="AA397" s="4">
        <v>53588.6</v>
      </c>
      <c r="AB397" s="4">
        <v>50163.3</v>
      </c>
      <c r="AC397" s="4">
        <v>64446.400000000001</v>
      </c>
      <c r="AD397" s="4">
        <v>156824.70000000001</v>
      </c>
      <c r="AE397" s="2">
        <v>0</v>
      </c>
      <c r="AF397" s="4">
        <v>63641.3</v>
      </c>
      <c r="AG397" s="2">
        <v>0</v>
      </c>
      <c r="AH397" s="4">
        <v>38498.400000000001</v>
      </c>
      <c r="AI397" s="2">
        <v>0</v>
      </c>
      <c r="AJ397" s="2">
        <v>0</v>
      </c>
      <c r="AK397" s="2">
        <v>0</v>
      </c>
      <c r="AL397" s="2">
        <v>0</v>
      </c>
      <c r="AM397" s="2">
        <v>0</v>
      </c>
      <c r="AN397" s="3">
        <f t="shared" si="24"/>
        <v>62686.400000000001</v>
      </c>
      <c r="AO397">
        <f t="shared" si="25"/>
        <v>431820.50000000006</v>
      </c>
      <c r="AP397">
        <f t="shared" si="26"/>
        <v>102139.70000000001</v>
      </c>
      <c r="AQ397" s="3">
        <f t="shared" si="27"/>
        <v>596646.60000000009</v>
      </c>
    </row>
    <row r="398" spans="1:43" x14ac:dyDescent="0.25">
      <c r="A398" s="2">
        <v>5</v>
      </c>
      <c r="B398" s="2">
        <v>2021</v>
      </c>
      <c r="C398" s="2">
        <v>12</v>
      </c>
      <c r="D398" s="4">
        <v>12116.3</v>
      </c>
      <c r="E398" s="4">
        <v>44893.7</v>
      </c>
      <c r="F398" s="4">
        <v>43054.1</v>
      </c>
      <c r="G398" s="2">
        <v>12.8</v>
      </c>
      <c r="H398" s="2">
        <v>494.8</v>
      </c>
      <c r="I398" s="2">
        <v>0</v>
      </c>
      <c r="J398" s="2">
        <v>0</v>
      </c>
      <c r="K398" s="2">
        <v>0</v>
      </c>
      <c r="L398" s="2">
        <v>0</v>
      </c>
      <c r="M398" s="2">
        <v>0</v>
      </c>
      <c r="N398" s="2">
        <v>0</v>
      </c>
      <c r="O398" s="2">
        <v>128</v>
      </c>
      <c r="P398" s="4">
        <v>6340</v>
      </c>
      <c r="Q398" s="4">
        <v>14847.3</v>
      </c>
      <c r="R398" s="4">
        <v>12433.5</v>
      </c>
      <c r="S398" s="4">
        <v>21186.799999999999</v>
      </c>
      <c r="T398" s="2">
        <v>0</v>
      </c>
      <c r="U398" s="2">
        <v>0</v>
      </c>
      <c r="V398" s="2">
        <v>0</v>
      </c>
      <c r="W398" s="2">
        <v>0</v>
      </c>
      <c r="X398" s="2">
        <v>0</v>
      </c>
      <c r="Y398" s="4">
        <v>6001.9</v>
      </c>
      <c r="Z398" s="4">
        <v>76175.5</v>
      </c>
      <c r="AA398" s="4">
        <v>72505.2</v>
      </c>
      <c r="AB398" s="4">
        <v>72424.2</v>
      </c>
      <c r="AC398" s="4">
        <v>70234.8</v>
      </c>
      <c r="AD398" s="4">
        <v>117402.2</v>
      </c>
      <c r="AE398" s="2">
        <v>0</v>
      </c>
      <c r="AF398" s="4">
        <v>72220.2</v>
      </c>
      <c r="AG398" s="2">
        <v>0</v>
      </c>
      <c r="AH398" s="4">
        <v>48838.3</v>
      </c>
      <c r="AI398" s="2">
        <v>0</v>
      </c>
      <c r="AJ398" s="2">
        <v>0</v>
      </c>
      <c r="AK398" s="2">
        <v>0</v>
      </c>
      <c r="AL398" s="2">
        <v>0</v>
      </c>
      <c r="AM398" s="2">
        <v>0</v>
      </c>
      <c r="AN398" s="3">
        <f t="shared" si="24"/>
        <v>100571.70000000001</v>
      </c>
      <c r="AO398">
        <f t="shared" si="25"/>
        <v>469679.4</v>
      </c>
      <c r="AP398">
        <f t="shared" si="26"/>
        <v>121058.5</v>
      </c>
      <c r="AQ398" s="3">
        <f t="shared" si="27"/>
        <v>691309.60000000009</v>
      </c>
    </row>
    <row r="399" spans="1:43" x14ac:dyDescent="0.25">
      <c r="A399" s="2">
        <v>6</v>
      </c>
      <c r="B399" s="2">
        <v>2021</v>
      </c>
      <c r="C399" s="2">
        <v>1</v>
      </c>
      <c r="D399" s="4">
        <v>76095.399999999994</v>
      </c>
      <c r="E399" s="4">
        <v>322453.40000000002</v>
      </c>
      <c r="F399" s="4">
        <v>631057.5</v>
      </c>
      <c r="G399" s="2">
        <v>33.5</v>
      </c>
      <c r="H399" s="4">
        <v>4946.5</v>
      </c>
      <c r="I399" s="2">
        <v>5.2</v>
      </c>
      <c r="J399" s="2">
        <v>0</v>
      </c>
      <c r="K399" s="4">
        <v>1477.7</v>
      </c>
      <c r="L399" s="4">
        <v>2872.4</v>
      </c>
      <c r="M399" s="4">
        <v>6734.6</v>
      </c>
      <c r="N399" s="2">
        <v>0</v>
      </c>
      <c r="O399" s="2">
        <v>110.4</v>
      </c>
      <c r="P399" s="4">
        <v>42214.6</v>
      </c>
      <c r="Q399" s="4">
        <v>160839.1</v>
      </c>
      <c r="R399" s="4">
        <v>169299.6</v>
      </c>
      <c r="S399" s="4">
        <v>53623.8</v>
      </c>
      <c r="T399" s="4">
        <v>12733.2</v>
      </c>
      <c r="U399" s="4">
        <v>55186.400000000001</v>
      </c>
      <c r="V399" s="2">
        <v>0</v>
      </c>
      <c r="W399" s="2">
        <v>0</v>
      </c>
      <c r="X399" s="4">
        <v>3575.8</v>
      </c>
      <c r="Y399" s="4">
        <v>100076.7</v>
      </c>
      <c r="Z399" s="4">
        <v>808640.2</v>
      </c>
      <c r="AA399" s="4">
        <v>1185124.5</v>
      </c>
      <c r="AB399" s="4">
        <v>928979.9</v>
      </c>
      <c r="AC399" s="4">
        <v>685644.3</v>
      </c>
      <c r="AD399" s="4">
        <v>1905630.7</v>
      </c>
      <c r="AE399" s="4">
        <v>27496.54</v>
      </c>
      <c r="AF399" s="4">
        <v>1591639.96</v>
      </c>
      <c r="AG399" s="4">
        <v>278964.21000000002</v>
      </c>
      <c r="AH399" s="4">
        <v>5428126.6900000004</v>
      </c>
      <c r="AI399" s="2">
        <v>0</v>
      </c>
      <c r="AJ399" s="2">
        <v>0</v>
      </c>
      <c r="AK399" s="4">
        <v>64486303.909999996</v>
      </c>
      <c r="AL399" s="2">
        <v>0</v>
      </c>
      <c r="AM399" s="4">
        <v>213910</v>
      </c>
      <c r="AN399" s="3">
        <f t="shared" si="24"/>
        <v>1045676.2</v>
      </c>
      <c r="AO399">
        <f t="shared" si="25"/>
        <v>6111679.2000000002</v>
      </c>
      <c r="AP399">
        <f t="shared" si="26"/>
        <v>72026441.310000002</v>
      </c>
      <c r="AQ399" s="3">
        <f t="shared" si="27"/>
        <v>79183796.710000008</v>
      </c>
    </row>
    <row r="400" spans="1:43" x14ac:dyDescent="0.25">
      <c r="A400" s="2">
        <v>6</v>
      </c>
      <c r="B400" s="2">
        <v>2021</v>
      </c>
      <c r="C400" s="2">
        <v>2</v>
      </c>
      <c r="D400" s="4">
        <v>69162.899999999994</v>
      </c>
      <c r="E400" s="4">
        <v>288325.5</v>
      </c>
      <c r="F400" s="4">
        <v>591928.1</v>
      </c>
      <c r="G400" s="2">
        <v>28.1</v>
      </c>
      <c r="H400" s="4">
        <v>3584.4</v>
      </c>
      <c r="I400" s="2">
        <v>1.1000000000000001</v>
      </c>
      <c r="J400" s="2">
        <v>0</v>
      </c>
      <c r="K400" s="4">
        <v>4179.8999999999996</v>
      </c>
      <c r="L400" s="4">
        <v>2292.4</v>
      </c>
      <c r="M400" s="4">
        <v>4092.4</v>
      </c>
      <c r="N400" s="2">
        <v>0</v>
      </c>
      <c r="O400" s="2">
        <v>122.3</v>
      </c>
      <c r="P400" s="4">
        <v>37770.699999999997</v>
      </c>
      <c r="Q400" s="4">
        <v>144540.20000000001</v>
      </c>
      <c r="R400" s="4">
        <v>169260.9</v>
      </c>
      <c r="S400" s="4">
        <v>78344.7</v>
      </c>
      <c r="T400" s="4">
        <v>12727.6</v>
      </c>
      <c r="U400" s="2">
        <v>0</v>
      </c>
      <c r="V400" s="2">
        <v>0</v>
      </c>
      <c r="W400" s="2">
        <v>0</v>
      </c>
      <c r="X400" s="4">
        <v>3262.7</v>
      </c>
      <c r="Y400" s="4">
        <v>82715.399999999994</v>
      </c>
      <c r="Z400" s="4">
        <v>756745.2</v>
      </c>
      <c r="AA400" s="4">
        <v>1085510.8</v>
      </c>
      <c r="AB400" s="4">
        <v>924085.4</v>
      </c>
      <c r="AC400" s="4">
        <v>550490.80000000005</v>
      </c>
      <c r="AD400" s="4">
        <v>2071843.8</v>
      </c>
      <c r="AE400" s="2">
        <v>0</v>
      </c>
      <c r="AF400" s="4">
        <v>1521352.6</v>
      </c>
      <c r="AG400" s="2">
        <v>0</v>
      </c>
      <c r="AH400" s="4">
        <v>5328127.8</v>
      </c>
      <c r="AI400" s="2">
        <v>0</v>
      </c>
      <c r="AJ400" s="2">
        <v>0</v>
      </c>
      <c r="AK400" s="4">
        <v>47978073.899999999</v>
      </c>
      <c r="AL400" s="2">
        <v>0</v>
      </c>
      <c r="AM400" s="4">
        <v>195127.1</v>
      </c>
      <c r="AN400" s="3">
        <f t="shared" si="24"/>
        <v>963594.8</v>
      </c>
      <c r="AO400">
        <f t="shared" si="25"/>
        <v>5917420.5</v>
      </c>
      <c r="AP400">
        <f t="shared" si="26"/>
        <v>55022681.399999999</v>
      </c>
      <c r="AQ400" s="3">
        <f t="shared" si="27"/>
        <v>61903696.699999996</v>
      </c>
    </row>
    <row r="401" spans="1:43" x14ac:dyDescent="0.25">
      <c r="A401" s="2">
        <v>6</v>
      </c>
      <c r="B401" s="2">
        <v>2021</v>
      </c>
      <c r="C401" s="2">
        <v>3</v>
      </c>
      <c r="D401" s="4">
        <v>59286</v>
      </c>
      <c r="E401" s="4">
        <v>225131.1</v>
      </c>
      <c r="F401" s="4">
        <v>431850.9</v>
      </c>
      <c r="G401" s="2">
        <v>28.4</v>
      </c>
      <c r="H401" s="4">
        <v>2627.2</v>
      </c>
      <c r="I401" s="2">
        <v>2.1</v>
      </c>
      <c r="J401" s="2">
        <v>0</v>
      </c>
      <c r="K401" s="4">
        <v>1647.8</v>
      </c>
      <c r="L401" s="4">
        <v>1928.3</v>
      </c>
      <c r="M401" s="4">
        <v>4923</v>
      </c>
      <c r="N401" s="2">
        <v>0</v>
      </c>
      <c r="O401" s="2">
        <v>113.8</v>
      </c>
      <c r="P401" s="4">
        <v>25768.9</v>
      </c>
      <c r="Q401" s="4">
        <v>114012.6</v>
      </c>
      <c r="R401" s="4">
        <v>125068.8</v>
      </c>
      <c r="S401" s="4">
        <v>52189.1</v>
      </c>
      <c r="T401" s="4">
        <v>13121</v>
      </c>
      <c r="U401" s="2">
        <v>0</v>
      </c>
      <c r="V401" s="2">
        <v>0</v>
      </c>
      <c r="W401" s="2">
        <v>0</v>
      </c>
      <c r="X401" s="4">
        <v>3209.4</v>
      </c>
      <c r="Y401" s="4">
        <v>58939.6</v>
      </c>
      <c r="Z401" s="4">
        <v>683657.8</v>
      </c>
      <c r="AA401" s="4">
        <v>978409.1</v>
      </c>
      <c r="AB401" s="4">
        <v>772693.2</v>
      </c>
      <c r="AC401" s="4">
        <v>656926.1</v>
      </c>
      <c r="AD401" s="4">
        <v>1873651.8</v>
      </c>
      <c r="AE401" s="2">
        <v>0</v>
      </c>
      <c r="AF401" s="4">
        <v>1572915</v>
      </c>
      <c r="AG401" s="2">
        <v>3.07</v>
      </c>
      <c r="AH401" s="4">
        <v>6728058.8300000001</v>
      </c>
      <c r="AI401" s="2">
        <v>0</v>
      </c>
      <c r="AJ401" s="2">
        <v>0</v>
      </c>
      <c r="AK401" s="4">
        <v>55572679.5</v>
      </c>
      <c r="AL401" s="2">
        <v>0</v>
      </c>
      <c r="AM401" s="4">
        <v>207763.5</v>
      </c>
      <c r="AN401" s="3">
        <f t="shared" si="24"/>
        <v>727424.8</v>
      </c>
      <c r="AO401">
        <f t="shared" si="25"/>
        <v>5357761.2</v>
      </c>
      <c r="AP401">
        <f t="shared" si="26"/>
        <v>64081419.899999999</v>
      </c>
      <c r="AQ401" s="3">
        <f t="shared" si="27"/>
        <v>70166605.900000006</v>
      </c>
    </row>
    <row r="402" spans="1:43" x14ac:dyDescent="0.25">
      <c r="A402" s="2">
        <v>6</v>
      </c>
      <c r="B402" s="2">
        <v>2021</v>
      </c>
      <c r="C402" s="2">
        <v>4</v>
      </c>
      <c r="D402" s="4">
        <v>58243.8</v>
      </c>
      <c r="E402" s="4">
        <v>204877</v>
      </c>
      <c r="F402" s="4">
        <v>405799.4</v>
      </c>
      <c r="G402" s="2">
        <v>33.299999999999997</v>
      </c>
      <c r="H402" s="4">
        <v>1880.6</v>
      </c>
      <c r="I402" s="2">
        <v>2.1</v>
      </c>
      <c r="J402" s="2">
        <v>0</v>
      </c>
      <c r="K402" s="4">
        <v>2120.1999999999998</v>
      </c>
      <c r="L402" s="4">
        <v>1774.3</v>
      </c>
      <c r="M402" s="4">
        <v>6803.7</v>
      </c>
      <c r="N402" s="2">
        <v>0</v>
      </c>
      <c r="O402" s="2">
        <v>126.3</v>
      </c>
      <c r="P402" s="4">
        <v>21255</v>
      </c>
      <c r="Q402" s="4">
        <v>107491.8</v>
      </c>
      <c r="R402" s="4">
        <v>118609</v>
      </c>
      <c r="S402" s="4">
        <v>58337.3</v>
      </c>
      <c r="T402" s="2">
        <v>0</v>
      </c>
      <c r="U402" s="2">
        <v>0</v>
      </c>
      <c r="V402" s="2">
        <v>0</v>
      </c>
      <c r="W402" s="2">
        <v>0</v>
      </c>
      <c r="X402" s="4">
        <v>3516.9</v>
      </c>
      <c r="Y402" s="4">
        <v>50815</v>
      </c>
      <c r="Z402" s="4">
        <v>684198.40000000002</v>
      </c>
      <c r="AA402" s="4">
        <v>973072.6</v>
      </c>
      <c r="AB402" s="4">
        <v>756837.3</v>
      </c>
      <c r="AC402" s="4">
        <v>660335.9</v>
      </c>
      <c r="AD402" s="4">
        <v>2403373.6</v>
      </c>
      <c r="AE402" s="2">
        <v>0</v>
      </c>
      <c r="AF402" s="4">
        <v>1402342.9</v>
      </c>
      <c r="AG402" s="2">
        <v>0</v>
      </c>
      <c r="AH402" s="4">
        <v>5020121.5</v>
      </c>
      <c r="AI402" s="2">
        <v>0</v>
      </c>
      <c r="AJ402" s="2">
        <v>0</v>
      </c>
      <c r="AK402" s="4">
        <v>50390810.600000001</v>
      </c>
      <c r="AL402" s="2">
        <v>0</v>
      </c>
      <c r="AM402" s="4">
        <v>186752.4</v>
      </c>
      <c r="AN402" s="3">
        <f t="shared" si="24"/>
        <v>681534.39999999991</v>
      </c>
      <c r="AO402">
        <f t="shared" si="25"/>
        <v>5837969.0999999996</v>
      </c>
      <c r="AP402">
        <f t="shared" si="26"/>
        <v>57000027.399999999</v>
      </c>
      <c r="AQ402" s="3">
        <f t="shared" si="27"/>
        <v>63519530.899999999</v>
      </c>
    </row>
    <row r="403" spans="1:43" x14ac:dyDescent="0.25">
      <c r="A403" s="2">
        <v>6</v>
      </c>
      <c r="B403" s="2">
        <v>2021</v>
      </c>
      <c r="C403" s="2">
        <v>5</v>
      </c>
      <c r="D403" s="4">
        <v>46394.3</v>
      </c>
      <c r="E403" s="4">
        <v>161566.20000000001</v>
      </c>
      <c r="F403" s="4">
        <v>301315.59999999998</v>
      </c>
      <c r="G403" s="2">
        <v>24.8</v>
      </c>
      <c r="H403" s="4">
        <v>1267.3</v>
      </c>
      <c r="I403" s="2">
        <v>2.1</v>
      </c>
      <c r="J403" s="2">
        <v>0</v>
      </c>
      <c r="K403" s="4">
        <v>1425.2</v>
      </c>
      <c r="L403" s="4">
        <v>1430</v>
      </c>
      <c r="M403" s="4">
        <v>4928.8</v>
      </c>
      <c r="N403" s="2">
        <v>0</v>
      </c>
      <c r="O403" s="2">
        <v>111.4</v>
      </c>
      <c r="P403" s="4">
        <v>16705.5</v>
      </c>
      <c r="Q403" s="4">
        <v>98265.2</v>
      </c>
      <c r="R403" s="4">
        <v>94169.1</v>
      </c>
      <c r="S403" s="4">
        <v>41757.199999999997</v>
      </c>
      <c r="T403" s="2">
        <v>0</v>
      </c>
      <c r="U403" s="4">
        <v>39434.339999999997</v>
      </c>
      <c r="V403" s="2">
        <v>0</v>
      </c>
      <c r="W403" s="2">
        <v>0</v>
      </c>
      <c r="X403" s="4">
        <v>3250.8</v>
      </c>
      <c r="Y403" s="4">
        <v>40604.800000000003</v>
      </c>
      <c r="Z403" s="4">
        <v>587595.30000000005</v>
      </c>
      <c r="AA403" s="4">
        <v>831239.4</v>
      </c>
      <c r="AB403" s="4">
        <v>652963.30000000005</v>
      </c>
      <c r="AC403" s="4">
        <v>575978.6</v>
      </c>
      <c r="AD403" s="4">
        <v>1786164.26</v>
      </c>
      <c r="AE403" s="4">
        <v>5750.72</v>
      </c>
      <c r="AF403" s="4">
        <v>1384602.28</v>
      </c>
      <c r="AG403" s="4">
        <v>24578.04</v>
      </c>
      <c r="AH403" s="4">
        <v>6728621.8600000003</v>
      </c>
      <c r="AI403" s="2">
        <v>0</v>
      </c>
      <c r="AJ403" s="2">
        <v>0</v>
      </c>
      <c r="AK403" s="4">
        <v>47731002.5</v>
      </c>
      <c r="AL403" s="2">
        <v>0</v>
      </c>
      <c r="AM403" s="4">
        <v>173105.7</v>
      </c>
      <c r="AN403" s="3">
        <f t="shared" si="24"/>
        <v>518354.29999999993</v>
      </c>
      <c r="AO403">
        <f t="shared" si="25"/>
        <v>4768239.2</v>
      </c>
      <c r="AP403">
        <f t="shared" si="26"/>
        <v>56047661.100000001</v>
      </c>
      <c r="AQ403" s="3">
        <f t="shared" si="27"/>
        <v>61334254.600000001</v>
      </c>
    </row>
    <row r="404" spans="1:43" x14ac:dyDescent="0.25">
      <c r="A404" s="2">
        <v>6</v>
      </c>
      <c r="B404" s="2">
        <v>2021</v>
      </c>
      <c r="C404" s="2">
        <v>6</v>
      </c>
      <c r="D404" s="4">
        <v>43708</v>
      </c>
      <c r="E404" s="4">
        <v>151713.20000000001</v>
      </c>
      <c r="F404" s="4">
        <v>280541.3</v>
      </c>
      <c r="G404" s="2">
        <v>29.6</v>
      </c>
      <c r="H404" s="4">
        <v>1329.4</v>
      </c>
      <c r="I404" s="2">
        <v>5.2</v>
      </c>
      <c r="J404" s="2">
        <v>0</v>
      </c>
      <c r="K404" s="4">
        <v>1054.2</v>
      </c>
      <c r="L404" s="4">
        <v>1874.2</v>
      </c>
      <c r="M404" s="4">
        <v>4487.8</v>
      </c>
      <c r="N404" s="2">
        <v>0</v>
      </c>
      <c r="O404" s="2">
        <v>76.5</v>
      </c>
      <c r="P404" s="4">
        <v>14714.1</v>
      </c>
      <c r="Q404" s="4">
        <v>87355</v>
      </c>
      <c r="R404" s="4">
        <v>83438.2</v>
      </c>
      <c r="S404" s="4">
        <v>35917.199999999997</v>
      </c>
      <c r="T404" s="2">
        <v>0</v>
      </c>
      <c r="U404" s="4">
        <v>-3244.07</v>
      </c>
      <c r="V404" s="2">
        <v>0</v>
      </c>
      <c r="W404" s="2">
        <v>0</v>
      </c>
      <c r="X404" s="4">
        <v>3729</v>
      </c>
      <c r="Y404" s="4">
        <v>33017.599999999999</v>
      </c>
      <c r="Z404" s="4">
        <v>585175.19999999995</v>
      </c>
      <c r="AA404" s="4">
        <v>800722.9</v>
      </c>
      <c r="AB404" s="4">
        <v>661447</v>
      </c>
      <c r="AC404" s="4">
        <v>578077.19999999995</v>
      </c>
      <c r="AD404" s="4">
        <v>2006630.87</v>
      </c>
      <c r="AE404" s="2">
        <v>0</v>
      </c>
      <c r="AF404" s="4">
        <v>1296286.7</v>
      </c>
      <c r="AG404" s="4">
        <v>36481.769999999997</v>
      </c>
      <c r="AH404" s="4">
        <v>6013878.1299999999</v>
      </c>
      <c r="AI404" s="2">
        <v>0</v>
      </c>
      <c r="AJ404" s="2">
        <v>0</v>
      </c>
      <c r="AK404" s="4">
        <v>46336267.25</v>
      </c>
      <c r="AL404" s="2">
        <v>0</v>
      </c>
      <c r="AM404" s="4">
        <v>133454.1</v>
      </c>
      <c r="AN404" s="3">
        <f t="shared" si="24"/>
        <v>484742.9</v>
      </c>
      <c r="AO404">
        <f t="shared" si="25"/>
        <v>4887056.7</v>
      </c>
      <c r="AP404">
        <f t="shared" si="26"/>
        <v>53816367.950000003</v>
      </c>
      <c r="AQ404" s="3">
        <f t="shared" si="27"/>
        <v>59188167.550000004</v>
      </c>
    </row>
    <row r="405" spans="1:43" x14ac:dyDescent="0.25">
      <c r="A405" s="2">
        <v>6</v>
      </c>
      <c r="B405" s="2">
        <v>2021</v>
      </c>
      <c r="C405" s="2">
        <v>7</v>
      </c>
      <c r="D405" s="4">
        <v>37523.5</v>
      </c>
      <c r="E405" s="4">
        <v>157805.9</v>
      </c>
      <c r="F405" s="4">
        <v>215270</v>
      </c>
      <c r="G405" s="2">
        <v>33.4</v>
      </c>
      <c r="H405" s="4">
        <v>3460.8</v>
      </c>
      <c r="I405" s="2">
        <v>0</v>
      </c>
      <c r="J405" s="2">
        <v>0</v>
      </c>
      <c r="K405" s="4">
        <v>1206</v>
      </c>
      <c r="L405" s="4">
        <v>4644.1000000000004</v>
      </c>
      <c r="M405" s="2">
        <v>0</v>
      </c>
      <c r="N405" s="2">
        <v>0</v>
      </c>
      <c r="O405" s="2">
        <v>89.3</v>
      </c>
      <c r="P405" s="4">
        <v>16053.3</v>
      </c>
      <c r="Q405" s="4">
        <v>85063.1</v>
      </c>
      <c r="R405" s="4">
        <v>74862.8</v>
      </c>
      <c r="S405" s="4">
        <v>34921.199999999997</v>
      </c>
      <c r="T405" s="2">
        <v>0</v>
      </c>
      <c r="U405" s="2">
        <v>0</v>
      </c>
      <c r="V405" s="2">
        <v>0</v>
      </c>
      <c r="W405" s="2">
        <v>0</v>
      </c>
      <c r="X405" s="4">
        <v>3192.6</v>
      </c>
      <c r="Y405" s="4">
        <v>35296.1</v>
      </c>
      <c r="Z405" s="4">
        <v>602937.4</v>
      </c>
      <c r="AA405" s="4">
        <v>756966.8</v>
      </c>
      <c r="AB405" s="4">
        <v>579714.4</v>
      </c>
      <c r="AC405" s="4">
        <v>363319.9</v>
      </c>
      <c r="AD405" s="4">
        <v>2086027.4</v>
      </c>
      <c r="AE405" s="2">
        <v>0</v>
      </c>
      <c r="AF405" s="4">
        <v>1258712</v>
      </c>
      <c r="AG405" s="4">
        <v>43548.28</v>
      </c>
      <c r="AH405" s="4">
        <v>5950411.2199999997</v>
      </c>
      <c r="AI405" s="2">
        <v>0</v>
      </c>
      <c r="AJ405" s="2">
        <v>0</v>
      </c>
      <c r="AK405" s="4">
        <v>54206841.340000004</v>
      </c>
      <c r="AL405" s="2">
        <v>0</v>
      </c>
      <c r="AM405" s="4">
        <v>151239.20000000001</v>
      </c>
      <c r="AN405" s="3">
        <f t="shared" si="24"/>
        <v>419943.7</v>
      </c>
      <c r="AO405">
        <f t="shared" si="25"/>
        <v>4638444.3</v>
      </c>
      <c r="AP405">
        <f t="shared" si="26"/>
        <v>61610752.040000007</v>
      </c>
      <c r="AQ405" s="3">
        <f t="shared" si="27"/>
        <v>66669140.040000007</v>
      </c>
    </row>
    <row r="406" spans="1:43" x14ac:dyDescent="0.25">
      <c r="A406" s="2">
        <v>6</v>
      </c>
      <c r="B406" s="2">
        <v>2021</v>
      </c>
      <c r="C406" s="2">
        <v>8</v>
      </c>
      <c r="D406" s="4">
        <v>36794.6</v>
      </c>
      <c r="E406" s="4">
        <v>150728.9</v>
      </c>
      <c r="F406" s="4">
        <v>201454</v>
      </c>
      <c r="G406" s="2">
        <v>27.1</v>
      </c>
      <c r="H406" s="4">
        <v>2795.7</v>
      </c>
      <c r="I406" s="2">
        <v>0</v>
      </c>
      <c r="J406" s="2">
        <v>1.1000000000000001</v>
      </c>
      <c r="K406" s="4">
        <v>-1145.0999999999999</v>
      </c>
      <c r="L406" s="4">
        <v>4655.8999999999996</v>
      </c>
      <c r="M406" s="2">
        <v>0</v>
      </c>
      <c r="N406" s="2">
        <v>0</v>
      </c>
      <c r="O406" s="2">
        <v>79.5</v>
      </c>
      <c r="P406" s="4">
        <v>16086.1</v>
      </c>
      <c r="Q406" s="4">
        <v>80923.199999999997</v>
      </c>
      <c r="R406" s="4">
        <v>78429.5</v>
      </c>
      <c r="S406" s="4">
        <v>33228.400000000001</v>
      </c>
      <c r="T406" s="2">
        <v>0</v>
      </c>
      <c r="U406" s="2">
        <v>0</v>
      </c>
      <c r="V406" s="2">
        <v>0</v>
      </c>
      <c r="W406" s="2">
        <v>0</v>
      </c>
      <c r="X406" s="4">
        <v>3214.5</v>
      </c>
      <c r="Y406" s="4">
        <v>36362</v>
      </c>
      <c r="Z406" s="4">
        <v>606902.80000000005</v>
      </c>
      <c r="AA406" s="4">
        <v>766439</v>
      </c>
      <c r="AB406" s="4">
        <v>588143.4</v>
      </c>
      <c r="AC406" s="4">
        <v>352527.3</v>
      </c>
      <c r="AD406" s="4">
        <v>2078704.5</v>
      </c>
      <c r="AE406" s="2">
        <v>0</v>
      </c>
      <c r="AF406" s="4">
        <v>1292904.6000000001</v>
      </c>
      <c r="AG406" s="4">
        <v>5786.69</v>
      </c>
      <c r="AH406" s="4">
        <v>5799045.71</v>
      </c>
      <c r="AI406" s="2">
        <v>0</v>
      </c>
      <c r="AJ406" s="2">
        <v>0</v>
      </c>
      <c r="AK406" s="4">
        <v>54380949.399999999</v>
      </c>
      <c r="AL406" s="2">
        <v>0</v>
      </c>
      <c r="AM406" s="4">
        <v>157419.29999999999</v>
      </c>
      <c r="AN406" s="3">
        <f t="shared" si="24"/>
        <v>395312.2</v>
      </c>
      <c r="AO406">
        <f t="shared" si="25"/>
        <v>4641040.1999999993</v>
      </c>
      <c r="AP406">
        <f t="shared" si="26"/>
        <v>61636105.699999996</v>
      </c>
      <c r="AQ406" s="3">
        <f t="shared" si="27"/>
        <v>66672458.099999994</v>
      </c>
    </row>
    <row r="407" spans="1:43" x14ac:dyDescent="0.25">
      <c r="A407" s="2">
        <v>6</v>
      </c>
      <c r="B407" s="2">
        <v>2021</v>
      </c>
      <c r="C407" s="2">
        <v>9</v>
      </c>
      <c r="D407" s="4">
        <v>36611</v>
      </c>
      <c r="E407" s="4">
        <v>156887.79999999999</v>
      </c>
      <c r="F407" s="4">
        <v>209343.4</v>
      </c>
      <c r="G407" s="2">
        <v>29.5</v>
      </c>
      <c r="H407" s="4">
        <v>3032.2</v>
      </c>
      <c r="I407" s="2">
        <v>0</v>
      </c>
      <c r="J407" s="2">
        <v>3.3</v>
      </c>
      <c r="K407" s="2">
        <v>789.6</v>
      </c>
      <c r="L407" s="4">
        <v>3910.8</v>
      </c>
      <c r="M407" s="2">
        <v>0</v>
      </c>
      <c r="N407" s="2">
        <v>0</v>
      </c>
      <c r="O407" s="2">
        <v>83.5</v>
      </c>
      <c r="P407" s="4">
        <v>16056.2</v>
      </c>
      <c r="Q407" s="4">
        <v>76683.199999999997</v>
      </c>
      <c r="R407" s="4">
        <v>78070.399999999994</v>
      </c>
      <c r="S407" s="4">
        <v>38429.53</v>
      </c>
      <c r="T407" s="4">
        <v>3002.73</v>
      </c>
      <c r="U407" s="4">
        <v>14496.36</v>
      </c>
      <c r="V407" s="2">
        <v>0</v>
      </c>
      <c r="W407" s="2">
        <v>0</v>
      </c>
      <c r="X407" s="4">
        <v>3101.6</v>
      </c>
      <c r="Y407" s="4">
        <v>38957.599999999999</v>
      </c>
      <c r="Z407" s="4">
        <v>598895.19999999995</v>
      </c>
      <c r="AA407" s="4">
        <v>751571.1</v>
      </c>
      <c r="AB407" s="4">
        <v>548575.37</v>
      </c>
      <c r="AC407" s="4">
        <v>353509.77</v>
      </c>
      <c r="AD407" s="4">
        <v>2058384.74</v>
      </c>
      <c r="AE407" s="2">
        <v>0</v>
      </c>
      <c r="AF407" s="4">
        <v>1223653</v>
      </c>
      <c r="AG407" s="2">
        <v>4.62</v>
      </c>
      <c r="AH407" s="4">
        <v>6088070.6799999997</v>
      </c>
      <c r="AI407" s="2">
        <v>0</v>
      </c>
      <c r="AJ407" s="2">
        <v>0</v>
      </c>
      <c r="AK407" s="4">
        <v>47393124.399999999</v>
      </c>
      <c r="AL407" s="2">
        <v>0</v>
      </c>
      <c r="AM407" s="4">
        <v>143019.29999999999</v>
      </c>
      <c r="AN407" s="3">
        <f t="shared" si="24"/>
        <v>410607.59999999992</v>
      </c>
      <c r="AO407">
        <f t="shared" si="25"/>
        <v>4579817.3</v>
      </c>
      <c r="AP407">
        <f t="shared" si="26"/>
        <v>54847871.999999993</v>
      </c>
      <c r="AQ407" s="3">
        <f t="shared" si="27"/>
        <v>59838296.899999991</v>
      </c>
    </row>
    <row r="408" spans="1:43" x14ac:dyDescent="0.25">
      <c r="A408" s="2">
        <v>6</v>
      </c>
      <c r="B408" s="2">
        <v>2021</v>
      </c>
      <c r="C408" s="2">
        <v>10</v>
      </c>
      <c r="D408" s="4">
        <v>38642</v>
      </c>
      <c r="E408" s="4">
        <v>159728.9</v>
      </c>
      <c r="F408" s="4">
        <v>228037.2</v>
      </c>
      <c r="G408" s="2">
        <v>30.3</v>
      </c>
      <c r="H408" s="4">
        <v>4177.7</v>
      </c>
      <c r="I408" s="2">
        <v>0</v>
      </c>
      <c r="J408" s="2">
        <v>10.5</v>
      </c>
      <c r="K408" s="2">
        <v>816.5</v>
      </c>
      <c r="L408" s="4">
        <v>4477.8</v>
      </c>
      <c r="M408" s="2">
        <v>0</v>
      </c>
      <c r="N408" s="2">
        <v>0</v>
      </c>
      <c r="O408" s="2">
        <v>73.8</v>
      </c>
      <c r="P408" s="4">
        <v>16466.900000000001</v>
      </c>
      <c r="Q408" s="4">
        <v>75933.899999999994</v>
      </c>
      <c r="R408" s="4">
        <v>78393.899999999994</v>
      </c>
      <c r="S408" s="4">
        <v>35969</v>
      </c>
      <c r="T408" s="2">
        <v>0</v>
      </c>
      <c r="U408" s="2">
        <v>0</v>
      </c>
      <c r="V408" s="2">
        <v>0</v>
      </c>
      <c r="W408" s="2">
        <v>0</v>
      </c>
      <c r="X408" s="4">
        <v>2917.2</v>
      </c>
      <c r="Y408" s="4">
        <v>44220.6</v>
      </c>
      <c r="Z408" s="4">
        <v>605004.80000000005</v>
      </c>
      <c r="AA408" s="4">
        <v>773240.4</v>
      </c>
      <c r="AB408" s="4">
        <v>629066.9</v>
      </c>
      <c r="AC408" s="4">
        <v>373470.9</v>
      </c>
      <c r="AD408" s="4">
        <v>2137890.7000000002</v>
      </c>
      <c r="AE408" s="2">
        <v>0</v>
      </c>
      <c r="AF408" s="4">
        <v>1355852.2</v>
      </c>
      <c r="AG408" s="4">
        <v>70483.22</v>
      </c>
      <c r="AH408" s="4">
        <v>6304381.6799999997</v>
      </c>
      <c r="AI408" s="2">
        <v>0</v>
      </c>
      <c r="AJ408" s="2">
        <v>0</v>
      </c>
      <c r="AK408" s="4">
        <v>50735574.939999998</v>
      </c>
      <c r="AL408" s="2">
        <v>0</v>
      </c>
      <c r="AM408" s="4">
        <v>163581.20000000001</v>
      </c>
      <c r="AN408" s="3">
        <f t="shared" si="24"/>
        <v>435920.89999999997</v>
      </c>
      <c r="AO408">
        <f t="shared" si="25"/>
        <v>4772649</v>
      </c>
      <c r="AP408">
        <f t="shared" si="26"/>
        <v>58629873.240000002</v>
      </c>
      <c r="AQ408" s="3">
        <f t="shared" si="27"/>
        <v>63838443.140000001</v>
      </c>
    </row>
    <row r="409" spans="1:43" x14ac:dyDescent="0.25">
      <c r="A409" s="2">
        <v>6</v>
      </c>
      <c r="B409" s="2">
        <v>2021</v>
      </c>
      <c r="C409" s="2">
        <v>11</v>
      </c>
      <c r="D409" s="4">
        <v>42059.3</v>
      </c>
      <c r="E409" s="4">
        <v>176764.9</v>
      </c>
      <c r="F409" s="4">
        <v>275160.90000000002</v>
      </c>
      <c r="G409" s="2">
        <v>36.9</v>
      </c>
      <c r="H409" s="4">
        <v>6187.7</v>
      </c>
      <c r="I409" s="2">
        <v>0</v>
      </c>
      <c r="J409" s="2">
        <v>7.4</v>
      </c>
      <c r="K409" s="2">
        <v>903.4</v>
      </c>
      <c r="L409" s="4">
        <v>4774.7</v>
      </c>
      <c r="M409" s="2">
        <v>0</v>
      </c>
      <c r="N409" s="2">
        <v>0</v>
      </c>
      <c r="O409" s="2">
        <v>63.9</v>
      </c>
      <c r="P409" s="4">
        <v>19561.900000000001</v>
      </c>
      <c r="Q409" s="4">
        <v>89887.5</v>
      </c>
      <c r="R409" s="4">
        <v>95977.8</v>
      </c>
      <c r="S409" s="4">
        <v>57748.6</v>
      </c>
      <c r="T409" s="2">
        <v>0</v>
      </c>
      <c r="U409" s="4">
        <v>17290.32</v>
      </c>
      <c r="V409" s="2">
        <v>0</v>
      </c>
      <c r="W409" s="2">
        <v>0</v>
      </c>
      <c r="X409" s="4">
        <v>2952.8</v>
      </c>
      <c r="Y409" s="4">
        <v>105873.5</v>
      </c>
      <c r="Z409" s="4">
        <v>638015.30000000005</v>
      </c>
      <c r="AA409" s="4">
        <v>848476.5</v>
      </c>
      <c r="AB409" s="4">
        <v>750286.8</v>
      </c>
      <c r="AC409" s="4">
        <v>379558.1</v>
      </c>
      <c r="AD409" s="4">
        <v>2278391.08</v>
      </c>
      <c r="AE409" s="4">
        <v>5842.79</v>
      </c>
      <c r="AF409" s="4">
        <v>1433549.81</v>
      </c>
      <c r="AG409" s="4">
        <v>136044.76</v>
      </c>
      <c r="AH409" s="4">
        <v>5258422.74</v>
      </c>
      <c r="AI409" s="2">
        <v>0</v>
      </c>
      <c r="AJ409" s="2">
        <v>0</v>
      </c>
      <c r="AK409" s="4">
        <v>35672912.740000002</v>
      </c>
      <c r="AL409" s="2">
        <v>0</v>
      </c>
      <c r="AM409" s="4">
        <v>202699.4</v>
      </c>
      <c r="AN409" s="3">
        <f t="shared" si="24"/>
        <v>505895.20000000013</v>
      </c>
      <c r="AO409">
        <f t="shared" si="25"/>
        <v>5284084.0999999996</v>
      </c>
      <c r="AP409">
        <f t="shared" si="26"/>
        <v>42709472.240000002</v>
      </c>
      <c r="AQ409" s="3">
        <f t="shared" si="27"/>
        <v>48499451.539999999</v>
      </c>
    </row>
    <row r="410" spans="1:43" x14ac:dyDescent="0.25">
      <c r="A410" s="2">
        <v>6</v>
      </c>
      <c r="B410" s="2">
        <v>2021</v>
      </c>
      <c r="C410" s="2">
        <v>12</v>
      </c>
      <c r="D410" s="4">
        <v>54686.1</v>
      </c>
      <c r="E410" s="4">
        <v>232355.6</v>
      </c>
      <c r="F410" s="4">
        <v>422761.4</v>
      </c>
      <c r="G410" s="2">
        <v>21.1</v>
      </c>
      <c r="H410" s="4">
        <v>6724.4</v>
      </c>
      <c r="I410" s="2">
        <v>0</v>
      </c>
      <c r="J410" s="2">
        <v>892.4</v>
      </c>
      <c r="K410" s="4">
        <v>2225.9</v>
      </c>
      <c r="L410" s="4">
        <v>4227.6000000000004</v>
      </c>
      <c r="M410" s="2">
        <v>0</v>
      </c>
      <c r="N410" s="2">
        <v>0</v>
      </c>
      <c r="O410" s="2">
        <v>63.8</v>
      </c>
      <c r="P410" s="4">
        <v>26824.7</v>
      </c>
      <c r="Q410" s="4">
        <v>106982.5</v>
      </c>
      <c r="R410" s="4">
        <v>113106.3</v>
      </c>
      <c r="S410" s="4">
        <v>85485.5</v>
      </c>
      <c r="T410" s="2">
        <v>0</v>
      </c>
      <c r="U410" s="2">
        <v>0</v>
      </c>
      <c r="V410" s="2">
        <v>0</v>
      </c>
      <c r="W410" s="2">
        <v>0</v>
      </c>
      <c r="X410" s="4">
        <v>3055.1</v>
      </c>
      <c r="Y410" s="4">
        <v>86410</v>
      </c>
      <c r="Z410" s="4">
        <v>712327</v>
      </c>
      <c r="AA410" s="4">
        <v>969218.5</v>
      </c>
      <c r="AB410" s="4">
        <v>747254</v>
      </c>
      <c r="AC410" s="4">
        <v>321703.59999999998</v>
      </c>
      <c r="AD410" s="4">
        <v>2190421.2999999998</v>
      </c>
      <c r="AE410" s="2">
        <v>0</v>
      </c>
      <c r="AF410" s="4">
        <v>1307215.1000000001</v>
      </c>
      <c r="AG410" s="4">
        <v>26470.69</v>
      </c>
      <c r="AH410" s="4">
        <v>6357894.6100000003</v>
      </c>
      <c r="AI410" s="2">
        <v>0</v>
      </c>
      <c r="AJ410" s="2">
        <v>0</v>
      </c>
      <c r="AK410" s="4">
        <v>51637786.539999999</v>
      </c>
      <c r="AL410" s="2">
        <v>0</v>
      </c>
      <c r="AM410" s="4">
        <v>201492.1</v>
      </c>
      <c r="AN410" s="3">
        <f t="shared" si="24"/>
        <v>723894.50000000012</v>
      </c>
      <c r="AO410">
        <f t="shared" si="25"/>
        <v>5362852.3</v>
      </c>
      <c r="AP410">
        <f t="shared" si="26"/>
        <v>59530859.039999999</v>
      </c>
      <c r="AQ410" s="3">
        <f t="shared" si="27"/>
        <v>65617605.839999996</v>
      </c>
    </row>
    <row r="411" spans="1:43" x14ac:dyDescent="0.25">
      <c r="A411" s="2">
        <v>8</v>
      </c>
      <c r="B411" s="2">
        <v>2021</v>
      </c>
      <c r="C411" s="2">
        <v>1</v>
      </c>
      <c r="D411" s="4">
        <v>13857.4</v>
      </c>
      <c r="E411" s="4">
        <v>56380.2</v>
      </c>
      <c r="F411" s="4">
        <v>32104.2</v>
      </c>
      <c r="G411" s="2">
        <v>138.4</v>
      </c>
      <c r="H411" s="4">
        <v>1640.5</v>
      </c>
      <c r="I411" s="2">
        <v>0</v>
      </c>
      <c r="J411" s="2">
        <v>0</v>
      </c>
      <c r="K411" s="2">
        <v>0</v>
      </c>
      <c r="L411" s="4">
        <v>7127.7</v>
      </c>
      <c r="M411" s="2">
        <v>0</v>
      </c>
      <c r="N411" s="2">
        <v>0</v>
      </c>
      <c r="O411" s="2">
        <v>46.6</v>
      </c>
      <c r="P411" s="4">
        <v>6717.9</v>
      </c>
      <c r="Q411" s="4">
        <v>18574.3</v>
      </c>
      <c r="R411" s="4">
        <v>12411.6</v>
      </c>
      <c r="S411" s="4">
        <v>2253.1999999999998</v>
      </c>
      <c r="T411" s="4">
        <v>9286.18</v>
      </c>
      <c r="U411" s="4">
        <v>92714.11</v>
      </c>
      <c r="V411" s="2">
        <v>0</v>
      </c>
      <c r="W411" s="2">
        <v>0</v>
      </c>
      <c r="X411" s="2">
        <v>8.4</v>
      </c>
      <c r="Y411" s="4">
        <v>6300</v>
      </c>
      <c r="Z411" s="4">
        <v>145224.9</v>
      </c>
      <c r="AA411" s="4">
        <v>206528.7</v>
      </c>
      <c r="AB411" s="4">
        <v>201158.2</v>
      </c>
      <c r="AC411" s="4">
        <v>252253.52</v>
      </c>
      <c r="AD411" s="4">
        <v>556731.59</v>
      </c>
      <c r="AE411" s="2">
        <v>0</v>
      </c>
      <c r="AF411" s="4">
        <v>505113.4</v>
      </c>
      <c r="AG411" s="2">
        <v>0</v>
      </c>
      <c r="AH411" s="2">
        <v>0</v>
      </c>
      <c r="AI411" s="2">
        <v>0</v>
      </c>
      <c r="AJ411" s="2">
        <v>0</v>
      </c>
      <c r="AK411" s="4">
        <v>9879396.8000000007</v>
      </c>
      <c r="AL411" s="2">
        <v>0</v>
      </c>
      <c r="AM411" s="2">
        <v>0</v>
      </c>
      <c r="AN411" s="3">
        <f t="shared" si="24"/>
        <v>111248.39999999998</v>
      </c>
      <c r="AO411">
        <f t="shared" si="25"/>
        <v>1510209.2000000002</v>
      </c>
      <c r="AP411">
        <f t="shared" si="26"/>
        <v>10384510.200000001</v>
      </c>
      <c r="AQ411" s="3">
        <f t="shared" si="27"/>
        <v>12005967.800000001</v>
      </c>
    </row>
    <row r="412" spans="1:43" x14ac:dyDescent="0.25">
      <c r="A412" s="2">
        <v>8</v>
      </c>
      <c r="B412" s="2">
        <v>2021</v>
      </c>
      <c r="C412" s="2">
        <v>2</v>
      </c>
      <c r="D412" s="4">
        <v>12842.1</v>
      </c>
      <c r="E412" s="4">
        <v>48110.7</v>
      </c>
      <c r="F412" s="4">
        <v>27093.200000000001</v>
      </c>
      <c r="G412" s="2">
        <v>51.1</v>
      </c>
      <c r="H412" s="4">
        <v>1313.9</v>
      </c>
      <c r="I412" s="2">
        <v>0</v>
      </c>
      <c r="J412" s="2">
        <v>0</v>
      </c>
      <c r="K412" s="2">
        <v>0</v>
      </c>
      <c r="L412" s="4">
        <v>5329.2</v>
      </c>
      <c r="M412" s="2">
        <v>0</v>
      </c>
      <c r="N412" s="2">
        <v>0</v>
      </c>
      <c r="O412" s="2">
        <v>195.1</v>
      </c>
      <c r="P412" s="4">
        <v>6549.2</v>
      </c>
      <c r="Q412" s="4">
        <v>15822.4</v>
      </c>
      <c r="R412" s="4">
        <v>15264.1</v>
      </c>
      <c r="S412" s="4">
        <v>3379.1</v>
      </c>
      <c r="T412" s="2">
        <v>0</v>
      </c>
      <c r="U412" s="4">
        <v>88556.4</v>
      </c>
      <c r="V412" s="2">
        <v>0</v>
      </c>
      <c r="W412" s="2">
        <v>0</v>
      </c>
      <c r="X412" s="2">
        <v>12.7</v>
      </c>
      <c r="Y412" s="4">
        <v>7720.9</v>
      </c>
      <c r="Z412" s="4">
        <v>132328.6</v>
      </c>
      <c r="AA412" s="4">
        <v>182328.6</v>
      </c>
      <c r="AB412" s="4">
        <v>142326.79999999999</v>
      </c>
      <c r="AC412" s="4">
        <v>260411.3</v>
      </c>
      <c r="AD412" s="4">
        <v>530169.19999999995</v>
      </c>
      <c r="AE412" s="2">
        <v>0</v>
      </c>
      <c r="AF412" s="4">
        <v>469089.6</v>
      </c>
      <c r="AG412" s="2">
        <v>0</v>
      </c>
      <c r="AH412" s="2">
        <v>0</v>
      </c>
      <c r="AI412" s="2">
        <v>0</v>
      </c>
      <c r="AJ412" s="2">
        <v>0</v>
      </c>
      <c r="AK412" s="4">
        <v>9973935.1999999993</v>
      </c>
      <c r="AL412" s="2">
        <v>0</v>
      </c>
      <c r="AM412" s="2">
        <v>0</v>
      </c>
      <c r="AN412" s="3">
        <f t="shared" si="24"/>
        <v>94740.2</v>
      </c>
      <c r="AO412">
        <f t="shared" si="25"/>
        <v>1385064.4</v>
      </c>
      <c r="AP412">
        <f t="shared" si="26"/>
        <v>10443024.799999999</v>
      </c>
      <c r="AQ412" s="3">
        <f t="shared" si="27"/>
        <v>11922829.399999999</v>
      </c>
    </row>
    <row r="413" spans="1:43" x14ac:dyDescent="0.25">
      <c r="A413" s="2">
        <v>8</v>
      </c>
      <c r="B413" s="2">
        <v>2021</v>
      </c>
      <c r="C413" s="2">
        <v>3</v>
      </c>
      <c r="D413" s="4">
        <v>10781.8</v>
      </c>
      <c r="E413" s="4">
        <v>36080</v>
      </c>
      <c r="F413" s="4">
        <v>19631</v>
      </c>
      <c r="G413" s="2">
        <v>95.8</v>
      </c>
      <c r="H413" s="2">
        <v>889.9</v>
      </c>
      <c r="I413" s="2">
        <v>0</v>
      </c>
      <c r="J413" s="2">
        <v>0</v>
      </c>
      <c r="K413" s="2">
        <v>0</v>
      </c>
      <c r="L413" s="4">
        <v>4023.9</v>
      </c>
      <c r="M413" s="2">
        <v>0</v>
      </c>
      <c r="N413" s="2">
        <v>0</v>
      </c>
      <c r="O413" s="2">
        <v>53.3</v>
      </c>
      <c r="P413" s="4">
        <v>6065.9</v>
      </c>
      <c r="Q413" s="4">
        <v>15702.2</v>
      </c>
      <c r="R413" s="4">
        <v>8487.2999999999993</v>
      </c>
      <c r="S413" s="4">
        <v>3913.6</v>
      </c>
      <c r="T413" s="2">
        <v>0</v>
      </c>
      <c r="U413" s="4">
        <v>5921.86</v>
      </c>
      <c r="V413" s="2">
        <v>0</v>
      </c>
      <c r="W413" s="2">
        <v>0</v>
      </c>
      <c r="X413" s="2">
        <v>2.1</v>
      </c>
      <c r="Y413" s="4">
        <v>7134.9</v>
      </c>
      <c r="Z413" s="4">
        <v>130300.6</v>
      </c>
      <c r="AA413" s="4">
        <v>176430.7</v>
      </c>
      <c r="AB413" s="4">
        <v>158475.1</v>
      </c>
      <c r="AC413" s="4">
        <v>257357.8</v>
      </c>
      <c r="AD413" s="4">
        <v>656482.84</v>
      </c>
      <c r="AE413" s="2">
        <v>0</v>
      </c>
      <c r="AF413" s="4">
        <v>534531</v>
      </c>
      <c r="AG413" s="2">
        <v>0</v>
      </c>
      <c r="AH413" s="2">
        <v>0</v>
      </c>
      <c r="AI413" s="2">
        <v>0</v>
      </c>
      <c r="AJ413" s="2">
        <v>0</v>
      </c>
      <c r="AK413" s="4">
        <v>4882005.9000000004</v>
      </c>
      <c r="AL413" s="2">
        <v>0</v>
      </c>
      <c r="AM413" s="2">
        <v>0</v>
      </c>
      <c r="AN413" s="3">
        <f t="shared" si="24"/>
        <v>71502.399999999994</v>
      </c>
      <c r="AO413">
        <f t="shared" si="25"/>
        <v>1426328.2000000002</v>
      </c>
      <c r="AP413">
        <f t="shared" si="26"/>
        <v>5416536.9000000004</v>
      </c>
      <c r="AQ413" s="3">
        <f t="shared" si="27"/>
        <v>6914367.5</v>
      </c>
    </row>
    <row r="414" spans="1:43" x14ac:dyDescent="0.25">
      <c r="A414" s="2">
        <v>8</v>
      </c>
      <c r="B414" s="2">
        <v>2021</v>
      </c>
      <c r="C414" s="2">
        <v>4</v>
      </c>
      <c r="D414" s="4">
        <v>9441</v>
      </c>
      <c r="E414" s="4">
        <v>31577.5</v>
      </c>
      <c r="F414" s="4">
        <v>18091.2</v>
      </c>
      <c r="G414" s="2">
        <v>51.7</v>
      </c>
      <c r="H414" s="2">
        <v>577.4</v>
      </c>
      <c r="I414" s="2">
        <v>0</v>
      </c>
      <c r="J414" s="2">
        <v>0</v>
      </c>
      <c r="K414" s="2">
        <v>0</v>
      </c>
      <c r="L414" s="4">
        <v>2671.7</v>
      </c>
      <c r="M414" s="2">
        <v>0</v>
      </c>
      <c r="N414" s="2">
        <v>0</v>
      </c>
      <c r="O414" s="2">
        <v>103.7</v>
      </c>
      <c r="P414" s="4">
        <v>5649.7</v>
      </c>
      <c r="Q414" s="4">
        <v>15028.9</v>
      </c>
      <c r="R414" s="4">
        <v>12578.4</v>
      </c>
      <c r="S414" s="4">
        <v>3741.1</v>
      </c>
      <c r="T414" s="2">
        <v>0</v>
      </c>
      <c r="U414" s="4">
        <v>5167.2</v>
      </c>
      <c r="V414" s="2">
        <v>0</v>
      </c>
      <c r="W414" s="2">
        <v>0</v>
      </c>
      <c r="X414" s="2">
        <v>8.4</v>
      </c>
      <c r="Y414" s="4">
        <v>6439.2</v>
      </c>
      <c r="Z414" s="4">
        <v>129482.7</v>
      </c>
      <c r="AA414" s="4">
        <v>182148.8</v>
      </c>
      <c r="AB414" s="4">
        <v>172132.6</v>
      </c>
      <c r="AC414" s="4">
        <v>250094.6</v>
      </c>
      <c r="AD414" s="4">
        <v>664565.4</v>
      </c>
      <c r="AE414" s="2">
        <v>0</v>
      </c>
      <c r="AF414" s="4">
        <v>482640.6</v>
      </c>
      <c r="AG414" s="2">
        <v>0</v>
      </c>
      <c r="AH414" s="2">
        <v>0</v>
      </c>
      <c r="AI414" s="2">
        <v>0</v>
      </c>
      <c r="AJ414" s="2">
        <v>0</v>
      </c>
      <c r="AK414" s="4">
        <v>-10626.7</v>
      </c>
      <c r="AL414" s="2">
        <v>0</v>
      </c>
      <c r="AM414" s="2">
        <v>0</v>
      </c>
      <c r="AN414" s="3">
        <f t="shared" si="24"/>
        <v>62410.499999999993</v>
      </c>
      <c r="AO414">
        <f t="shared" si="25"/>
        <v>1447140.7</v>
      </c>
      <c r="AP414">
        <f t="shared" si="26"/>
        <v>472013.89999999997</v>
      </c>
      <c r="AQ414" s="3">
        <f t="shared" si="27"/>
        <v>1981565.0999999999</v>
      </c>
    </row>
    <row r="415" spans="1:43" x14ac:dyDescent="0.25">
      <c r="A415" s="2">
        <v>8</v>
      </c>
      <c r="B415" s="2">
        <v>2021</v>
      </c>
      <c r="C415" s="2">
        <v>5</v>
      </c>
      <c r="D415" s="4">
        <v>8393</v>
      </c>
      <c r="E415" s="4">
        <v>28788.2</v>
      </c>
      <c r="F415" s="4">
        <v>15051.7</v>
      </c>
      <c r="G415" s="2">
        <v>18.600000000000001</v>
      </c>
      <c r="H415" s="2">
        <v>298.7</v>
      </c>
      <c r="I415" s="2">
        <v>0</v>
      </c>
      <c r="J415" s="2">
        <v>0</v>
      </c>
      <c r="K415" s="2">
        <v>0</v>
      </c>
      <c r="L415" s="4">
        <v>1716.8</v>
      </c>
      <c r="M415" s="2">
        <v>0</v>
      </c>
      <c r="N415" s="2">
        <v>0</v>
      </c>
      <c r="O415" s="2">
        <v>65.5</v>
      </c>
      <c r="P415" s="4">
        <v>5233.3</v>
      </c>
      <c r="Q415" s="4">
        <v>16194.5</v>
      </c>
      <c r="R415" s="4">
        <v>11786.5</v>
      </c>
      <c r="S415" s="4">
        <v>4175.7</v>
      </c>
      <c r="T415" s="2">
        <v>0</v>
      </c>
      <c r="U415" s="4">
        <v>88417.47</v>
      </c>
      <c r="V415" s="2">
        <v>0</v>
      </c>
      <c r="W415" s="2">
        <v>0</v>
      </c>
      <c r="X415" s="2">
        <v>11.6</v>
      </c>
      <c r="Y415" s="4">
        <v>6116.7</v>
      </c>
      <c r="Z415" s="4">
        <v>124340.9</v>
      </c>
      <c r="AA415" s="4">
        <v>162984.6</v>
      </c>
      <c r="AB415" s="4">
        <v>171271</v>
      </c>
      <c r="AC415" s="4">
        <v>218688.3</v>
      </c>
      <c r="AD415" s="4">
        <v>562049.73</v>
      </c>
      <c r="AE415" s="2">
        <v>0</v>
      </c>
      <c r="AF415" s="4">
        <v>505117.6</v>
      </c>
      <c r="AG415" s="2">
        <v>0</v>
      </c>
      <c r="AH415" s="2">
        <v>0</v>
      </c>
      <c r="AI415" s="2">
        <v>0</v>
      </c>
      <c r="AJ415" s="2">
        <v>0</v>
      </c>
      <c r="AK415" s="2">
        <v>0</v>
      </c>
      <c r="AL415" s="2">
        <v>0</v>
      </c>
      <c r="AM415" s="2">
        <v>0</v>
      </c>
      <c r="AN415" s="3">
        <f t="shared" si="24"/>
        <v>54266.999999999993</v>
      </c>
      <c r="AO415">
        <f t="shared" si="25"/>
        <v>1371335.8</v>
      </c>
      <c r="AP415">
        <f t="shared" si="26"/>
        <v>505117.6</v>
      </c>
      <c r="AQ415" s="3">
        <f t="shared" si="27"/>
        <v>1930720.4</v>
      </c>
    </row>
    <row r="416" spans="1:43" x14ac:dyDescent="0.25">
      <c r="A416" s="2">
        <v>8</v>
      </c>
      <c r="B416" s="2">
        <v>2021</v>
      </c>
      <c r="C416" s="2">
        <v>6</v>
      </c>
      <c r="D416" s="4">
        <v>7662.9</v>
      </c>
      <c r="E416" s="4">
        <v>26307.1</v>
      </c>
      <c r="F416" s="4">
        <v>13074.7</v>
      </c>
      <c r="G416" s="2">
        <v>19</v>
      </c>
      <c r="H416" s="2">
        <v>171.8</v>
      </c>
      <c r="I416" s="2">
        <v>0</v>
      </c>
      <c r="J416" s="2">
        <v>0</v>
      </c>
      <c r="K416" s="2">
        <v>0</v>
      </c>
      <c r="L416" s="2">
        <v>623.20000000000005</v>
      </c>
      <c r="M416" s="2">
        <v>0</v>
      </c>
      <c r="N416" s="2">
        <v>0</v>
      </c>
      <c r="O416" s="2">
        <v>71.2</v>
      </c>
      <c r="P416" s="4">
        <v>5049.6000000000004</v>
      </c>
      <c r="Q416" s="4">
        <v>13816.1</v>
      </c>
      <c r="R416" s="4">
        <v>11456.1</v>
      </c>
      <c r="S416" s="4">
        <v>4199.3</v>
      </c>
      <c r="T416" s="2">
        <v>0</v>
      </c>
      <c r="U416" s="4">
        <v>14705.6</v>
      </c>
      <c r="V416" s="2">
        <v>0</v>
      </c>
      <c r="W416" s="2">
        <v>0</v>
      </c>
      <c r="X416" s="2">
        <v>8.4</v>
      </c>
      <c r="Y416" s="4">
        <v>4506.5</v>
      </c>
      <c r="Z416" s="4">
        <v>114894.1</v>
      </c>
      <c r="AA416" s="4">
        <v>161671</v>
      </c>
      <c r="AB416" s="4">
        <v>160881.4</v>
      </c>
      <c r="AC416" s="4">
        <v>191737.1</v>
      </c>
      <c r="AD416" s="4">
        <v>630951.9</v>
      </c>
      <c r="AE416" s="2">
        <v>0</v>
      </c>
      <c r="AF416" s="4">
        <v>473016.1</v>
      </c>
      <c r="AG416" s="2">
        <v>0</v>
      </c>
      <c r="AH416" s="2">
        <v>0</v>
      </c>
      <c r="AI416" s="2">
        <v>0</v>
      </c>
      <c r="AJ416" s="2">
        <v>0</v>
      </c>
      <c r="AK416" s="2">
        <v>0</v>
      </c>
      <c r="AL416" s="2">
        <v>0</v>
      </c>
      <c r="AM416" s="2">
        <v>0</v>
      </c>
      <c r="AN416" s="3">
        <f t="shared" si="24"/>
        <v>47858.7</v>
      </c>
      <c r="AO416">
        <f t="shared" si="25"/>
        <v>1313948.3</v>
      </c>
      <c r="AP416">
        <f t="shared" si="26"/>
        <v>473016.1</v>
      </c>
      <c r="AQ416" s="3">
        <f t="shared" si="27"/>
        <v>1834823.1</v>
      </c>
    </row>
    <row r="417" spans="1:43" x14ac:dyDescent="0.25">
      <c r="A417" s="2">
        <v>8</v>
      </c>
      <c r="B417" s="2">
        <v>2021</v>
      </c>
      <c r="C417" s="2">
        <v>7</v>
      </c>
      <c r="D417" s="4">
        <v>7192.3</v>
      </c>
      <c r="E417" s="4">
        <v>25918.1</v>
      </c>
      <c r="F417" s="4">
        <v>15002.5</v>
      </c>
      <c r="G417" s="2">
        <v>16</v>
      </c>
      <c r="H417" s="2">
        <v>173.5</v>
      </c>
      <c r="I417" s="2">
        <v>0</v>
      </c>
      <c r="J417" s="2">
        <v>0</v>
      </c>
      <c r="K417" s="2">
        <v>0</v>
      </c>
      <c r="L417" s="2">
        <v>688.5</v>
      </c>
      <c r="M417" s="2">
        <v>0</v>
      </c>
      <c r="N417" s="2">
        <v>0</v>
      </c>
      <c r="O417" s="2">
        <v>139.69999999999999</v>
      </c>
      <c r="P417" s="4">
        <v>4628.2</v>
      </c>
      <c r="Q417" s="4">
        <v>16336.5</v>
      </c>
      <c r="R417" s="4">
        <v>17908.599999999999</v>
      </c>
      <c r="S417" s="4">
        <v>23385</v>
      </c>
      <c r="T417" s="2">
        <v>0</v>
      </c>
      <c r="U417" s="4">
        <v>17943.2</v>
      </c>
      <c r="V417" s="2">
        <v>0</v>
      </c>
      <c r="W417" s="2">
        <v>0</v>
      </c>
      <c r="X417" s="2">
        <v>9.5</v>
      </c>
      <c r="Y417" s="4">
        <v>4809.7</v>
      </c>
      <c r="Z417" s="4">
        <v>121395.3</v>
      </c>
      <c r="AA417" s="4">
        <v>168646.1</v>
      </c>
      <c r="AB417" s="4">
        <v>150668.4</v>
      </c>
      <c r="AC417" s="4">
        <v>205820.79999999999</v>
      </c>
      <c r="AD417" s="4">
        <v>1257527.5</v>
      </c>
      <c r="AE417" s="2">
        <v>0</v>
      </c>
      <c r="AF417" s="4">
        <v>486242.9</v>
      </c>
      <c r="AG417" s="2">
        <v>0</v>
      </c>
      <c r="AH417" s="2">
        <v>0</v>
      </c>
      <c r="AI417" s="2">
        <v>0</v>
      </c>
      <c r="AJ417" s="2">
        <v>0</v>
      </c>
      <c r="AK417" s="2">
        <v>0</v>
      </c>
      <c r="AL417" s="2">
        <v>0</v>
      </c>
      <c r="AM417" s="2">
        <v>0</v>
      </c>
      <c r="AN417" s="3">
        <f t="shared" si="24"/>
        <v>48990.9</v>
      </c>
      <c r="AO417">
        <f t="shared" si="25"/>
        <v>1989218.5</v>
      </c>
      <c r="AP417">
        <f t="shared" si="26"/>
        <v>486242.9</v>
      </c>
      <c r="AQ417" s="3">
        <f t="shared" si="27"/>
        <v>2524452.2999999998</v>
      </c>
    </row>
    <row r="418" spans="1:43" x14ac:dyDescent="0.25">
      <c r="A418" s="2">
        <v>8</v>
      </c>
      <c r="B418" s="2">
        <v>2021</v>
      </c>
      <c r="C418" s="2">
        <v>8</v>
      </c>
      <c r="D418" s="4">
        <v>7152.8</v>
      </c>
      <c r="E418" s="4">
        <v>24912.5</v>
      </c>
      <c r="F418" s="4">
        <v>13738.1</v>
      </c>
      <c r="G418" s="2">
        <v>22.7</v>
      </c>
      <c r="H418" s="2">
        <v>127</v>
      </c>
      <c r="I418" s="2">
        <v>0</v>
      </c>
      <c r="J418" s="2">
        <v>0</v>
      </c>
      <c r="K418" s="2">
        <v>0</v>
      </c>
      <c r="L418" s="2">
        <v>408.2</v>
      </c>
      <c r="M418" s="2">
        <v>0</v>
      </c>
      <c r="N418" s="2">
        <v>0</v>
      </c>
      <c r="O418" s="2">
        <v>92.1</v>
      </c>
      <c r="P418" s="4">
        <v>4253.3</v>
      </c>
      <c r="Q418" s="4">
        <v>15472.7</v>
      </c>
      <c r="R418" s="4">
        <v>16409.8</v>
      </c>
      <c r="S418" s="2">
        <v>198</v>
      </c>
      <c r="T418" s="2">
        <v>0</v>
      </c>
      <c r="U418" s="4">
        <v>18217.8</v>
      </c>
      <c r="V418" s="2">
        <v>0</v>
      </c>
      <c r="W418" s="2">
        <v>0</v>
      </c>
      <c r="X418" s="2">
        <v>12.6</v>
      </c>
      <c r="Y418" s="4">
        <v>5144.6000000000004</v>
      </c>
      <c r="Z418" s="4">
        <v>109598.3</v>
      </c>
      <c r="AA418" s="4">
        <v>146892.1</v>
      </c>
      <c r="AB418" s="4">
        <v>167956.8</v>
      </c>
      <c r="AC418" s="4">
        <v>224557.2</v>
      </c>
      <c r="AD418" s="4">
        <v>652863.6</v>
      </c>
      <c r="AE418" s="2">
        <v>0</v>
      </c>
      <c r="AF418" s="4">
        <v>398681.4</v>
      </c>
      <c r="AG418" s="2">
        <v>0</v>
      </c>
      <c r="AH418" s="2">
        <v>0</v>
      </c>
      <c r="AI418" s="2">
        <v>0</v>
      </c>
      <c r="AJ418" s="2">
        <v>0</v>
      </c>
      <c r="AK418" s="2">
        <v>0</v>
      </c>
      <c r="AL418" s="2">
        <v>0</v>
      </c>
      <c r="AM418" s="2">
        <v>0</v>
      </c>
      <c r="AN418" s="3">
        <f t="shared" si="24"/>
        <v>46361.299999999996</v>
      </c>
      <c r="AO418">
        <f t="shared" si="25"/>
        <v>1361668.9</v>
      </c>
      <c r="AP418">
        <f t="shared" si="26"/>
        <v>398681.4</v>
      </c>
      <c r="AQ418" s="3">
        <f t="shared" si="27"/>
        <v>1806711.6</v>
      </c>
    </row>
    <row r="419" spans="1:43" x14ac:dyDescent="0.25">
      <c r="A419" s="2">
        <v>8</v>
      </c>
      <c r="B419" s="2">
        <v>2021</v>
      </c>
      <c r="C419" s="2">
        <v>9</v>
      </c>
      <c r="D419" s="4">
        <v>7055.4</v>
      </c>
      <c r="E419" s="4">
        <v>26037.599999999999</v>
      </c>
      <c r="F419" s="4">
        <v>14552.2</v>
      </c>
      <c r="G419" s="2">
        <v>22.5</v>
      </c>
      <c r="H419" s="2">
        <v>161.9</v>
      </c>
      <c r="I419" s="2">
        <v>0</v>
      </c>
      <c r="J419" s="2">
        <v>0</v>
      </c>
      <c r="K419" s="2">
        <v>0</v>
      </c>
      <c r="L419" s="2">
        <v>504.6</v>
      </c>
      <c r="M419" s="2">
        <v>0</v>
      </c>
      <c r="N419" s="2">
        <v>0</v>
      </c>
      <c r="O419" s="2">
        <v>110.5</v>
      </c>
      <c r="P419" s="4">
        <v>4928</v>
      </c>
      <c r="Q419" s="4">
        <v>16200.9</v>
      </c>
      <c r="R419" s="4">
        <v>16687</v>
      </c>
      <c r="S419" s="2">
        <v>743.2</v>
      </c>
      <c r="T419" s="2">
        <v>0</v>
      </c>
      <c r="U419" s="4">
        <v>26851.56</v>
      </c>
      <c r="V419" s="2">
        <v>0</v>
      </c>
      <c r="W419" s="2">
        <v>0</v>
      </c>
      <c r="X419" s="2">
        <v>11.6</v>
      </c>
      <c r="Y419" s="4">
        <v>7285.2</v>
      </c>
      <c r="Z419" s="4">
        <v>114295.8</v>
      </c>
      <c r="AA419" s="4">
        <v>152265.1</v>
      </c>
      <c r="AB419" s="4">
        <v>157516</v>
      </c>
      <c r="AC419" s="4">
        <v>185869.6</v>
      </c>
      <c r="AD419" s="4">
        <v>532744.74</v>
      </c>
      <c r="AE419" s="2">
        <v>0</v>
      </c>
      <c r="AF419" s="4">
        <v>546712.80000000005</v>
      </c>
      <c r="AG419" s="2">
        <v>0</v>
      </c>
      <c r="AH419" s="2">
        <v>0</v>
      </c>
      <c r="AI419" s="2">
        <v>0</v>
      </c>
      <c r="AJ419" s="2">
        <v>0</v>
      </c>
      <c r="AK419" s="2">
        <v>0</v>
      </c>
      <c r="AL419" s="2">
        <v>0</v>
      </c>
      <c r="AM419" s="2">
        <v>0</v>
      </c>
      <c r="AN419" s="3">
        <f t="shared" si="24"/>
        <v>48334.2</v>
      </c>
      <c r="AO419">
        <f t="shared" si="25"/>
        <v>1215509.2</v>
      </c>
      <c r="AP419">
        <f t="shared" si="26"/>
        <v>546712.80000000005</v>
      </c>
      <c r="AQ419" s="3">
        <f t="shared" si="27"/>
        <v>1810556.2</v>
      </c>
    </row>
    <row r="420" spans="1:43" x14ac:dyDescent="0.25">
      <c r="A420" s="2">
        <v>8</v>
      </c>
      <c r="B420" s="2">
        <v>2021</v>
      </c>
      <c r="C420" s="2">
        <v>10</v>
      </c>
      <c r="D420" s="4">
        <v>6761.3</v>
      </c>
      <c r="E420" s="4">
        <v>23136.6</v>
      </c>
      <c r="F420" s="4">
        <v>14341.1</v>
      </c>
      <c r="G420" s="2">
        <v>19.5</v>
      </c>
      <c r="H420" s="2">
        <v>138.5</v>
      </c>
      <c r="I420" s="2">
        <v>0</v>
      </c>
      <c r="J420" s="2">
        <v>0</v>
      </c>
      <c r="K420" s="2">
        <v>0</v>
      </c>
      <c r="L420" s="2">
        <v>938.1</v>
      </c>
      <c r="M420" s="2">
        <v>0</v>
      </c>
      <c r="N420" s="2">
        <v>0</v>
      </c>
      <c r="O420" s="2">
        <v>103.9</v>
      </c>
      <c r="P420" s="4">
        <v>4175.8999999999996</v>
      </c>
      <c r="Q420" s="4">
        <v>16583.400000000001</v>
      </c>
      <c r="R420" s="4">
        <v>16379.7</v>
      </c>
      <c r="S420" s="2">
        <v>251.4</v>
      </c>
      <c r="T420" s="2">
        <v>0</v>
      </c>
      <c r="U420" s="4">
        <v>137078.07</v>
      </c>
      <c r="V420" s="2">
        <v>0</v>
      </c>
      <c r="W420" s="2">
        <v>0</v>
      </c>
      <c r="X420" s="2">
        <v>10.5</v>
      </c>
      <c r="Y420" s="4">
        <v>7896.1</v>
      </c>
      <c r="Z420" s="4">
        <v>110968.2</v>
      </c>
      <c r="AA420" s="4">
        <v>154818.4</v>
      </c>
      <c r="AB420" s="4">
        <v>158100.9</v>
      </c>
      <c r="AC420" s="4">
        <v>194577.63</v>
      </c>
      <c r="AD420" s="4">
        <v>671220.53</v>
      </c>
      <c r="AE420" s="4">
        <v>60143.54</v>
      </c>
      <c r="AF420" s="4">
        <v>427575.66</v>
      </c>
      <c r="AG420" s="2">
        <v>0</v>
      </c>
      <c r="AH420" s="2">
        <v>0</v>
      </c>
      <c r="AI420" s="2">
        <v>0</v>
      </c>
      <c r="AJ420" s="2">
        <v>0</v>
      </c>
      <c r="AK420" s="2">
        <v>0</v>
      </c>
      <c r="AL420" s="2">
        <v>0</v>
      </c>
      <c r="AM420" s="2">
        <v>0</v>
      </c>
      <c r="AN420" s="3">
        <f t="shared" si="24"/>
        <v>45335.1</v>
      </c>
      <c r="AO420">
        <f t="shared" si="25"/>
        <v>1472164.63</v>
      </c>
      <c r="AP420">
        <f t="shared" si="26"/>
        <v>487719.19999999995</v>
      </c>
      <c r="AQ420" s="3">
        <f t="shared" si="27"/>
        <v>2005218.93</v>
      </c>
    </row>
    <row r="421" spans="1:43" x14ac:dyDescent="0.25">
      <c r="A421" s="2">
        <v>8</v>
      </c>
      <c r="B421" s="2">
        <v>2021</v>
      </c>
      <c r="C421" s="2">
        <v>11</v>
      </c>
      <c r="D421" s="4">
        <v>8161.3</v>
      </c>
      <c r="E421" s="4">
        <v>27557.9</v>
      </c>
      <c r="F421" s="4">
        <v>17085.900000000001</v>
      </c>
      <c r="G421" s="2">
        <v>80.900000000000006</v>
      </c>
      <c r="H421" s="2">
        <v>578.1</v>
      </c>
      <c r="I421" s="2">
        <v>0</v>
      </c>
      <c r="J421" s="2">
        <v>0</v>
      </c>
      <c r="K421" s="2">
        <v>0</v>
      </c>
      <c r="L421" s="4">
        <v>3739.1</v>
      </c>
      <c r="M421" s="2">
        <v>0</v>
      </c>
      <c r="N421" s="2">
        <v>0</v>
      </c>
      <c r="O421" s="2">
        <v>105.3</v>
      </c>
      <c r="P421" s="4">
        <v>4456.5</v>
      </c>
      <c r="Q421" s="4">
        <v>14561.2</v>
      </c>
      <c r="R421" s="4">
        <v>16871.8</v>
      </c>
      <c r="S421" s="2">
        <v>0</v>
      </c>
      <c r="T421" s="2">
        <v>0</v>
      </c>
      <c r="U421" s="4">
        <v>4613.01</v>
      </c>
      <c r="V421" s="2">
        <v>0</v>
      </c>
      <c r="W421" s="2">
        <v>0</v>
      </c>
      <c r="X421" s="2">
        <v>9.5</v>
      </c>
      <c r="Y421" s="4">
        <v>8256.7000000000007</v>
      </c>
      <c r="Z421" s="4">
        <v>116804.5</v>
      </c>
      <c r="AA421" s="4">
        <v>156231.29999999999</v>
      </c>
      <c r="AB421" s="4">
        <v>177011.4</v>
      </c>
      <c r="AC421" s="4">
        <v>184756.2</v>
      </c>
      <c r="AD421" s="4">
        <v>697480.49</v>
      </c>
      <c r="AE421" s="2">
        <v>0</v>
      </c>
      <c r="AF421" s="4">
        <v>535990.9</v>
      </c>
      <c r="AG421" s="2">
        <v>0</v>
      </c>
      <c r="AH421" s="2">
        <v>0</v>
      </c>
      <c r="AI421" s="2">
        <v>0</v>
      </c>
      <c r="AJ421" s="2">
        <v>0</v>
      </c>
      <c r="AK421" s="2">
        <v>0</v>
      </c>
      <c r="AL421" s="2">
        <v>0</v>
      </c>
      <c r="AM421" s="2">
        <v>0</v>
      </c>
      <c r="AN421" s="3">
        <f t="shared" si="24"/>
        <v>57203.200000000004</v>
      </c>
      <c r="AO421">
        <f t="shared" si="25"/>
        <v>1381157.9</v>
      </c>
      <c r="AP421">
        <f t="shared" si="26"/>
        <v>535990.9</v>
      </c>
      <c r="AQ421" s="3">
        <f t="shared" si="27"/>
        <v>1974352</v>
      </c>
    </row>
    <row r="422" spans="1:43" x14ac:dyDescent="0.25">
      <c r="A422" s="2">
        <v>8</v>
      </c>
      <c r="B422" s="2">
        <v>2021</v>
      </c>
      <c r="C422" s="2">
        <v>12</v>
      </c>
      <c r="D422" s="4">
        <v>11851.2</v>
      </c>
      <c r="E422" s="4">
        <v>38556.9</v>
      </c>
      <c r="F422" s="4">
        <v>24124.3</v>
      </c>
      <c r="G422" s="2">
        <v>61.8</v>
      </c>
      <c r="H422" s="4">
        <v>1174.9000000000001</v>
      </c>
      <c r="I422" s="2">
        <v>0</v>
      </c>
      <c r="J422" s="2">
        <v>0</v>
      </c>
      <c r="K422" s="2">
        <v>0</v>
      </c>
      <c r="L422" s="4">
        <v>4786.8</v>
      </c>
      <c r="M422" s="2">
        <v>0</v>
      </c>
      <c r="N422" s="2">
        <v>0</v>
      </c>
      <c r="O422" s="2">
        <v>76.599999999999994</v>
      </c>
      <c r="P422" s="4">
        <v>5304.9</v>
      </c>
      <c r="Q422" s="4">
        <v>19973.8</v>
      </c>
      <c r="R422" s="4">
        <v>20280.3</v>
      </c>
      <c r="S422" s="2">
        <v>0</v>
      </c>
      <c r="T422" s="2">
        <v>0</v>
      </c>
      <c r="U422" s="4">
        <v>3421.87</v>
      </c>
      <c r="V422" s="2">
        <v>0</v>
      </c>
      <c r="W422" s="2">
        <v>0</v>
      </c>
      <c r="X422" s="2">
        <v>8.4</v>
      </c>
      <c r="Y422" s="4">
        <v>9663.5</v>
      </c>
      <c r="Z422" s="4">
        <v>138174.5</v>
      </c>
      <c r="AA422" s="4">
        <v>190205.3</v>
      </c>
      <c r="AB422" s="4">
        <v>169417.7</v>
      </c>
      <c r="AC422" s="4">
        <v>201505.7</v>
      </c>
      <c r="AD422" s="4">
        <v>644022.13</v>
      </c>
      <c r="AE422" s="4">
        <v>45227.519999999997</v>
      </c>
      <c r="AF422" s="4">
        <v>569135.18000000005</v>
      </c>
      <c r="AG422" s="2">
        <v>0</v>
      </c>
      <c r="AH422" s="2">
        <v>0</v>
      </c>
      <c r="AI422" s="2">
        <v>0</v>
      </c>
      <c r="AJ422" s="2">
        <v>0</v>
      </c>
      <c r="AK422" s="2">
        <v>0</v>
      </c>
      <c r="AL422" s="2">
        <v>0</v>
      </c>
      <c r="AM422" s="2">
        <v>0</v>
      </c>
      <c r="AN422" s="3">
        <f t="shared" si="24"/>
        <v>80555.900000000009</v>
      </c>
      <c r="AO422">
        <f t="shared" si="25"/>
        <v>1402054.7000000002</v>
      </c>
      <c r="AP422">
        <f t="shared" si="26"/>
        <v>614362.70000000007</v>
      </c>
      <c r="AQ422" s="3">
        <f t="shared" si="27"/>
        <v>2096973.3000000003</v>
      </c>
    </row>
    <row r="423" spans="1:43" x14ac:dyDescent="0.25">
      <c r="A423" s="2">
        <v>9</v>
      </c>
      <c r="B423" s="2">
        <v>2021</v>
      </c>
      <c r="C423" s="2">
        <v>1</v>
      </c>
      <c r="D423" s="4">
        <v>18072.599999999999</v>
      </c>
      <c r="E423" s="4">
        <v>93429.4</v>
      </c>
      <c r="F423" s="4">
        <v>61543.1</v>
      </c>
      <c r="G423" s="2">
        <v>47.6</v>
      </c>
      <c r="H423" s="4">
        <v>2756.5</v>
      </c>
      <c r="I423" s="2">
        <v>0</v>
      </c>
      <c r="J423" s="2">
        <v>0</v>
      </c>
      <c r="K423" s="4">
        <v>6343.4</v>
      </c>
      <c r="L423" s="4">
        <v>12751.2</v>
      </c>
      <c r="M423" s="4">
        <v>13521.6</v>
      </c>
      <c r="N423" s="2">
        <v>0</v>
      </c>
      <c r="O423" s="4">
        <v>1602.8</v>
      </c>
      <c r="P423" s="4">
        <v>22478.7</v>
      </c>
      <c r="Q423" s="4">
        <v>46799.3</v>
      </c>
      <c r="R423" s="4">
        <v>42758.2</v>
      </c>
      <c r="S423" s="2">
        <v>849.19</v>
      </c>
      <c r="T423" s="2">
        <v>0</v>
      </c>
      <c r="U423" s="2">
        <v>0</v>
      </c>
      <c r="V423" s="2">
        <v>0</v>
      </c>
      <c r="W423" s="2">
        <v>0</v>
      </c>
      <c r="X423" s="4">
        <v>15040.6</v>
      </c>
      <c r="Y423" s="4">
        <v>15907</v>
      </c>
      <c r="Z423" s="4">
        <v>238041.9</v>
      </c>
      <c r="AA423" s="4">
        <v>434887.5</v>
      </c>
      <c r="AB423" s="4">
        <v>196118.11</v>
      </c>
      <c r="AC423" s="4">
        <v>289142.3</v>
      </c>
      <c r="AD423" s="4">
        <v>311518.09999999998</v>
      </c>
      <c r="AE423" s="2">
        <v>0</v>
      </c>
      <c r="AF423" s="2">
        <v>0</v>
      </c>
      <c r="AG423" s="2">
        <v>0</v>
      </c>
      <c r="AH423" s="2">
        <v>0</v>
      </c>
      <c r="AI423" s="2">
        <v>0</v>
      </c>
      <c r="AJ423" s="2">
        <v>0</v>
      </c>
      <c r="AK423" s="2">
        <v>0</v>
      </c>
      <c r="AL423" s="2">
        <v>0</v>
      </c>
      <c r="AM423" s="2">
        <v>0</v>
      </c>
      <c r="AN423" s="3">
        <f t="shared" si="24"/>
        <v>208465.40000000002</v>
      </c>
      <c r="AO423">
        <f t="shared" si="25"/>
        <v>1615143.6999999997</v>
      </c>
      <c r="AP423">
        <f t="shared" si="26"/>
        <v>0</v>
      </c>
      <c r="AQ423" s="3">
        <f t="shared" si="27"/>
        <v>1823609.0999999996</v>
      </c>
    </row>
    <row r="424" spans="1:43" x14ac:dyDescent="0.25">
      <c r="A424" s="2">
        <v>9</v>
      </c>
      <c r="B424" s="2">
        <v>2021</v>
      </c>
      <c r="C424" s="2">
        <v>2</v>
      </c>
      <c r="D424" s="4">
        <v>16752.8</v>
      </c>
      <c r="E424" s="4">
        <v>83829.899999999994</v>
      </c>
      <c r="F424" s="4">
        <v>55103.199999999997</v>
      </c>
      <c r="G424" s="2">
        <v>48.8</v>
      </c>
      <c r="H424" s="4">
        <v>2189.1</v>
      </c>
      <c r="I424" s="2">
        <v>0</v>
      </c>
      <c r="J424" s="2">
        <v>0</v>
      </c>
      <c r="K424" s="4">
        <v>5006.2</v>
      </c>
      <c r="L424" s="4">
        <v>11988.8</v>
      </c>
      <c r="M424" s="4">
        <v>12731.4</v>
      </c>
      <c r="N424" s="2">
        <v>0</v>
      </c>
      <c r="O424" s="4">
        <v>2607.6</v>
      </c>
      <c r="P424" s="4">
        <v>20651.900000000001</v>
      </c>
      <c r="Q424" s="4">
        <v>47046.9</v>
      </c>
      <c r="R424" s="4">
        <v>43507.1</v>
      </c>
      <c r="S424" s="2">
        <v>0</v>
      </c>
      <c r="T424" s="2">
        <v>0</v>
      </c>
      <c r="U424" s="2">
        <v>0</v>
      </c>
      <c r="V424" s="2">
        <v>0</v>
      </c>
      <c r="W424" s="2">
        <v>0</v>
      </c>
      <c r="X424" s="4">
        <v>10835.1</v>
      </c>
      <c r="Y424" s="4">
        <v>16666.099999999999</v>
      </c>
      <c r="Z424" s="4">
        <v>228629.5</v>
      </c>
      <c r="AA424" s="4">
        <v>396801.1</v>
      </c>
      <c r="AB424" s="4">
        <v>184328.7</v>
      </c>
      <c r="AC424" s="4">
        <v>303718.7</v>
      </c>
      <c r="AD424" s="4">
        <v>245778.1</v>
      </c>
      <c r="AE424" s="2">
        <v>0</v>
      </c>
      <c r="AF424" s="2">
        <v>0</v>
      </c>
      <c r="AG424" s="2">
        <v>0</v>
      </c>
      <c r="AH424" s="2">
        <v>0</v>
      </c>
      <c r="AI424" s="2">
        <v>0</v>
      </c>
      <c r="AJ424" s="2">
        <v>0</v>
      </c>
      <c r="AK424" s="2">
        <v>0</v>
      </c>
      <c r="AL424" s="2">
        <v>0</v>
      </c>
      <c r="AM424" s="2">
        <v>0</v>
      </c>
      <c r="AN424" s="3">
        <f t="shared" si="24"/>
        <v>187650.19999999998</v>
      </c>
      <c r="AO424">
        <f t="shared" si="25"/>
        <v>1500570.8</v>
      </c>
      <c r="AP424">
        <f t="shared" si="26"/>
        <v>0</v>
      </c>
      <c r="AQ424" s="3">
        <f t="shared" si="27"/>
        <v>1688221</v>
      </c>
    </row>
    <row r="425" spans="1:43" x14ac:dyDescent="0.25">
      <c r="A425" s="2">
        <v>9</v>
      </c>
      <c r="B425" s="2">
        <v>2021</v>
      </c>
      <c r="C425" s="2">
        <v>3</v>
      </c>
      <c r="D425" s="4">
        <v>12603.4</v>
      </c>
      <c r="E425" s="4">
        <v>63095.4</v>
      </c>
      <c r="F425" s="4">
        <v>40081.300000000003</v>
      </c>
      <c r="G425" s="2">
        <v>48.7</v>
      </c>
      <c r="H425" s="4">
        <v>1238.8</v>
      </c>
      <c r="I425" s="2">
        <v>0</v>
      </c>
      <c r="J425" s="2">
        <v>0</v>
      </c>
      <c r="K425" s="4">
        <v>6778.8</v>
      </c>
      <c r="L425" s="4">
        <v>10715.1</v>
      </c>
      <c r="M425" s="4">
        <v>12298.2</v>
      </c>
      <c r="N425" s="2">
        <v>0</v>
      </c>
      <c r="O425" s="4">
        <v>3268.6</v>
      </c>
      <c r="P425" s="4">
        <v>20032.2</v>
      </c>
      <c r="Q425" s="4">
        <v>47478.7</v>
      </c>
      <c r="R425" s="4">
        <v>42047.5</v>
      </c>
      <c r="S425" s="2">
        <v>0</v>
      </c>
      <c r="T425" s="2">
        <v>0</v>
      </c>
      <c r="U425" s="2">
        <v>0</v>
      </c>
      <c r="V425" s="2">
        <v>0</v>
      </c>
      <c r="W425" s="2">
        <v>0</v>
      </c>
      <c r="X425" s="4">
        <v>11309.9</v>
      </c>
      <c r="Y425" s="4">
        <v>14973.9</v>
      </c>
      <c r="Z425" s="4">
        <v>232126.3</v>
      </c>
      <c r="AA425" s="4">
        <v>408037.7</v>
      </c>
      <c r="AB425" s="4">
        <v>163709.70000000001</v>
      </c>
      <c r="AC425" s="4">
        <v>324169.5</v>
      </c>
      <c r="AD425" s="4">
        <v>265458.59999999998</v>
      </c>
      <c r="AE425" s="2">
        <v>0</v>
      </c>
      <c r="AF425" s="2">
        <v>0</v>
      </c>
      <c r="AG425" s="2">
        <v>0</v>
      </c>
      <c r="AH425" s="2">
        <v>0</v>
      </c>
      <c r="AI425" s="2">
        <v>0</v>
      </c>
      <c r="AJ425" s="2">
        <v>0</v>
      </c>
      <c r="AK425" s="2">
        <v>0</v>
      </c>
      <c r="AL425" s="2">
        <v>0</v>
      </c>
      <c r="AM425" s="2">
        <v>0</v>
      </c>
      <c r="AN425" s="3">
        <f t="shared" si="24"/>
        <v>146859.70000000001</v>
      </c>
      <c r="AO425">
        <f t="shared" si="25"/>
        <v>1532612.6</v>
      </c>
      <c r="AP425">
        <f t="shared" si="26"/>
        <v>0</v>
      </c>
      <c r="AQ425" s="3">
        <f t="shared" si="27"/>
        <v>1679472.3</v>
      </c>
    </row>
    <row r="426" spans="1:43" x14ac:dyDescent="0.25">
      <c r="A426" s="2">
        <v>9</v>
      </c>
      <c r="B426" s="2">
        <v>2021</v>
      </c>
      <c r="C426" s="2">
        <v>4</v>
      </c>
      <c r="D426" s="4">
        <v>12038.2</v>
      </c>
      <c r="E426" s="4">
        <v>56523.6</v>
      </c>
      <c r="F426" s="4">
        <v>35913.4</v>
      </c>
      <c r="G426" s="2">
        <v>49.8</v>
      </c>
      <c r="H426" s="4">
        <v>1277.5999999999999</v>
      </c>
      <c r="I426" s="2">
        <v>0</v>
      </c>
      <c r="J426" s="2">
        <v>0</v>
      </c>
      <c r="K426" s="4">
        <v>7258.1</v>
      </c>
      <c r="L426" s="4">
        <v>10328.6</v>
      </c>
      <c r="M426" s="4">
        <v>9852.2000000000007</v>
      </c>
      <c r="N426" s="2">
        <v>0</v>
      </c>
      <c r="O426" s="4">
        <v>3427.3</v>
      </c>
      <c r="P426" s="4">
        <v>19616</v>
      </c>
      <c r="Q426" s="4">
        <v>48232.1</v>
      </c>
      <c r="R426" s="4">
        <v>40877.9</v>
      </c>
      <c r="S426" s="2">
        <v>0</v>
      </c>
      <c r="T426" s="2">
        <v>0</v>
      </c>
      <c r="U426" s="2">
        <v>0</v>
      </c>
      <c r="V426" s="2">
        <v>0</v>
      </c>
      <c r="W426" s="2">
        <v>0</v>
      </c>
      <c r="X426" s="4">
        <v>12294.6</v>
      </c>
      <c r="Y426" s="4">
        <v>15160.3</v>
      </c>
      <c r="Z426" s="4">
        <v>233551.3</v>
      </c>
      <c r="AA426" s="4">
        <v>420810.7</v>
      </c>
      <c r="AB426" s="4">
        <v>195673.4</v>
      </c>
      <c r="AC426" s="4">
        <v>331776.5</v>
      </c>
      <c r="AD426" s="4">
        <v>222368</v>
      </c>
      <c r="AE426" s="2">
        <v>0</v>
      </c>
      <c r="AF426" s="2">
        <v>0</v>
      </c>
      <c r="AG426" s="2">
        <v>0</v>
      </c>
      <c r="AH426" s="2">
        <v>0</v>
      </c>
      <c r="AI426" s="2">
        <v>0</v>
      </c>
      <c r="AJ426" s="2">
        <v>0</v>
      </c>
      <c r="AK426" s="2">
        <v>0</v>
      </c>
      <c r="AL426" s="2">
        <v>0</v>
      </c>
      <c r="AM426" s="2">
        <v>0</v>
      </c>
      <c r="AN426" s="3">
        <f t="shared" si="24"/>
        <v>133241.50000000003</v>
      </c>
      <c r="AO426">
        <f t="shared" si="25"/>
        <v>1543788.1</v>
      </c>
      <c r="AP426">
        <f t="shared" si="26"/>
        <v>0</v>
      </c>
      <c r="AQ426" s="3">
        <f t="shared" si="27"/>
        <v>1677029.6</v>
      </c>
    </row>
    <row r="427" spans="1:43" x14ac:dyDescent="0.25">
      <c r="A427" s="2">
        <v>9</v>
      </c>
      <c r="B427" s="2">
        <v>2021</v>
      </c>
      <c r="C427" s="2">
        <v>5</v>
      </c>
      <c r="D427" s="4">
        <v>8737.7000000000007</v>
      </c>
      <c r="E427" s="4">
        <v>39774.9</v>
      </c>
      <c r="F427" s="4">
        <v>24643.1</v>
      </c>
      <c r="G427" s="2">
        <v>47.7</v>
      </c>
      <c r="H427" s="4">
        <v>1367.2</v>
      </c>
      <c r="I427" s="2">
        <v>0</v>
      </c>
      <c r="J427" s="2">
        <v>0</v>
      </c>
      <c r="K427" s="4">
        <v>3622.1</v>
      </c>
      <c r="L427" s="4">
        <v>7398.2</v>
      </c>
      <c r="M427" s="4">
        <v>9053.6</v>
      </c>
      <c r="N427" s="2">
        <v>0</v>
      </c>
      <c r="O427" s="4">
        <v>3029.7</v>
      </c>
      <c r="P427" s="4">
        <v>15395.9</v>
      </c>
      <c r="Q427" s="4">
        <v>38709.599999999999</v>
      </c>
      <c r="R427" s="4">
        <v>28782.799999999999</v>
      </c>
      <c r="S427" s="2">
        <v>0</v>
      </c>
      <c r="T427" s="4">
        <v>1741.37</v>
      </c>
      <c r="U427" s="2">
        <v>0</v>
      </c>
      <c r="V427" s="2">
        <v>0</v>
      </c>
      <c r="W427" s="2">
        <v>0</v>
      </c>
      <c r="X427" s="4">
        <v>6817.5</v>
      </c>
      <c r="Y427" s="4">
        <v>11299.6</v>
      </c>
      <c r="Z427" s="4">
        <v>198715.8</v>
      </c>
      <c r="AA427" s="4">
        <v>332110.40000000002</v>
      </c>
      <c r="AB427" s="4">
        <v>149941.5</v>
      </c>
      <c r="AC427" s="4">
        <v>325736.33</v>
      </c>
      <c r="AD427" s="4">
        <v>226614.3</v>
      </c>
      <c r="AE427" s="2">
        <v>0</v>
      </c>
      <c r="AF427" s="2">
        <v>0</v>
      </c>
      <c r="AG427" s="2">
        <v>0</v>
      </c>
      <c r="AH427" s="2">
        <v>0</v>
      </c>
      <c r="AI427" s="2">
        <v>0</v>
      </c>
      <c r="AJ427" s="2">
        <v>0</v>
      </c>
      <c r="AK427" s="2">
        <v>0</v>
      </c>
      <c r="AL427" s="2">
        <v>0</v>
      </c>
      <c r="AM427" s="2">
        <v>0</v>
      </c>
      <c r="AN427" s="3">
        <f t="shared" si="24"/>
        <v>94644.500000000015</v>
      </c>
      <c r="AO427">
        <f t="shared" si="25"/>
        <v>1338894.8</v>
      </c>
      <c r="AP427">
        <f t="shared" si="26"/>
        <v>0</v>
      </c>
      <c r="AQ427" s="3">
        <f t="shared" si="27"/>
        <v>1433539.3</v>
      </c>
    </row>
    <row r="428" spans="1:43" x14ac:dyDescent="0.25">
      <c r="A428" s="2">
        <v>9</v>
      </c>
      <c r="B428" s="2">
        <v>2021</v>
      </c>
      <c r="C428" s="2">
        <v>6</v>
      </c>
      <c r="D428" s="4">
        <v>8150.4</v>
      </c>
      <c r="E428" s="4">
        <v>38290</v>
      </c>
      <c r="F428" s="4">
        <v>23342.2</v>
      </c>
      <c r="G428" s="2">
        <v>45.2</v>
      </c>
      <c r="H428" s="2">
        <v>-215.1</v>
      </c>
      <c r="I428" s="2">
        <v>0</v>
      </c>
      <c r="J428" s="2">
        <v>0</v>
      </c>
      <c r="K428" s="4">
        <v>2674.9</v>
      </c>
      <c r="L428" s="4">
        <v>5325</v>
      </c>
      <c r="M428" s="4">
        <v>5995.7</v>
      </c>
      <c r="N428" s="2">
        <v>0</v>
      </c>
      <c r="O428" s="4">
        <v>1656.3</v>
      </c>
      <c r="P428" s="4">
        <v>14313.1</v>
      </c>
      <c r="Q428" s="4">
        <v>39174.300000000003</v>
      </c>
      <c r="R428" s="4">
        <v>22679.200000000001</v>
      </c>
      <c r="S428" s="2">
        <v>0</v>
      </c>
      <c r="T428" s="2">
        <v>0</v>
      </c>
      <c r="U428" s="2">
        <v>0</v>
      </c>
      <c r="V428" s="2">
        <v>0</v>
      </c>
      <c r="W428" s="2">
        <v>0</v>
      </c>
      <c r="X428" s="4">
        <v>4036.8</v>
      </c>
      <c r="Y428" s="4">
        <v>10418.9</v>
      </c>
      <c r="Z428" s="4">
        <v>198151.2</v>
      </c>
      <c r="AA428" s="4">
        <v>315668.2</v>
      </c>
      <c r="AB428" s="4">
        <v>154070.70000000001</v>
      </c>
      <c r="AC428" s="4">
        <v>309720.90000000002</v>
      </c>
      <c r="AD428" s="4">
        <v>210675.20000000001</v>
      </c>
      <c r="AE428" s="2">
        <v>0</v>
      </c>
      <c r="AF428" s="2">
        <v>0</v>
      </c>
      <c r="AG428" s="2">
        <v>0</v>
      </c>
      <c r="AH428" s="2">
        <v>0</v>
      </c>
      <c r="AI428" s="2">
        <v>0</v>
      </c>
      <c r="AJ428" s="2">
        <v>0</v>
      </c>
      <c r="AK428" s="2">
        <v>0</v>
      </c>
      <c r="AL428" s="2">
        <v>0</v>
      </c>
      <c r="AM428" s="2">
        <v>0</v>
      </c>
      <c r="AN428" s="3">
        <f t="shared" si="24"/>
        <v>83608.299999999988</v>
      </c>
      <c r="AO428">
        <f t="shared" si="25"/>
        <v>1280564.8</v>
      </c>
      <c r="AP428">
        <f t="shared" si="26"/>
        <v>0</v>
      </c>
      <c r="AQ428" s="3">
        <f t="shared" si="27"/>
        <v>1364173.1</v>
      </c>
    </row>
    <row r="429" spans="1:43" x14ac:dyDescent="0.25">
      <c r="A429" s="2">
        <v>9</v>
      </c>
      <c r="B429" s="2">
        <v>2021</v>
      </c>
      <c r="C429" s="2">
        <v>7</v>
      </c>
      <c r="D429" s="4">
        <v>8739</v>
      </c>
      <c r="E429" s="4">
        <v>30326.799999999999</v>
      </c>
      <c r="F429" s="4">
        <v>23918.2</v>
      </c>
      <c r="G429" s="2">
        <v>42.5</v>
      </c>
      <c r="H429" s="4">
        <v>1071.0999999999999</v>
      </c>
      <c r="I429" s="2">
        <v>0</v>
      </c>
      <c r="J429" s="2">
        <v>0</v>
      </c>
      <c r="K429" s="4">
        <v>1952.9</v>
      </c>
      <c r="L429" s="4">
        <v>5430.9</v>
      </c>
      <c r="M429" s="4">
        <v>4233.1000000000004</v>
      </c>
      <c r="N429" s="2">
        <v>0</v>
      </c>
      <c r="O429" s="4">
        <v>1553.6</v>
      </c>
      <c r="P429" s="4">
        <v>12966</v>
      </c>
      <c r="Q429" s="4">
        <v>41303.699999999997</v>
      </c>
      <c r="R429" s="4">
        <v>20149.8</v>
      </c>
      <c r="S429" s="4">
        <v>1006</v>
      </c>
      <c r="T429" s="2">
        <v>0</v>
      </c>
      <c r="U429" s="2">
        <v>0</v>
      </c>
      <c r="V429" s="2">
        <v>0</v>
      </c>
      <c r="W429" s="2">
        <v>0</v>
      </c>
      <c r="X429" s="4">
        <v>4175.7</v>
      </c>
      <c r="Y429" s="4">
        <v>9780</v>
      </c>
      <c r="Z429" s="4">
        <v>203638.39999999999</v>
      </c>
      <c r="AA429" s="4">
        <v>304736.59999999998</v>
      </c>
      <c r="AB429" s="4">
        <v>153147.79999999999</v>
      </c>
      <c r="AC429" s="4">
        <v>140374.29999999999</v>
      </c>
      <c r="AD429" s="4">
        <v>384687.4</v>
      </c>
      <c r="AE429" s="2">
        <v>0</v>
      </c>
      <c r="AF429" s="2">
        <v>0</v>
      </c>
      <c r="AG429" s="2">
        <v>0</v>
      </c>
      <c r="AH429" s="2">
        <v>0</v>
      </c>
      <c r="AI429" s="2">
        <v>0</v>
      </c>
      <c r="AJ429" s="2">
        <v>0</v>
      </c>
      <c r="AK429" s="2">
        <v>0</v>
      </c>
      <c r="AL429" s="2">
        <v>0</v>
      </c>
      <c r="AM429" s="2">
        <v>0</v>
      </c>
      <c r="AN429" s="3">
        <f t="shared" si="24"/>
        <v>75714.5</v>
      </c>
      <c r="AO429">
        <f t="shared" si="25"/>
        <v>1277519.2999999998</v>
      </c>
      <c r="AP429">
        <f t="shared" si="26"/>
        <v>0</v>
      </c>
      <c r="AQ429" s="3">
        <f t="shared" si="27"/>
        <v>1353233.7999999998</v>
      </c>
    </row>
    <row r="430" spans="1:43" x14ac:dyDescent="0.25">
      <c r="A430" s="2">
        <v>9</v>
      </c>
      <c r="B430" s="2">
        <v>2021</v>
      </c>
      <c r="C430" s="2">
        <v>8</v>
      </c>
      <c r="D430" s="4">
        <v>8293.2999999999993</v>
      </c>
      <c r="E430" s="4">
        <v>29976</v>
      </c>
      <c r="F430" s="4">
        <v>22491.3</v>
      </c>
      <c r="G430" s="2">
        <v>35.799999999999997</v>
      </c>
      <c r="H430" s="4">
        <v>-1652.8</v>
      </c>
      <c r="I430" s="2">
        <v>0</v>
      </c>
      <c r="J430" s="2">
        <v>0</v>
      </c>
      <c r="K430" s="4">
        <v>1590.5</v>
      </c>
      <c r="L430" s="4">
        <v>4534.5</v>
      </c>
      <c r="M430" s="4">
        <v>4351.1000000000004</v>
      </c>
      <c r="N430" s="2">
        <v>0</v>
      </c>
      <c r="O430" s="4">
        <v>2073.4</v>
      </c>
      <c r="P430" s="4">
        <v>12181.8</v>
      </c>
      <c r="Q430" s="4">
        <v>41458.699999999997</v>
      </c>
      <c r="R430" s="4">
        <v>19152.3</v>
      </c>
      <c r="S430" s="2">
        <v>29.2</v>
      </c>
      <c r="T430" s="2">
        <v>0</v>
      </c>
      <c r="U430" s="2">
        <v>0</v>
      </c>
      <c r="V430" s="2">
        <v>0</v>
      </c>
      <c r="W430" s="2">
        <v>0</v>
      </c>
      <c r="X430" s="4">
        <v>3968.3</v>
      </c>
      <c r="Y430" s="4">
        <v>10946.5</v>
      </c>
      <c r="Z430" s="4">
        <v>198911</v>
      </c>
      <c r="AA430" s="4">
        <v>290281.2</v>
      </c>
      <c r="AB430" s="4">
        <v>149567</v>
      </c>
      <c r="AC430" s="4">
        <v>132916.79999999999</v>
      </c>
      <c r="AD430" s="4">
        <v>391316.2</v>
      </c>
      <c r="AE430" s="2">
        <v>0</v>
      </c>
      <c r="AF430" s="2">
        <v>0</v>
      </c>
      <c r="AG430" s="2">
        <v>0</v>
      </c>
      <c r="AH430" s="2">
        <v>0</v>
      </c>
      <c r="AI430" s="2">
        <v>0</v>
      </c>
      <c r="AJ430" s="2">
        <v>0</v>
      </c>
      <c r="AK430" s="2">
        <v>0</v>
      </c>
      <c r="AL430" s="2">
        <v>0</v>
      </c>
      <c r="AM430" s="2">
        <v>0</v>
      </c>
      <c r="AN430" s="3">
        <f t="shared" si="24"/>
        <v>69619.700000000012</v>
      </c>
      <c r="AO430">
        <f t="shared" si="25"/>
        <v>1252802.3999999999</v>
      </c>
      <c r="AP430">
        <f t="shared" si="26"/>
        <v>0</v>
      </c>
      <c r="AQ430" s="3">
        <f t="shared" si="27"/>
        <v>1322422.0999999999</v>
      </c>
    </row>
    <row r="431" spans="1:43" x14ac:dyDescent="0.25">
      <c r="A431" s="2">
        <v>9</v>
      </c>
      <c r="B431" s="2">
        <v>2021</v>
      </c>
      <c r="C431" s="2">
        <v>9</v>
      </c>
      <c r="D431" s="4">
        <v>8835.2999999999993</v>
      </c>
      <c r="E431" s="4">
        <v>30639.599999999999</v>
      </c>
      <c r="F431" s="4">
        <v>22732.400000000001</v>
      </c>
      <c r="G431" s="2">
        <v>43.6</v>
      </c>
      <c r="H431" s="2">
        <v>921.7</v>
      </c>
      <c r="I431" s="2">
        <v>0</v>
      </c>
      <c r="J431" s="2">
        <v>0</v>
      </c>
      <c r="K431" s="4">
        <v>1925.6</v>
      </c>
      <c r="L431" s="4">
        <v>5825.7</v>
      </c>
      <c r="M431" s="4">
        <v>3317.3</v>
      </c>
      <c r="N431" s="2">
        <v>0</v>
      </c>
      <c r="O431" s="4">
        <v>2721.1</v>
      </c>
      <c r="P431" s="4">
        <v>15847.2</v>
      </c>
      <c r="Q431" s="4">
        <v>44886.8</v>
      </c>
      <c r="R431" s="4">
        <v>22731.9</v>
      </c>
      <c r="S431" s="2">
        <v>118.1</v>
      </c>
      <c r="T431" s="2">
        <v>0</v>
      </c>
      <c r="U431" s="4">
        <v>3419.71</v>
      </c>
      <c r="V431" s="2">
        <v>0</v>
      </c>
      <c r="W431" s="2">
        <v>0</v>
      </c>
      <c r="X431" s="4">
        <v>4556.5</v>
      </c>
      <c r="Y431" s="4">
        <v>15688</v>
      </c>
      <c r="Z431" s="4">
        <v>204813.9</v>
      </c>
      <c r="AA431" s="4">
        <v>309429.3</v>
      </c>
      <c r="AB431" s="4">
        <v>150207.79999999999</v>
      </c>
      <c r="AC431" s="4">
        <v>132197.20000000001</v>
      </c>
      <c r="AD431" s="4">
        <v>391868.19</v>
      </c>
      <c r="AE431" s="2">
        <v>0</v>
      </c>
      <c r="AF431" s="2">
        <v>0</v>
      </c>
      <c r="AG431" s="2">
        <v>0</v>
      </c>
      <c r="AH431" s="2">
        <v>0</v>
      </c>
      <c r="AI431" s="2">
        <v>0</v>
      </c>
      <c r="AJ431" s="2">
        <v>0</v>
      </c>
      <c r="AK431" s="2">
        <v>0</v>
      </c>
      <c r="AL431" s="2">
        <v>0</v>
      </c>
      <c r="AM431" s="2">
        <v>0</v>
      </c>
      <c r="AN431" s="3">
        <f t="shared" si="24"/>
        <v>74241.2</v>
      </c>
      <c r="AO431">
        <f t="shared" si="25"/>
        <v>1298485.7</v>
      </c>
      <c r="AP431">
        <f t="shared" si="26"/>
        <v>0</v>
      </c>
      <c r="AQ431" s="3">
        <f t="shared" si="27"/>
        <v>1372726.9</v>
      </c>
    </row>
    <row r="432" spans="1:43" x14ac:dyDescent="0.25">
      <c r="A432" s="2">
        <v>9</v>
      </c>
      <c r="B432" s="2">
        <v>2021</v>
      </c>
      <c r="C432" s="2">
        <v>10</v>
      </c>
      <c r="D432" s="4">
        <v>8503.7999999999993</v>
      </c>
      <c r="E432" s="4">
        <v>31045.4</v>
      </c>
      <c r="F432" s="4">
        <v>23451.1</v>
      </c>
      <c r="G432" s="2">
        <v>47.4</v>
      </c>
      <c r="H432" s="4">
        <v>1060.9000000000001</v>
      </c>
      <c r="I432" s="2">
        <v>0</v>
      </c>
      <c r="J432" s="2">
        <v>0</v>
      </c>
      <c r="K432" s="4">
        <v>2742.8</v>
      </c>
      <c r="L432" s="4">
        <v>5944</v>
      </c>
      <c r="M432" s="4">
        <v>3104.3</v>
      </c>
      <c r="N432" s="2">
        <v>0</v>
      </c>
      <c r="O432" s="4">
        <v>3527.5</v>
      </c>
      <c r="P432" s="4">
        <v>14369.4</v>
      </c>
      <c r="Q432" s="4">
        <v>44542.3</v>
      </c>
      <c r="R432" s="4">
        <v>23861</v>
      </c>
      <c r="S432" s="4">
        <v>1764.6</v>
      </c>
      <c r="T432" s="2">
        <v>0</v>
      </c>
      <c r="U432" s="2">
        <v>0</v>
      </c>
      <c r="V432" s="2">
        <v>0</v>
      </c>
      <c r="W432" s="2">
        <v>0</v>
      </c>
      <c r="X432" s="4">
        <v>3278.6</v>
      </c>
      <c r="Y432" s="4">
        <v>14273.8</v>
      </c>
      <c r="Z432" s="4">
        <v>193897.2</v>
      </c>
      <c r="AA432" s="4">
        <v>291196.90000000002</v>
      </c>
      <c r="AB432" s="4">
        <v>149414.20000000001</v>
      </c>
      <c r="AC432" s="4">
        <v>139585</v>
      </c>
      <c r="AD432" s="4">
        <v>419781.1</v>
      </c>
      <c r="AE432" s="2">
        <v>0</v>
      </c>
      <c r="AF432" s="2">
        <v>0</v>
      </c>
      <c r="AG432" s="2">
        <v>0</v>
      </c>
      <c r="AH432" s="2">
        <v>0</v>
      </c>
      <c r="AI432" s="2">
        <v>0</v>
      </c>
      <c r="AJ432" s="2">
        <v>0</v>
      </c>
      <c r="AK432" s="2">
        <v>0</v>
      </c>
      <c r="AL432" s="2">
        <v>0</v>
      </c>
      <c r="AM432" s="2">
        <v>0</v>
      </c>
      <c r="AN432" s="3">
        <f t="shared" si="24"/>
        <v>75899.7</v>
      </c>
      <c r="AO432">
        <f t="shared" si="25"/>
        <v>1299491.6000000001</v>
      </c>
      <c r="AP432">
        <f t="shared" si="26"/>
        <v>0</v>
      </c>
      <c r="AQ432" s="3">
        <f t="shared" si="27"/>
        <v>1375391.3</v>
      </c>
    </row>
    <row r="433" spans="1:43" x14ac:dyDescent="0.25">
      <c r="A433" s="2">
        <v>9</v>
      </c>
      <c r="B433" s="2">
        <v>2021</v>
      </c>
      <c r="C433" s="2">
        <v>11</v>
      </c>
      <c r="D433" s="4">
        <v>10126.799999999999</v>
      </c>
      <c r="E433" s="4">
        <v>35844.9</v>
      </c>
      <c r="F433" s="4">
        <v>28019.599999999999</v>
      </c>
      <c r="G433" s="2">
        <v>38.200000000000003</v>
      </c>
      <c r="H433" s="4">
        <v>2722.3</v>
      </c>
      <c r="I433" s="2">
        <v>0</v>
      </c>
      <c r="J433" s="2">
        <v>0</v>
      </c>
      <c r="K433" s="4">
        <v>5891.9</v>
      </c>
      <c r="L433" s="4">
        <v>10418.1</v>
      </c>
      <c r="M433" s="4">
        <v>4311.7</v>
      </c>
      <c r="N433" s="2">
        <v>0</v>
      </c>
      <c r="O433" s="4">
        <v>3575.3</v>
      </c>
      <c r="P433" s="4">
        <v>15438.1</v>
      </c>
      <c r="Q433" s="4">
        <v>44534.1</v>
      </c>
      <c r="R433" s="4">
        <v>35411.199999999997</v>
      </c>
      <c r="S433" s="4">
        <v>7701.8</v>
      </c>
      <c r="T433" s="2">
        <v>0</v>
      </c>
      <c r="U433" s="2">
        <v>0</v>
      </c>
      <c r="V433" s="2">
        <v>0</v>
      </c>
      <c r="W433" s="2">
        <v>0</v>
      </c>
      <c r="X433" s="4">
        <v>6122.6</v>
      </c>
      <c r="Y433" s="4">
        <v>12630</v>
      </c>
      <c r="Z433" s="4">
        <v>214795.7</v>
      </c>
      <c r="AA433" s="4">
        <v>322070.09999999998</v>
      </c>
      <c r="AB433" s="4">
        <v>167134.1</v>
      </c>
      <c r="AC433" s="4">
        <v>132899.6</v>
      </c>
      <c r="AD433" s="4">
        <v>391577.3</v>
      </c>
      <c r="AE433" s="2">
        <v>0</v>
      </c>
      <c r="AF433" s="2">
        <v>0</v>
      </c>
      <c r="AG433" s="2">
        <v>0</v>
      </c>
      <c r="AH433" s="2">
        <v>0</v>
      </c>
      <c r="AI433" s="2">
        <v>0</v>
      </c>
      <c r="AJ433" s="2">
        <v>0</v>
      </c>
      <c r="AK433" s="2">
        <v>0</v>
      </c>
      <c r="AL433" s="2">
        <v>0</v>
      </c>
      <c r="AM433" s="2">
        <v>0</v>
      </c>
      <c r="AN433" s="3">
        <f t="shared" si="24"/>
        <v>97373.499999999985</v>
      </c>
      <c r="AO433">
        <f t="shared" si="25"/>
        <v>1353889.9</v>
      </c>
      <c r="AP433">
        <f t="shared" si="26"/>
        <v>0</v>
      </c>
      <c r="AQ433" s="3">
        <f t="shared" si="27"/>
        <v>1451263.4</v>
      </c>
    </row>
    <row r="434" spans="1:43" x14ac:dyDescent="0.25">
      <c r="A434" s="2">
        <v>9</v>
      </c>
      <c r="B434" s="2">
        <v>2021</v>
      </c>
      <c r="C434" s="2">
        <v>12</v>
      </c>
      <c r="D434" s="4">
        <v>13335</v>
      </c>
      <c r="E434" s="4">
        <v>52815.8</v>
      </c>
      <c r="F434" s="4">
        <v>42432.6</v>
      </c>
      <c r="G434" s="2">
        <v>45.5</v>
      </c>
      <c r="H434" s="4">
        <v>3800.6</v>
      </c>
      <c r="I434" s="2">
        <v>0</v>
      </c>
      <c r="J434" s="2">
        <v>0</v>
      </c>
      <c r="K434" s="4">
        <v>6705.3</v>
      </c>
      <c r="L434" s="4">
        <v>11405.9</v>
      </c>
      <c r="M434" s="4">
        <v>8089.7</v>
      </c>
      <c r="N434" s="2">
        <v>0</v>
      </c>
      <c r="O434" s="4">
        <v>3496.5</v>
      </c>
      <c r="P434" s="4">
        <v>18416.3</v>
      </c>
      <c r="Q434" s="4">
        <v>50947.1</v>
      </c>
      <c r="R434" s="4">
        <v>43681</v>
      </c>
      <c r="S434" s="4">
        <v>7609.2</v>
      </c>
      <c r="T434" s="2">
        <v>0</v>
      </c>
      <c r="U434" s="2">
        <v>0</v>
      </c>
      <c r="V434" s="2">
        <v>0</v>
      </c>
      <c r="W434" s="2">
        <v>0</v>
      </c>
      <c r="X434" s="4">
        <v>9489.7000000000007</v>
      </c>
      <c r="Y434" s="4">
        <v>6367.1</v>
      </c>
      <c r="Z434" s="4">
        <v>253802.6</v>
      </c>
      <c r="AA434" s="4">
        <v>394884</v>
      </c>
      <c r="AB434" s="4">
        <v>193053.6</v>
      </c>
      <c r="AC434" s="4">
        <v>137985</v>
      </c>
      <c r="AD434" s="4">
        <v>362227.3</v>
      </c>
      <c r="AE434" s="2">
        <v>0</v>
      </c>
      <c r="AF434" s="2">
        <v>0</v>
      </c>
      <c r="AG434" s="2">
        <v>0</v>
      </c>
      <c r="AH434" s="2">
        <v>0</v>
      </c>
      <c r="AI434" s="2">
        <v>0</v>
      </c>
      <c r="AJ434" s="2">
        <v>0</v>
      </c>
      <c r="AK434" s="2">
        <v>0</v>
      </c>
      <c r="AL434" s="2">
        <v>0</v>
      </c>
      <c r="AM434" s="2">
        <v>0</v>
      </c>
      <c r="AN434" s="3">
        <f t="shared" si="24"/>
        <v>138630.39999999999</v>
      </c>
      <c r="AO434">
        <f t="shared" si="25"/>
        <v>1481959.4000000001</v>
      </c>
      <c r="AP434">
        <f t="shared" si="26"/>
        <v>0</v>
      </c>
      <c r="AQ434" s="3">
        <f t="shared" si="27"/>
        <v>1620589.8</v>
      </c>
    </row>
    <row r="435" spans="1:43" x14ac:dyDescent="0.25">
      <c r="A435" s="2">
        <v>10</v>
      </c>
      <c r="B435" s="2">
        <v>2021</v>
      </c>
      <c r="C435" s="2">
        <v>1</v>
      </c>
      <c r="D435" s="2">
        <v>921.5</v>
      </c>
      <c r="E435" s="4">
        <v>2110</v>
      </c>
      <c r="F435" s="2">
        <v>882.4</v>
      </c>
      <c r="G435" s="2">
        <v>0</v>
      </c>
      <c r="H435" s="2">
        <v>0</v>
      </c>
      <c r="I435" s="2">
        <v>0</v>
      </c>
      <c r="J435" s="2">
        <v>0</v>
      </c>
      <c r="K435" s="2">
        <v>0</v>
      </c>
      <c r="L435" s="2">
        <v>0</v>
      </c>
      <c r="M435" s="2">
        <v>0</v>
      </c>
      <c r="N435" s="2">
        <v>0</v>
      </c>
      <c r="O435" s="2">
        <v>43.2</v>
      </c>
      <c r="P435" s="4">
        <v>1441.3</v>
      </c>
      <c r="Q435" s="4">
        <v>3486.6</v>
      </c>
      <c r="R435" s="4">
        <v>1115</v>
      </c>
      <c r="S435" s="2">
        <v>0</v>
      </c>
      <c r="T435" s="2">
        <v>0</v>
      </c>
      <c r="U435" s="4">
        <v>56367.3</v>
      </c>
      <c r="V435" s="2">
        <v>0</v>
      </c>
      <c r="W435" s="2">
        <v>0</v>
      </c>
      <c r="X435" s="2">
        <v>0</v>
      </c>
      <c r="Y435" s="2">
        <v>899.4</v>
      </c>
      <c r="Z435" s="4">
        <v>17071.7</v>
      </c>
      <c r="AA435" s="4">
        <v>36892</v>
      </c>
      <c r="AB435" s="4">
        <v>74646.8</v>
      </c>
      <c r="AC435" s="2">
        <v>0</v>
      </c>
      <c r="AD435" s="4">
        <v>148789.29999999999</v>
      </c>
      <c r="AE435" s="2">
        <v>0</v>
      </c>
      <c r="AF435" s="2">
        <v>0</v>
      </c>
      <c r="AG435" s="2">
        <v>0</v>
      </c>
      <c r="AH435" s="2">
        <v>0</v>
      </c>
      <c r="AI435" s="2">
        <v>0</v>
      </c>
      <c r="AJ435" s="2">
        <v>0</v>
      </c>
      <c r="AK435" s="2">
        <v>0</v>
      </c>
      <c r="AL435" s="2">
        <v>0</v>
      </c>
      <c r="AM435" s="2">
        <v>0</v>
      </c>
      <c r="AN435" s="3">
        <f t="shared" si="24"/>
        <v>3913.9</v>
      </c>
      <c r="AO435">
        <f t="shared" si="25"/>
        <v>340752.6</v>
      </c>
      <c r="AP435">
        <f t="shared" si="26"/>
        <v>0</v>
      </c>
      <c r="AQ435" s="3">
        <f t="shared" si="27"/>
        <v>344666.5</v>
      </c>
    </row>
    <row r="436" spans="1:43" x14ac:dyDescent="0.25">
      <c r="A436" s="2">
        <v>10</v>
      </c>
      <c r="B436" s="2">
        <v>2021</v>
      </c>
      <c r="C436" s="2">
        <v>2</v>
      </c>
      <c r="D436" s="2">
        <v>919.3</v>
      </c>
      <c r="E436" s="4">
        <v>2031.3</v>
      </c>
      <c r="F436" s="2">
        <v>780.1</v>
      </c>
      <c r="G436" s="2">
        <v>0</v>
      </c>
      <c r="H436" s="2">
        <v>0</v>
      </c>
      <c r="I436" s="2">
        <v>0</v>
      </c>
      <c r="J436" s="2">
        <v>0</v>
      </c>
      <c r="K436" s="2">
        <v>0</v>
      </c>
      <c r="L436" s="2">
        <v>0</v>
      </c>
      <c r="M436" s="2">
        <v>0</v>
      </c>
      <c r="N436" s="2">
        <v>0</v>
      </c>
      <c r="O436" s="2">
        <v>43.3</v>
      </c>
      <c r="P436" s="4">
        <v>1748.3</v>
      </c>
      <c r="Q436" s="4">
        <v>3839.3</v>
      </c>
      <c r="R436" s="4">
        <v>1181</v>
      </c>
      <c r="S436" s="2">
        <v>0</v>
      </c>
      <c r="T436" s="2">
        <v>0</v>
      </c>
      <c r="U436" s="4">
        <v>62820</v>
      </c>
      <c r="V436" s="2">
        <v>0</v>
      </c>
      <c r="W436" s="2">
        <v>0</v>
      </c>
      <c r="X436" s="2">
        <v>0</v>
      </c>
      <c r="Y436" s="4">
        <v>1141.8</v>
      </c>
      <c r="Z436" s="4">
        <v>18346.5</v>
      </c>
      <c r="AA436" s="4">
        <v>36439.300000000003</v>
      </c>
      <c r="AB436" s="4">
        <v>79752.7</v>
      </c>
      <c r="AC436" s="2">
        <v>0</v>
      </c>
      <c r="AD436" s="4">
        <v>127950.9</v>
      </c>
      <c r="AE436" s="2">
        <v>0</v>
      </c>
      <c r="AF436" s="2">
        <v>0</v>
      </c>
      <c r="AG436" s="2">
        <v>0</v>
      </c>
      <c r="AH436" s="2">
        <v>0</v>
      </c>
      <c r="AI436" s="2">
        <v>0</v>
      </c>
      <c r="AJ436" s="2">
        <v>0</v>
      </c>
      <c r="AK436" s="2">
        <v>0</v>
      </c>
      <c r="AL436" s="2">
        <v>0</v>
      </c>
      <c r="AM436" s="2">
        <v>0</v>
      </c>
      <c r="AN436" s="3">
        <f t="shared" si="24"/>
        <v>3730.7</v>
      </c>
      <c r="AO436">
        <f t="shared" si="25"/>
        <v>333263.09999999998</v>
      </c>
      <c r="AP436">
        <f t="shared" si="26"/>
        <v>0</v>
      </c>
      <c r="AQ436" s="3">
        <f t="shared" si="27"/>
        <v>336993.8</v>
      </c>
    </row>
    <row r="437" spans="1:43" x14ac:dyDescent="0.25">
      <c r="A437" s="2">
        <v>10</v>
      </c>
      <c r="B437" s="2">
        <v>2021</v>
      </c>
      <c r="C437" s="2">
        <v>3</v>
      </c>
      <c r="D437" s="2">
        <v>831.3</v>
      </c>
      <c r="E437" s="4">
        <v>1721.2</v>
      </c>
      <c r="F437" s="2">
        <v>599.5</v>
      </c>
      <c r="G437" s="2">
        <v>0</v>
      </c>
      <c r="H437" s="2">
        <v>0</v>
      </c>
      <c r="I437" s="2">
        <v>0</v>
      </c>
      <c r="J437" s="2">
        <v>0</v>
      </c>
      <c r="K437" s="2">
        <v>0</v>
      </c>
      <c r="L437" s="2">
        <v>0</v>
      </c>
      <c r="M437" s="2">
        <v>0</v>
      </c>
      <c r="N437" s="2">
        <v>0</v>
      </c>
      <c r="O437" s="2">
        <v>49</v>
      </c>
      <c r="P437" s="4">
        <v>1526</v>
      </c>
      <c r="Q437" s="4">
        <v>4284.1000000000004</v>
      </c>
      <c r="R437" s="4">
        <v>1359.5</v>
      </c>
      <c r="S437" s="2">
        <v>-343.8</v>
      </c>
      <c r="T437" s="2">
        <v>0</v>
      </c>
      <c r="U437" s="4">
        <v>88919.1</v>
      </c>
      <c r="V437" s="2">
        <v>0</v>
      </c>
      <c r="W437" s="2">
        <v>0</v>
      </c>
      <c r="X437" s="2">
        <v>0</v>
      </c>
      <c r="Y437" s="4">
        <v>1151.2</v>
      </c>
      <c r="Z437" s="4">
        <v>19023.5</v>
      </c>
      <c r="AA437" s="4">
        <v>30388.2</v>
      </c>
      <c r="AB437" s="4">
        <v>82278.8</v>
      </c>
      <c r="AC437" s="2">
        <v>0</v>
      </c>
      <c r="AD437" s="4">
        <v>139724.79999999999</v>
      </c>
      <c r="AE437" s="2">
        <v>0</v>
      </c>
      <c r="AF437" s="2">
        <v>0</v>
      </c>
      <c r="AG437" s="2">
        <v>0</v>
      </c>
      <c r="AH437" s="2">
        <v>0</v>
      </c>
      <c r="AI437" s="2">
        <v>0</v>
      </c>
      <c r="AJ437" s="2">
        <v>0</v>
      </c>
      <c r="AK437" s="2">
        <v>0</v>
      </c>
      <c r="AL437" s="2">
        <v>0</v>
      </c>
      <c r="AM437" s="2">
        <v>0</v>
      </c>
      <c r="AN437" s="3">
        <f t="shared" si="24"/>
        <v>3152</v>
      </c>
      <c r="AO437">
        <f t="shared" si="25"/>
        <v>368360.4</v>
      </c>
      <c r="AP437">
        <f t="shared" si="26"/>
        <v>0</v>
      </c>
      <c r="AQ437" s="3">
        <f t="shared" si="27"/>
        <v>371512.4</v>
      </c>
    </row>
    <row r="438" spans="1:43" x14ac:dyDescent="0.25">
      <c r="A438" s="2">
        <v>10</v>
      </c>
      <c r="B438" s="2">
        <v>2021</v>
      </c>
      <c r="C438" s="2">
        <v>4</v>
      </c>
      <c r="D438" s="2">
        <v>654.1</v>
      </c>
      <c r="E438" s="4">
        <v>1405.6</v>
      </c>
      <c r="F438" s="2">
        <v>450.5</v>
      </c>
      <c r="G438" s="2">
        <v>0</v>
      </c>
      <c r="H438" s="2">
        <v>0</v>
      </c>
      <c r="I438" s="2">
        <v>0</v>
      </c>
      <c r="J438" s="2">
        <v>0</v>
      </c>
      <c r="K438" s="2">
        <v>0</v>
      </c>
      <c r="L438" s="2">
        <v>0</v>
      </c>
      <c r="M438" s="2">
        <v>0</v>
      </c>
      <c r="N438" s="2">
        <v>0</v>
      </c>
      <c r="O438" s="2">
        <v>45.6</v>
      </c>
      <c r="P438" s="4">
        <v>1223.4000000000001</v>
      </c>
      <c r="Q438" s="4">
        <v>3848.8</v>
      </c>
      <c r="R438" s="4">
        <v>1183</v>
      </c>
      <c r="S438" s="2">
        <v>0</v>
      </c>
      <c r="T438" s="2">
        <v>0</v>
      </c>
      <c r="U438" s="4">
        <v>77550.399999999994</v>
      </c>
      <c r="V438" s="2">
        <v>0</v>
      </c>
      <c r="W438" s="2">
        <v>0</v>
      </c>
      <c r="X438" s="2">
        <v>0</v>
      </c>
      <c r="Y438" s="2">
        <v>961.6</v>
      </c>
      <c r="Z438" s="4">
        <v>14869</v>
      </c>
      <c r="AA438" s="4">
        <v>23447.4</v>
      </c>
      <c r="AB438" s="4">
        <v>72076.600000000006</v>
      </c>
      <c r="AC438" s="2">
        <v>0</v>
      </c>
      <c r="AD438" s="4">
        <v>128393.60000000001</v>
      </c>
      <c r="AE438" s="2">
        <v>0</v>
      </c>
      <c r="AF438" s="2">
        <v>0</v>
      </c>
      <c r="AG438" s="2">
        <v>0</v>
      </c>
      <c r="AH438" s="2">
        <v>0</v>
      </c>
      <c r="AI438" s="2">
        <v>0</v>
      </c>
      <c r="AJ438" s="2">
        <v>0</v>
      </c>
      <c r="AK438" s="2">
        <v>0</v>
      </c>
      <c r="AL438" s="2">
        <v>0</v>
      </c>
      <c r="AM438" s="2">
        <v>0</v>
      </c>
      <c r="AN438" s="3">
        <f t="shared" si="24"/>
        <v>2510.1999999999998</v>
      </c>
      <c r="AO438">
        <f t="shared" si="25"/>
        <v>323599.40000000002</v>
      </c>
      <c r="AP438">
        <f t="shared" si="26"/>
        <v>0</v>
      </c>
      <c r="AQ438" s="3">
        <f t="shared" si="27"/>
        <v>326109.60000000003</v>
      </c>
    </row>
    <row r="439" spans="1:43" x14ac:dyDescent="0.25">
      <c r="A439" s="2">
        <v>10</v>
      </c>
      <c r="B439" s="2">
        <v>2021</v>
      </c>
      <c r="C439" s="2">
        <v>5</v>
      </c>
      <c r="D439" s="2">
        <v>606.70000000000005</v>
      </c>
      <c r="E439" s="4">
        <v>1368.6</v>
      </c>
      <c r="F439" s="2">
        <v>399</v>
      </c>
      <c r="G439" s="2">
        <v>0</v>
      </c>
      <c r="H439" s="2">
        <v>0</v>
      </c>
      <c r="I439" s="2">
        <v>0</v>
      </c>
      <c r="J439" s="2">
        <v>0</v>
      </c>
      <c r="K439" s="2">
        <v>0</v>
      </c>
      <c r="L439" s="2">
        <v>0</v>
      </c>
      <c r="M439" s="2">
        <v>0</v>
      </c>
      <c r="N439" s="2">
        <v>0</v>
      </c>
      <c r="O439" s="2">
        <v>41.9</v>
      </c>
      <c r="P439" s="4">
        <v>1200.0999999999999</v>
      </c>
      <c r="Q439" s="4">
        <v>4033.1</v>
      </c>
      <c r="R439" s="4">
        <v>1220.3</v>
      </c>
      <c r="S439" s="2">
        <v>0</v>
      </c>
      <c r="T439" s="2">
        <v>0</v>
      </c>
      <c r="U439" s="2">
        <v>0</v>
      </c>
      <c r="V439" s="2">
        <v>0</v>
      </c>
      <c r="W439" s="2">
        <v>0</v>
      </c>
      <c r="X439" s="2">
        <v>0</v>
      </c>
      <c r="Y439" s="2">
        <v>950.4</v>
      </c>
      <c r="Z439" s="4">
        <v>14294.5</v>
      </c>
      <c r="AA439" s="4">
        <v>19787.400000000001</v>
      </c>
      <c r="AB439" s="4">
        <v>61970.8</v>
      </c>
      <c r="AC439" s="2">
        <v>0</v>
      </c>
      <c r="AD439" s="4">
        <v>195578.9</v>
      </c>
      <c r="AE439" s="2">
        <v>0</v>
      </c>
      <c r="AF439" s="2">
        <v>0</v>
      </c>
      <c r="AG439" s="2">
        <v>0</v>
      </c>
      <c r="AH439" s="2">
        <v>0</v>
      </c>
      <c r="AI439" s="2">
        <v>0</v>
      </c>
      <c r="AJ439" s="2">
        <v>0</v>
      </c>
      <c r="AK439" s="2">
        <v>0</v>
      </c>
      <c r="AL439" s="2">
        <v>0</v>
      </c>
      <c r="AM439" s="2">
        <v>0</v>
      </c>
      <c r="AN439" s="3">
        <f t="shared" si="24"/>
        <v>2374.3000000000002</v>
      </c>
      <c r="AO439">
        <f t="shared" si="25"/>
        <v>299077.40000000002</v>
      </c>
      <c r="AP439">
        <f t="shared" si="26"/>
        <v>0</v>
      </c>
      <c r="AQ439" s="3">
        <f t="shared" si="27"/>
        <v>301451.7</v>
      </c>
    </row>
    <row r="440" spans="1:43" x14ac:dyDescent="0.25">
      <c r="A440" s="2">
        <v>10</v>
      </c>
      <c r="B440" s="2">
        <v>2021</v>
      </c>
      <c r="C440" s="2">
        <v>6</v>
      </c>
      <c r="D440" s="2">
        <v>527.9</v>
      </c>
      <c r="E440" s="4">
        <v>1339.2</v>
      </c>
      <c r="F440" s="2">
        <v>377.1</v>
      </c>
      <c r="G440" s="2">
        <v>0</v>
      </c>
      <c r="H440" s="2">
        <v>0</v>
      </c>
      <c r="I440" s="2">
        <v>0</v>
      </c>
      <c r="J440" s="2">
        <v>0</v>
      </c>
      <c r="K440" s="2">
        <v>0</v>
      </c>
      <c r="L440" s="2">
        <v>0</v>
      </c>
      <c r="M440" s="2">
        <v>0</v>
      </c>
      <c r="N440" s="2">
        <v>0</v>
      </c>
      <c r="O440" s="2">
        <v>48.8</v>
      </c>
      <c r="P440" s="2">
        <v>926.6</v>
      </c>
      <c r="Q440" s="4">
        <v>3157.5</v>
      </c>
      <c r="R440" s="4">
        <v>1237.5999999999999</v>
      </c>
      <c r="S440" s="2">
        <v>0</v>
      </c>
      <c r="T440" s="2">
        <v>0</v>
      </c>
      <c r="U440" s="2">
        <v>0</v>
      </c>
      <c r="V440" s="2">
        <v>0</v>
      </c>
      <c r="W440" s="2">
        <v>0</v>
      </c>
      <c r="X440" s="2">
        <v>0</v>
      </c>
      <c r="Y440" s="2">
        <v>823.9</v>
      </c>
      <c r="Z440" s="4">
        <v>13449.9</v>
      </c>
      <c r="AA440" s="4">
        <v>20698</v>
      </c>
      <c r="AB440" s="4">
        <v>75291.100000000006</v>
      </c>
      <c r="AC440" s="2">
        <v>0</v>
      </c>
      <c r="AD440" s="4">
        <v>197920.9</v>
      </c>
      <c r="AE440" s="2">
        <v>0</v>
      </c>
      <c r="AF440" s="2">
        <v>0</v>
      </c>
      <c r="AG440" s="2">
        <v>0</v>
      </c>
      <c r="AH440" s="2">
        <v>0</v>
      </c>
      <c r="AI440" s="2">
        <v>0</v>
      </c>
      <c r="AJ440" s="2">
        <v>0</v>
      </c>
      <c r="AK440" s="2">
        <v>0</v>
      </c>
      <c r="AL440" s="2">
        <v>0</v>
      </c>
      <c r="AM440" s="2">
        <v>0</v>
      </c>
      <c r="AN440" s="3">
        <f t="shared" si="24"/>
        <v>2244.1999999999998</v>
      </c>
      <c r="AO440">
        <f t="shared" si="25"/>
        <v>313554.3</v>
      </c>
      <c r="AP440">
        <f t="shared" si="26"/>
        <v>0</v>
      </c>
      <c r="AQ440" s="3">
        <f t="shared" si="27"/>
        <v>315798.5</v>
      </c>
    </row>
    <row r="441" spans="1:43" x14ac:dyDescent="0.25">
      <c r="A441" s="2">
        <v>10</v>
      </c>
      <c r="B441" s="2">
        <v>2021</v>
      </c>
      <c r="C441" s="2">
        <v>7</v>
      </c>
      <c r="D441" s="2">
        <v>538</v>
      </c>
      <c r="E441" s="4">
        <v>1159.2</v>
      </c>
      <c r="F441" s="2">
        <v>428.4</v>
      </c>
      <c r="G441" s="2">
        <v>0</v>
      </c>
      <c r="H441" s="2">
        <v>0</v>
      </c>
      <c r="I441" s="2">
        <v>0</v>
      </c>
      <c r="J441" s="2">
        <v>0</v>
      </c>
      <c r="K441" s="2">
        <v>0</v>
      </c>
      <c r="L441" s="2">
        <v>0</v>
      </c>
      <c r="M441" s="2">
        <v>0</v>
      </c>
      <c r="N441" s="2">
        <v>0</v>
      </c>
      <c r="O441" s="2">
        <v>81.5</v>
      </c>
      <c r="P441" s="2">
        <v>779.4</v>
      </c>
      <c r="Q441" s="4">
        <v>2888.2</v>
      </c>
      <c r="R441" s="4">
        <v>1276.5</v>
      </c>
      <c r="S441" s="2">
        <v>0</v>
      </c>
      <c r="T441" s="2">
        <v>0</v>
      </c>
      <c r="U441" s="2">
        <v>0</v>
      </c>
      <c r="V441" s="2">
        <v>0</v>
      </c>
      <c r="W441" s="2">
        <v>0</v>
      </c>
      <c r="X441" s="2">
        <v>0</v>
      </c>
      <c r="Y441" s="2">
        <v>442.4</v>
      </c>
      <c r="Z441" s="4">
        <v>12329.5</v>
      </c>
      <c r="AA441" s="4">
        <v>11256.8</v>
      </c>
      <c r="AB441" s="4">
        <v>61749.2</v>
      </c>
      <c r="AC441" s="4">
        <v>16725.900000000001</v>
      </c>
      <c r="AD441" s="4">
        <v>189847</v>
      </c>
      <c r="AE441" s="2">
        <v>0</v>
      </c>
      <c r="AF441" s="2">
        <v>0</v>
      </c>
      <c r="AG441" s="2">
        <v>0</v>
      </c>
      <c r="AH441" s="2">
        <v>0</v>
      </c>
      <c r="AI441" s="2">
        <v>0</v>
      </c>
      <c r="AJ441" s="2">
        <v>0</v>
      </c>
      <c r="AK441" s="2">
        <v>0</v>
      </c>
      <c r="AL441" s="2">
        <v>0</v>
      </c>
      <c r="AM441" s="2">
        <v>0</v>
      </c>
      <c r="AN441" s="3">
        <f t="shared" si="24"/>
        <v>2125.6</v>
      </c>
      <c r="AO441">
        <f t="shared" si="25"/>
        <v>297376.40000000002</v>
      </c>
      <c r="AP441">
        <f t="shared" si="26"/>
        <v>0</v>
      </c>
      <c r="AQ441" s="3">
        <f t="shared" si="27"/>
        <v>299502</v>
      </c>
    </row>
    <row r="442" spans="1:43" x14ac:dyDescent="0.25">
      <c r="A442" s="2">
        <v>10</v>
      </c>
      <c r="B442" s="2">
        <v>2021</v>
      </c>
      <c r="C442" s="2">
        <v>8</v>
      </c>
      <c r="D442" s="2">
        <v>496.3</v>
      </c>
      <c r="E442" s="4">
        <v>1021.4</v>
      </c>
      <c r="F442" s="2">
        <v>362.8</v>
      </c>
      <c r="G442" s="2">
        <v>0</v>
      </c>
      <c r="H442" s="2">
        <v>0</v>
      </c>
      <c r="I442" s="2">
        <v>0</v>
      </c>
      <c r="J442" s="2">
        <v>0</v>
      </c>
      <c r="K442" s="2">
        <v>0</v>
      </c>
      <c r="L442" s="2">
        <v>0</v>
      </c>
      <c r="M442" s="2">
        <v>0</v>
      </c>
      <c r="N442" s="2">
        <v>0</v>
      </c>
      <c r="O442" s="2">
        <v>46.6</v>
      </c>
      <c r="P442" s="2">
        <v>685</v>
      </c>
      <c r="Q442" s="4">
        <v>2735.8</v>
      </c>
      <c r="R442" s="2">
        <v>642.5</v>
      </c>
      <c r="S442" s="2">
        <v>0</v>
      </c>
      <c r="T442" s="2">
        <v>0</v>
      </c>
      <c r="U442" s="2">
        <v>0</v>
      </c>
      <c r="V442" s="2">
        <v>0</v>
      </c>
      <c r="W442" s="2">
        <v>0</v>
      </c>
      <c r="X442" s="2">
        <v>0</v>
      </c>
      <c r="Y442" s="2">
        <v>387.5</v>
      </c>
      <c r="Z442" s="4">
        <v>10951</v>
      </c>
      <c r="AA442" s="4">
        <v>11684.9</v>
      </c>
      <c r="AB442" s="4">
        <v>57101.1</v>
      </c>
      <c r="AC442" s="4">
        <v>16211.6</v>
      </c>
      <c r="AD442" s="4">
        <v>182993.5</v>
      </c>
      <c r="AE442" s="2">
        <v>0</v>
      </c>
      <c r="AF442" s="2">
        <v>0</v>
      </c>
      <c r="AG442" s="2">
        <v>0</v>
      </c>
      <c r="AH442" s="2">
        <v>0</v>
      </c>
      <c r="AI442" s="2">
        <v>0</v>
      </c>
      <c r="AJ442" s="2">
        <v>0</v>
      </c>
      <c r="AK442" s="2">
        <v>0</v>
      </c>
      <c r="AL442" s="2">
        <v>0</v>
      </c>
      <c r="AM442" s="2">
        <v>0</v>
      </c>
      <c r="AN442" s="3">
        <f t="shared" si="24"/>
        <v>1880.5</v>
      </c>
      <c r="AO442">
        <f t="shared" si="25"/>
        <v>283439.5</v>
      </c>
      <c r="AP442">
        <f t="shared" si="26"/>
        <v>0</v>
      </c>
      <c r="AQ442" s="3">
        <f t="shared" si="27"/>
        <v>285320</v>
      </c>
    </row>
    <row r="443" spans="1:43" x14ac:dyDescent="0.25">
      <c r="A443" s="2">
        <v>10</v>
      </c>
      <c r="B443" s="2">
        <v>2021</v>
      </c>
      <c r="C443" s="2">
        <v>9</v>
      </c>
      <c r="D443" s="2">
        <v>579.1</v>
      </c>
      <c r="E443" s="4">
        <v>1123.3</v>
      </c>
      <c r="F443" s="2">
        <v>409.1</v>
      </c>
      <c r="G443" s="2">
        <v>0</v>
      </c>
      <c r="H443" s="2">
        <v>0</v>
      </c>
      <c r="I443" s="2">
        <v>0</v>
      </c>
      <c r="J443" s="2">
        <v>0</v>
      </c>
      <c r="K443" s="2">
        <v>0</v>
      </c>
      <c r="L443" s="2">
        <v>0</v>
      </c>
      <c r="M443" s="2">
        <v>0</v>
      </c>
      <c r="N443" s="2">
        <v>0</v>
      </c>
      <c r="O443" s="2">
        <v>45.5</v>
      </c>
      <c r="P443" s="2">
        <v>766.5</v>
      </c>
      <c r="Q443" s="4">
        <v>2554.1999999999998</v>
      </c>
      <c r="R443" s="4">
        <v>1248.8</v>
      </c>
      <c r="S443" s="2">
        <v>0</v>
      </c>
      <c r="T443" s="2">
        <v>0</v>
      </c>
      <c r="U443" s="2">
        <v>375.67</v>
      </c>
      <c r="V443" s="2">
        <v>0</v>
      </c>
      <c r="W443" s="2">
        <v>0</v>
      </c>
      <c r="X443" s="2">
        <v>0</v>
      </c>
      <c r="Y443" s="2">
        <v>688.7</v>
      </c>
      <c r="Z443" s="4">
        <v>12047.1</v>
      </c>
      <c r="AA443" s="4">
        <v>14865.4</v>
      </c>
      <c r="AB443" s="4">
        <v>62329.4</v>
      </c>
      <c r="AC443" s="4">
        <v>16158.1</v>
      </c>
      <c r="AD443" s="4">
        <v>194675.43</v>
      </c>
      <c r="AE443" s="2">
        <v>0</v>
      </c>
      <c r="AF443" s="2">
        <v>0</v>
      </c>
      <c r="AG443" s="2">
        <v>0</v>
      </c>
      <c r="AH443" s="2">
        <v>0</v>
      </c>
      <c r="AI443" s="2">
        <v>0</v>
      </c>
      <c r="AJ443" s="2">
        <v>0</v>
      </c>
      <c r="AK443" s="2">
        <v>0</v>
      </c>
      <c r="AL443" s="2">
        <v>0</v>
      </c>
      <c r="AM443" s="2">
        <v>0</v>
      </c>
      <c r="AN443" s="3">
        <f t="shared" si="24"/>
        <v>2111.5</v>
      </c>
      <c r="AO443">
        <f t="shared" si="25"/>
        <v>305754.8</v>
      </c>
      <c r="AP443">
        <f t="shared" si="26"/>
        <v>0</v>
      </c>
      <c r="AQ443" s="3">
        <f t="shared" si="27"/>
        <v>307866.3</v>
      </c>
    </row>
    <row r="444" spans="1:43" x14ac:dyDescent="0.25">
      <c r="A444" s="2">
        <v>10</v>
      </c>
      <c r="B444" s="2">
        <v>2021</v>
      </c>
      <c r="C444" s="2">
        <v>10</v>
      </c>
      <c r="D444" s="2">
        <v>599.4</v>
      </c>
      <c r="E444" s="4">
        <v>1140.8</v>
      </c>
      <c r="F444" s="2">
        <v>414.1</v>
      </c>
      <c r="G444" s="2">
        <v>0</v>
      </c>
      <c r="H444" s="2">
        <v>0</v>
      </c>
      <c r="I444" s="2">
        <v>0</v>
      </c>
      <c r="J444" s="2">
        <v>0</v>
      </c>
      <c r="K444" s="2">
        <v>0</v>
      </c>
      <c r="L444" s="2">
        <v>0</v>
      </c>
      <c r="M444" s="2">
        <v>0</v>
      </c>
      <c r="N444" s="2">
        <v>0</v>
      </c>
      <c r="O444" s="2">
        <v>40.700000000000003</v>
      </c>
      <c r="P444" s="2">
        <v>844.7</v>
      </c>
      <c r="Q444" s="4">
        <v>2548.3000000000002</v>
      </c>
      <c r="R444" s="4">
        <v>1286.9000000000001</v>
      </c>
      <c r="S444" s="2">
        <v>0</v>
      </c>
      <c r="T444" s="2">
        <v>0</v>
      </c>
      <c r="U444" s="2">
        <v>0</v>
      </c>
      <c r="V444" s="2">
        <v>0</v>
      </c>
      <c r="W444" s="2">
        <v>0</v>
      </c>
      <c r="X444" s="2">
        <v>0</v>
      </c>
      <c r="Y444" s="2">
        <v>753.7</v>
      </c>
      <c r="Z444" s="4">
        <v>12674.2</v>
      </c>
      <c r="AA444" s="4">
        <v>13719</v>
      </c>
      <c r="AB444" s="4">
        <v>62883.6</v>
      </c>
      <c r="AC444" s="4">
        <v>14733.8</v>
      </c>
      <c r="AD444" s="4">
        <v>176899.6</v>
      </c>
      <c r="AE444" s="2">
        <v>0</v>
      </c>
      <c r="AF444" s="2">
        <v>0</v>
      </c>
      <c r="AG444" s="2">
        <v>0</v>
      </c>
      <c r="AH444" s="2">
        <v>0</v>
      </c>
      <c r="AI444" s="2">
        <v>0</v>
      </c>
      <c r="AJ444" s="2">
        <v>0</v>
      </c>
      <c r="AK444" s="2">
        <v>0</v>
      </c>
      <c r="AL444" s="2">
        <v>0</v>
      </c>
      <c r="AM444" s="2">
        <v>0</v>
      </c>
      <c r="AN444" s="3">
        <f t="shared" si="24"/>
        <v>2154.2999999999997</v>
      </c>
      <c r="AO444">
        <f t="shared" si="25"/>
        <v>286384.5</v>
      </c>
      <c r="AP444">
        <f t="shared" si="26"/>
        <v>0</v>
      </c>
      <c r="AQ444" s="3">
        <f t="shared" si="27"/>
        <v>288538.8</v>
      </c>
    </row>
    <row r="445" spans="1:43" x14ac:dyDescent="0.25">
      <c r="A445" s="2">
        <v>10</v>
      </c>
      <c r="B445" s="2">
        <v>2021</v>
      </c>
      <c r="C445" s="2">
        <v>11</v>
      </c>
      <c r="D445" s="2">
        <v>608.4</v>
      </c>
      <c r="E445" s="4">
        <v>1150.9000000000001</v>
      </c>
      <c r="F445" s="2">
        <v>469</v>
      </c>
      <c r="G445" s="2">
        <v>0</v>
      </c>
      <c r="H445" s="2">
        <v>0</v>
      </c>
      <c r="I445" s="2">
        <v>0</v>
      </c>
      <c r="J445" s="2">
        <v>0</v>
      </c>
      <c r="K445" s="2">
        <v>0</v>
      </c>
      <c r="L445" s="2">
        <v>0</v>
      </c>
      <c r="M445" s="2">
        <v>0</v>
      </c>
      <c r="N445" s="2">
        <v>0</v>
      </c>
      <c r="O445" s="2">
        <v>44.3</v>
      </c>
      <c r="P445" s="2">
        <v>918.4</v>
      </c>
      <c r="Q445" s="4">
        <v>2573.1999999999998</v>
      </c>
      <c r="R445" s="4">
        <v>1205.7</v>
      </c>
      <c r="S445" s="2">
        <v>0</v>
      </c>
      <c r="T445" s="2">
        <v>0</v>
      </c>
      <c r="U445" s="2">
        <v>0</v>
      </c>
      <c r="V445" s="2">
        <v>0</v>
      </c>
      <c r="W445" s="2">
        <v>0</v>
      </c>
      <c r="X445" s="2">
        <v>0</v>
      </c>
      <c r="Y445" s="2">
        <v>923.8</v>
      </c>
      <c r="Z445" s="4">
        <v>12606.6</v>
      </c>
      <c r="AA445" s="4">
        <v>13402.5</v>
      </c>
      <c r="AB445" s="4">
        <v>58660.2</v>
      </c>
      <c r="AC445" s="4">
        <v>17602.900000000001</v>
      </c>
      <c r="AD445" s="4">
        <v>230618.1</v>
      </c>
      <c r="AE445" s="2">
        <v>0</v>
      </c>
      <c r="AF445" s="2">
        <v>0</v>
      </c>
      <c r="AG445" s="2">
        <v>0</v>
      </c>
      <c r="AH445" s="2">
        <v>0</v>
      </c>
      <c r="AI445" s="2">
        <v>0</v>
      </c>
      <c r="AJ445" s="2">
        <v>0</v>
      </c>
      <c r="AK445" s="2">
        <v>0</v>
      </c>
      <c r="AL445" s="2">
        <v>0</v>
      </c>
      <c r="AM445" s="2">
        <v>0</v>
      </c>
      <c r="AN445" s="3">
        <f t="shared" si="24"/>
        <v>2228.3000000000002</v>
      </c>
      <c r="AO445">
        <f t="shared" si="25"/>
        <v>338555.7</v>
      </c>
      <c r="AP445">
        <f t="shared" si="26"/>
        <v>0</v>
      </c>
      <c r="AQ445" s="3">
        <f t="shared" si="27"/>
        <v>340784</v>
      </c>
    </row>
    <row r="446" spans="1:43" x14ac:dyDescent="0.25">
      <c r="A446" s="2">
        <v>10</v>
      </c>
      <c r="B446" s="2">
        <v>2021</v>
      </c>
      <c r="C446" s="2">
        <v>12</v>
      </c>
      <c r="D446" s="2">
        <v>831.1</v>
      </c>
      <c r="E446" s="4">
        <v>1569.1</v>
      </c>
      <c r="F446" s="2">
        <v>655.7</v>
      </c>
      <c r="G446" s="2">
        <v>0</v>
      </c>
      <c r="H446" s="2">
        <v>0</v>
      </c>
      <c r="I446" s="2">
        <v>0</v>
      </c>
      <c r="J446" s="2">
        <v>0</v>
      </c>
      <c r="K446" s="2">
        <v>0</v>
      </c>
      <c r="L446" s="2">
        <v>0</v>
      </c>
      <c r="M446" s="2">
        <v>0</v>
      </c>
      <c r="N446" s="2">
        <v>0</v>
      </c>
      <c r="O446" s="2">
        <v>47.8</v>
      </c>
      <c r="P446" s="4">
        <v>1265.2</v>
      </c>
      <c r="Q446" s="4">
        <v>2666.6</v>
      </c>
      <c r="R446" s="4">
        <v>1268.3</v>
      </c>
      <c r="S446" s="2">
        <v>0</v>
      </c>
      <c r="T446" s="2">
        <v>0</v>
      </c>
      <c r="U446" s="2">
        <v>0</v>
      </c>
      <c r="V446" s="2">
        <v>0</v>
      </c>
      <c r="W446" s="2">
        <v>0</v>
      </c>
      <c r="X446" s="2">
        <v>0</v>
      </c>
      <c r="Y446" s="2">
        <v>903.1</v>
      </c>
      <c r="Z446" s="4">
        <v>15347.2</v>
      </c>
      <c r="AA446" s="4">
        <v>12938.8</v>
      </c>
      <c r="AB446" s="4">
        <v>100249.60000000001</v>
      </c>
      <c r="AC446" s="4">
        <v>24728</v>
      </c>
      <c r="AD446" s="4">
        <v>243846</v>
      </c>
      <c r="AE446" s="2">
        <v>0</v>
      </c>
      <c r="AF446" s="2">
        <v>0</v>
      </c>
      <c r="AG446" s="2">
        <v>0</v>
      </c>
      <c r="AH446" s="2">
        <v>0</v>
      </c>
      <c r="AI446" s="2">
        <v>0</v>
      </c>
      <c r="AJ446" s="2">
        <v>0</v>
      </c>
      <c r="AK446" s="2">
        <v>0</v>
      </c>
      <c r="AL446" s="2">
        <v>0</v>
      </c>
      <c r="AM446" s="2">
        <v>0</v>
      </c>
      <c r="AN446" s="3">
        <f t="shared" si="24"/>
        <v>3055.8999999999996</v>
      </c>
      <c r="AO446">
        <f t="shared" si="25"/>
        <v>403260.6</v>
      </c>
      <c r="AP446">
        <f t="shared" si="26"/>
        <v>0</v>
      </c>
      <c r="AQ446" s="3">
        <f t="shared" si="27"/>
        <v>406316.5</v>
      </c>
    </row>
    <row r="447" spans="1:43" x14ac:dyDescent="0.25">
      <c r="A447" s="2">
        <v>11</v>
      </c>
      <c r="B447" s="2">
        <v>2021</v>
      </c>
      <c r="C447" s="2">
        <v>1</v>
      </c>
      <c r="D447" s="4">
        <v>147565.79999999999</v>
      </c>
      <c r="E447" s="4">
        <v>467609.5</v>
      </c>
      <c r="F447" s="4">
        <v>1012115.6</v>
      </c>
      <c r="G447" s="2">
        <v>301.10000000000002</v>
      </c>
      <c r="H447" s="4">
        <v>143977.4</v>
      </c>
      <c r="I447" s="2">
        <v>727.5</v>
      </c>
      <c r="J447" s="2">
        <v>-168.1</v>
      </c>
      <c r="K447" s="4">
        <v>131967.70000000001</v>
      </c>
      <c r="L447" s="4">
        <v>98519</v>
      </c>
      <c r="M447" s="2">
        <v>616.79999999999995</v>
      </c>
      <c r="N447" s="2">
        <v>895.1</v>
      </c>
      <c r="O447" s="2">
        <v>570.5</v>
      </c>
      <c r="P447" s="4">
        <v>25690.2</v>
      </c>
      <c r="Q447" s="4">
        <v>97889.600000000006</v>
      </c>
      <c r="R447" s="4">
        <v>62574.6</v>
      </c>
      <c r="S447" s="4">
        <v>1376.9</v>
      </c>
      <c r="T447" s="4">
        <v>15513.81</v>
      </c>
      <c r="U447" s="2">
        <v>0</v>
      </c>
      <c r="V447" s="4">
        <v>33318.699999999997</v>
      </c>
      <c r="W447" s="2">
        <v>0</v>
      </c>
      <c r="X447" s="4">
        <v>2282.6</v>
      </c>
      <c r="Y447" s="4">
        <v>50874.5</v>
      </c>
      <c r="Z447" s="4">
        <v>648733.19999999995</v>
      </c>
      <c r="AA447" s="4">
        <v>885554.8</v>
      </c>
      <c r="AB447" s="4">
        <v>316521.5</v>
      </c>
      <c r="AC447" s="4">
        <v>539823.49</v>
      </c>
      <c r="AD447" s="4">
        <v>332096.8</v>
      </c>
      <c r="AE447" s="2">
        <v>0</v>
      </c>
      <c r="AF447" s="2">
        <v>0</v>
      </c>
      <c r="AG447" s="4">
        <v>115832.41</v>
      </c>
      <c r="AH447" s="4">
        <v>2747631.19</v>
      </c>
      <c r="AI447" s="2">
        <v>0</v>
      </c>
      <c r="AJ447" s="2">
        <v>0</v>
      </c>
      <c r="AK447" s="2">
        <v>0</v>
      </c>
      <c r="AL447" s="2">
        <v>0</v>
      </c>
      <c r="AM447" s="2">
        <v>0</v>
      </c>
      <c r="AN447" s="3">
        <f t="shared" si="24"/>
        <v>2003232.2999999998</v>
      </c>
      <c r="AO447">
        <f t="shared" si="25"/>
        <v>3013716.3</v>
      </c>
      <c r="AP447">
        <f t="shared" si="26"/>
        <v>2863463.6</v>
      </c>
      <c r="AQ447" s="3">
        <f t="shared" si="27"/>
        <v>7880412.1999999993</v>
      </c>
    </row>
    <row r="448" spans="1:43" x14ac:dyDescent="0.25">
      <c r="A448" s="2">
        <v>11</v>
      </c>
      <c r="B448" s="2">
        <v>2021</v>
      </c>
      <c r="C448" s="2">
        <v>2</v>
      </c>
      <c r="D448" s="4">
        <v>135009.4</v>
      </c>
      <c r="E448" s="4">
        <v>414994.4</v>
      </c>
      <c r="F448" s="4">
        <v>874310.7</v>
      </c>
      <c r="G448" s="2">
        <v>288.7</v>
      </c>
      <c r="H448" s="4">
        <v>119104</v>
      </c>
      <c r="I448" s="4">
        <v>1052.8</v>
      </c>
      <c r="J448" s="2">
        <v>-783.8</v>
      </c>
      <c r="K448" s="4">
        <v>108000.7</v>
      </c>
      <c r="L448" s="4">
        <v>85551.4</v>
      </c>
      <c r="M448" s="2">
        <v>403</v>
      </c>
      <c r="N448" s="2">
        <v>881.1</v>
      </c>
      <c r="O448" s="2">
        <v>625.4</v>
      </c>
      <c r="P448" s="4">
        <v>25631.5</v>
      </c>
      <c r="Q448" s="4">
        <v>102700.7</v>
      </c>
      <c r="R448" s="4">
        <v>65046.8</v>
      </c>
      <c r="S448" s="2">
        <v>989.4</v>
      </c>
      <c r="T448" s="2">
        <v>0</v>
      </c>
      <c r="U448" s="2">
        <v>0</v>
      </c>
      <c r="V448" s="4">
        <v>28848.2</v>
      </c>
      <c r="W448" s="2">
        <v>0</v>
      </c>
      <c r="X448" s="4">
        <v>2053.8000000000002</v>
      </c>
      <c r="Y448" s="4">
        <v>50158.9</v>
      </c>
      <c r="Z448" s="4">
        <v>635868</v>
      </c>
      <c r="AA448" s="4">
        <v>933146.6</v>
      </c>
      <c r="AB448" s="4">
        <v>313094.59999999998</v>
      </c>
      <c r="AC448" s="4">
        <v>771453.9</v>
      </c>
      <c r="AD448" s="4">
        <v>410921.8</v>
      </c>
      <c r="AE448" s="2">
        <v>0</v>
      </c>
      <c r="AF448" s="2">
        <v>0</v>
      </c>
      <c r="AG448" s="4">
        <v>112487.67</v>
      </c>
      <c r="AH448" s="4">
        <v>1672153.43</v>
      </c>
      <c r="AI448" s="2">
        <v>0</v>
      </c>
      <c r="AJ448" s="2">
        <v>0</v>
      </c>
      <c r="AK448" s="2">
        <v>0</v>
      </c>
      <c r="AL448" s="2">
        <v>0</v>
      </c>
      <c r="AM448" s="2">
        <v>0</v>
      </c>
      <c r="AN448" s="3">
        <f t="shared" si="24"/>
        <v>1737931.2999999998</v>
      </c>
      <c r="AO448">
        <f t="shared" si="25"/>
        <v>3341420.6999999997</v>
      </c>
      <c r="AP448">
        <f t="shared" si="26"/>
        <v>1784641.0999999999</v>
      </c>
      <c r="AQ448" s="3">
        <f t="shared" si="27"/>
        <v>6863993.0999999996</v>
      </c>
    </row>
    <row r="449" spans="1:43" x14ac:dyDescent="0.25">
      <c r="A449" s="2">
        <v>11</v>
      </c>
      <c r="B449" s="2">
        <v>2021</v>
      </c>
      <c r="C449" s="2">
        <v>3</v>
      </c>
      <c r="D449" s="4">
        <v>123925.8</v>
      </c>
      <c r="E449" s="4">
        <v>341501.5</v>
      </c>
      <c r="F449" s="4">
        <v>855814.8</v>
      </c>
      <c r="G449" s="2">
        <v>304.7</v>
      </c>
      <c r="H449" s="4">
        <v>102487.3</v>
      </c>
      <c r="I449" s="2">
        <v>16.899999999999999</v>
      </c>
      <c r="J449" s="2">
        <v>0</v>
      </c>
      <c r="K449" s="4">
        <v>86474.2</v>
      </c>
      <c r="L449" s="4">
        <v>66614.7</v>
      </c>
      <c r="M449" s="2">
        <v>403.8</v>
      </c>
      <c r="N449" s="2">
        <v>896.5</v>
      </c>
      <c r="O449" s="2">
        <v>623</v>
      </c>
      <c r="P449" s="4">
        <v>22864</v>
      </c>
      <c r="Q449" s="4">
        <v>93807</v>
      </c>
      <c r="R449" s="4">
        <v>57334.1</v>
      </c>
      <c r="S449" s="2">
        <v>882.3</v>
      </c>
      <c r="T449" s="4">
        <v>191944.04</v>
      </c>
      <c r="U449" s="4">
        <v>53803.75</v>
      </c>
      <c r="V449" s="4">
        <v>32013.599999999999</v>
      </c>
      <c r="W449" s="2">
        <v>0</v>
      </c>
      <c r="X449" s="4">
        <v>2045.4</v>
      </c>
      <c r="Y449" s="4">
        <v>49084.6</v>
      </c>
      <c r="Z449" s="4">
        <v>598184.80000000005</v>
      </c>
      <c r="AA449" s="4">
        <v>802961.5</v>
      </c>
      <c r="AB449" s="4">
        <v>308519.40000000002</v>
      </c>
      <c r="AC449" s="4">
        <v>368550.46</v>
      </c>
      <c r="AD449" s="4">
        <v>363193.95</v>
      </c>
      <c r="AE449" s="2">
        <v>0</v>
      </c>
      <c r="AF449" s="2">
        <v>0</v>
      </c>
      <c r="AG449" s="2">
        <v>0</v>
      </c>
      <c r="AH449" s="4">
        <v>2941398.1</v>
      </c>
      <c r="AI449" s="2">
        <v>0</v>
      </c>
      <c r="AJ449" s="2">
        <v>0</v>
      </c>
      <c r="AK449" s="2">
        <v>0</v>
      </c>
      <c r="AL449" s="2">
        <v>0</v>
      </c>
      <c r="AM449" s="2">
        <v>0</v>
      </c>
      <c r="AN449" s="3">
        <f t="shared" si="24"/>
        <v>1577543.7</v>
      </c>
      <c r="AO449">
        <f t="shared" si="25"/>
        <v>2946708.4000000004</v>
      </c>
      <c r="AP449">
        <f t="shared" si="26"/>
        <v>2941398.1</v>
      </c>
      <c r="AQ449" s="3">
        <f t="shared" si="27"/>
        <v>7465650.2000000011</v>
      </c>
    </row>
    <row r="450" spans="1:43" x14ac:dyDescent="0.25">
      <c r="A450" s="2">
        <v>11</v>
      </c>
      <c r="B450" s="2">
        <v>2021</v>
      </c>
      <c r="C450" s="2">
        <v>4</v>
      </c>
      <c r="D450" s="4">
        <v>125033.2</v>
      </c>
      <c r="E450" s="4">
        <v>346437.2</v>
      </c>
      <c r="F450" s="4">
        <v>880129.8</v>
      </c>
      <c r="G450" s="2">
        <v>270.5</v>
      </c>
      <c r="H450" s="4">
        <v>75279.199999999997</v>
      </c>
      <c r="I450" s="2">
        <v>22.5</v>
      </c>
      <c r="J450" s="2">
        <v>0</v>
      </c>
      <c r="K450" s="4">
        <v>62142.1</v>
      </c>
      <c r="L450" s="4">
        <v>50263.199999999997</v>
      </c>
      <c r="M450" s="2">
        <v>296.7</v>
      </c>
      <c r="N450" s="2">
        <v>966.6</v>
      </c>
      <c r="O450" s="4">
        <v>1196.5999999999999</v>
      </c>
      <c r="P450" s="4">
        <v>22298.3</v>
      </c>
      <c r="Q450" s="4">
        <v>87594.4</v>
      </c>
      <c r="R450" s="4">
        <v>54340.800000000003</v>
      </c>
      <c r="S450" s="2">
        <v>453.2</v>
      </c>
      <c r="T450" s="2">
        <v>0</v>
      </c>
      <c r="U450" s="2">
        <v>0</v>
      </c>
      <c r="V450" s="4">
        <v>32752.799999999999</v>
      </c>
      <c r="W450" s="2">
        <v>0</v>
      </c>
      <c r="X450" s="4">
        <v>2096.3000000000002</v>
      </c>
      <c r="Y450" s="4">
        <v>46065</v>
      </c>
      <c r="Z450" s="4">
        <v>587905.30000000005</v>
      </c>
      <c r="AA450" s="4">
        <v>794890.6</v>
      </c>
      <c r="AB450" s="4">
        <v>288339.7</v>
      </c>
      <c r="AC450" s="4">
        <v>682312.7</v>
      </c>
      <c r="AD450" s="4">
        <v>402462.8</v>
      </c>
      <c r="AE450" s="2">
        <v>0</v>
      </c>
      <c r="AF450" s="2">
        <v>0</v>
      </c>
      <c r="AG450" s="2">
        <v>0</v>
      </c>
      <c r="AH450" s="4">
        <v>10268302.5</v>
      </c>
      <c r="AI450" s="2">
        <v>0</v>
      </c>
      <c r="AJ450" s="4">
        <v>-7589502.7999999998</v>
      </c>
      <c r="AK450" s="2">
        <v>0</v>
      </c>
      <c r="AL450" s="2">
        <v>0</v>
      </c>
      <c r="AM450" s="2">
        <v>0</v>
      </c>
      <c r="AN450" s="3">
        <f t="shared" si="24"/>
        <v>1539874.4000000001</v>
      </c>
      <c r="AO450">
        <f t="shared" si="25"/>
        <v>3003675.0999999996</v>
      </c>
      <c r="AP450">
        <f t="shared" si="26"/>
        <v>2678799.7000000002</v>
      </c>
      <c r="AQ450" s="3">
        <f t="shared" si="27"/>
        <v>7222349.2000000002</v>
      </c>
    </row>
    <row r="451" spans="1:43" x14ac:dyDescent="0.25">
      <c r="A451" s="2">
        <v>11</v>
      </c>
      <c r="B451" s="2">
        <v>2021</v>
      </c>
      <c r="C451" s="2">
        <v>5</v>
      </c>
      <c r="D451" s="4">
        <v>84065.4</v>
      </c>
      <c r="E451" s="4">
        <v>249268.1</v>
      </c>
      <c r="F451" s="4">
        <v>571220.30000000005</v>
      </c>
      <c r="G451" s="2">
        <v>234</v>
      </c>
      <c r="H451" s="4">
        <v>39384.5</v>
      </c>
      <c r="I451" s="2">
        <v>13.7</v>
      </c>
      <c r="J451" s="2">
        <v>0</v>
      </c>
      <c r="K451" s="4">
        <v>31818.6</v>
      </c>
      <c r="L451" s="4">
        <v>28088.1</v>
      </c>
      <c r="M451" s="2">
        <v>180.5</v>
      </c>
      <c r="N451" s="2">
        <v>840.4</v>
      </c>
      <c r="O451" s="4">
        <v>1492.9</v>
      </c>
      <c r="P451" s="4">
        <v>17867</v>
      </c>
      <c r="Q451" s="4">
        <v>77740.5</v>
      </c>
      <c r="R451" s="4">
        <v>40061.699999999997</v>
      </c>
      <c r="S451" s="2">
        <v>241.1</v>
      </c>
      <c r="T451" s="2">
        <v>44</v>
      </c>
      <c r="U451" s="2">
        <v>0</v>
      </c>
      <c r="V451" s="4">
        <v>30215.599999999999</v>
      </c>
      <c r="W451" s="2">
        <v>0</v>
      </c>
      <c r="X451" s="4">
        <v>1865.6</v>
      </c>
      <c r="Y451" s="4">
        <v>40881.199999999997</v>
      </c>
      <c r="Z451" s="4">
        <v>490656.2</v>
      </c>
      <c r="AA451" s="4">
        <v>578700.6</v>
      </c>
      <c r="AB451" s="4">
        <v>282611.3</v>
      </c>
      <c r="AC451" s="4">
        <v>376877.2</v>
      </c>
      <c r="AD451" s="4">
        <v>441250.2</v>
      </c>
      <c r="AE451" s="2">
        <v>0</v>
      </c>
      <c r="AF451" s="2">
        <v>0</v>
      </c>
      <c r="AG451" s="4">
        <v>1458.89</v>
      </c>
      <c r="AH451" s="4">
        <v>-5196673.6900000004</v>
      </c>
      <c r="AI451" s="2">
        <v>0</v>
      </c>
      <c r="AJ451" s="4">
        <v>7589502.7999999998</v>
      </c>
      <c r="AK451" s="2">
        <v>0</v>
      </c>
      <c r="AL451" s="2">
        <v>0</v>
      </c>
      <c r="AM451" s="2">
        <v>0</v>
      </c>
      <c r="AN451" s="3">
        <f t="shared" si="24"/>
        <v>1004273.2</v>
      </c>
      <c r="AO451">
        <f t="shared" si="25"/>
        <v>2381345.5</v>
      </c>
      <c r="AP451">
        <f t="shared" si="26"/>
        <v>2394287.9999999991</v>
      </c>
      <c r="AQ451" s="3">
        <f t="shared" si="27"/>
        <v>5779906.6999999993</v>
      </c>
    </row>
    <row r="452" spans="1:43" x14ac:dyDescent="0.25">
      <c r="A452" s="2">
        <v>11</v>
      </c>
      <c r="B452" s="2">
        <v>2021</v>
      </c>
      <c r="C452" s="2">
        <v>6</v>
      </c>
      <c r="D452" s="4">
        <v>69478.100000000006</v>
      </c>
      <c r="E452" s="4">
        <v>217644.2</v>
      </c>
      <c r="F452" s="4">
        <v>472055.3</v>
      </c>
      <c r="G452" s="2">
        <v>201.1</v>
      </c>
      <c r="H452" s="4">
        <v>27499</v>
      </c>
      <c r="I452" s="2">
        <v>15.8</v>
      </c>
      <c r="J452" s="2">
        <v>0</v>
      </c>
      <c r="K452" s="4">
        <v>22488.799999999999</v>
      </c>
      <c r="L452" s="4">
        <v>23207.9</v>
      </c>
      <c r="M452" s="2">
        <v>91.8</v>
      </c>
      <c r="N452" s="2">
        <v>946.1</v>
      </c>
      <c r="O452" s="4">
        <v>1360.1</v>
      </c>
      <c r="P452" s="4">
        <v>17470.7</v>
      </c>
      <c r="Q452" s="4">
        <v>77080.800000000003</v>
      </c>
      <c r="R452" s="4">
        <v>34264.6</v>
      </c>
      <c r="S452" s="2">
        <v>119.6</v>
      </c>
      <c r="T452" s="4">
        <v>-27695.66</v>
      </c>
      <c r="U452" s="2">
        <v>0</v>
      </c>
      <c r="V452" s="4">
        <v>30418.400000000001</v>
      </c>
      <c r="W452" s="2">
        <v>0</v>
      </c>
      <c r="X452" s="4">
        <v>1789.9</v>
      </c>
      <c r="Y452" s="4">
        <v>39483.599999999999</v>
      </c>
      <c r="Z452" s="4">
        <v>480868</v>
      </c>
      <c r="AA452" s="4">
        <v>682204.7</v>
      </c>
      <c r="AB452" s="4">
        <v>258097</v>
      </c>
      <c r="AC452" s="4">
        <v>528367.86</v>
      </c>
      <c r="AD452" s="4">
        <v>216856.5</v>
      </c>
      <c r="AE452" s="2">
        <v>0</v>
      </c>
      <c r="AF452" s="2">
        <v>0</v>
      </c>
      <c r="AG452" s="2">
        <v>0</v>
      </c>
      <c r="AH452" s="4">
        <v>2486667.5</v>
      </c>
      <c r="AI452" s="2">
        <v>0</v>
      </c>
      <c r="AJ452" s="2">
        <v>0</v>
      </c>
      <c r="AK452" s="2">
        <v>0</v>
      </c>
      <c r="AL452" s="2">
        <v>0</v>
      </c>
      <c r="AM452" s="2">
        <v>0</v>
      </c>
      <c r="AN452" s="3">
        <f t="shared" ref="AN452:AN515" si="28">SUM(D452:M452)</f>
        <v>832682.00000000023</v>
      </c>
      <c r="AO452">
        <f t="shared" ref="AO452:AO515" si="29">SUM(N452:AD452)</f>
        <v>2341632.1999999997</v>
      </c>
      <c r="AP452">
        <f t="shared" ref="AP452:AP515" si="30">SUM(AE452:AM452)</f>
        <v>2486667.5</v>
      </c>
      <c r="AQ452" s="3">
        <f t="shared" ref="AQ452:AQ515" si="31">SUM(AN452:AP452)</f>
        <v>5660981.7000000002</v>
      </c>
    </row>
    <row r="453" spans="1:43" x14ac:dyDescent="0.25">
      <c r="A453" s="2">
        <v>11</v>
      </c>
      <c r="B453" s="2">
        <v>2021</v>
      </c>
      <c r="C453" s="2">
        <v>7</v>
      </c>
      <c r="D453" s="4">
        <v>48522.3</v>
      </c>
      <c r="E453" s="4">
        <v>194395.4</v>
      </c>
      <c r="F453" s="4">
        <v>374138</v>
      </c>
      <c r="G453" s="2">
        <v>231</v>
      </c>
      <c r="H453" s="4">
        <v>31212.1</v>
      </c>
      <c r="I453" s="2">
        <v>476</v>
      </c>
      <c r="J453" s="2">
        <v>0</v>
      </c>
      <c r="K453" s="4">
        <v>15898.9</v>
      </c>
      <c r="L453" s="4">
        <v>14716.4</v>
      </c>
      <c r="M453" s="2">
        <v>0</v>
      </c>
      <c r="N453" s="2">
        <v>946.1</v>
      </c>
      <c r="O453" s="4">
        <v>1289.7</v>
      </c>
      <c r="P453" s="4">
        <v>18124.7</v>
      </c>
      <c r="Q453" s="4">
        <v>60762.5</v>
      </c>
      <c r="R453" s="4">
        <v>48697.2</v>
      </c>
      <c r="S453" s="2">
        <v>0</v>
      </c>
      <c r="T453" s="2">
        <v>0</v>
      </c>
      <c r="U453" s="2">
        <v>0</v>
      </c>
      <c r="V453" s="4">
        <v>32439.7</v>
      </c>
      <c r="W453" s="2">
        <v>0</v>
      </c>
      <c r="X453" s="4">
        <v>2284.1999999999998</v>
      </c>
      <c r="Y453" s="4">
        <v>30018.1</v>
      </c>
      <c r="Z453" s="4">
        <v>456604.4</v>
      </c>
      <c r="AA453" s="4">
        <v>629530.6</v>
      </c>
      <c r="AB453" s="4">
        <v>274306.2</v>
      </c>
      <c r="AC453" s="4">
        <v>490228.8</v>
      </c>
      <c r="AD453" s="4">
        <v>397068.9</v>
      </c>
      <c r="AE453" s="2">
        <v>0</v>
      </c>
      <c r="AF453" s="2">
        <v>0</v>
      </c>
      <c r="AG453" s="2">
        <v>0</v>
      </c>
      <c r="AH453" s="4">
        <v>1317823.7</v>
      </c>
      <c r="AI453" s="2">
        <v>0</v>
      </c>
      <c r="AJ453" s="2">
        <v>0</v>
      </c>
      <c r="AK453" s="2">
        <v>0</v>
      </c>
      <c r="AL453" s="2">
        <v>0</v>
      </c>
      <c r="AM453" s="2">
        <v>0</v>
      </c>
      <c r="AN453" s="3">
        <f t="shared" si="28"/>
        <v>679590.1</v>
      </c>
      <c r="AO453">
        <f t="shared" si="29"/>
        <v>2442301.1</v>
      </c>
      <c r="AP453">
        <f t="shared" si="30"/>
        <v>1317823.7</v>
      </c>
      <c r="AQ453" s="3">
        <f t="shared" si="31"/>
        <v>4439714.9000000004</v>
      </c>
    </row>
    <row r="454" spans="1:43" x14ac:dyDescent="0.25">
      <c r="A454" s="2">
        <v>11</v>
      </c>
      <c r="B454" s="2">
        <v>2021</v>
      </c>
      <c r="C454" s="2">
        <v>8</v>
      </c>
      <c r="D454" s="4">
        <v>45898.400000000001</v>
      </c>
      <c r="E454" s="4">
        <v>181084</v>
      </c>
      <c r="F454" s="4">
        <v>319769.3</v>
      </c>
      <c r="G454" s="2">
        <v>211.1</v>
      </c>
      <c r="H454" s="4">
        <v>23290.7</v>
      </c>
      <c r="I454" s="2">
        <v>242.3</v>
      </c>
      <c r="J454" s="2">
        <v>0</v>
      </c>
      <c r="K454" s="4">
        <v>11983.2</v>
      </c>
      <c r="L454" s="4">
        <v>10536.5</v>
      </c>
      <c r="M454" s="2">
        <v>0</v>
      </c>
      <c r="N454" s="2">
        <v>961.5</v>
      </c>
      <c r="O454" s="4">
        <v>2747.6</v>
      </c>
      <c r="P454" s="4">
        <v>16442.7</v>
      </c>
      <c r="Q454" s="4">
        <v>60343.3</v>
      </c>
      <c r="R454" s="4">
        <v>44843.9</v>
      </c>
      <c r="S454" s="2">
        <v>0</v>
      </c>
      <c r="T454" s="2">
        <v>0</v>
      </c>
      <c r="U454" s="2">
        <v>0</v>
      </c>
      <c r="V454" s="4">
        <v>32315.599999999999</v>
      </c>
      <c r="W454" s="2">
        <v>0</v>
      </c>
      <c r="X454" s="4">
        <v>1835.7</v>
      </c>
      <c r="Y454" s="4">
        <v>29252.5</v>
      </c>
      <c r="Z454" s="4">
        <v>446299.1</v>
      </c>
      <c r="AA454" s="4">
        <v>602217.69999999995</v>
      </c>
      <c r="AB454" s="4">
        <v>245721.7</v>
      </c>
      <c r="AC454" s="4">
        <v>484592.6</v>
      </c>
      <c r="AD454" s="4">
        <v>341336.8</v>
      </c>
      <c r="AE454" s="2">
        <v>0</v>
      </c>
      <c r="AF454" s="2">
        <v>0</v>
      </c>
      <c r="AG454" s="2">
        <v>0</v>
      </c>
      <c r="AH454" s="4">
        <v>1993864.8</v>
      </c>
      <c r="AI454" s="2">
        <v>0</v>
      </c>
      <c r="AJ454" s="2">
        <v>0</v>
      </c>
      <c r="AK454" s="2">
        <v>0</v>
      </c>
      <c r="AL454" s="2">
        <v>0</v>
      </c>
      <c r="AM454" s="2">
        <v>0</v>
      </c>
      <c r="AN454" s="3">
        <f t="shared" si="28"/>
        <v>593015.49999999988</v>
      </c>
      <c r="AO454">
        <f t="shared" si="29"/>
        <v>2308910.6999999997</v>
      </c>
      <c r="AP454">
        <f t="shared" si="30"/>
        <v>1993864.8</v>
      </c>
      <c r="AQ454" s="3">
        <f t="shared" si="31"/>
        <v>4895791</v>
      </c>
    </row>
    <row r="455" spans="1:43" x14ac:dyDescent="0.25">
      <c r="A455" s="2">
        <v>11</v>
      </c>
      <c r="B455" s="2">
        <v>2021</v>
      </c>
      <c r="C455" s="2">
        <v>9</v>
      </c>
      <c r="D455" s="4">
        <v>50064.800000000003</v>
      </c>
      <c r="E455" s="4">
        <v>197359.2</v>
      </c>
      <c r="F455" s="4">
        <v>363045.5</v>
      </c>
      <c r="G455" s="2">
        <v>217.4</v>
      </c>
      <c r="H455" s="4">
        <v>28444.7</v>
      </c>
      <c r="I455" s="2">
        <v>253.3</v>
      </c>
      <c r="J455" s="2">
        <v>0</v>
      </c>
      <c r="K455" s="4">
        <v>13690.1</v>
      </c>
      <c r="L455" s="4">
        <v>12890</v>
      </c>
      <c r="M455" s="2">
        <v>0</v>
      </c>
      <c r="N455" s="2">
        <v>951.2</v>
      </c>
      <c r="O455" s="4">
        <v>1176.4000000000001</v>
      </c>
      <c r="P455" s="4">
        <v>17848.7</v>
      </c>
      <c r="Q455" s="4">
        <v>62334.5</v>
      </c>
      <c r="R455" s="4">
        <v>47032.9</v>
      </c>
      <c r="S455" s="2">
        <v>0</v>
      </c>
      <c r="T455" s="4">
        <v>5205.46</v>
      </c>
      <c r="U455" s="4">
        <v>2161.67</v>
      </c>
      <c r="V455" s="4">
        <v>34046.9</v>
      </c>
      <c r="W455" s="2">
        <v>0</v>
      </c>
      <c r="X455" s="4">
        <v>2275.6999999999998</v>
      </c>
      <c r="Y455" s="4">
        <v>31954.6</v>
      </c>
      <c r="Z455" s="4">
        <v>470688.9</v>
      </c>
      <c r="AA455" s="4">
        <v>664084.30000000005</v>
      </c>
      <c r="AB455" s="4">
        <v>306397.09999999998</v>
      </c>
      <c r="AC455" s="4">
        <v>489210.24</v>
      </c>
      <c r="AD455" s="4">
        <v>457688.83</v>
      </c>
      <c r="AE455" s="2">
        <v>0</v>
      </c>
      <c r="AF455" s="2">
        <v>0</v>
      </c>
      <c r="AG455" s="4">
        <v>179082.35</v>
      </c>
      <c r="AH455" s="4">
        <v>1784507.35</v>
      </c>
      <c r="AI455" s="2">
        <v>0</v>
      </c>
      <c r="AJ455" s="2">
        <v>0</v>
      </c>
      <c r="AK455" s="2">
        <v>0</v>
      </c>
      <c r="AL455" s="2">
        <v>0</v>
      </c>
      <c r="AM455" s="2">
        <v>0</v>
      </c>
      <c r="AN455" s="3">
        <f t="shared" si="28"/>
        <v>665965</v>
      </c>
      <c r="AO455">
        <f t="shared" si="29"/>
        <v>2593057.4000000004</v>
      </c>
      <c r="AP455">
        <f t="shared" si="30"/>
        <v>1963589.7000000002</v>
      </c>
      <c r="AQ455" s="3">
        <f t="shared" si="31"/>
        <v>5222612.1000000006</v>
      </c>
    </row>
    <row r="456" spans="1:43" x14ac:dyDescent="0.25">
      <c r="A456" s="2">
        <v>11</v>
      </c>
      <c r="B456" s="2">
        <v>2021</v>
      </c>
      <c r="C456" s="2">
        <v>10</v>
      </c>
      <c r="D456" s="4">
        <v>51438.8</v>
      </c>
      <c r="E456" s="4">
        <v>198365.7</v>
      </c>
      <c r="F456" s="4">
        <v>423636.9</v>
      </c>
      <c r="G456" s="2">
        <v>217.6</v>
      </c>
      <c r="H456" s="4">
        <v>38892.5</v>
      </c>
      <c r="I456" s="2">
        <v>395.7</v>
      </c>
      <c r="J456" s="2">
        <v>0</v>
      </c>
      <c r="K456" s="4">
        <v>18176.2</v>
      </c>
      <c r="L456" s="4">
        <v>15938.7</v>
      </c>
      <c r="M456" s="2">
        <v>0</v>
      </c>
      <c r="N456" s="2">
        <v>909.1</v>
      </c>
      <c r="O456" s="2">
        <v>788.9</v>
      </c>
      <c r="P456" s="4">
        <v>17521.400000000001</v>
      </c>
      <c r="Q456" s="4">
        <v>56656.1</v>
      </c>
      <c r="R456" s="4">
        <v>45722.3</v>
      </c>
      <c r="S456" s="2">
        <v>0</v>
      </c>
      <c r="T456" s="2">
        <v>0</v>
      </c>
      <c r="U456" s="2">
        <v>0</v>
      </c>
      <c r="V456" s="4">
        <v>30850.2</v>
      </c>
      <c r="W456" s="2">
        <v>0</v>
      </c>
      <c r="X456" s="4">
        <v>2261.4</v>
      </c>
      <c r="Y456" s="4">
        <v>30248.1</v>
      </c>
      <c r="Z456" s="4">
        <v>459299.5</v>
      </c>
      <c r="AA456" s="4">
        <v>734299</v>
      </c>
      <c r="AB456" s="4">
        <v>274682.59999999998</v>
      </c>
      <c r="AC456" s="4">
        <v>517321.5</v>
      </c>
      <c r="AD456" s="4">
        <v>201103.8</v>
      </c>
      <c r="AE456" s="2">
        <v>0</v>
      </c>
      <c r="AF456" s="2">
        <v>0</v>
      </c>
      <c r="AG456" s="4">
        <v>58166.52</v>
      </c>
      <c r="AH456" s="4">
        <v>1851345.58</v>
      </c>
      <c r="AI456" s="2">
        <v>0</v>
      </c>
      <c r="AJ456" s="2">
        <v>0</v>
      </c>
      <c r="AK456" s="2">
        <v>0</v>
      </c>
      <c r="AL456" s="2">
        <v>0</v>
      </c>
      <c r="AM456" s="2">
        <v>0</v>
      </c>
      <c r="AN456" s="3">
        <f t="shared" si="28"/>
        <v>747062.09999999986</v>
      </c>
      <c r="AO456">
        <f t="shared" si="29"/>
        <v>2371663.9</v>
      </c>
      <c r="AP456">
        <f t="shared" si="30"/>
        <v>1909512.1</v>
      </c>
      <c r="AQ456" s="3">
        <f t="shared" si="31"/>
        <v>5028238.0999999996</v>
      </c>
    </row>
    <row r="457" spans="1:43" x14ac:dyDescent="0.25">
      <c r="A457" s="2">
        <v>11</v>
      </c>
      <c r="B457" s="2">
        <v>2021</v>
      </c>
      <c r="C457" s="2">
        <v>11</v>
      </c>
      <c r="D457" s="4">
        <v>67340.399999999994</v>
      </c>
      <c r="E457" s="4">
        <v>233431.1</v>
      </c>
      <c r="F457" s="4">
        <v>616550.40000000002</v>
      </c>
      <c r="G457" s="2">
        <v>249.4</v>
      </c>
      <c r="H457" s="4">
        <v>101680.7</v>
      </c>
      <c r="I457" s="4">
        <v>2552.1</v>
      </c>
      <c r="J457" s="2">
        <v>0</v>
      </c>
      <c r="K457" s="4">
        <v>60392.3</v>
      </c>
      <c r="L457" s="4">
        <v>46163.4</v>
      </c>
      <c r="M457" s="2">
        <v>0</v>
      </c>
      <c r="N457" s="2">
        <v>881.1</v>
      </c>
      <c r="O457" s="2">
        <v>890.2</v>
      </c>
      <c r="P457" s="4">
        <v>20180.8</v>
      </c>
      <c r="Q457" s="4">
        <v>66862.899999999994</v>
      </c>
      <c r="R457" s="4">
        <v>57302.1</v>
      </c>
      <c r="S457" s="2">
        <v>0</v>
      </c>
      <c r="T457" s="2">
        <v>0</v>
      </c>
      <c r="U457" s="2">
        <v>0</v>
      </c>
      <c r="V457" s="4">
        <v>33601.699999999997</v>
      </c>
      <c r="W457" s="2">
        <v>0</v>
      </c>
      <c r="X457" s="4">
        <v>2217.3000000000002</v>
      </c>
      <c r="Y457" s="4">
        <v>34060.300000000003</v>
      </c>
      <c r="Z457" s="4">
        <v>507227.2</v>
      </c>
      <c r="AA457" s="4">
        <v>593262.69999999995</v>
      </c>
      <c r="AB457" s="4">
        <v>296165.40000000002</v>
      </c>
      <c r="AC457" s="4">
        <v>572291.80000000005</v>
      </c>
      <c r="AD457" s="4">
        <v>413267.1</v>
      </c>
      <c r="AE457" s="2">
        <v>0</v>
      </c>
      <c r="AF457" s="2">
        <v>0</v>
      </c>
      <c r="AG457" s="4">
        <v>75527.5</v>
      </c>
      <c r="AH457" s="4">
        <v>1681501</v>
      </c>
      <c r="AI457" s="2">
        <v>0</v>
      </c>
      <c r="AJ457" s="2">
        <v>0</v>
      </c>
      <c r="AK457" s="2">
        <v>0</v>
      </c>
      <c r="AL457" s="2">
        <v>0</v>
      </c>
      <c r="AM457" s="2">
        <v>0</v>
      </c>
      <c r="AN457" s="3">
        <f t="shared" si="28"/>
        <v>1128359.7999999998</v>
      </c>
      <c r="AO457">
        <f t="shared" si="29"/>
        <v>2598210.6</v>
      </c>
      <c r="AP457">
        <f t="shared" si="30"/>
        <v>1757028.5</v>
      </c>
      <c r="AQ457" s="3">
        <f t="shared" si="31"/>
        <v>5483598.9000000004</v>
      </c>
    </row>
    <row r="458" spans="1:43" x14ac:dyDescent="0.25">
      <c r="A458" s="2">
        <v>11</v>
      </c>
      <c r="B458" s="2">
        <v>2021</v>
      </c>
      <c r="C458" s="2">
        <v>12</v>
      </c>
      <c r="D458" s="4">
        <v>106324.9</v>
      </c>
      <c r="E458" s="4">
        <v>340827.6</v>
      </c>
      <c r="F458" s="4">
        <v>921094.9</v>
      </c>
      <c r="G458" s="2">
        <v>208.8</v>
      </c>
      <c r="H458" s="4">
        <v>154664.29999999999</v>
      </c>
      <c r="I458" s="4">
        <v>3534</v>
      </c>
      <c r="J458" s="2">
        <v>0</v>
      </c>
      <c r="K458" s="4">
        <v>94148.9</v>
      </c>
      <c r="L458" s="4">
        <v>60385.599999999999</v>
      </c>
      <c r="M458" s="2">
        <v>0</v>
      </c>
      <c r="N458" s="4">
        <v>1016.2</v>
      </c>
      <c r="O458" s="2">
        <v>655.7</v>
      </c>
      <c r="P458" s="4">
        <v>28001.599999999999</v>
      </c>
      <c r="Q458" s="4">
        <v>88206.9</v>
      </c>
      <c r="R458" s="4">
        <v>65756</v>
      </c>
      <c r="S458" s="2">
        <v>0</v>
      </c>
      <c r="T458" s="4">
        <v>12337.16</v>
      </c>
      <c r="U458" s="2">
        <v>0</v>
      </c>
      <c r="V458" s="4">
        <v>30936.799999999999</v>
      </c>
      <c r="W458" s="2">
        <v>0</v>
      </c>
      <c r="X458" s="4">
        <v>2424.4</v>
      </c>
      <c r="Y458" s="4">
        <v>40064.699999999997</v>
      </c>
      <c r="Z458" s="4">
        <v>617203.69999999995</v>
      </c>
      <c r="AA458" s="4">
        <v>859812.7</v>
      </c>
      <c r="AB458" s="4">
        <v>342285.4</v>
      </c>
      <c r="AC458" s="4">
        <v>535635.14</v>
      </c>
      <c r="AD458" s="4">
        <v>362105.8</v>
      </c>
      <c r="AE458" s="2">
        <v>0</v>
      </c>
      <c r="AF458" s="2">
        <v>0</v>
      </c>
      <c r="AG458" s="2">
        <v>0</v>
      </c>
      <c r="AH458" s="4">
        <v>2352129.4</v>
      </c>
      <c r="AI458" s="2">
        <v>0</v>
      </c>
      <c r="AJ458" s="2">
        <v>0</v>
      </c>
      <c r="AK458" s="2">
        <v>0</v>
      </c>
      <c r="AL458" s="2">
        <v>0</v>
      </c>
      <c r="AM458" s="2">
        <v>0</v>
      </c>
      <c r="AN458" s="3">
        <f t="shared" si="28"/>
        <v>1681189</v>
      </c>
      <c r="AO458">
        <f t="shared" si="29"/>
        <v>2986442.1999999997</v>
      </c>
      <c r="AP458">
        <f t="shared" si="30"/>
        <v>2352129.4</v>
      </c>
      <c r="AQ458" s="3">
        <f t="shared" si="31"/>
        <v>7019760.5999999996</v>
      </c>
    </row>
    <row r="459" spans="1:43" x14ac:dyDescent="0.25">
      <c r="A459" s="2">
        <v>13</v>
      </c>
      <c r="B459" s="2">
        <v>2021</v>
      </c>
      <c r="C459" s="2">
        <v>1</v>
      </c>
      <c r="D459" s="4">
        <v>45314</v>
      </c>
      <c r="E459" s="4">
        <v>119799.3</v>
      </c>
      <c r="F459" s="4">
        <v>512804</v>
      </c>
      <c r="G459" s="4">
        <v>1606.5</v>
      </c>
      <c r="H459" s="4">
        <v>111043</v>
      </c>
      <c r="I459" s="4">
        <v>3188.6</v>
      </c>
      <c r="J459" s="2">
        <v>0</v>
      </c>
      <c r="K459" s="4">
        <v>3669.7</v>
      </c>
      <c r="L459" s="4">
        <v>20015.400000000001</v>
      </c>
      <c r="M459" s="2">
        <v>0</v>
      </c>
      <c r="N459" s="2">
        <v>335.8</v>
      </c>
      <c r="O459" s="2">
        <v>138</v>
      </c>
      <c r="P459" s="4">
        <v>10057.1</v>
      </c>
      <c r="Q459" s="4">
        <v>37218.800000000003</v>
      </c>
      <c r="R459" s="4">
        <v>28482.799999999999</v>
      </c>
      <c r="S459" s="2">
        <v>4.7</v>
      </c>
      <c r="T459" s="2">
        <v>0</v>
      </c>
      <c r="U459" s="2">
        <v>0</v>
      </c>
      <c r="V459" s="2">
        <v>783.2</v>
      </c>
      <c r="W459" s="2">
        <v>0</v>
      </c>
      <c r="X459" s="2">
        <v>31.4</v>
      </c>
      <c r="Y459" s="4">
        <v>5674.6</v>
      </c>
      <c r="Z459" s="4">
        <v>178403.3</v>
      </c>
      <c r="AA459" s="4">
        <v>303098.90000000002</v>
      </c>
      <c r="AB459" s="4">
        <v>134486.9</v>
      </c>
      <c r="AC459" s="4">
        <v>92833.5</v>
      </c>
      <c r="AD459" s="2">
        <v>0</v>
      </c>
      <c r="AE459" s="2">
        <v>0</v>
      </c>
      <c r="AF459" s="2">
        <v>0</v>
      </c>
      <c r="AG459" s="2">
        <v>0</v>
      </c>
      <c r="AH459" s="2">
        <v>0</v>
      </c>
      <c r="AI459" s="2">
        <v>0</v>
      </c>
      <c r="AJ459" s="2">
        <v>0</v>
      </c>
      <c r="AK459" s="4">
        <v>11046534</v>
      </c>
      <c r="AL459" s="4">
        <v>8491.2000000000007</v>
      </c>
      <c r="AM459" s="2">
        <v>0</v>
      </c>
      <c r="AN459" s="3">
        <f t="shared" si="28"/>
        <v>817440.5</v>
      </c>
      <c r="AO459">
        <f t="shared" si="29"/>
        <v>791549</v>
      </c>
      <c r="AP459">
        <f t="shared" si="30"/>
        <v>11055025.199999999</v>
      </c>
      <c r="AQ459" s="3">
        <f t="shared" si="31"/>
        <v>12664014.699999999</v>
      </c>
    </row>
    <row r="460" spans="1:43" x14ac:dyDescent="0.25">
      <c r="A460" s="2">
        <v>13</v>
      </c>
      <c r="B460" s="2">
        <v>2021</v>
      </c>
      <c r="C460" s="2">
        <v>2</v>
      </c>
      <c r="D460" s="4">
        <v>39458.199999999997</v>
      </c>
      <c r="E460" s="4">
        <v>102463.3</v>
      </c>
      <c r="F460" s="4">
        <v>402073.9</v>
      </c>
      <c r="G460" s="4">
        <v>1757.9</v>
      </c>
      <c r="H460" s="4">
        <v>81101.3</v>
      </c>
      <c r="I460" s="4">
        <v>2289.1</v>
      </c>
      <c r="J460" s="2">
        <v>0</v>
      </c>
      <c r="K460" s="4">
        <v>5200.1000000000004</v>
      </c>
      <c r="L460" s="4">
        <v>17576.5</v>
      </c>
      <c r="M460" s="2">
        <v>0</v>
      </c>
      <c r="N460" s="2">
        <v>289.8</v>
      </c>
      <c r="O460" s="2">
        <v>126.6</v>
      </c>
      <c r="P460" s="4">
        <v>10169.5</v>
      </c>
      <c r="Q460" s="4">
        <v>38992.800000000003</v>
      </c>
      <c r="R460" s="4">
        <v>30945.3</v>
      </c>
      <c r="S460" s="2">
        <v>3.5</v>
      </c>
      <c r="T460" s="2">
        <v>0</v>
      </c>
      <c r="U460" s="2">
        <v>0</v>
      </c>
      <c r="V460" s="2">
        <v>671.2</v>
      </c>
      <c r="W460" s="2">
        <v>0</v>
      </c>
      <c r="X460" s="2">
        <v>26.3</v>
      </c>
      <c r="Y460" s="4">
        <v>6698.9</v>
      </c>
      <c r="Z460" s="4">
        <v>183069.8</v>
      </c>
      <c r="AA460" s="4">
        <v>301497.7</v>
      </c>
      <c r="AB460" s="4">
        <v>124108.1</v>
      </c>
      <c r="AC460" s="4">
        <v>92885.4</v>
      </c>
      <c r="AD460" s="2">
        <v>0</v>
      </c>
      <c r="AE460" s="2">
        <v>0</v>
      </c>
      <c r="AF460" s="2">
        <v>0</v>
      </c>
      <c r="AG460" s="2">
        <v>0</v>
      </c>
      <c r="AH460" s="2">
        <v>0</v>
      </c>
      <c r="AI460" s="2">
        <v>0</v>
      </c>
      <c r="AJ460" s="2">
        <v>0</v>
      </c>
      <c r="AK460" s="4">
        <v>10132326</v>
      </c>
      <c r="AL460" s="4">
        <v>8585.4</v>
      </c>
      <c r="AM460" s="2">
        <v>0</v>
      </c>
      <c r="AN460" s="3">
        <f t="shared" si="28"/>
        <v>651920.30000000005</v>
      </c>
      <c r="AO460">
        <f t="shared" si="29"/>
        <v>789484.89999999991</v>
      </c>
      <c r="AP460">
        <f t="shared" si="30"/>
        <v>10140911.4</v>
      </c>
      <c r="AQ460" s="3">
        <f t="shared" si="31"/>
        <v>11582316.6</v>
      </c>
    </row>
    <row r="461" spans="1:43" x14ac:dyDescent="0.25">
      <c r="A461" s="2">
        <v>13</v>
      </c>
      <c r="B461" s="2">
        <v>2021</v>
      </c>
      <c r="C461" s="2">
        <v>3</v>
      </c>
      <c r="D461" s="4">
        <v>38329.699999999997</v>
      </c>
      <c r="E461" s="4">
        <v>92411.6</v>
      </c>
      <c r="F461" s="4">
        <v>386892.79999999999</v>
      </c>
      <c r="G461" s="2">
        <v>747.1</v>
      </c>
      <c r="H461" s="4">
        <v>75748.7</v>
      </c>
      <c r="I461" s="4">
        <v>2289.3000000000002</v>
      </c>
      <c r="J461" s="2">
        <v>0</v>
      </c>
      <c r="K461" s="4">
        <v>2962.2</v>
      </c>
      <c r="L461" s="4">
        <v>16266</v>
      </c>
      <c r="M461" s="2">
        <v>0</v>
      </c>
      <c r="N461" s="2">
        <v>289.8</v>
      </c>
      <c r="O461" s="2">
        <v>146.5</v>
      </c>
      <c r="P461" s="4">
        <v>8724.7999999999993</v>
      </c>
      <c r="Q461" s="4">
        <v>34242.800000000003</v>
      </c>
      <c r="R461" s="4">
        <v>25668.400000000001</v>
      </c>
      <c r="S461" s="2">
        <v>9.4</v>
      </c>
      <c r="T461" s="2">
        <v>0</v>
      </c>
      <c r="U461" s="2">
        <v>0</v>
      </c>
      <c r="V461" s="2">
        <v>685.9</v>
      </c>
      <c r="W461" s="2">
        <v>0</v>
      </c>
      <c r="X461" s="2">
        <v>18.399999999999999</v>
      </c>
      <c r="Y461" s="4">
        <v>5915.7</v>
      </c>
      <c r="Z461" s="4">
        <v>169266.9</v>
      </c>
      <c r="AA461" s="4">
        <v>284904.8</v>
      </c>
      <c r="AB461" s="4">
        <v>106845.2</v>
      </c>
      <c r="AC461" s="4">
        <v>74182.399999999994</v>
      </c>
      <c r="AD461" s="2">
        <v>0</v>
      </c>
      <c r="AE461" s="2">
        <v>0</v>
      </c>
      <c r="AF461" s="2">
        <v>0</v>
      </c>
      <c r="AG461" s="2">
        <v>0</v>
      </c>
      <c r="AH461" s="2">
        <v>0</v>
      </c>
      <c r="AI461" s="2">
        <v>0</v>
      </c>
      <c r="AJ461" s="2">
        <v>0</v>
      </c>
      <c r="AK461" s="4">
        <v>11730830</v>
      </c>
      <c r="AL461" s="4">
        <v>5528.1</v>
      </c>
      <c r="AM461" s="2">
        <v>0</v>
      </c>
      <c r="AN461" s="3">
        <f t="shared" si="28"/>
        <v>615647.39999999991</v>
      </c>
      <c r="AO461">
        <f t="shared" si="29"/>
        <v>710900.99999999988</v>
      </c>
      <c r="AP461">
        <f t="shared" si="30"/>
        <v>11736358.1</v>
      </c>
      <c r="AQ461" s="3">
        <f t="shared" si="31"/>
        <v>13062906.5</v>
      </c>
    </row>
    <row r="462" spans="1:43" x14ac:dyDescent="0.25">
      <c r="A462" s="2">
        <v>13</v>
      </c>
      <c r="B462" s="2">
        <v>2021</v>
      </c>
      <c r="C462" s="2">
        <v>4</v>
      </c>
      <c r="D462" s="4">
        <v>37178.9</v>
      </c>
      <c r="E462" s="4">
        <v>92788.4</v>
      </c>
      <c r="F462" s="4">
        <v>384810</v>
      </c>
      <c r="G462" s="2">
        <v>654.6</v>
      </c>
      <c r="H462" s="4">
        <v>67688.7</v>
      </c>
      <c r="I462" s="4">
        <v>1724.4</v>
      </c>
      <c r="J462" s="2">
        <v>0</v>
      </c>
      <c r="K462" s="4">
        <v>2918.1</v>
      </c>
      <c r="L462" s="4">
        <v>15042.2</v>
      </c>
      <c r="M462" s="2">
        <v>0</v>
      </c>
      <c r="N462" s="2">
        <v>335.8</v>
      </c>
      <c r="O462" s="2">
        <v>135.9</v>
      </c>
      <c r="P462" s="4">
        <v>8563.4</v>
      </c>
      <c r="Q462" s="4">
        <v>35639.699999999997</v>
      </c>
      <c r="R462" s="4">
        <v>23120.2</v>
      </c>
      <c r="S462" s="2">
        <v>11.7</v>
      </c>
      <c r="T462" s="2">
        <v>0</v>
      </c>
      <c r="U462" s="2">
        <v>0</v>
      </c>
      <c r="V462" s="2">
        <v>753.7</v>
      </c>
      <c r="W462" s="2">
        <v>0</v>
      </c>
      <c r="X462" s="2">
        <v>15</v>
      </c>
      <c r="Y462" s="4">
        <v>5176.8999999999996</v>
      </c>
      <c r="Z462" s="4">
        <v>169591.9</v>
      </c>
      <c r="AA462" s="4">
        <v>290829.5</v>
      </c>
      <c r="AB462" s="4">
        <v>114248.1</v>
      </c>
      <c r="AC462" s="4">
        <v>87718.9</v>
      </c>
      <c r="AD462" s="2">
        <v>0</v>
      </c>
      <c r="AE462" s="2">
        <v>0</v>
      </c>
      <c r="AF462" s="2">
        <v>0</v>
      </c>
      <c r="AG462" s="2">
        <v>0</v>
      </c>
      <c r="AH462" s="2">
        <v>0</v>
      </c>
      <c r="AI462" s="2">
        <v>0</v>
      </c>
      <c r="AJ462" s="2">
        <v>0</v>
      </c>
      <c r="AK462" s="4">
        <v>7167100</v>
      </c>
      <c r="AL462" s="4">
        <v>5580.3</v>
      </c>
      <c r="AM462" s="2">
        <v>0</v>
      </c>
      <c r="AN462" s="3">
        <f t="shared" si="28"/>
        <v>602805.29999999993</v>
      </c>
      <c r="AO462">
        <f t="shared" si="29"/>
        <v>736140.7</v>
      </c>
      <c r="AP462">
        <f t="shared" si="30"/>
        <v>7172680.2999999998</v>
      </c>
      <c r="AQ462" s="3">
        <f t="shared" si="31"/>
        <v>8511626.3000000007</v>
      </c>
    </row>
    <row r="463" spans="1:43" x14ac:dyDescent="0.25">
      <c r="A463" s="2">
        <v>13</v>
      </c>
      <c r="B463" s="2">
        <v>2021</v>
      </c>
      <c r="C463" s="2">
        <v>5</v>
      </c>
      <c r="D463" s="4">
        <v>24195.5</v>
      </c>
      <c r="E463" s="4">
        <v>71128.7</v>
      </c>
      <c r="F463" s="4">
        <v>248778.6</v>
      </c>
      <c r="G463" s="2">
        <v>581.20000000000005</v>
      </c>
      <c r="H463" s="4">
        <v>36919.4</v>
      </c>
      <c r="I463" s="4">
        <v>1285.5999999999999</v>
      </c>
      <c r="J463" s="2">
        <v>0</v>
      </c>
      <c r="K463" s="4">
        <v>1378.9</v>
      </c>
      <c r="L463" s="4">
        <v>11462.4</v>
      </c>
      <c r="M463" s="2">
        <v>0</v>
      </c>
      <c r="N463" s="2">
        <v>289.8</v>
      </c>
      <c r="O463" s="2">
        <v>134.19999999999999</v>
      </c>
      <c r="P463" s="4">
        <v>9286.5</v>
      </c>
      <c r="Q463" s="4">
        <v>31699.1</v>
      </c>
      <c r="R463" s="4">
        <v>23791.8</v>
      </c>
      <c r="S463" s="2">
        <v>58.4</v>
      </c>
      <c r="T463" s="2">
        <v>0</v>
      </c>
      <c r="U463" s="2">
        <v>0</v>
      </c>
      <c r="V463" s="2">
        <v>670.2</v>
      </c>
      <c r="W463" s="2">
        <v>0</v>
      </c>
      <c r="X463" s="2">
        <v>18.399999999999999</v>
      </c>
      <c r="Y463" s="4">
        <v>5111.2</v>
      </c>
      <c r="Z463" s="4">
        <v>165528.29999999999</v>
      </c>
      <c r="AA463" s="4">
        <v>278108.79999999999</v>
      </c>
      <c r="AB463" s="4">
        <v>103109.6</v>
      </c>
      <c r="AC463" s="4">
        <v>76844</v>
      </c>
      <c r="AD463" s="2">
        <v>0</v>
      </c>
      <c r="AE463" s="2">
        <v>0</v>
      </c>
      <c r="AF463" s="2">
        <v>0</v>
      </c>
      <c r="AG463" s="2">
        <v>0</v>
      </c>
      <c r="AH463" s="2">
        <v>0</v>
      </c>
      <c r="AI463" s="2">
        <v>0</v>
      </c>
      <c r="AJ463" s="2">
        <v>0</v>
      </c>
      <c r="AK463" s="4">
        <v>11791400</v>
      </c>
      <c r="AL463" s="4">
        <v>3151.5</v>
      </c>
      <c r="AM463" s="2">
        <v>0</v>
      </c>
      <c r="AN463" s="3">
        <f t="shared" si="28"/>
        <v>395730.30000000005</v>
      </c>
      <c r="AO463">
        <f t="shared" si="29"/>
        <v>694650.29999999993</v>
      </c>
      <c r="AP463">
        <f t="shared" si="30"/>
        <v>11794551.5</v>
      </c>
      <c r="AQ463" s="3">
        <f t="shared" si="31"/>
        <v>12884932.1</v>
      </c>
    </row>
    <row r="464" spans="1:43" x14ac:dyDescent="0.25">
      <c r="A464" s="2">
        <v>13</v>
      </c>
      <c r="B464" s="2">
        <v>2021</v>
      </c>
      <c r="C464" s="2">
        <v>6</v>
      </c>
      <c r="D464" s="4">
        <v>19812</v>
      </c>
      <c r="E464" s="4">
        <v>61147.1</v>
      </c>
      <c r="F464" s="4">
        <v>182265.7</v>
      </c>
      <c r="G464" s="2">
        <v>482.8</v>
      </c>
      <c r="H464" s="4">
        <v>23576.6</v>
      </c>
      <c r="I464" s="2">
        <v>878.9</v>
      </c>
      <c r="J464" s="2">
        <v>0</v>
      </c>
      <c r="K464" s="2">
        <v>390.1</v>
      </c>
      <c r="L464" s="4">
        <v>8410.5</v>
      </c>
      <c r="M464" s="2">
        <v>0</v>
      </c>
      <c r="N464" s="2">
        <v>285.2</v>
      </c>
      <c r="O464" s="2">
        <v>133.4</v>
      </c>
      <c r="P464" s="4">
        <v>8683.7000000000007</v>
      </c>
      <c r="Q464" s="4">
        <v>28853.3</v>
      </c>
      <c r="R464" s="4">
        <v>24947.5</v>
      </c>
      <c r="S464" s="2">
        <v>0</v>
      </c>
      <c r="T464" s="2">
        <v>0</v>
      </c>
      <c r="U464" s="2">
        <v>0</v>
      </c>
      <c r="V464" s="2">
        <v>687.2</v>
      </c>
      <c r="W464" s="2">
        <v>0</v>
      </c>
      <c r="X464" s="2">
        <v>10.1</v>
      </c>
      <c r="Y464" s="4">
        <v>4808</v>
      </c>
      <c r="Z464" s="4">
        <v>157277.4</v>
      </c>
      <c r="AA464" s="4">
        <v>268054.59999999998</v>
      </c>
      <c r="AB464" s="4">
        <v>99602</v>
      </c>
      <c r="AC464" s="4">
        <v>71685.3</v>
      </c>
      <c r="AD464" s="2">
        <v>0</v>
      </c>
      <c r="AE464" s="2">
        <v>0</v>
      </c>
      <c r="AF464" s="2">
        <v>0</v>
      </c>
      <c r="AG464" s="2">
        <v>0</v>
      </c>
      <c r="AH464" s="2">
        <v>0</v>
      </c>
      <c r="AI464" s="2">
        <v>0</v>
      </c>
      <c r="AJ464" s="2">
        <v>0</v>
      </c>
      <c r="AK464" s="4">
        <v>12643210</v>
      </c>
      <c r="AL464" s="2">
        <v>0</v>
      </c>
      <c r="AM464" s="2">
        <v>0</v>
      </c>
      <c r="AN464" s="3">
        <f t="shared" si="28"/>
        <v>296963.7</v>
      </c>
      <c r="AO464">
        <f t="shared" si="29"/>
        <v>665027.69999999995</v>
      </c>
      <c r="AP464">
        <f t="shared" si="30"/>
        <v>12643210</v>
      </c>
      <c r="AQ464" s="3">
        <f t="shared" si="31"/>
        <v>13605201.4</v>
      </c>
    </row>
    <row r="465" spans="1:43" x14ac:dyDescent="0.25">
      <c r="A465" s="2">
        <v>13</v>
      </c>
      <c r="B465" s="2">
        <v>2021</v>
      </c>
      <c r="C465" s="2">
        <v>7</v>
      </c>
      <c r="D465" s="4">
        <v>12928.4</v>
      </c>
      <c r="E465" s="4">
        <v>46627.199999999997</v>
      </c>
      <c r="F465" s="4">
        <v>158917.6</v>
      </c>
      <c r="G465" s="2">
        <v>451.7</v>
      </c>
      <c r="H465" s="4">
        <v>24997.3</v>
      </c>
      <c r="I465" s="2">
        <v>462.3</v>
      </c>
      <c r="J465" s="2">
        <v>0</v>
      </c>
      <c r="K465" s="4">
        <v>1283.8</v>
      </c>
      <c r="L465" s="4">
        <v>2102.3000000000002</v>
      </c>
      <c r="M465" s="4">
        <v>2816.5</v>
      </c>
      <c r="N465" s="2">
        <v>335.8</v>
      </c>
      <c r="O465" s="2">
        <v>167</v>
      </c>
      <c r="P465" s="4">
        <v>5588.7</v>
      </c>
      <c r="Q465" s="4">
        <v>32147.7</v>
      </c>
      <c r="R465" s="4">
        <v>22368.2</v>
      </c>
      <c r="S465" s="2">
        <v>53.5</v>
      </c>
      <c r="T465" s="2">
        <v>0</v>
      </c>
      <c r="U465" s="2">
        <v>0</v>
      </c>
      <c r="V465" s="2">
        <v>707.9</v>
      </c>
      <c r="W465" s="2">
        <v>0</v>
      </c>
      <c r="X465" s="2">
        <v>14.2</v>
      </c>
      <c r="Y465" s="4">
        <v>5551.2</v>
      </c>
      <c r="Z465" s="4">
        <v>158750.39999999999</v>
      </c>
      <c r="AA465" s="4">
        <v>236473.8</v>
      </c>
      <c r="AB465" s="4">
        <v>75251.399999999994</v>
      </c>
      <c r="AC465" s="4">
        <v>92060.9</v>
      </c>
      <c r="AD465" s="2">
        <v>0</v>
      </c>
      <c r="AE465" s="2">
        <v>0</v>
      </c>
      <c r="AF465" s="2">
        <v>0</v>
      </c>
      <c r="AG465" s="2">
        <v>0</v>
      </c>
      <c r="AH465" s="2">
        <v>0</v>
      </c>
      <c r="AI465" s="2">
        <v>0</v>
      </c>
      <c r="AJ465" s="2">
        <v>0</v>
      </c>
      <c r="AK465" s="4">
        <v>12933870</v>
      </c>
      <c r="AL465" s="2">
        <v>437.2</v>
      </c>
      <c r="AM465" s="2">
        <v>0</v>
      </c>
      <c r="AN465" s="3">
        <f t="shared" si="28"/>
        <v>250587.09999999998</v>
      </c>
      <c r="AO465">
        <f t="shared" si="29"/>
        <v>629470.69999999995</v>
      </c>
      <c r="AP465">
        <f t="shared" si="30"/>
        <v>12934307.199999999</v>
      </c>
      <c r="AQ465" s="3">
        <f t="shared" si="31"/>
        <v>13814365</v>
      </c>
    </row>
    <row r="466" spans="1:43" x14ac:dyDescent="0.25">
      <c r="A466" s="2">
        <v>13</v>
      </c>
      <c r="B466" s="2">
        <v>2021</v>
      </c>
      <c r="C466" s="2">
        <v>8</v>
      </c>
      <c r="D466" s="4">
        <v>11586.3</v>
      </c>
      <c r="E466" s="4">
        <v>43595.9</v>
      </c>
      <c r="F466" s="4">
        <v>134371</v>
      </c>
      <c r="G466" s="2">
        <v>319.5</v>
      </c>
      <c r="H466" s="4">
        <v>18689.7</v>
      </c>
      <c r="I466" s="2">
        <v>126</v>
      </c>
      <c r="J466" s="2">
        <v>0</v>
      </c>
      <c r="K466" s="2">
        <v>938</v>
      </c>
      <c r="L466" s="4">
        <v>1102</v>
      </c>
      <c r="M466" s="4">
        <v>2274.6</v>
      </c>
      <c r="N466" s="2">
        <v>289.8</v>
      </c>
      <c r="O466" s="2">
        <v>133.6</v>
      </c>
      <c r="P466" s="4">
        <v>5840.7</v>
      </c>
      <c r="Q466" s="4">
        <v>31517.4</v>
      </c>
      <c r="R466" s="4">
        <v>20687.8</v>
      </c>
      <c r="S466" s="2">
        <v>0</v>
      </c>
      <c r="T466" s="2">
        <v>0</v>
      </c>
      <c r="U466" s="2">
        <v>0</v>
      </c>
      <c r="V466" s="2">
        <v>669.6</v>
      </c>
      <c r="W466" s="2">
        <v>0</v>
      </c>
      <c r="X466" s="2">
        <v>23.5</v>
      </c>
      <c r="Y466" s="4">
        <v>5347.4</v>
      </c>
      <c r="Z466" s="4">
        <v>157051.1</v>
      </c>
      <c r="AA466" s="4">
        <v>233224.3</v>
      </c>
      <c r="AB466" s="4">
        <v>77337.399999999994</v>
      </c>
      <c r="AC466" s="4">
        <v>93684.5</v>
      </c>
      <c r="AD466" s="2">
        <v>0</v>
      </c>
      <c r="AE466" s="2">
        <v>0</v>
      </c>
      <c r="AF466" s="2">
        <v>0</v>
      </c>
      <c r="AG466" s="2">
        <v>0</v>
      </c>
      <c r="AH466" s="2">
        <v>0</v>
      </c>
      <c r="AI466" s="2">
        <v>0</v>
      </c>
      <c r="AJ466" s="2">
        <v>0</v>
      </c>
      <c r="AK466" s="4">
        <v>13288690</v>
      </c>
      <c r="AL466" s="4">
        <v>2701.4</v>
      </c>
      <c r="AM466" s="2">
        <v>0</v>
      </c>
      <c r="AN466" s="3">
        <f t="shared" si="28"/>
        <v>213003.00000000003</v>
      </c>
      <c r="AO466">
        <f t="shared" si="29"/>
        <v>625807.1</v>
      </c>
      <c r="AP466">
        <f t="shared" si="30"/>
        <v>13291391.4</v>
      </c>
      <c r="AQ466" s="3">
        <f t="shared" si="31"/>
        <v>14130201.5</v>
      </c>
    </row>
    <row r="467" spans="1:43" x14ac:dyDescent="0.25">
      <c r="A467" s="2">
        <v>13</v>
      </c>
      <c r="B467" s="2">
        <v>2021</v>
      </c>
      <c r="C467" s="2">
        <v>9</v>
      </c>
      <c r="D467" s="4">
        <v>12573.6</v>
      </c>
      <c r="E467" s="4">
        <v>47395.6</v>
      </c>
      <c r="F467" s="4">
        <v>148712</v>
      </c>
      <c r="G467" s="2">
        <v>379.4</v>
      </c>
      <c r="H467" s="4">
        <v>20761.099999999999</v>
      </c>
      <c r="I467" s="2">
        <v>2.2999999999999998</v>
      </c>
      <c r="J467" s="2">
        <v>0</v>
      </c>
      <c r="K467" s="4">
        <v>1231.8</v>
      </c>
      <c r="L467" s="4">
        <v>2321</v>
      </c>
      <c r="M467" s="4">
        <v>2723</v>
      </c>
      <c r="N467" s="2">
        <v>335.8</v>
      </c>
      <c r="O467" s="2">
        <v>151.69999999999999</v>
      </c>
      <c r="P467" s="4">
        <v>5609.2</v>
      </c>
      <c r="Q467" s="4">
        <v>34746.5</v>
      </c>
      <c r="R467" s="4">
        <v>20281.3</v>
      </c>
      <c r="S467" s="2">
        <v>0</v>
      </c>
      <c r="T467" s="2">
        <v>0</v>
      </c>
      <c r="U467" s="2">
        <v>0</v>
      </c>
      <c r="V467" s="2">
        <v>778.7</v>
      </c>
      <c r="W467" s="2">
        <v>0</v>
      </c>
      <c r="X467" s="2">
        <v>29.2</v>
      </c>
      <c r="Y467" s="4">
        <v>7324.6</v>
      </c>
      <c r="Z467" s="4">
        <v>165843.79999999999</v>
      </c>
      <c r="AA467" s="4">
        <v>244295</v>
      </c>
      <c r="AB467" s="4">
        <v>80375.3</v>
      </c>
      <c r="AC467" s="4">
        <v>95957.7</v>
      </c>
      <c r="AD467" s="2">
        <v>0</v>
      </c>
      <c r="AE467" s="2">
        <v>0</v>
      </c>
      <c r="AF467" s="2">
        <v>0</v>
      </c>
      <c r="AG467" s="2">
        <v>0</v>
      </c>
      <c r="AH467" s="2">
        <v>0</v>
      </c>
      <c r="AI467" s="2">
        <v>0</v>
      </c>
      <c r="AJ467" s="2">
        <v>0</v>
      </c>
      <c r="AK467" s="4">
        <v>7815490</v>
      </c>
      <c r="AL467" s="4">
        <v>2623</v>
      </c>
      <c r="AM467" s="2">
        <v>0</v>
      </c>
      <c r="AN467" s="3">
        <f t="shared" si="28"/>
        <v>236099.8</v>
      </c>
      <c r="AO467">
        <f t="shared" si="29"/>
        <v>655728.79999999993</v>
      </c>
      <c r="AP467">
        <f t="shared" si="30"/>
        <v>7818113</v>
      </c>
      <c r="AQ467" s="3">
        <f t="shared" si="31"/>
        <v>8709941.5999999996</v>
      </c>
    </row>
    <row r="468" spans="1:43" x14ac:dyDescent="0.25">
      <c r="A468" s="2">
        <v>13</v>
      </c>
      <c r="B468" s="2">
        <v>2021</v>
      </c>
      <c r="C468" s="2">
        <v>10</v>
      </c>
      <c r="D468" s="4">
        <v>12943.9</v>
      </c>
      <c r="E468" s="4">
        <v>46430.2</v>
      </c>
      <c r="F468" s="4">
        <v>164487.29999999999</v>
      </c>
      <c r="G468" s="2">
        <v>540</v>
      </c>
      <c r="H468" s="4">
        <v>27514.9</v>
      </c>
      <c r="I468" s="2">
        <v>387.7</v>
      </c>
      <c r="J468" s="2">
        <v>0</v>
      </c>
      <c r="K468" s="2">
        <v>979.9</v>
      </c>
      <c r="L468" s="4">
        <v>3058.3</v>
      </c>
      <c r="M468" s="4">
        <v>2665.3</v>
      </c>
      <c r="N468" s="2">
        <v>289.8</v>
      </c>
      <c r="O468" s="2">
        <v>189.5</v>
      </c>
      <c r="P468" s="4">
        <v>5051.8999999999996</v>
      </c>
      <c r="Q468" s="4">
        <v>31937.5</v>
      </c>
      <c r="R468" s="4">
        <v>18441.5</v>
      </c>
      <c r="S468" s="2">
        <v>0</v>
      </c>
      <c r="T468" s="2">
        <v>0</v>
      </c>
      <c r="U468" s="2">
        <v>0</v>
      </c>
      <c r="V468" s="2">
        <v>662.5</v>
      </c>
      <c r="W468" s="2">
        <v>0</v>
      </c>
      <c r="X468" s="2">
        <v>24.2</v>
      </c>
      <c r="Y468" s="4">
        <v>7105.1</v>
      </c>
      <c r="Z468" s="4">
        <v>156676.9</v>
      </c>
      <c r="AA468" s="4">
        <v>228268.79999999999</v>
      </c>
      <c r="AB468" s="4">
        <v>76771.899999999994</v>
      </c>
      <c r="AC468" s="4">
        <v>91499.199999999997</v>
      </c>
      <c r="AD468" s="2">
        <v>0</v>
      </c>
      <c r="AE468" s="2">
        <v>0</v>
      </c>
      <c r="AF468" s="2">
        <v>0</v>
      </c>
      <c r="AG468" s="2">
        <v>0</v>
      </c>
      <c r="AH468" s="2">
        <v>0</v>
      </c>
      <c r="AI468" s="2">
        <v>0</v>
      </c>
      <c r="AJ468" s="2">
        <v>0</v>
      </c>
      <c r="AK468" s="4">
        <v>12326350</v>
      </c>
      <c r="AL468" s="4">
        <v>2489.5</v>
      </c>
      <c r="AM468" s="2">
        <v>0</v>
      </c>
      <c r="AN468" s="3">
        <f t="shared" si="28"/>
        <v>259007.49999999997</v>
      </c>
      <c r="AO468">
        <f t="shared" si="29"/>
        <v>616918.79999999993</v>
      </c>
      <c r="AP468">
        <f t="shared" si="30"/>
        <v>12328839.5</v>
      </c>
      <c r="AQ468" s="3">
        <f t="shared" si="31"/>
        <v>13204765.800000001</v>
      </c>
    </row>
    <row r="469" spans="1:43" x14ac:dyDescent="0.25">
      <c r="A469" s="2">
        <v>13</v>
      </c>
      <c r="B469" s="2">
        <v>2021</v>
      </c>
      <c r="C469" s="2">
        <v>11</v>
      </c>
      <c r="D469" s="4">
        <v>17921.8</v>
      </c>
      <c r="E469" s="4">
        <v>54193.8</v>
      </c>
      <c r="F469" s="4">
        <v>238850.8</v>
      </c>
      <c r="G469" s="2">
        <v>799.9</v>
      </c>
      <c r="H469" s="4">
        <v>61781.8</v>
      </c>
      <c r="I469" s="4">
        <v>1284</v>
      </c>
      <c r="J469" s="2">
        <v>0</v>
      </c>
      <c r="K469" s="4">
        <v>2226.6999999999998</v>
      </c>
      <c r="L469" s="4">
        <v>5673.7</v>
      </c>
      <c r="M469" s="4">
        <v>4397.8999999999996</v>
      </c>
      <c r="N469" s="2">
        <v>289.8</v>
      </c>
      <c r="O469" s="2">
        <v>180.9</v>
      </c>
      <c r="P469" s="4">
        <v>5478.7</v>
      </c>
      <c r="Q469" s="4">
        <v>34115.4</v>
      </c>
      <c r="R469" s="4">
        <v>20714.3</v>
      </c>
      <c r="S469" s="2">
        <v>0</v>
      </c>
      <c r="T469" s="2">
        <v>0</v>
      </c>
      <c r="U469" s="2">
        <v>0</v>
      </c>
      <c r="V469" s="2">
        <v>653</v>
      </c>
      <c r="W469" s="2">
        <v>0</v>
      </c>
      <c r="X469" s="2">
        <v>17</v>
      </c>
      <c r="Y469" s="4">
        <v>7463.7</v>
      </c>
      <c r="Z469" s="4">
        <v>164889.79999999999</v>
      </c>
      <c r="AA469" s="4">
        <v>244450.9</v>
      </c>
      <c r="AB469" s="4">
        <v>79721.3</v>
      </c>
      <c r="AC469" s="4">
        <v>89773.2</v>
      </c>
      <c r="AD469" s="2">
        <v>0</v>
      </c>
      <c r="AE469" s="2">
        <v>0</v>
      </c>
      <c r="AF469" s="2">
        <v>0</v>
      </c>
      <c r="AG469" s="2">
        <v>0</v>
      </c>
      <c r="AH469" s="2">
        <v>0</v>
      </c>
      <c r="AI469" s="2">
        <v>0</v>
      </c>
      <c r="AJ469" s="2">
        <v>0</v>
      </c>
      <c r="AK469" s="4">
        <v>11537250</v>
      </c>
      <c r="AL469" s="4">
        <v>3048.5</v>
      </c>
      <c r="AM469" s="2">
        <v>0</v>
      </c>
      <c r="AN469" s="3">
        <f t="shared" si="28"/>
        <v>387130.40000000008</v>
      </c>
      <c r="AO469">
        <f t="shared" si="29"/>
        <v>647748</v>
      </c>
      <c r="AP469">
        <f t="shared" si="30"/>
        <v>11540298.5</v>
      </c>
      <c r="AQ469" s="3">
        <f t="shared" si="31"/>
        <v>12575176.9</v>
      </c>
    </row>
    <row r="470" spans="1:43" x14ac:dyDescent="0.25">
      <c r="A470" s="2">
        <v>13</v>
      </c>
      <c r="B470" s="2">
        <v>2021</v>
      </c>
      <c r="C470" s="2">
        <v>12</v>
      </c>
      <c r="D470" s="4">
        <v>26740.400000000001</v>
      </c>
      <c r="E470" s="4">
        <v>76489.7</v>
      </c>
      <c r="F470" s="4">
        <v>366908.3</v>
      </c>
      <c r="G470" s="4">
        <v>1689.2</v>
      </c>
      <c r="H470" s="4">
        <v>105163.2</v>
      </c>
      <c r="I470" s="4">
        <v>1525.1</v>
      </c>
      <c r="J470" s="2">
        <v>0</v>
      </c>
      <c r="K470" s="4">
        <v>5592.2</v>
      </c>
      <c r="L470" s="4">
        <v>8109.3</v>
      </c>
      <c r="M470" s="4">
        <v>6441.5</v>
      </c>
      <c r="N470" s="2">
        <v>289.8</v>
      </c>
      <c r="O470" s="2">
        <v>160.69999999999999</v>
      </c>
      <c r="P470" s="4">
        <v>6400.9</v>
      </c>
      <c r="Q470" s="4">
        <v>40857.599999999999</v>
      </c>
      <c r="R470" s="4">
        <v>28844.5</v>
      </c>
      <c r="S470" s="2">
        <v>0</v>
      </c>
      <c r="T470" s="2">
        <v>0</v>
      </c>
      <c r="U470" s="2">
        <v>0</v>
      </c>
      <c r="V470" s="2">
        <v>743.1</v>
      </c>
      <c r="W470" s="2">
        <v>0</v>
      </c>
      <c r="X470" s="2">
        <v>27.3</v>
      </c>
      <c r="Y470" s="4">
        <v>8991.1</v>
      </c>
      <c r="Z470" s="4">
        <v>195275.2</v>
      </c>
      <c r="AA470" s="4">
        <v>295241.40000000002</v>
      </c>
      <c r="AB470" s="4">
        <v>103098.8</v>
      </c>
      <c r="AC470" s="4">
        <v>108255.5</v>
      </c>
      <c r="AD470" s="2">
        <v>0</v>
      </c>
      <c r="AE470" s="2">
        <v>0</v>
      </c>
      <c r="AF470" s="2">
        <v>0</v>
      </c>
      <c r="AG470" s="2">
        <v>0</v>
      </c>
      <c r="AH470" s="2">
        <v>0</v>
      </c>
      <c r="AI470" s="2">
        <v>0</v>
      </c>
      <c r="AJ470" s="2">
        <v>0</v>
      </c>
      <c r="AK470" s="4">
        <v>11067500</v>
      </c>
      <c r="AL470" s="4">
        <v>3285.5</v>
      </c>
      <c r="AM470" s="2">
        <v>0</v>
      </c>
      <c r="AN470" s="3">
        <f t="shared" si="28"/>
        <v>598658.9</v>
      </c>
      <c r="AO470">
        <f t="shared" si="29"/>
        <v>788185.90000000014</v>
      </c>
      <c r="AP470">
        <f t="shared" si="30"/>
        <v>11070785.5</v>
      </c>
      <c r="AQ470" s="3">
        <f t="shared" si="31"/>
        <v>12457630.300000001</v>
      </c>
    </row>
    <row r="471" spans="1:43" x14ac:dyDescent="0.25">
      <c r="A471" s="2">
        <v>14</v>
      </c>
      <c r="B471" s="2">
        <v>2021</v>
      </c>
      <c r="C471" s="2">
        <v>1</v>
      </c>
      <c r="D471" s="4">
        <v>54909.8</v>
      </c>
      <c r="E471" s="4">
        <v>172977.8</v>
      </c>
      <c r="F471" s="4">
        <v>197929.5</v>
      </c>
      <c r="G471" s="2">
        <v>307.60000000000002</v>
      </c>
      <c r="H471" s="4">
        <v>5148</v>
      </c>
      <c r="I471" s="4">
        <v>3643.9</v>
      </c>
      <c r="J471" s="2">
        <v>0</v>
      </c>
      <c r="K471" s="4">
        <v>20331.8</v>
      </c>
      <c r="L471" s="4">
        <v>46169.1</v>
      </c>
      <c r="M471" s="2">
        <v>0</v>
      </c>
      <c r="N471" s="2">
        <v>0</v>
      </c>
      <c r="O471" s="2">
        <v>317</v>
      </c>
      <c r="P471" s="4">
        <v>36609.699999999997</v>
      </c>
      <c r="Q471" s="4">
        <v>71504.100000000006</v>
      </c>
      <c r="R471" s="4">
        <v>16690.099999999999</v>
      </c>
      <c r="S471" s="2">
        <v>0</v>
      </c>
      <c r="T471" s="2">
        <v>0</v>
      </c>
      <c r="U471" s="2">
        <v>0</v>
      </c>
      <c r="V471" s="2">
        <v>439.4</v>
      </c>
      <c r="W471" s="2">
        <v>0</v>
      </c>
      <c r="X471" s="2">
        <v>448.1</v>
      </c>
      <c r="Y471" s="4">
        <v>40048</v>
      </c>
      <c r="Z471" s="4">
        <v>238358.9</v>
      </c>
      <c r="AA471" s="4">
        <v>376093.2</v>
      </c>
      <c r="AB471" s="4">
        <v>170685.8</v>
      </c>
      <c r="AC471" s="4">
        <v>315630.7</v>
      </c>
      <c r="AD471" s="4">
        <v>144619.70000000001</v>
      </c>
      <c r="AE471" s="2">
        <v>0</v>
      </c>
      <c r="AF471" s="2">
        <v>0</v>
      </c>
      <c r="AG471" s="2">
        <v>0</v>
      </c>
      <c r="AH471" s="2">
        <v>0</v>
      </c>
      <c r="AI471" s="2">
        <v>0</v>
      </c>
      <c r="AJ471" s="2">
        <v>0</v>
      </c>
      <c r="AK471" s="4">
        <v>3473341.4</v>
      </c>
      <c r="AL471" s="2">
        <v>0</v>
      </c>
      <c r="AM471" s="2">
        <v>0</v>
      </c>
      <c r="AN471" s="3">
        <f t="shared" si="28"/>
        <v>501417.49999999994</v>
      </c>
      <c r="AO471">
        <f t="shared" si="29"/>
        <v>1411444.7</v>
      </c>
      <c r="AP471">
        <f t="shared" si="30"/>
        <v>3473341.4</v>
      </c>
      <c r="AQ471" s="3">
        <f t="shared" si="31"/>
        <v>5386203.5999999996</v>
      </c>
    </row>
    <row r="472" spans="1:43" x14ac:dyDescent="0.25">
      <c r="A472" s="2">
        <v>14</v>
      </c>
      <c r="B472" s="2">
        <v>2021</v>
      </c>
      <c r="C472" s="2">
        <v>2</v>
      </c>
      <c r="D472" s="4">
        <v>50786.1</v>
      </c>
      <c r="E472" s="4">
        <v>165703.29999999999</v>
      </c>
      <c r="F472" s="4">
        <v>180827</v>
      </c>
      <c r="G472" s="2">
        <v>252.9</v>
      </c>
      <c r="H472" s="4">
        <v>4890.3</v>
      </c>
      <c r="I472" s="4">
        <v>7249.8</v>
      </c>
      <c r="J472" s="2">
        <v>0</v>
      </c>
      <c r="K472" s="4">
        <v>21943.4</v>
      </c>
      <c r="L472" s="4">
        <v>54943.3</v>
      </c>
      <c r="M472" s="2">
        <v>0</v>
      </c>
      <c r="N472" s="2">
        <v>0</v>
      </c>
      <c r="O472" s="2">
        <v>293.3</v>
      </c>
      <c r="P472" s="4">
        <v>39791</v>
      </c>
      <c r="Q472" s="4">
        <v>70948.7</v>
      </c>
      <c r="R472" s="4">
        <v>16277.3</v>
      </c>
      <c r="S472" s="2">
        <v>0</v>
      </c>
      <c r="T472" s="2">
        <v>0</v>
      </c>
      <c r="U472" s="2">
        <v>0</v>
      </c>
      <c r="V472" s="2">
        <v>379.2</v>
      </c>
      <c r="W472" s="2">
        <v>0</v>
      </c>
      <c r="X472" s="2">
        <v>405.6</v>
      </c>
      <c r="Y472" s="4">
        <v>42780.9</v>
      </c>
      <c r="Z472" s="4">
        <v>243421.4</v>
      </c>
      <c r="AA472" s="4">
        <v>368676.2</v>
      </c>
      <c r="AB472" s="4">
        <v>158976.4</v>
      </c>
      <c r="AC472" s="4">
        <v>167588.20000000001</v>
      </c>
      <c r="AD472" s="4">
        <v>129772.1</v>
      </c>
      <c r="AE472" s="2">
        <v>0</v>
      </c>
      <c r="AF472" s="2">
        <v>0</v>
      </c>
      <c r="AG472" s="2">
        <v>0</v>
      </c>
      <c r="AH472" s="2">
        <v>0</v>
      </c>
      <c r="AI472" s="2">
        <v>0</v>
      </c>
      <c r="AJ472" s="2">
        <v>0</v>
      </c>
      <c r="AK472" s="4">
        <v>4060957.2</v>
      </c>
      <c r="AL472" s="2">
        <v>0</v>
      </c>
      <c r="AM472" s="2">
        <v>0</v>
      </c>
      <c r="AN472" s="3">
        <f t="shared" si="28"/>
        <v>486596.10000000003</v>
      </c>
      <c r="AO472">
        <f t="shared" si="29"/>
        <v>1239310.3000000003</v>
      </c>
      <c r="AP472">
        <f t="shared" si="30"/>
        <v>4060957.2</v>
      </c>
      <c r="AQ472" s="3">
        <f t="shared" si="31"/>
        <v>5786863.6000000006</v>
      </c>
    </row>
    <row r="473" spans="1:43" x14ac:dyDescent="0.25">
      <c r="A473" s="2">
        <v>14</v>
      </c>
      <c r="B473" s="2">
        <v>2021</v>
      </c>
      <c r="C473" s="2">
        <v>3</v>
      </c>
      <c r="D473" s="4">
        <v>43060.3</v>
      </c>
      <c r="E473" s="4">
        <v>133573.79999999999</v>
      </c>
      <c r="F473" s="4">
        <v>150434.70000000001</v>
      </c>
      <c r="G473" s="2">
        <v>325.89999999999998</v>
      </c>
      <c r="H473" s="4">
        <v>4578</v>
      </c>
      <c r="I473" s="4">
        <v>3546.8</v>
      </c>
      <c r="J473" s="2">
        <v>0</v>
      </c>
      <c r="K473" s="4">
        <v>18203.8</v>
      </c>
      <c r="L473" s="4">
        <v>41088.699999999997</v>
      </c>
      <c r="M473" s="2">
        <v>0</v>
      </c>
      <c r="N473" s="2">
        <v>0</v>
      </c>
      <c r="O473" s="2">
        <v>303.39999999999998</v>
      </c>
      <c r="P473" s="4">
        <v>29336.400000000001</v>
      </c>
      <c r="Q473" s="4">
        <v>63300.9</v>
      </c>
      <c r="R473" s="4">
        <v>14411.2</v>
      </c>
      <c r="S473" s="2">
        <v>0</v>
      </c>
      <c r="T473" s="2">
        <v>0</v>
      </c>
      <c r="U473" s="2">
        <v>0</v>
      </c>
      <c r="V473" s="2">
        <v>402.2</v>
      </c>
      <c r="W473" s="2">
        <v>0</v>
      </c>
      <c r="X473" s="2">
        <v>425.9</v>
      </c>
      <c r="Y473" s="4">
        <v>102307.8</v>
      </c>
      <c r="Z473" s="4">
        <v>227871.2</v>
      </c>
      <c r="AA473" s="4">
        <v>350709.3</v>
      </c>
      <c r="AB473" s="4">
        <v>155113.70000000001</v>
      </c>
      <c r="AC473" s="4">
        <v>142798.20000000001</v>
      </c>
      <c r="AD473" s="4">
        <v>157065.70000000001</v>
      </c>
      <c r="AE473" s="2">
        <v>0</v>
      </c>
      <c r="AF473" s="2">
        <v>0</v>
      </c>
      <c r="AG473" s="2">
        <v>0</v>
      </c>
      <c r="AH473" s="2">
        <v>0</v>
      </c>
      <c r="AI473" s="2">
        <v>0</v>
      </c>
      <c r="AJ473" s="2">
        <v>0</v>
      </c>
      <c r="AK473" s="4">
        <v>4111807.8</v>
      </c>
      <c r="AL473" s="2">
        <v>0</v>
      </c>
      <c r="AM473" s="2">
        <v>0</v>
      </c>
      <c r="AN473" s="3">
        <f t="shared" si="28"/>
        <v>394812</v>
      </c>
      <c r="AO473">
        <f t="shared" si="29"/>
        <v>1244045.8999999999</v>
      </c>
      <c r="AP473">
        <f t="shared" si="30"/>
        <v>4111807.8</v>
      </c>
      <c r="AQ473" s="3">
        <f t="shared" si="31"/>
        <v>5750665.6999999993</v>
      </c>
    </row>
    <row r="474" spans="1:43" x14ac:dyDescent="0.25">
      <c r="A474" s="2">
        <v>14</v>
      </c>
      <c r="B474" s="2">
        <v>2021</v>
      </c>
      <c r="C474" s="2">
        <v>4</v>
      </c>
      <c r="D474" s="4">
        <v>34983.1</v>
      </c>
      <c r="E474" s="4">
        <v>100496.7</v>
      </c>
      <c r="F474" s="4">
        <v>118670.7</v>
      </c>
      <c r="G474" s="2">
        <v>307.3</v>
      </c>
      <c r="H474" s="4">
        <v>4306.6000000000004</v>
      </c>
      <c r="I474" s="4">
        <v>2160</v>
      </c>
      <c r="J474" s="2">
        <v>0</v>
      </c>
      <c r="K474" s="4">
        <v>16534.400000000001</v>
      </c>
      <c r="L474" s="4">
        <v>29912.2</v>
      </c>
      <c r="M474" s="2">
        <v>0</v>
      </c>
      <c r="N474" s="2">
        <v>0</v>
      </c>
      <c r="O474" s="2">
        <v>296</v>
      </c>
      <c r="P474" s="4">
        <v>20522.7</v>
      </c>
      <c r="Q474" s="4">
        <v>61121.5</v>
      </c>
      <c r="R474" s="4">
        <v>14274.2</v>
      </c>
      <c r="S474" s="2">
        <v>0</v>
      </c>
      <c r="T474" s="2">
        <v>0</v>
      </c>
      <c r="U474" s="2">
        <v>0</v>
      </c>
      <c r="V474" s="2">
        <v>427.4</v>
      </c>
      <c r="W474" s="2">
        <v>0</v>
      </c>
      <c r="X474" s="2">
        <v>420.3</v>
      </c>
      <c r="Y474" s="4">
        <v>30186.3</v>
      </c>
      <c r="Z474" s="4">
        <v>223289.3</v>
      </c>
      <c r="AA474" s="4">
        <v>364686.7</v>
      </c>
      <c r="AB474" s="4">
        <v>353600</v>
      </c>
      <c r="AC474" s="4">
        <v>132123</v>
      </c>
      <c r="AD474" s="4">
        <v>157962</v>
      </c>
      <c r="AE474" s="2">
        <v>0</v>
      </c>
      <c r="AF474" s="2">
        <v>0</v>
      </c>
      <c r="AG474" s="2">
        <v>0</v>
      </c>
      <c r="AH474" s="2">
        <v>0</v>
      </c>
      <c r="AI474" s="2">
        <v>0</v>
      </c>
      <c r="AJ474" s="2">
        <v>0</v>
      </c>
      <c r="AK474" s="4">
        <v>4020597</v>
      </c>
      <c r="AL474" s="2">
        <v>0</v>
      </c>
      <c r="AM474" s="2">
        <v>0</v>
      </c>
      <c r="AN474" s="3">
        <f t="shared" si="28"/>
        <v>307371</v>
      </c>
      <c r="AO474">
        <f t="shared" si="29"/>
        <v>1358909.4</v>
      </c>
      <c r="AP474">
        <f t="shared" si="30"/>
        <v>4020597</v>
      </c>
      <c r="AQ474" s="3">
        <f t="shared" si="31"/>
        <v>5686877.4000000004</v>
      </c>
    </row>
    <row r="475" spans="1:43" x14ac:dyDescent="0.25">
      <c r="A475" s="2">
        <v>14</v>
      </c>
      <c r="B475" s="2">
        <v>2021</v>
      </c>
      <c r="C475" s="2">
        <v>5</v>
      </c>
      <c r="D475" s="4">
        <v>29418.7</v>
      </c>
      <c r="E475" s="4">
        <v>81682.7</v>
      </c>
      <c r="F475" s="4">
        <v>91981.1</v>
      </c>
      <c r="G475" s="2">
        <v>286.60000000000002</v>
      </c>
      <c r="H475" s="4">
        <v>3654</v>
      </c>
      <c r="I475" s="2">
        <v>601.5</v>
      </c>
      <c r="J475" s="2">
        <v>0</v>
      </c>
      <c r="K475" s="4">
        <v>10375</v>
      </c>
      <c r="L475" s="4">
        <v>23331.4</v>
      </c>
      <c r="M475" s="2">
        <v>0</v>
      </c>
      <c r="N475" s="2">
        <v>0</v>
      </c>
      <c r="O475" s="2">
        <v>317.39999999999998</v>
      </c>
      <c r="P475" s="4">
        <v>16979.400000000001</v>
      </c>
      <c r="Q475" s="4">
        <v>54526.3</v>
      </c>
      <c r="R475" s="4">
        <v>10090.5</v>
      </c>
      <c r="S475" s="2">
        <v>0</v>
      </c>
      <c r="T475" s="2">
        <v>0</v>
      </c>
      <c r="U475" s="2">
        <v>0</v>
      </c>
      <c r="V475" s="2">
        <v>416.4</v>
      </c>
      <c r="W475" s="2">
        <v>0</v>
      </c>
      <c r="X475" s="2">
        <v>903.1</v>
      </c>
      <c r="Y475" s="4">
        <v>27968.5</v>
      </c>
      <c r="Z475" s="4">
        <v>196638.7</v>
      </c>
      <c r="AA475" s="4">
        <v>357890.2</v>
      </c>
      <c r="AB475" s="4">
        <v>188323.20000000001</v>
      </c>
      <c r="AC475" s="4">
        <v>118794.8</v>
      </c>
      <c r="AD475" s="4">
        <v>97392.5</v>
      </c>
      <c r="AE475" s="2">
        <v>0</v>
      </c>
      <c r="AF475" s="2">
        <v>0</v>
      </c>
      <c r="AG475" s="2">
        <v>0</v>
      </c>
      <c r="AH475" s="2">
        <v>0</v>
      </c>
      <c r="AI475" s="2">
        <v>0</v>
      </c>
      <c r="AJ475" s="2">
        <v>0</v>
      </c>
      <c r="AK475" s="4">
        <v>3997833.8</v>
      </c>
      <c r="AL475" s="2">
        <v>0</v>
      </c>
      <c r="AM475" s="2">
        <v>0</v>
      </c>
      <c r="AN475" s="3">
        <f t="shared" si="28"/>
        <v>241331</v>
      </c>
      <c r="AO475">
        <f t="shared" si="29"/>
        <v>1070241</v>
      </c>
      <c r="AP475">
        <f t="shared" si="30"/>
        <v>3997833.8</v>
      </c>
      <c r="AQ475" s="3">
        <f t="shared" si="31"/>
        <v>5309405.8</v>
      </c>
    </row>
    <row r="476" spans="1:43" x14ac:dyDescent="0.25">
      <c r="A476" s="2">
        <v>14</v>
      </c>
      <c r="B476" s="2">
        <v>2021</v>
      </c>
      <c r="C476" s="2">
        <v>6</v>
      </c>
      <c r="D476" s="4">
        <v>26583.8</v>
      </c>
      <c r="E476" s="4">
        <v>70012.5</v>
      </c>
      <c r="F476" s="4">
        <v>73751.5</v>
      </c>
      <c r="G476" s="2">
        <v>213.7</v>
      </c>
      <c r="H476" s="4">
        <v>1761.5</v>
      </c>
      <c r="I476" s="2">
        <v>6.6</v>
      </c>
      <c r="J476" s="2">
        <v>0</v>
      </c>
      <c r="K476" s="4">
        <v>5481.6</v>
      </c>
      <c r="L476" s="4">
        <v>12890.5</v>
      </c>
      <c r="M476" s="2">
        <v>0</v>
      </c>
      <c r="N476" s="2">
        <v>0</v>
      </c>
      <c r="O476" s="2">
        <v>233.2</v>
      </c>
      <c r="P476" s="4">
        <v>14189.6</v>
      </c>
      <c r="Q476" s="4">
        <v>49840.5</v>
      </c>
      <c r="R476" s="4">
        <v>12009.4</v>
      </c>
      <c r="S476" s="2">
        <v>0</v>
      </c>
      <c r="T476" s="2">
        <v>0</v>
      </c>
      <c r="U476" s="2">
        <v>0</v>
      </c>
      <c r="V476" s="2">
        <v>400</v>
      </c>
      <c r="W476" s="2">
        <v>0</v>
      </c>
      <c r="X476" s="2">
        <v>394.7</v>
      </c>
      <c r="Y476" s="4">
        <v>21636.799999999999</v>
      </c>
      <c r="Z476" s="4">
        <v>187540.4</v>
      </c>
      <c r="AA476" s="4">
        <v>265945.8</v>
      </c>
      <c r="AB476" s="4">
        <v>132977</v>
      </c>
      <c r="AC476" s="4">
        <v>92593</v>
      </c>
      <c r="AD476" s="4">
        <v>115411.3</v>
      </c>
      <c r="AE476" s="2">
        <v>0</v>
      </c>
      <c r="AF476" s="2">
        <v>0</v>
      </c>
      <c r="AG476" s="2">
        <v>0</v>
      </c>
      <c r="AH476" s="2">
        <v>0</v>
      </c>
      <c r="AI476" s="2">
        <v>0</v>
      </c>
      <c r="AJ476" s="2">
        <v>0</v>
      </c>
      <c r="AK476" s="4">
        <v>3968034</v>
      </c>
      <c r="AL476" s="2">
        <v>0</v>
      </c>
      <c r="AM476" s="2">
        <v>0</v>
      </c>
      <c r="AN476" s="3">
        <f t="shared" si="28"/>
        <v>190701.7</v>
      </c>
      <c r="AO476">
        <f t="shared" si="29"/>
        <v>893171.7</v>
      </c>
      <c r="AP476">
        <f t="shared" si="30"/>
        <v>3968034</v>
      </c>
      <c r="AQ476" s="3">
        <f t="shared" si="31"/>
        <v>5051907.4000000004</v>
      </c>
    </row>
    <row r="477" spans="1:43" x14ac:dyDescent="0.25">
      <c r="A477" s="2">
        <v>14</v>
      </c>
      <c r="B477" s="2">
        <v>2021</v>
      </c>
      <c r="C477" s="2">
        <v>7</v>
      </c>
      <c r="D477" s="4">
        <v>18013.7</v>
      </c>
      <c r="E477" s="4">
        <v>62473.7</v>
      </c>
      <c r="F477" s="4">
        <v>69098.600000000006</v>
      </c>
      <c r="G477" s="2">
        <v>153.1</v>
      </c>
      <c r="H477" s="4">
        <v>3508.5</v>
      </c>
      <c r="I477" s="2">
        <v>447.4</v>
      </c>
      <c r="J477" s="2">
        <v>0</v>
      </c>
      <c r="K477" s="4">
        <v>1922</v>
      </c>
      <c r="L477" s="4">
        <v>9581.9</v>
      </c>
      <c r="M477" s="2">
        <v>0</v>
      </c>
      <c r="N477" s="2">
        <v>0</v>
      </c>
      <c r="O477" s="2">
        <v>334.5</v>
      </c>
      <c r="P477" s="4">
        <v>14897.5</v>
      </c>
      <c r="Q477" s="4">
        <v>39452.9</v>
      </c>
      <c r="R477" s="4">
        <v>16297.5</v>
      </c>
      <c r="S477" s="4">
        <v>2563.4</v>
      </c>
      <c r="T477" s="2">
        <v>0</v>
      </c>
      <c r="U477" s="2">
        <v>0</v>
      </c>
      <c r="V477" s="2">
        <v>414.2</v>
      </c>
      <c r="W477" s="2">
        <v>0</v>
      </c>
      <c r="X477" s="2">
        <v>400.1</v>
      </c>
      <c r="Y477" s="4">
        <v>13585.3</v>
      </c>
      <c r="Z477" s="4">
        <v>174914.8</v>
      </c>
      <c r="AA477" s="4">
        <v>224557.6</v>
      </c>
      <c r="AB477" s="4">
        <v>166729.29999999999</v>
      </c>
      <c r="AC477" s="4">
        <v>204114.8</v>
      </c>
      <c r="AD477" s="4">
        <v>118407.7</v>
      </c>
      <c r="AE477" s="2">
        <v>0</v>
      </c>
      <c r="AF477" s="2">
        <v>0</v>
      </c>
      <c r="AG477" s="2">
        <v>0</v>
      </c>
      <c r="AH477" s="2">
        <v>0</v>
      </c>
      <c r="AI477" s="2">
        <v>0</v>
      </c>
      <c r="AJ477" s="2">
        <v>0</v>
      </c>
      <c r="AK477" s="4">
        <v>3888195.9</v>
      </c>
      <c r="AL477" s="2">
        <v>0</v>
      </c>
      <c r="AM477" s="2">
        <v>0</v>
      </c>
      <c r="AN477" s="3">
        <f t="shared" si="28"/>
        <v>165198.9</v>
      </c>
      <c r="AO477">
        <f t="shared" si="29"/>
        <v>976669.59999999986</v>
      </c>
      <c r="AP477">
        <f t="shared" si="30"/>
        <v>3888195.9</v>
      </c>
      <c r="AQ477" s="3">
        <f t="shared" si="31"/>
        <v>5030064.3999999994</v>
      </c>
    </row>
    <row r="478" spans="1:43" x14ac:dyDescent="0.25">
      <c r="A478" s="2">
        <v>14</v>
      </c>
      <c r="B478" s="2">
        <v>2021</v>
      </c>
      <c r="C478" s="2">
        <v>8</v>
      </c>
      <c r="D478" s="4">
        <v>16608.400000000001</v>
      </c>
      <c r="E478" s="4">
        <v>57036.9</v>
      </c>
      <c r="F478" s="4">
        <v>58814.8</v>
      </c>
      <c r="G478" s="2">
        <v>150.6</v>
      </c>
      <c r="H478" s="4">
        <v>2765.5</v>
      </c>
      <c r="I478" s="2">
        <v>645.79999999999995</v>
      </c>
      <c r="J478" s="2">
        <v>0</v>
      </c>
      <c r="K478" s="4">
        <v>1641.1</v>
      </c>
      <c r="L478" s="4">
        <v>5084.2</v>
      </c>
      <c r="M478" s="2">
        <v>0</v>
      </c>
      <c r="N478" s="2">
        <v>0</v>
      </c>
      <c r="O478" s="2">
        <v>309</v>
      </c>
      <c r="P478" s="4">
        <v>13108.1</v>
      </c>
      <c r="Q478" s="4">
        <v>38108.800000000003</v>
      </c>
      <c r="R478" s="4">
        <v>16567.7</v>
      </c>
      <c r="S478" s="4">
        <v>6466.5</v>
      </c>
      <c r="T478" s="2">
        <v>0</v>
      </c>
      <c r="U478" s="2">
        <v>0</v>
      </c>
      <c r="V478" s="2">
        <v>403.2</v>
      </c>
      <c r="W478" s="2">
        <v>0</v>
      </c>
      <c r="X478" s="2">
        <v>445.4</v>
      </c>
      <c r="Y478" s="4">
        <v>11843.4</v>
      </c>
      <c r="Z478" s="4">
        <v>164036.5</v>
      </c>
      <c r="AA478" s="4">
        <v>206357.3</v>
      </c>
      <c r="AB478" s="4">
        <v>147173.20000000001</v>
      </c>
      <c r="AC478" s="4">
        <v>232508.79999999999</v>
      </c>
      <c r="AD478" s="4">
        <v>99246.1</v>
      </c>
      <c r="AE478" s="2">
        <v>0</v>
      </c>
      <c r="AF478" s="2">
        <v>0</v>
      </c>
      <c r="AG478" s="2">
        <v>0</v>
      </c>
      <c r="AH478" s="2">
        <v>0</v>
      </c>
      <c r="AI478" s="2">
        <v>0</v>
      </c>
      <c r="AJ478" s="2">
        <v>0</v>
      </c>
      <c r="AK478" s="4">
        <v>4216300.2</v>
      </c>
      <c r="AL478" s="2">
        <v>0</v>
      </c>
      <c r="AM478" s="2">
        <v>0</v>
      </c>
      <c r="AN478" s="3">
        <f t="shared" si="28"/>
        <v>142747.30000000002</v>
      </c>
      <c r="AO478">
        <f t="shared" si="29"/>
        <v>936573.99999999988</v>
      </c>
      <c r="AP478">
        <f t="shared" si="30"/>
        <v>4216300.2</v>
      </c>
      <c r="AQ478" s="3">
        <f t="shared" si="31"/>
        <v>5295621.5</v>
      </c>
    </row>
    <row r="479" spans="1:43" x14ac:dyDescent="0.25">
      <c r="A479" s="2">
        <v>14</v>
      </c>
      <c r="B479" s="2">
        <v>2021</v>
      </c>
      <c r="C479" s="2">
        <v>9</v>
      </c>
      <c r="D479" s="4">
        <v>16960.3</v>
      </c>
      <c r="E479" s="4">
        <v>59102.3</v>
      </c>
      <c r="F479" s="4">
        <v>63058.400000000001</v>
      </c>
      <c r="G479" s="2">
        <v>131.80000000000001</v>
      </c>
      <c r="H479" s="4">
        <v>3090.6</v>
      </c>
      <c r="I479" s="2">
        <v>373.5</v>
      </c>
      <c r="J479" s="2">
        <v>0</v>
      </c>
      <c r="K479" s="4">
        <v>1514.4</v>
      </c>
      <c r="L479" s="4">
        <v>6268.2</v>
      </c>
      <c r="M479" s="2">
        <v>0</v>
      </c>
      <c r="N479" s="2">
        <v>0</v>
      </c>
      <c r="O479" s="2">
        <v>820.1</v>
      </c>
      <c r="P479" s="4">
        <v>12413.4</v>
      </c>
      <c r="Q479" s="4">
        <v>37299.9</v>
      </c>
      <c r="R479" s="4">
        <v>16436.400000000001</v>
      </c>
      <c r="S479" s="4">
        <v>9742.7999999999993</v>
      </c>
      <c r="T479" s="2">
        <v>0</v>
      </c>
      <c r="U479" s="2">
        <v>0</v>
      </c>
      <c r="V479" s="2">
        <v>439.4</v>
      </c>
      <c r="W479" s="2">
        <v>0</v>
      </c>
      <c r="X479" s="2">
        <v>386.9</v>
      </c>
      <c r="Y479" s="4">
        <v>11194.7</v>
      </c>
      <c r="Z479" s="4">
        <v>162392.4</v>
      </c>
      <c r="AA479" s="4">
        <v>195005.3</v>
      </c>
      <c r="AB479" s="4">
        <v>128375.6</v>
      </c>
      <c r="AC479" s="4">
        <v>154130.6</v>
      </c>
      <c r="AD479" s="4">
        <v>136188</v>
      </c>
      <c r="AE479" s="2">
        <v>0</v>
      </c>
      <c r="AF479" s="2">
        <v>0</v>
      </c>
      <c r="AG479" s="2">
        <v>0</v>
      </c>
      <c r="AH479" s="2">
        <v>0</v>
      </c>
      <c r="AI479" s="2">
        <v>0</v>
      </c>
      <c r="AJ479" s="2">
        <v>0</v>
      </c>
      <c r="AK479" s="4">
        <v>4153489.5</v>
      </c>
      <c r="AL479" s="2">
        <v>0</v>
      </c>
      <c r="AM479" s="2">
        <v>0</v>
      </c>
      <c r="AN479" s="3">
        <f t="shared" si="28"/>
        <v>150499.5</v>
      </c>
      <c r="AO479">
        <f t="shared" si="29"/>
        <v>864825.5</v>
      </c>
      <c r="AP479">
        <f t="shared" si="30"/>
        <v>4153489.5</v>
      </c>
      <c r="AQ479" s="3">
        <f t="shared" si="31"/>
        <v>5168814.5</v>
      </c>
    </row>
    <row r="480" spans="1:43" x14ac:dyDescent="0.25">
      <c r="A480" s="2">
        <v>14</v>
      </c>
      <c r="B480" s="2">
        <v>2021</v>
      </c>
      <c r="C480" s="2">
        <v>10</v>
      </c>
      <c r="D480" s="4">
        <v>16701.900000000001</v>
      </c>
      <c r="E480" s="4">
        <v>58671.5</v>
      </c>
      <c r="F480" s="4">
        <v>67310.5</v>
      </c>
      <c r="G480" s="2">
        <v>170.2</v>
      </c>
      <c r="H480" s="4">
        <v>4075.6</v>
      </c>
      <c r="I480" s="2">
        <v>267.60000000000002</v>
      </c>
      <c r="J480" s="2">
        <v>0</v>
      </c>
      <c r="K480" s="4">
        <v>1891</v>
      </c>
      <c r="L480" s="4">
        <v>8380.7999999999993</v>
      </c>
      <c r="M480" s="2">
        <v>0</v>
      </c>
      <c r="N480" s="2">
        <v>0</v>
      </c>
      <c r="O480" s="2">
        <v>551.6</v>
      </c>
      <c r="P480" s="4">
        <v>11707.8</v>
      </c>
      <c r="Q480" s="4">
        <v>35206.9</v>
      </c>
      <c r="R480" s="4">
        <v>15091.4</v>
      </c>
      <c r="S480" s="4">
        <v>9654.9</v>
      </c>
      <c r="T480" s="2">
        <v>572.97</v>
      </c>
      <c r="U480" s="2">
        <v>0</v>
      </c>
      <c r="V480" s="2">
        <v>403.2</v>
      </c>
      <c r="W480" s="2">
        <v>0</v>
      </c>
      <c r="X480" s="2">
        <v>334.3</v>
      </c>
      <c r="Y480" s="4">
        <v>13123</v>
      </c>
      <c r="Z480" s="4">
        <v>157533.1</v>
      </c>
      <c r="AA480" s="4">
        <v>201079.6</v>
      </c>
      <c r="AB480" s="4">
        <v>107752.5</v>
      </c>
      <c r="AC480" s="4">
        <v>235724</v>
      </c>
      <c r="AD480" s="4">
        <v>132939.1</v>
      </c>
      <c r="AE480" s="2">
        <v>0</v>
      </c>
      <c r="AF480" s="2">
        <v>0</v>
      </c>
      <c r="AG480" s="2">
        <v>0</v>
      </c>
      <c r="AH480" s="2">
        <v>0</v>
      </c>
      <c r="AI480" s="2">
        <v>0</v>
      </c>
      <c r="AJ480" s="2">
        <v>0</v>
      </c>
      <c r="AK480" s="4">
        <v>4240900.5</v>
      </c>
      <c r="AL480" s="2">
        <v>0</v>
      </c>
      <c r="AM480" s="2">
        <v>0</v>
      </c>
      <c r="AN480" s="3">
        <f t="shared" si="28"/>
        <v>157469.1</v>
      </c>
      <c r="AO480">
        <f t="shared" si="29"/>
        <v>921674.37</v>
      </c>
      <c r="AP480">
        <f t="shared" si="30"/>
        <v>4240900.5</v>
      </c>
      <c r="AQ480" s="3">
        <f t="shared" si="31"/>
        <v>5320043.97</v>
      </c>
    </row>
    <row r="481" spans="1:43" x14ac:dyDescent="0.25">
      <c r="A481" s="2">
        <v>14</v>
      </c>
      <c r="B481" s="2">
        <v>2021</v>
      </c>
      <c r="C481" s="2">
        <v>11</v>
      </c>
      <c r="D481" s="4">
        <v>19998</v>
      </c>
      <c r="E481" s="4">
        <v>67505.3</v>
      </c>
      <c r="F481" s="4">
        <v>86882.7</v>
      </c>
      <c r="G481" s="2">
        <v>129.5</v>
      </c>
      <c r="H481" s="4">
        <v>10455.700000000001</v>
      </c>
      <c r="I481" s="4">
        <v>2970.7</v>
      </c>
      <c r="J481" s="2">
        <v>0</v>
      </c>
      <c r="K481" s="4">
        <v>8339</v>
      </c>
      <c r="L481" s="4">
        <v>17129.5</v>
      </c>
      <c r="M481" s="2">
        <v>0</v>
      </c>
      <c r="N481" s="2">
        <v>0</v>
      </c>
      <c r="O481" s="2">
        <v>231.8</v>
      </c>
      <c r="P481" s="4">
        <v>12253.1</v>
      </c>
      <c r="Q481" s="4">
        <v>41440</v>
      </c>
      <c r="R481" s="4">
        <v>18906.3</v>
      </c>
      <c r="S481" s="4">
        <v>11969.5</v>
      </c>
      <c r="T481" s="2">
        <v>0</v>
      </c>
      <c r="U481" s="2">
        <v>0</v>
      </c>
      <c r="V481" s="2">
        <v>441.6</v>
      </c>
      <c r="W481" s="2">
        <v>0</v>
      </c>
      <c r="X481" s="2">
        <v>348.4</v>
      </c>
      <c r="Y481" s="4">
        <v>19296.2</v>
      </c>
      <c r="Z481" s="4">
        <v>177864.8</v>
      </c>
      <c r="AA481" s="4">
        <v>241564.1</v>
      </c>
      <c r="AB481" s="4">
        <v>140486</v>
      </c>
      <c r="AC481" s="4">
        <v>244650.2</v>
      </c>
      <c r="AD481" s="4">
        <v>173950.5</v>
      </c>
      <c r="AE481" s="2">
        <v>0</v>
      </c>
      <c r="AF481" s="2">
        <v>0</v>
      </c>
      <c r="AG481" s="2">
        <v>0</v>
      </c>
      <c r="AH481" s="2">
        <v>0</v>
      </c>
      <c r="AI481" s="2">
        <v>0</v>
      </c>
      <c r="AJ481" s="2">
        <v>0</v>
      </c>
      <c r="AK481" s="4">
        <v>4702605.4000000004</v>
      </c>
      <c r="AL481" s="2">
        <v>0</v>
      </c>
      <c r="AM481" s="2">
        <v>0</v>
      </c>
      <c r="AN481" s="3">
        <f t="shared" si="28"/>
        <v>213410.40000000002</v>
      </c>
      <c r="AO481">
        <f t="shared" si="29"/>
        <v>1083402.5</v>
      </c>
      <c r="AP481">
        <f t="shared" si="30"/>
        <v>4702605.4000000004</v>
      </c>
      <c r="AQ481" s="3">
        <f t="shared" si="31"/>
        <v>5999418.3000000007</v>
      </c>
    </row>
    <row r="482" spans="1:43" x14ac:dyDescent="0.25">
      <c r="A482" s="2">
        <v>14</v>
      </c>
      <c r="B482" s="2">
        <v>2021</v>
      </c>
      <c r="C482" s="2">
        <v>12</v>
      </c>
      <c r="D482" s="4">
        <v>28868</v>
      </c>
      <c r="E482" s="4">
        <v>100014.2</v>
      </c>
      <c r="F482" s="4">
        <v>136419.79999999999</v>
      </c>
      <c r="G482" s="2">
        <v>191.5</v>
      </c>
      <c r="H482" s="4">
        <v>13186.1</v>
      </c>
      <c r="I482" s="4">
        <v>6223.2</v>
      </c>
      <c r="J482" s="2">
        <v>0</v>
      </c>
      <c r="K482" s="4">
        <v>15902.1</v>
      </c>
      <c r="L482" s="4">
        <v>30267.9</v>
      </c>
      <c r="M482" s="2">
        <v>0</v>
      </c>
      <c r="N482" s="2">
        <v>0</v>
      </c>
      <c r="O482" s="2">
        <v>273.5</v>
      </c>
      <c r="P482" s="4">
        <v>16018.9</v>
      </c>
      <c r="Q482" s="4">
        <v>46962</v>
      </c>
      <c r="R482" s="4">
        <v>26276.5</v>
      </c>
      <c r="S482" s="4">
        <v>16692.3</v>
      </c>
      <c r="T482" s="2">
        <v>0</v>
      </c>
      <c r="U482" s="2">
        <v>0</v>
      </c>
      <c r="V482" s="2">
        <v>424.2</v>
      </c>
      <c r="W482" s="2">
        <v>0</v>
      </c>
      <c r="X482" s="2">
        <v>348.1</v>
      </c>
      <c r="Y482" s="4">
        <v>25598.1</v>
      </c>
      <c r="Z482" s="4">
        <v>214442.5</v>
      </c>
      <c r="AA482" s="4">
        <v>287774.7</v>
      </c>
      <c r="AB482" s="4">
        <v>155046.70000000001</v>
      </c>
      <c r="AC482" s="4">
        <v>268073.8</v>
      </c>
      <c r="AD482" s="4">
        <v>162930.79999999999</v>
      </c>
      <c r="AE482" s="2">
        <v>0</v>
      </c>
      <c r="AF482" s="2">
        <v>0</v>
      </c>
      <c r="AG482" s="2">
        <v>0</v>
      </c>
      <c r="AH482" s="2">
        <v>0</v>
      </c>
      <c r="AI482" s="2">
        <v>0</v>
      </c>
      <c r="AJ482" s="2">
        <v>0</v>
      </c>
      <c r="AK482" s="4">
        <v>4516784.5999999996</v>
      </c>
      <c r="AL482" s="2">
        <v>0</v>
      </c>
      <c r="AM482" s="2">
        <v>0</v>
      </c>
      <c r="AN482" s="3">
        <f t="shared" si="28"/>
        <v>331072.8</v>
      </c>
      <c r="AO482">
        <f t="shared" si="29"/>
        <v>1220862.1000000001</v>
      </c>
      <c r="AP482">
        <f t="shared" si="30"/>
        <v>4516784.5999999996</v>
      </c>
      <c r="AQ482" s="3">
        <f t="shared" si="31"/>
        <v>6068719.5</v>
      </c>
    </row>
    <row r="483" spans="1:43" x14ac:dyDescent="0.25">
      <c r="A483" s="2">
        <v>15</v>
      </c>
      <c r="B483" s="2">
        <v>2021</v>
      </c>
      <c r="C483" s="2">
        <v>1</v>
      </c>
      <c r="D483" s="4">
        <v>136863.70000000001</v>
      </c>
      <c r="E483" s="4">
        <v>1085956.8</v>
      </c>
      <c r="F483" s="4">
        <v>707583.5</v>
      </c>
      <c r="G483" s="2">
        <v>223.7</v>
      </c>
      <c r="H483" s="4">
        <v>5159</v>
      </c>
      <c r="I483" s="2">
        <v>0</v>
      </c>
      <c r="J483" s="2">
        <v>0</v>
      </c>
      <c r="K483" s="4">
        <v>9764.5</v>
      </c>
      <c r="L483" s="4">
        <v>26970.1</v>
      </c>
      <c r="M483" s="2">
        <v>0</v>
      </c>
      <c r="N483" s="2">
        <v>249.2</v>
      </c>
      <c r="O483" s="2">
        <v>652.29999999999995</v>
      </c>
      <c r="P483" s="4">
        <v>25491.7</v>
      </c>
      <c r="Q483" s="4">
        <v>45545.3</v>
      </c>
      <c r="R483" s="4">
        <v>45636.800000000003</v>
      </c>
      <c r="S483" s="4">
        <v>11392.9</v>
      </c>
      <c r="T483" s="2">
        <v>0</v>
      </c>
      <c r="U483" s="2">
        <v>0</v>
      </c>
      <c r="V483" s="4">
        <v>1088.5999999999999</v>
      </c>
      <c r="W483" s="2">
        <v>0</v>
      </c>
      <c r="X483" s="2">
        <v>208</v>
      </c>
      <c r="Y483" s="4">
        <v>34509.800000000003</v>
      </c>
      <c r="Z483" s="4">
        <v>369526.9</v>
      </c>
      <c r="AA483" s="4">
        <v>516332.1</v>
      </c>
      <c r="AB483" s="4">
        <v>271741.8</v>
      </c>
      <c r="AC483" s="4">
        <v>465066.8</v>
      </c>
      <c r="AD483" s="4">
        <v>325078.09999999998</v>
      </c>
      <c r="AE483" s="2">
        <v>0</v>
      </c>
      <c r="AF483" s="4">
        <v>234894.4</v>
      </c>
      <c r="AG483" s="2">
        <v>0</v>
      </c>
      <c r="AH483" s="4">
        <v>218582.2</v>
      </c>
      <c r="AI483" s="2">
        <v>0</v>
      </c>
      <c r="AJ483" s="2">
        <v>0</v>
      </c>
      <c r="AK483" s="2">
        <v>0</v>
      </c>
      <c r="AL483" s="4">
        <v>69994.100000000006</v>
      </c>
      <c r="AM483" s="2">
        <v>0</v>
      </c>
      <c r="AN483" s="3">
        <f t="shared" si="28"/>
        <v>1972521.3</v>
      </c>
      <c r="AO483">
        <f t="shared" si="29"/>
        <v>2112520.3000000003</v>
      </c>
      <c r="AP483">
        <f t="shared" si="30"/>
        <v>523470.69999999995</v>
      </c>
      <c r="AQ483" s="3">
        <f t="shared" si="31"/>
        <v>4608512.3000000007</v>
      </c>
    </row>
    <row r="484" spans="1:43" x14ac:dyDescent="0.25">
      <c r="A484" s="2">
        <v>15</v>
      </c>
      <c r="B484" s="2">
        <v>2021</v>
      </c>
      <c r="C484" s="2">
        <v>2</v>
      </c>
      <c r="D484" s="4">
        <v>111577.1</v>
      </c>
      <c r="E484" s="4">
        <v>820033.4</v>
      </c>
      <c r="F484" s="4">
        <v>555937.19999999995</v>
      </c>
      <c r="G484" s="2">
        <v>179.5</v>
      </c>
      <c r="H484" s="4">
        <v>3618.6</v>
      </c>
      <c r="I484" s="2">
        <v>0</v>
      </c>
      <c r="J484" s="2">
        <v>0</v>
      </c>
      <c r="K484" s="4">
        <v>5271.6</v>
      </c>
      <c r="L484" s="4">
        <v>18471.900000000001</v>
      </c>
      <c r="M484" s="2">
        <v>0</v>
      </c>
      <c r="N484" s="2">
        <v>205.8</v>
      </c>
      <c r="O484" s="2">
        <v>653</v>
      </c>
      <c r="P484" s="4">
        <v>23857.3</v>
      </c>
      <c r="Q484" s="4">
        <v>44780.3</v>
      </c>
      <c r="R484" s="4">
        <v>43211.5</v>
      </c>
      <c r="S484" s="4">
        <v>15594.6</v>
      </c>
      <c r="T484" s="2">
        <v>0</v>
      </c>
      <c r="U484" s="2">
        <v>0</v>
      </c>
      <c r="V484" s="2">
        <v>961.7</v>
      </c>
      <c r="W484" s="2">
        <v>0</v>
      </c>
      <c r="X484" s="2">
        <v>188.5</v>
      </c>
      <c r="Y484" s="4">
        <v>29773.5</v>
      </c>
      <c r="Z484" s="4">
        <v>322153.3</v>
      </c>
      <c r="AA484" s="4">
        <v>453590.7</v>
      </c>
      <c r="AB484" s="4">
        <v>183496.6</v>
      </c>
      <c r="AC484" s="4">
        <v>375753.5</v>
      </c>
      <c r="AD484" s="4">
        <v>252101.7</v>
      </c>
      <c r="AE484" s="2">
        <v>0</v>
      </c>
      <c r="AF484" s="4">
        <v>228739.3</v>
      </c>
      <c r="AG484" s="2">
        <v>0</v>
      </c>
      <c r="AH484" s="4">
        <v>1438030.6</v>
      </c>
      <c r="AI484" s="2">
        <v>0</v>
      </c>
      <c r="AJ484" s="2">
        <v>0</v>
      </c>
      <c r="AK484" s="2">
        <v>0</v>
      </c>
      <c r="AL484" s="4">
        <v>35493.300000000003</v>
      </c>
      <c r="AM484" s="2">
        <v>0</v>
      </c>
      <c r="AN484" s="3">
        <f t="shared" si="28"/>
        <v>1515089.3</v>
      </c>
      <c r="AO484">
        <f t="shared" si="29"/>
        <v>1746322</v>
      </c>
      <c r="AP484">
        <f t="shared" si="30"/>
        <v>1702263.2000000002</v>
      </c>
      <c r="AQ484" s="3">
        <f t="shared" si="31"/>
        <v>4963674.5</v>
      </c>
    </row>
    <row r="485" spans="1:43" x14ac:dyDescent="0.25">
      <c r="A485" s="2">
        <v>15</v>
      </c>
      <c r="B485" s="2">
        <v>2021</v>
      </c>
      <c r="C485" s="2">
        <v>3</v>
      </c>
      <c r="D485" s="4">
        <v>64835.4</v>
      </c>
      <c r="E485" s="4">
        <v>447091.4</v>
      </c>
      <c r="F485" s="4">
        <v>312684.09999999998</v>
      </c>
      <c r="G485" s="2">
        <v>159.1</v>
      </c>
      <c r="H485" s="4">
        <v>2802.6</v>
      </c>
      <c r="I485" s="2">
        <v>0</v>
      </c>
      <c r="J485" s="2">
        <v>0</v>
      </c>
      <c r="K485" s="4">
        <v>3778.4</v>
      </c>
      <c r="L485" s="4">
        <v>15229.3</v>
      </c>
      <c r="M485" s="2">
        <v>0</v>
      </c>
      <c r="N485" s="2">
        <v>204.4</v>
      </c>
      <c r="O485" s="2">
        <v>679.5</v>
      </c>
      <c r="P485" s="4">
        <v>11393.8</v>
      </c>
      <c r="Q485" s="4">
        <v>35133.4</v>
      </c>
      <c r="R485" s="4">
        <v>33045.599999999999</v>
      </c>
      <c r="S485" s="4">
        <v>-6826.6</v>
      </c>
      <c r="T485" s="2">
        <v>0</v>
      </c>
      <c r="U485" s="2">
        <v>0</v>
      </c>
      <c r="V485" s="2">
        <v>890.4</v>
      </c>
      <c r="W485" s="2">
        <v>0</v>
      </c>
      <c r="X485" s="2">
        <v>173.3</v>
      </c>
      <c r="Y485" s="4">
        <v>18139.8</v>
      </c>
      <c r="Z485" s="4">
        <v>253321.2</v>
      </c>
      <c r="AA485" s="4">
        <v>358590.8</v>
      </c>
      <c r="AB485" s="4">
        <v>222414.3</v>
      </c>
      <c r="AC485" s="4">
        <v>277679.90000000002</v>
      </c>
      <c r="AD485" s="4">
        <v>422458.9</v>
      </c>
      <c r="AE485" s="2">
        <v>0</v>
      </c>
      <c r="AF485" s="4">
        <v>277242.09999999998</v>
      </c>
      <c r="AG485" s="2">
        <v>0</v>
      </c>
      <c r="AH485" s="4">
        <v>2062074.1</v>
      </c>
      <c r="AI485" s="2">
        <v>0</v>
      </c>
      <c r="AJ485" s="2">
        <v>0</v>
      </c>
      <c r="AK485" s="2">
        <v>0</v>
      </c>
      <c r="AL485" s="4">
        <v>20156.400000000001</v>
      </c>
      <c r="AM485" s="2">
        <v>0</v>
      </c>
      <c r="AN485" s="3">
        <f t="shared" si="28"/>
        <v>846580.3</v>
      </c>
      <c r="AO485">
        <f t="shared" si="29"/>
        <v>1627298.6999999997</v>
      </c>
      <c r="AP485">
        <f t="shared" si="30"/>
        <v>2359472.6</v>
      </c>
      <c r="AQ485" s="3">
        <f t="shared" si="31"/>
        <v>4833351.5999999996</v>
      </c>
    </row>
    <row r="486" spans="1:43" x14ac:dyDescent="0.25">
      <c r="A486" s="2">
        <v>15</v>
      </c>
      <c r="B486" s="2">
        <v>2021</v>
      </c>
      <c r="C486" s="2">
        <v>4</v>
      </c>
      <c r="D486" s="4">
        <v>59139.9</v>
      </c>
      <c r="E486" s="4">
        <v>385221.9</v>
      </c>
      <c r="F486" s="4">
        <v>280557.59999999998</v>
      </c>
      <c r="G486" s="2">
        <v>184</v>
      </c>
      <c r="H486" s="4">
        <v>2617.1999999999998</v>
      </c>
      <c r="I486" s="2">
        <v>0</v>
      </c>
      <c r="J486" s="2">
        <v>0</v>
      </c>
      <c r="K486" s="4">
        <v>3497.4</v>
      </c>
      <c r="L486" s="4">
        <v>14560.7</v>
      </c>
      <c r="M486" s="2">
        <v>0</v>
      </c>
      <c r="N486" s="2">
        <v>204.4</v>
      </c>
      <c r="O486" s="2">
        <v>690.1</v>
      </c>
      <c r="P486" s="4">
        <v>11430.8</v>
      </c>
      <c r="Q486" s="4">
        <v>35404.9</v>
      </c>
      <c r="R486" s="4">
        <v>31023.1</v>
      </c>
      <c r="S486" s="4">
        <v>12324.9</v>
      </c>
      <c r="T486" s="2">
        <v>0</v>
      </c>
      <c r="U486" s="2">
        <v>0</v>
      </c>
      <c r="V486" s="2">
        <v>961.4</v>
      </c>
      <c r="W486" s="2">
        <v>0</v>
      </c>
      <c r="X486" s="2">
        <v>190.9</v>
      </c>
      <c r="Y486" s="4">
        <v>17123.5</v>
      </c>
      <c r="Z486" s="4">
        <v>262717.8</v>
      </c>
      <c r="AA486" s="4">
        <v>379857.6</v>
      </c>
      <c r="AB486" s="4">
        <v>222094.8</v>
      </c>
      <c r="AC486" s="4">
        <v>386345.6</v>
      </c>
      <c r="AD486" s="4">
        <v>330525.40000000002</v>
      </c>
      <c r="AE486" s="2">
        <v>0</v>
      </c>
      <c r="AF486" s="4">
        <v>203488.8</v>
      </c>
      <c r="AG486" s="2">
        <v>0</v>
      </c>
      <c r="AH486" s="4">
        <v>2742277.4</v>
      </c>
      <c r="AI486" s="2">
        <v>0</v>
      </c>
      <c r="AJ486" s="2">
        <v>0</v>
      </c>
      <c r="AK486" s="2">
        <v>0</v>
      </c>
      <c r="AL486" s="4">
        <v>18074.900000000001</v>
      </c>
      <c r="AM486" s="2">
        <v>0</v>
      </c>
      <c r="AN486" s="3">
        <f t="shared" si="28"/>
        <v>745778.7</v>
      </c>
      <c r="AO486">
        <f t="shared" si="29"/>
        <v>1690895.1999999997</v>
      </c>
      <c r="AP486">
        <f t="shared" si="30"/>
        <v>2963841.0999999996</v>
      </c>
      <c r="AQ486" s="3">
        <f t="shared" si="31"/>
        <v>5400514.9999999991</v>
      </c>
    </row>
    <row r="487" spans="1:43" x14ac:dyDescent="0.25">
      <c r="A487" s="2">
        <v>15</v>
      </c>
      <c r="B487" s="2">
        <v>2021</v>
      </c>
      <c r="C487" s="2">
        <v>5</v>
      </c>
      <c r="D487" s="4">
        <v>44565.8</v>
      </c>
      <c r="E487" s="4">
        <v>271913.09999999998</v>
      </c>
      <c r="F487" s="4">
        <v>190420.3</v>
      </c>
      <c r="G487" s="2">
        <v>168.4</v>
      </c>
      <c r="H487" s="4">
        <v>2390.9</v>
      </c>
      <c r="I487" s="2">
        <v>0</v>
      </c>
      <c r="J487" s="2">
        <v>0</v>
      </c>
      <c r="K487" s="4">
        <v>2327.8000000000002</v>
      </c>
      <c r="L487" s="4">
        <v>8313.5</v>
      </c>
      <c r="M487" s="2">
        <v>0</v>
      </c>
      <c r="N487" s="2">
        <v>233.8</v>
      </c>
      <c r="O487" s="2">
        <v>934.8</v>
      </c>
      <c r="P487" s="4">
        <v>10295.6</v>
      </c>
      <c r="Q487" s="4">
        <v>29464</v>
      </c>
      <c r="R487" s="4">
        <v>28960.400000000001</v>
      </c>
      <c r="S487" s="4">
        <v>13189.4</v>
      </c>
      <c r="T487" s="2">
        <v>0</v>
      </c>
      <c r="U487" s="2">
        <v>0</v>
      </c>
      <c r="V487" s="4">
        <v>1075.2</v>
      </c>
      <c r="W487" s="2">
        <v>0</v>
      </c>
      <c r="X487" s="2">
        <v>204.8</v>
      </c>
      <c r="Y487" s="4">
        <v>13571.1</v>
      </c>
      <c r="Z487" s="4">
        <v>225680.6</v>
      </c>
      <c r="AA487" s="4">
        <v>322354.7</v>
      </c>
      <c r="AB487" s="4">
        <v>218786</v>
      </c>
      <c r="AC487" s="4">
        <v>354779</v>
      </c>
      <c r="AD487" s="4">
        <v>311563.2</v>
      </c>
      <c r="AE487" s="2">
        <v>0</v>
      </c>
      <c r="AF487" s="4">
        <v>198626.1</v>
      </c>
      <c r="AG487" s="2">
        <v>0</v>
      </c>
      <c r="AH487" s="4">
        <v>2808440</v>
      </c>
      <c r="AI487" s="2">
        <v>0</v>
      </c>
      <c r="AJ487" s="2">
        <v>0</v>
      </c>
      <c r="AK487" s="2">
        <v>0</v>
      </c>
      <c r="AL487" s="4">
        <v>8483.1</v>
      </c>
      <c r="AM487" s="2">
        <v>0</v>
      </c>
      <c r="AN487" s="3">
        <f t="shared" si="28"/>
        <v>520099.8</v>
      </c>
      <c r="AO487">
        <f t="shared" si="29"/>
        <v>1531092.5999999999</v>
      </c>
      <c r="AP487">
        <f t="shared" si="30"/>
        <v>3015549.2</v>
      </c>
      <c r="AQ487" s="3">
        <f t="shared" si="31"/>
        <v>5066741.5999999996</v>
      </c>
    </row>
    <row r="488" spans="1:43" x14ac:dyDescent="0.25">
      <c r="A488" s="2">
        <v>15</v>
      </c>
      <c r="B488" s="2">
        <v>2021</v>
      </c>
      <c r="C488" s="2">
        <v>6</v>
      </c>
      <c r="D488" s="4">
        <v>37459.699999999997</v>
      </c>
      <c r="E488" s="4">
        <v>228034</v>
      </c>
      <c r="F488" s="4">
        <v>156461.9</v>
      </c>
      <c r="G488" s="2">
        <v>159.9</v>
      </c>
      <c r="H488" s="4">
        <v>1982.9</v>
      </c>
      <c r="I488" s="2">
        <v>0</v>
      </c>
      <c r="J488" s="2">
        <v>0</v>
      </c>
      <c r="K488" s="4">
        <v>1346.7</v>
      </c>
      <c r="L488" s="4">
        <v>5291.1</v>
      </c>
      <c r="M488" s="2">
        <v>0</v>
      </c>
      <c r="N488" s="2">
        <v>218.4</v>
      </c>
      <c r="O488" s="2">
        <v>790.3</v>
      </c>
      <c r="P488" s="4">
        <v>9357.7999999999993</v>
      </c>
      <c r="Q488" s="4">
        <v>28339.7</v>
      </c>
      <c r="R488" s="4">
        <v>23100.799999999999</v>
      </c>
      <c r="S488" s="4">
        <v>8783.5</v>
      </c>
      <c r="T488" s="2">
        <v>0</v>
      </c>
      <c r="U488" s="2">
        <v>0</v>
      </c>
      <c r="V488" s="4">
        <v>1009.8</v>
      </c>
      <c r="W488" s="2">
        <v>0</v>
      </c>
      <c r="X488" s="2">
        <v>191.1</v>
      </c>
      <c r="Y488" s="4">
        <v>11984.9</v>
      </c>
      <c r="Z488" s="4">
        <v>197159</v>
      </c>
      <c r="AA488" s="4">
        <v>299925.8</v>
      </c>
      <c r="AB488" s="4">
        <v>213299.5</v>
      </c>
      <c r="AC488" s="4">
        <v>338435.8</v>
      </c>
      <c r="AD488" s="4">
        <v>337712.9</v>
      </c>
      <c r="AE488" s="2">
        <v>0</v>
      </c>
      <c r="AF488" s="4">
        <v>203047.4</v>
      </c>
      <c r="AG488" s="2">
        <v>0</v>
      </c>
      <c r="AH488" s="4">
        <v>1760800</v>
      </c>
      <c r="AI488" s="2">
        <v>0</v>
      </c>
      <c r="AJ488" s="2">
        <v>0</v>
      </c>
      <c r="AK488" s="2">
        <v>0</v>
      </c>
      <c r="AL488" s="4">
        <v>6429.1</v>
      </c>
      <c r="AM488" s="2">
        <v>0</v>
      </c>
      <c r="AN488" s="3">
        <f t="shared" si="28"/>
        <v>430736.2</v>
      </c>
      <c r="AO488">
        <f t="shared" si="29"/>
        <v>1470309.2999999998</v>
      </c>
      <c r="AP488">
        <f t="shared" si="30"/>
        <v>1970276.5</v>
      </c>
      <c r="AQ488" s="3">
        <f t="shared" si="31"/>
        <v>3871322</v>
      </c>
    </row>
    <row r="489" spans="1:43" x14ac:dyDescent="0.25">
      <c r="A489" s="2">
        <v>15</v>
      </c>
      <c r="B489" s="2">
        <v>2021</v>
      </c>
      <c r="C489" s="2">
        <v>7</v>
      </c>
      <c r="D489" s="4">
        <v>34560.300000000003</v>
      </c>
      <c r="E489" s="4">
        <v>191791.4</v>
      </c>
      <c r="F489" s="4">
        <v>160329.79999999999</v>
      </c>
      <c r="G489" s="2">
        <v>140.5</v>
      </c>
      <c r="H489" s="4">
        <v>3820</v>
      </c>
      <c r="I489" s="2">
        <v>0</v>
      </c>
      <c r="J489" s="2">
        <v>0</v>
      </c>
      <c r="K489" s="4">
        <v>2027.8</v>
      </c>
      <c r="L489" s="4">
        <v>3342.8</v>
      </c>
      <c r="M489" s="2">
        <v>0</v>
      </c>
      <c r="N489" s="2">
        <v>233.8</v>
      </c>
      <c r="O489" s="2">
        <v>669.6</v>
      </c>
      <c r="P489" s="4">
        <v>8893.9</v>
      </c>
      <c r="Q489" s="4">
        <v>29348.1</v>
      </c>
      <c r="R489" s="4">
        <v>27222.2</v>
      </c>
      <c r="S489" s="2">
        <v>493.8</v>
      </c>
      <c r="T489" s="2">
        <v>0</v>
      </c>
      <c r="U489" s="2">
        <v>0</v>
      </c>
      <c r="V489" s="4">
        <v>1008.7</v>
      </c>
      <c r="W489" s="2">
        <v>0</v>
      </c>
      <c r="X489" s="2">
        <v>193.9</v>
      </c>
      <c r="Y489" s="4">
        <v>9651.4</v>
      </c>
      <c r="Z489" s="4">
        <v>200563.1</v>
      </c>
      <c r="AA489" s="4">
        <v>293155.20000000001</v>
      </c>
      <c r="AB489" s="4">
        <v>225648.6</v>
      </c>
      <c r="AC489" s="4">
        <v>322912.8</v>
      </c>
      <c r="AD489" s="4">
        <v>449711.1</v>
      </c>
      <c r="AE489" s="2">
        <v>0</v>
      </c>
      <c r="AF489" s="4">
        <v>220579.4</v>
      </c>
      <c r="AG489" s="2">
        <v>0</v>
      </c>
      <c r="AH489" s="4">
        <v>2676423.5</v>
      </c>
      <c r="AI489" s="2">
        <v>0</v>
      </c>
      <c r="AJ489" s="2">
        <v>0</v>
      </c>
      <c r="AK489" s="2">
        <v>0</v>
      </c>
      <c r="AL489" s="4">
        <v>3090.2</v>
      </c>
      <c r="AM489" s="2">
        <v>0</v>
      </c>
      <c r="AN489" s="3">
        <f t="shared" si="28"/>
        <v>396012.6</v>
      </c>
      <c r="AO489">
        <f t="shared" si="29"/>
        <v>1569706.1999999997</v>
      </c>
      <c r="AP489">
        <f t="shared" si="30"/>
        <v>2900093.1</v>
      </c>
      <c r="AQ489" s="3">
        <f t="shared" si="31"/>
        <v>4865811.9000000004</v>
      </c>
    </row>
    <row r="490" spans="1:43" x14ac:dyDescent="0.25">
      <c r="A490" s="2">
        <v>15</v>
      </c>
      <c r="B490" s="2">
        <v>2021</v>
      </c>
      <c r="C490" s="2">
        <v>8</v>
      </c>
      <c r="D490" s="4">
        <v>32727.4</v>
      </c>
      <c r="E490" s="4">
        <v>175740.2</v>
      </c>
      <c r="F490" s="4">
        <v>139143.20000000001</v>
      </c>
      <c r="G490" s="2">
        <v>120.7</v>
      </c>
      <c r="H490" s="4">
        <v>3069.9</v>
      </c>
      <c r="I490" s="2">
        <v>0</v>
      </c>
      <c r="J490" s="2">
        <v>0</v>
      </c>
      <c r="K490" s="4">
        <v>1948.7</v>
      </c>
      <c r="L490" s="4">
        <v>2720.3</v>
      </c>
      <c r="M490" s="2">
        <v>0</v>
      </c>
      <c r="N490" s="2">
        <v>233.8</v>
      </c>
      <c r="O490" s="2">
        <v>820.9</v>
      </c>
      <c r="P490" s="4">
        <v>8440.7000000000007</v>
      </c>
      <c r="Q490" s="4">
        <v>26529.3</v>
      </c>
      <c r="R490" s="4">
        <v>30447.3</v>
      </c>
      <c r="S490" s="2">
        <v>221.5</v>
      </c>
      <c r="T490" s="2">
        <v>0</v>
      </c>
      <c r="U490" s="2">
        <v>0</v>
      </c>
      <c r="V490" s="4">
        <v>1076.5999999999999</v>
      </c>
      <c r="W490" s="2">
        <v>0</v>
      </c>
      <c r="X490" s="2">
        <v>238.8</v>
      </c>
      <c r="Y490" s="4">
        <v>8402.2999999999993</v>
      </c>
      <c r="Z490" s="4">
        <v>183709.6</v>
      </c>
      <c r="AA490" s="4">
        <v>272268.5</v>
      </c>
      <c r="AB490" s="4">
        <v>195146.9</v>
      </c>
      <c r="AC490" s="4">
        <v>349069</v>
      </c>
      <c r="AD490" s="4">
        <v>236890.2</v>
      </c>
      <c r="AE490" s="2">
        <v>0</v>
      </c>
      <c r="AF490" s="4">
        <v>223296.4</v>
      </c>
      <c r="AG490" s="2">
        <v>0</v>
      </c>
      <c r="AH490" s="4">
        <v>1781182.4</v>
      </c>
      <c r="AI490" s="2">
        <v>0</v>
      </c>
      <c r="AJ490" s="2">
        <v>0</v>
      </c>
      <c r="AK490" s="2">
        <v>0</v>
      </c>
      <c r="AL490" s="4">
        <v>3166.4</v>
      </c>
      <c r="AM490" s="2">
        <v>0</v>
      </c>
      <c r="AN490" s="3">
        <f t="shared" si="28"/>
        <v>355470.40000000008</v>
      </c>
      <c r="AO490">
        <f t="shared" si="29"/>
        <v>1313495.4000000001</v>
      </c>
      <c r="AP490">
        <f t="shared" si="30"/>
        <v>2007645.1999999997</v>
      </c>
      <c r="AQ490" s="3">
        <f t="shared" si="31"/>
        <v>3676611</v>
      </c>
    </row>
    <row r="491" spans="1:43" x14ac:dyDescent="0.25">
      <c r="A491" s="2">
        <v>15</v>
      </c>
      <c r="B491" s="2">
        <v>2021</v>
      </c>
      <c r="C491" s="2">
        <v>9</v>
      </c>
      <c r="D491" s="4">
        <v>33548.300000000003</v>
      </c>
      <c r="E491" s="4">
        <v>186784.8</v>
      </c>
      <c r="F491" s="4">
        <v>149421.1</v>
      </c>
      <c r="G491" s="2">
        <v>116.2</v>
      </c>
      <c r="H491" s="4">
        <v>3688.9</v>
      </c>
      <c r="I491" s="2">
        <v>0</v>
      </c>
      <c r="J491" s="2">
        <v>0</v>
      </c>
      <c r="K491" s="4">
        <v>2216.5</v>
      </c>
      <c r="L491" s="4">
        <v>3015.8</v>
      </c>
      <c r="M491" s="2">
        <v>0</v>
      </c>
      <c r="N491" s="2">
        <v>219.8</v>
      </c>
      <c r="O491" s="2">
        <v>732.3</v>
      </c>
      <c r="P491" s="4">
        <v>8874</v>
      </c>
      <c r="Q491" s="4">
        <v>29534.799999999999</v>
      </c>
      <c r="R491" s="4">
        <v>31102.5</v>
      </c>
      <c r="S491" s="2">
        <v>751.71</v>
      </c>
      <c r="T491" s="2">
        <v>0</v>
      </c>
      <c r="U491" s="4">
        <v>3537.47</v>
      </c>
      <c r="V491" s="4">
        <v>1000.4</v>
      </c>
      <c r="W491" s="2">
        <v>0</v>
      </c>
      <c r="X491" s="2">
        <v>209.2</v>
      </c>
      <c r="Y491" s="4">
        <v>9774.2000000000007</v>
      </c>
      <c r="Z491" s="4">
        <v>194004.1</v>
      </c>
      <c r="AA491" s="4">
        <v>291409.90000000002</v>
      </c>
      <c r="AB491" s="4">
        <v>197474.69</v>
      </c>
      <c r="AC491" s="4">
        <v>402090.1</v>
      </c>
      <c r="AD491" s="4">
        <v>342640.63</v>
      </c>
      <c r="AE491" s="2">
        <v>0</v>
      </c>
      <c r="AF491" s="4">
        <v>206097</v>
      </c>
      <c r="AG491" s="2">
        <v>0</v>
      </c>
      <c r="AH491" s="4">
        <v>1191241.7</v>
      </c>
      <c r="AI491" s="2">
        <v>0</v>
      </c>
      <c r="AJ491" s="2">
        <v>0</v>
      </c>
      <c r="AK491" s="2">
        <v>0</v>
      </c>
      <c r="AL491" s="4">
        <v>6040.1</v>
      </c>
      <c r="AM491" s="2">
        <v>0</v>
      </c>
      <c r="AN491" s="3">
        <f t="shared" si="28"/>
        <v>378791.6</v>
      </c>
      <c r="AO491">
        <f t="shared" si="29"/>
        <v>1513355.7999999998</v>
      </c>
      <c r="AP491">
        <f t="shared" si="30"/>
        <v>1403378.8</v>
      </c>
      <c r="AQ491" s="3">
        <f t="shared" si="31"/>
        <v>3295526.2</v>
      </c>
    </row>
    <row r="492" spans="1:43" x14ac:dyDescent="0.25">
      <c r="A492" s="2">
        <v>15</v>
      </c>
      <c r="B492" s="2">
        <v>2021</v>
      </c>
      <c r="C492" s="2">
        <v>10</v>
      </c>
      <c r="D492" s="4">
        <v>34484.6</v>
      </c>
      <c r="E492" s="4">
        <v>186603.2</v>
      </c>
      <c r="F492" s="4">
        <v>157391.4</v>
      </c>
      <c r="G492" s="2">
        <v>133.69999999999999</v>
      </c>
      <c r="H492" s="4">
        <v>4969.3999999999996</v>
      </c>
      <c r="I492" s="2">
        <v>0</v>
      </c>
      <c r="J492" s="2">
        <v>0</v>
      </c>
      <c r="K492" s="4">
        <v>2704.1</v>
      </c>
      <c r="L492" s="4">
        <v>5829.2</v>
      </c>
      <c r="M492" s="2">
        <v>0</v>
      </c>
      <c r="N492" s="2">
        <v>233.8</v>
      </c>
      <c r="O492" s="2">
        <v>948</v>
      </c>
      <c r="P492" s="4">
        <v>8757</v>
      </c>
      <c r="Q492" s="4">
        <v>30502.6</v>
      </c>
      <c r="R492" s="4">
        <v>29363.5</v>
      </c>
      <c r="S492" s="2">
        <v>519.4</v>
      </c>
      <c r="T492" s="2">
        <v>0</v>
      </c>
      <c r="U492" s="2">
        <v>0</v>
      </c>
      <c r="V492" s="4">
        <v>1094.5</v>
      </c>
      <c r="W492" s="2">
        <v>0</v>
      </c>
      <c r="X492" s="2">
        <v>300.7</v>
      </c>
      <c r="Y492" s="4">
        <v>10136.5</v>
      </c>
      <c r="Z492" s="4">
        <v>194074.9</v>
      </c>
      <c r="AA492" s="4">
        <v>292965.59999999998</v>
      </c>
      <c r="AB492" s="4">
        <v>195102</v>
      </c>
      <c r="AC492" s="4">
        <v>324156.2</v>
      </c>
      <c r="AD492" s="4">
        <v>333987.90000000002</v>
      </c>
      <c r="AE492" s="2">
        <v>0</v>
      </c>
      <c r="AF492" s="4">
        <v>236630.7</v>
      </c>
      <c r="AG492" s="2">
        <v>0</v>
      </c>
      <c r="AH492" s="4">
        <v>2098611.2999999998</v>
      </c>
      <c r="AI492" s="2">
        <v>0</v>
      </c>
      <c r="AJ492" s="2">
        <v>0</v>
      </c>
      <c r="AK492" s="2">
        <v>0</v>
      </c>
      <c r="AL492" s="4">
        <v>5997.3</v>
      </c>
      <c r="AM492" s="2">
        <v>0</v>
      </c>
      <c r="AN492" s="3">
        <f t="shared" si="28"/>
        <v>392115.60000000003</v>
      </c>
      <c r="AO492">
        <f t="shared" si="29"/>
        <v>1422142.6</v>
      </c>
      <c r="AP492">
        <f t="shared" si="30"/>
        <v>2341239.2999999998</v>
      </c>
      <c r="AQ492" s="3">
        <f t="shared" si="31"/>
        <v>4155497.5</v>
      </c>
    </row>
    <row r="493" spans="1:43" x14ac:dyDescent="0.25">
      <c r="A493" s="2">
        <v>15</v>
      </c>
      <c r="B493" s="2">
        <v>2021</v>
      </c>
      <c r="C493" s="2">
        <v>11</v>
      </c>
      <c r="D493" s="4">
        <v>44552.9</v>
      </c>
      <c r="E493" s="4">
        <v>270738.59999999998</v>
      </c>
      <c r="F493" s="4">
        <v>253773.2</v>
      </c>
      <c r="G493" s="2">
        <v>260.8</v>
      </c>
      <c r="H493" s="4">
        <v>8642.7999999999993</v>
      </c>
      <c r="I493" s="2">
        <v>0</v>
      </c>
      <c r="J493" s="2">
        <v>0</v>
      </c>
      <c r="K493" s="4">
        <v>5997.5</v>
      </c>
      <c r="L493" s="4">
        <v>13967</v>
      </c>
      <c r="M493" s="2">
        <v>0</v>
      </c>
      <c r="N493" s="2">
        <v>219.8</v>
      </c>
      <c r="O493" s="2">
        <v>644.20000000000005</v>
      </c>
      <c r="P493" s="4">
        <v>9814.2000000000007</v>
      </c>
      <c r="Q493" s="4">
        <v>36843.9</v>
      </c>
      <c r="R493" s="4">
        <v>31525</v>
      </c>
      <c r="S493" s="2">
        <v>397.1</v>
      </c>
      <c r="T493" s="2">
        <v>0</v>
      </c>
      <c r="U493" s="2">
        <v>0</v>
      </c>
      <c r="V493" s="2">
        <v>930.1</v>
      </c>
      <c r="W493" s="2">
        <v>0</v>
      </c>
      <c r="X493" s="2">
        <v>208.3</v>
      </c>
      <c r="Y493" s="4">
        <v>13521.9</v>
      </c>
      <c r="Z493" s="4">
        <v>249326.9</v>
      </c>
      <c r="AA493" s="4">
        <v>354656</v>
      </c>
      <c r="AB493" s="4">
        <v>228609.3</v>
      </c>
      <c r="AC493" s="4">
        <v>295113</v>
      </c>
      <c r="AD493" s="4">
        <v>362086.2</v>
      </c>
      <c r="AE493" s="2">
        <v>0</v>
      </c>
      <c r="AF493" s="4">
        <v>220378.2</v>
      </c>
      <c r="AG493" s="2">
        <v>0</v>
      </c>
      <c r="AH493" s="4">
        <v>2516927.5</v>
      </c>
      <c r="AI493" s="2">
        <v>0</v>
      </c>
      <c r="AJ493" s="2">
        <v>0</v>
      </c>
      <c r="AK493" s="2">
        <v>0</v>
      </c>
      <c r="AL493" s="4">
        <v>15695.9</v>
      </c>
      <c r="AM493" s="2">
        <v>0</v>
      </c>
      <c r="AN493" s="3">
        <f t="shared" si="28"/>
        <v>597932.80000000005</v>
      </c>
      <c r="AO493">
        <f t="shared" si="29"/>
        <v>1583895.9</v>
      </c>
      <c r="AP493">
        <f t="shared" si="30"/>
        <v>2753001.6</v>
      </c>
      <c r="AQ493" s="3">
        <f t="shared" si="31"/>
        <v>4934830.3000000007</v>
      </c>
    </row>
    <row r="494" spans="1:43" x14ac:dyDescent="0.25">
      <c r="A494" s="2">
        <v>15</v>
      </c>
      <c r="B494" s="2">
        <v>2021</v>
      </c>
      <c r="C494" s="2">
        <v>12</v>
      </c>
      <c r="D494" s="4">
        <v>64820.1</v>
      </c>
      <c r="E494" s="4">
        <v>443692.2</v>
      </c>
      <c r="F494" s="4">
        <v>442265</v>
      </c>
      <c r="G494" s="2">
        <v>214.1</v>
      </c>
      <c r="H494" s="4">
        <v>10451.9</v>
      </c>
      <c r="I494" s="2">
        <v>0</v>
      </c>
      <c r="J494" s="2">
        <v>0</v>
      </c>
      <c r="K494" s="4">
        <v>7299.2</v>
      </c>
      <c r="L494" s="4">
        <v>16583.2</v>
      </c>
      <c r="M494" s="2">
        <v>0</v>
      </c>
      <c r="N494" s="2">
        <v>219.8</v>
      </c>
      <c r="O494" s="2">
        <v>718.7</v>
      </c>
      <c r="P494" s="4">
        <v>14138.7</v>
      </c>
      <c r="Q494" s="4">
        <v>50601.1</v>
      </c>
      <c r="R494" s="4">
        <v>40955.800000000003</v>
      </c>
      <c r="S494" s="4">
        <v>5099.2</v>
      </c>
      <c r="T494" s="2">
        <v>0</v>
      </c>
      <c r="U494" s="2">
        <v>0</v>
      </c>
      <c r="V494" s="2">
        <v>989.8</v>
      </c>
      <c r="W494" s="2">
        <v>0</v>
      </c>
      <c r="X494" s="2">
        <v>191</v>
      </c>
      <c r="Y494" s="4">
        <v>18322.3</v>
      </c>
      <c r="Z494" s="4">
        <v>327254.59999999998</v>
      </c>
      <c r="AA494" s="4">
        <v>422565.1</v>
      </c>
      <c r="AB494" s="4">
        <v>235248.2</v>
      </c>
      <c r="AC494" s="4">
        <v>304357.90000000002</v>
      </c>
      <c r="AD494" s="4">
        <v>437947.9</v>
      </c>
      <c r="AE494" s="2">
        <v>0</v>
      </c>
      <c r="AF494" s="4">
        <v>213467.7</v>
      </c>
      <c r="AG494" s="4">
        <v>57137.1</v>
      </c>
      <c r="AH494" s="4">
        <v>2658103.5</v>
      </c>
      <c r="AI494" s="2">
        <v>0</v>
      </c>
      <c r="AJ494" s="2">
        <v>0</v>
      </c>
      <c r="AK494" s="2">
        <v>0</v>
      </c>
      <c r="AL494" s="4">
        <v>23876.3</v>
      </c>
      <c r="AM494" s="2">
        <v>0</v>
      </c>
      <c r="AN494" s="3">
        <f t="shared" si="28"/>
        <v>985325.7</v>
      </c>
      <c r="AO494">
        <f t="shared" si="29"/>
        <v>1858610.1</v>
      </c>
      <c r="AP494">
        <f t="shared" si="30"/>
        <v>2952584.5999999996</v>
      </c>
      <c r="AQ494" s="3">
        <f t="shared" si="31"/>
        <v>5796520.3999999994</v>
      </c>
    </row>
    <row r="495" spans="1:43" x14ac:dyDescent="0.25">
      <c r="A495" s="2">
        <v>16</v>
      </c>
      <c r="B495" s="2">
        <v>2021</v>
      </c>
      <c r="C495" s="2">
        <v>1</v>
      </c>
      <c r="D495" s="4">
        <v>150224.20000000001</v>
      </c>
      <c r="E495" s="4">
        <v>129256.7</v>
      </c>
      <c r="F495" s="4">
        <v>704443.7</v>
      </c>
      <c r="G495" s="2">
        <v>46</v>
      </c>
      <c r="H495" s="4">
        <v>85709.2</v>
      </c>
      <c r="I495" s="4">
        <v>8274.7999999999993</v>
      </c>
      <c r="J495" s="2">
        <v>0</v>
      </c>
      <c r="K495" s="4">
        <v>54814.5</v>
      </c>
      <c r="L495" s="4">
        <v>22370</v>
      </c>
      <c r="M495" s="4">
        <v>9392.4</v>
      </c>
      <c r="N495" s="4">
        <v>1388.4</v>
      </c>
      <c r="O495" s="2">
        <v>869.5</v>
      </c>
      <c r="P495" s="4">
        <v>15563.8</v>
      </c>
      <c r="Q495" s="4">
        <v>116755.8</v>
      </c>
      <c r="R495" s="4">
        <v>106038.6</v>
      </c>
      <c r="S495" s="4">
        <v>16927.599999999999</v>
      </c>
      <c r="T495" s="2">
        <v>0</v>
      </c>
      <c r="U495" s="2">
        <v>0</v>
      </c>
      <c r="V495" s="4">
        <v>2060.8000000000002</v>
      </c>
      <c r="W495" s="4">
        <v>2851.8</v>
      </c>
      <c r="X495" s="2">
        <v>129.80000000000001</v>
      </c>
      <c r="Y495" s="4">
        <v>41160.1</v>
      </c>
      <c r="Z495" s="4">
        <v>728250</v>
      </c>
      <c r="AA495" s="4">
        <v>949586.5</v>
      </c>
      <c r="AB495" s="4">
        <v>548828.6</v>
      </c>
      <c r="AC495" s="4">
        <v>700286.7</v>
      </c>
      <c r="AD495" s="4">
        <v>581700.19999999995</v>
      </c>
      <c r="AE495" s="2">
        <v>0</v>
      </c>
      <c r="AF495" s="2">
        <v>0</v>
      </c>
      <c r="AG495" s="2">
        <v>0</v>
      </c>
      <c r="AH495" s="2">
        <v>0</v>
      </c>
      <c r="AI495" s="2">
        <v>0</v>
      </c>
      <c r="AJ495" s="2">
        <v>0</v>
      </c>
      <c r="AK495" s="2">
        <v>0</v>
      </c>
      <c r="AL495" s="2">
        <v>0</v>
      </c>
      <c r="AM495" s="2">
        <v>0</v>
      </c>
      <c r="AN495" s="3">
        <f t="shared" si="28"/>
        <v>1164531.5</v>
      </c>
      <c r="AO495">
        <f t="shared" si="29"/>
        <v>3812398.2</v>
      </c>
      <c r="AP495">
        <f t="shared" si="30"/>
        <v>0</v>
      </c>
      <c r="AQ495" s="3">
        <f t="shared" si="31"/>
        <v>4976929.7</v>
      </c>
    </row>
    <row r="496" spans="1:43" x14ac:dyDescent="0.25">
      <c r="A496" s="2">
        <v>16</v>
      </c>
      <c r="B496" s="2">
        <v>2021</v>
      </c>
      <c r="C496" s="2">
        <v>2</v>
      </c>
      <c r="D496" s="4">
        <v>139949.29999999999</v>
      </c>
      <c r="E496" s="4">
        <v>119577.3</v>
      </c>
      <c r="F496" s="4">
        <v>608153.1</v>
      </c>
      <c r="G496" s="2">
        <v>43.7</v>
      </c>
      <c r="H496" s="4">
        <v>77915.8</v>
      </c>
      <c r="I496" s="4">
        <v>7494.9</v>
      </c>
      <c r="J496" s="2">
        <v>0</v>
      </c>
      <c r="K496" s="4">
        <v>43925</v>
      </c>
      <c r="L496" s="4">
        <v>18817.099999999999</v>
      </c>
      <c r="M496" s="4">
        <v>6362.1</v>
      </c>
      <c r="N496" s="4">
        <v>1073.2</v>
      </c>
      <c r="O496" s="2">
        <v>803.5</v>
      </c>
      <c r="P496" s="4">
        <v>16381.5</v>
      </c>
      <c r="Q496" s="4">
        <v>114355.1</v>
      </c>
      <c r="R496" s="4">
        <v>99678.7</v>
      </c>
      <c r="S496" s="4">
        <v>16638.400000000001</v>
      </c>
      <c r="T496" s="2">
        <v>0</v>
      </c>
      <c r="U496" s="2">
        <v>37.4</v>
      </c>
      <c r="V496" s="4">
        <v>1978.5</v>
      </c>
      <c r="W496" s="4">
        <v>-2851.8</v>
      </c>
      <c r="X496" s="2">
        <v>920.5</v>
      </c>
      <c r="Y496" s="4">
        <v>36334.5</v>
      </c>
      <c r="Z496" s="4">
        <v>664219.80000000005</v>
      </c>
      <c r="AA496" s="4">
        <v>877741.7</v>
      </c>
      <c r="AB496" s="4">
        <v>582994.6</v>
      </c>
      <c r="AC496" s="4">
        <v>544869.69999999995</v>
      </c>
      <c r="AD496" s="4">
        <v>558987.69999999995</v>
      </c>
      <c r="AE496" s="2">
        <v>0</v>
      </c>
      <c r="AF496" s="2">
        <v>0</v>
      </c>
      <c r="AG496" s="2">
        <v>0</v>
      </c>
      <c r="AH496" s="2">
        <v>0</v>
      </c>
      <c r="AI496" s="2">
        <v>0</v>
      </c>
      <c r="AJ496" s="2">
        <v>0</v>
      </c>
      <c r="AK496" s="2">
        <v>0</v>
      </c>
      <c r="AL496" s="2">
        <v>0</v>
      </c>
      <c r="AM496" s="2">
        <v>0</v>
      </c>
      <c r="AN496" s="3">
        <f t="shared" si="28"/>
        <v>1022238.2999999999</v>
      </c>
      <c r="AO496">
        <f t="shared" si="29"/>
        <v>3514163</v>
      </c>
      <c r="AP496">
        <f t="shared" si="30"/>
        <v>0</v>
      </c>
      <c r="AQ496" s="3">
        <f t="shared" si="31"/>
        <v>4536401.3</v>
      </c>
    </row>
    <row r="497" spans="1:43" x14ac:dyDescent="0.25">
      <c r="A497" s="2">
        <v>16</v>
      </c>
      <c r="B497" s="2">
        <v>2021</v>
      </c>
      <c r="C497" s="2">
        <v>3</v>
      </c>
      <c r="D497" s="4">
        <v>128437</v>
      </c>
      <c r="E497" s="4">
        <v>114922.6</v>
      </c>
      <c r="F497" s="4">
        <v>592692.1</v>
      </c>
      <c r="G497" s="2">
        <v>54.5</v>
      </c>
      <c r="H497" s="4">
        <v>61494.400000000001</v>
      </c>
      <c r="I497" s="4">
        <v>6304</v>
      </c>
      <c r="J497" s="2">
        <v>0</v>
      </c>
      <c r="K497" s="4">
        <v>30174</v>
      </c>
      <c r="L497" s="4">
        <v>14042.3</v>
      </c>
      <c r="M497" s="4">
        <v>6232.1</v>
      </c>
      <c r="N497" s="4">
        <v>1225.4000000000001</v>
      </c>
      <c r="O497" s="2">
        <v>729.6</v>
      </c>
      <c r="P497" s="4">
        <v>15338.8</v>
      </c>
      <c r="Q497" s="4">
        <v>106573.7</v>
      </c>
      <c r="R497" s="4">
        <v>82186</v>
      </c>
      <c r="S497" s="4">
        <v>15888.3</v>
      </c>
      <c r="T497" s="2">
        <v>0</v>
      </c>
      <c r="U497" s="4">
        <v>72052.800000000003</v>
      </c>
      <c r="V497" s="4">
        <v>1854.1</v>
      </c>
      <c r="W497" s="2">
        <v>0</v>
      </c>
      <c r="X497" s="2">
        <v>180.5</v>
      </c>
      <c r="Y497" s="4">
        <v>35344.5</v>
      </c>
      <c r="Z497" s="4">
        <v>659290.19999999995</v>
      </c>
      <c r="AA497" s="4">
        <v>864027</v>
      </c>
      <c r="AB497" s="4">
        <v>508517</v>
      </c>
      <c r="AC497" s="4">
        <v>618837</v>
      </c>
      <c r="AD497" s="4">
        <v>586766</v>
      </c>
      <c r="AE497" s="2">
        <v>0</v>
      </c>
      <c r="AF497" s="2">
        <v>0</v>
      </c>
      <c r="AG497" s="2">
        <v>0</v>
      </c>
      <c r="AH497" s="2">
        <v>0</v>
      </c>
      <c r="AI497" s="2">
        <v>0</v>
      </c>
      <c r="AJ497" s="2">
        <v>0</v>
      </c>
      <c r="AK497" s="2">
        <v>0</v>
      </c>
      <c r="AL497" s="2">
        <v>0</v>
      </c>
      <c r="AM497" s="2">
        <v>0</v>
      </c>
      <c r="AN497" s="3">
        <f t="shared" si="28"/>
        <v>954353</v>
      </c>
      <c r="AO497">
        <f t="shared" si="29"/>
        <v>3568810.9</v>
      </c>
      <c r="AP497">
        <f t="shared" si="30"/>
        <v>0</v>
      </c>
      <c r="AQ497" s="3">
        <f t="shared" si="31"/>
        <v>4523163.9000000004</v>
      </c>
    </row>
    <row r="498" spans="1:43" x14ac:dyDescent="0.25">
      <c r="A498" s="2">
        <v>16</v>
      </c>
      <c r="B498" s="2">
        <v>2021</v>
      </c>
      <c r="C498" s="2">
        <v>4</v>
      </c>
      <c r="D498" s="4">
        <v>130398.9</v>
      </c>
      <c r="E498" s="4">
        <v>124969.7</v>
      </c>
      <c r="F498" s="4">
        <v>665999.9</v>
      </c>
      <c r="G498" s="2">
        <v>238.8</v>
      </c>
      <c r="H498" s="4">
        <v>64763</v>
      </c>
      <c r="I498" s="4">
        <v>6350.8</v>
      </c>
      <c r="J498" s="2">
        <v>0</v>
      </c>
      <c r="K498" s="4">
        <v>28924.400000000001</v>
      </c>
      <c r="L498" s="4">
        <v>13915.1</v>
      </c>
      <c r="M498" s="4">
        <v>5936.6</v>
      </c>
      <c r="N498" s="2">
        <v>958</v>
      </c>
      <c r="O498" s="2">
        <v>623.6</v>
      </c>
      <c r="P498" s="4">
        <v>15509.9</v>
      </c>
      <c r="Q498" s="4">
        <v>105448.5</v>
      </c>
      <c r="R498" s="4">
        <v>81607.5</v>
      </c>
      <c r="S498" s="4">
        <v>14825.9</v>
      </c>
      <c r="T498" s="2">
        <v>0</v>
      </c>
      <c r="U498" s="4">
        <v>88188.3</v>
      </c>
      <c r="V498" s="4">
        <v>1935.7</v>
      </c>
      <c r="W498" s="2">
        <v>0</v>
      </c>
      <c r="X498" s="2">
        <v>258.3</v>
      </c>
      <c r="Y498" s="4">
        <v>34860.400000000001</v>
      </c>
      <c r="Z498" s="4">
        <v>667561.80000000005</v>
      </c>
      <c r="AA498" s="4">
        <v>884674.3</v>
      </c>
      <c r="AB498" s="4">
        <v>476508.9</v>
      </c>
      <c r="AC498" s="4">
        <v>607984</v>
      </c>
      <c r="AD498" s="4">
        <v>525509.9</v>
      </c>
      <c r="AE498" s="2">
        <v>0</v>
      </c>
      <c r="AF498" s="2">
        <v>0</v>
      </c>
      <c r="AG498" s="2">
        <v>0</v>
      </c>
      <c r="AH498" s="2">
        <v>0</v>
      </c>
      <c r="AI498" s="2">
        <v>0</v>
      </c>
      <c r="AJ498" s="2">
        <v>0</v>
      </c>
      <c r="AK498" s="2">
        <v>0</v>
      </c>
      <c r="AL498" s="2">
        <v>0</v>
      </c>
      <c r="AM498" s="2">
        <v>0</v>
      </c>
      <c r="AN498" s="3">
        <f t="shared" si="28"/>
        <v>1041497.2000000001</v>
      </c>
      <c r="AO498">
        <f t="shared" si="29"/>
        <v>3506455</v>
      </c>
      <c r="AP498">
        <f t="shared" si="30"/>
        <v>0</v>
      </c>
      <c r="AQ498" s="3">
        <f t="shared" si="31"/>
        <v>4547952.2</v>
      </c>
    </row>
    <row r="499" spans="1:43" x14ac:dyDescent="0.25">
      <c r="A499" s="2">
        <v>16</v>
      </c>
      <c r="B499" s="2">
        <v>2021</v>
      </c>
      <c r="C499" s="2">
        <v>5</v>
      </c>
      <c r="D499" s="4">
        <v>77232.800000000003</v>
      </c>
      <c r="E499" s="4">
        <v>81353.100000000006</v>
      </c>
      <c r="F499" s="4">
        <v>356127</v>
      </c>
      <c r="G499" s="2">
        <v>240.6</v>
      </c>
      <c r="H499" s="4">
        <v>31624.1</v>
      </c>
      <c r="I499" s="4">
        <v>3265.8</v>
      </c>
      <c r="J499" s="2">
        <v>0</v>
      </c>
      <c r="K499" s="4">
        <v>14963.8</v>
      </c>
      <c r="L499" s="4">
        <v>9633.2999999999993</v>
      </c>
      <c r="M499" s="4">
        <v>4074.5</v>
      </c>
      <c r="N499" s="2">
        <v>704.4</v>
      </c>
      <c r="O499" s="2">
        <v>479.9</v>
      </c>
      <c r="P499" s="4">
        <v>14206.1</v>
      </c>
      <c r="Q499" s="4">
        <v>102644.4</v>
      </c>
      <c r="R499" s="4">
        <v>75254.8</v>
      </c>
      <c r="S499" s="4">
        <v>15082.2</v>
      </c>
      <c r="T499" s="2">
        <v>0</v>
      </c>
      <c r="U499" s="4">
        <v>66053.2</v>
      </c>
      <c r="V499" s="4">
        <v>1922.5</v>
      </c>
      <c r="W499" s="2">
        <v>0</v>
      </c>
      <c r="X499" s="2">
        <v>221.6</v>
      </c>
      <c r="Y499" s="4">
        <v>32148.7</v>
      </c>
      <c r="Z499" s="4">
        <v>617772.9</v>
      </c>
      <c r="AA499" s="4">
        <v>813584.2</v>
      </c>
      <c r="AB499" s="4">
        <v>441308.7</v>
      </c>
      <c r="AC499" s="4">
        <v>610696.1</v>
      </c>
      <c r="AD499" s="4">
        <v>512106.1</v>
      </c>
      <c r="AE499" s="2">
        <v>0</v>
      </c>
      <c r="AF499" s="2">
        <v>0</v>
      </c>
      <c r="AG499" s="2">
        <v>0</v>
      </c>
      <c r="AH499" s="2">
        <v>0</v>
      </c>
      <c r="AI499" s="2">
        <v>0</v>
      </c>
      <c r="AJ499" s="2">
        <v>0</v>
      </c>
      <c r="AK499" s="2">
        <v>0</v>
      </c>
      <c r="AL499" s="2">
        <v>0</v>
      </c>
      <c r="AM499" s="2">
        <v>0</v>
      </c>
      <c r="AN499" s="3">
        <f t="shared" si="28"/>
        <v>578515.00000000012</v>
      </c>
      <c r="AO499">
        <f t="shared" si="29"/>
        <v>3304185.8000000003</v>
      </c>
      <c r="AP499">
        <f t="shared" si="30"/>
        <v>0</v>
      </c>
      <c r="AQ499" s="3">
        <f t="shared" si="31"/>
        <v>3882700.8000000003</v>
      </c>
    </row>
    <row r="500" spans="1:43" x14ac:dyDescent="0.25">
      <c r="A500" s="2">
        <v>16</v>
      </c>
      <c r="B500" s="2">
        <v>2021</v>
      </c>
      <c r="C500" s="2">
        <v>6</v>
      </c>
      <c r="D500" s="4">
        <v>55199.4</v>
      </c>
      <c r="E500" s="4">
        <v>59796.4</v>
      </c>
      <c r="F500" s="4">
        <v>241843.8</v>
      </c>
      <c r="G500" s="2">
        <v>305.5</v>
      </c>
      <c r="H500" s="4">
        <v>21847.4</v>
      </c>
      <c r="I500" s="4">
        <v>2802.4</v>
      </c>
      <c r="J500" s="2">
        <v>0</v>
      </c>
      <c r="K500" s="4">
        <v>10761.1</v>
      </c>
      <c r="L500" s="4">
        <v>4312.8999999999996</v>
      </c>
      <c r="M500" s="4">
        <v>3982.7</v>
      </c>
      <c r="N500" s="2">
        <v>735.3</v>
      </c>
      <c r="O500" s="2">
        <v>250.4</v>
      </c>
      <c r="P500" s="4">
        <v>12298.1</v>
      </c>
      <c r="Q500" s="4">
        <v>85931</v>
      </c>
      <c r="R500" s="4">
        <v>68727.8</v>
      </c>
      <c r="S500" s="4">
        <v>14406.9</v>
      </c>
      <c r="T500" s="2">
        <v>0</v>
      </c>
      <c r="U500" s="2">
        <v>0</v>
      </c>
      <c r="V500" s="4">
        <v>1240.7</v>
      </c>
      <c r="W500" s="2">
        <v>0</v>
      </c>
      <c r="X500" s="2">
        <v>332</v>
      </c>
      <c r="Y500" s="4">
        <v>27644.3</v>
      </c>
      <c r="Z500" s="4">
        <v>558040.69999999995</v>
      </c>
      <c r="AA500" s="4">
        <v>720968.4</v>
      </c>
      <c r="AB500" s="4">
        <v>401970.2</v>
      </c>
      <c r="AC500" s="4">
        <v>564605.5</v>
      </c>
      <c r="AD500" s="4">
        <v>568784</v>
      </c>
      <c r="AE500" s="2">
        <v>0</v>
      </c>
      <c r="AF500" s="2">
        <v>0</v>
      </c>
      <c r="AG500" s="2">
        <v>0</v>
      </c>
      <c r="AH500" s="2">
        <v>0</v>
      </c>
      <c r="AI500" s="2">
        <v>0</v>
      </c>
      <c r="AJ500" s="2">
        <v>0</v>
      </c>
      <c r="AK500" s="2">
        <v>0</v>
      </c>
      <c r="AL500" s="2">
        <v>0</v>
      </c>
      <c r="AM500" s="2">
        <v>0</v>
      </c>
      <c r="AN500" s="3">
        <f t="shared" si="28"/>
        <v>400851.60000000003</v>
      </c>
      <c r="AO500">
        <f t="shared" si="29"/>
        <v>3025935.3</v>
      </c>
      <c r="AP500">
        <f t="shared" si="30"/>
        <v>0</v>
      </c>
      <c r="AQ500" s="3">
        <f t="shared" si="31"/>
        <v>3426786.9</v>
      </c>
    </row>
    <row r="501" spans="1:43" x14ac:dyDescent="0.25">
      <c r="A501" s="2">
        <v>16</v>
      </c>
      <c r="B501" s="2">
        <v>2021</v>
      </c>
      <c r="C501" s="2">
        <v>7</v>
      </c>
      <c r="D501" s="4">
        <v>21628</v>
      </c>
      <c r="E501" s="4">
        <v>57410.2</v>
      </c>
      <c r="F501" s="4">
        <v>170985</v>
      </c>
      <c r="G501" s="2">
        <v>238.3</v>
      </c>
      <c r="H501" s="4">
        <v>22142.6</v>
      </c>
      <c r="I501" s="4">
        <v>1458.8</v>
      </c>
      <c r="J501" s="2">
        <v>0</v>
      </c>
      <c r="K501" s="4">
        <v>6565.1</v>
      </c>
      <c r="L501" s="4">
        <v>4643.6000000000004</v>
      </c>
      <c r="M501" s="4">
        <v>2911.6</v>
      </c>
      <c r="N501" s="2">
        <v>710.8</v>
      </c>
      <c r="O501" s="2">
        <v>225.6</v>
      </c>
      <c r="P501" s="4">
        <v>9559.9</v>
      </c>
      <c r="Q501" s="4">
        <v>93886.6</v>
      </c>
      <c r="R501" s="4">
        <v>64723.199999999997</v>
      </c>
      <c r="S501" s="4">
        <v>13633.4</v>
      </c>
      <c r="T501" s="2">
        <v>0</v>
      </c>
      <c r="U501" s="2">
        <v>0</v>
      </c>
      <c r="V501" s="4">
        <v>1312.3</v>
      </c>
      <c r="W501" s="2">
        <v>0</v>
      </c>
      <c r="X501" s="2">
        <v>121.5</v>
      </c>
      <c r="Y501" s="4">
        <v>30118.6</v>
      </c>
      <c r="Z501" s="4">
        <v>549620</v>
      </c>
      <c r="AA501" s="4">
        <v>708152.3</v>
      </c>
      <c r="AB501" s="4">
        <v>341299.5</v>
      </c>
      <c r="AC501" s="4">
        <v>503887.9</v>
      </c>
      <c r="AD501" s="4">
        <v>576992.4</v>
      </c>
      <c r="AE501" s="2">
        <v>0</v>
      </c>
      <c r="AF501" s="2">
        <v>0</v>
      </c>
      <c r="AG501" s="2">
        <v>0</v>
      </c>
      <c r="AH501" s="2">
        <v>0</v>
      </c>
      <c r="AI501" s="2">
        <v>0</v>
      </c>
      <c r="AJ501" s="2">
        <v>0</v>
      </c>
      <c r="AK501" s="2">
        <v>0</v>
      </c>
      <c r="AL501" s="2">
        <v>0</v>
      </c>
      <c r="AM501" s="2">
        <v>0</v>
      </c>
      <c r="AN501" s="3">
        <f t="shared" si="28"/>
        <v>287983.1999999999</v>
      </c>
      <c r="AO501">
        <f t="shared" si="29"/>
        <v>2894244</v>
      </c>
      <c r="AP501">
        <f t="shared" si="30"/>
        <v>0</v>
      </c>
      <c r="AQ501" s="3">
        <f t="shared" si="31"/>
        <v>3182227.1999999997</v>
      </c>
    </row>
    <row r="502" spans="1:43" x14ac:dyDescent="0.25">
      <c r="A502" s="2">
        <v>16</v>
      </c>
      <c r="B502" s="2">
        <v>2021</v>
      </c>
      <c r="C502" s="2">
        <v>8</v>
      </c>
      <c r="D502" s="4">
        <v>19967.599999999999</v>
      </c>
      <c r="E502" s="4">
        <v>52094.1</v>
      </c>
      <c r="F502" s="4">
        <v>132951.9</v>
      </c>
      <c r="G502" s="2">
        <v>50.8</v>
      </c>
      <c r="H502" s="4">
        <v>14782.2</v>
      </c>
      <c r="I502" s="4">
        <v>1065.8</v>
      </c>
      <c r="J502" s="2">
        <v>0</v>
      </c>
      <c r="K502" s="4">
        <v>4725.7</v>
      </c>
      <c r="L502" s="4">
        <v>3856</v>
      </c>
      <c r="M502" s="4">
        <v>2357.6</v>
      </c>
      <c r="N502" s="2">
        <v>570.5</v>
      </c>
      <c r="O502" s="2">
        <v>368.9</v>
      </c>
      <c r="P502" s="4">
        <v>9378.5</v>
      </c>
      <c r="Q502" s="4">
        <v>93882.7</v>
      </c>
      <c r="R502" s="4">
        <v>69302.7</v>
      </c>
      <c r="S502" s="4">
        <v>12402.8</v>
      </c>
      <c r="T502" s="2">
        <v>0</v>
      </c>
      <c r="U502" s="2">
        <v>0</v>
      </c>
      <c r="V502" s="4">
        <v>1410</v>
      </c>
      <c r="W502" s="2">
        <v>0</v>
      </c>
      <c r="X502" s="2">
        <v>210.8</v>
      </c>
      <c r="Y502" s="4">
        <v>27612</v>
      </c>
      <c r="Z502" s="4">
        <v>527126.6</v>
      </c>
      <c r="AA502" s="4">
        <v>660258.4</v>
      </c>
      <c r="AB502" s="4">
        <v>327203.8</v>
      </c>
      <c r="AC502" s="4">
        <v>479404.9</v>
      </c>
      <c r="AD502" s="4">
        <v>735766</v>
      </c>
      <c r="AE502" s="2">
        <v>0</v>
      </c>
      <c r="AF502" s="2">
        <v>0</v>
      </c>
      <c r="AG502" s="2">
        <v>0</v>
      </c>
      <c r="AH502" s="2">
        <v>0</v>
      </c>
      <c r="AI502" s="2">
        <v>0</v>
      </c>
      <c r="AJ502" s="2">
        <v>0</v>
      </c>
      <c r="AK502" s="2">
        <v>0</v>
      </c>
      <c r="AL502" s="2">
        <v>0</v>
      </c>
      <c r="AM502" s="2">
        <v>0</v>
      </c>
      <c r="AN502" s="3">
        <f t="shared" si="28"/>
        <v>231851.69999999998</v>
      </c>
      <c r="AO502">
        <f t="shared" si="29"/>
        <v>2944898.6</v>
      </c>
      <c r="AP502">
        <f t="shared" si="30"/>
        <v>0</v>
      </c>
      <c r="AQ502" s="3">
        <f t="shared" si="31"/>
        <v>3176750.3000000003</v>
      </c>
    </row>
    <row r="503" spans="1:43" x14ac:dyDescent="0.25">
      <c r="A503" s="2">
        <v>16</v>
      </c>
      <c r="B503" s="2">
        <v>2021</v>
      </c>
      <c r="C503" s="2">
        <v>9</v>
      </c>
      <c r="D503" s="4">
        <v>20632.5</v>
      </c>
      <c r="E503" s="4">
        <v>54424.1</v>
      </c>
      <c r="F503" s="4">
        <v>144211.29999999999</v>
      </c>
      <c r="G503" s="2">
        <v>64.599999999999994</v>
      </c>
      <c r="H503" s="4">
        <v>18139.599999999999</v>
      </c>
      <c r="I503" s="4">
        <v>1241.5999999999999</v>
      </c>
      <c r="J503" s="2">
        <v>0</v>
      </c>
      <c r="K503" s="4">
        <v>4820.5</v>
      </c>
      <c r="L503" s="4">
        <v>4321.5</v>
      </c>
      <c r="M503" s="4">
        <v>2900.1</v>
      </c>
      <c r="N503" s="2">
        <v>835.9</v>
      </c>
      <c r="O503" s="2">
        <v>312.7</v>
      </c>
      <c r="P503" s="4">
        <v>11002.1</v>
      </c>
      <c r="Q503" s="4">
        <v>140423.4</v>
      </c>
      <c r="R503" s="4">
        <v>65880</v>
      </c>
      <c r="S503" s="4">
        <v>12830.5</v>
      </c>
      <c r="T503" s="2">
        <v>0</v>
      </c>
      <c r="U503" s="2">
        <v>0</v>
      </c>
      <c r="V503" s="4">
        <v>1914.2</v>
      </c>
      <c r="W503" s="2">
        <v>0</v>
      </c>
      <c r="X503" s="2">
        <v>112.7</v>
      </c>
      <c r="Y503" s="4">
        <v>28486.400000000001</v>
      </c>
      <c r="Z503" s="4">
        <v>536739.80000000005</v>
      </c>
      <c r="AA503" s="4">
        <v>679049.6</v>
      </c>
      <c r="AB503" s="4">
        <v>325362.09999999998</v>
      </c>
      <c r="AC503" s="4">
        <v>461623.4</v>
      </c>
      <c r="AD503" s="4">
        <v>615336</v>
      </c>
      <c r="AE503" s="2">
        <v>0</v>
      </c>
      <c r="AF503" s="2">
        <v>0</v>
      </c>
      <c r="AG503" s="2">
        <v>0</v>
      </c>
      <c r="AH503" s="2">
        <v>0</v>
      </c>
      <c r="AI503" s="2">
        <v>0</v>
      </c>
      <c r="AJ503" s="2">
        <v>0</v>
      </c>
      <c r="AK503" s="2">
        <v>0</v>
      </c>
      <c r="AL503" s="2">
        <v>0</v>
      </c>
      <c r="AM503" s="2">
        <v>0</v>
      </c>
      <c r="AN503" s="3">
        <f t="shared" si="28"/>
        <v>250755.80000000002</v>
      </c>
      <c r="AO503">
        <f t="shared" si="29"/>
        <v>2879908.8</v>
      </c>
      <c r="AP503">
        <f t="shared" si="30"/>
        <v>0</v>
      </c>
      <c r="AQ503" s="3">
        <f t="shared" si="31"/>
        <v>3130664.5999999996</v>
      </c>
    </row>
    <row r="504" spans="1:43" x14ac:dyDescent="0.25">
      <c r="A504" s="2">
        <v>16</v>
      </c>
      <c r="B504" s="2">
        <v>2021</v>
      </c>
      <c r="C504" s="2">
        <v>10</v>
      </c>
      <c r="D504" s="4">
        <v>21989.4</v>
      </c>
      <c r="E504" s="4">
        <v>55581.5</v>
      </c>
      <c r="F504" s="4">
        <v>173018.9</v>
      </c>
      <c r="G504" s="2">
        <v>74.3</v>
      </c>
      <c r="H504" s="4">
        <v>22179</v>
      </c>
      <c r="I504" s="4">
        <v>1352.1</v>
      </c>
      <c r="J504" s="2">
        <v>0</v>
      </c>
      <c r="K504" s="4">
        <v>5483.2</v>
      </c>
      <c r="L504" s="4">
        <v>6647.6</v>
      </c>
      <c r="M504" s="4">
        <v>2932.5</v>
      </c>
      <c r="N504" s="2">
        <v>788.5</v>
      </c>
      <c r="O504" s="2">
        <v>240</v>
      </c>
      <c r="P504" s="4">
        <v>9498.5</v>
      </c>
      <c r="Q504" s="4">
        <v>91678.6</v>
      </c>
      <c r="R504" s="4">
        <v>59201.1</v>
      </c>
      <c r="S504" s="4">
        <v>11562.5</v>
      </c>
      <c r="T504" s="2">
        <v>0</v>
      </c>
      <c r="U504" s="2">
        <v>0</v>
      </c>
      <c r="V504" s="4">
        <v>1637.7</v>
      </c>
      <c r="W504" s="2">
        <v>0</v>
      </c>
      <c r="X504" s="2">
        <v>580.5</v>
      </c>
      <c r="Y504" s="4">
        <v>31289.1</v>
      </c>
      <c r="Z504" s="4">
        <v>533990</v>
      </c>
      <c r="AA504" s="4">
        <v>673935.3</v>
      </c>
      <c r="AB504" s="4">
        <v>329236.40000000002</v>
      </c>
      <c r="AC504" s="4">
        <v>485517.4</v>
      </c>
      <c r="AD504" s="4">
        <v>637959.1</v>
      </c>
      <c r="AE504" s="2">
        <v>0</v>
      </c>
      <c r="AF504" s="2">
        <v>0</v>
      </c>
      <c r="AG504" s="2">
        <v>0</v>
      </c>
      <c r="AH504" s="2">
        <v>0</v>
      </c>
      <c r="AI504" s="2">
        <v>0</v>
      </c>
      <c r="AJ504" s="2">
        <v>0</v>
      </c>
      <c r="AK504" s="2">
        <v>0</v>
      </c>
      <c r="AL504" s="2">
        <v>0</v>
      </c>
      <c r="AM504" s="2">
        <v>0</v>
      </c>
      <c r="AN504" s="3">
        <f t="shared" si="28"/>
        <v>289258.49999999994</v>
      </c>
      <c r="AO504">
        <f t="shared" si="29"/>
        <v>2867114.7</v>
      </c>
      <c r="AP504">
        <f t="shared" si="30"/>
        <v>0</v>
      </c>
      <c r="AQ504" s="3">
        <f t="shared" si="31"/>
        <v>3156373.2</v>
      </c>
    </row>
    <row r="505" spans="1:43" x14ac:dyDescent="0.25">
      <c r="A505" s="2">
        <v>16</v>
      </c>
      <c r="B505" s="2">
        <v>2021</v>
      </c>
      <c r="C505" s="2">
        <v>11</v>
      </c>
      <c r="D505" s="4">
        <v>33698</v>
      </c>
      <c r="E505" s="4">
        <v>69896.899999999994</v>
      </c>
      <c r="F505" s="4">
        <v>327319.2</v>
      </c>
      <c r="G505" s="2">
        <v>231.3</v>
      </c>
      <c r="H505" s="4">
        <v>51116.9</v>
      </c>
      <c r="I505" s="4">
        <v>3523</v>
      </c>
      <c r="J505" s="2">
        <v>0</v>
      </c>
      <c r="K505" s="4">
        <v>14581.4</v>
      </c>
      <c r="L505" s="4">
        <v>15420.2</v>
      </c>
      <c r="M505" s="4">
        <v>4562.6000000000004</v>
      </c>
      <c r="N505" s="4">
        <v>1093.5</v>
      </c>
      <c r="O505" s="2">
        <v>622.29999999999995</v>
      </c>
      <c r="P505" s="4">
        <v>11326.8</v>
      </c>
      <c r="Q505" s="4">
        <v>96647.7</v>
      </c>
      <c r="R505" s="4">
        <v>66935.199999999997</v>
      </c>
      <c r="S505" s="4">
        <v>12033.4</v>
      </c>
      <c r="T505" s="2">
        <v>0</v>
      </c>
      <c r="U505" s="2">
        <v>0</v>
      </c>
      <c r="V505" s="4">
        <v>1720.6</v>
      </c>
      <c r="W505" s="2">
        <v>0</v>
      </c>
      <c r="X505" s="4">
        <v>2156.6</v>
      </c>
      <c r="Y505" s="4">
        <v>27973</v>
      </c>
      <c r="Z505" s="4">
        <v>575404.6</v>
      </c>
      <c r="AA505" s="4">
        <v>720887.6</v>
      </c>
      <c r="AB505" s="4">
        <v>351160.4</v>
      </c>
      <c r="AC505" s="4">
        <v>513190.40000000002</v>
      </c>
      <c r="AD505" s="4">
        <v>690258.9</v>
      </c>
      <c r="AE505" s="2">
        <v>0</v>
      </c>
      <c r="AF505" s="2">
        <v>0</v>
      </c>
      <c r="AG505" s="2">
        <v>0</v>
      </c>
      <c r="AH505" s="2">
        <v>0</v>
      </c>
      <c r="AI505" s="2">
        <v>0</v>
      </c>
      <c r="AJ505" s="2">
        <v>0</v>
      </c>
      <c r="AK505" s="2">
        <v>0</v>
      </c>
      <c r="AL505" s="2">
        <v>0</v>
      </c>
      <c r="AM505" s="2">
        <v>0</v>
      </c>
      <c r="AN505" s="3">
        <f t="shared" si="28"/>
        <v>520349.5</v>
      </c>
      <c r="AO505">
        <f t="shared" si="29"/>
        <v>3071410.9999999995</v>
      </c>
      <c r="AP505">
        <f t="shared" si="30"/>
        <v>0</v>
      </c>
      <c r="AQ505" s="3">
        <f t="shared" si="31"/>
        <v>3591760.4999999995</v>
      </c>
    </row>
    <row r="506" spans="1:43" x14ac:dyDescent="0.25">
      <c r="A506" s="2">
        <v>16</v>
      </c>
      <c r="B506" s="2">
        <v>2021</v>
      </c>
      <c r="C506" s="2">
        <v>12</v>
      </c>
      <c r="D506" s="4">
        <v>55985.7</v>
      </c>
      <c r="E506" s="4">
        <v>109559.3</v>
      </c>
      <c r="F506" s="4">
        <v>607143.6</v>
      </c>
      <c r="G506" s="2">
        <v>509.7</v>
      </c>
      <c r="H506" s="4">
        <v>94229.6</v>
      </c>
      <c r="I506" s="4">
        <v>6388.2</v>
      </c>
      <c r="J506" s="2">
        <v>0</v>
      </c>
      <c r="K506" s="4">
        <v>29234</v>
      </c>
      <c r="L506" s="4">
        <v>25027.4</v>
      </c>
      <c r="M506" s="4">
        <v>5513.1</v>
      </c>
      <c r="N506" s="4">
        <v>1325.5</v>
      </c>
      <c r="O506" s="2">
        <v>952.5</v>
      </c>
      <c r="P506" s="4">
        <v>13564.8</v>
      </c>
      <c r="Q506" s="4">
        <v>123305.1</v>
      </c>
      <c r="R506" s="4">
        <v>82342.399999999994</v>
      </c>
      <c r="S506" s="4">
        <v>18273.8</v>
      </c>
      <c r="T506" s="2">
        <v>0</v>
      </c>
      <c r="U506" s="2">
        <v>0</v>
      </c>
      <c r="V506" s="4">
        <v>1882.7</v>
      </c>
      <c r="W506" s="2">
        <v>0</v>
      </c>
      <c r="X506" s="2">
        <v>558.29999999999995</v>
      </c>
      <c r="Y506" s="4">
        <v>39584.400000000001</v>
      </c>
      <c r="Z506" s="4">
        <v>698469.8</v>
      </c>
      <c r="AA506" s="4">
        <v>882746</v>
      </c>
      <c r="AB506" s="4">
        <v>518930.3</v>
      </c>
      <c r="AC506" s="4">
        <v>571662.4</v>
      </c>
      <c r="AD506" s="4">
        <v>705998.9</v>
      </c>
      <c r="AE506" s="2">
        <v>0</v>
      </c>
      <c r="AF506" s="2">
        <v>0</v>
      </c>
      <c r="AG506" s="2">
        <v>0</v>
      </c>
      <c r="AH506" s="2">
        <v>0</v>
      </c>
      <c r="AI506" s="2">
        <v>0</v>
      </c>
      <c r="AJ506" s="2">
        <v>0</v>
      </c>
      <c r="AK506" s="2">
        <v>0</v>
      </c>
      <c r="AL506" s="2">
        <v>0</v>
      </c>
      <c r="AM506" s="2">
        <v>0</v>
      </c>
      <c r="AN506" s="3">
        <f t="shared" si="28"/>
        <v>933590.59999999986</v>
      </c>
      <c r="AO506">
        <f t="shared" si="29"/>
        <v>3659596.9</v>
      </c>
      <c r="AP506">
        <f t="shared" si="30"/>
        <v>0</v>
      </c>
      <c r="AQ506" s="3">
        <f t="shared" si="31"/>
        <v>4593187.5</v>
      </c>
    </row>
    <row r="507" spans="1:43" x14ac:dyDescent="0.25">
      <c r="A507" s="2">
        <v>1</v>
      </c>
      <c r="B507" s="2">
        <v>2022</v>
      </c>
      <c r="C507" s="2">
        <v>1</v>
      </c>
      <c r="D507" s="4">
        <v>145478.1</v>
      </c>
      <c r="E507" s="4">
        <v>308860</v>
      </c>
      <c r="F507" s="4">
        <v>422682.7</v>
      </c>
      <c r="G507" s="4">
        <v>10065.9</v>
      </c>
      <c r="H507" s="4">
        <v>165213.79999999999</v>
      </c>
      <c r="I507" s="4">
        <v>44729.4</v>
      </c>
      <c r="J507" s="2">
        <v>0</v>
      </c>
      <c r="K507" s="4">
        <v>79891.3</v>
      </c>
      <c r="L507" s="4">
        <v>368785.3</v>
      </c>
      <c r="M507" s="4">
        <v>374751.4</v>
      </c>
      <c r="N507" s="2">
        <v>401.8</v>
      </c>
      <c r="O507" s="4">
        <v>6020.9</v>
      </c>
      <c r="P507" s="4">
        <v>174051.5</v>
      </c>
      <c r="Q507" s="4">
        <v>464833.5</v>
      </c>
      <c r="R507" s="4">
        <v>274333.59999999998</v>
      </c>
      <c r="S507" s="4">
        <v>104278.1</v>
      </c>
      <c r="T507" s="4">
        <v>7884.99</v>
      </c>
      <c r="U507" s="4">
        <v>265708.46999999997</v>
      </c>
      <c r="V507" s="4">
        <v>1882.1</v>
      </c>
      <c r="W507" s="2">
        <v>0</v>
      </c>
      <c r="X507" s="4">
        <v>3983.1</v>
      </c>
      <c r="Y507" s="4">
        <v>125086.5</v>
      </c>
      <c r="Z507" s="4">
        <v>1453156.5</v>
      </c>
      <c r="AA507" s="4">
        <v>2882412.4</v>
      </c>
      <c r="AB507" s="4">
        <v>1257353.3999999999</v>
      </c>
      <c r="AC507" s="4">
        <v>760611.31</v>
      </c>
      <c r="AD507" s="4">
        <v>1706535.63</v>
      </c>
      <c r="AE507" s="2">
        <v>0</v>
      </c>
      <c r="AF507" s="4">
        <v>110804.7</v>
      </c>
      <c r="AG507" s="2">
        <v>0</v>
      </c>
      <c r="AH507" s="2">
        <v>0</v>
      </c>
      <c r="AI507" s="2">
        <v>0</v>
      </c>
      <c r="AJ507" s="2">
        <v>0</v>
      </c>
      <c r="AK507" s="2">
        <v>0</v>
      </c>
      <c r="AL507" s="2">
        <v>0</v>
      </c>
      <c r="AM507" s="4">
        <v>6418.8</v>
      </c>
      <c r="AN507" s="3">
        <f t="shared" si="28"/>
        <v>1920457.9</v>
      </c>
      <c r="AO507">
        <f t="shared" si="29"/>
        <v>9488533.8000000007</v>
      </c>
      <c r="AP507">
        <f t="shared" si="30"/>
        <v>117223.5</v>
      </c>
      <c r="AQ507" s="3">
        <f t="shared" si="31"/>
        <v>11526215.200000001</v>
      </c>
    </row>
    <row r="508" spans="1:43" x14ac:dyDescent="0.25">
      <c r="A508" s="2">
        <v>1</v>
      </c>
      <c r="B508" s="2">
        <v>2022</v>
      </c>
      <c r="C508" s="2">
        <v>2</v>
      </c>
      <c r="D508" s="4">
        <v>145254.39999999999</v>
      </c>
      <c r="E508" s="4">
        <v>279861.8</v>
      </c>
      <c r="F508" s="4">
        <v>379119.1</v>
      </c>
      <c r="G508" s="4">
        <v>6596.3</v>
      </c>
      <c r="H508" s="4">
        <v>165191.29999999999</v>
      </c>
      <c r="I508" s="4">
        <v>51273.4</v>
      </c>
      <c r="J508" s="2">
        <v>0</v>
      </c>
      <c r="K508" s="4">
        <v>97188.9</v>
      </c>
      <c r="L508" s="4">
        <v>434983.3</v>
      </c>
      <c r="M508" s="4">
        <v>389219.6</v>
      </c>
      <c r="N508" s="2">
        <v>310.8</v>
      </c>
      <c r="O508" s="4">
        <v>6598.8</v>
      </c>
      <c r="P508" s="4">
        <v>172109.7</v>
      </c>
      <c r="Q508" s="4">
        <v>450393</v>
      </c>
      <c r="R508" s="4">
        <v>262139.9</v>
      </c>
      <c r="S508" s="4">
        <v>88075.6</v>
      </c>
      <c r="T508" s="4">
        <v>-1101.74</v>
      </c>
      <c r="U508" s="4">
        <v>108035</v>
      </c>
      <c r="V508" s="4">
        <v>1980</v>
      </c>
      <c r="W508" s="2">
        <v>0</v>
      </c>
      <c r="X508" s="4">
        <v>3914.8</v>
      </c>
      <c r="Y508" s="4">
        <v>153104.70000000001</v>
      </c>
      <c r="Z508" s="4">
        <v>1400572.5</v>
      </c>
      <c r="AA508" s="4">
        <v>2790391.1</v>
      </c>
      <c r="AB508" s="4">
        <v>1268031.8</v>
      </c>
      <c r="AC508" s="4">
        <v>650228.93999999994</v>
      </c>
      <c r="AD508" s="4">
        <v>1582804.5</v>
      </c>
      <c r="AE508" s="2">
        <v>0</v>
      </c>
      <c r="AF508" s="4">
        <v>97754.7</v>
      </c>
      <c r="AG508" s="2">
        <v>0</v>
      </c>
      <c r="AH508" s="2">
        <v>0</v>
      </c>
      <c r="AI508" s="2">
        <v>0</v>
      </c>
      <c r="AJ508" s="2">
        <v>0</v>
      </c>
      <c r="AK508" s="2">
        <v>0</v>
      </c>
      <c r="AL508" s="2">
        <v>0</v>
      </c>
      <c r="AM508" s="4">
        <v>6774.9</v>
      </c>
      <c r="AN508" s="3">
        <f t="shared" si="28"/>
        <v>1948688.1</v>
      </c>
      <c r="AO508">
        <f t="shared" si="29"/>
        <v>8937589.4000000004</v>
      </c>
      <c r="AP508">
        <f t="shared" si="30"/>
        <v>104529.59999999999</v>
      </c>
      <c r="AQ508" s="3">
        <f t="shared" si="31"/>
        <v>10990807.1</v>
      </c>
    </row>
    <row r="509" spans="1:43" x14ac:dyDescent="0.25">
      <c r="A509" s="2">
        <v>1</v>
      </c>
      <c r="B509" s="2">
        <v>2022</v>
      </c>
      <c r="C509" s="2">
        <v>3</v>
      </c>
      <c r="D509" s="4">
        <v>134059.1</v>
      </c>
      <c r="E509" s="4">
        <v>270205.90000000002</v>
      </c>
      <c r="F509" s="4">
        <v>353714.8</v>
      </c>
      <c r="G509" s="4">
        <v>4861.5</v>
      </c>
      <c r="H509" s="4">
        <v>137615.79999999999</v>
      </c>
      <c r="I509" s="4">
        <v>39005.800000000003</v>
      </c>
      <c r="J509" s="2">
        <v>0</v>
      </c>
      <c r="K509" s="4">
        <v>77576.399999999994</v>
      </c>
      <c r="L509" s="4">
        <v>398373.6</v>
      </c>
      <c r="M509" s="4">
        <v>364277.6</v>
      </c>
      <c r="N509" s="2">
        <v>296.2</v>
      </c>
      <c r="O509" s="4">
        <v>10127.9</v>
      </c>
      <c r="P509" s="4">
        <v>165296</v>
      </c>
      <c r="Q509" s="4">
        <v>450316.79999999999</v>
      </c>
      <c r="R509" s="4">
        <v>264741.3</v>
      </c>
      <c r="S509" s="4">
        <v>93152.7</v>
      </c>
      <c r="T509" s="2">
        <v>0</v>
      </c>
      <c r="U509" s="4">
        <v>206639.2</v>
      </c>
      <c r="V509" s="4">
        <v>1968.7</v>
      </c>
      <c r="W509" s="2">
        <v>0</v>
      </c>
      <c r="X509" s="4">
        <v>3697.4</v>
      </c>
      <c r="Y509" s="4">
        <v>145728.5</v>
      </c>
      <c r="Z509" s="4">
        <v>1401505.6</v>
      </c>
      <c r="AA509" s="4">
        <v>2761650.8</v>
      </c>
      <c r="AB509" s="4">
        <v>1252924.1000000001</v>
      </c>
      <c r="AC509" s="4">
        <v>665048.1</v>
      </c>
      <c r="AD509" s="4">
        <v>1638919.5</v>
      </c>
      <c r="AE509" s="2">
        <v>0</v>
      </c>
      <c r="AF509" s="4">
        <v>111154</v>
      </c>
      <c r="AG509" s="2">
        <v>0</v>
      </c>
      <c r="AH509" s="2">
        <v>0</v>
      </c>
      <c r="AI509" s="2">
        <v>0</v>
      </c>
      <c r="AJ509" s="2">
        <v>0</v>
      </c>
      <c r="AK509" s="2">
        <v>0</v>
      </c>
      <c r="AL509" s="2">
        <v>0</v>
      </c>
      <c r="AM509" s="4">
        <v>7647.5</v>
      </c>
      <c r="AN509" s="3">
        <f t="shared" si="28"/>
        <v>1779690.5</v>
      </c>
      <c r="AO509">
        <f t="shared" si="29"/>
        <v>9062012.7999999989</v>
      </c>
      <c r="AP509">
        <f t="shared" si="30"/>
        <v>118801.5</v>
      </c>
      <c r="AQ509" s="3">
        <f t="shared" si="31"/>
        <v>10960504.799999999</v>
      </c>
    </row>
    <row r="510" spans="1:43" x14ac:dyDescent="0.25">
      <c r="A510" s="2">
        <v>1</v>
      </c>
      <c r="B510" s="2">
        <v>2022</v>
      </c>
      <c r="C510" s="2">
        <v>4</v>
      </c>
      <c r="D510" s="4">
        <v>116674.9</v>
      </c>
      <c r="E510" s="4">
        <v>243827.5</v>
      </c>
      <c r="F510" s="4">
        <v>299334.7</v>
      </c>
      <c r="G510" s="4">
        <v>5383.7</v>
      </c>
      <c r="H510" s="4">
        <v>111748.6</v>
      </c>
      <c r="I510" s="4">
        <v>35016</v>
      </c>
      <c r="J510" s="2">
        <v>0</v>
      </c>
      <c r="K510" s="4">
        <v>63031.5</v>
      </c>
      <c r="L510" s="4">
        <v>352249.2</v>
      </c>
      <c r="M510" s="4">
        <v>309629</v>
      </c>
      <c r="N510" s="2">
        <v>372</v>
      </c>
      <c r="O510" s="4">
        <v>5475.4</v>
      </c>
      <c r="P510" s="4">
        <v>147381</v>
      </c>
      <c r="Q510" s="4">
        <v>432552.8</v>
      </c>
      <c r="R510" s="4">
        <v>252318.4</v>
      </c>
      <c r="S510" s="4">
        <v>84500.5</v>
      </c>
      <c r="T510" s="4">
        <v>11099.36</v>
      </c>
      <c r="U510" s="4">
        <v>177268.3</v>
      </c>
      <c r="V510" s="4">
        <v>1880.8</v>
      </c>
      <c r="W510" s="2">
        <v>0</v>
      </c>
      <c r="X510" s="4">
        <v>3444</v>
      </c>
      <c r="Y510" s="4">
        <v>130813.2</v>
      </c>
      <c r="Z510" s="4">
        <v>1327039.6000000001</v>
      </c>
      <c r="AA510" s="4">
        <v>2550894.2000000002</v>
      </c>
      <c r="AB510" s="4">
        <v>1153185</v>
      </c>
      <c r="AC510" s="4">
        <v>608805.54</v>
      </c>
      <c r="AD510" s="4">
        <v>1421480.1</v>
      </c>
      <c r="AE510" s="2">
        <v>0</v>
      </c>
      <c r="AF510" s="4">
        <v>90303.2</v>
      </c>
      <c r="AG510" s="2">
        <v>0</v>
      </c>
      <c r="AH510" s="2">
        <v>0</v>
      </c>
      <c r="AI510" s="2">
        <v>0</v>
      </c>
      <c r="AJ510" s="2">
        <v>0</v>
      </c>
      <c r="AK510" s="2">
        <v>0</v>
      </c>
      <c r="AL510" s="2">
        <v>0</v>
      </c>
      <c r="AM510" s="4">
        <v>6482</v>
      </c>
      <c r="AN510" s="3">
        <f t="shared" si="28"/>
        <v>1536895.1</v>
      </c>
      <c r="AO510">
        <f t="shared" si="29"/>
        <v>8308510.2000000011</v>
      </c>
      <c r="AP510">
        <f t="shared" si="30"/>
        <v>96785.2</v>
      </c>
      <c r="AQ510" s="3">
        <f t="shared" si="31"/>
        <v>9942190.5</v>
      </c>
    </row>
    <row r="511" spans="1:43" x14ac:dyDescent="0.25">
      <c r="A511" s="2">
        <v>1</v>
      </c>
      <c r="B511" s="2">
        <v>2022</v>
      </c>
      <c r="C511" s="2">
        <v>5</v>
      </c>
      <c r="D511" s="4">
        <v>111954.7</v>
      </c>
      <c r="E511" s="4">
        <v>235439.5</v>
      </c>
      <c r="F511" s="4">
        <v>256954.4</v>
      </c>
      <c r="G511" s="4">
        <v>3462.3</v>
      </c>
      <c r="H511" s="4">
        <v>92530.2</v>
      </c>
      <c r="I511" s="4">
        <v>32507.4</v>
      </c>
      <c r="J511" s="2">
        <v>0</v>
      </c>
      <c r="K511" s="4">
        <v>50441.2</v>
      </c>
      <c r="L511" s="4">
        <v>318746.5</v>
      </c>
      <c r="M511" s="4">
        <v>292637.2</v>
      </c>
      <c r="N511" s="2">
        <v>340.1</v>
      </c>
      <c r="O511" s="4">
        <v>5621.6</v>
      </c>
      <c r="P511" s="4">
        <v>145114.70000000001</v>
      </c>
      <c r="Q511" s="4">
        <v>425720.7</v>
      </c>
      <c r="R511" s="4">
        <v>229869.6</v>
      </c>
      <c r="S511" s="4">
        <v>54747.9</v>
      </c>
      <c r="T511" s="4">
        <v>8298.18</v>
      </c>
      <c r="U511" s="4">
        <v>233708.79999999999</v>
      </c>
      <c r="V511" s="4">
        <v>1988.8</v>
      </c>
      <c r="W511" s="2">
        <v>0</v>
      </c>
      <c r="X511" s="4">
        <v>4055.8</v>
      </c>
      <c r="Y511" s="4">
        <v>128877</v>
      </c>
      <c r="Z511" s="4">
        <v>1349289.6</v>
      </c>
      <c r="AA511" s="4">
        <v>2578973.7999999998</v>
      </c>
      <c r="AB511" s="4">
        <v>1214957</v>
      </c>
      <c r="AC511" s="4">
        <v>618667.12</v>
      </c>
      <c r="AD511" s="4">
        <v>1609246.9</v>
      </c>
      <c r="AE511" s="2">
        <v>0</v>
      </c>
      <c r="AF511" s="4">
        <v>99080.6</v>
      </c>
      <c r="AG511" s="2">
        <v>0</v>
      </c>
      <c r="AH511" s="2">
        <v>0</v>
      </c>
      <c r="AI511" s="2">
        <v>0</v>
      </c>
      <c r="AJ511" s="2">
        <v>0</v>
      </c>
      <c r="AK511" s="2">
        <v>0</v>
      </c>
      <c r="AL511" s="2">
        <v>0</v>
      </c>
      <c r="AM511" s="4">
        <v>6608.6</v>
      </c>
      <c r="AN511" s="3">
        <f t="shared" si="28"/>
        <v>1394673.4</v>
      </c>
      <c r="AO511">
        <f t="shared" si="29"/>
        <v>8609477.5999999996</v>
      </c>
      <c r="AP511">
        <f t="shared" si="30"/>
        <v>105689.20000000001</v>
      </c>
      <c r="AQ511" s="3">
        <f t="shared" si="31"/>
        <v>10109840.199999999</v>
      </c>
    </row>
    <row r="512" spans="1:43" x14ac:dyDescent="0.25">
      <c r="A512" s="2">
        <v>1</v>
      </c>
      <c r="B512" s="2">
        <v>2022</v>
      </c>
      <c r="C512" s="2">
        <v>6</v>
      </c>
      <c r="D512" s="4">
        <v>98568.6</v>
      </c>
      <c r="E512" s="4">
        <v>214014.4</v>
      </c>
      <c r="F512" s="4">
        <v>194711</v>
      </c>
      <c r="G512" s="4">
        <v>2575.9</v>
      </c>
      <c r="H512" s="4">
        <v>59607.7</v>
      </c>
      <c r="I512" s="4">
        <v>21754.2</v>
      </c>
      <c r="J512" s="2">
        <v>0</v>
      </c>
      <c r="K512" s="4">
        <v>31731.200000000001</v>
      </c>
      <c r="L512" s="4">
        <v>238241.2</v>
      </c>
      <c r="M512" s="4">
        <v>229855.8</v>
      </c>
      <c r="N512" s="2">
        <v>325.2</v>
      </c>
      <c r="O512" s="4">
        <v>4648.7</v>
      </c>
      <c r="P512" s="4">
        <v>134211</v>
      </c>
      <c r="Q512" s="4">
        <v>393674.6</v>
      </c>
      <c r="R512" s="4">
        <v>209114.9</v>
      </c>
      <c r="S512" s="4">
        <v>45288.800000000003</v>
      </c>
      <c r="T512" s="2">
        <v>0</v>
      </c>
      <c r="U512" s="4">
        <v>152297.60000000001</v>
      </c>
      <c r="V512" s="4">
        <v>2144.6999999999998</v>
      </c>
      <c r="W512" s="2">
        <v>0</v>
      </c>
      <c r="X512" s="4">
        <v>7877.8</v>
      </c>
      <c r="Y512" s="4">
        <v>118520.6</v>
      </c>
      <c r="Z512" s="4">
        <v>1257055.5</v>
      </c>
      <c r="AA512" s="4">
        <v>2327680.7999999998</v>
      </c>
      <c r="AB512" s="4">
        <v>1083782</v>
      </c>
      <c r="AC512" s="4">
        <v>582182.69999999995</v>
      </c>
      <c r="AD512" s="4">
        <v>1605361.3</v>
      </c>
      <c r="AE512" s="2">
        <v>0</v>
      </c>
      <c r="AF512" s="4">
        <v>94803.7</v>
      </c>
      <c r="AG512" s="2">
        <v>0</v>
      </c>
      <c r="AH512" s="2">
        <v>0</v>
      </c>
      <c r="AI512" s="2">
        <v>0</v>
      </c>
      <c r="AJ512" s="2">
        <v>0</v>
      </c>
      <c r="AK512" s="2">
        <v>0</v>
      </c>
      <c r="AL512" s="2">
        <v>0</v>
      </c>
      <c r="AM512" s="4">
        <v>5940.8</v>
      </c>
      <c r="AN512" s="3">
        <f t="shared" si="28"/>
        <v>1091060</v>
      </c>
      <c r="AO512">
        <f t="shared" si="29"/>
        <v>7924166.2000000002</v>
      </c>
      <c r="AP512">
        <f t="shared" si="30"/>
        <v>100744.5</v>
      </c>
      <c r="AQ512" s="3">
        <f t="shared" si="31"/>
        <v>9115970.6999999993</v>
      </c>
    </row>
    <row r="513" spans="1:43" x14ac:dyDescent="0.25">
      <c r="A513" s="2">
        <v>1</v>
      </c>
      <c r="B513" s="2">
        <v>2022</v>
      </c>
      <c r="C513" s="2">
        <v>7</v>
      </c>
      <c r="D513" s="4">
        <v>89405.1</v>
      </c>
      <c r="E513" s="4">
        <v>196174.1</v>
      </c>
      <c r="F513" s="4">
        <v>156233.9</v>
      </c>
      <c r="G513" s="4">
        <v>1942.1</v>
      </c>
      <c r="H513" s="4">
        <v>41686.199999999997</v>
      </c>
      <c r="I513" s="4">
        <v>18776.5</v>
      </c>
      <c r="J513" s="2">
        <v>0</v>
      </c>
      <c r="K513" s="4">
        <v>17953.599999999999</v>
      </c>
      <c r="L513" s="4">
        <v>205288.2</v>
      </c>
      <c r="M513" s="4">
        <v>215109.7</v>
      </c>
      <c r="N513" s="2">
        <v>402.5</v>
      </c>
      <c r="O513" s="4">
        <v>4836.6000000000004</v>
      </c>
      <c r="P513" s="4">
        <v>111894.2</v>
      </c>
      <c r="Q513" s="4">
        <v>357820.4</v>
      </c>
      <c r="R513" s="4">
        <v>235265.1</v>
      </c>
      <c r="S513" s="4">
        <v>29901.1</v>
      </c>
      <c r="T513" s="4">
        <v>33859.699999999997</v>
      </c>
      <c r="U513" s="4">
        <v>205607.7</v>
      </c>
      <c r="V513" s="4">
        <v>2096</v>
      </c>
      <c r="W513" s="2">
        <v>0</v>
      </c>
      <c r="X513" s="4">
        <v>5212.8999999999996</v>
      </c>
      <c r="Y513" s="4">
        <v>70736.800000000003</v>
      </c>
      <c r="Z513" s="4">
        <v>1143243.8999999999</v>
      </c>
      <c r="AA513" s="4">
        <v>2382062.6</v>
      </c>
      <c r="AB513" s="4">
        <v>1147072.3999999999</v>
      </c>
      <c r="AC513" s="4">
        <v>626719.19999999995</v>
      </c>
      <c r="AD513" s="4">
        <v>1637286</v>
      </c>
      <c r="AE513" s="2">
        <v>0</v>
      </c>
      <c r="AF513" s="4">
        <v>93910.3</v>
      </c>
      <c r="AG513" s="2">
        <v>0</v>
      </c>
      <c r="AH513" s="2">
        <v>0</v>
      </c>
      <c r="AI513" s="2">
        <v>0</v>
      </c>
      <c r="AJ513" s="2">
        <v>0</v>
      </c>
      <c r="AK513" s="2">
        <v>0</v>
      </c>
      <c r="AL513" s="2">
        <v>0</v>
      </c>
      <c r="AM513" s="4">
        <v>6142.1</v>
      </c>
      <c r="AN513" s="3">
        <f t="shared" si="28"/>
        <v>942569.39999999991</v>
      </c>
      <c r="AO513">
        <f t="shared" si="29"/>
        <v>7994017.1000000006</v>
      </c>
      <c r="AP513">
        <f t="shared" si="30"/>
        <v>100052.40000000001</v>
      </c>
      <c r="AQ513" s="3">
        <f t="shared" si="31"/>
        <v>9036638.9000000004</v>
      </c>
    </row>
    <row r="514" spans="1:43" x14ac:dyDescent="0.25">
      <c r="A514" s="2">
        <v>1</v>
      </c>
      <c r="B514" s="2">
        <v>2022</v>
      </c>
      <c r="C514" s="2">
        <v>8</v>
      </c>
      <c r="D514" s="4">
        <v>74669.399999999994</v>
      </c>
      <c r="E514" s="4">
        <v>163757.1</v>
      </c>
      <c r="F514" s="4">
        <v>124182</v>
      </c>
      <c r="G514" s="4">
        <v>1561.9</v>
      </c>
      <c r="H514" s="4">
        <v>32993.699999999997</v>
      </c>
      <c r="I514" s="4">
        <v>14871.6</v>
      </c>
      <c r="J514" s="4">
        <v>3172.7</v>
      </c>
      <c r="K514" s="4">
        <v>15151.2</v>
      </c>
      <c r="L514" s="4">
        <v>188290.2</v>
      </c>
      <c r="M514" s="4">
        <v>190460.9</v>
      </c>
      <c r="N514" s="2">
        <v>293.60000000000002</v>
      </c>
      <c r="O514" s="4">
        <v>5010.3999999999996</v>
      </c>
      <c r="P514" s="4">
        <v>94467.6</v>
      </c>
      <c r="Q514" s="4">
        <v>320885.8</v>
      </c>
      <c r="R514" s="4">
        <v>212181.7</v>
      </c>
      <c r="S514" s="4">
        <v>26351.9</v>
      </c>
      <c r="T514" s="4">
        <v>38891.21</v>
      </c>
      <c r="U514" s="4">
        <v>212103.8</v>
      </c>
      <c r="V514" s="4">
        <v>1947.9</v>
      </c>
      <c r="W514" s="2">
        <v>0</v>
      </c>
      <c r="X514" s="4">
        <v>6808</v>
      </c>
      <c r="Y514" s="4">
        <v>62394.2</v>
      </c>
      <c r="Z514" s="4">
        <v>1012893.3</v>
      </c>
      <c r="AA514" s="4">
        <v>2117817.2999999998</v>
      </c>
      <c r="AB514" s="4">
        <v>994254.9</v>
      </c>
      <c r="AC514" s="4">
        <v>587707.79</v>
      </c>
      <c r="AD514" s="4">
        <v>1338939.7</v>
      </c>
      <c r="AE514" s="2">
        <v>0</v>
      </c>
      <c r="AF514" s="4">
        <v>107932.5</v>
      </c>
      <c r="AG514" s="2">
        <v>0</v>
      </c>
      <c r="AH514" s="2">
        <v>0</v>
      </c>
      <c r="AI514" s="2">
        <v>0</v>
      </c>
      <c r="AJ514" s="2">
        <v>0</v>
      </c>
      <c r="AK514" s="2">
        <v>0</v>
      </c>
      <c r="AL514" s="2">
        <v>0</v>
      </c>
      <c r="AM514" s="4">
        <v>4016.9</v>
      </c>
      <c r="AN514" s="3">
        <f t="shared" si="28"/>
        <v>809110.70000000007</v>
      </c>
      <c r="AO514">
        <f t="shared" si="29"/>
        <v>7032949.1000000006</v>
      </c>
      <c r="AP514">
        <f t="shared" si="30"/>
        <v>111949.4</v>
      </c>
      <c r="AQ514" s="3">
        <f t="shared" si="31"/>
        <v>7954009.2000000011</v>
      </c>
    </row>
    <row r="515" spans="1:43" x14ac:dyDescent="0.25">
      <c r="A515" s="2">
        <v>1</v>
      </c>
      <c r="B515" s="2">
        <v>2022</v>
      </c>
      <c r="C515" s="2">
        <v>9</v>
      </c>
      <c r="D515" s="4">
        <v>87972.800000000003</v>
      </c>
      <c r="E515" s="4">
        <v>191198.9</v>
      </c>
      <c r="F515" s="4">
        <v>143638.20000000001</v>
      </c>
      <c r="G515" s="4">
        <v>2534.8000000000002</v>
      </c>
      <c r="H515" s="4">
        <v>35961.9</v>
      </c>
      <c r="I515" s="4">
        <v>17668.7</v>
      </c>
      <c r="J515" s="4">
        <v>-3172.7</v>
      </c>
      <c r="K515" s="4">
        <v>15655.1</v>
      </c>
      <c r="L515" s="4">
        <v>201732</v>
      </c>
      <c r="M515" s="4">
        <v>216349.2</v>
      </c>
      <c r="N515" s="2">
        <v>357.1</v>
      </c>
      <c r="O515" s="4">
        <v>4433.8</v>
      </c>
      <c r="P515" s="4">
        <v>119368.6</v>
      </c>
      <c r="Q515" s="4">
        <v>371079.9</v>
      </c>
      <c r="R515" s="4">
        <v>239645.7</v>
      </c>
      <c r="S515" s="4">
        <v>31702.3</v>
      </c>
      <c r="T515" s="4">
        <v>29401.9</v>
      </c>
      <c r="U515" s="4">
        <v>173212</v>
      </c>
      <c r="V515" s="4">
        <v>2296</v>
      </c>
      <c r="W515" s="2">
        <v>0</v>
      </c>
      <c r="X515" s="4">
        <v>4194.5</v>
      </c>
      <c r="Y515" s="4">
        <v>77570.8</v>
      </c>
      <c r="Z515" s="4">
        <v>1147656.3999999999</v>
      </c>
      <c r="AA515" s="4">
        <v>2395338.7000000002</v>
      </c>
      <c r="AB515" s="4">
        <v>1102997.6000000001</v>
      </c>
      <c r="AC515" s="4">
        <v>586747.80000000005</v>
      </c>
      <c r="AD515" s="4">
        <v>1647432.5</v>
      </c>
      <c r="AE515" s="2">
        <v>0</v>
      </c>
      <c r="AF515" s="4">
        <v>94368.2</v>
      </c>
      <c r="AG515" s="2">
        <v>0</v>
      </c>
      <c r="AH515" s="2">
        <v>0</v>
      </c>
      <c r="AI515" s="2">
        <v>0</v>
      </c>
      <c r="AJ515" s="2">
        <v>0</v>
      </c>
      <c r="AK515" s="2">
        <v>0</v>
      </c>
      <c r="AL515" s="2">
        <v>0</v>
      </c>
      <c r="AM515" s="4">
        <v>5869.1</v>
      </c>
      <c r="AN515" s="3">
        <f t="shared" si="28"/>
        <v>909538.89999999991</v>
      </c>
      <c r="AO515">
        <f t="shared" si="29"/>
        <v>7933435.6000000006</v>
      </c>
      <c r="AP515">
        <f t="shared" si="30"/>
        <v>100237.3</v>
      </c>
      <c r="AQ515" s="3">
        <f t="shared" si="31"/>
        <v>8943211.8000000007</v>
      </c>
    </row>
    <row r="516" spans="1:43" x14ac:dyDescent="0.25">
      <c r="A516" s="2">
        <v>1</v>
      </c>
      <c r="B516" s="2">
        <v>2022</v>
      </c>
      <c r="C516" s="2">
        <v>10</v>
      </c>
      <c r="D516" s="4">
        <v>90338.1</v>
      </c>
      <c r="E516" s="4">
        <v>198342.5</v>
      </c>
      <c r="F516" s="4">
        <v>175474.2</v>
      </c>
      <c r="G516" s="4">
        <v>3169</v>
      </c>
      <c r="H516" s="4">
        <v>44338.9</v>
      </c>
      <c r="I516" s="4">
        <v>20348.5</v>
      </c>
      <c r="J516" s="2">
        <v>0</v>
      </c>
      <c r="K516" s="4">
        <v>22970.1</v>
      </c>
      <c r="L516" s="4">
        <v>220967.1</v>
      </c>
      <c r="M516" s="4">
        <v>221238.39999999999</v>
      </c>
      <c r="N516" s="2">
        <v>372.7</v>
      </c>
      <c r="O516" s="4">
        <v>4576.3999999999996</v>
      </c>
      <c r="P516" s="4">
        <v>116185.1</v>
      </c>
      <c r="Q516" s="4">
        <v>349391.4</v>
      </c>
      <c r="R516" s="4">
        <v>231978.2</v>
      </c>
      <c r="S516" s="4">
        <v>32422.400000000001</v>
      </c>
      <c r="T516" s="4">
        <v>28514.78</v>
      </c>
      <c r="U516" s="4">
        <v>193412.94</v>
      </c>
      <c r="V516" s="4">
        <v>1641.8</v>
      </c>
      <c r="W516" s="2">
        <v>0</v>
      </c>
      <c r="X516" s="4">
        <v>5038.8999999999996</v>
      </c>
      <c r="Y516" s="4">
        <v>84441.7</v>
      </c>
      <c r="Z516" s="4">
        <v>1077891.7</v>
      </c>
      <c r="AA516" s="4">
        <v>2238034.4</v>
      </c>
      <c r="AB516" s="4">
        <v>1001196.3</v>
      </c>
      <c r="AC516" s="4">
        <v>592161.92000000004</v>
      </c>
      <c r="AD516" s="4">
        <v>1645296.86</v>
      </c>
      <c r="AE516" s="2">
        <v>0</v>
      </c>
      <c r="AF516" s="4">
        <v>99192.4</v>
      </c>
      <c r="AG516" s="2">
        <v>0</v>
      </c>
      <c r="AH516" s="2">
        <v>0</v>
      </c>
      <c r="AI516" s="2">
        <v>0</v>
      </c>
      <c r="AJ516" s="2">
        <v>0</v>
      </c>
      <c r="AK516" s="2">
        <v>0</v>
      </c>
      <c r="AL516" s="2">
        <v>0</v>
      </c>
      <c r="AM516" s="4">
        <v>7991.5</v>
      </c>
      <c r="AN516" s="3">
        <f t="shared" ref="AN516:AN579" si="32">SUM(D516:M516)</f>
        <v>997186.79999999993</v>
      </c>
      <c r="AO516">
        <f t="shared" ref="AO516:AO579" si="33">SUM(N516:AD516)</f>
        <v>7602557.5</v>
      </c>
      <c r="AP516">
        <f t="shared" ref="AP516:AP579" si="34">SUM(AE516:AM516)</f>
        <v>107183.9</v>
      </c>
      <c r="AQ516" s="3">
        <f t="shared" ref="AQ516:AQ579" si="35">SUM(AN516:AP516)</f>
        <v>8706928.2000000011</v>
      </c>
    </row>
    <row r="517" spans="1:43" x14ac:dyDescent="0.25">
      <c r="A517" s="2">
        <v>1</v>
      </c>
      <c r="B517" s="2">
        <v>2022</v>
      </c>
      <c r="C517" s="2">
        <v>11</v>
      </c>
      <c r="D517" s="4">
        <v>91812</v>
      </c>
      <c r="E517" s="4">
        <v>202021.7</v>
      </c>
      <c r="F517" s="4">
        <v>215865.2</v>
      </c>
      <c r="G517" s="4">
        <v>4114.1000000000004</v>
      </c>
      <c r="H517" s="4">
        <v>85727.4</v>
      </c>
      <c r="I517" s="4">
        <v>28717.5</v>
      </c>
      <c r="J517" s="2">
        <v>0</v>
      </c>
      <c r="K517" s="4">
        <v>37253</v>
      </c>
      <c r="L517" s="4">
        <v>292769.59999999998</v>
      </c>
      <c r="M517" s="4">
        <v>277387.09999999998</v>
      </c>
      <c r="N517" s="2">
        <v>311.7</v>
      </c>
      <c r="O517" s="4">
        <v>4879.5</v>
      </c>
      <c r="P517" s="4">
        <v>121371.5</v>
      </c>
      <c r="Q517" s="4">
        <v>359674.6</v>
      </c>
      <c r="R517" s="4">
        <v>233044.3</v>
      </c>
      <c r="S517" s="4">
        <v>34410.400000000001</v>
      </c>
      <c r="T517" s="4">
        <v>30343.33</v>
      </c>
      <c r="U517" s="4">
        <v>243278.6</v>
      </c>
      <c r="V517" s="4">
        <v>1909.2</v>
      </c>
      <c r="W517" s="2">
        <v>0</v>
      </c>
      <c r="X517" s="4">
        <v>6651.9</v>
      </c>
      <c r="Y517" s="4">
        <v>85486.2</v>
      </c>
      <c r="Z517" s="4">
        <v>1087673.3999999999</v>
      </c>
      <c r="AA517" s="4">
        <v>2312091.2999999998</v>
      </c>
      <c r="AB517" s="4">
        <v>1139724.1000000001</v>
      </c>
      <c r="AC517" s="4">
        <v>574660.37</v>
      </c>
      <c r="AD517" s="4">
        <v>1496002.4</v>
      </c>
      <c r="AE517" s="2">
        <v>0</v>
      </c>
      <c r="AF517" s="4">
        <v>101084.6</v>
      </c>
      <c r="AG517" s="2">
        <v>0</v>
      </c>
      <c r="AH517" s="2">
        <v>0</v>
      </c>
      <c r="AI517" s="2">
        <v>0</v>
      </c>
      <c r="AJ517" s="2">
        <v>0</v>
      </c>
      <c r="AK517" s="2">
        <v>0</v>
      </c>
      <c r="AL517" s="2">
        <v>0</v>
      </c>
      <c r="AM517" s="4">
        <v>8362</v>
      </c>
      <c r="AN517" s="3">
        <f t="shared" si="32"/>
        <v>1235667.6000000001</v>
      </c>
      <c r="AO517">
        <f t="shared" si="33"/>
        <v>7731512.7999999989</v>
      </c>
      <c r="AP517">
        <f t="shared" si="34"/>
        <v>109446.6</v>
      </c>
      <c r="AQ517" s="3">
        <f t="shared" si="35"/>
        <v>9076626.9999999981</v>
      </c>
    </row>
    <row r="518" spans="1:43" x14ac:dyDescent="0.25">
      <c r="A518" s="2">
        <v>1</v>
      </c>
      <c r="B518" s="2">
        <v>2022</v>
      </c>
      <c r="C518" s="2">
        <v>12</v>
      </c>
      <c r="D518" s="4">
        <v>123175</v>
      </c>
      <c r="E518" s="4">
        <v>258006.3</v>
      </c>
      <c r="F518" s="4">
        <v>324345.40000000002</v>
      </c>
      <c r="G518" s="4">
        <v>6312.3</v>
      </c>
      <c r="H518" s="4">
        <v>128254.8</v>
      </c>
      <c r="I518" s="4">
        <v>36864.5</v>
      </c>
      <c r="J518" s="2">
        <v>0</v>
      </c>
      <c r="K518" s="4">
        <v>45891.3</v>
      </c>
      <c r="L518" s="4">
        <v>371454</v>
      </c>
      <c r="M518" s="4">
        <v>338241.8</v>
      </c>
      <c r="N518" s="2">
        <v>404</v>
      </c>
      <c r="O518" s="4">
        <v>6802.3</v>
      </c>
      <c r="P518" s="4">
        <v>146501.20000000001</v>
      </c>
      <c r="Q518" s="4">
        <v>434637.3</v>
      </c>
      <c r="R518" s="4">
        <v>306374.8</v>
      </c>
      <c r="S518" s="4">
        <v>40026.199999999997</v>
      </c>
      <c r="T518" s="4">
        <v>36562.410000000003</v>
      </c>
      <c r="U518" s="4">
        <v>155236.9</v>
      </c>
      <c r="V518" s="4">
        <v>2252.9</v>
      </c>
      <c r="W518" s="2">
        <v>0</v>
      </c>
      <c r="X518" s="4">
        <v>6451.5</v>
      </c>
      <c r="Y518" s="4">
        <v>97876</v>
      </c>
      <c r="Z518" s="4">
        <v>1311243.8999999999</v>
      </c>
      <c r="AA518" s="4">
        <v>2761658.2</v>
      </c>
      <c r="AB518" s="4">
        <v>1362441.1</v>
      </c>
      <c r="AC518" s="4">
        <v>704986.29</v>
      </c>
      <c r="AD518" s="4">
        <v>1816068.2</v>
      </c>
      <c r="AE518" s="2">
        <v>0</v>
      </c>
      <c r="AF518" s="4">
        <v>107778.8</v>
      </c>
      <c r="AG518" s="2">
        <v>0</v>
      </c>
      <c r="AH518" s="2">
        <v>0</v>
      </c>
      <c r="AI518" s="2">
        <v>0</v>
      </c>
      <c r="AJ518" s="2">
        <v>0</v>
      </c>
      <c r="AK518" s="2">
        <v>0</v>
      </c>
      <c r="AL518" s="2">
        <v>0</v>
      </c>
      <c r="AM518" s="4">
        <v>10335.9</v>
      </c>
      <c r="AN518" s="3">
        <f t="shared" si="32"/>
        <v>1632545.4000000001</v>
      </c>
      <c r="AO518">
        <f t="shared" si="33"/>
        <v>9189523.2000000011</v>
      </c>
      <c r="AP518">
        <f t="shared" si="34"/>
        <v>118114.7</v>
      </c>
      <c r="AQ518" s="3">
        <f t="shared" si="35"/>
        <v>10940183.300000001</v>
      </c>
    </row>
    <row r="519" spans="1:43" x14ac:dyDescent="0.25">
      <c r="A519" s="2">
        <v>2</v>
      </c>
      <c r="B519" s="2">
        <v>2022</v>
      </c>
      <c r="C519" s="2">
        <v>1</v>
      </c>
      <c r="D519" s="4">
        <v>120070.9</v>
      </c>
      <c r="E519" s="4">
        <v>757395.1</v>
      </c>
      <c r="F519" s="4">
        <v>1100619.1000000001</v>
      </c>
      <c r="G519" s="2">
        <v>384.1</v>
      </c>
      <c r="H519" s="4">
        <v>34072.1</v>
      </c>
      <c r="I519" s="4">
        <v>1802.7</v>
      </c>
      <c r="J519" s="2">
        <v>0</v>
      </c>
      <c r="K519" s="4">
        <v>7226.2</v>
      </c>
      <c r="L519" s="4">
        <v>30328.6</v>
      </c>
      <c r="M519" s="2">
        <v>0</v>
      </c>
      <c r="N519" s="2">
        <v>0</v>
      </c>
      <c r="O519" s="4">
        <v>1755.2</v>
      </c>
      <c r="P519" s="4">
        <v>37333.5</v>
      </c>
      <c r="Q519" s="4">
        <v>204210.8</v>
      </c>
      <c r="R519" s="4">
        <v>153811</v>
      </c>
      <c r="S519" s="4">
        <v>4577</v>
      </c>
      <c r="T519" s="4">
        <v>7883.2</v>
      </c>
      <c r="U519" s="4">
        <v>61761.82</v>
      </c>
      <c r="V519" s="2">
        <v>286</v>
      </c>
      <c r="W519" s="2">
        <v>0</v>
      </c>
      <c r="X519" s="4">
        <v>1614.5</v>
      </c>
      <c r="Y519" s="4">
        <v>65866.5</v>
      </c>
      <c r="Z519" s="4">
        <v>948232.5</v>
      </c>
      <c r="AA519" s="4">
        <v>1437792.2</v>
      </c>
      <c r="AB519" s="4">
        <v>866065.7</v>
      </c>
      <c r="AC519" s="4">
        <v>721131</v>
      </c>
      <c r="AD519" s="4">
        <v>2367598.58</v>
      </c>
      <c r="AE519" s="2">
        <v>0</v>
      </c>
      <c r="AF519" s="4">
        <v>987962.1</v>
      </c>
      <c r="AG519" s="2">
        <v>0</v>
      </c>
      <c r="AH519" s="4">
        <v>1223487.3999999999</v>
      </c>
      <c r="AI519" s="2">
        <v>0</v>
      </c>
      <c r="AJ519" s="2">
        <v>0</v>
      </c>
      <c r="AK519" s="4">
        <v>167465.9</v>
      </c>
      <c r="AL519" s="4">
        <v>142280.5</v>
      </c>
      <c r="AM519" s="2">
        <v>0</v>
      </c>
      <c r="AN519" s="3">
        <f t="shared" si="32"/>
        <v>2051898.8000000003</v>
      </c>
      <c r="AO519">
        <f t="shared" si="33"/>
        <v>6879919.5</v>
      </c>
      <c r="AP519">
        <f t="shared" si="34"/>
        <v>2521195.9</v>
      </c>
      <c r="AQ519" s="3">
        <f t="shared" si="35"/>
        <v>11453014.200000001</v>
      </c>
    </row>
    <row r="520" spans="1:43" x14ac:dyDescent="0.25">
      <c r="A520" s="2">
        <v>2</v>
      </c>
      <c r="B520" s="2">
        <v>2022</v>
      </c>
      <c r="C520" s="2">
        <v>2</v>
      </c>
      <c r="D520" s="4">
        <v>142724</v>
      </c>
      <c r="E520" s="4">
        <v>1062297.7</v>
      </c>
      <c r="F520" s="4">
        <v>1417764.2</v>
      </c>
      <c r="G520" s="2">
        <v>499.2</v>
      </c>
      <c r="H520" s="4">
        <v>28608.3</v>
      </c>
      <c r="I520" s="4">
        <v>1627.5</v>
      </c>
      <c r="J520" s="2">
        <v>0</v>
      </c>
      <c r="K520" s="4">
        <v>9158.1</v>
      </c>
      <c r="L520" s="4">
        <v>37072.699999999997</v>
      </c>
      <c r="M520" s="2">
        <v>0</v>
      </c>
      <c r="N520" s="2">
        <v>0</v>
      </c>
      <c r="O520" s="4">
        <v>1530</v>
      </c>
      <c r="P520" s="4">
        <v>42440.9</v>
      </c>
      <c r="Q520" s="4">
        <v>193481.8</v>
      </c>
      <c r="R520" s="4">
        <v>156274.70000000001</v>
      </c>
      <c r="S520" s="4">
        <v>4961.2</v>
      </c>
      <c r="T520" s="4">
        <v>38867.06</v>
      </c>
      <c r="U520" s="4">
        <v>66103.5</v>
      </c>
      <c r="V520" s="2">
        <v>296.7</v>
      </c>
      <c r="W520" s="2">
        <v>0</v>
      </c>
      <c r="X520" s="4">
        <v>1909.9</v>
      </c>
      <c r="Y520" s="4">
        <v>68995.5</v>
      </c>
      <c r="Z520" s="4">
        <v>857594.7</v>
      </c>
      <c r="AA520" s="4">
        <v>1289421.8</v>
      </c>
      <c r="AB520" s="4">
        <v>786154.1</v>
      </c>
      <c r="AC520" s="4">
        <v>897047.14</v>
      </c>
      <c r="AD520" s="4">
        <v>2355436</v>
      </c>
      <c r="AE520" s="4">
        <v>132468.14000000001</v>
      </c>
      <c r="AF520" s="4">
        <v>628347.16</v>
      </c>
      <c r="AG520" s="2">
        <v>0</v>
      </c>
      <c r="AH520" s="4">
        <v>1129172.8999999999</v>
      </c>
      <c r="AI520" s="2">
        <v>0</v>
      </c>
      <c r="AJ520" s="2">
        <v>0</v>
      </c>
      <c r="AK520" s="4">
        <v>158388.20000000001</v>
      </c>
      <c r="AL520" s="4">
        <v>397291.8</v>
      </c>
      <c r="AM520" s="2">
        <v>0</v>
      </c>
      <c r="AN520" s="3">
        <f t="shared" si="32"/>
        <v>2699751.7</v>
      </c>
      <c r="AO520">
        <f t="shared" si="33"/>
        <v>6760515</v>
      </c>
      <c r="AP520">
        <f t="shared" si="34"/>
        <v>2445668.1999999997</v>
      </c>
      <c r="AQ520" s="3">
        <f t="shared" si="35"/>
        <v>11905934.899999999</v>
      </c>
    </row>
    <row r="521" spans="1:43" x14ac:dyDescent="0.25">
      <c r="A521" s="2">
        <v>2</v>
      </c>
      <c r="B521" s="2">
        <v>2022</v>
      </c>
      <c r="C521" s="2">
        <v>3</v>
      </c>
      <c r="D521" s="4">
        <v>102815.8</v>
      </c>
      <c r="E521" s="4">
        <v>622966.19999999995</v>
      </c>
      <c r="F521" s="4">
        <v>823756.9</v>
      </c>
      <c r="G521" s="2">
        <v>244.6</v>
      </c>
      <c r="H521" s="4">
        <v>27324.1</v>
      </c>
      <c r="I521" s="4">
        <v>1756.9</v>
      </c>
      <c r="J521" s="2">
        <v>0</v>
      </c>
      <c r="K521" s="4">
        <v>4567</v>
      </c>
      <c r="L521" s="4">
        <v>27758.1</v>
      </c>
      <c r="M521" s="2">
        <v>0</v>
      </c>
      <c r="N521" s="2">
        <v>0</v>
      </c>
      <c r="O521" s="4">
        <v>1794.9</v>
      </c>
      <c r="P521" s="4">
        <v>37648.5</v>
      </c>
      <c r="Q521" s="4">
        <v>186468.8</v>
      </c>
      <c r="R521" s="4">
        <v>151151.6</v>
      </c>
      <c r="S521" s="2">
        <v>24.1</v>
      </c>
      <c r="T521" s="2">
        <v>0</v>
      </c>
      <c r="U521" s="4">
        <v>149258.6</v>
      </c>
      <c r="V521" s="2">
        <v>296.7</v>
      </c>
      <c r="W521" s="2">
        <v>0</v>
      </c>
      <c r="X521" s="4">
        <v>1753.4</v>
      </c>
      <c r="Y521" s="4">
        <v>56709.8</v>
      </c>
      <c r="Z521" s="4">
        <v>875929.8</v>
      </c>
      <c r="AA521" s="4">
        <v>1300534.7</v>
      </c>
      <c r="AB521" s="4">
        <v>847313.1</v>
      </c>
      <c r="AC521" s="4">
        <v>933406.6</v>
      </c>
      <c r="AD521" s="4">
        <v>2414340.5</v>
      </c>
      <c r="AE521" s="2">
        <v>0</v>
      </c>
      <c r="AF521" s="4">
        <v>666905.59999999998</v>
      </c>
      <c r="AG521" s="2">
        <v>0</v>
      </c>
      <c r="AH521" s="4">
        <v>1201501.6000000001</v>
      </c>
      <c r="AI521" s="2">
        <v>0</v>
      </c>
      <c r="AJ521" s="2">
        <v>0</v>
      </c>
      <c r="AK521" s="4">
        <v>180719.27</v>
      </c>
      <c r="AL521" s="4">
        <v>174323.9</v>
      </c>
      <c r="AM521" s="4">
        <v>1528.8</v>
      </c>
      <c r="AN521" s="3">
        <f t="shared" si="32"/>
        <v>1611189.6</v>
      </c>
      <c r="AO521">
        <f t="shared" si="33"/>
        <v>6956631.1000000006</v>
      </c>
      <c r="AP521">
        <f t="shared" si="34"/>
        <v>2224979.17</v>
      </c>
      <c r="AQ521" s="3">
        <f t="shared" si="35"/>
        <v>10792799.870000001</v>
      </c>
    </row>
    <row r="522" spans="1:43" x14ac:dyDescent="0.25">
      <c r="A522" s="2">
        <v>2</v>
      </c>
      <c r="B522" s="2">
        <v>2022</v>
      </c>
      <c r="C522" s="2">
        <v>4</v>
      </c>
      <c r="D522" s="4">
        <v>90234.8</v>
      </c>
      <c r="E522" s="4">
        <v>511571.7</v>
      </c>
      <c r="F522" s="4">
        <v>696915</v>
      </c>
      <c r="G522" s="2">
        <v>256.8</v>
      </c>
      <c r="H522" s="4">
        <v>23323.7</v>
      </c>
      <c r="I522" s="4">
        <v>1427.2</v>
      </c>
      <c r="J522" s="2">
        <v>0</v>
      </c>
      <c r="K522" s="4">
        <v>3232.8</v>
      </c>
      <c r="L522" s="4">
        <v>18617.599999999999</v>
      </c>
      <c r="M522" s="2">
        <v>0</v>
      </c>
      <c r="N522" s="2">
        <v>0</v>
      </c>
      <c r="O522" s="4">
        <v>1521</v>
      </c>
      <c r="P522" s="4">
        <v>34058.1</v>
      </c>
      <c r="Q522" s="4">
        <v>176726.6</v>
      </c>
      <c r="R522" s="4">
        <v>135304.9</v>
      </c>
      <c r="S522" s="4">
        <v>3341.8</v>
      </c>
      <c r="T522" s="4">
        <v>200943.7</v>
      </c>
      <c r="U522" s="4">
        <v>105227.2</v>
      </c>
      <c r="V522" s="2">
        <v>265.2</v>
      </c>
      <c r="W522" s="2">
        <v>0</v>
      </c>
      <c r="X522" s="2">
        <v>829</v>
      </c>
      <c r="Y522" s="4">
        <v>69995.600000000006</v>
      </c>
      <c r="Z522" s="4">
        <v>844978.7</v>
      </c>
      <c r="AA522" s="4">
        <v>1223779.8999999999</v>
      </c>
      <c r="AB522" s="4">
        <v>783504.4</v>
      </c>
      <c r="AC522" s="4">
        <v>498393.5</v>
      </c>
      <c r="AD522" s="4">
        <v>2504457.2999999998</v>
      </c>
      <c r="AE522" s="2">
        <v>0</v>
      </c>
      <c r="AF522" s="4">
        <v>823074.8</v>
      </c>
      <c r="AG522" s="2">
        <v>0</v>
      </c>
      <c r="AH522" s="4">
        <v>1149778.3999999999</v>
      </c>
      <c r="AI522" s="2">
        <v>0</v>
      </c>
      <c r="AJ522" s="2">
        <v>0</v>
      </c>
      <c r="AK522" s="4">
        <v>73996.800000000003</v>
      </c>
      <c r="AL522" s="4">
        <v>193101.07</v>
      </c>
      <c r="AM522" s="4">
        <v>16674.43</v>
      </c>
      <c r="AN522" s="3">
        <f t="shared" si="32"/>
        <v>1345579.6</v>
      </c>
      <c r="AO522">
        <f t="shared" si="33"/>
        <v>6583326.8999999994</v>
      </c>
      <c r="AP522">
        <f t="shared" si="34"/>
        <v>2256625.5</v>
      </c>
      <c r="AQ522" s="3">
        <f t="shared" si="35"/>
        <v>10185532</v>
      </c>
    </row>
    <row r="523" spans="1:43" x14ac:dyDescent="0.25">
      <c r="A523" s="2">
        <v>2</v>
      </c>
      <c r="B523" s="2">
        <v>2022</v>
      </c>
      <c r="C523" s="2">
        <v>5</v>
      </c>
      <c r="D523" s="4">
        <v>77968.600000000006</v>
      </c>
      <c r="E523" s="4">
        <v>445316.9</v>
      </c>
      <c r="F523" s="4">
        <v>582669.9</v>
      </c>
      <c r="G523" s="2">
        <v>258.8</v>
      </c>
      <c r="H523" s="4">
        <v>16862.599999999999</v>
      </c>
      <c r="I523" s="4">
        <v>1511.5</v>
      </c>
      <c r="J523" s="2">
        <v>0</v>
      </c>
      <c r="K523" s="4">
        <v>1843.9</v>
      </c>
      <c r="L523" s="4">
        <v>13478</v>
      </c>
      <c r="M523" s="2">
        <v>0</v>
      </c>
      <c r="N523" s="2">
        <v>0</v>
      </c>
      <c r="O523" s="4">
        <v>1735.7</v>
      </c>
      <c r="P523" s="4">
        <v>33383.599999999999</v>
      </c>
      <c r="Q523" s="4">
        <v>203548.6</v>
      </c>
      <c r="R523" s="4">
        <v>139989.70000000001</v>
      </c>
      <c r="S523" s="4">
        <v>6393</v>
      </c>
      <c r="T523" s="2">
        <v>0</v>
      </c>
      <c r="U523" s="4">
        <v>-67852.899999999994</v>
      </c>
      <c r="V523" s="2">
        <v>244.2</v>
      </c>
      <c r="W523" s="2">
        <v>0</v>
      </c>
      <c r="X523" s="4">
        <v>1667.7</v>
      </c>
      <c r="Y523" s="4">
        <v>62086.7</v>
      </c>
      <c r="Z523" s="4">
        <v>816112.9</v>
      </c>
      <c r="AA523" s="4">
        <v>1121422.7</v>
      </c>
      <c r="AB523" s="4">
        <v>745581.6</v>
      </c>
      <c r="AC523" s="4">
        <v>861627.9</v>
      </c>
      <c r="AD523" s="4">
        <v>2787950.4</v>
      </c>
      <c r="AE523" s="2">
        <v>0</v>
      </c>
      <c r="AF523" s="4">
        <v>763282.6</v>
      </c>
      <c r="AG523" s="2">
        <v>0</v>
      </c>
      <c r="AH523" s="4">
        <v>1239486.2</v>
      </c>
      <c r="AI523" s="2">
        <v>0</v>
      </c>
      <c r="AJ523" s="2">
        <v>0</v>
      </c>
      <c r="AK523" s="4">
        <v>76263.100000000006</v>
      </c>
      <c r="AL523" s="4">
        <v>144167.46</v>
      </c>
      <c r="AM523" s="2">
        <v>-241.66</v>
      </c>
      <c r="AN523" s="3">
        <f t="shared" si="32"/>
        <v>1139910.2</v>
      </c>
      <c r="AO523">
        <f t="shared" si="33"/>
        <v>6713891.7999999998</v>
      </c>
      <c r="AP523">
        <f t="shared" si="34"/>
        <v>2222957.6999999997</v>
      </c>
      <c r="AQ523" s="3">
        <f t="shared" si="35"/>
        <v>10076759.699999999</v>
      </c>
    </row>
    <row r="524" spans="1:43" x14ac:dyDescent="0.25">
      <c r="A524" s="2">
        <v>2</v>
      </c>
      <c r="B524" s="2">
        <v>2022</v>
      </c>
      <c r="C524" s="2">
        <v>6</v>
      </c>
      <c r="D524" s="4">
        <v>71851.399999999994</v>
      </c>
      <c r="E524" s="4">
        <v>417512.4</v>
      </c>
      <c r="F524" s="4">
        <v>506722.2</v>
      </c>
      <c r="G524" s="2">
        <v>209</v>
      </c>
      <c r="H524" s="4">
        <v>12577</v>
      </c>
      <c r="I524" s="4">
        <v>1226.8</v>
      </c>
      <c r="J524" s="2">
        <v>0</v>
      </c>
      <c r="K524" s="2">
        <v>743.9</v>
      </c>
      <c r="L524" s="4">
        <v>9564.9</v>
      </c>
      <c r="M524" s="2">
        <v>0</v>
      </c>
      <c r="N524" s="2">
        <v>0</v>
      </c>
      <c r="O524" s="4">
        <v>1486.5</v>
      </c>
      <c r="P524" s="4">
        <v>31458</v>
      </c>
      <c r="Q524" s="4">
        <v>171432.3</v>
      </c>
      <c r="R524" s="4">
        <v>128265.9</v>
      </c>
      <c r="S524" s="4">
        <v>4733.6000000000004</v>
      </c>
      <c r="T524" s="2">
        <v>0</v>
      </c>
      <c r="U524" s="4">
        <v>741238.13</v>
      </c>
      <c r="V524" s="2">
        <v>237.7</v>
      </c>
      <c r="W524" s="2">
        <v>0</v>
      </c>
      <c r="X524" s="4">
        <v>1435.7</v>
      </c>
      <c r="Y524" s="4">
        <v>37146.300000000003</v>
      </c>
      <c r="Z524" s="4">
        <v>804352.5</v>
      </c>
      <c r="AA524" s="4">
        <v>1065898.3999999999</v>
      </c>
      <c r="AB524" s="4">
        <v>720792.3</v>
      </c>
      <c r="AC524" s="4">
        <v>869366.3</v>
      </c>
      <c r="AD524" s="4">
        <v>2577431.87</v>
      </c>
      <c r="AE524" s="2">
        <v>0</v>
      </c>
      <c r="AF524" s="4">
        <v>523432.3</v>
      </c>
      <c r="AG524" s="2">
        <v>0</v>
      </c>
      <c r="AH524" s="4">
        <v>1078378.1000000001</v>
      </c>
      <c r="AI524" s="2">
        <v>0</v>
      </c>
      <c r="AJ524" s="2">
        <v>0</v>
      </c>
      <c r="AK524" s="4">
        <v>85863.8</v>
      </c>
      <c r="AL524" s="4">
        <v>137596.66</v>
      </c>
      <c r="AM524" s="4">
        <v>-3935.16</v>
      </c>
      <c r="AN524" s="3">
        <f t="shared" si="32"/>
        <v>1020407.6000000001</v>
      </c>
      <c r="AO524">
        <f t="shared" si="33"/>
        <v>7155275.5</v>
      </c>
      <c r="AP524">
        <f t="shared" si="34"/>
        <v>1821335.7000000002</v>
      </c>
      <c r="AQ524" s="3">
        <f t="shared" si="35"/>
        <v>9997018.8000000007</v>
      </c>
    </row>
    <row r="525" spans="1:43" x14ac:dyDescent="0.25">
      <c r="A525" s="2">
        <v>2</v>
      </c>
      <c r="B525" s="2">
        <v>2022</v>
      </c>
      <c r="C525" s="2">
        <v>7</v>
      </c>
      <c r="D525" s="4">
        <v>58175.1</v>
      </c>
      <c r="E525" s="4">
        <v>356464.1</v>
      </c>
      <c r="F525" s="4">
        <v>379744.3</v>
      </c>
      <c r="G525" s="2">
        <v>166.1</v>
      </c>
      <c r="H525" s="4">
        <v>11824.4</v>
      </c>
      <c r="I525" s="4">
        <v>3175.4</v>
      </c>
      <c r="J525" s="2">
        <v>0</v>
      </c>
      <c r="K525" s="2">
        <v>787.4</v>
      </c>
      <c r="L525" s="4">
        <v>6746.9</v>
      </c>
      <c r="M525" s="2">
        <v>0</v>
      </c>
      <c r="N525" s="2">
        <v>0</v>
      </c>
      <c r="O525" s="4">
        <v>1454.3</v>
      </c>
      <c r="P525" s="4">
        <v>23779.1</v>
      </c>
      <c r="Q525" s="4">
        <v>142039.5</v>
      </c>
      <c r="R525" s="4">
        <v>122452.9</v>
      </c>
      <c r="S525" s="2">
        <v>0</v>
      </c>
      <c r="T525" s="2">
        <v>0</v>
      </c>
      <c r="U525" s="4">
        <v>-658265.59999999998</v>
      </c>
      <c r="V525" s="2">
        <v>187.9</v>
      </c>
      <c r="W525" s="2">
        <v>0</v>
      </c>
      <c r="X525" s="4">
        <v>1104.5</v>
      </c>
      <c r="Y525" s="4">
        <v>25164</v>
      </c>
      <c r="Z525" s="4">
        <v>667925.4</v>
      </c>
      <c r="AA525" s="4">
        <v>951645</v>
      </c>
      <c r="AB525" s="4">
        <v>642542.5</v>
      </c>
      <c r="AC525" s="4">
        <v>705985.2</v>
      </c>
      <c r="AD525" s="4">
        <v>2854919.3</v>
      </c>
      <c r="AE525" s="2">
        <v>0</v>
      </c>
      <c r="AF525" s="4">
        <v>973096.1</v>
      </c>
      <c r="AG525" s="2">
        <v>0</v>
      </c>
      <c r="AH525" s="4">
        <v>1007238.1</v>
      </c>
      <c r="AI525" s="2">
        <v>0</v>
      </c>
      <c r="AJ525" s="2">
        <v>0</v>
      </c>
      <c r="AK525" s="4">
        <v>77893.7</v>
      </c>
      <c r="AL525" s="4">
        <v>98595.47</v>
      </c>
      <c r="AM525" s="4">
        <v>-15379.57</v>
      </c>
      <c r="AN525" s="3">
        <f t="shared" si="32"/>
        <v>817083.70000000007</v>
      </c>
      <c r="AO525">
        <f t="shared" si="33"/>
        <v>5480934</v>
      </c>
      <c r="AP525">
        <f t="shared" si="34"/>
        <v>2141443.8000000003</v>
      </c>
      <c r="AQ525" s="3">
        <f t="shared" si="35"/>
        <v>8439461.5</v>
      </c>
    </row>
    <row r="526" spans="1:43" x14ac:dyDescent="0.25">
      <c r="A526" s="2">
        <v>2</v>
      </c>
      <c r="B526" s="2">
        <v>2022</v>
      </c>
      <c r="C526" s="2">
        <v>8</v>
      </c>
      <c r="D526" s="4">
        <v>62613.7</v>
      </c>
      <c r="E526" s="4">
        <v>392470.8</v>
      </c>
      <c r="F526" s="4">
        <v>407211.4</v>
      </c>
      <c r="G526" s="2">
        <v>252.2</v>
      </c>
      <c r="H526" s="4">
        <v>11794</v>
      </c>
      <c r="I526" s="4">
        <v>3880.5</v>
      </c>
      <c r="J526" s="2">
        <v>0</v>
      </c>
      <c r="K526" s="2">
        <v>870.4</v>
      </c>
      <c r="L526" s="4">
        <v>7101.1</v>
      </c>
      <c r="M526" s="2">
        <v>0</v>
      </c>
      <c r="N526" s="2">
        <v>0</v>
      </c>
      <c r="O526" s="4">
        <v>1811.3</v>
      </c>
      <c r="P526" s="4">
        <v>27806.1</v>
      </c>
      <c r="Q526" s="4">
        <v>155717.1</v>
      </c>
      <c r="R526" s="4">
        <v>134992.70000000001</v>
      </c>
      <c r="S526" s="2">
        <v>0</v>
      </c>
      <c r="T526" s="2">
        <v>0</v>
      </c>
      <c r="U526" s="4">
        <v>96325.3</v>
      </c>
      <c r="V526" s="2">
        <v>229.6</v>
      </c>
      <c r="W526" s="2">
        <v>0</v>
      </c>
      <c r="X526" s="4">
        <v>3042</v>
      </c>
      <c r="Y526" s="4">
        <v>30144.9</v>
      </c>
      <c r="Z526" s="4">
        <v>731107.6</v>
      </c>
      <c r="AA526" s="4">
        <v>1067402.3999999999</v>
      </c>
      <c r="AB526" s="4">
        <v>783396.5</v>
      </c>
      <c r="AC526" s="4">
        <v>867546.8</v>
      </c>
      <c r="AD526" s="4">
        <v>2845628.9</v>
      </c>
      <c r="AE526" s="4">
        <v>30914.47</v>
      </c>
      <c r="AF526" s="4">
        <v>732976.13</v>
      </c>
      <c r="AG526" s="2">
        <v>0</v>
      </c>
      <c r="AH526" s="4">
        <v>1114940</v>
      </c>
      <c r="AI526" s="2">
        <v>0</v>
      </c>
      <c r="AJ526" s="2">
        <v>0</v>
      </c>
      <c r="AK526" s="4">
        <v>100833.5</v>
      </c>
      <c r="AL526" s="4">
        <v>97865.3</v>
      </c>
      <c r="AM526" s="2">
        <v>0</v>
      </c>
      <c r="AN526" s="3">
        <f t="shared" si="32"/>
        <v>886194.1</v>
      </c>
      <c r="AO526">
        <f t="shared" si="33"/>
        <v>6745151.1999999993</v>
      </c>
      <c r="AP526">
        <f t="shared" si="34"/>
        <v>2077529.4000000001</v>
      </c>
      <c r="AQ526" s="3">
        <f t="shared" si="35"/>
        <v>9708874.6999999993</v>
      </c>
    </row>
    <row r="527" spans="1:43" x14ac:dyDescent="0.25">
      <c r="A527" s="2">
        <v>2</v>
      </c>
      <c r="B527" s="2">
        <v>2022</v>
      </c>
      <c r="C527" s="2">
        <v>9</v>
      </c>
      <c r="D527" s="4">
        <v>62665.3</v>
      </c>
      <c r="E527" s="4">
        <v>384278.7</v>
      </c>
      <c r="F527" s="4">
        <v>411609.5</v>
      </c>
      <c r="G527" s="2">
        <v>161.80000000000001</v>
      </c>
      <c r="H527" s="4">
        <v>12865.8</v>
      </c>
      <c r="I527" s="4">
        <v>3536.4</v>
      </c>
      <c r="J527" s="2">
        <v>0</v>
      </c>
      <c r="K527" s="2">
        <v>739.8</v>
      </c>
      <c r="L527" s="4">
        <v>7059.1</v>
      </c>
      <c r="M527" s="2">
        <v>0</v>
      </c>
      <c r="N527" s="2">
        <v>0</v>
      </c>
      <c r="O527" s="4">
        <v>1463.4</v>
      </c>
      <c r="P527" s="4">
        <v>25602.6</v>
      </c>
      <c r="Q527" s="4">
        <v>148957.5</v>
      </c>
      <c r="R527" s="4">
        <v>125097.5</v>
      </c>
      <c r="S527" s="2">
        <v>0</v>
      </c>
      <c r="T527" s="2">
        <v>0</v>
      </c>
      <c r="U527" s="2">
        <v>0</v>
      </c>
      <c r="V527" s="2">
        <v>229.2</v>
      </c>
      <c r="W527" s="2">
        <v>0</v>
      </c>
      <c r="X527" s="4">
        <v>1207.9000000000001</v>
      </c>
      <c r="Y527" s="4">
        <v>34704.5</v>
      </c>
      <c r="Z527" s="4">
        <v>706858.4</v>
      </c>
      <c r="AA527" s="4">
        <v>993088.2</v>
      </c>
      <c r="AB527" s="4">
        <v>676140.4</v>
      </c>
      <c r="AC527" s="4">
        <v>651208.9</v>
      </c>
      <c r="AD527" s="4">
        <v>2363864.1</v>
      </c>
      <c r="AE527" s="2">
        <v>0</v>
      </c>
      <c r="AF527" s="4">
        <v>736510.5</v>
      </c>
      <c r="AG527" s="4">
        <v>5142.1400000000003</v>
      </c>
      <c r="AH527" s="4">
        <v>825683.56</v>
      </c>
      <c r="AI527" s="2">
        <v>0</v>
      </c>
      <c r="AJ527" s="2">
        <v>0</v>
      </c>
      <c r="AK527" s="4">
        <v>98031</v>
      </c>
      <c r="AL527" s="4">
        <v>105700.5</v>
      </c>
      <c r="AM527" s="2">
        <v>0</v>
      </c>
      <c r="AN527" s="3">
        <f t="shared" si="32"/>
        <v>882916.40000000014</v>
      </c>
      <c r="AO527">
        <f t="shared" si="33"/>
        <v>5728422.5999999996</v>
      </c>
      <c r="AP527">
        <f t="shared" si="34"/>
        <v>1771067.7000000002</v>
      </c>
      <c r="AQ527" s="3">
        <f t="shared" si="35"/>
        <v>8382406.7000000002</v>
      </c>
    </row>
    <row r="528" spans="1:43" x14ac:dyDescent="0.25">
      <c r="A528" s="2">
        <v>2</v>
      </c>
      <c r="B528" s="2">
        <v>2022</v>
      </c>
      <c r="C528" s="2">
        <v>10</v>
      </c>
      <c r="D528" s="4">
        <v>79185.8</v>
      </c>
      <c r="E528" s="4">
        <v>455371.2</v>
      </c>
      <c r="F528" s="4">
        <v>524778.69999999995</v>
      </c>
      <c r="G528" s="4">
        <v>1428.9</v>
      </c>
      <c r="H528" s="4">
        <v>21983.3</v>
      </c>
      <c r="I528" s="4">
        <v>3422.6</v>
      </c>
      <c r="J528" s="2">
        <v>0</v>
      </c>
      <c r="K528" s="4">
        <v>1585.2</v>
      </c>
      <c r="L528" s="4">
        <v>10025.200000000001</v>
      </c>
      <c r="M528" s="2">
        <v>0</v>
      </c>
      <c r="N528" s="2">
        <v>0</v>
      </c>
      <c r="O528" s="4">
        <v>2418.4</v>
      </c>
      <c r="P528" s="4">
        <v>31581.4</v>
      </c>
      <c r="Q528" s="4">
        <v>159695.5</v>
      </c>
      <c r="R528" s="4">
        <v>144494.39999999999</v>
      </c>
      <c r="S528" s="2">
        <v>476.1</v>
      </c>
      <c r="T528" s="2">
        <v>0</v>
      </c>
      <c r="U528" s="4">
        <v>88731.34</v>
      </c>
      <c r="V528" s="2">
        <v>367.5</v>
      </c>
      <c r="W528" s="2">
        <v>0</v>
      </c>
      <c r="X528" s="4">
        <v>4660</v>
      </c>
      <c r="Y528" s="4">
        <v>38351.199999999997</v>
      </c>
      <c r="Z528" s="4">
        <v>722468.1</v>
      </c>
      <c r="AA528" s="4">
        <v>1076439.5</v>
      </c>
      <c r="AB528" s="4">
        <v>711569.1</v>
      </c>
      <c r="AC528" s="4">
        <v>946484</v>
      </c>
      <c r="AD528" s="4">
        <v>2720419.56</v>
      </c>
      <c r="AE528" s="4">
        <v>11369.54</v>
      </c>
      <c r="AF528" s="4">
        <v>820976.36</v>
      </c>
      <c r="AG528" s="2">
        <v>0</v>
      </c>
      <c r="AH528" s="4">
        <v>1099852.8</v>
      </c>
      <c r="AI528" s="2">
        <v>0</v>
      </c>
      <c r="AJ528" s="2">
        <v>0</v>
      </c>
      <c r="AK528" s="4">
        <v>-73372.47</v>
      </c>
      <c r="AL528" s="4">
        <v>126831.9</v>
      </c>
      <c r="AM528" s="2">
        <v>0</v>
      </c>
      <c r="AN528" s="3">
        <f t="shared" si="32"/>
        <v>1097780.8999999999</v>
      </c>
      <c r="AO528">
        <f t="shared" si="33"/>
        <v>6648156.0999999996</v>
      </c>
      <c r="AP528">
        <f t="shared" si="34"/>
        <v>1985658.1300000001</v>
      </c>
      <c r="AQ528" s="3">
        <f t="shared" si="35"/>
        <v>9731595.1300000008</v>
      </c>
    </row>
    <row r="529" spans="1:43" x14ac:dyDescent="0.25">
      <c r="A529" s="2">
        <v>2</v>
      </c>
      <c r="B529" s="2">
        <v>2022</v>
      </c>
      <c r="C529" s="2">
        <v>11</v>
      </c>
      <c r="D529" s="4">
        <v>81493.2</v>
      </c>
      <c r="E529" s="4">
        <v>480635.7</v>
      </c>
      <c r="F529" s="4">
        <v>575800.69999999995</v>
      </c>
      <c r="G529" s="2">
        <v>255.1</v>
      </c>
      <c r="H529" s="4">
        <v>27951.1</v>
      </c>
      <c r="I529" s="4">
        <v>4334.8999999999996</v>
      </c>
      <c r="J529" s="2">
        <v>0</v>
      </c>
      <c r="K529" s="4">
        <v>3475.6</v>
      </c>
      <c r="L529" s="4">
        <v>16275.6</v>
      </c>
      <c r="M529" s="2">
        <v>0</v>
      </c>
      <c r="N529" s="2">
        <v>0</v>
      </c>
      <c r="O529" s="4">
        <v>17691</v>
      </c>
      <c r="P529" s="4">
        <v>33676.400000000001</v>
      </c>
      <c r="Q529" s="4">
        <v>190162.1</v>
      </c>
      <c r="R529" s="4">
        <v>170790.2</v>
      </c>
      <c r="S529" s="4">
        <v>16587.77</v>
      </c>
      <c r="T529" s="2">
        <v>0</v>
      </c>
      <c r="U529" s="2">
        <v>0</v>
      </c>
      <c r="V529" s="2">
        <v>324</v>
      </c>
      <c r="W529" s="2">
        <v>0</v>
      </c>
      <c r="X529" s="4">
        <v>1977.9</v>
      </c>
      <c r="Y529" s="4">
        <v>42283.3</v>
      </c>
      <c r="Z529" s="4">
        <v>771324</v>
      </c>
      <c r="AA529" s="4">
        <v>1129354.7</v>
      </c>
      <c r="AB529" s="4">
        <v>809274.83</v>
      </c>
      <c r="AC529" s="4">
        <v>860239.4</v>
      </c>
      <c r="AD529" s="4">
        <v>2749058.5</v>
      </c>
      <c r="AE529" s="2">
        <v>0</v>
      </c>
      <c r="AF529" s="4">
        <v>814666.5</v>
      </c>
      <c r="AG529" s="2">
        <v>0</v>
      </c>
      <c r="AH529" s="4">
        <v>1196872.2</v>
      </c>
      <c r="AI529" s="2">
        <v>0</v>
      </c>
      <c r="AJ529" s="2">
        <v>0</v>
      </c>
      <c r="AK529" s="4">
        <v>657959.4</v>
      </c>
      <c r="AL529" s="4">
        <v>175129.8</v>
      </c>
      <c r="AM529" s="2">
        <v>0</v>
      </c>
      <c r="AN529" s="3">
        <f t="shared" si="32"/>
        <v>1190221.9000000004</v>
      </c>
      <c r="AO529">
        <f t="shared" si="33"/>
        <v>6792744.0999999996</v>
      </c>
      <c r="AP529">
        <f t="shared" si="34"/>
        <v>2844627.9</v>
      </c>
      <c r="AQ529" s="3">
        <f t="shared" si="35"/>
        <v>10827593.9</v>
      </c>
    </row>
    <row r="530" spans="1:43" x14ac:dyDescent="0.25">
      <c r="A530" s="2">
        <v>2</v>
      </c>
      <c r="B530" s="2">
        <v>2022</v>
      </c>
      <c r="C530" s="2">
        <v>12</v>
      </c>
      <c r="D530" s="4">
        <v>94748.4</v>
      </c>
      <c r="E530" s="4">
        <v>559314.69999999995</v>
      </c>
      <c r="F530" s="4">
        <v>685890.1</v>
      </c>
      <c r="G530" s="2">
        <v>333.7</v>
      </c>
      <c r="H530" s="4">
        <v>34089.800000000003</v>
      </c>
      <c r="I530" s="4">
        <v>4772.2</v>
      </c>
      <c r="J530" s="2">
        <v>0</v>
      </c>
      <c r="K530" s="4">
        <v>4472.3</v>
      </c>
      <c r="L530" s="4">
        <v>24601.599999999999</v>
      </c>
      <c r="M530" s="2">
        <v>0</v>
      </c>
      <c r="N530" s="2">
        <v>0</v>
      </c>
      <c r="O530" s="4">
        <v>1513.5</v>
      </c>
      <c r="P530" s="4">
        <v>36341.699999999997</v>
      </c>
      <c r="Q530" s="4">
        <v>194551.4</v>
      </c>
      <c r="R530" s="4">
        <v>154267.70000000001</v>
      </c>
      <c r="S530" s="4">
        <v>13805.9</v>
      </c>
      <c r="T530" s="2">
        <v>0</v>
      </c>
      <c r="U530" s="4">
        <v>42001.82</v>
      </c>
      <c r="V530" s="2">
        <v>394.9</v>
      </c>
      <c r="W530" s="2">
        <v>0</v>
      </c>
      <c r="X530" s="4">
        <v>1550.6</v>
      </c>
      <c r="Y530" s="4">
        <v>43060.2</v>
      </c>
      <c r="Z530" s="4">
        <v>783230.7</v>
      </c>
      <c r="AA530" s="4">
        <v>1292698.8999999999</v>
      </c>
      <c r="AB530" s="4">
        <v>790404.4</v>
      </c>
      <c r="AC530" s="4">
        <v>1305429</v>
      </c>
      <c r="AD530" s="4">
        <v>3190694.68</v>
      </c>
      <c r="AE530" s="2">
        <v>0</v>
      </c>
      <c r="AF530" s="4">
        <v>910270.4</v>
      </c>
      <c r="AG530" s="2">
        <v>0</v>
      </c>
      <c r="AH530" s="4">
        <v>1076982.3999999999</v>
      </c>
      <c r="AI530" s="2">
        <v>0</v>
      </c>
      <c r="AJ530" s="2">
        <v>0</v>
      </c>
      <c r="AK530" s="4">
        <v>2880735.4</v>
      </c>
      <c r="AL530" s="4">
        <v>161324.1</v>
      </c>
      <c r="AM530" s="2">
        <v>0</v>
      </c>
      <c r="AN530" s="3">
        <f t="shared" si="32"/>
        <v>1408222.8</v>
      </c>
      <c r="AO530">
        <f t="shared" si="33"/>
        <v>7849945.4000000004</v>
      </c>
      <c r="AP530">
        <f t="shared" si="34"/>
        <v>5029312.2999999989</v>
      </c>
      <c r="AQ530" s="3">
        <f t="shared" si="35"/>
        <v>14287480.5</v>
      </c>
    </row>
    <row r="531" spans="1:43" x14ac:dyDescent="0.25">
      <c r="A531" s="2">
        <v>3</v>
      </c>
      <c r="B531" s="2">
        <v>2022</v>
      </c>
      <c r="C531" s="2">
        <v>1</v>
      </c>
      <c r="D531" s="4">
        <v>60844.3</v>
      </c>
      <c r="E531" s="4">
        <v>154748.4</v>
      </c>
      <c r="F531" s="4">
        <v>141610.9</v>
      </c>
      <c r="G531" s="2">
        <v>387.5</v>
      </c>
      <c r="H531" s="4">
        <v>17402.2</v>
      </c>
      <c r="I531" s="2">
        <v>32.6</v>
      </c>
      <c r="J531" s="2">
        <v>0</v>
      </c>
      <c r="K531" s="4">
        <v>18560.5</v>
      </c>
      <c r="L531" s="4">
        <v>5144.6000000000004</v>
      </c>
      <c r="M531" s="2">
        <v>0</v>
      </c>
      <c r="N531" s="2">
        <v>0</v>
      </c>
      <c r="O531" s="2">
        <v>393.1</v>
      </c>
      <c r="P531" s="4">
        <v>34058.9</v>
      </c>
      <c r="Q531" s="4">
        <v>83772.899999999994</v>
      </c>
      <c r="R531" s="4">
        <v>56023.3</v>
      </c>
      <c r="S531" s="4">
        <v>13203.5</v>
      </c>
      <c r="T531" s="2">
        <v>0</v>
      </c>
      <c r="U531" s="2">
        <v>0</v>
      </c>
      <c r="V531" s="2">
        <v>0</v>
      </c>
      <c r="W531" s="2">
        <v>0</v>
      </c>
      <c r="X531" s="2">
        <v>751.1</v>
      </c>
      <c r="Y531" s="4">
        <v>27197.5</v>
      </c>
      <c r="Z531" s="4">
        <v>401481.8</v>
      </c>
      <c r="AA531" s="4">
        <v>538550.6</v>
      </c>
      <c r="AB531" s="4">
        <v>340683.9</v>
      </c>
      <c r="AC531" s="4">
        <v>436773.8</v>
      </c>
      <c r="AD531" s="4">
        <v>491236.3</v>
      </c>
      <c r="AE531" s="2">
        <v>0</v>
      </c>
      <c r="AF531" s="4">
        <v>138513</v>
      </c>
      <c r="AG531" s="2">
        <v>0</v>
      </c>
      <c r="AH531" s="2">
        <v>0</v>
      </c>
      <c r="AI531" s="2">
        <v>0</v>
      </c>
      <c r="AJ531" s="2">
        <v>0</v>
      </c>
      <c r="AK531" s="2">
        <v>0</v>
      </c>
      <c r="AL531" s="2">
        <v>83.3</v>
      </c>
      <c r="AM531" s="2">
        <v>0</v>
      </c>
      <c r="AN531" s="3">
        <f t="shared" si="32"/>
        <v>398730.99999999994</v>
      </c>
      <c r="AO531">
        <f t="shared" si="33"/>
        <v>2424126.7000000002</v>
      </c>
      <c r="AP531">
        <f t="shared" si="34"/>
        <v>138596.29999999999</v>
      </c>
      <c r="AQ531" s="3">
        <f t="shared" si="35"/>
        <v>2961454</v>
      </c>
    </row>
    <row r="532" spans="1:43" x14ac:dyDescent="0.25">
      <c r="A532" s="2">
        <v>3</v>
      </c>
      <c r="B532" s="2">
        <v>2022</v>
      </c>
      <c r="C532" s="2">
        <v>2</v>
      </c>
      <c r="D532" s="4">
        <v>71078.399999999994</v>
      </c>
      <c r="E532" s="4">
        <v>219160.5</v>
      </c>
      <c r="F532" s="4">
        <v>165941.6</v>
      </c>
      <c r="G532" s="2">
        <v>476.5</v>
      </c>
      <c r="H532" s="4">
        <v>21160.5</v>
      </c>
      <c r="I532" s="2">
        <v>9.3000000000000007</v>
      </c>
      <c r="J532" s="2">
        <v>0</v>
      </c>
      <c r="K532" s="4">
        <v>27290.9</v>
      </c>
      <c r="L532" s="4">
        <v>9303.6</v>
      </c>
      <c r="M532" s="2">
        <v>0</v>
      </c>
      <c r="N532" s="2">
        <v>0</v>
      </c>
      <c r="O532" s="2">
        <v>601.70000000000005</v>
      </c>
      <c r="P532" s="4">
        <v>41230.9</v>
      </c>
      <c r="Q532" s="4">
        <v>89361.5</v>
      </c>
      <c r="R532" s="4">
        <v>55583.4</v>
      </c>
      <c r="S532" s="4">
        <v>13776.2</v>
      </c>
      <c r="T532" s="2">
        <v>0</v>
      </c>
      <c r="U532" s="2">
        <v>0</v>
      </c>
      <c r="V532" s="2">
        <v>0</v>
      </c>
      <c r="W532" s="2">
        <v>0</v>
      </c>
      <c r="X532" s="2">
        <v>734.1</v>
      </c>
      <c r="Y532" s="4">
        <v>38061.800000000003</v>
      </c>
      <c r="Z532" s="4">
        <v>435609.5</v>
      </c>
      <c r="AA532" s="4">
        <v>633440.9</v>
      </c>
      <c r="AB532" s="4">
        <v>377949.8</v>
      </c>
      <c r="AC532" s="4">
        <v>413366.2</v>
      </c>
      <c r="AD532" s="4">
        <v>577637.19999999995</v>
      </c>
      <c r="AE532" s="2">
        <v>0</v>
      </c>
      <c r="AF532" s="4">
        <v>123132.9</v>
      </c>
      <c r="AG532" s="2">
        <v>0</v>
      </c>
      <c r="AH532" s="2">
        <v>0</v>
      </c>
      <c r="AI532" s="2">
        <v>0</v>
      </c>
      <c r="AJ532" s="2">
        <v>0</v>
      </c>
      <c r="AK532" s="2">
        <v>0</v>
      </c>
      <c r="AL532" s="4">
        <v>1896.4</v>
      </c>
      <c r="AM532" s="2">
        <v>0</v>
      </c>
      <c r="AN532" s="3">
        <f t="shared" si="32"/>
        <v>514421.3</v>
      </c>
      <c r="AO532">
        <f t="shared" si="33"/>
        <v>2677353.2000000002</v>
      </c>
      <c r="AP532">
        <f t="shared" si="34"/>
        <v>125029.29999999999</v>
      </c>
      <c r="AQ532" s="3">
        <f t="shared" si="35"/>
        <v>3316803.8</v>
      </c>
    </row>
    <row r="533" spans="1:43" x14ac:dyDescent="0.25">
      <c r="A533" s="2">
        <v>3</v>
      </c>
      <c r="B533" s="2">
        <v>2022</v>
      </c>
      <c r="C533" s="2">
        <v>3</v>
      </c>
      <c r="D533" s="4">
        <v>57050.3</v>
      </c>
      <c r="E533" s="4">
        <v>152657.20000000001</v>
      </c>
      <c r="F533" s="4">
        <v>123603.2</v>
      </c>
      <c r="G533" s="2">
        <v>348.2</v>
      </c>
      <c r="H533" s="4">
        <v>15616.3</v>
      </c>
      <c r="I533" s="2">
        <v>67.5</v>
      </c>
      <c r="J533" s="2">
        <v>0</v>
      </c>
      <c r="K533" s="4">
        <v>17966.400000000001</v>
      </c>
      <c r="L533" s="4">
        <v>5500.5</v>
      </c>
      <c r="M533" s="2">
        <v>0</v>
      </c>
      <c r="N533" s="2">
        <v>0</v>
      </c>
      <c r="O533" s="2">
        <v>384.7</v>
      </c>
      <c r="P533" s="4">
        <v>34402.699999999997</v>
      </c>
      <c r="Q533" s="4">
        <v>80806.399999999994</v>
      </c>
      <c r="R533" s="4">
        <v>53714.2</v>
      </c>
      <c r="S533" s="4">
        <v>12636.5</v>
      </c>
      <c r="T533" s="2">
        <v>0</v>
      </c>
      <c r="U533" s="2">
        <v>0</v>
      </c>
      <c r="V533" s="2">
        <v>0</v>
      </c>
      <c r="W533" s="2">
        <v>0</v>
      </c>
      <c r="X533" s="2">
        <v>846.6</v>
      </c>
      <c r="Y533" s="4">
        <v>37356.699999999997</v>
      </c>
      <c r="Z533" s="4">
        <v>406573.7</v>
      </c>
      <c r="AA533" s="4">
        <v>548148.5</v>
      </c>
      <c r="AB533" s="4">
        <v>439165.6</v>
      </c>
      <c r="AC533" s="4">
        <v>367551</v>
      </c>
      <c r="AD533" s="4">
        <v>576416.19999999995</v>
      </c>
      <c r="AE533" s="2">
        <v>0</v>
      </c>
      <c r="AF533" s="4">
        <v>118695.2</v>
      </c>
      <c r="AG533" s="2">
        <v>0</v>
      </c>
      <c r="AH533" s="2">
        <v>0</v>
      </c>
      <c r="AI533" s="2">
        <v>0</v>
      </c>
      <c r="AJ533" s="2">
        <v>0</v>
      </c>
      <c r="AK533" s="2">
        <v>0</v>
      </c>
      <c r="AL533" s="2">
        <v>427.2</v>
      </c>
      <c r="AM533" s="2">
        <v>0</v>
      </c>
      <c r="AN533" s="3">
        <f t="shared" si="32"/>
        <v>372809.60000000003</v>
      </c>
      <c r="AO533">
        <f t="shared" si="33"/>
        <v>2558002.7999999998</v>
      </c>
      <c r="AP533">
        <f t="shared" si="34"/>
        <v>119122.4</v>
      </c>
      <c r="AQ533" s="3">
        <f t="shared" si="35"/>
        <v>3049934.8</v>
      </c>
    </row>
    <row r="534" spans="1:43" x14ac:dyDescent="0.25">
      <c r="A534" s="2">
        <v>3</v>
      </c>
      <c r="B534" s="2">
        <v>2022</v>
      </c>
      <c r="C534" s="2">
        <v>4</v>
      </c>
      <c r="D534" s="4">
        <v>48324.3</v>
      </c>
      <c r="E534" s="4">
        <v>118715.2</v>
      </c>
      <c r="F534" s="4">
        <v>99856.5</v>
      </c>
      <c r="G534" s="2">
        <v>261.8</v>
      </c>
      <c r="H534" s="4">
        <v>13492.4</v>
      </c>
      <c r="I534" s="2">
        <v>66.2</v>
      </c>
      <c r="J534" s="2">
        <v>0</v>
      </c>
      <c r="K534" s="4">
        <v>16340</v>
      </c>
      <c r="L534" s="4">
        <v>4583.3999999999996</v>
      </c>
      <c r="M534" s="2">
        <v>0</v>
      </c>
      <c r="N534" s="2">
        <v>0</v>
      </c>
      <c r="O534" s="2">
        <v>586.6</v>
      </c>
      <c r="P534" s="4">
        <v>32215.7</v>
      </c>
      <c r="Q534" s="4">
        <v>77160.600000000006</v>
      </c>
      <c r="R534" s="4">
        <v>53375.5</v>
      </c>
      <c r="S534" s="4">
        <v>12432.9</v>
      </c>
      <c r="T534" s="2">
        <v>0</v>
      </c>
      <c r="U534" s="2">
        <v>0</v>
      </c>
      <c r="V534" s="2">
        <v>0</v>
      </c>
      <c r="W534" s="2">
        <v>0</v>
      </c>
      <c r="X534" s="4">
        <v>2552.5</v>
      </c>
      <c r="Y534" s="4">
        <v>27717.1</v>
      </c>
      <c r="Z534" s="4">
        <v>382092.2</v>
      </c>
      <c r="AA534" s="4">
        <v>505096.4</v>
      </c>
      <c r="AB534" s="4">
        <v>283691.59999999998</v>
      </c>
      <c r="AC534" s="4">
        <v>349817.59999999998</v>
      </c>
      <c r="AD534" s="4">
        <v>603121.4</v>
      </c>
      <c r="AE534" s="2">
        <v>0</v>
      </c>
      <c r="AF534" s="4">
        <v>108284.1</v>
      </c>
      <c r="AG534" s="2">
        <v>0</v>
      </c>
      <c r="AH534" s="2">
        <v>0</v>
      </c>
      <c r="AI534" s="2">
        <v>0</v>
      </c>
      <c r="AJ534" s="2">
        <v>0</v>
      </c>
      <c r="AK534" s="2">
        <v>0</v>
      </c>
      <c r="AL534" s="2">
        <v>844</v>
      </c>
      <c r="AM534" s="2">
        <v>0</v>
      </c>
      <c r="AN534" s="3">
        <f t="shared" si="32"/>
        <v>301639.80000000005</v>
      </c>
      <c r="AO534">
        <f t="shared" si="33"/>
        <v>2329860.1</v>
      </c>
      <c r="AP534">
        <f t="shared" si="34"/>
        <v>109128.1</v>
      </c>
      <c r="AQ534" s="3">
        <f t="shared" si="35"/>
        <v>2740628.0000000005</v>
      </c>
    </row>
    <row r="535" spans="1:43" x14ac:dyDescent="0.25">
      <c r="A535" s="2">
        <v>3</v>
      </c>
      <c r="B535" s="2">
        <v>2022</v>
      </c>
      <c r="C535" s="2">
        <v>5</v>
      </c>
      <c r="D535" s="4">
        <v>44452.2</v>
      </c>
      <c r="E535" s="4">
        <v>112278.7</v>
      </c>
      <c r="F535" s="4">
        <v>86352.2</v>
      </c>
      <c r="G535" s="2">
        <v>173.8</v>
      </c>
      <c r="H535" s="4">
        <v>10055</v>
      </c>
      <c r="I535" s="2">
        <v>20.9</v>
      </c>
      <c r="J535" s="2">
        <v>0</v>
      </c>
      <c r="K535" s="4">
        <v>11215.7</v>
      </c>
      <c r="L535" s="4">
        <v>4186.3</v>
      </c>
      <c r="M535" s="2">
        <v>0</v>
      </c>
      <c r="N535" s="2">
        <v>0</v>
      </c>
      <c r="O535" s="2">
        <v>424.6</v>
      </c>
      <c r="P535" s="4">
        <v>30708.1</v>
      </c>
      <c r="Q535" s="4">
        <v>79735</v>
      </c>
      <c r="R535" s="4">
        <v>63751.7</v>
      </c>
      <c r="S535" s="4">
        <v>22536.93</v>
      </c>
      <c r="T535" s="2">
        <v>0</v>
      </c>
      <c r="U535" s="2">
        <v>0</v>
      </c>
      <c r="V535" s="2">
        <v>0</v>
      </c>
      <c r="W535" s="2">
        <v>0</v>
      </c>
      <c r="X535" s="2">
        <v>675.5</v>
      </c>
      <c r="Y535" s="4">
        <v>25851</v>
      </c>
      <c r="Z535" s="4">
        <v>387311.4</v>
      </c>
      <c r="AA535" s="4">
        <v>507772.6</v>
      </c>
      <c r="AB535" s="4">
        <v>340161.17</v>
      </c>
      <c r="AC535" s="4">
        <v>364725.9</v>
      </c>
      <c r="AD535" s="4">
        <v>533481.80000000005</v>
      </c>
      <c r="AE535" s="2">
        <v>0</v>
      </c>
      <c r="AF535" s="4">
        <v>100111.9</v>
      </c>
      <c r="AG535" s="2">
        <v>0</v>
      </c>
      <c r="AH535" s="2">
        <v>0</v>
      </c>
      <c r="AI535" s="2">
        <v>0</v>
      </c>
      <c r="AJ535" s="2">
        <v>0</v>
      </c>
      <c r="AK535" s="2">
        <v>0</v>
      </c>
      <c r="AL535" s="2">
        <v>207.6</v>
      </c>
      <c r="AM535" s="2">
        <v>0</v>
      </c>
      <c r="AN535" s="3">
        <f t="shared" si="32"/>
        <v>268734.79999999993</v>
      </c>
      <c r="AO535">
        <f t="shared" si="33"/>
        <v>2357135.7000000002</v>
      </c>
      <c r="AP535">
        <f t="shared" si="34"/>
        <v>100319.5</v>
      </c>
      <c r="AQ535" s="3">
        <f t="shared" si="35"/>
        <v>2726190</v>
      </c>
    </row>
    <row r="536" spans="1:43" x14ac:dyDescent="0.25">
      <c r="A536" s="2">
        <v>3</v>
      </c>
      <c r="B536" s="2">
        <v>2022</v>
      </c>
      <c r="C536" s="2">
        <v>6</v>
      </c>
      <c r="D536" s="4">
        <v>35371.1</v>
      </c>
      <c r="E536" s="4">
        <v>87696.6</v>
      </c>
      <c r="F536" s="4">
        <v>58684.800000000003</v>
      </c>
      <c r="G536" s="2">
        <v>66.5</v>
      </c>
      <c r="H536" s="4">
        <v>4573.3</v>
      </c>
      <c r="I536" s="2">
        <v>10.4</v>
      </c>
      <c r="J536" s="2">
        <v>0</v>
      </c>
      <c r="K536" s="4">
        <v>4814.3999999999996</v>
      </c>
      <c r="L536" s="4">
        <v>1772.1</v>
      </c>
      <c r="M536" s="2">
        <v>0</v>
      </c>
      <c r="N536" s="2">
        <v>0</v>
      </c>
      <c r="O536" s="2">
        <v>661.5</v>
      </c>
      <c r="P536" s="4">
        <v>26647</v>
      </c>
      <c r="Q536" s="4">
        <v>64327.6</v>
      </c>
      <c r="R536" s="4">
        <v>43825.9</v>
      </c>
      <c r="S536" s="4">
        <v>10791.8</v>
      </c>
      <c r="T536" s="2">
        <v>0</v>
      </c>
      <c r="U536" s="2">
        <v>0</v>
      </c>
      <c r="V536" s="2">
        <v>0</v>
      </c>
      <c r="W536" s="2">
        <v>0</v>
      </c>
      <c r="X536" s="2">
        <v>877.1</v>
      </c>
      <c r="Y536" s="4">
        <v>18943.400000000001</v>
      </c>
      <c r="Z536" s="4">
        <v>307737.8</v>
      </c>
      <c r="AA536" s="4">
        <v>410437.6</v>
      </c>
      <c r="AB536" s="4">
        <v>296524.40000000002</v>
      </c>
      <c r="AC536" s="4">
        <v>450346.5</v>
      </c>
      <c r="AD536" s="4">
        <v>550060.4</v>
      </c>
      <c r="AE536" s="2">
        <v>0</v>
      </c>
      <c r="AF536" s="4">
        <v>91609.1</v>
      </c>
      <c r="AG536" s="2">
        <v>0</v>
      </c>
      <c r="AH536" s="2">
        <v>0</v>
      </c>
      <c r="AI536" s="2">
        <v>0</v>
      </c>
      <c r="AJ536" s="2">
        <v>0</v>
      </c>
      <c r="AK536" s="2">
        <v>0</v>
      </c>
      <c r="AL536" s="2">
        <v>0</v>
      </c>
      <c r="AM536" s="2">
        <v>0</v>
      </c>
      <c r="AN536" s="3">
        <f t="shared" si="32"/>
        <v>192989.19999999998</v>
      </c>
      <c r="AO536">
        <f t="shared" si="33"/>
        <v>2181181</v>
      </c>
      <c r="AP536">
        <f t="shared" si="34"/>
        <v>91609.1</v>
      </c>
      <c r="AQ536" s="3">
        <f t="shared" si="35"/>
        <v>2465779.3000000003</v>
      </c>
    </row>
    <row r="537" spans="1:43" x14ac:dyDescent="0.25">
      <c r="A537" s="2">
        <v>3</v>
      </c>
      <c r="B537" s="2">
        <v>2022</v>
      </c>
      <c r="C537" s="2">
        <v>7</v>
      </c>
      <c r="D537" s="4">
        <v>33653.800000000003</v>
      </c>
      <c r="E537" s="4">
        <v>82736.800000000003</v>
      </c>
      <c r="F537" s="4">
        <v>48345.4</v>
      </c>
      <c r="G537" s="2">
        <v>56.8</v>
      </c>
      <c r="H537" s="4">
        <v>3765.7</v>
      </c>
      <c r="I537" s="2">
        <v>20.5</v>
      </c>
      <c r="J537" s="2">
        <v>0</v>
      </c>
      <c r="K537" s="4">
        <v>3027.9</v>
      </c>
      <c r="L537" s="4">
        <v>1639</v>
      </c>
      <c r="M537" s="2">
        <v>0</v>
      </c>
      <c r="N537" s="2">
        <v>0</v>
      </c>
      <c r="O537" s="2">
        <v>426.6</v>
      </c>
      <c r="P537" s="4">
        <v>22959.7</v>
      </c>
      <c r="Q537" s="4">
        <v>63137.7</v>
      </c>
      <c r="R537" s="4">
        <v>49855.5</v>
      </c>
      <c r="S537" s="4">
        <v>10521.9</v>
      </c>
      <c r="T537" s="2">
        <v>0</v>
      </c>
      <c r="U537" s="2">
        <v>0</v>
      </c>
      <c r="V537" s="2">
        <v>0</v>
      </c>
      <c r="W537" s="2">
        <v>0</v>
      </c>
      <c r="X537" s="2">
        <v>701.1</v>
      </c>
      <c r="Y537" s="4">
        <v>16035.3</v>
      </c>
      <c r="Z537" s="4">
        <v>289822.40000000002</v>
      </c>
      <c r="AA537" s="4">
        <v>435464.5</v>
      </c>
      <c r="AB537" s="4">
        <v>254129.6</v>
      </c>
      <c r="AC537" s="4">
        <v>542937.4</v>
      </c>
      <c r="AD537" s="4">
        <v>517114.4</v>
      </c>
      <c r="AE537" s="2">
        <v>0</v>
      </c>
      <c r="AF537" s="4">
        <v>102627.1</v>
      </c>
      <c r="AG537" s="2">
        <v>0</v>
      </c>
      <c r="AH537" s="2">
        <v>0</v>
      </c>
      <c r="AI537" s="2">
        <v>0</v>
      </c>
      <c r="AJ537" s="2">
        <v>0</v>
      </c>
      <c r="AK537" s="2">
        <v>0</v>
      </c>
      <c r="AL537" s="2">
        <v>0</v>
      </c>
      <c r="AM537" s="2">
        <v>0</v>
      </c>
      <c r="AN537" s="3">
        <f t="shared" si="32"/>
        <v>173245.9</v>
      </c>
      <c r="AO537">
        <f t="shared" si="33"/>
        <v>2203106.1</v>
      </c>
      <c r="AP537">
        <f t="shared" si="34"/>
        <v>102627.1</v>
      </c>
      <c r="AQ537" s="3">
        <f t="shared" si="35"/>
        <v>2478979.1</v>
      </c>
    </row>
    <row r="538" spans="1:43" x14ac:dyDescent="0.25">
      <c r="A538" s="2">
        <v>3</v>
      </c>
      <c r="B538" s="2">
        <v>2022</v>
      </c>
      <c r="C538" s="2">
        <v>8</v>
      </c>
      <c r="D538" s="4">
        <v>32615</v>
      </c>
      <c r="E538" s="4">
        <v>78560.100000000006</v>
      </c>
      <c r="F538" s="4">
        <v>45135.199999999997</v>
      </c>
      <c r="G538" s="2">
        <v>55.8</v>
      </c>
      <c r="H538" s="4">
        <v>3491</v>
      </c>
      <c r="I538" s="2">
        <v>19.100000000000001</v>
      </c>
      <c r="J538" s="2">
        <v>0</v>
      </c>
      <c r="K538" s="4">
        <v>2622.4</v>
      </c>
      <c r="L538" s="4">
        <v>1566.2</v>
      </c>
      <c r="M538" s="2">
        <v>0</v>
      </c>
      <c r="N538" s="2">
        <v>0</v>
      </c>
      <c r="O538" s="2">
        <v>822.8</v>
      </c>
      <c r="P538" s="4">
        <v>22490.5</v>
      </c>
      <c r="Q538" s="4">
        <v>60780</v>
      </c>
      <c r="R538" s="4">
        <v>47630.400000000001</v>
      </c>
      <c r="S538" s="4">
        <v>9126.9</v>
      </c>
      <c r="T538" s="4">
        <v>10367.030000000001</v>
      </c>
      <c r="U538" s="2">
        <v>0</v>
      </c>
      <c r="V538" s="2">
        <v>0</v>
      </c>
      <c r="W538" s="2">
        <v>0</v>
      </c>
      <c r="X538" s="2">
        <v>657.4</v>
      </c>
      <c r="Y538" s="4">
        <v>16921.2</v>
      </c>
      <c r="Z538" s="4">
        <v>287168.59999999998</v>
      </c>
      <c r="AA538" s="4">
        <v>422138</v>
      </c>
      <c r="AB538" s="4">
        <v>246341.1</v>
      </c>
      <c r="AC538" s="4">
        <v>410484.57</v>
      </c>
      <c r="AD538" s="4">
        <v>563443.4</v>
      </c>
      <c r="AE538" s="2">
        <v>0</v>
      </c>
      <c r="AF538" s="4">
        <v>110604</v>
      </c>
      <c r="AG538" s="2">
        <v>0</v>
      </c>
      <c r="AH538" s="2">
        <v>0</v>
      </c>
      <c r="AI538" s="2">
        <v>0</v>
      </c>
      <c r="AJ538" s="2">
        <v>0</v>
      </c>
      <c r="AK538" s="2">
        <v>0</v>
      </c>
      <c r="AL538" s="2">
        <v>0</v>
      </c>
      <c r="AM538" s="2">
        <v>0</v>
      </c>
      <c r="AN538" s="3">
        <f t="shared" si="32"/>
        <v>164064.79999999999</v>
      </c>
      <c r="AO538">
        <f t="shared" si="33"/>
        <v>2098371.9</v>
      </c>
      <c r="AP538">
        <f t="shared" si="34"/>
        <v>110604</v>
      </c>
      <c r="AQ538" s="3">
        <f t="shared" si="35"/>
        <v>2373040.6999999997</v>
      </c>
    </row>
    <row r="539" spans="1:43" x14ac:dyDescent="0.25">
      <c r="A539" s="2">
        <v>3</v>
      </c>
      <c r="B539" s="2">
        <v>2022</v>
      </c>
      <c r="C539" s="2">
        <v>9</v>
      </c>
      <c r="D539" s="4">
        <v>35025.699999999997</v>
      </c>
      <c r="E539" s="4">
        <v>85847.1</v>
      </c>
      <c r="F539" s="4">
        <v>49812.5</v>
      </c>
      <c r="G539" s="2">
        <v>69.599999999999994</v>
      </c>
      <c r="H539" s="4">
        <v>3624.9</v>
      </c>
      <c r="I539" s="2">
        <v>23.3</v>
      </c>
      <c r="J539" s="2">
        <v>0</v>
      </c>
      <c r="K539" s="4">
        <v>2205.4</v>
      </c>
      <c r="L539" s="4">
        <v>1417.4</v>
      </c>
      <c r="M539" s="2">
        <v>0</v>
      </c>
      <c r="N539" s="2">
        <v>0</v>
      </c>
      <c r="O539" s="2">
        <v>556.20000000000005</v>
      </c>
      <c r="P539" s="4">
        <v>23526.7</v>
      </c>
      <c r="Q539" s="4">
        <v>63534.2</v>
      </c>
      <c r="R539" s="4">
        <v>48657.9</v>
      </c>
      <c r="S539" s="4">
        <v>8358.1</v>
      </c>
      <c r="T539" s="2">
        <v>0</v>
      </c>
      <c r="U539" s="2">
        <v>0</v>
      </c>
      <c r="V539" s="2">
        <v>0</v>
      </c>
      <c r="W539" s="2">
        <v>0</v>
      </c>
      <c r="X539" s="2">
        <v>655.9</v>
      </c>
      <c r="Y539" s="4">
        <v>25322</v>
      </c>
      <c r="Z539" s="4">
        <v>293816.2</v>
      </c>
      <c r="AA539" s="4">
        <v>450006.5</v>
      </c>
      <c r="AB539" s="4">
        <v>266682.3</v>
      </c>
      <c r="AC539" s="4">
        <v>480075.2</v>
      </c>
      <c r="AD539" s="4">
        <v>466497.1</v>
      </c>
      <c r="AE539" s="2">
        <v>0</v>
      </c>
      <c r="AF539" s="4">
        <v>99095.7</v>
      </c>
      <c r="AG539" s="2">
        <v>0</v>
      </c>
      <c r="AH539" s="2">
        <v>0</v>
      </c>
      <c r="AI539" s="2">
        <v>0</v>
      </c>
      <c r="AJ539" s="2">
        <v>0</v>
      </c>
      <c r="AK539" s="2">
        <v>0</v>
      </c>
      <c r="AL539" s="2">
        <v>0</v>
      </c>
      <c r="AM539" s="2">
        <v>0</v>
      </c>
      <c r="AN539" s="3">
        <f t="shared" si="32"/>
        <v>178025.89999999997</v>
      </c>
      <c r="AO539">
        <f t="shared" si="33"/>
        <v>2127688.2999999998</v>
      </c>
      <c r="AP539">
        <f t="shared" si="34"/>
        <v>99095.7</v>
      </c>
      <c r="AQ539" s="3">
        <f t="shared" si="35"/>
        <v>2404809.9</v>
      </c>
    </row>
    <row r="540" spans="1:43" x14ac:dyDescent="0.25">
      <c r="A540" s="2">
        <v>3</v>
      </c>
      <c r="B540" s="2">
        <v>2022</v>
      </c>
      <c r="C540" s="2">
        <v>10</v>
      </c>
      <c r="D540" s="4">
        <v>41131.199999999997</v>
      </c>
      <c r="E540" s="4">
        <v>97222.7</v>
      </c>
      <c r="F540" s="4">
        <v>64819.4</v>
      </c>
      <c r="G540" s="2">
        <v>450.4</v>
      </c>
      <c r="H540" s="4">
        <v>5325.8</v>
      </c>
      <c r="I540" s="2">
        <v>19.2</v>
      </c>
      <c r="J540" s="2">
        <v>0</v>
      </c>
      <c r="K540" s="4">
        <v>4443.5</v>
      </c>
      <c r="L540" s="4">
        <v>2156.9</v>
      </c>
      <c r="M540" s="2">
        <v>0</v>
      </c>
      <c r="N540" s="2">
        <v>0</v>
      </c>
      <c r="O540" s="4">
        <v>4000.9</v>
      </c>
      <c r="P540" s="4">
        <v>24443.9</v>
      </c>
      <c r="Q540" s="4">
        <v>60228.2</v>
      </c>
      <c r="R540" s="4">
        <v>46267.5</v>
      </c>
      <c r="S540" s="4">
        <v>10659.8</v>
      </c>
      <c r="T540" s="2">
        <v>0</v>
      </c>
      <c r="U540" s="2">
        <v>0</v>
      </c>
      <c r="V540" s="2">
        <v>0</v>
      </c>
      <c r="W540" s="2">
        <v>0</v>
      </c>
      <c r="X540" s="4">
        <v>4704.2</v>
      </c>
      <c r="Y540" s="4">
        <v>24802.400000000001</v>
      </c>
      <c r="Z540" s="4">
        <v>286665.2</v>
      </c>
      <c r="AA540" s="4">
        <v>472437.3</v>
      </c>
      <c r="AB540" s="4">
        <v>400227.1</v>
      </c>
      <c r="AC540" s="4">
        <v>486708.5</v>
      </c>
      <c r="AD540" s="4">
        <v>513288.5</v>
      </c>
      <c r="AE540" s="4">
        <v>17032.87</v>
      </c>
      <c r="AF540" s="4">
        <v>107916.53</v>
      </c>
      <c r="AG540" s="2">
        <v>0</v>
      </c>
      <c r="AH540" s="2">
        <v>0</v>
      </c>
      <c r="AI540" s="2">
        <v>0</v>
      </c>
      <c r="AJ540" s="2">
        <v>0</v>
      </c>
      <c r="AK540" s="2">
        <v>0</v>
      </c>
      <c r="AL540" s="2">
        <v>0</v>
      </c>
      <c r="AM540" s="2">
        <v>0</v>
      </c>
      <c r="AN540" s="3">
        <f t="shared" si="32"/>
        <v>215569.09999999998</v>
      </c>
      <c r="AO540">
        <f t="shared" si="33"/>
        <v>2334433.5</v>
      </c>
      <c r="AP540">
        <f t="shared" si="34"/>
        <v>124949.4</v>
      </c>
      <c r="AQ540" s="3">
        <f t="shared" si="35"/>
        <v>2674952</v>
      </c>
    </row>
    <row r="541" spans="1:43" x14ac:dyDescent="0.25">
      <c r="A541" s="2">
        <v>3</v>
      </c>
      <c r="B541" s="2">
        <v>2022</v>
      </c>
      <c r="C541" s="2">
        <v>11</v>
      </c>
      <c r="D541" s="4">
        <v>42508.7</v>
      </c>
      <c r="E541" s="4">
        <v>101270.39999999999</v>
      </c>
      <c r="F541" s="4">
        <v>76785</v>
      </c>
      <c r="G541" s="2">
        <v>149.69999999999999</v>
      </c>
      <c r="H541" s="4">
        <v>9157.7999999999993</v>
      </c>
      <c r="I541" s="2">
        <v>16.5</v>
      </c>
      <c r="J541" s="2">
        <v>0</v>
      </c>
      <c r="K541" s="4">
        <v>8298.7000000000007</v>
      </c>
      <c r="L541" s="4">
        <v>3969.8</v>
      </c>
      <c r="M541" s="2">
        <v>0</v>
      </c>
      <c r="N541" s="2">
        <v>0</v>
      </c>
      <c r="O541" s="2">
        <v>782.9</v>
      </c>
      <c r="P541" s="4">
        <v>25834.5</v>
      </c>
      <c r="Q541" s="4">
        <v>65075.3</v>
      </c>
      <c r="R541" s="4">
        <v>56149.8</v>
      </c>
      <c r="S541" s="4">
        <v>10518.7</v>
      </c>
      <c r="T541" s="2">
        <v>0</v>
      </c>
      <c r="U541" s="2">
        <v>0</v>
      </c>
      <c r="V541" s="2">
        <v>0</v>
      </c>
      <c r="W541" s="2">
        <v>0</v>
      </c>
      <c r="X541" s="4">
        <v>4951.2</v>
      </c>
      <c r="Y541" s="4">
        <v>22334.1</v>
      </c>
      <c r="Z541" s="4">
        <v>317646.40000000002</v>
      </c>
      <c r="AA541" s="4">
        <v>506133.4</v>
      </c>
      <c r="AB541" s="4">
        <v>281123.09999999998</v>
      </c>
      <c r="AC541" s="4">
        <v>404017.2</v>
      </c>
      <c r="AD541" s="4">
        <v>533208.80000000005</v>
      </c>
      <c r="AE541" s="2">
        <v>0</v>
      </c>
      <c r="AF541" s="4">
        <v>125076.7</v>
      </c>
      <c r="AG541" s="2">
        <v>0</v>
      </c>
      <c r="AH541" s="2">
        <v>0</v>
      </c>
      <c r="AI541" s="2">
        <v>0</v>
      </c>
      <c r="AJ541" s="2">
        <v>0</v>
      </c>
      <c r="AK541" s="2">
        <v>0</v>
      </c>
      <c r="AL541" s="2">
        <v>125.4</v>
      </c>
      <c r="AM541" s="2">
        <v>0</v>
      </c>
      <c r="AN541" s="3">
        <f t="shared" si="32"/>
        <v>242156.59999999998</v>
      </c>
      <c r="AO541">
        <f t="shared" si="33"/>
        <v>2227775.4</v>
      </c>
      <c r="AP541">
        <f t="shared" si="34"/>
        <v>125202.09999999999</v>
      </c>
      <c r="AQ541" s="3">
        <f t="shared" si="35"/>
        <v>2595134.1</v>
      </c>
    </row>
    <row r="542" spans="1:43" x14ac:dyDescent="0.25">
      <c r="A542" s="2">
        <v>3</v>
      </c>
      <c r="B542" s="2">
        <v>2022</v>
      </c>
      <c r="C542" s="2">
        <v>12</v>
      </c>
      <c r="D542" s="4">
        <v>54160.3</v>
      </c>
      <c r="E542" s="4">
        <v>127202.9</v>
      </c>
      <c r="F542" s="4">
        <v>104576.9</v>
      </c>
      <c r="G542" s="2">
        <v>93.1</v>
      </c>
      <c r="H542" s="4">
        <v>12980.7</v>
      </c>
      <c r="I542" s="2">
        <v>19.3</v>
      </c>
      <c r="J542" s="2">
        <v>0</v>
      </c>
      <c r="K542" s="4">
        <v>16484.3</v>
      </c>
      <c r="L542" s="4">
        <v>5811.3</v>
      </c>
      <c r="M542" s="2">
        <v>0</v>
      </c>
      <c r="N542" s="2">
        <v>0</v>
      </c>
      <c r="O542" s="2">
        <v>544.1</v>
      </c>
      <c r="P542" s="4">
        <v>30531.5</v>
      </c>
      <c r="Q542" s="4">
        <v>72990.399999999994</v>
      </c>
      <c r="R542" s="4">
        <v>61538.7</v>
      </c>
      <c r="S542" s="4">
        <v>12693.6</v>
      </c>
      <c r="T542" s="2">
        <v>0</v>
      </c>
      <c r="U542" s="2">
        <v>0</v>
      </c>
      <c r="V542" s="2">
        <v>0</v>
      </c>
      <c r="W542" s="2">
        <v>0</v>
      </c>
      <c r="X542" s="2">
        <v>716.8</v>
      </c>
      <c r="Y542" s="4">
        <v>32838.5</v>
      </c>
      <c r="Z542" s="4">
        <v>374606.8</v>
      </c>
      <c r="AA542" s="4">
        <v>561950.69999999995</v>
      </c>
      <c r="AB542" s="4">
        <v>313682.2</v>
      </c>
      <c r="AC542" s="4">
        <v>438693.5</v>
      </c>
      <c r="AD542" s="4">
        <v>546309.69999999995</v>
      </c>
      <c r="AE542" s="2">
        <v>0</v>
      </c>
      <c r="AF542" s="4">
        <v>137589.1</v>
      </c>
      <c r="AG542" s="2">
        <v>0</v>
      </c>
      <c r="AH542" s="2">
        <v>0</v>
      </c>
      <c r="AI542" s="2">
        <v>0</v>
      </c>
      <c r="AJ542" s="2">
        <v>0</v>
      </c>
      <c r="AK542" s="2">
        <v>0</v>
      </c>
      <c r="AL542" s="4">
        <v>1337.6</v>
      </c>
      <c r="AM542" s="2">
        <v>0</v>
      </c>
      <c r="AN542" s="3">
        <f t="shared" si="32"/>
        <v>321328.79999999993</v>
      </c>
      <c r="AO542">
        <f t="shared" si="33"/>
        <v>2447096.5</v>
      </c>
      <c r="AP542">
        <f t="shared" si="34"/>
        <v>138926.70000000001</v>
      </c>
      <c r="AQ542" s="3">
        <f t="shared" si="35"/>
        <v>2907352</v>
      </c>
    </row>
    <row r="543" spans="1:43" x14ac:dyDescent="0.25">
      <c r="A543" s="2">
        <v>4</v>
      </c>
      <c r="B543" s="2">
        <v>2022</v>
      </c>
      <c r="C543" s="2">
        <v>1</v>
      </c>
      <c r="D543" s="4">
        <v>100816.3</v>
      </c>
      <c r="E543" s="4">
        <v>512755.8</v>
      </c>
      <c r="F543" s="4">
        <v>809093.7</v>
      </c>
      <c r="G543" s="2">
        <v>306.60000000000002</v>
      </c>
      <c r="H543" s="4">
        <v>188665.5</v>
      </c>
      <c r="I543" s="4">
        <v>9741.9</v>
      </c>
      <c r="J543" s="2">
        <v>0</v>
      </c>
      <c r="K543" s="4">
        <v>7233.4</v>
      </c>
      <c r="L543" s="4">
        <v>5275.7</v>
      </c>
      <c r="M543" s="2">
        <v>0</v>
      </c>
      <c r="N543" s="2">
        <v>0</v>
      </c>
      <c r="O543" s="2">
        <v>285.10000000000002</v>
      </c>
      <c r="P543" s="4">
        <v>44677.4</v>
      </c>
      <c r="Q543" s="4">
        <v>232936.2</v>
      </c>
      <c r="R543" s="4">
        <v>243975.9</v>
      </c>
      <c r="S543" s="4">
        <v>83810.2</v>
      </c>
      <c r="T543" s="4">
        <v>4201.5</v>
      </c>
      <c r="U543" s="4">
        <v>351778.05</v>
      </c>
      <c r="V543" s="2">
        <v>0</v>
      </c>
      <c r="W543" s="2">
        <v>0</v>
      </c>
      <c r="X543" s="2">
        <v>597.79999999999995</v>
      </c>
      <c r="Y543" s="4">
        <v>79317.2</v>
      </c>
      <c r="Z543" s="4">
        <v>1058711.3</v>
      </c>
      <c r="AA543" s="4">
        <v>2176000.1</v>
      </c>
      <c r="AB543" s="4">
        <v>1707382.3</v>
      </c>
      <c r="AC543" s="4">
        <v>785557.7</v>
      </c>
      <c r="AD543" s="4">
        <v>3003978.25</v>
      </c>
      <c r="AE543" s="2">
        <v>0</v>
      </c>
      <c r="AF543" s="4">
        <v>445924</v>
      </c>
      <c r="AG543" s="2">
        <v>0</v>
      </c>
      <c r="AH543" s="4">
        <v>562385.9</v>
      </c>
      <c r="AI543" s="2">
        <v>0</v>
      </c>
      <c r="AJ543" s="2">
        <v>0</v>
      </c>
      <c r="AK543" s="4">
        <v>15652825.18</v>
      </c>
      <c r="AL543" s="2">
        <v>0</v>
      </c>
      <c r="AM543" s="4">
        <v>42773.5</v>
      </c>
      <c r="AN543" s="3">
        <f t="shared" si="32"/>
        <v>1633888.8999999997</v>
      </c>
      <c r="AO543">
        <f t="shared" si="33"/>
        <v>9773209</v>
      </c>
      <c r="AP543">
        <f t="shared" si="34"/>
        <v>16703908.58</v>
      </c>
      <c r="AQ543" s="3">
        <f t="shared" si="35"/>
        <v>28111006.48</v>
      </c>
    </row>
    <row r="544" spans="1:43" x14ac:dyDescent="0.25">
      <c r="A544" s="2">
        <v>4</v>
      </c>
      <c r="B544" s="2">
        <v>2022</v>
      </c>
      <c r="C544" s="2">
        <v>2</v>
      </c>
      <c r="D544" s="4">
        <v>119111.1</v>
      </c>
      <c r="E544" s="4">
        <v>662998.19999999995</v>
      </c>
      <c r="F544" s="4">
        <v>944279.3</v>
      </c>
      <c r="G544" s="2">
        <v>174.9</v>
      </c>
      <c r="H544" s="4">
        <v>225071.4</v>
      </c>
      <c r="I544" s="4">
        <v>9013.4</v>
      </c>
      <c r="J544" s="2">
        <v>0</v>
      </c>
      <c r="K544" s="4">
        <v>8536.9</v>
      </c>
      <c r="L544" s="4">
        <v>6541.7</v>
      </c>
      <c r="M544" s="2">
        <v>0</v>
      </c>
      <c r="N544" s="2">
        <v>0</v>
      </c>
      <c r="O544" s="2">
        <v>297.8</v>
      </c>
      <c r="P544" s="4">
        <v>46897.1</v>
      </c>
      <c r="Q544" s="4">
        <v>223583.9</v>
      </c>
      <c r="R544" s="4">
        <v>260515.1</v>
      </c>
      <c r="S544" s="4">
        <v>88200.7</v>
      </c>
      <c r="T544" s="4">
        <v>2117.3000000000002</v>
      </c>
      <c r="U544" s="4">
        <v>-313175.86</v>
      </c>
      <c r="V544" s="2">
        <v>0</v>
      </c>
      <c r="W544" s="2">
        <v>0</v>
      </c>
      <c r="X544" s="2">
        <v>641.4</v>
      </c>
      <c r="Y544" s="4">
        <v>94921.3</v>
      </c>
      <c r="Z544" s="4">
        <v>1001213.7</v>
      </c>
      <c r="AA544" s="4">
        <v>2275490.2999999998</v>
      </c>
      <c r="AB544" s="4">
        <v>1576075</v>
      </c>
      <c r="AC544" s="4">
        <v>664491.4</v>
      </c>
      <c r="AD544" s="4">
        <v>3669545.06</v>
      </c>
      <c r="AE544" s="4">
        <v>12557.83</v>
      </c>
      <c r="AF544" s="4">
        <v>409044.77</v>
      </c>
      <c r="AG544" s="2">
        <v>0</v>
      </c>
      <c r="AH544" s="4">
        <v>661123.30000000005</v>
      </c>
      <c r="AI544" s="2">
        <v>0</v>
      </c>
      <c r="AJ544" s="2">
        <v>0</v>
      </c>
      <c r="AK544" s="4">
        <v>14352585.220000001</v>
      </c>
      <c r="AL544" s="2">
        <v>0</v>
      </c>
      <c r="AM544" s="2">
        <v>0</v>
      </c>
      <c r="AN544" s="3">
        <f t="shared" si="32"/>
        <v>1975726.8999999997</v>
      </c>
      <c r="AO544">
        <f t="shared" si="33"/>
        <v>9590814.2000000011</v>
      </c>
      <c r="AP544">
        <f t="shared" si="34"/>
        <v>15435311.120000001</v>
      </c>
      <c r="AQ544" s="3">
        <f t="shared" si="35"/>
        <v>27001852.220000003</v>
      </c>
    </row>
    <row r="545" spans="1:43" x14ac:dyDescent="0.25">
      <c r="A545" s="2">
        <v>4</v>
      </c>
      <c r="B545" s="2">
        <v>2022</v>
      </c>
      <c r="C545" s="2">
        <v>3</v>
      </c>
      <c r="D545" s="4">
        <v>92111.6</v>
      </c>
      <c r="E545" s="4">
        <v>470101.8</v>
      </c>
      <c r="F545" s="4">
        <v>742880.7</v>
      </c>
      <c r="G545" s="2">
        <v>123.5</v>
      </c>
      <c r="H545" s="4">
        <v>165700.9</v>
      </c>
      <c r="I545" s="4">
        <v>7359.4</v>
      </c>
      <c r="J545" s="2">
        <v>0</v>
      </c>
      <c r="K545" s="4">
        <v>6845.5</v>
      </c>
      <c r="L545" s="4">
        <v>4535.2</v>
      </c>
      <c r="M545" s="2">
        <v>0</v>
      </c>
      <c r="N545" s="2">
        <v>0</v>
      </c>
      <c r="O545" s="2">
        <v>212.5</v>
      </c>
      <c r="P545" s="4">
        <v>39698.6</v>
      </c>
      <c r="Q545" s="4">
        <v>210864.6</v>
      </c>
      <c r="R545" s="4">
        <v>221657.4</v>
      </c>
      <c r="S545" s="4">
        <v>73228.100000000006</v>
      </c>
      <c r="T545" s="4">
        <v>2234.1999999999998</v>
      </c>
      <c r="U545" s="4">
        <v>1646</v>
      </c>
      <c r="V545" s="2">
        <v>0</v>
      </c>
      <c r="W545" s="2">
        <v>0</v>
      </c>
      <c r="X545" s="2">
        <v>547.4</v>
      </c>
      <c r="Y545" s="4">
        <v>83787.5</v>
      </c>
      <c r="Z545" s="4">
        <v>1001377.1</v>
      </c>
      <c r="AA545" s="4">
        <v>2083379.4</v>
      </c>
      <c r="AB545" s="4">
        <v>1535263.1</v>
      </c>
      <c r="AC545" s="4">
        <v>772722.1</v>
      </c>
      <c r="AD545" s="4">
        <v>3004677.6</v>
      </c>
      <c r="AE545" s="2">
        <v>0</v>
      </c>
      <c r="AF545" s="4">
        <v>437100.5</v>
      </c>
      <c r="AG545" s="4">
        <v>70476.009999999995</v>
      </c>
      <c r="AH545" s="4">
        <v>642446.68999999994</v>
      </c>
      <c r="AI545" s="2">
        <v>0</v>
      </c>
      <c r="AJ545" s="2">
        <v>0</v>
      </c>
      <c r="AK545" s="4">
        <v>17178220.859999999</v>
      </c>
      <c r="AL545" s="2">
        <v>0</v>
      </c>
      <c r="AM545" s="4">
        <v>76102.3</v>
      </c>
      <c r="AN545" s="3">
        <f t="shared" si="32"/>
        <v>1489658.5999999999</v>
      </c>
      <c r="AO545">
        <f t="shared" si="33"/>
        <v>9031295.5999999996</v>
      </c>
      <c r="AP545">
        <f t="shared" si="34"/>
        <v>18404346.359999999</v>
      </c>
      <c r="AQ545" s="3">
        <f t="shared" si="35"/>
        <v>28925300.559999999</v>
      </c>
    </row>
    <row r="546" spans="1:43" x14ac:dyDescent="0.25">
      <c r="A546" s="2">
        <v>4</v>
      </c>
      <c r="B546" s="2">
        <v>2022</v>
      </c>
      <c r="C546" s="2">
        <v>4</v>
      </c>
      <c r="D546" s="4">
        <v>82946.399999999994</v>
      </c>
      <c r="E546" s="4">
        <v>402304.8</v>
      </c>
      <c r="F546" s="4">
        <v>653706.69999999995</v>
      </c>
      <c r="G546" s="2">
        <v>99.4</v>
      </c>
      <c r="H546" s="4">
        <v>148748.29999999999</v>
      </c>
      <c r="I546" s="4">
        <v>6494.1</v>
      </c>
      <c r="J546" s="2">
        <v>0</v>
      </c>
      <c r="K546" s="4">
        <v>6068</v>
      </c>
      <c r="L546" s="4">
        <v>2725.4</v>
      </c>
      <c r="M546" s="2">
        <v>0</v>
      </c>
      <c r="N546" s="2">
        <v>0</v>
      </c>
      <c r="O546" s="2">
        <v>226.9</v>
      </c>
      <c r="P546" s="4">
        <v>38905.9</v>
      </c>
      <c r="Q546" s="4">
        <v>215524.9</v>
      </c>
      <c r="R546" s="4">
        <v>242569.2</v>
      </c>
      <c r="S546" s="4">
        <v>77229.2</v>
      </c>
      <c r="T546" s="4">
        <v>1940</v>
      </c>
      <c r="U546" s="4">
        <v>1429.2</v>
      </c>
      <c r="V546" s="2">
        <v>0</v>
      </c>
      <c r="W546" s="2">
        <v>0</v>
      </c>
      <c r="X546" s="2">
        <v>494.5</v>
      </c>
      <c r="Y546" s="4">
        <v>82099.8</v>
      </c>
      <c r="Z546" s="4">
        <v>994358</v>
      </c>
      <c r="AA546" s="4">
        <v>1983020.5</v>
      </c>
      <c r="AB546" s="4">
        <v>1261155.8999999999</v>
      </c>
      <c r="AC546" s="4">
        <v>752289.6</v>
      </c>
      <c r="AD546" s="4">
        <v>2993296</v>
      </c>
      <c r="AE546" s="2">
        <v>0</v>
      </c>
      <c r="AF546" s="4">
        <v>406827.2</v>
      </c>
      <c r="AG546" s="2">
        <v>0</v>
      </c>
      <c r="AH546" s="4">
        <v>773115.2</v>
      </c>
      <c r="AI546" s="2">
        <v>0</v>
      </c>
      <c r="AJ546" s="2">
        <v>0</v>
      </c>
      <c r="AK546" s="4">
        <v>19329060</v>
      </c>
      <c r="AL546" s="2">
        <v>0</v>
      </c>
      <c r="AM546" s="4">
        <v>36160.800000000003</v>
      </c>
      <c r="AN546" s="3">
        <f t="shared" si="32"/>
        <v>1303093.0999999999</v>
      </c>
      <c r="AO546">
        <f t="shared" si="33"/>
        <v>8644539.5999999996</v>
      </c>
      <c r="AP546">
        <f t="shared" si="34"/>
        <v>20545163.199999999</v>
      </c>
      <c r="AQ546" s="3">
        <f t="shared" si="35"/>
        <v>30492795.899999999</v>
      </c>
    </row>
    <row r="547" spans="1:43" x14ac:dyDescent="0.25">
      <c r="A547" s="2">
        <v>4</v>
      </c>
      <c r="B547" s="2">
        <v>2022</v>
      </c>
      <c r="C547" s="2">
        <v>5</v>
      </c>
      <c r="D547" s="4">
        <v>71481.899999999994</v>
      </c>
      <c r="E547" s="4">
        <v>359213.5</v>
      </c>
      <c r="F547" s="4">
        <v>508311.9</v>
      </c>
      <c r="G547" s="2">
        <v>112.2</v>
      </c>
      <c r="H547" s="4">
        <v>102916.3</v>
      </c>
      <c r="I547" s="4">
        <v>4701.8</v>
      </c>
      <c r="J547" s="2">
        <v>0</v>
      </c>
      <c r="K547" s="4">
        <v>4706.2</v>
      </c>
      <c r="L547" s="4">
        <v>2281.8000000000002</v>
      </c>
      <c r="M547" s="2">
        <v>0</v>
      </c>
      <c r="N547" s="2">
        <v>0</v>
      </c>
      <c r="O547" s="2">
        <v>215.4</v>
      </c>
      <c r="P547" s="4">
        <v>34830</v>
      </c>
      <c r="Q547" s="4">
        <v>198558.5</v>
      </c>
      <c r="R547" s="4">
        <v>216885.5</v>
      </c>
      <c r="S547" s="4">
        <v>58760.1</v>
      </c>
      <c r="T547" s="4">
        <v>2080</v>
      </c>
      <c r="U547" s="4">
        <v>1394.2</v>
      </c>
      <c r="V547" s="2">
        <v>0</v>
      </c>
      <c r="W547" s="2">
        <v>0</v>
      </c>
      <c r="X547" s="2">
        <v>489</v>
      </c>
      <c r="Y547" s="4">
        <v>74666.2</v>
      </c>
      <c r="Z547" s="4">
        <v>940546.4</v>
      </c>
      <c r="AA547" s="4">
        <v>1832690.9</v>
      </c>
      <c r="AB547" s="4">
        <v>1111722.8999999999</v>
      </c>
      <c r="AC547" s="4">
        <v>776072.4</v>
      </c>
      <c r="AD547" s="4">
        <v>2591851.2000000002</v>
      </c>
      <c r="AE547" s="2">
        <v>0</v>
      </c>
      <c r="AF547" s="4">
        <v>587327.1</v>
      </c>
      <c r="AG547" s="2">
        <v>0</v>
      </c>
      <c r="AH547" s="4">
        <v>726156.3</v>
      </c>
      <c r="AI547" s="2">
        <v>0</v>
      </c>
      <c r="AJ547" s="2">
        <v>0</v>
      </c>
      <c r="AK547" s="4">
        <v>30387350</v>
      </c>
      <c r="AL547" s="2">
        <v>0</v>
      </c>
      <c r="AM547" s="4">
        <v>34671.4</v>
      </c>
      <c r="AN547" s="3">
        <f t="shared" si="32"/>
        <v>1053725.6000000001</v>
      </c>
      <c r="AO547">
        <f t="shared" si="33"/>
        <v>7840762.7000000002</v>
      </c>
      <c r="AP547">
        <f t="shared" si="34"/>
        <v>31735504.799999997</v>
      </c>
      <c r="AQ547" s="3">
        <f t="shared" si="35"/>
        <v>40629993.099999994</v>
      </c>
    </row>
    <row r="548" spans="1:43" x14ac:dyDescent="0.25">
      <c r="A548" s="2">
        <v>4</v>
      </c>
      <c r="B548" s="2">
        <v>2022</v>
      </c>
      <c r="C548" s="2">
        <v>6</v>
      </c>
      <c r="D548" s="4">
        <v>58189.3</v>
      </c>
      <c r="E548" s="4">
        <v>329537.8</v>
      </c>
      <c r="F548" s="4">
        <v>350627.7</v>
      </c>
      <c r="G548" s="2">
        <v>88.6</v>
      </c>
      <c r="H548" s="4">
        <v>58256.7</v>
      </c>
      <c r="I548" s="4">
        <v>2506.5</v>
      </c>
      <c r="J548" s="2">
        <v>0</v>
      </c>
      <c r="K548" s="4">
        <v>3587.4</v>
      </c>
      <c r="L548" s="4">
        <v>1020.3</v>
      </c>
      <c r="M548" s="2">
        <v>0</v>
      </c>
      <c r="N548" s="2">
        <v>0</v>
      </c>
      <c r="O548" s="2">
        <v>232.9</v>
      </c>
      <c r="P548" s="4">
        <v>34197.199999999997</v>
      </c>
      <c r="Q548" s="4">
        <v>192686.8</v>
      </c>
      <c r="R548" s="4">
        <v>190117.8</v>
      </c>
      <c r="S548" s="4">
        <v>53802.5</v>
      </c>
      <c r="T548" s="4">
        <v>36982.03</v>
      </c>
      <c r="U548" s="4">
        <v>31564.92</v>
      </c>
      <c r="V548" s="2">
        <v>0</v>
      </c>
      <c r="W548" s="2">
        <v>0</v>
      </c>
      <c r="X548" s="2">
        <v>466.3</v>
      </c>
      <c r="Y548" s="4">
        <v>67155.7</v>
      </c>
      <c r="Z548" s="4">
        <v>910451.3</v>
      </c>
      <c r="AA548" s="4">
        <v>1677109.8</v>
      </c>
      <c r="AB548" s="4">
        <v>999400.3</v>
      </c>
      <c r="AC548" s="4">
        <v>638271.37</v>
      </c>
      <c r="AD548" s="4">
        <v>3295367.48</v>
      </c>
      <c r="AE548" s="2">
        <v>0</v>
      </c>
      <c r="AF548" s="4">
        <v>496130.6</v>
      </c>
      <c r="AG548" s="2">
        <v>0</v>
      </c>
      <c r="AH548" s="4">
        <v>729216.8</v>
      </c>
      <c r="AI548" s="2">
        <v>0</v>
      </c>
      <c r="AJ548" s="2">
        <v>0</v>
      </c>
      <c r="AK548" s="4">
        <v>31669200</v>
      </c>
      <c r="AL548" s="2">
        <v>0</v>
      </c>
      <c r="AM548" s="4">
        <v>30804.799999999999</v>
      </c>
      <c r="AN548" s="3">
        <f t="shared" si="32"/>
        <v>803814.3</v>
      </c>
      <c r="AO548">
        <f t="shared" si="33"/>
        <v>8127806.4000000004</v>
      </c>
      <c r="AP548">
        <f t="shared" si="34"/>
        <v>32925352.199999999</v>
      </c>
      <c r="AQ548" s="3">
        <f t="shared" si="35"/>
        <v>41856972.899999999</v>
      </c>
    </row>
    <row r="549" spans="1:43" x14ac:dyDescent="0.25">
      <c r="A549" s="2">
        <v>4</v>
      </c>
      <c r="B549" s="2">
        <v>2022</v>
      </c>
      <c r="C549" s="2">
        <v>7</v>
      </c>
      <c r="D549" s="4">
        <v>48244.1</v>
      </c>
      <c r="E549" s="4">
        <v>287005.90000000002</v>
      </c>
      <c r="F549" s="4">
        <v>266073.7</v>
      </c>
      <c r="G549" s="2">
        <v>58.7</v>
      </c>
      <c r="H549" s="4">
        <v>56711.1</v>
      </c>
      <c r="I549" s="4">
        <v>3538.3</v>
      </c>
      <c r="J549" s="2">
        <v>0</v>
      </c>
      <c r="K549" s="4">
        <v>1427</v>
      </c>
      <c r="L549" s="4">
        <v>3691.4</v>
      </c>
      <c r="M549" s="2">
        <v>0</v>
      </c>
      <c r="N549" s="2">
        <v>0</v>
      </c>
      <c r="O549" s="2">
        <v>232</v>
      </c>
      <c r="P549" s="4">
        <v>30660.2</v>
      </c>
      <c r="Q549" s="4">
        <v>194027</v>
      </c>
      <c r="R549" s="4">
        <v>196149.9</v>
      </c>
      <c r="S549" s="4">
        <v>51878.400000000001</v>
      </c>
      <c r="T549" s="2">
        <v>0</v>
      </c>
      <c r="U549" s="4">
        <v>7820</v>
      </c>
      <c r="V549" s="2">
        <v>0</v>
      </c>
      <c r="W549" s="2">
        <v>0</v>
      </c>
      <c r="X549" s="2">
        <v>552.70000000000005</v>
      </c>
      <c r="Y549" s="4">
        <v>49181.599999999999</v>
      </c>
      <c r="Z549" s="4">
        <v>805300.1</v>
      </c>
      <c r="AA549" s="4">
        <v>1558391.8</v>
      </c>
      <c r="AB549" s="4">
        <v>1019808.5</v>
      </c>
      <c r="AC549" s="4">
        <v>749631.9</v>
      </c>
      <c r="AD549" s="4">
        <v>2790275.1</v>
      </c>
      <c r="AE549" s="2">
        <v>0</v>
      </c>
      <c r="AF549" s="4">
        <v>487053.5</v>
      </c>
      <c r="AG549" s="2">
        <v>0</v>
      </c>
      <c r="AH549" s="4">
        <v>769497.2</v>
      </c>
      <c r="AI549" s="2">
        <v>0</v>
      </c>
      <c r="AJ549" s="2">
        <v>0</v>
      </c>
      <c r="AK549" s="4">
        <v>35719100</v>
      </c>
      <c r="AL549" s="2">
        <v>0</v>
      </c>
      <c r="AM549" s="4">
        <v>30428.6</v>
      </c>
      <c r="AN549" s="3">
        <f t="shared" si="32"/>
        <v>666750.19999999995</v>
      </c>
      <c r="AO549">
        <f t="shared" si="33"/>
        <v>7453909.2000000011</v>
      </c>
      <c r="AP549">
        <f t="shared" si="34"/>
        <v>37006079.300000004</v>
      </c>
      <c r="AQ549" s="3">
        <f t="shared" si="35"/>
        <v>45126738.700000003</v>
      </c>
    </row>
    <row r="550" spans="1:43" x14ac:dyDescent="0.25">
      <c r="A550" s="2">
        <v>4</v>
      </c>
      <c r="B550" s="2">
        <v>2022</v>
      </c>
      <c r="C550" s="2">
        <v>8</v>
      </c>
      <c r="D550" s="4">
        <v>48525.9</v>
      </c>
      <c r="E550" s="4">
        <v>289906.8</v>
      </c>
      <c r="F550" s="4">
        <v>245243.6</v>
      </c>
      <c r="G550" s="2">
        <v>60</v>
      </c>
      <c r="H550" s="4">
        <v>41002.9</v>
      </c>
      <c r="I550" s="4">
        <v>1716.7</v>
      </c>
      <c r="J550" s="2">
        <v>0</v>
      </c>
      <c r="K550" s="4">
        <v>1289.5999999999999</v>
      </c>
      <c r="L550" s="4">
        <v>2486</v>
      </c>
      <c r="M550" s="2">
        <v>0</v>
      </c>
      <c r="N550" s="2">
        <v>0</v>
      </c>
      <c r="O550" s="2">
        <v>230.2</v>
      </c>
      <c r="P550" s="4">
        <v>31257.4</v>
      </c>
      <c r="Q550" s="4">
        <v>196612.4</v>
      </c>
      <c r="R550" s="4">
        <v>200827.9</v>
      </c>
      <c r="S550" s="4">
        <v>44207.4</v>
      </c>
      <c r="T550" s="2">
        <v>0</v>
      </c>
      <c r="U550" s="4">
        <v>1285.5</v>
      </c>
      <c r="V550" s="2">
        <v>0</v>
      </c>
      <c r="W550" s="2">
        <v>0</v>
      </c>
      <c r="X550" s="2">
        <v>547</v>
      </c>
      <c r="Y550" s="4">
        <v>47972</v>
      </c>
      <c r="Z550" s="4">
        <v>797085.4</v>
      </c>
      <c r="AA550" s="4">
        <v>1540351.6</v>
      </c>
      <c r="AB550" s="4">
        <v>1049496.7</v>
      </c>
      <c r="AC550" s="4">
        <v>766403.7</v>
      </c>
      <c r="AD550" s="4">
        <v>1628930.6</v>
      </c>
      <c r="AE550" s="2">
        <v>0</v>
      </c>
      <c r="AF550" s="4">
        <v>486511.6</v>
      </c>
      <c r="AG550" s="2">
        <v>0</v>
      </c>
      <c r="AH550" s="4">
        <v>534324.6</v>
      </c>
      <c r="AI550" s="2">
        <v>0</v>
      </c>
      <c r="AJ550" s="2">
        <v>0</v>
      </c>
      <c r="AK550" s="4">
        <v>35719100</v>
      </c>
      <c r="AL550" s="2">
        <v>0</v>
      </c>
      <c r="AM550" s="4">
        <v>28357.1</v>
      </c>
      <c r="AN550" s="3">
        <f t="shared" si="32"/>
        <v>630231.5</v>
      </c>
      <c r="AO550">
        <f t="shared" si="33"/>
        <v>6305207.8000000007</v>
      </c>
      <c r="AP550">
        <f t="shared" si="34"/>
        <v>36768293.300000004</v>
      </c>
      <c r="AQ550" s="3">
        <f t="shared" si="35"/>
        <v>43703732.600000009</v>
      </c>
    </row>
    <row r="551" spans="1:43" x14ac:dyDescent="0.25">
      <c r="A551" s="2">
        <v>4</v>
      </c>
      <c r="B551" s="2">
        <v>2022</v>
      </c>
      <c r="C551" s="2">
        <v>9</v>
      </c>
      <c r="D551" s="4">
        <v>48473.9</v>
      </c>
      <c r="E551" s="4">
        <v>302712.09999999998</v>
      </c>
      <c r="F551" s="4">
        <v>244306.4</v>
      </c>
      <c r="G551" s="2">
        <v>96.5</v>
      </c>
      <c r="H551" s="4">
        <v>34574.699999999997</v>
      </c>
      <c r="I551" s="4">
        <v>1807.3</v>
      </c>
      <c r="J551" s="2">
        <v>0</v>
      </c>
      <c r="K551" s="4">
        <v>1313.1</v>
      </c>
      <c r="L551" s="4">
        <v>2032</v>
      </c>
      <c r="M551" s="2">
        <v>0</v>
      </c>
      <c r="N551" s="2">
        <v>0</v>
      </c>
      <c r="O551" s="2">
        <v>291.60000000000002</v>
      </c>
      <c r="P551" s="4">
        <v>32943.4</v>
      </c>
      <c r="Q551" s="4">
        <v>212376.2</v>
      </c>
      <c r="R551" s="4">
        <v>203406.2</v>
      </c>
      <c r="S551" s="4">
        <v>52267.9</v>
      </c>
      <c r="T551" s="2">
        <v>0</v>
      </c>
      <c r="U551" s="4">
        <v>1414.4</v>
      </c>
      <c r="V551" s="2">
        <v>0</v>
      </c>
      <c r="W551" s="2">
        <v>0</v>
      </c>
      <c r="X551" s="2">
        <v>610</v>
      </c>
      <c r="Y551" s="4">
        <v>49233.599999999999</v>
      </c>
      <c r="Z551" s="4">
        <v>821378.7</v>
      </c>
      <c r="AA551" s="4">
        <v>1585595.7</v>
      </c>
      <c r="AB551" s="4">
        <v>1024353.7</v>
      </c>
      <c r="AC551" s="4">
        <v>755585.2</v>
      </c>
      <c r="AD551" s="4">
        <v>2582609.7000000002</v>
      </c>
      <c r="AE551" s="2">
        <v>0</v>
      </c>
      <c r="AF551" s="4">
        <v>371846.5</v>
      </c>
      <c r="AG551" s="2">
        <v>0</v>
      </c>
      <c r="AH551" s="4">
        <v>562577.5</v>
      </c>
      <c r="AI551" s="2">
        <v>0</v>
      </c>
      <c r="AJ551" s="2">
        <v>0</v>
      </c>
      <c r="AK551" s="4">
        <v>22379430</v>
      </c>
      <c r="AL551" s="2">
        <v>0</v>
      </c>
      <c r="AM551" s="4">
        <v>28257.200000000001</v>
      </c>
      <c r="AN551" s="3">
        <f t="shared" si="32"/>
        <v>635316</v>
      </c>
      <c r="AO551">
        <f t="shared" si="33"/>
        <v>7322066.3000000007</v>
      </c>
      <c r="AP551">
        <f t="shared" si="34"/>
        <v>23342111.199999999</v>
      </c>
      <c r="AQ551" s="3">
        <f t="shared" si="35"/>
        <v>31299493.5</v>
      </c>
    </row>
    <row r="552" spans="1:43" x14ac:dyDescent="0.25">
      <c r="A552" s="2">
        <v>4</v>
      </c>
      <c r="B552" s="2">
        <v>2022</v>
      </c>
      <c r="C552" s="2">
        <v>10</v>
      </c>
      <c r="D552" s="4">
        <v>57994.7</v>
      </c>
      <c r="E552" s="4">
        <v>333936.7</v>
      </c>
      <c r="F552" s="4">
        <v>304232.59999999998</v>
      </c>
      <c r="G552" s="2">
        <v>643.5</v>
      </c>
      <c r="H552" s="4">
        <v>82838.3</v>
      </c>
      <c r="I552" s="4">
        <v>3807</v>
      </c>
      <c r="J552" s="2">
        <v>0</v>
      </c>
      <c r="K552" s="4">
        <v>2527.4</v>
      </c>
      <c r="L552" s="4">
        <v>2230.4</v>
      </c>
      <c r="M552" s="2">
        <v>0</v>
      </c>
      <c r="N552" s="2">
        <v>0</v>
      </c>
      <c r="O552" s="2">
        <v>287.2</v>
      </c>
      <c r="P552" s="4">
        <v>34957.9</v>
      </c>
      <c r="Q552" s="4">
        <v>201871.6</v>
      </c>
      <c r="R552" s="4">
        <v>189743.1</v>
      </c>
      <c r="S552" s="4">
        <v>42232.5</v>
      </c>
      <c r="T552" s="2">
        <v>0</v>
      </c>
      <c r="U552" s="4">
        <v>1281.8</v>
      </c>
      <c r="V552" s="2">
        <v>0</v>
      </c>
      <c r="W552" s="2">
        <v>0</v>
      </c>
      <c r="X552" s="4">
        <v>3027.2</v>
      </c>
      <c r="Y552" s="4">
        <v>54921.5</v>
      </c>
      <c r="Z552" s="4">
        <v>780166.1</v>
      </c>
      <c r="AA552" s="4">
        <v>1541514.4</v>
      </c>
      <c r="AB552" s="4">
        <v>1125087.3999999999</v>
      </c>
      <c r="AC552" s="4">
        <v>906076.1</v>
      </c>
      <c r="AD552" s="4">
        <v>2722708.4</v>
      </c>
      <c r="AE552" s="2">
        <v>0</v>
      </c>
      <c r="AF552" s="4">
        <v>494100.3</v>
      </c>
      <c r="AG552" s="2">
        <v>0</v>
      </c>
      <c r="AH552" s="4">
        <v>685837.5</v>
      </c>
      <c r="AI552" s="2">
        <v>0</v>
      </c>
      <c r="AJ552" s="2">
        <v>0</v>
      </c>
      <c r="AK552" s="4">
        <v>22321940</v>
      </c>
      <c r="AL552" s="2">
        <v>0</v>
      </c>
      <c r="AM552" s="4">
        <v>30949.200000000001</v>
      </c>
      <c r="AN552" s="3">
        <f t="shared" si="32"/>
        <v>788210.60000000009</v>
      </c>
      <c r="AO552">
        <f t="shared" si="33"/>
        <v>7603875.1999999993</v>
      </c>
      <c r="AP552">
        <f t="shared" si="34"/>
        <v>23532827</v>
      </c>
      <c r="AQ552" s="3">
        <f t="shared" si="35"/>
        <v>31924912.799999997</v>
      </c>
    </row>
    <row r="553" spans="1:43" x14ac:dyDescent="0.25">
      <c r="A553" s="2">
        <v>4</v>
      </c>
      <c r="B553" s="2">
        <v>2022</v>
      </c>
      <c r="C553" s="2">
        <v>11</v>
      </c>
      <c r="D553" s="4">
        <v>58769.9</v>
      </c>
      <c r="E553" s="4">
        <v>333254</v>
      </c>
      <c r="F553" s="4">
        <v>384183.5</v>
      </c>
      <c r="G553" s="2">
        <v>233.3</v>
      </c>
      <c r="H553" s="4">
        <v>127109.8</v>
      </c>
      <c r="I553" s="4">
        <v>6397.3</v>
      </c>
      <c r="J553" s="2">
        <v>0</v>
      </c>
      <c r="K553" s="4">
        <v>3628.7</v>
      </c>
      <c r="L553" s="4">
        <v>3114</v>
      </c>
      <c r="M553" s="2">
        <v>0</v>
      </c>
      <c r="N553" s="2">
        <v>0</v>
      </c>
      <c r="O553" s="2">
        <v>308.2</v>
      </c>
      <c r="P553" s="4">
        <v>34974</v>
      </c>
      <c r="Q553" s="4">
        <v>207695.9</v>
      </c>
      <c r="R553" s="4">
        <v>223301.8</v>
      </c>
      <c r="S553" s="4">
        <v>50303.199999999997</v>
      </c>
      <c r="T553" s="2">
        <v>0</v>
      </c>
      <c r="U553" s="4">
        <v>1459</v>
      </c>
      <c r="V553" s="2">
        <v>0</v>
      </c>
      <c r="W553" s="2">
        <v>0</v>
      </c>
      <c r="X553" s="2">
        <v>767.2</v>
      </c>
      <c r="Y553" s="4">
        <v>52669.4</v>
      </c>
      <c r="Z553" s="4">
        <v>787982.7</v>
      </c>
      <c r="AA553" s="4">
        <v>1696921.6000000001</v>
      </c>
      <c r="AB553" s="4">
        <v>1261749.5</v>
      </c>
      <c r="AC553" s="4">
        <v>517370.3</v>
      </c>
      <c r="AD553" s="4">
        <v>2743896.4</v>
      </c>
      <c r="AE553" s="2">
        <v>0</v>
      </c>
      <c r="AF553" s="4">
        <v>408931.7</v>
      </c>
      <c r="AG553" s="2">
        <v>0</v>
      </c>
      <c r="AH553" s="4">
        <v>543693.69999999995</v>
      </c>
      <c r="AI553" s="2">
        <v>0</v>
      </c>
      <c r="AJ553" s="2">
        <v>0</v>
      </c>
      <c r="AK553" s="4">
        <v>20761070</v>
      </c>
      <c r="AL553" s="2">
        <v>0</v>
      </c>
      <c r="AM553" s="4">
        <v>30211.7</v>
      </c>
      <c r="AN553" s="3">
        <f t="shared" si="32"/>
        <v>916690.50000000012</v>
      </c>
      <c r="AO553">
        <f t="shared" si="33"/>
        <v>7579399.1999999993</v>
      </c>
      <c r="AP553">
        <f t="shared" si="34"/>
        <v>21743907.099999998</v>
      </c>
      <c r="AQ553" s="3">
        <f t="shared" si="35"/>
        <v>30239996.799999997</v>
      </c>
    </row>
    <row r="554" spans="1:43" x14ac:dyDescent="0.25">
      <c r="A554" s="2">
        <v>4</v>
      </c>
      <c r="B554" s="2">
        <v>2022</v>
      </c>
      <c r="C554" s="2">
        <v>12</v>
      </c>
      <c r="D554" s="4">
        <v>74170.899999999994</v>
      </c>
      <c r="E554" s="4">
        <v>422365.4</v>
      </c>
      <c r="F554" s="4">
        <v>560549.4</v>
      </c>
      <c r="G554" s="2">
        <v>532.5</v>
      </c>
      <c r="H554" s="4">
        <v>220604.9</v>
      </c>
      <c r="I554" s="4">
        <v>11690.9</v>
      </c>
      <c r="J554" s="2">
        <v>0</v>
      </c>
      <c r="K554" s="4">
        <v>5760.8</v>
      </c>
      <c r="L554" s="4">
        <v>5425.7</v>
      </c>
      <c r="M554" s="2">
        <v>0</v>
      </c>
      <c r="N554" s="2">
        <v>0</v>
      </c>
      <c r="O554" s="2">
        <v>253.2</v>
      </c>
      <c r="P554" s="4">
        <v>40016.6</v>
      </c>
      <c r="Q554" s="4">
        <v>236847.3</v>
      </c>
      <c r="R554" s="4">
        <v>249697.5</v>
      </c>
      <c r="S554" s="4">
        <v>62770.6</v>
      </c>
      <c r="T554" s="2">
        <v>0</v>
      </c>
      <c r="U554" s="4">
        <v>49426.75</v>
      </c>
      <c r="V554" s="2">
        <v>0</v>
      </c>
      <c r="W554" s="2">
        <v>0</v>
      </c>
      <c r="X554" s="2">
        <v>472.1</v>
      </c>
      <c r="Y554" s="4">
        <v>59522.1</v>
      </c>
      <c r="Z554" s="4">
        <v>887242.4</v>
      </c>
      <c r="AA554" s="4">
        <v>2014371</v>
      </c>
      <c r="AB554" s="4">
        <v>1571013</v>
      </c>
      <c r="AC554" s="4">
        <v>777705.2</v>
      </c>
      <c r="AD554" s="4">
        <v>3209156.95</v>
      </c>
      <c r="AE554" s="2">
        <v>0</v>
      </c>
      <c r="AF554" s="4">
        <v>490105.4</v>
      </c>
      <c r="AG554" s="2">
        <v>0</v>
      </c>
      <c r="AH554" s="4">
        <v>725752.9</v>
      </c>
      <c r="AI554" s="2">
        <v>0</v>
      </c>
      <c r="AJ554" s="2">
        <v>0</v>
      </c>
      <c r="AK554" s="4">
        <v>19434010</v>
      </c>
      <c r="AL554" s="2">
        <v>0</v>
      </c>
      <c r="AM554" s="4">
        <v>39637.5</v>
      </c>
      <c r="AN554" s="3">
        <f t="shared" si="32"/>
        <v>1301100.5</v>
      </c>
      <c r="AO554">
        <f t="shared" si="33"/>
        <v>9158494.6999999993</v>
      </c>
      <c r="AP554">
        <f t="shared" si="34"/>
        <v>20689505.800000001</v>
      </c>
      <c r="AQ554" s="3">
        <f t="shared" si="35"/>
        <v>31149101</v>
      </c>
    </row>
    <row r="555" spans="1:43" x14ac:dyDescent="0.25">
      <c r="A555" s="2">
        <v>5</v>
      </c>
      <c r="B555" s="2">
        <v>2022</v>
      </c>
      <c r="C555" s="2">
        <v>1</v>
      </c>
      <c r="D555" s="4">
        <v>15742.5</v>
      </c>
      <c r="E555" s="4">
        <v>57525.3</v>
      </c>
      <c r="F555" s="4">
        <v>50803</v>
      </c>
      <c r="G555" s="2">
        <v>15.1</v>
      </c>
      <c r="H555" s="2">
        <v>432.8</v>
      </c>
      <c r="I555" s="2">
        <v>0</v>
      </c>
      <c r="J555" s="2">
        <v>0</v>
      </c>
      <c r="K555" s="2">
        <v>0</v>
      </c>
      <c r="L555" s="2">
        <v>0</v>
      </c>
      <c r="M555" s="2">
        <v>0</v>
      </c>
      <c r="N555" s="2">
        <v>0</v>
      </c>
      <c r="O555" s="2">
        <v>116.1</v>
      </c>
      <c r="P555" s="4">
        <v>6811.1</v>
      </c>
      <c r="Q555" s="4">
        <v>15675.5</v>
      </c>
      <c r="R555" s="4">
        <v>10458</v>
      </c>
      <c r="S555" s="4">
        <v>20572.7</v>
      </c>
      <c r="T555" s="2">
        <v>0</v>
      </c>
      <c r="U555" s="2">
        <v>0</v>
      </c>
      <c r="V555" s="2">
        <v>0</v>
      </c>
      <c r="W555" s="2">
        <v>0</v>
      </c>
      <c r="X555" s="2">
        <v>0</v>
      </c>
      <c r="Y555" s="4">
        <v>3997.9</v>
      </c>
      <c r="Z555" s="4">
        <v>85068.3</v>
      </c>
      <c r="AA555" s="4">
        <v>89703.8</v>
      </c>
      <c r="AB555" s="4">
        <v>86324.4</v>
      </c>
      <c r="AC555" s="4">
        <v>69043.600000000006</v>
      </c>
      <c r="AD555" s="4">
        <v>170875.2</v>
      </c>
      <c r="AE555" s="2">
        <v>0</v>
      </c>
      <c r="AF555" s="4">
        <v>77401.3</v>
      </c>
      <c r="AG555" s="2">
        <v>0</v>
      </c>
      <c r="AH555" s="4">
        <v>60014</v>
      </c>
      <c r="AI555" s="2">
        <v>0</v>
      </c>
      <c r="AJ555" s="2">
        <v>0</v>
      </c>
      <c r="AK555" s="2">
        <v>0</v>
      </c>
      <c r="AL555" s="2">
        <v>0</v>
      </c>
      <c r="AM555" s="2">
        <v>0</v>
      </c>
      <c r="AN555" s="3">
        <f t="shared" si="32"/>
        <v>124518.70000000001</v>
      </c>
      <c r="AO555">
        <f t="shared" si="33"/>
        <v>558646.60000000009</v>
      </c>
      <c r="AP555">
        <f t="shared" si="34"/>
        <v>137415.29999999999</v>
      </c>
      <c r="AQ555" s="3">
        <f t="shared" si="35"/>
        <v>820580.60000000009</v>
      </c>
    </row>
    <row r="556" spans="1:43" x14ac:dyDescent="0.25">
      <c r="A556" s="2">
        <v>5</v>
      </c>
      <c r="B556" s="2">
        <v>2022</v>
      </c>
      <c r="C556" s="2">
        <v>2</v>
      </c>
      <c r="D556" s="4">
        <v>22465</v>
      </c>
      <c r="E556" s="4">
        <v>88009.7</v>
      </c>
      <c r="F556" s="4">
        <v>73563.8</v>
      </c>
      <c r="G556" s="2">
        <v>12.9</v>
      </c>
      <c r="H556" s="2">
        <v>203.6</v>
      </c>
      <c r="I556" s="2">
        <v>0</v>
      </c>
      <c r="J556" s="2">
        <v>0</v>
      </c>
      <c r="K556" s="2">
        <v>0</v>
      </c>
      <c r="L556" s="2">
        <v>0</v>
      </c>
      <c r="M556" s="2">
        <v>0</v>
      </c>
      <c r="N556" s="2">
        <v>0</v>
      </c>
      <c r="O556" s="2">
        <v>103.7</v>
      </c>
      <c r="P556" s="4">
        <v>10810.1</v>
      </c>
      <c r="Q556" s="4">
        <v>17161.7</v>
      </c>
      <c r="R556" s="4">
        <v>18890.7</v>
      </c>
      <c r="S556" s="4">
        <v>16065.8</v>
      </c>
      <c r="T556" s="2">
        <v>0</v>
      </c>
      <c r="U556" s="2">
        <v>0</v>
      </c>
      <c r="V556" s="2">
        <v>0</v>
      </c>
      <c r="W556" s="2">
        <v>0</v>
      </c>
      <c r="X556" s="2">
        <v>0</v>
      </c>
      <c r="Y556" s="4">
        <v>5688.8</v>
      </c>
      <c r="Z556" s="4">
        <v>107196.7</v>
      </c>
      <c r="AA556" s="4">
        <v>129250.5</v>
      </c>
      <c r="AB556" s="4">
        <v>118724.8</v>
      </c>
      <c r="AC556" s="4">
        <v>64873.599999999999</v>
      </c>
      <c r="AD556" s="4">
        <v>182115.1</v>
      </c>
      <c r="AE556" s="2">
        <v>0</v>
      </c>
      <c r="AF556" s="4">
        <v>76880.399999999994</v>
      </c>
      <c r="AG556" s="2">
        <v>0</v>
      </c>
      <c r="AH556" s="4">
        <v>55540.800000000003</v>
      </c>
      <c r="AI556" s="2">
        <v>0</v>
      </c>
      <c r="AJ556" s="2">
        <v>0</v>
      </c>
      <c r="AK556" s="2">
        <v>0</v>
      </c>
      <c r="AL556" s="2">
        <v>0</v>
      </c>
      <c r="AM556" s="2">
        <v>0</v>
      </c>
      <c r="AN556" s="3">
        <f t="shared" si="32"/>
        <v>184255</v>
      </c>
      <c r="AO556">
        <f t="shared" si="33"/>
        <v>670881.5</v>
      </c>
      <c r="AP556">
        <f t="shared" si="34"/>
        <v>132421.20000000001</v>
      </c>
      <c r="AQ556" s="3">
        <f t="shared" si="35"/>
        <v>987557.7</v>
      </c>
    </row>
    <row r="557" spans="1:43" x14ac:dyDescent="0.25">
      <c r="A557" s="2">
        <v>5</v>
      </c>
      <c r="B557" s="2">
        <v>2022</v>
      </c>
      <c r="C557" s="2">
        <v>3</v>
      </c>
      <c r="D557" s="4">
        <v>13075.9</v>
      </c>
      <c r="E557" s="4">
        <v>40077.5</v>
      </c>
      <c r="F557" s="4">
        <v>32486.9</v>
      </c>
      <c r="G557" s="2">
        <v>16.5</v>
      </c>
      <c r="H557" s="2">
        <v>213</v>
      </c>
      <c r="I557" s="2">
        <v>0</v>
      </c>
      <c r="J557" s="2">
        <v>0</v>
      </c>
      <c r="K557" s="2">
        <v>0</v>
      </c>
      <c r="L557" s="2">
        <v>0</v>
      </c>
      <c r="M557" s="2">
        <v>0</v>
      </c>
      <c r="N557" s="2">
        <v>0</v>
      </c>
      <c r="O557" s="2">
        <v>106.6</v>
      </c>
      <c r="P557" s="4">
        <v>6210.5</v>
      </c>
      <c r="Q557" s="4">
        <v>16398</v>
      </c>
      <c r="R557" s="4">
        <v>12415.2</v>
      </c>
      <c r="S557" s="4">
        <v>23584.5</v>
      </c>
      <c r="T557" s="2">
        <v>0</v>
      </c>
      <c r="U557" s="2">
        <v>0</v>
      </c>
      <c r="V557" s="2">
        <v>0</v>
      </c>
      <c r="W557" s="2">
        <v>0</v>
      </c>
      <c r="X557" s="2">
        <v>0</v>
      </c>
      <c r="Y557" s="4">
        <v>4354.1000000000004</v>
      </c>
      <c r="Z557" s="4">
        <v>77202.8</v>
      </c>
      <c r="AA557" s="4">
        <v>76114.3</v>
      </c>
      <c r="AB557" s="4">
        <v>56973.3</v>
      </c>
      <c r="AC557" s="4">
        <v>66889.100000000006</v>
      </c>
      <c r="AD557" s="4">
        <v>195635.7</v>
      </c>
      <c r="AE557" s="2">
        <v>0</v>
      </c>
      <c r="AF557" s="4">
        <v>68584.600000000006</v>
      </c>
      <c r="AG557" s="2">
        <v>0</v>
      </c>
      <c r="AH557" s="4">
        <v>50964.4</v>
      </c>
      <c r="AI557" s="2">
        <v>0</v>
      </c>
      <c r="AJ557" s="2">
        <v>0</v>
      </c>
      <c r="AK557" s="2">
        <v>0</v>
      </c>
      <c r="AL557" s="2">
        <v>0</v>
      </c>
      <c r="AM557" s="2">
        <v>0</v>
      </c>
      <c r="AN557" s="3">
        <f t="shared" si="32"/>
        <v>85869.8</v>
      </c>
      <c r="AO557">
        <f t="shared" si="33"/>
        <v>535884.10000000009</v>
      </c>
      <c r="AP557">
        <f t="shared" si="34"/>
        <v>119549</v>
      </c>
      <c r="AQ557" s="3">
        <f t="shared" si="35"/>
        <v>741302.90000000014</v>
      </c>
    </row>
    <row r="558" spans="1:43" x14ac:dyDescent="0.25">
      <c r="A558" s="2">
        <v>5</v>
      </c>
      <c r="B558" s="2">
        <v>2022</v>
      </c>
      <c r="C558" s="2">
        <v>4</v>
      </c>
      <c r="D558" s="4">
        <v>9828.4</v>
      </c>
      <c r="E558" s="4">
        <v>30111.5</v>
      </c>
      <c r="F558" s="4">
        <v>25248.7</v>
      </c>
      <c r="G558" s="2">
        <v>16.399999999999999</v>
      </c>
      <c r="H558" s="2">
        <v>409</v>
      </c>
      <c r="I558" s="2">
        <v>0</v>
      </c>
      <c r="J558" s="2">
        <v>0</v>
      </c>
      <c r="K558" s="2">
        <v>0</v>
      </c>
      <c r="L558" s="2">
        <v>0</v>
      </c>
      <c r="M558" s="2">
        <v>0</v>
      </c>
      <c r="N558" s="2">
        <v>0</v>
      </c>
      <c r="O558" s="2">
        <v>100.5</v>
      </c>
      <c r="P558" s="4">
        <v>5984.8</v>
      </c>
      <c r="Q558" s="4">
        <v>17996.400000000001</v>
      </c>
      <c r="R558" s="4">
        <v>11159.8</v>
      </c>
      <c r="S558" s="4">
        <v>17415.3</v>
      </c>
      <c r="T558" s="2">
        <v>0</v>
      </c>
      <c r="U558" s="2">
        <v>0</v>
      </c>
      <c r="V558" s="2">
        <v>0</v>
      </c>
      <c r="W558" s="2">
        <v>0</v>
      </c>
      <c r="X558" s="2">
        <v>0</v>
      </c>
      <c r="Y558" s="4">
        <v>3862.6</v>
      </c>
      <c r="Z558" s="4">
        <v>67882.3</v>
      </c>
      <c r="AA558" s="4">
        <v>54127.6</v>
      </c>
      <c r="AB558" s="4">
        <v>45186.6</v>
      </c>
      <c r="AC558" s="4">
        <v>60607.8</v>
      </c>
      <c r="AD558" s="4">
        <v>428108</v>
      </c>
      <c r="AE558" s="2">
        <v>0</v>
      </c>
      <c r="AF558" s="4">
        <v>63627.199999999997</v>
      </c>
      <c r="AG558" s="2">
        <v>0</v>
      </c>
      <c r="AH558" s="4">
        <v>43149.599999999999</v>
      </c>
      <c r="AI558" s="2">
        <v>0</v>
      </c>
      <c r="AJ558" s="2">
        <v>0</v>
      </c>
      <c r="AK558" s="2">
        <v>0</v>
      </c>
      <c r="AL558" s="2">
        <v>0</v>
      </c>
      <c r="AM558" s="2">
        <v>0</v>
      </c>
      <c r="AN558" s="3">
        <f t="shared" si="32"/>
        <v>65614</v>
      </c>
      <c r="AO558">
        <f t="shared" si="33"/>
        <v>712431.7</v>
      </c>
      <c r="AP558">
        <f t="shared" si="34"/>
        <v>106776.79999999999</v>
      </c>
      <c r="AQ558" s="3">
        <f t="shared" si="35"/>
        <v>884822.5</v>
      </c>
    </row>
    <row r="559" spans="1:43" x14ac:dyDescent="0.25">
      <c r="A559" s="2">
        <v>5</v>
      </c>
      <c r="B559" s="2">
        <v>2022</v>
      </c>
      <c r="C559" s="2">
        <v>5</v>
      </c>
      <c r="D559" s="4">
        <v>8241.7000000000007</v>
      </c>
      <c r="E559" s="4">
        <v>27041.7</v>
      </c>
      <c r="F559" s="4">
        <v>20289.3</v>
      </c>
      <c r="G559" s="2">
        <v>10.5</v>
      </c>
      <c r="H559" s="2">
        <v>269.8</v>
      </c>
      <c r="I559" s="2">
        <v>0</v>
      </c>
      <c r="J559" s="2">
        <v>0</v>
      </c>
      <c r="K559" s="2">
        <v>0</v>
      </c>
      <c r="L559" s="2">
        <v>0</v>
      </c>
      <c r="M559" s="2">
        <v>0</v>
      </c>
      <c r="N559" s="2">
        <v>0</v>
      </c>
      <c r="O559" s="2">
        <v>85.6</v>
      </c>
      <c r="P559" s="4">
        <v>4601.7</v>
      </c>
      <c r="Q559" s="4">
        <v>14565.5</v>
      </c>
      <c r="R559" s="4">
        <v>7998.1</v>
      </c>
      <c r="S559" s="4">
        <v>16504.2</v>
      </c>
      <c r="T559" s="2">
        <v>0</v>
      </c>
      <c r="U559" s="4">
        <v>266336.67</v>
      </c>
      <c r="V559" s="2">
        <v>0</v>
      </c>
      <c r="W559" s="2">
        <v>0</v>
      </c>
      <c r="X559" s="2">
        <v>0</v>
      </c>
      <c r="Y559" s="4">
        <v>3538.1</v>
      </c>
      <c r="Z559" s="4">
        <v>62879.3</v>
      </c>
      <c r="AA559" s="4">
        <v>39975.4</v>
      </c>
      <c r="AB559" s="4">
        <v>24508.1</v>
      </c>
      <c r="AC559" s="4">
        <v>59837</v>
      </c>
      <c r="AD559" s="4">
        <v>-78054.17</v>
      </c>
      <c r="AE559" s="2">
        <v>0</v>
      </c>
      <c r="AF559" s="4">
        <v>55335.9</v>
      </c>
      <c r="AG559" s="2">
        <v>0</v>
      </c>
      <c r="AH559" s="4">
        <v>36111.800000000003</v>
      </c>
      <c r="AI559" s="2">
        <v>0</v>
      </c>
      <c r="AJ559" s="2">
        <v>0</v>
      </c>
      <c r="AK559" s="2">
        <v>0</v>
      </c>
      <c r="AL559" s="2">
        <v>0</v>
      </c>
      <c r="AM559" s="2">
        <v>0</v>
      </c>
      <c r="AN559" s="3">
        <f t="shared" si="32"/>
        <v>55853</v>
      </c>
      <c r="AO559">
        <f t="shared" si="33"/>
        <v>422775.5</v>
      </c>
      <c r="AP559">
        <f t="shared" si="34"/>
        <v>91447.700000000012</v>
      </c>
      <c r="AQ559" s="3">
        <f t="shared" si="35"/>
        <v>570076.19999999995</v>
      </c>
    </row>
    <row r="560" spans="1:43" x14ac:dyDescent="0.25">
      <c r="A560" s="2">
        <v>5</v>
      </c>
      <c r="B560" s="2">
        <v>2022</v>
      </c>
      <c r="C560" s="2">
        <v>6</v>
      </c>
      <c r="D560" s="4">
        <v>7527.6</v>
      </c>
      <c r="E560" s="4">
        <v>24294</v>
      </c>
      <c r="F560" s="4">
        <v>17752.3</v>
      </c>
      <c r="G560" s="2">
        <v>15</v>
      </c>
      <c r="H560" s="2">
        <v>166.7</v>
      </c>
      <c r="I560" s="2">
        <v>0</v>
      </c>
      <c r="J560" s="2">
        <v>0</v>
      </c>
      <c r="K560" s="2">
        <v>0</v>
      </c>
      <c r="L560" s="2">
        <v>0</v>
      </c>
      <c r="M560" s="2">
        <v>0</v>
      </c>
      <c r="N560" s="2">
        <v>0</v>
      </c>
      <c r="O560" s="2">
        <v>114.6</v>
      </c>
      <c r="P560" s="4">
        <v>4130.8</v>
      </c>
      <c r="Q560" s="4">
        <v>15059</v>
      </c>
      <c r="R560" s="4">
        <v>5425.4</v>
      </c>
      <c r="S560" s="2">
        <v>0</v>
      </c>
      <c r="T560" s="2">
        <v>0</v>
      </c>
      <c r="U560" s="2">
        <v>0</v>
      </c>
      <c r="V560" s="2">
        <v>0</v>
      </c>
      <c r="W560" s="2">
        <v>0</v>
      </c>
      <c r="X560" s="2">
        <v>0</v>
      </c>
      <c r="Y560" s="4">
        <v>3159.5</v>
      </c>
      <c r="Z560" s="4">
        <v>61205.2</v>
      </c>
      <c r="AA560" s="4">
        <v>43358.3</v>
      </c>
      <c r="AB560" s="4">
        <v>40367.800000000003</v>
      </c>
      <c r="AC560" s="4">
        <v>55765</v>
      </c>
      <c r="AD560" s="4">
        <v>180783.2</v>
      </c>
      <c r="AE560" s="2">
        <v>0</v>
      </c>
      <c r="AF560" s="4">
        <v>60372</v>
      </c>
      <c r="AG560" s="2">
        <v>0</v>
      </c>
      <c r="AH560" s="4">
        <v>40965.599999999999</v>
      </c>
      <c r="AI560" s="2">
        <v>0</v>
      </c>
      <c r="AJ560" s="2">
        <v>0</v>
      </c>
      <c r="AK560" s="2">
        <v>0</v>
      </c>
      <c r="AL560" s="2">
        <v>0</v>
      </c>
      <c r="AM560" s="2">
        <v>0</v>
      </c>
      <c r="AN560" s="3">
        <f t="shared" si="32"/>
        <v>49755.599999999991</v>
      </c>
      <c r="AO560">
        <f t="shared" si="33"/>
        <v>409368.8</v>
      </c>
      <c r="AP560">
        <f t="shared" si="34"/>
        <v>101337.60000000001</v>
      </c>
      <c r="AQ560" s="3">
        <f t="shared" si="35"/>
        <v>560462</v>
      </c>
    </row>
    <row r="561" spans="1:43" x14ac:dyDescent="0.25">
      <c r="A561" s="2">
        <v>5</v>
      </c>
      <c r="B561" s="2">
        <v>2022</v>
      </c>
      <c r="C561" s="2">
        <v>7</v>
      </c>
      <c r="D561" s="4">
        <v>6647.4</v>
      </c>
      <c r="E561" s="4">
        <v>21536.1</v>
      </c>
      <c r="F561" s="4">
        <v>13587.2</v>
      </c>
      <c r="G561" s="2">
        <v>9.3000000000000007</v>
      </c>
      <c r="H561" s="2">
        <v>43.9</v>
      </c>
      <c r="I561" s="2">
        <v>0</v>
      </c>
      <c r="J561" s="2">
        <v>0</v>
      </c>
      <c r="K561" s="2">
        <v>0</v>
      </c>
      <c r="L561" s="2">
        <v>0</v>
      </c>
      <c r="M561" s="2">
        <v>0</v>
      </c>
      <c r="N561" s="2">
        <v>0</v>
      </c>
      <c r="O561" s="2">
        <v>198.8</v>
      </c>
      <c r="P561" s="4">
        <v>3250.8</v>
      </c>
      <c r="Q561" s="4">
        <v>11350.6</v>
      </c>
      <c r="R561" s="4">
        <v>4349.3</v>
      </c>
      <c r="S561" s="2">
        <v>0</v>
      </c>
      <c r="T561" s="2">
        <v>0</v>
      </c>
      <c r="U561" s="2">
        <v>0</v>
      </c>
      <c r="V561" s="2">
        <v>0</v>
      </c>
      <c r="W561" s="2">
        <v>0</v>
      </c>
      <c r="X561" s="2">
        <v>0</v>
      </c>
      <c r="Y561" s="4">
        <v>2513.1</v>
      </c>
      <c r="Z561" s="4">
        <v>51598.3</v>
      </c>
      <c r="AA561" s="4">
        <v>45009.2</v>
      </c>
      <c r="AB561" s="4">
        <v>36061.4</v>
      </c>
      <c r="AC561" s="4">
        <v>56925.3</v>
      </c>
      <c r="AD561" s="4">
        <v>153641.79999999999</v>
      </c>
      <c r="AE561" s="2">
        <v>0</v>
      </c>
      <c r="AF561" s="4">
        <v>49229.1</v>
      </c>
      <c r="AG561" s="2">
        <v>0</v>
      </c>
      <c r="AH561" s="4">
        <v>34686.1</v>
      </c>
      <c r="AI561" s="2">
        <v>0</v>
      </c>
      <c r="AJ561" s="2">
        <v>0</v>
      </c>
      <c r="AK561" s="2">
        <v>0</v>
      </c>
      <c r="AL561" s="2">
        <v>0</v>
      </c>
      <c r="AM561" s="2">
        <v>0</v>
      </c>
      <c r="AN561" s="3">
        <f t="shared" si="32"/>
        <v>41823.9</v>
      </c>
      <c r="AO561">
        <f t="shared" si="33"/>
        <v>364898.6</v>
      </c>
      <c r="AP561">
        <f t="shared" si="34"/>
        <v>83915.199999999997</v>
      </c>
      <c r="AQ561" s="3">
        <f t="shared" si="35"/>
        <v>490637.7</v>
      </c>
    </row>
    <row r="562" spans="1:43" x14ac:dyDescent="0.25">
      <c r="A562" s="2">
        <v>5</v>
      </c>
      <c r="B562" s="2">
        <v>2022</v>
      </c>
      <c r="C562" s="2">
        <v>8</v>
      </c>
      <c r="D562" s="4">
        <v>6348.7</v>
      </c>
      <c r="E562" s="4">
        <v>21316.3</v>
      </c>
      <c r="F562" s="4">
        <v>13135.3</v>
      </c>
      <c r="G562" s="2">
        <v>5.8</v>
      </c>
      <c r="H562" s="2">
        <v>33.6</v>
      </c>
      <c r="I562" s="2">
        <v>0</v>
      </c>
      <c r="J562" s="2">
        <v>0</v>
      </c>
      <c r="K562" s="2">
        <v>0</v>
      </c>
      <c r="L562" s="2">
        <v>0</v>
      </c>
      <c r="M562" s="2">
        <v>0</v>
      </c>
      <c r="N562" s="2">
        <v>0</v>
      </c>
      <c r="O562" s="2">
        <v>818.6</v>
      </c>
      <c r="P562" s="4">
        <v>3440</v>
      </c>
      <c r="Q562" s="4">
        <v>12422.5</v>
      </c>
      <c r="R562" s="4">
        <v>4685.3</v>
      </c>
      <c r="S562" s="2">
        <v>0</v>
      </c>
      <c r="T562" s="2">
        <v>0</v>
      </c>
      <c r="U562" s="2">
        <v>0</v>
      </c>
      <c r="V562" s="2">
        <v>0</v>
      </c>
      <c r="W562" s="2">
        <v>0</v>
      </c>
      <c r="X562" s="2">
        <v>0</v>
      </c>
      <c r="Y562" s="4">
        <v>2702.9</v>
      </c>
      <c r="Z562" s="4">
        <v>51953.599999999999</v>
      </c>
      <c r="AA562" s="4">
        <v>41886.400000000001</v>
      </c>
      <c r="AB562" s="4">
        <v>30406.3</v>
      </c>
      <c r="AC562" s="4">
        <v>63273.2</v>
      </c>
      <c r="AD562" s="4">
        <v>146219.4</v>
      </c>
      <c r="AE562" s="2">
        <v>0</v>
      </c>
      <c r="AF562" s="4">
        <v>54413.2</v>
      </c>
      <c r="AG562" s="2">
        <v>0</v>
      </c>
      <c r="AH562" s="4">
        <v>38933.800000000003</v>
      </c>
      <c r="AI562" s="2">
        <v>0</v>
      </c>
      <c r="AJ562" s="2">
        <v>0</v>
      </c>
      <c r="AK562" s="2">
        <v>0</v>
      </c>
      <c r="AL562" s="2">
        <v>0</v>
      </c>
      <c r="AM562" s="2">
        <v>0</v>
      </c>
      <c r="AN562" s="3">
        <f t="shared" si="32"/>
        <v>40839.700000000004</v>
      </c>
      <c r="AO562">
        <f t="shared" si="33"/>
        <v>357808.19999999995</v>
      </c>
      <c r="AP562">
        <f t="shared" si="34"/>
        <v>93347</v>
      </c>
      <c r="AQ562" s="3">
        <f t="shared" si="35"/>
        <v>491994.89999999997</v>
      </c>
    </row>
    <row r="563" spans="1:43" x14ac:dyDescent="0.25">
      <c r="A563" s="2">
        <v>5</v>
      </c>
      <c r="B563" s="2">
        <v>2022</v>
      </c>
      <c r="C563" s="2">
        <v>9</v>
      </c>
      <c r="D563" s="4">
        <v>6914.7</v>
      </c>
      <c r="E563" s="4">
        <v>22903.8</v>
      </c>
      <c r="F563" s="4">
        <v>14102.8</v>
      </c>
      <c r="G563" s="2">
        <v>15.4</v>
      </c>
      <c r="H563" s="2">
        <v>30.1</v>
      </c>
      <c r="I563" s="2">
        <v>0</v>
      </c>
      <c r="J563" s="2">
        <v>0</v>
      </c>
      <c r="K563" s="2">
        <v>0</v>
      </c>
      <c r="L563" s="2">
        <v>0</v>
      </c>
      <c r="M563" s="2">
        <v>0</v>
      </c>
      <c r="N563" s="2">
        <v>0</v>
      </c>
      <c r="O563" s="2">
        <v>188.6</v>
      </c>
      <c r="P563" s="4">
        <v>5484.8</v>
      </c>
      <c r="Q563" s="4">
        <v>12645</v>
      </c>
      <c r="R563" s="4">
        <v>5252</v>
      </c>
      <c r="S563" s="2">
        <v>0</v>
      </c>
      <c r="T563" s="2">
        <v>0</v>
      </c>
      <c r="U563" s="2">
        <v>0</v>
      </c>
      <c r="V563" s="2">
        <v>0</v>
      </c>
      <c r="W563" s="2">
        <v>0</v>
      </c>
      <c r="X563" s="2">
        <v>0</v>
      </c>
      <c r="Y563" s="4">
        <v>3684.8</v>
      </c>
      <c r="Z563" s="4">
        <v>53761</v>
      </c>
      <c r="AA563" s="4">
        <v>46807.199999999997</v>
      </c>
      <c r="AB563" s="4">
        <v>37611.5</v>
      </c>
      <c r="AC563" s="4">
        <v>55093.5</v>
      </c>
      <c r="AD563" s="4">
        <v>154651.1</v>
      </c>
      <c r="AE563" s="2">
        <v>0</v>
      </c>
      <c r="AF563" s="4">
        <v>47122.1</v>
      </c>
      <c r="AG563" s="2">
        <v>0</v>
      </c>
      <c r="AH563" s="4">
        <v>29340.400000000001</v>
      </c>
      <c r="AI563" s="2">
        <v>0</v>
      </c>
      <c r="AJ563" s="2">
        <v>0</v>
      </c>
      <c r="AK563" s="2">
        <v>0</v>
      </c>
      <c r="AL563" s="2">
        <v>0</v>
      </c>
      <c r="AM563" s="2">
        <v>0</v>
      </c>
      <c r="AN563" s="3">
        <f t="shared" si="32"/>
        <v>43966.8</v>
      </c>
      <c r="AO563">
        <f t="shared" si="33"/>
        <v>375179.5</v>
      </c>
      <c r="AP563">
        <f t="shared" si="34"/>
        <v>76462.5</v>
      </c>
      <c r="AQ563" s="3">
        <f t="shared" si="35"/>
        <v>495608.8</v>
      </c>
    </row>
    <row r="564" spans="1:43" x14ac:dyDescent="0.25">
      <c r="A564" s="2">
        <v>5</v>
      </c>
      <c r="B564" s="2">
        <v>2022</v>
      </c>
      <c r="C564" s="2">
        <v>10</v>
      </c>
      <c r="D564" s="4">
        <v>7798.5</v>
      </c>
      <c r="E564" s="4">
        <v>25277.3</v>
      </c>
      <c r="F564" s="4">
        <v>17367.7</v>
      </c>
      <c r="G564" s="2">
        <v>3.5</v>
      </c>
      <c r="H564" s="2">
        <v>178.6</v>
      </c>
      <c r="I564" s="2">
        <v>0</v>
      </c>
      <c r="J564" s="2">
        <v>0</v>
      </c>
      <c r="K564" s="2">
        <v>0</v>
      </c>
      <c r="L564" s="2">
        <v>0</v>
      </c>
      <c r="M564" s="2">
        <v>0</v>
      </c>
      <c r="N564" s="2">
        <v>0</v>
      </c>
      <c r="O564" s="2">
        <v>200.6</v>
      </c>
      <c r="P564" s="4">
        <v>4058.6</v>
      </c>
      <c r="Q564" s="4">
        <v>13554.1</v>
      </c>
      <c r="R564" s="4">
        <v>4746.3</v>
      </c>
      <c r="S564" s="2">
        <v>0</v>
      </c>
      <c r="T564" s="2">
        <v>0</v>
      </c>
      <c r="U564" s="2">
        <v>0</v>
      </c>
      <c r="V564" s="2">
        <v>0</v>
      </c>
      <c r="W564" s="2">
        <v>0</v>
      </c>
      <c r="X564" s="2">
        <v>0</v>
      </c>
      <c r="Y564" s="4">
        <v>4066.5</v>
      </c>
      <c r="Z564" s="4">
        <v>54817.599999999999</v>
      </c>
      <c r="AA564" s="4">
        <v>54917.5</v>
      </c>
      <c r="AB564" s="4">
        <v>42742</v>
      </c>
      <c r="AC564" s="4">
        <v>43514.400000000001</v>
      </c>
      <c r="AD564" s="4">
        <v>190313.2</v>
      </c>
      <c r="AE564" s="2">
        <v>0</v>
      </c>
      <c r="AF564" s="4">
        <v>60160.7</v>
      </c>
      <c r="AG564" s="2">
        <v>0</v>
      </c>
      <c r="AH564" s="4">
        <v>37807.300000000003</v>
      </c>
      <c r="AI564" s="2">
        <v>0</v>
      </c>
      <c r="AJ564" s="2">
        <v>0</v>
      </c>
      <c r="AK564" s="2">
        <v>0</v>
      </c>
      <c r="AL564" s="2">
        <v>0</v>
      </c>
      <c r="AM564" s="2">
        <v>0</v>
      </c>
      <c r="AN564" s="3">
        <f t="shared" si="32"/>
        <v>50625.599999999999</v>
      </c>
      <c r="AO564">
        <f t="shared" si="33"/>
        <v>412930.80000000005</v>
      </c>
      <c r="AP564">
        <f t="shared" si="34"/>
        <v>97968</v>
      </c>
      <c r="AQ564" s="3">
        <f t="shared" si="35"/>
        <v>561524.4</v>
      </c>
    </row>
    <row r="565" spans="1:43" x14ac:dyDescent="0.25">
      <c r="A565" s="2">
        <v>5</v>
      </c>
      <c r="B565" s="2">
        <v>2022</v>
      </c>
      <c r="C565" s="2">
        <v>11</v>
      </c>
      <c r="D565" s="4">
        <v>8566.6</v>
      </c>
      <c r="E565" s="4">
        <v>28381.4</v>
      </c>
      <c r="F565" s="4">
        <v>20778.7</v>
      </c>
      <c r="G565" s="2">
        <v>7.1</v>
      </c>
      <c r="H565" s="2">
        <v>110.8</v>
      </c>
      <c r="I565" s="2">
        <v>0</v>
      </c>
      <c r="J565" s="2">
        <v>0</v>
      </c>
      <c r="K565" s="2">
        <v>0</v>
      </c>
      <c r="L565" s="2">
        <v>0</v>
      </c>
      <c r="M565" s="2">
        <v>0</v>
      </c>
      <c r="N565" s="2">
        <v>0</v>
      </c>
      <c r="O565" s="2">
        <v>141.5</v>
      </c>
      <c r="P565" s="4">
        <v>3772.2</v>
      </c>
      <c r="Q565" s="4">
        <v>12799.6</v>
      </c>
      <c r="R565" s="4">
        <v>6260.5</v>
      </c>
      <c r="S565" s="2">
        <v>0</v>
      </c>
      <c r="T565" s="2">
        <v>0</v>
      </c>
      <c r="U565" s="2">
        <v>0</v>
      </c>
      <c r="V565" s="2">
        <v>0</v>
      </c>
      <c r="W565" s="2">
        <v>0</v>
      </c>
      <c r="X565" s="2">
        <v>0</v>
      </c>
      <c r="Y565" s="4">
        <v>4125.8</v>
      </c>
      <c r="Z565" s="4">
        <v>55535.1</v>
      </c>
      <c r="AA565" s="4">
        <v>63990.7</v>
      </c>
      <c r="AB565" s="4">
        <v>46453.599999999999</v>
      </c>
      <c r="AC565" s="4">
        <v>37167.1</v>
      </c>
      <c r="AD565" s="4">
        <v>185238.5</v>
      </c>
      <c r="AE565" s="2">
        <v>0</v>
      </c>
      <c r="AF565" s="4">
        <v>48718.6</v>
      </c>
      <c r="AG565" s="2">
        <v>0</v>
      </c>
      <c r="AH565" s="4">
        <v>33482.6</v>
      </c>
      <c r="AI565" s="2">
        <v>0</v>
      </c>
      <c r="AJ565" s="2">
        <v>0</v>
      </c>
      <c r="AK565" s="2">
        <v>0</v>
      </c>
      <c r="AL565" s="2">
        <v>0</v>
      </c>
      <c r="AM565" s="2">
        <v>0</v>
      </c>
      <c r="AN565" s="3">
        <f t="shared" si="32"/>
        <v>57844.6</v>
      </c>
      <c r="AO565">
        <f t="shared" si="33"/>
        <v>415484.6</v>
      </c>
      <c r="AP565">
        <f t="shared" si="34"/>
        <v>82201.2</v>
      </c>
      <c r="AQ565" s="3">
        <f t="shared" si="35"/>
        <v>555530.39999999991</v>
      </c>
    </row>
    <row r="566" spans="1:43" x14ac:dyDescent="0.25">
      <c r="A566" s="2">
        <v>5</v>
      </c>
      <c r="B566" s="2">
        <v>2022</v>
      </c>
      <c r="C566" s="2">
        <v>12</v>
      </c>
      <c r="D566" s="4">
        <v>11753.5</v>
      </c>
      <c r="E566" s="4">
        <v>38330.300000000003</v>
      </c>
      <c r="F566" s="4">
        <v>28661.9</v>
      </c>
      <c r="G566" s="2">
        <v>15.1</v>
      </c>
      <c r="H566" s="2">
        <v>317.89999999999998</v>
      </c>
      <c r="I566" s="2">
        <v>0</v>
      </c>
      <c r="J566" s="2">
        <v>0</v>
      </c>
      <c r="K566" s="2">
        <v>0</v>
      </c>
      <c r="L566" s="2">
        <v>0</v>
      </c>
      <c r="M566" s="2">
        <v>0</v>
      </c>
      <c r="N566" s="2">
        <v>0</v>
      </c>
      <c r="O566" s="2">
        <v>108.2</v>
      </c>
      <c r="P566" s="4">
        <v>6757.8</v>
      </c>
      <c r="Q566" s="4">
        <v>15675.7</v>
      </c>
      <c r="R566" s="4">
        <v>7879.3</v>
      </c>
      <c r="S566" s="2">
        <v>0</v>
      </c>
      <c r="T566" s="2">
        <v>0</v>
      </c>
      <c r="U566" s="2">
        <v>0</v>
      </c>
      <c r="V566" s="2">
        <v>0</v>
      </c>
      <c r="W566" s="2">
        <v>0</v>
      </c>
      <c r="X566" s="2">
        <v>0</v>
      </c>
      <c r="Y566" s="4">
        <v>4440.2</v>
      </c>
      <c r="Z566" s="4">
        <v>67845.899999999994</v>
      </c>
      <c r="AA566" s="4">
        <v>87846.399999999994</v>
      </c>
      <c r="AB566" s="4">
        <v>61502.8</v>
      </c>
      <c r="AC566" s="4">
        <v>48143</v>
      </c>
      <c r="AD566" s="4">
        <v>207941.3</v>
      </c>
      <c r="AE566" s="2">
        <v>0</v>
      </c>
      <c r="AF566" s="4">
        <v>59977.8</v>
      </c>
      <c r="AG566" s="2">
        <v>0</v>
      </c>
      <c r="AH566" s="4">
        <v>33219.1</v>
      </c>
      <c r="AI566" s="2">
        <v>0</v>
      </c>
      <c r="AJ566" s="2">
        <v>0</v>
      </c>
      <c r="AK566" s="2">
        <v>0</v>
      </c>
      <c r="AL566" s="2">
        <v>0</v>
      </c>
      <c r="AM566" s="2">
        <v>0</v>
      </c>
      <c r="AN566" s="3">
        <f t="shared" si="32"/>
        <v>79078.700000000012</v>
      </c>
      <c r="AO566">
        <f t="shared" si="33"/>
        <v>508140.6</v>
      </c>
      <c r="AP566">
        <f t="shared" si="34"/>
        <v>93196.9</v>
      </c>
      <c r="AQ566" s="3">
        <f t="shared" si="35"/>
        <v>680416.20000000007</v>
      </c>
    </row>
    <row r="567" spans="1:43" x14ac:dyDescent="0.25">
      <c r="A567" s="2">
        <v>6</v>
      </c>
      <c r="B567" s="2">
        <v>2022</v>
      </c>
      <c r="C567" s="2">
        <v>1</v>
      </c>
      <c r="D567" s="4">
        <v>63520.1</v>
      </c>
      <c r="E567" s="4">
        <v>268416.5</v>
      </c>
      <c r="F567" s="4">
        <v>469946</v>
      </c>
      <c r="G567" s="2">
        <v>37</v>
      </c>
      <c r="H567" s="4">
        <v>8435.2999999999993</v>
      </c>
      <c r="I567" s="2">
        <v>0</v>
      </c>
      <c r="J567" s="2">
        <v>-812.2</v>
      </c>
      <c r="K567" s="4">
        <v>1585.3</v>
      </c>
      <c r="L567" s="4">
        <v>6969.4</v>
      </c>
      <c r="M567" s="2">
        <v>0</v>
      </c>
      <c r="N567" s="2">
        <v>0</v>
      </c>
      <c r="O567" s="2">
        <v>76.599999999999994</v>
      </c>
      <c r="P567" s="4">
        <v>33366.9</v>
      </c>
      <c r="Q567" s="4">
        <v>127088</v>
      </c>
      <c r="R567" s="4">
        <v>123498.9</v>
      </c>
      <c r="S567" s="4">
        <v>70902.8</v>
      </c>
      <c r="T567" s="2">
        <v>16.600000000000001</v>
      </c>
      <c r="U567" s="2">
        <v>135.69999999999999</v>
      </c>
      <c r="V567" s="2">
        <v>0</v>
      </c>
      <c r="W567" s="2">
        <v>0</v>
      </c>
      <c r="X567" s="4">
        <v>3323.5</v>
      </c>
      <c r="Y567" s="4">
        <v>67230.399999999994</v>
      </c>
      <c r="Z567" s="4">
        <v>770190.6</v>
      </c>
      <c r="AA567" s="4">
        <v>1085277</v>
      </c>
      <c r="AB567" s="4">
        <v>881958</v>
      </c>
      <c r="AC567" s="4">
        <v>476945.1</v>
      </c>
      <c r="AD567" s="4">
        <v>2166955.4</v>
      </c>
      <c r="AE567" s="2">
        <v>-0.6</v>
      </c>
      <c r="AF567" s="4">
        <v>1608928.1</v>
      </c>
      <c r="AG567" s="4">
        <v>51475.040000000001</v>
      </c>
      <c r="AH567" s="4">
        <v>8818869.3599999994</v>
      </c>
      <c r="AI567" s="2">
        <v>0</v>
      </c>
      <c r="AJ567" s="2">
        <v>0</v>
      </c>
      <c r="AK567" s="4">
        <v>60640258.060000002</v>
      </c>
      <c r="AL567" s="2">
        <v>0</v>
      </c>
      <c r="AM567" s="4">
        <v>228300.1</v>
      </c>
      <c r="AN567" s="3">
        <f t="shared" si="32"/>
        <v>818097.40000000014</v>
      </c>
      <c r="AO567">
        <f t="shared" si="33"/>
        <v>5806965.5</v>
      </c>
      <c r="AP567">
        <f t="shared" si="34"/>
        <v>71347830.060000002</v>
      </c>
      <c r="AQ567" s="3">
        <f t="shared" si="35"/>
        <v>77972892.960000008</v>
      </c>
    </row>
    <row r="568" spans="1:43" x14ac:dyDescent="0.25">
      <c r="A568" s="2">
        <v>6</v>
      </c>
      <c r="B568" s="2">
        <v>2022</v>
      </c>
      <c r="C568" s="2">
        <v>2</v>
      </c>
      <c r="D568" s="4">
        <v>66727.399999999994</v>
      </c>
      <c r="E568" s="4">
        <v>317423.2</v>
      </c>
      <c r="F568" s="4">
        <v>659712.80000000005</v>
      </c>
      <c r="G568" s="2">
        <v>28.1</v>
      </c>
      <c r="H568" s="4">
        <v>5784.1</v>
      </c>
      <c r="I568" s="2">
        <v>0</v>
      </c>
      <c r="J568" s="2">
        <v>-23.4</v>
      </c>
      <c r="K568" s="4">
        <v>3206.5</v>
      </c>
      <c r="L568" s="4">
        <v>9731.4</v>
      </c>
      <c r="M568" s="2">
        <v>0</v>
      </c>
      <c r="N568" s="2">
        <v>0</v>
      </c>
      <c r="O568" s="2">
        <v>129.1</v>
      </c>
      <c r="P568" s="4">
        <v>50879.4</v>
      </c>
      <c r="Q568" s="4">
        <v>150455.70000000001</v>
      </c>
      <c r="R568" s="4">
        <v>160536.20000000001</v>
      </c>
      <c r="S568" s="4">
        <v>115786.7</v>
      </c>
      <c r="T568" s="2">
        <v>594</v>
      </c>
      <c r="U568" s="4">
        <v>-15607.84</v>
      </c>
      <c r="V568" s="2">
        <v>0</v>
      </c>
      <c r="W568" s="2">
        <v>0</v>
      </c>
      <c r="X568" s="4">
        <v>2953.2</v>
      </c>
      <c r="Y568" s="4">
        <v>100500</v>
      </c>
      <c r="Z568" s="4">
        <v>828237</v>
      </c>
      <c r="AA568" s="4">
        <v>1153970.8</v>
      </c>
      <c r="AB568" s="4">
        <v>878295.7</v>
      </c>
      <c r="AC568" s="4">
        <v>382463.6</v>
      </c>
      <c r="AD568" s="4">
        <v>2344721.04</v>
      </c>
      <c r="AE568" s="4">
        <v>93621.83</v>
      </c>
      <c r="AF568" s="4">
        <v>1339246.3700000001</v>
      </c>
      <c r="AG568" s="4">
        <v>110697.98</v>
      </c>
      <c r="AH568" s="4">
        <v>6305973.1200000001</v>
      </c>
      <c r="AI568" s="2">
        <v>0</v>
      </c>
      <c r="AJ568" s="2">
        <v>0</v>
      </c>
      <c r="AK568" s="4">
        <v>52206788.859999999</v>
      </c>
      <c r="AL568" s="2">
        <v>0</v>
      </c>
      <c r="AM568" s="4">
        <v>197202.6</v>
      </c>
      <c r="AN568" s="3">
        <f t="shared" si="32"/>
        <v>1062590.1000000001</v>
      </c>
      <c r="AO568">
        <f t="shared" si="33"/>
        <v>6153914.5999999996</v>
      </c>
      <c r="AP568">
        <f t="shared" si="34"/>
        <v>60253530.759999998</v>
      </c>
      <c r="AQ568" s="3">
        <f t="shared" si="35"/>
        <v>67470035.459999993</v>
      </c>
    </row>
    <row r="569" spans="1:43" x14ac:dyDescent="0.25">
      <c r="A569" s="2">
        <v>6</v>
      </c>
      <c r="B569" s="2">
        <v>2022</v>
      </c>
      <c r="C569" s="2">
        <v>3</v>
      </c>
      <c r="D569" s="4">
        <v>57649.2</v>
      </c>
      <c r="E569" s="4">
        <v>238941.6</v>
      </c>
      <c r="F569" s="4">
        <v>452592.8</v>
      </c>
      <c r="G569" s="2">
        <v>42.2</v>
      </c>
      <c r="H569" s="4">
        <v>4806.3</v>
      </c>
      <c r="I569" s="2">
        <v>0</v>
      </c>
      <c r="J569" s="2">
        <v>26.2</v>
      </c>
      <c r="K569" s="4">
        <v>2140.1</v>
      </c>
      <c r="L569" s="4">
        <v>5924.4</v>
      </c>
      <c r="M569" s="2">
        <v>0</v>
      </c>
      <c r="N569" s="2">
        <v>0</v>
      </c>
      <c r="O569" s="2">
        <v>150.9</v>
      </c>
      <c r="P569" s="4">
        <v>30070.400000000001</v>
      </c>
      <c r="Q569" s="4">
        <v>114007.1</v>
      </c>
      <c r="R569" s="4">
        <v>110086.9</v>
      </c>
      <c r="S569" s="4">
        <v>54020.800000000003</v>
      </c>
      <c r="T569" s="2">
        <v>958.1</v>
      </c>
      <c r="U569" s="2">
        <v>0</v>
      </c>
      <c r="V569" s="2">
        <v>0</v>
      </c>
      <c r="W569" s="2">
        <v>0</v>
      </c>
      <c r="X569" s="4">
        <v>2943</v>
      </c>
      <c r="Y569" s="4">
        <v>62658</v>
      </c>
      <c r="Z569" s="4">
        <v>682109.3</v>
      </c>
      <c r="AA569" s="4">
        <v>964334.4</v>
      </c>
      <c r="AB569" s="4">
        <v>756645.4</v>
      </c>
      <c r="AC569" s="4">
        <v>382991</v>
      </c>
      <c r="AD569" s="4">
        <v>2591733.5</v>
      </c>
      <c r="AE569" s="2">
        <v>0</v>
      </c>
      <c r="AF569" s="4">
        <v>1631910.1</v>
      </c>
      <c r="AG569" s="4">
        <v>74105.279999999999</v>
      </c>
      <c r="AH569" s="4">
        <v>8269081.4199999999</v>
      </c>
      <c r="AI569" s="2">
        <v>0</v>
      </c>
      <c r="AJ569" s="2">
        <v>0</v>
      </c>
      <c r="AK569" s="4">
        <v>44384221.380000003</v>
      </c>
      <c r="AL569" s="2">
        <v>0</v>
      </c>
      <c r="AM569" s="4">
        <v>204747.6</v>
      </c>
      <c r="AN569" s="3">
        <f t="shared" si="32"/>
        <v>762122.79999999993</v>
      </c>
      <c r="AO569">
        <f t="shared" si="33"/>
        <v>5752708.7999999998</v>
      </c>
      <c r="AP569">
        <f t="shared" si="34"/>
        <v>54564065.780000009</v>
      </c>
      <c r="AQ569" s="3">
        <f t="shared" si="35"/>
        <v>61078897.38000001</v>
      </c>
    </row>
    <row r="570" spans="1:43" x14ac:dyDescent="0.25">
      <c r="A570" s="2">
        <v>6</v>
      </c>
      <c r="B570" s="2">
        <v>2022</v>
      </c>
      <c r="C570" s="2">
        <v>4</v>
      </c>
      <c r="D570" s="4">
        <v>53011.7</v>
      </c>
      <c r="E570" s="4">
        <v>212053.9</v>
      </c>
      <c r="F570" s="4">
        <v>356418.6</v>
      </c>
      <c r="G570" s="2">
        <v>32.9</v>
      </c>
      <c r="H570" s="4">
        <v>5890.7</v>
      </c>
      <c r="I570" s="2">
        <v>0</v>
      </c>
      <c r="J570" s="2">
        <v>23</v>
      </c>
      <c r="K570" s="4">
        <v>1884.3</v>
      </c>
      <c r="L570" s="4">
        <v>14007.9</v>
      </c>
      <c r="M570" s="2">
        <v>0</v>
      </c>
      <c r="N570" s="2">
        <v>0</v>
      </c>
      <c r="O570" s="4">
        <v>1027.4000000000001</v>
      </c>
      <c r="P570" s="4">
        <v>22869.1</v>
      </c>
      <c r="Q570" s="4">
        <v>103865.8</v>
      </c>
      <c r="R570" s="4">
        <v>102011.4</v>
      </c>
      <c r="S570" s="4">
        <v>45590.8</v>
      </c>
      <c r="T570" s="4">
        <v>5171.6000000000004</v>
      </c>
      <c r="U570" s="4">
        <v>117916.91</v>
      </c>
      <c r="V570" s="2">
        <v>0</v>
      </c>
      <c r="W570" s="2">
        <v>0</v>
      </c>
      <c r="X570" s="4">
        <v>3085.4</v>
      </c>
      <c r="Y570" s="4">
        <v>49578.9</v>
      </c>
      <c r="Z570" s="4">
        <v>683644.6</v>
      </c>
      <c r="AA570" s="4">
        <v>937602.6</v>
      </c>
      <c r="AB570" s="4">
        <v>725542</v>
      </c>
      <c r="AC570" s="4">
        <v>359164.9</v>
      </c>
      <c r="AD570" s="4">
        <v>2328778.79</v>
      </c>
      <c r="AE570" s="2">
        <v>0</v>
      </c>
      <c r="AF570" s="4">
        <v>1462255.7</v>
      </c>
      <c r="AG570" s="2">
        <v>0</v>
      </c>
      <c r="AH570" s="4">
        <v>7371130.4000000004</v>
      </c>
      <c r="AI570" s="2">
        <v>0</v>
      </c>
      <c r="AJ570" s="2">
        <v>0</v>
      </c>
      <c r="AK570" s="4">
        <v>45212386.399999999</v>
      </c>
      <c r="AL570" s="2">
        <v>0</v>
      </c>
      <c r="AM570" s="4">
        <v>187907.20000000001</v>
      </c>
      <c r="AN570" s="3">
        <f t="shared" si="32"/>
        <v>643323</v>
      </c>
      <c r="AO570">
        <f t="shared" si="33"/>
        <v>5485850.2000000002</v>
      </c>
      <c r="AP570">
        <f t="shared" si="34"/>
        <v>54233679.700000003</v>
      </c>
      <c r="AQ570" s="3">
        <f t="shared" si="35"/>
        <v>60362852.900000006</v>
      </c>
    </row>
    <row r="571" spans="1:43" x14ac:dyDescent="0.25">
      <c r="A571" s="2">
        <v>6</v>
      </c>
      <c r="B571" s="2">
        <v>2022</v>
      </c>
      <c r="C571" s="2">
        <v>5</v>
      </c>
      <c r="D571" s="4">
        <v>50917.7</v>
      </c>
      <c r="E571" s="4">
        <v>200556.79999999999</v>
      </c>
      <c r="F571" s="4">
        <v>333747.20000000001</v>
      </c>
      <c r="G571" s="2">
        <v>34.6</v>
      </c>
      <c r="H571" s="4">
        <v>5262.8</v>
      </c>
      <c r="I571" s="2">
        <v>0</v>
      </c>
      <c r="J571" s="2">
        <v>20.8</v>
      </c>
      <c r="K571" s="4">
        <v>1001.7</v>
      </c>
      <c r="L571" s="4">
        <v>29604.799999999999</v>
      </c>
      <c r="M571" s="2">
        <v>0</v>
      </c>
      <c r="N571" s="2">
        <v>0</v>
      </c>
      <c r="O571" s="2">
        <v>973.4</v>
      </c>
      <c r="P571" s="4">
        <v>19330.7</v>
      </c>
      <c r="Q571" s="4">
        <v>93806.1</v>
      </c>
      <c r="R571" s="4">
        <v>91111.6</v>
      </c>
      <c r="S571" s="4">
        <v>31988.6</v>
      </c>
      <c r="T571" s="4">
        <v>7434.3</v>
      </c>
      <c r="U571" s="2">
        <v>113.2</v>
      </c>
      <c r="V571" s="2">
        <v>0</v>
      </c>
      <c r="W571" s="2">
        <v>0</v>
      </c>
      <c r="X571" s="4">
        <v>3004</v>
      </c>
      <c r="Y571" s="4">
        <v>45992.3</v>
      </c>
      <c r="Z571" s="4">
        <v>644427.69999999995</v>
      </c>
      <c r="AA571" s="4">
        <v>827260.3</v>
      </c>
      <c r="AB571" s="4">
        <v>693994.8</v>
      </c>
      <c r="AC571" s="4">
        <v>374061.5</v>
      </c>
      <c r="AD571" s="4">
        <v>2419020.2999999998</v>
      </c>
      <c r="AE571" s="2">
        <v>0</v>
      </c>
      <c r="AF571" s="4">
        <v>1298048.8</v>
      </c>
      <c r="AG571" s="4">
        <v>69819.320000000007</v>
      </c>
      <c r="AH571" s="4">
        <v>5506591.9800000004</v>
      </c>
      <c r="AI571" s="2">
        <v>0</v>
      </c>
      <c r="AJ571" s="2">
        <v>0</v>
      </c>
      <c r="AK571" s="4">
        <v>49073338.359999999</v>
      </c>
      <c r="AL571" s="2">
        <v>0</v>
      </c>
      <c r="AM571" s="4">
        <v>166871.1</v>
      </c>
      <c r="AN571" s="3">
        <f t="shared" si="32"/>
        <v>621146.4</v>
      </c>
      <c r="AO571">
        <f t="shared" si="33"/>
        <v>5252518.8</v>
      </c>
      <c r="AP571">
        <f t="shared" si="34"/>
        <v>56114669.560000002</v>
      </c>
      <c r="AQ571" s="3">
        <f t="shared" si="35"/>
        <v>61988334.760000005</v>
      </c>
    </row>
    <row r="572" spans="1:43" x14ac:dyDescent="0.25">
      <c r="A572" s="2">
        <v>6</v>
      </c>
      <c r="B572" s="2">
        <v>2022</v>
      </c>
      <c r="C572" s="2">
        <v>6</v>
      </c>
      <c r="D572" s="4">
        <v>42293.5</v>
      </c>
      <c r="E572" s="4">
        <v>169561</v>
      </c>
      <c r="F572" s="4">
        <v>263982.09999999998</v>
      </c>
      <c r="G572" s="2">
        <v>29.5</v>
      </c>
      <c r="H572" s="4">
        <v>3358.9</v>
      </c>
      <c r="I572" s="2">
        <v>0</v>
      </c>
      <c r="J572" s="2">
        <v>-54.5</v>
      </c>
      <c r="K572" s="4">
        <v>1255.0999999999999</v>
      </c>
      <c r="L572" s="4">
        <v>25439.9</v>
      </c>
      <c r="M572" s="2">
        <v>0</v>
      </c>
      <c r="N572" s="2">
        <v>0</v>
      </c>
      <c r="O572" s="2">
        <v>729.6</v>
      </c>
      <c r="P572" s="4">
        <v>17391.8</v>
      </c>
      <c r="Q572" s="4">
        <v>91917</v>
      </c>
      <c r="R572" s="4">
        <v>84440.7</v>
      </c>
      <c r="S572" s="4">
        <v>44769.1</v>
      </c>
      <c r="T572" s="4">
        <v>6854.6</v>
      </c>
      <c r="U572" s="4">
        <v>10498.5</v>
      </c>
      <c r="V572" s="2">
        <v>0</v>
      </c>
      <c r="W572" s="2">
        <v>0</v>
      </c>
      <c r="X572" s="4">
        <v>2968.3</v>
      </c>
      <c r="Y572" s="4">
        <v>41907.1</v>
      </c>
      <c r="Z572" s="4">
        <v>619269.80000000005</v>
      </c>
      <c r="AA572" s="4">
        <v>776240</v>
      </c>
      <c r="AB572" s="4">
        <v>690722.1</v>
      </c>
      <c r="AC572" s="4">
        <v>368888.1</v>
      </c>
      <c r="AD572" s="4">
        <v>2176270.6</v>
      </c>
      <c r="AE572" s="2">
        <v>0</v>
      </c>
      <c r="AF572" s="4">
        <v>1204952.7</v>
      </c>
      <c r="AG572" s="2">
        <v>0</v>
      </c>
      <c r="AH572" s="4">
        <v>5232453.7</v>
      </c>
      <c r="AI572" s="2">
        <v>0</v>
      </c>
      <c r="AJ572" s="2">
        <v>0</v>
      </c>
      <c r="AK572" s="4">
        <v>54158862.600000001</v>
      </c>
      <c r="AL572" s="2">
        <v>0</v>
      </c>
      <c r="AM572" s="4">
        <v>145462.39999999999</v>
      </c>
      <c r="AN572" s="3">
        <f t="shared" si="32"/>
        <v>505865.5</v>
      </c>
      <c r="AO572">
        <f t="shared" si="33"/>
        <v>4932867.3000000007</v>
      </c>
      <c r="AP572">
        <f t="shared" si="34"/>
        <v>60741731.399999999</v>
      </c>
      <c r="AQ572" s="3">
        <f t="shared" si="35"/>
        <v>66180464.200000003</v>
      </c>
    </row>
    <row r="573" spans="1:43" x14ac:dyDescent="0.25">
      <c r="A573" s="2">
        <v>6</v>
      </c>
      <c r="B573" s="2">
        <v>2022</v>
      </c>
      <c r="C573" s="2">
        <v>7</v>
      </c>
      <c r="D573" s="4">
        <v>43836.2</v>
      </c>
      <c r="E573" s="4">
        <v>170994.3</v>
      </c>
      <c r="F573" s="4">
        <v>187381.9</v>
      </c>
      <c r="G573" s="2">
        <v>28.3</v>
      </c>
      <c r="H573" s="4">
        <v>3534.4</v>
      </c>
      <c r="I573" s="2">
        <v>0</v>
      </c>
      <c r="J573" s="2">
        <v>11.5</v>
      </c>
      <c r="K573" s="4">
        <v>1097.9000000000001</v>
      </c>
      <c r="L573" s="4">
        <v>1454.9</v>
      </c>
      <c r="M573" s="4">
        <v>17146.400000000001</v>
      </c>
      <c r="N573" s="2">
        <v>0</v>
      </c>
      <c r="O573" s="2">
        <v>670.3</v>
      </c>
      <c r="P573" s="4">
        <v>17745.5</v>
      </c>
      <c r="Q573" s="4">
        <v>87607.3</v>
      </c>
      <c r="R573" s="4">
        <v>77843.8</v>
      </c>
      <c r="S573" s="4">
        <v>32096.799999999999</v>
      </c>
      <c r="T573" s="4">
        <v>5353.5</v>
      </c>
      <c r="U573" s="4">
        <v>103885.5</v>
      </c>
      <c r="V573" s="2">
        <v>0</v>
      </c>
      <c r="W573" s="2">
        <v>0</v>
      </c>
      <c r="X573" s="4">
        <v>3079</v>
      </c>
      <c r="Y573" s="4">
        <v>30936.6</v>
      </c>
      <c r="Z573" s="4">
        <v>578655.4</v>
      </c>
      <c r="AA573" s="4">
        <v>778726.6</v>
      </c>
      <c r="AB573" s="4">
        <v>596923.1</v>
      </c>
      <c r="AC573" s="4">
        <v>274983.59999999998</v>
      </c>
      <c r="AD573" s="4">
        <v>2386375.1</v>
      </c>
      <c r="AE573" s="2">
        <v>0</v>
      </c>
      <c r="AF573" s="4">
        <v>1331521.8999999999</v>
      </c>
      <c r="AG573" s="2">
        <v>0</v>
      </c>
      <c r="AH573" s="4">
        <v>5638848.2999999998</v>
      </c>
      <c r="AI573" s="2">
        <v>0</v>
      </c>
      <c r="AJ573" s="2">
        <v>0</v>
      </c>
      <c r="AK573" s="4">
        <v>52867845.829999998</v>
      </c>
      <c r="AL573" s="2">
        <v>0</v>
      </c>
      <c r="AM573" s="4">
        <v>151519.70000000001</v>
      </c>
      <c r="AN573" s="3">
        <f t="shared" si="32"/>
        <v>425485.8000000001</v>
      </c>
      <c r="AO573">
        <f t="shared" si="33"/>
        <v>4974882.0999999996</v>
      </c>
      <c r="AP573">
        <f t="shared" si="34"/>
        <v>59989735.730000004</v>
      </c>
      <c r="AQ573" s="3">
        <f t="shared" si="35"/>
        <v>65390103.630000003</v>
      </c>
    </row>
    <row r="574" spans="1:43" x14ac:dyDescent="0.25">
      <c r="A574" s="2">
        <v>6</v>
      </c>
      <c r="B574" s="2">
        <v>2022</v>
      </c>
      <c r="C574" s="2">
        <v>8</v>
      </c>
      <c r="D574" s="4">
        <v>45686.8</v>
      </c>
      <c r="E574" s="4">
        <v>178023.9</v>
      </c>
      <c r="F574" s="4">
        <v>196849.5</v>
      </c>
      <c r="G574" s="2">
        <v>27.6</v>
      </c>
      <c r="H574" s="4">
        <v>3292.7</v>
      </c>
      <c r="I574" s="2">
        <v>0</v>
      </c>
      <c r="J574" s="2">
        <v>11.5</v>
      </c>
      <c r="K574" s="4">
        <v>1099.8</v>
      </c>
      <c r="L574" s="4">
        <v>1260.2</v>
      </c>
      <c r="M574" s="4">
        <v>2826.5</v>
      </c>
      <c r="N574" s="2">
        <v>0</v>
      </c>
      <c r="O574" s="2">
        <v>640.4</v>
      </c>
      <c r="P574" s="4">
        <v>16188.7</v>
      </c>
      <c r="Q574" s="4">
        <v>90216.5</v>
      </c>
      <c r="R574" s="4">
        <v>68451.199999999997</v>
      </c>
      <c r="S574" s="4">
        <v>29257.4</v>
      </c>
      <c r="T574" s="4">
        <v>5393.7</v>
      </c>
      <c r="U574" s="4">
        <v>-105933.15</v>
      </c>
      <c r="V574" s="2">
        <v>0</v>
      </c>
      <c r="W574" s="2">
        <v>0</v>
      </c>
      <c r="X574" s="4">
        <v>2838.7</v>
      </c>
      <c r="Y574" s="4">
        <v>31582.2</v>
      </c>
      <c r="Z574" s="4">
        <v>579760.9</v>
      </c>
      <c r="AA574" s="4">
        <v>779117.7</v>
      </c>
      <c r="AB574" s="4">
        <v>614915.30000000005</v>
      </c>
      <c r="AC574" s="4">
        <v>307170.3</v>
      </c>
      <c r="AD574" s="4">
        <v>2325797.25</v>
      </c>
      <c r="AE574" s="2">
        <v>0</v>
      </c>
      <c r="AF574" s="4">
        <v>1049245.1000000001</v>
      </c>
      <c r="AG574" s="4">
        <v>4893.08</v>
      </c>
      <c r="AH574" s="4">
        <v>7269106.5199999996</v>
      </c>
      <c r="AI574" s="2">
        <v>0</v>
      </c>
      <c r="AJ574" s="2">
        <v>0</v>
      </c>
      <c r="AK574" s="4">
        <v>52292832.850000001</v>
      </c>
      <c r="AL574" s="2">
        <v>666.07</v>
      </c>
      <c r="AM574" s="4">
        <v>143265.43</v>
      </c>
      <c r="AN574" s="3">
        <f t="shared" si="32"/>
        <v>429078.5</v>
      </c>
      <c r="AO574">
        <f t="shared" si="33"/>
        <v>4745397.0999999996</v>
      </c>
      <c r="AP574">
        <f t="shared" si="34"/>
        <v>60760009.049999997</v>
      </c>
      <c r="AQ574" s="3">
        <f t="shared" si="35"/>
        <v>65934484.649999999</v>
      </c>
    </row>
    <row r="575" spans="1:43" x14ac:dyDescent="0.25">
      <c r="A575" s="2">
        <v>6</v>
      </c>
      <c r="B575" s="2">
        <v>2022</v>
      </c>
      <c r="C575" s="2">
        <v>9</v>
      </c>
      <c r="D575" s="4">
        <v>44578.2</v>
      </c>
      <c r="E575" s="4">
        <v>174397.7</v>
      </c>
      <c r="F575" s="4">
        <v>192023.7</v>
      </c>
      <c r="G575" s="2">
        <v>58.6</v>
      </c>
      <c r="H575" s="4">
        <v>3585.2</v>
      </c>
      <c r="I575" s="2">
        <v>0</v>
      </c>
      <c r="J575" s="2">
        <v>9.4</v>
      </c>
      <c r="K575" s="4">
        <v>1072.4000000000001</v>
      </c>
      <c r="L575" s="4">
        <v>1581</v>
      </c>
      <c r="M575" s="4">
        <v>3060.6</v>
      </c>
      <c r="N575" s="2">
        <v>0</v>
      </c>
      <c r="O575" s="2">
        <v>630.70000000000005</v>
      </c>
      <c r="P575" s="4">
        <v>17451.900000000001</v>
      </c>
      <c r="Q575" s="4">
        <v>87639</v>
      </c>
      <c r="R575" s="4">
        <v>70232.800000000003</v>
      </c>
      <c r="S575" s="4">
        <v>30160.400000000001</v>
      </c>
      <c r="T575" s="4">
        <v>6575</v>
      </c>
      <c r="U575" s="4">
        <v>34230.800000000003</v>
      </c>
      <c r="V575" s="2">
        <v>0</v>
      </c>
      <c r="W575" s="2">
        <v>0</v>
      </c>
      <c r="X575" s="4">
        <v>2830.7</v>
      </c>
      <c r="Y575" s="4">
        <v>38763</v>
      </c>
      <c r="Z575" s="4">
        <v>584788</v>
      </c>
      <c r="AA575" s="4">
        <v>796617.2</v>
      </c>
      <c r="AB575" s="4">
        <v>563913.80000000005</v>
      </c>
      <c r="AC575" s="4">
        <v>215672.4</v>
      </c>
      <c r="AD575" s="4">
        <v>2458147</v>
      </c>
      <c r="AE575" s="2">
        <v>0</v>
      </c>
      <c r="AF575" s="4">
        <v>1208553.7</v>
      </c>
      <c r="AG575" s="2">
        <v>0</v>
      </c>
      <c r="AH575" s="4">
        <v>6101822.5</v>
      </c>
      <c r="AI575" s="2">
        <v>0</v>
      </c>
      <c r="AJ575" s="2">
        <v>0</v>
      </c>
      <c r="AK575" s="4">
        <v>42337977.810000002</v>
      </c>
      <c r="AL575" s="4">
        <v>7905.06</v>
      </c>
      <c r="AM575" s="4">
        <v>137599.44</v>
      </c>
      <c r="AN575" s="3">
        <f t="shared" si="32"/>
        <v>420366.80000000005</v>
      </c>
      <c r="AO575">
        <f t="shared" si="33"/>
        <v>4907652.6999999993</v>
      </c>
      <c r="AP575">
        <f t="shared" si="34"/>
        <v>49793858.510000005</v>
      </c>
      <c r="AQ575" s="3">
        <f t="shared" si="35"/>
        <v>55121878.010000005</v>
      </c>
    </row>
    <row r="576" spans="1:43" x14ac:dyDescent="0.25">
      <c r="A576" s="2">
        <v>6</v>
      </c>
      <c r="B576" s="2">
        <v>2022</v>
      </c>
      <c r="C576" s="2">
        <v>10</v>
      </c>
      <c r="D576" s="4">
        <v>51399.4</v>
      </c>
      <c r="E576" s="4">
        <v>198494.5</v>
      </c>
      <c r="F576" s="4">
        <v>236002.9</v>
      </c>
      <c r="G576" s="2">
        <v>171.2</v>
      </c>
      <c r="H576" s="4">
        <v>5291.1</v>
      </c>
      <c r="I576" s="2">
        <v>0</v>
      </c>
      <c r="J576" s="2">
        <v>12.6</v>
      </c>
      <c r="K576" s="4">
        <v>1151.8</v>
      </c>
      <c r="L576" s="4">
        <v>2031.8</v>
      </c>
      <c r="M576" s="4">
        <v>3259.1</v>
      </c>
      <c r="N576" s="2">
        <v>0</v>
      </c>
      <c r="O576" s="4">
        <v>1027.5999999999999</v>
      </c>
      <c r="P576" s="4">
        <v>17378.3</v>
      </c>
      <c r="Q576" s="4">
        <v>94813.3</v>
      </c>
      <c r="R576" s="4">
        <v>79633.899999999994</v>
      </c>
      <c r="S576" s="4">
        <v>29259.200000000001</v>
      </c>
      <c r="T576" s="4">
        <v>30180</v>
      </c>
      <c r="U576" s="4">
        <v>7614.8</v>
      </c>
      <c r="V576" s="2">
        <v>0</v>
      </c>
      <c r="W576" s="2">
        <v>0</v>
      </c>
      <c r="X576" s="4">
        <v>3303.9</v>
      </c>
      <c r="Y576" s="4">
        <v>45097.2</v>
      </c>
      <c r="Z576" s="4">
        <v>634758.40000000002</v>
      </c>
      <c r="AA576" s="4">
        <v>896343.3</v>
      </c>
      <c r="AB576" s="4">
        <v>680750.8</v>
      </c>
      <c r="AC576" s="4">
        <v>339622.1</v>
      </c>
      <c r="AD576" s="4">
        <v>2739318.3</v>
      </c>
      <c r="AE576" s="4">
        <v>72456.69</v>
      </c>
      <c r="AF576" s="4">
        <v>1318205.6100000001</v>
      </c>
      <c r="AG576" s="2">
        <v>0</v>
      </c>
      <c r="AH576" s="4">
        <v>6657749.4000000004</v>
      </c>
      <c r="AI576" s="2">
        <v>0</v>
      </c>
      <c r="AJ576" s="2">
        <v>0</v>
      </c>
      <c r="AK576" s="4">
        <v>41270853.810000002</v>
      </c>
      <c r="AL576" s="4">
        <v>16615.900000000001</v>
      </c>
      <c r="AM576" s="4">
        <v>169141.4</v>
      </c>
      <c r="AN576" s="3">
        <f t="shared" si="32"/>
        <v>497814.39999999991</v>
      </c>
      <c r="AO576">
        <f t="shared" si="33"/>
        <v>5599101.0999999996</v>
      </c>
      <c r="AP576">
        <f t="shared" si="34"/>
        <v>49505022.810000002</v>
      </c>
      <c r="AQ576" s="3">
        <f t="shared" si="35"/>
        <v>55601938.310000002</v>
      </c>
    </row>
    <row r="577" spans="1:43" x14ac:dyDescent="0.25">
      <c r="A577" s="2">
        <v>6</v>
      </c>
      <c r="B577" s="2">
        <v>2022</v>
      </c>
      <c r="C577" s="2">
        <v>11</v>
      </c>
      <c r="D577" s="4">
        <v>59407.9</v>
      </c>
      <c r="E577" s="4">
        <v>230440.4</v>
      </c>
      <c r="F577" s="4">
        <v>303521.5</v>
      </c>
      <c r="G577" s="2">
        <v>50.4</v>
      </c>
      <c r="H577" s="4">
        <v>6478.2</v>
      </c>
      <c r="I577" s="2">
        <v>0</v>
      </c>
      <c r="J577" s="2">
        <v>10.5</v>
      </c>
      <c r="K577" s="4">
        <v>1324.7</v>
      </c>
      <c r="L577" s="4">
        <v>2766</v>
      </c>
      <c r="M577" s="4">
        <v>5002.7</v>
      </c>
      <c r="N577" s="2">
        <v>0</v>
      </c>
      <c r="O577" s="2">
        <v>717.8</v>
      </c>
      <c r="P577" s="4">
        <v>21549.5</v>
      </c>
      <c r="Q577" s="4">
        <v>108848.4</v>
      </c>
      <c r="R577" s="4">
        <v>94465.5</v>
      </c>
      <c r="S577" s="4">
        <v>52772.1</v>
      </c>
      <c r="T577" s="4">
        <v>-17553.400000000001</v>
      </c>
      <c r="U577" s="4">
        <v>5885.7</v>
      </c>
      <c r="V577" s="2">
        <v>0</v>
      </c>
      <c r="W577" s="2">
        <v>0</v>
      </c>
      <c r="X577" s="4">
        <v>2855.7</v>
      </c>
      <c r="Y577" s="4">
        <v>50250.1</v>
      </c>
      <c r="Z577" s="4">
        <v>665226.5</v>
      </c>
      <c r="AA577" s="4">
        <v>1138586.8</v>
      </c>
      <c r="AB577" s="4">
        <v>776615.5</v>
      </c>
      <c r="AC577" s="4">
        <v>359176.8</v>
      </c>
      <c r="AD577" s="4">
        <v>2572199.2999999998</v>
      </c>
      <c r="AE577" s="2">
        <v>0</v>
      </c>
      <c r="AF577" s="4">
        <v>1425465.2</v>
      </c>
      <c r="AG577" s="2">
        <v>0</v>
      </c>
      <c r="AH577" s="4">
        <v>5558401.2000000002</v>
      </c>
      <c r="AI577" s="2">
        <v>0</v>
      </c>
      <c r="AJ577" s="2">
        <v>0</v>
      </c>
      <c r="AK577" s="4">
        <v>48165656.460000001</v>
      </c>
      <c r="AL577" s="4">
        <v>21186.27</v>
      </c>
      <c r="AM577" s="4">
        <v>176623.93</v>
      </c>
      <c r="AN577" s="3">
        <f t="shared" si="32"/>
        <v>609002.29999999993</v>
      </c>
      <c r="AO577">
        <f t="shared" si="33"/>
        <v>5831596.2999999998</v>
      </c>
      <c r="AP577">
        <f t="shared" si="34"/>
        <v>55347333.060000002</v>
      </c>
      <c r="AQ577" s="3">
        <f t="shared" si="35"/>
        <v>61787931.660000004</v>
      </c>
    </row>
    <row r="578" spans="1:43" x14ac:dyDescent="0.25">
      <c r="A578" s="2">
        <v>6</v>
      </c>
      <c r="B578" s="2">
        <v>2022</v>
      </c>
      <c r="C578" s="2">
        <v>12</v>
      </c>
      <c r="D578" s="4">
        <v>60692.5</v>
      </c>
      <c r="E578" s="4">
        <v>239244.6</v>
      </c>
      <c r="F578" s="4">
        <v>333702.40000000002</v>
      </c>
      <c r="G578" s="2">
        <v>21.5</v>
      </c>
      <c r="H578" s="4">
        <v>7168</v>
      </c>
      <c r="I578" s="2">
        <v>0</v>
      </c>
      <c r="J578" s="2">
        <v>2.1</v>
      </c>
      <c r="K578" s="4">
        <v>1927.1</v>
      </c>
      <c r="L578" s="4">
        <v>1798.9</v>
      </c>
      <c r="M578" s="4">
        <v>4157.3999999999996</v>
      </c>
      <c r="N578" s="2">
        <v>0</v>
      </c>
      <c r="O578" s="2">
        <v>636.5</v>
      </c>
      <c r="P578" s="4">
        <v>28201.5</v>
      </c>
      <c r="Q578" s="4">
        <v>97944.5</v>
      </c>
      <c r="R578" s="4">
        <v>100257.7</v>
      </c>
      <c r="S578" s="4">
        <v>40689.4</v>
      </c>
      <c r="T578" s="4">
        <v>6803.5</v>
      </c>
      <c r="U578" s="4">
        <v>5697.1</v>
      </c>
      <c r="V578" s="2">
        <v>0</v>
      </c>
      <c r="W578" s="2">
        <v>0</v>
      </c>
      <c r="X578" s="4">
        <v>2753.4</v>
      </c>
      <c r="Y578" s="4">
        <v>72831.7</v>
      </c>
      <c r="Z578" s="4">
        <v>609669</v>
      </c>
      <c r="AA578" s="4">
        <v>948983.8</v>
      </c>
      <c r="AB578" s="4">
        <v>622565.1</v>
      </c>
      <c r="AC578" s="4">
        <v>231009.7</v>
      </c>
      <c r="AD578" s="4">
        <v>2375044.4</v>
      </c>
      <c r="AE578" s="2">
        <v>0</v>
      </c>
      <c r="AF578" s="4">
        <v>1508290.8</v>
      </c>
      <c r="AG578" s="4">
        <v>115570.84</v>
      </c>
      <c r="AH578" s="4">
        <v>7718699.0599999996</v>
      </c>
      <c r="AI578" s="2">
        <v>0</v>
      </c>
      <c r="AJ578" s="2">
        <v>0</v>
      </c>
      <c r="AK578" s="4">
        <v>49056619</v>
      </c>
      <c r="AL578" s="2">
        <v>311.06</v>
      </c>
      <c r="AM578" s="4">
        <v>237365.94</v>
      </c>
      <c r="AN578" s="3">
        <f t="shared" si="32"/>
        <v>648714.5</v>
      </c>
      <c r="AO578">
        <f t="shared" si="33"/>
        <v>5143087.3000000007</v>
      </c>
      <c r="AP578">
        <f t="shared" si="34"/>
        <v>58636856.700000003</v>
      </c>
      <c r="AQ578" s="3">
        <f t="shared" si="35"/>
        <v>64428658.5</v>
      </c>
    </row>
    <row r="579" spans="1:43" x14ac:dyDescent="0.25">
      <c r="A579" s="2">
        <v>8</v>
      </c>
      <c r="B579" s="2">
        <v>2022</v>
      </c>
      <c r="C579" s="2">
        <v>1</v>
      </c>
      <c r="D579" s="4">
        <v>12847.5</v>
      </c>
      <c r="E579" s="4">
        <v>47901.3</v>
      </c>
      <c r="F579" s="4">
        <v>28939.8</v>
      </c>
      <c r="G579" s="2">
        <v>117</v>
      </c>
      <c r="H579" s="4">
        <v>1167.9000000000001</v>
      </c>
      <c r="I579" s="2">
        <v>0</v>
      </c>
      <c r="J579" s="2">
        <v>0</v>
      </c>
      <c r="K579" s="2">
        <v>0</v>
      </c>
      <c r="L579" s="4">
        <v>6161.9</v>
      </c>
      <c r="M579" s="2">
        <v>0</v>
      </c>
      <c r="N579" s="2">
        <v>0</v>
      </c>
      <c r="O579" s="2">
        <v>136.80000000000001</v>
      </c>
      <c r="P579" s="4">
        <v>5921.9</v>
      </c>
      <c r="Q579" s="4">
        <v>20362.099999999999</v>
      </c>
      <c r="R579" s="4">
        <v>19229.099999999999</v>
      </c>
      <c r="S579" s="2">
        <v>0</v>
      </c>
      <c r="T579" s="2">
        <v>0</v>
      </c>
      <c r="U579" s="2">
        <v>-0.82</v>
      </c>
      <c r="V579" s="2">
        <v>0</v>
      </c>
      <c r="W579" s="2">
        <v>0</v>
      </c>
      <c r="X579" s="2">
        <v>11.6</v>
      </c>
      <c r="Y579" s="4">
        <v>9419.1</v>
      </c>
      <c r="Z579" s="4">
        <v>145432.4</v>
      </c>
      <c r="AA579" s="4">
        <v>177676.9</v>
      </c>
      <c r="AB579" s="4">
        <v>209100.79999999999</v>
      </c>
      <c r="AC579" s="4">
        <v>198406.8</v>
      </c>
      <c r="AD579" s="4">
        <v>823462.72</v>
      </c>
      <c r="AE579" s="2">
        <v>0</v>
      </c>
      <c r="AF579" s="4">
        <v>503775.5</v>
      </c>
      <c r="AG579" s="2">
        <v>0</v>
      </c>
      <c r="AH579" s="2">
        <v>0</v>
      </c>
      <c r="AI579" s="2">
        <v>0</v>
      </c>
      <c r="AJ579" s="2">
        <v>0</v>
      </c>
      <c r="AK579" s="2">
        <v>0</v>
      </c>
      <c r="AL579" s="2">
        <v>0</v>
      </c>
      <c r="AM579" s="2">
        <v>0</v>
      </c>
      <c r="AN579" s="3">
        <f t="shared" si="32"/>
        <v>97135.4</v>
      </c>
      <c r="AO579">
        <f t="shared" si="33"/>
        <v>1609159.4</v>
      </c>
      <c r="AP579">
        <f t="shared" si="34"/>
        <v>503775.5</v>
      </c>
      <c r="AQ579" s="3">
        <f t="shared" si="35"/>
        <v>2210070.2999999998</v>
      </c>
    </row>
    <row r="580" spans="1:43" x14ac:dyDescent="0.25">
      <c r="A580" s="2">
        <v>8</v>
      </c>
      <c r="B580" s="2">
        <v>2022</v>
      </c>
      <c r="C580" s="2">
        <v>2</v>
      </c>
      <c r="D580" s="4">
        <v>12727</v>
      </c>
      <c r="E580" s="4">
        <v>44812.7</v>
      </c>
      <c r="F580" s="4">
        <v>27921.3</v>
      </c>
      <c r="G580" s="2">
        <v>127.2</v>
      </c>
      <c r="H580" s="4">
        <v>1433.8</v>
      </c>
      <c r="I580" s="2">
        <v>0</v>
      </c>
      <c r="J580" s="2">
        <v>0</v>
      </c>
      <c r="K580" s="2">
        <v>0</v>
      </c>
      <c r="L580" s="4">
        <v>4752.6000000000004</v>
      </c>
      <c r="M580" s="2">
        <v>0</v>
      </c>
      <c r="N580" s="2">
        <v>0</v>
      </c>
      <c r="O580" s="2">
        <v>58.1</v>
      </c>
      <c r="P580" s="4">
        <v>6206.6</v>
      </c>
      <c r="Q580" s="4">
        <v>17591.599999999999</v>
      </c>
      <c r="R580" s="4">
        <v>17038.099999999999</v>
      </c>
      <c r="S580" s="2">
        <v>0</v>
      </c>
      <c r="T580" s="2">
        <v>0</v>
      </c>
      <c r="U580" s="2">
        <v>0</v>
      </c>
      <c r="V580" s="2">
        <v>0</v>
      </c>
      <c r="W580" s="2">
        <v>0</v>
      </c>
      <c r="X580" s="2">
        <v>8.4</v>
      </c>
      <c r="Y580" s="4">
        <v>10375</v>
      </c>
      <c r="Z580" s="4">
        <v>138659.1</v>
      </c>
      <c r="AA580" s="4">
        <v>210365.4</v>
      </c>
      <c r="AB580" s="4">
        <v>164684.6</v>
      </c>
      <c r="AC580" s="4">
        <v>184214.39999999999</v>
      </c>
      <c r="AD580" s="4">
        <v>673302.7</v>
      </c>
      <c r="AE580" s="2">
        <v>0</v>
      </c>
      <c r="AF580" s="4">
        <v>489865.9</v>
      </c>
      <c r="AG580" s="2">
        <v>0</v>
      </c>
      <c r="AH580" s="2">
        <v>0</v>
      </c>
      <c r="AI580" s="2">
        <v>0</v>
      </c>
      <c r="AJ580" s="2">
        <v>0</v>
      </c>
      <c r="AK580" s="2">
        <v>0</v>
      </c>
      <c r="AL580" s="2">
        <v>0</v>
      </c>
      <c r="AM580" s="2">
        <v>0</v>
      </c>
      <c r="AN580" s="3">
        <f t="shared" ref="AN580:AN643" si="36">SUM(D580:M580)</f>
        <v>91774.6</v>
      </c>
      <c r="AO580">
        <f t="shared" ref="AO580:AO643" si="37">SUM(N580:AD580)</f>
        <v>1422504</v>
      </c>
      <c r="AP580">
        <f t="shared" ref="AP580:AP643" si="38">SUM(AE580:AM580)</f>
        <v>489865.9</v>
      </c>
      <c r="AQ580" s="3">
        <f t="shared" ref="AQ580:AQ643" si="39">SUM(AN580:AP580)</f>
        <v>2004144.5</v>
      </c>
    </row>
    <row r="581" spans="1:43" x14ac:dyDescent="0.25">
      <c r="A581" s="2">
        <v>8</v>
      </c>
      <c r="B581" s="2">
        <v>2022</v>
      </c>
      <c r="C581" s="2">
        <v>3</v>
      </c>
      <c r="D581" s="4">
        <v>11002.1</v>
      </c>
      <c r="E581" s="4">
        <v>34096.9</v>
      </c>
      <c r="F581" s="4">
        <v>20533.400000000001</v>
      </c>
      <c r="G581" s="2">
        <v>29.2</v>
      </c>
      <c r="H581" s="4">
        <v>1083.4000000000001</v>
      </c>
      <c r="I581" s="2">
        <v>0</v>
      </c>
      <c r="J581" s="2">
        <v>0</v>
      </c>
      <c r="K581" s="2">
        <v>0</v>
      </c>
      <c r="L581" s="4">
        <v>4293.8999999999996</v>
      </c>
      <c r="M581" s="2">
        <v>0</v>
      </c>
      <c r="N581" s="2">
        <v>0</v>
      </c>
      <c r="O581" s="2">
        <v>57.3</v>
      </c>
      <c r="P581" s="4">
        <v>6687.9</v>
      </c>
      <c r="Q581" s="4">
        <v>15174.3</v>
      </c>
      <c r="R581" s="4">
        <v>6143.6</v>
      </c>
      <c r="S581" s="2">
        <v>1.4</v>
      </c>
      <c r="T581" s="2">
        <v>0</v>
      </c>
      <c r="U581" s="2">
        <v>0</v>
      </c>
      <c r="V581" s="2">
        <v>0</v>
      </c>
      <c r="W581" s="2">
        <v>0</v>
      </c>
      <c r="X581" s="2">
        <v>8.4</v>
      </c>
      <c r="Y581" s="4">
        <v>9750.1</v>
      </c>
      <c r="Z581" s="4">
        <v>133817.60000000001</v>
      </c>
      <c r="AA581" s="4">
        <v>173392.5</v>
      </c>
      <c r="AB581" s="4">
        <v>151919.4</v>
      </c>
      <c r="AC581" s="4">
        <v>197972.2</v>
      </c>
      <c r="AD581" s="4">
        <v>773299.9</v>
      </c>
      <c r="AE581" s="2">
        <v>0</v>
      </c>
      <c r="AF581" s="4">
        <v>526632.1</v>
      </c>
      <c r="AG581" s="2">
        <v>0</v>
      </c>
      <c r="AH581" s="2">
        <v>0</v>
      </c>
      <c r="AI581" s="2">
        <v>0</v>
      </c>
      <c r="AJ581" s="2">
        <v>0</v>
      </c>
      <c r="AK581" s="2">
        <v>0</v>
      </c>
      <c r="AL581" s="2">
        <v>0</v>
      </c>
      <c r="AM581" s="2">
        <v>0</v>
      </c>
      <c r="AN581" s="3">
        <f t="shared" si="36"/>
        <v>71038.89999999998</v>
      </c>
      <c r="AO581">
        <f t="shared" si="37"/>
        <v>1468224.6</v>
      </c>
      <c r="AP581">
        <f t="shared" si="38"/>
        <v>526632.1</v>
      </c>
      <c r="AQ581" s="3">
        <f t="shared" si="39"/>
        <v>2065895.6</v>
      </c>
    </row>
    <row r="582" spans="1:43" x14ac:dyDescent="0.25">
      <c r="A582" s="2">
        <v>8</v>
      </c>
      <c r="B582" s="2">
        <v>2022</v>
      </c>
      <c r="C582" s="2">
        <v>4</v>
      </c>
      <c r="D582" s="4">
        <v>9202.4</v>
      </c>
      <c r="E582" s="4">
        <v>29030.5</v>
      </c>
      <c r="F582" s="4">
        <v>19074.8</v>
      </c>
      <c r="G582" s="2">
        <v>48.5</v>
      </c>
      <c r="H582" s="2">
        <v>656.5</v>
      </c>
      <c r="I582" s="2">
        <v>0</v>
      </c>
      <c r="J582" s="2">
        <v>0</v>
      </c>
      <c r="K582" s="2">
        <v>0</v>
      </c>
      <c r="L582" s="4">
        <v>2573.3000000000002</v>
      </c>
      <c r="M582" s="2">
        <v>0</v>
      </c>
      <c r="N582" s="2">
        <v>0</v>
      </c>
      <c r="O582" s="2">
        <v>72.099999999999994</v>
      </c>
      <c r="P582" s="4">
        <v>6666.6</v>
      </c>
      <c r="Q582" s="4">
        <v>14655</v>
      </c>
      <c r="R582" s="4">
        <v>18597.5</v>
      </c>
      <c r="S582" s="4">
        <v>12493.5</v>
      </c>
      <c r="T582" s="2">
        <v>0</v>
      </c>
      <c r="U582" s="2">
        <v>0</v>
      </c>
      <c r="V582" s="2">
        <v>0</v>
      </c>
      <c r="W582" s="2">
        <v>0</v>
      </c>
      <c r="X582" s="2">
        <v>11.6</v>
      </c>
      <c r="Y582" s="4">
        <v>8430</v>
      </c>
      <c r="Z582" s="4">
        <v>128699.3</v>
      </c>
      <c r="AA582" s="4">
        <v>170194.9</v>
      </c>
      <c r="AB582" s="4">
        <v>151563.4</v>
      </c>
      <c r="AC582" s="4">
        <v>152935.70000000001</v>
      </c>
      <c r="AD582" s="4">
        <v>752945.9</v>
      </c>
      <c r="AE582" s="2">
        <v>0</v>
      </c>
      <c r="AF582" s="4">
        <v>859474.7</v>
      </c>
      <c r="AG582" s="2">
        <v>0</v>
      </c>
      <c r="AH582" s="2">
        <v>0</v>
      </c>
      <c r="AI582" s="2">
        <v>0</v>
      </c>
      <c r="AJ582" s="2">
        <v>0</v>
      </c>
      <c r="AK582" s="2">
        <v>0</v>
      </c>
      <c r="AL582" s="2">
        <v>0</v>
      </c>
      <c r="AM582" s="2">
        <v>0</v>
      </c>
      <c r="AN582" s="3">
        <f t="shared" si="36"/>
        <v>60586</v>
      </c>
      <c r="AO582">
        <f t="shared" si="37"/>
        <v>1417265.5</v>
      </c>
      <c r="AP582">
        <f t="shared" si="38"/>
        <v>859474.7</v>
      </c>
      <c r="AQ582" s="3">
        <f t="shared" si="39"/>
        <v>2337326.2000000002</v>
      </c>
    </row>
    <row r="583" spans="1:43" x14ac:dyDescent="0.25">
      <c r="A583" s="2">
        <v>8</v>
      </c>
      <c r="B583" s="2">
        <v>2022</v>
      </c>
      <c r="C583" s="2">
        <v>5</v>
      </c>
      <c r="D583" s="4">
        <v>8481.2000000000007</v>
      </c>
      <c r="E583" s="4">
        <v>27950</v>
      </c>
      <c r="F583" s="4">
        <v>16060.5</v>
      </c>
      <c r="G583" s="2">
        <v>35.700000000000003</v>
      </c>
      <c r="H583" s="2">
        <v>216.9</v>
      </c>
      <c r="I583" s="2">
        <v>0</v>
      </c>
      <c r="J583" s="2">
        <v>0</v>
      </c>
      <c r="K583" s="2">
        <v>0</v>
      </c>
      <c r="L583" s="4">
        <v>1420.8</v>
      </c>
      <c r="M583" s="2">
        <v>0</v>
      </c>
      <c r="N583" s="2">
        <v>0</v>
      </c>
      <c r="O583" s="2">
        <v>93.8</v>
      </c>
      <c r="P583" s="4">
        <v>5970.7</v>
      </c>
      <c r="Q583" s="4">
        <v>15975.5</v>
      </c>
      <c r="R583" s="4">
        <v>15308.9</v>
      </c>
      <c r="S583" s="2">
        <v>20.5</v>
      </c>
      <c r="T583" s="2">
        <v>0</v>
      </c>
      <c r="U583" s="2">
        <v>0</v>
      </c>
      <c r="V583" s="2">
        <v>0</v>
      </c>
      <c r="W583" s="2">
        <v>0</v>
      </c>
      <c r="X583" s="2">
        <v>9.5</v>
      </c>
      <c r="Y583" s="4">
        <v>7609.3</v>
      </c>
      <c r="Z583" s="4">
        <v>118577.8</v>
      </c>
      <c r="AA583" s="4">
        <v>158467.70000000001</v>
      </c>
      <c r="AB583" s="4">
        <v>171603</v>
      </c>
      <c r="AC583" s="4">
        <v>241734.5</v>
      </c>
      <c r="AD583" s="4">
        <v>494467.8</v>
      </c>
      <c r="AE583" s="4">
        <v>307755.15000000002</v>
      </c>
      <c r="AF583" s="4">
        <v>525217.75</v>
      </c>
      <c r="AG583" s="2">
        <v>0</v>
      </c>
      <c r="AH583" s="2">
        <v>0</v>
      </c>
      <c r="AI583" s="2">
        <v>0</v>
      </c>
      <c r="AJ583" s="2">
        <v>0</v>
      </c>
      <c r="AK583" s="2">
        <v>0</v>
      </c>
      <c r="AL583" s="2">
        <v>0</v>
      </c>
      <c r="AM583" s="2">
        <v>0</v>
      </c>
      <c r="AN583" s="3">
        <f t="shared" si="36"/>
        <v>54165.1</v>
      </c>
      <c r="AO583">
        <f t="shared" si="37"/>
        <v>1229839</v>
      </c>
      <c r="AP583">
        <f t="shared" si="38"/>
        <v>832972.9</v>
      </c>
      <c r="AQ583" s="3">
        <f t="shared" si="39"/>
        <v>2116977</v>
      </c>
    </row>
    <row r="584" spans="1:43" x14ac:dyDescent="0.25">
      <c r="A584" s="2">
        <v>8</v>
      </c>
      <c r="B584" s="2">
        <v>2022</v>
      </c>
      <c r="C584" s="2">
        <v>6</v>
      </c>
      <c r="D584" s="4">
        <v>7644.2</v>
      </c>
      <c r="E584" s="4">
        <v>25548</v>
      </c>
      <c r="F584" s="4">
        <v>14219.7</v>
      </c>
      <c r="G584" s="2">
        <v>31.6</v>
      </c>
      <c r="H584" s="2">
        <v>179.7</v>
      </c>
      <c r="I584" s="2">
        <v>0</v>
      </c>
      <c r="J584" s="2">
        <v>0</v>
      </c>
      <c r="K584" s="2">
        <v>0</v>
      </c>
      <c r="L584" s="2">
        <v>790.1</v>
      </c>
      <c r="M584" s="2">
        <v>0</v>
      </c>
      <c r="N584" s="2">
        <v>0</v>
      </c>
      <c r="O584" s="2">
        <v>90.7</v>
      </c>
      <c r="P584" s="4">
        <v>1801.6</v>
      </c>
      <c r="Q584" s="4">
        <v>15815</v>
      </c>
      <c r="R584" s="4">
        <v>8704.1</v>
      </c>
      <c r="S584" s="2">
        <v>21.9</v>
      </c>
      <c r="T584" s="2">
        <v>0</v>
      </c>
      <c r="U584" s="2">
        <v>0</v>
      </c>
      <c r="V584" s="2">
        <v>0</v>
      </c>
      <c r="W584" s="2">
        <v>0</v>
      </c>
      <c r="X584" s="2">
        <v>9.4</v>
      </c>
      <c r="Y584" s="4">
        <v>5727.5</v>
      </c>
      <c r="Z584" s="4">
        <v>119641.8</v>
      </c>
      <c r="AA584" s="4">
        <v>154219.29999999999</v>
      </c>
      <c r="AB584" s="4">
        <v>160974.70000000001</v>
      </c>
      <c r="AC584" s="4">
        <v>167120.1</v>
      </c>
      <c r="AD584" s="4">
        <v>651769.69999999995</v>
      </c>
      <c r="AE584" s="2">
        <v>0</v>
      </c>
      <c r="AF584" s="4">
        <v>641440.80000000005</v>
      </c>
      <c r="AG584" s="2">
        <v>0</v>
      </c>
      <c r="AH584" s="2">
        <v>0</v>
      </c>
      <c r="AI584" s="2">
        <v>0</v>
      </c>
      <c r="AJ584" s="2">
        <v>0</v>
      </c>
      <c r="AK584" s="2">
        <v>0</v>
      </c>
      <c r="AL584" s="2">
        <v>0</v>
      </c>
      <c r="AM584" s="2">
        <v>0</v>
      </c>
      <c r="AN584" s="3">
        <f t="shared" si="36"/>
        <v>48413.299999999988</v>
      </c>
      <c r="AO584">
        <f t="shared" si="37"/>
        <v>1285895.7999999998</v>
      </c>
      <c r="AP584">
        <f t="shared" si="38"/>
        <v>641440.80000000005</v>
      </c>
      <c r="AQ584" s="3">
        <f t="shared" si="39"/>
        <v>1975749.9</v>
      </c>
    </row>
    <row r="585" spans="1:43" x14ac:dyDescent="0.25">
      <c r="A585" s="2">
        <v>8</v>
      </c>
      <c r="B585" s="2">
        <v>2022</v>
      </c>
      <c r="C585" s="2">
        <v>7</v>
      </c>
      <c r="D585" s="4">
        <v>7089.2</v>
      </c>
      <c r="E585" s="4">
        <v>22981.3</v>
      </c>
      <c r="F585" s="4">
        <v>11840.7</v>
      </c>
      <c r="G585" s="2">
        <v>16</v>
      </c>
      <c r="H585" s="2">
        <v>312.5</v>
      </c>
      <c r="I585" s="2">
        <v>0</v>
      </c>
      <c r="J585" s="2">
        <v>0</v>
      </c>
      <c r="K585" s="2">
        <v>0</v>
      </c>
      <c r="L585" s="2">
        <v>418.3</v>
      </c>
      <c r="M585" s="2">
        <v>0</v>
      </c>
      <c r="N585" s="2">
        <v>0</v>
      </c>
      <c r="O585" s="2">
        <v>101.4</v>
      </c>
      <c r="P585" s="4">
        <v>4137.8999999999996</v>
      </c>
      <c r="Q585" s="4">
        <v>15080.1</v>
      </c>
      <c r="R585" s="4">
        <v>16750.8</v>
      </c>
      <c r="S585" s="4">
        <v>5281.9</v>
      </c>
      <c r="T585" s="2">
        <v>0</v>
      </c>
      <c r="U585" s="2">
        <v>0</v>
      </c>
      <c r="V585" s="2">
        <v>0</v>
      </c>
      <c r="W585" s="2">
        <v>0</v>
      </c>
      <c r="X585" s="2">
        <v>11.6</v>
      </c>
      <c r="Y585" s="4">
        <v>4571.3</v>
      </c>
      <c r="Z585" s="4">
        <v>95450</v>
      </c>
      <c r="AA585" s="4">
        <v>154941.5</v>
      </c>
      <c r="AB585" s="4">
        <v>180714.4</v>
      </c>
      <c r="AC585" s="4">
        <v>177403.2</v>
      </c>
      <c r="AD585" s="4">
        <v>713925.4</v>
      </c>
      <c r="AE585" s="2">
        <v>0</v>
      </c>
      <c r="AF585" s="4">
        <v>573508</v>
      </c>
      <c r="AG585" s="2">
        <v>0</v>
      </c>
      <c r="AH585" s="2">
        <v>0</v>
      </c>
      <c r="AI585" s="2">
        <v>0</v>
      </c>
      <c r="AJ585" s="2">
        <v>0</v>
      </c>
      <c r="AK585" s="2">
        <v>0</v>
      </c>
      <c r="AL585" s="2">
        <v>0</v>
      </c>
      <c r="AM585" s="2">
        <v>0</v>
      </c>
      <c r="AN585" s="3">
        <f t="shared" si="36"/>
        <v>42658</v>
      </c>
      <c r="AO585">
        <f t="shared" si="37"/>
        <v>1368369.5</v>
      </c>
      <c r="AP585">
        <f t="shared" si="38"/>
        <v>573508</v>
      </c>
      <c r="AQ585" s="3">
        <f t="shared" si="39"/>
        <v>1984535.5</v>
      </c>
    </row>
    <row r="586" spans="1:43" x14ac:dyDescent="0.25">
      <c r="A586" s="2">
        <v>8</v>
      </c>
      <c r="B586" s="2">
        <v>2022</v>
      </c>
      <c r="C586" s="2">
        <v>8</v>
      </c>
      <c r="D586" s="4">
        <v>7526.8</v>
      </c>
      <c r="E586" s="4">
        <v>23860</v>
      </c>
      <c r="F586" s="4">
        <v>12282.2</v>
      </c>
      <c r="G586" s="2">
        <v>35.299999999999997</v>
      </c>
      <c r="H586" s="2">
        <v>350.3</v>
      </c>
      <c r="I586" s="2">
        <v>0</v>
      </c>
      <c r="J586" s="2">
        <v>0</v>
      </c>
      <c r="K586" s="2">
        <v>0</v>
      </c>
      <c r="L586" s="2">
        <v>414.8</v>
      </c>
      <c r="M586" s="2">
        <v>0</v>
      </c>
      <c r="N586" s="2">
        <v>0</v>
      </c>
      <c r="O586" s="2">
        <v>80</v>
      </c>
      <c r="P586" s="4">
        <v>4563.8999999999996</v>
      </c>
      <c r="Q586" s="4">
        <v>14885.7</v>
      </c>
      <c r="R586" s="4">
        <v>14542.1</v>
      </c>
      <c r="S586" s="4">
        <v>5742.1</v>
      </c>
      <c r="T586" s="2">
        <v>0</v>
      </c>
      <c r="U586" s="4">
        <v>3273.74</v>
      </c>
      <c r="V586" s="2">
        <v>0</v>
      </c>
      <c r="W586" s="2">
        <v>0</v>
      </c>
      <c r="X586" s="2">
        <v>9.5</v>
      </c>
      <c r="Y586" s="4">
        <v>5124.5</v>
      </c>
      <c r="Z586" s="4">
        <v>102997.3</v>
      </c>
      <c r="AA586" s="4">
        <v>148680</v>
      </c>
      <c r="AB586" s="4">
        <v>167575.70000000001</v>
      </c>
      <c r="AC586" s="4">
        <v>198837.6</v>
      </c>
      <c r="AD586" s="4">
        <v>1113643.8600000001</v>
      </c>
      <c r="AE586" s="4">
        <v>8712.2099999999991</v>
      </c>
      <c r="AF586" s="4">
        <v>204173.39</v>
      </c>
      <c r="AG586" s="2">
        <v>0</v>
      </c>
      <c r="AH586" s="2">
        <v>0</v>
      </c>
      <c r="AI586" s="2">
        <v>0</v>
      </c>
      <c r="AJ586" s="2">
        <v>0</v>
      </c>
      <c r="AK586" s="2">
        <v>0</v>
      </c>
      <c r="AL586" s="2">
        <v>0</v>
      </c>
      <c r="AM586" s="2">
        <v>0</v>
      </c>
      <c r="AN586" s="3">
        <f t="shared" si="36"/>
        <v>44469.400000000009</v>
      </c>
      <c r="AO586">
        <f t="shared" si="37"/>
        <v>1779956</v>
      </c>
      <c r="AP586">
        <f t="shared" si="38"/>
        <v>212885.6</v>
      </c>
      <c r="AQ586" s="3">
        <f t="shared" si="39"/>
        <v>2037311</v>
      </c>
    </row>
    <row r="587" spans="1:43" x14ac:dyDescent="0.25">
      <c r="A587" s="2">
        <v>8</v>
      </c>
      <c r="B587" s="2">
        <v>2022</v>
      </c>
      <c r="C587" s="2">
        <v>9</v>
      </c>
      <c r="D587" s="4">
        <v>7298.1</v>
      </c>
      <c r="E587" s="4">
        <v>23865.9</v>
      </c>
      <c r="F587" s="4">
        <v>11885.4</v>
      </c>
      <c r="G587" s="2">
        <v>18.399999999999999</v>
      </c>
      <c r="H587" s="2">
        <v>273.2</v>
      </c>
      <c r="I587" s="2">
        <v>0</v>
      </c>
      <c r="J587" s="2">
        <v>0</v>
      </c>
      <c r="K587" s="2">
        <v>0</v>
      </c>
      <c r="L587" s="2">
        <v>458.6</v>
      </c>
      <c r="M587" s="2">
        <v>0</v>
      </c>
      <c r="N587" s="2">
        <v>0</v>
      </c>
      <c r="O587" s="2">
        <v>169.2</v>
      </c>
      <c r="P587" s="4">
        <v>5029.1000000000004</v>
      </c>
      <c r="Q587" s="4">
        <v>14808.4</v>
      </c>
      <c r="R587" s="4">
        <v>17992.900000000001</v>
      </c>
      <c r="S587" s="4">
        <v>5350.4</v>
      </c>
      <c r="T587" s="2">
        <v>0</v>
      </c>
      <c r="U587" s="2">
        <v>0</v>
      </c>
      <c r="V587" s="2">
        <v>0</v>
      </c>
      <c r="W587" s="2">
        <v>0</v>
      </c>
      <c r="X587" s="2">
        <v>8.4</v>
      </c>
      <c r="Y587" s="4">
        <v>7035.3</v>
      </c>
      <c r="Z587" s="4">
        <v>107277.5</v>
      </c>
      <c r="AA587" s="4">
        <v>160013.70000000001</v>
      </c>
      <c r="AB587" s="4">
        <v>182455.1</v>
      </c>
      <c r="AC587" s="4">
        <v>196030.4</v>
      </c>
      <c r="AD587" s="4">
        <v>716954.2</v>
      </c>
      <c r="AE587" s="2">
        <v>0</v>
      </c>
      <c r="AF587" s="4">
        <v>786184.6</v>
      </c>
      <c r="AG587" s="2">
        <v>0</v>
      </c>
      <c r="AH587" s="2">
        <v>0</v>
      </c>
      <c r="AI587" s="2">
        <v>0</v>
      </c>
      <c r="AJ587" s="2">
        <v>0</v>
      </c>
      <c r="AK587" s="2">
        <v>0</v>
      </c>
      <c r="AL587" s="2">
        <v>0</v>
      </c>
      <c r="AM587" s="2">
        <v>0</v>
      </c>
      <c r="AN587" s="3">
        <f t="shared" si="36"/>
        <v>43799.6</v>
      </c>
      <c r="AO587">
        <f t="shared" si="37"/>
        <v>1413124.6</v>
      </c>
      <c r="AP587">
        <f t="shared" si="38"/>
        <v>786184.6</v>
      </c>
      <c r="AQ587" s="3">
        <f t="shared" si="39"/>
        <v>2243108.8000000003</v>
      </c>
    </row>
    <row r="588" spans="1:43" x14ac:dyDescent="0.25">
      <c r="A588" s="2">
        <v>8</v>
      </c>
      <c r="B588" s="2">
        <v>2022</v>
      </c>
      <c r="C588" s="2">
        <v>10</v>
      </c>
      <c r="D588" s="4">
        <v>10938.5</v>
      </c>
      <c r="E588" s="4">
        <v>29147</v>
      </c>
      <c r="F588" s="4">
        <v>17489.099999999999</v>
      </c>
      <c r="G588" s="2">
        <v>171.2</v>
      </c>
      <c r="H588" s="2">
        <v>546.79999999999995</v>
      </c>
      <c r="I588" s="2">
        <v>0</v>
      </c>
      <c r="J588" s="2">
        <v>0</v>
      </c>
      <c r="K588" s="2">
        <v>0</v>
      </c>
      <c r="L588" s="4">
        <v>2051.5</v>
      </c>
      <c r="M588" s="2">
        <v>0</v>
      </c>
      <c r="N588" s="2">
        <v>0</v>
      </c>
      <c r="O588" s="2">
        <v>686.9</v>
      </c>
      <c r="P588" s="4">
        <v>8270.7000000000007</v>
      </c>
      <c r="Q588" s="4">
        <v>15825.5</v>
      </c>
      <c r="R588" s="4">
        <v>16270.3</v>
      </c>
      <c r="S588" s="4">
        <v>6601.6</v>
      </c>
      <c r="T588" s="2">
        <v>0</v>
      </c>
      <c r="U588" s="2">
        <v>0</v>
      </c>
      <c r="V588" s="2">
        <v>0</v>
      </c>
      <c r="W588" s="2">
        <v>0</v>
      </c>
      <c r="X588" s="2">
        <v>58</v>
      </c>
      <c r="Y588" s="4">
        <v>7293</v>
      </c>
      <c r="Z588" s="4">
        <v>106567.4</v>
      </c>
      <c r="AA588" s="4">
        <v>148481.4</v>
      </c>
      <c r="AB588" s="4">
        <v>195321.8</v>
      </c>
      <c r="AC588" s="4">
        <v>164227.79999999999</v>
      </c>
      <c r="AD588" s="4">
        <v>860754.8</v>
      </c>
      <c r="AE588" s="4">
        <v>231756.46</v>
      </c>
      <c r="AF588" s="4">
        <v>355726.34</v>
      </c>
      <c r="AG588" s="2">
        <v>0</v>
      </c>
      <c r="AH588" s="2">
        <v>0</v>
      </c>
      <c r="AI588" s="2">
        <v>0</v>
      </c>
      <c r="AJ588" s="2">
        <v>0</v>
      </c>
      <c r="AK588" s="2">
        <v>0</v>
      </c>
      <c r="AL588" s="2">
        <v>0</v>
      </c>
      <c r="AM588" s="2">
        <v>0</v>
      </c>
      <c r="AN588" s="3">
        <f t="shared" si="36"/>
        <v>60344.1</v>
      </c>
      <c r="AO588">
        <f t="shared" si="37"/>
        <v>1530359.2</v>
      </c>
      <c r="AP588">
        <f t="shared" si="38"/>
        <v>587482.80000000005</v>
      </c>
      <c r="AQ588" s="3">
        <f t="shared" si="39"/>
        <v>2178186.1</v>
      </c>
    </row>
    <row r="589" spans="1:43" x14ac:dyDescent="0.25">
      <c r="A589" s="2">
        <v>8</v>
      </c>
      <c r="B589" s="2">
        <v>2022</v>
      </c>
      <c r="C589" s="2">
        <v>11</v>
      </c>
      <c r="D589" s="4">
        <v>9194.1</v>
      </c>
      <c r="E589" s="4">
        <v>28875.4</v>
      </c>
      <c r="F589" s="4">
        <v>16828.099999999999</v>
      </c>
      <c r="G589" s="2">
        <v>27.5</v>
      </c>
      <c r="H589" s="2">
        <v>378.2</v>
      </c>
      <c r="I589" s="2">
        <v>0</v>
      </c>
      <c r="J589" s="2">
        <v>0</v>
      </c>
      <c r="K589" s="2">
        <v>0</v>
      </c>
      <c r="L589" s="4">
        <v>3349.7</v>
      </c>
      <c r="M589" s="2">
        <v>0</v>
      </c>
      <c r="N589" s="2">
        <v>0</v>
      </c>
      <c r="O589" s="4">
        <v>1937</v>
      </c>
      <c r="P589" s="4">
        <v>6039.6</v>
      </c>
      <c r="Q589" s="4">
        <v>17239.599999999999</v>
      </c>
      <c r="R589" s="4">
        <v>17912.2</v>
      </c>
      <c r="S589" s="2">
        <v>0</v>
      </c>
      <c r="T589" s="2">
        <v>0</v>
      </c>
      <c r="U589" s="2">
        <v>0</v>
      </c>
      <c r="V589" s="2">
        <v>0</v>
      </c>
      <c r="W589" s="2">
        <v>0</v>
      </c>
      <c r="X589" s="2">
        <v>9.5</v>
      </c>
      <c r="Y589" s="4">
        <v>9114.4</v>
      </c>
      <c r="Z589" s="4">
        <v>116918.1</v>
      </c>
      <c r="AA589" s="4">
        <v>186776.8</v>
      </c>
      <c r="AB589" s="4">
        <v>231965.9</v>
      </c>
      <c r="AC589" s="4">
        <v>175985.5</v>
      </c>
      <c r="AD589" s="4">
        <v>719566.8</v>
      </c>
      <c r="AE589" s="2">
        <v>0</v>
      </c>
      <c r="AF589" s="4">
        <v>547480.80000000005</v>
      </c>
      <c r="AG589" s="2">
        <v>0</v>
      </c>
      <c r="AH589" s="2">
        <v>0</v>
      </c>
      <c r="AI589" s="2">
        <v>0</v>
      </c>
      <c r="AJ589" s="2">
        <v>0</v>
      </c>
      <c r="AK589" s="2">
        <v>0</v>
      </c>
      <c r="AL589" s="2">
        <v>0</v>
      </c>
      <c r="AM589" s="2">
        <v>0</v>
      </c>
      <c r="AN589" s="3">
        <f t="shared" si="36"/>
        <v>58652.999999999993</v>
      </c>
      <c r="AO589">
        <f t="shared" si="37"/>
        <v>1483465.4</v>
      </c>
      <c r="AP589">
        <f t="shared" si="38"/>
        <v>547480.80000000005</v>
      </c>
      <c r="AQ589" s="3">
        <f t="shared" si="39"/>
        <v>2089599.2</v>
      </c>
    </row>
    <row r="590" spans="1:43" x14ac:dyDescent="0.25">
      <c r="A590" s="2">
        <v>8</v>
      </c>
      <c r="B590" s="2">
        <v>2022</v>
      </c>
      <c r="C590" s="2">
        <v>12</v>
      </c>
      <c r="D590" s="4">
        <v>10879.5</v>
      </c>
      <c r="E590" s="4">
        <v>35951.599999999999</v>
      </c>
      <c r="F590" s="4">
        <v>21067.599999999999</v>
      </c>
      <c r="G590" s="2">
        <v>20.399999999999999</v>
      </c>
      <c r="H590" s="2">
        <v>898.1</v>
      </c>
      <c r="I590" s="2">
        <v>0</v>
      </c>
      <c r="J590" s="2">
        <v>0</v>
      </c>
      <c r="K590" s="2">
        <v>0</v>
      </c>
      <c r="L590" s="4">
        <v>4442.7</v>
      </c>
      <c r="M590" s="2">
        <v>0</v>
      </c>
      <c r="N590" s="2">
        <v>0</v>
      </c>
      <c r="O590" s="4">
        <v>3976.7</v>
      </c>
      <c r="P590" s="4">
        <v>6839.1</v>
      </c>
      <c r="Q590" s="4">
        <v>20378.7</v>
      </c>
      <c r="R590" s="4">
        <v>19129.7</v>
      </c>
      <c r="S590" s="2">
        <v>0</v>
      </c>
      <c r="T590" s="2">
        <v>0</v>
      </c>
      <c r="U590" s="2">
        <v>0</v>
      </c>
      <c r="V590" s="2">
        <v>0</v>
      </c>
      <c r="W590" s="2">
        <v>0</v>
      </c>
      <c r="X590" s="2">
        <v>10.5</v>
      </c>
      <c r="Y590" s="4">
        <v>9470.4</v>
      </c>
      <c r="Z590" s="4">
        <v>127706.8</v>
      </c>
      <c r="AA590" s="4">
        <v>178441.4</v>
      </c>
      <c r="AB590" s="4">
        <v>188828.5</v>
      </c>
      <c r="AC590" s="4">
        <v>160262.20000000001</v>
      </c>
      <c r="AD590" s="4">
        <v>795139.1</v>
      </c>
      <c r="AE590" s="2">
        <v>0</v>
      </c>
      <c r="AF590" s="4">
        <v>522978.5</v>
      </c>
      <c r="AG590" s="2">
        <v>0</v>
      </c>
      <c r="AH590" s="2">
        <v>0</v>
      </c>
      <c r="AI590" s="2">
        <v>0</v>
      </c>
      <c r="AJ590" s="2">
        <v>0</v>
      </c>
      <c r="AK590" s="2">
        <v>0</v>
      </c>
      <c r="AL590" s="2">
        <v>0</v>
      </c>
      <c r="AM590" s="2">
        <v>0</v>
      </c>
      <c r="AN590" s="3">
        <f t="shared" si="36"/>
        <v>73259.899999999994</v>
      </c>
      <c r="AO590">
        <f t="shared" si="37"/>
        <v>1510183.1</v>
      </c>
      <c r="AP590">
        <f t="shared" si="38"/>
        <v>522978.5</v>
      </c>
      <c r="AQ590" s="3">
        <f t="shared" si="39"/>
        <v>2106421.5</v>
      </c>
    </row>
    <row r="591" spans="1:43" x14ac:dyDescent="0.25">
      <c r="A591" s="2">
        <v>9</v>
      </c>
      <c r="B591" s="2">
        <v>2022</v>
      </c>
      <c r="C591" s="2">
        <v>1</v>
      </c>
      <c r="D591" s="4">
        <v>15903.3</v>
      </c>
      <c r="E591" s="4">
        <v>60272.5</v>
      </c>
      <c r="F591" s="4">
        <v>46218.6</v>
      </c>
      <c r="G591" s="2">
        <v>38.299999999999997</v>
      </c>
      <c r="H591" s="4">
        <v>4074.8</v>
      </c>
      <c r="I591" s="2">
        <v>0</v>
      </c>
      <c r="J591" s="2">
        <v>0</v>
      </c>
      <c r="K591" s="4">
        <v>8197.9</v>
      </c>
      <c r="L591" s="4">
        <v>13511</v>
      </c>
      <c r="M591" s="4">
        <v>9683.1</v>
      </c>
      <c r="N591" s="2">
        <v>0</v>
      </c>
      <c r="O591" s="4">
        <v>2236.1999999999998</v>
      </c>
      <c r="P591" s="4">
        <v>19749.8</v>
      </c>
      <c r="Q591" s="4">
        <v>50410.7</v>
      </c>
      <c r="R591" s="4">
        <v>37374.300000000003</v>
      </c>
      <c r="S591" s="4">
        <v>5662.6</v>
      </c>
      <c r="T591" s="2">
        <v>0</v>
      </c>
      <c r="U591" s="2">
        <v>0</v>
      </c>
      <c r="V591" s="2">
        <v>0</v>
      </c>
      <c r="W591" s="2">
        <v>0</v>
      </c>
      <c r="X591" s="4">
        <v>13323</v>
      </c>
      <c r="Y591" s="4">
        <v>16203.1</v>
      </c>
      <c r="Z591" s="4">
        <v>263639.7</v>
      </c>
      <c r="AA591" s="4">
        <v>402306.5</v>
      </c>
      <c r="AB591" s="4">
        <v>192698.1</v>
      </c>
      <c r="AC591" s="4">
        <v>138980.1</v>
      </c>
      <c r="AD591" s="4">
        <v>394463</v>
      </c>
      <c r="AE591" s="2">
        <v>0</v>
      </c>
      <c r="AF591" s="2">
        <v>0</v>
      </c>
      <c r="AG591" s="2">
        <v>0</v>
      </c>
      <c r="AH591" s="2">
        <v>0</v>
      </c>
      <c r="AI591" s="2">
        <v>0</v>
      </c>
      <c r="AJ591" s="2">
        <v>0</v>
      </c>
      <c r="AK591" s="2">
        <v>0</v>
      </c>
      <c r="AL591" s="2">
        <v>0</v>
      </c>
      <c r="AM591" s="2">
        <v>0</v>
      </c>
      <c r="AN591" s="3">
        <f t="shared" si="36"/>
        <v>157899.5</v>
      </c>
      <c r="AO591">
        <f t="shared" si="37"/>
        <v>1537047.1</v>
      </c>
      <c r="AP591">
        <f t="shared" si="38"/>
        <v>0</v>
      </c>
      <c r="AQ591" s="3">
        <f t="shared" si="39"/>
        <v>1694946.6</v>
      </c>
    </row>
    <row r="592" spans="1:43" x14ac:dyDescent="0.25">
      <c r="A592" s="2">
        <v>9</v>
      </c>
      <c r="B592" s="2">
        <v>2022</v>
      </c>
      <c r="C592" s="2">
        <v>2</v>
      </c>
      <c r="D592" s="4">
        <v>18500.900000000001</v>
      </c>
      <c r="E592" s="4">
        <v>81030.600000000006</v>
      </c>
      <c r="F592" s="4">
        <v>59966.8</v>
      </c>
      <c r="G592" s="2">
        <v>38.200000000000003</v>
      </c>
      <c r="H592" s="4">
        <v>3110.5</v>
      </c>
      <c r="I592" s="2">
        <v>0</v>
      </c>
      <c r="J592" s="2">
        <v>0</v>
      </c>
      <c r="K592" s="4">
        <v>10960.5</v>
      </c>
      <c r="L592" s="4">
        <v>11445.6</v>
      </c>
      <c r="M592" s="4">
        <v>12287.8</v>
      </c>
      <c r="N592" s="2">
        <v>0</v>
      </c>
      <c r="O592" s="4">
        <v>3057.2</v>
      </c>
      <c r="P592" s="4">
        <v>23474.400000000001</v>
      </c>
      <c r="Q592" s="4">
        <v>48438.8</v>
      </c>
      <c r="R592" s="4">
        <v>56476.2</v>
      </c>
      <c r="S592" s="2">
        <v>11.6</v>
      </c>
      <c r="T592" s="2">
        <v>0</v>
      </c>
      <c r="U592" s="2">
        <v>0</v>
      </c>
      <c r="V592" s="2">
        <v>0</v>
      </c>
      <c r="W592" s="2">
        <v>0</v>
      </c>
      <c r="X592" s="4">
        <v>10418.1</v>
      </c>
      <c r="Y592" s="4">
        <v>20782.5</v>
      </c>
      <c r="Z592" s="4">
        <v>245644.6</v>
      </c>
      <c r="AA592" s="4">
        <v>379588.9</v>
      </c>
      <c r="AB592" s="4">
        <v>164221.5</v>
      </c>
      <c r="AC592" s="4">
        <v>121094.8</v>
      </c>
      <c r="AD592" s="4">
        <v>362539.4</v>
      </c>
      <c r="AE592" s="2">
        <v>0</v>
      </c>
      <c r="AF592" s="2">
        <v>0</v>
      </c>
      <c r="AG592" s="2">
        <v>0</v>
      </c>
      <c r="AH592" s="2">
        <v>0</v>
      </c>
      <c r="AI592" s="2">
        <v>0</v>
      </c>
      <c r="AJ592" s="2">
        <v>0</v>
      </c>
      <c r="AK592" s="2">
        <v>0</v>
      </c>
      <c r="AL592" s="2">
        <v>0</v>
      </c>
      <c r="AM592" s="2">
        <v>0</v>
      </c>
      <c r="AN592" s="3">
        <f t="shared" si="36"/>
        <v>197340.9</v>
      </c>
      <c r="AO592">
        <f t="shared" si="37"/>
        <v>1435748</v>
      </c>
      <c r="AP592">
        <f t="shared" si="38"/>
        <v>0</v>
      </c>
      <c r="AQ592" s="3">
        <f t="shared" si="39"/>
        <v>1633088.9</v>
      </c>
    </row>
    <row r="593" spans="1:43" x14ac:dyDescent="0.25">
      <c r="A593" s="2">
        <v>9</v>
      </c>
      <c r="B593" s="2">
        <v>2022</v>
      </c>
      <c r="C593" s="2">
        <v>3</v>
      </c>
      <c r="D593" s="4">
        <v>15081.2</v>
      </c>
      <c r="E593" s="4">
        <v>58462.400000000001</v>
      </c>
      <c r="F593" s="4">
        <v>41658.6</v>
      </c>
      <c r="G593" s="2">
        <v>37.9</v>
      </c>
      <c r="H593" s="4">
        <v>2753.5</v>
      </c>
      <c r="I593" s="2">
        <v>0</v>
      </c>
      <c r="J593" s="2">
        <v>0</v>
      </c>
      <c r="K593" s="4">
        <v>7341.2</v>
      </c>
      <c r="L593" s="4">
        <v>10696.2</v>
      </c>
      <c r="M593" s="4">
        <v>12390.1</v>
      </c>
      <c r="N593" s="2">
        <v>0</v>
      </c>
      <c r="O593" s="4">
        <v>3812.6</v>
      </c>
      <c r="P593" s="4">
        <v>19375.7</v>
      </c>
      <c r="Q593" s="4">
        <v>51076.3</v>
      </c>
      <c r="R593" s="4">
        <v>56386.6</v>
      </c>
      <c r="S593" s="4">
        <v>4852.6000000000004</v>
      </c>
      <c r="T593" s="2">
        <v>0</v>
      </c>
      <c r="U593" s="2">
        <v>0</v>
      </c>
      <c r="V593" s="2">
        <v>0</v>
      </c>
      <c r="W593" s="2">
        <v>0</v>
      </c>
      <c r="X593" s="4">
        <v>9937.5</v>
      </c>
      <c r="Y593" s="4">
        <v>19847.7</v>
      </c>
      <c r="Z593" s="4">
        <v>246502.39999999999</v>
      </c>
      <c r="AA593" s="4">
        <v>388076.7</v>
      </c>
      <c r="AB593" s="4">
        <v>169393.3</v>
      </c>
      <c r="AC593" s="4">
        <v>140174.5</v>
      </c>
      <c r="AD593" s="4">
        <v>397627.1</v>
      </c>
      <c r="AE593" s="2">
        <v>0</v>
      </c>
      <c r="AF593" s="2">
        <v>0</v>
      </c>
      <c r="AG593" s="2">
        <v>0</v>
      </c>
      <c r="AH593" s="2">
        <v>0</v>
      </c>
      <c r="AI593" s="2">
        <v>0</v>
      </c>
      <c r="AJ593" s="2">
        <v>0</v>
      </c>
      <c r="AK593" s="2">
        <v>0</v>
      </c>
      <c r="AL593" s="2">
        <v>0</v>
      </c>
      <c r="AM593" s="2">
        <v>0</v>
      </c>
      <c r="AN593" s="3">
        <f t="shared" si="36"/>
        <v>148421.1</v>
      </c>
      <c r="AO593">
        <f t="shared" si="37"/>
        <v>1507063</v>
      </c>
      <c r="AP593">
        <f t="shared" si="38"/>
        <v>0</v>
      </c>
      <c r="AQ593" s="3">
        <f t="shared" si="39"/>
        <v>1655484.1</v>
      </c>
    </row>
    <row r="594" spans="1:43" x14ac:dyDescent="0.25">
      <c r="A594" s="2">
        <v>9</v>
      </c>
      <c r="B594" s="2">
        <v>2022</v>
      </c>
      <c r="C594" s="2">
        <v>4</v>
      </c>
      <c r="D594" s="4">
        <v>11946.2</v>
      </c>
      <c r="E594" s="4">
        <v>42796.5</v>
      </c>
      <c r="F594" s="4">
        <v>31551.200000000001</v>
      </c>
      <c r="G594" s="2">
        <v>41.3</v>
      </c>
      <c r="H594" s="4">
        <v>2915.5</v>
      </c>
      <c r="I594" s="2">
        <v>0</v>
      </c>
      <c r="J594" s="2">
        <v>0</v>
      </c>
      <c r="K594" s="4">
        <v>7995.9</v>
      </c>
      <c r="L594" s="4">
        <v>10486.4</v>
      </c>
      <c r="M594" s="4">
        <v>7023.8</v>
      </c>
      <c r="N594" s="2">
        <v>0</v>
      </c>
      <c r="O594" s="4">
        <v>3452.3</v>
      </c>
      <c r="P594" s="4">
        <v>16310.2</v>
      </c>
      <c r="Q594" s="4">
        <v>48675.5</v>
      </c>
      <c r="R594" s="4">
        <v>36432.699999999997</v>
      </c>
      <c r="S594" s="4">
        <v>4649</v>
      </c>
      <c r="T594" s="2">
        <v>0</v>
      </c>
      <c r="U594" s="2">
        <v>0</v>
      </c>
      <c r="V594" s="2">
        <v>0</v>
      </c>
      <c r="W594" s="2">
        <v>0</v>
      </c>
      <c r="X594" s="4">
        <v>7905.3</v>
      </c>
      <c r="Y594" s="4">
        <v>18636</v>
      </c>
      <c r="Z594" s="4">
        <v>235013.8</v>
      </c>
      <c r="AA594" s="4">
        <v>363696.7</v>
      </c>
      <c r="AB594" s="4">
        <v>142597.29999999999</v>
      </c>
      <c r="AC594" s="4">
        <v>129883.8</v>
      </c>
      <c r="AD594" s="4">
        <v>386890.4</v>
      </c>
      <c r="AE594" s="2">
        <v>0</v>
      </c>
      <c r="AF594" s="2">
        <v>0</v>
      </c>
      <c r="AG594" s="2">
        <v>0</v>
      </c>
      <c r="AH594" s="2">
        <v>0</v>
      </c>
      <c r="AI594" s="2">
        <v>0</v>
      </c>
      <c r="AJ594" s="2">
        <v>0</v>
      </c>
      <c r="AK594" s="2">
        <v>0</v>
      </c>
      <c r="AL594" s="2">
        <v>0</v>
      </c>
      <c r="AM594" s="2">
        <v>0</v>
      </c>
      <c r="AN594" s="3">
        <f t="shared" si="36"/>
        <v>114756.79999999999</v>
      </c>
      <c r="AO594">
        <f t="shared" si="37"/>
        <v>1394143</v>
      </c>
      <c r="AP594">
        <f t="shared" si="38"/>
        <v>0</v>
      </c>
      <c r="AQ594" s="3">
        <f t="shared" si="39"/>
        <v>1508899.8</v>
      </c>
    </row>
    <row r="595" spans="1:43" x14ac:dyDescent="0.25">
      <c r="A595" s="2">
        <v>9</v>
      </c>
      <c r="B595" s="2">
        <v>2022</v>
      </c>
      <c r="C595" s="2">
        <v>5</v>
      </c>
      <c r="D595" s="4">
        <v>11135.2</v>
      </c>
      <c r="E595" s="4">
        <v>39762.199999999997</v>
      </c>
      <c r="F595" s="4">
        <v>29687</v>
      </c>
      <c r="G595" s="2">
        <v>40.5</v>
      </c>
      <c r="H595" s="4">
        <v>1491.7</v>
      </c>
      <c r="I595" s="2">
        <v>0</v>
      </c>
      <c r="J595" s="2">
        <v>0</v>
      </c>
      <c r="K595" s="4">
        <v>4234.3</v>
      </c>
      <c r="L595" s="4">
        <v>7660.7</v>
      </c>
      <c r="M595" s="4">
        <v>7674.2</v>
      </c>
      <c r="N595" s="2">
        <v>0</v>
      </c>
      <c r="O595" s="4">
        <v>4499.1000000000004</v>
      </c>
      <c r="P595" s="4">
        <v>16524.7</v>
      </c>
      <c r="Q595" s="4">
        <v>48000.4</v>
      </c>
      <c r="R595" s="4">
        <v>33979</v>
      </c>
      <c r="S595" s="4">
        <v>2903.7</v>
      </c>
      <c r="T595" s="2">
        <v>0</v>
      </c>
      <c r="U595" s="2">
        <v>0</v>
      </c>
      <c r="V595" s="2">
        <v>0</v>
      </c>
      <c r="W595" s="2">
        <v>0</v>
      </c>
      <c r="X595" s="4">
        <v>5496.8</v>
      </c>
      <c r="Y595" s="4">
        <v>16223.8</v>
      </c>
      <c r="Z595" s="4">
        <v>224067</v>
      </c>
      <c r="AA595" s="4">
        <v>348912.3</v>
      </c>
      <c r="AB595" s="4">
        <v>153452.29999999999</v>
      </c>
      <c r="AC595" s="4">
        <v>136000</v>
      </c>
      <c r="AD595" s="4">
        <v>350657.5</v>
      </c>
      <c r="AE595" s="2">
        <v>0</v>
      </c>
      <c r="AF595" s="2">
        <v>0</v>
      </c>
      <c r="AG595" s="2">
        <v>0</v>
      </c>
      <c r="AH595" s="2">
        <v>0</v>
      </c>
      <c r="AI595" s="2">
        <v>0</v>
      </c>
      <c r="AJ595" s="2">
        <v>0</v>
      </c>
      <c r="AK595" s="2">
        <v>0</v>
      </c>
      <c r="AL595" s="2">
        <v>0</v>
      </c>
      <c r="AM595" s="2">
        <v>0</v>
      </c>
      <c r="AN595" s="3">
        <f t="shared" si="36"/>
        <v>101685.79999999999</v>
      </c>
      <c r="AO595">
        <f t="shared" si="37"/>
        <v>1340716.6000000001</v>
      </c>
      <c r="AP595">
        <f t="shared" si="38"/>
        <v>0</v>
      </c>
      <c r="AQ595" s="3">
        <f t="shared" si="39"/>
        <v>1442402.4000000001</v>
      </c>
    </row>
    <row r="596" spans="1:43" x14ac:dyDescent="0.25">
      <c r="A596" s="2">
        <v>9</v>
      </c>
      <c r="B596" s="2">
        <v>2022</v>
      </c>
      <c r="C596" s="2">
        <v>6</v>
      </c>
      <c r="D596" s="4">
        <v>9300.9</v>
      </c>
      <c r="E596" s="4">
        <v>32029.9</v>
      </c>
      <c r="F596" s="4">
        <v>22276.1</v>
      </c>
      <c r="G596" s="2">
        <v>38.1</v>
      </c>
      <c r="H596" s="2">
        <v>543.9</v>
      </c>
      <c r="I596" s="2">
        <v>0</v>
      </c>
      <c r="J596" s="2">
        <v>0</v>
      </c>
      <c r="K596" s="4">
        <v>2228.1999999999998</v>
      </c>
      <c r="L596" s="4">
        <v>5175.5</v>
      </c>
      <c r="M596" s="4">
        <v>4707.8999999999996</v>
      </c>
      <c r="N596" s="2">
        <v>0</v>
      </c>
      <c r="O596" s="4">
        <v>1595.2</v>
      </c>
      <c r="P596" s="4">
        <v>13964.1</v>
      </c>
      <c r="Q596" s="4">
        <v>41604.800000000003</v>
      </c>
      <c r="R596" s="4">
        <v>21864.799999999999</v>
      </c>
      <c r="S596" s="2">
        <v>394.1</v>
      </c>
      <c r="T596" s="2">
        <v>0</v>
      </c>
      <c r="U596" s="2">
        <v>0</v>
      </c>
      <c r="V596" s="2">
        <v>0</v>
      </c>
      <c r="W596" s="2">
        <v>0</v>
      </c>
      <c r="X596" s="4">
        <v>4442.1000000000004</v>
      </c>
      <c r="Y596" s="4">
        <v>12739.7</v>
      </c>
      <c r="Z596" s="4">
        <v>191714.3</v>
      </c>
      <c r="AA596" s="4">
        <v>288788.5</v>
      </c>
      <c r="AB596" s="4">
        <v>145336.6</v>
      </c>
      <c r="AC596" s="4">
        <v>170263</v>
      </c>
      <c r="AD596" s="4">
        <v>380660.8</v>
      </c>
      <c r="AE596" s="2">
        <v>0</v>
      </c>
      <c r="AF596" s="2">
        <v>0</v>
      </c>
      <c r="AG596" s="2">
        <v>0</v>
      </c>
      <c r="AH596" s="2">
        <v>0</v>
      </c>
      <c r="AI596" s="2">
        <v>0</v>
      </c>
      <c r="AJ596" s="2">
        <v>0</v>
      </c>
      <c r="AK596" s="2">
        <v>0</v>
      </c>
      <c r="AL596" s="2">
        <v>0</v>
      </c>
      <c r="AM596" s="2">
        <v>0</v>
      </c>
      <c r="AN596" s="3">
        <f t="shared" si="36"/>
        <v>76300.5</v>
      </c>
      <c r="AO596">
        <f t="shared" si="37"/>
        <v>1273368</v>
      </c>
      <c r="AP596">
        <f t="shared" si="38"/>
        <v>0</v>
      </c>
      <c r="AQ596" s="3">
        <f t="shared" si="39"/>
        <v>1349668.5</v>
      </c>
    </row>
    <row r="597" spans="1:43" x14ac:dyDescent="0.25">
      <c r="A597" s="2">
        <v>9</v>
      </c>
      <c r="B597" s="2">
        <v>2022</v>
      </c>
      <c r="C597" s="2">
        <v>7</v>
      </c>
      <c r="D597" s="4">
        <v>10287</v>
      </c>
      <c r="E597" s="4">
        <v>29578.9</v>
      </c>
      <c r="F597" s="4">
        <v>19484.5</v>
      </c>
      <c r="G597" s="2">
        <v>39.6</v>
      </c>
      <c r="H597" s="2">
        <v>136.4</v>
      </c>
      <c r="I597" s="2">
        <v>300</v>
      </c>
      <c r="J597" s="2">
        <v>0</v>
      </c>
      <c r="K597" s="4">
        <v>1575.8</v>
      </c>
      <c r="L597" s="4">
        <v>5543</v>
      </c>
      <c r="M597" s="4">
        <v>3485.5</v>
      </c>
      <c r="N597" s="2">
        <v>0</v>
      </c>
      <c r="O597" s="4">
        <v>1842.4</v>
      </c>
      <c r="P597" s="4">
        <v>12826.5</v>
      </c>
      <c r="Q597" s="4">
        <v>42603.3</v>
      </c>
      <c r="R597" s="4">
        <v>21474.5</v>
      </c>
      <c r="S597" s="2">
        <v>10.4</v>
      </c>
      <c r="T597" s="2">
        <v>0</v>
      </c>
      <c r="U597" s="2">
        <v>0</v>
      </c>
      <c r="V597" s="2">
        <v>0</v>
      </c>
      <c r="W597" s="2">
        <v>0</v>
      </c>
      <c r="X597" s="4">
        <v>3635.2</v>
      </c>
      <c r="Y597" s="4">
        <v>10337.1</v>
      </c>
      <c r="Z597" s="4">
        <v>188301.2</v>
      </c>
      <c r="AA597" s="4">
        <v>284214.90000000002</v>
      </c>
      <c r="AB597" s="4">
        <v>137676.79999999999</v>
      </c>
      <c r="AC597" s="4">
        <v>91442.4</v>
      </c>
      <c r="AD597" s="4">
        <v>418682.4</v>
      </c>
      <c r="AE597" s="2">
        <v>0</v>
      </c>
      <c r="AF597" s="2">
        <v>0</v>
      </c>
      <c r="AG597" s="2">
        <v>0</v>
      </c>
      <c r="AH597" s="2">
        <v>0</v>
      </c>
      <c r="AI597" s="2">
        <v>0</v>
      </c>
      <c r="AJ597" s="2">
        <v>0</v>
      </c>
      <c r="AK597" s="2">
        <v>0</v>
      </c>
      <c r="AL597" s="2">
        <v>0</v>
      </c>
      <c r="AM597" s="2">
        <v>0</v>
      </c>
      <c r="AN597" s="3">
        <f t="shared" si="36"/>
        <v>70430.700000000012</v>
      </c>
      <c r="AO597">
        <f t="shared" si="37"/>
        <v>1213047.1000000001</v>
      </c>
      <c r="AP597">
        <f t="shared" si="38"/>
        <v>0</v>
      </c>
      <c r="AQ597" s="3">
        <f t="shared" si="39"/>
        <v>1283477.8</v>
      </c>
    </row>
    <row r="598" spans="1:43" x14ac:dyDescent="0.25">
      <c r="A598" s="2">
        <v>9</v>
      </c>
      <c r="B598" s="2">
        <v>2022</v>
      </c>
      <c r="C598" s="2">
        <v>8</v>
      </c>
      <c r="D598" s="4">
        <v>9731.2999999999993</v>
      </c>
      <c r="E598" s="4">
        <v>28510.5</v>
      </c>
      <c r="F598" s="4">
        <v>19305.8</v>
      </c>
      <c r="G598" s="2">
        <v>37.200000000000003</v>
      </c>
      <c r="H598" s="2">
        <v>110.5</v>
      </c>
      <c r="I598" s="2">
        <v>250.9</v>
      </c>
      <c r="J598" s="2">
        <v>0</v>
      </c>
      <c r="K598" s="4">
        <v>1481.4</v>
      </c>
      <c r="L598" s="4">
        <v>4885.5</v>
      </c>
      <c r="M598" s="4">
        <v>4018.6</v>
      </c>
      <c r="N598" s="2">
        <v>0</v>
      </c>
      <c r="O598" s="4">
        <v>1997.8</v>
      </c>
      <c r="P598" s="4">
        <v>13601.9</v>
      </c>
      <c r="Q598" s="4">
        <v>43590</v>
      </c>
      <c r="R598" s="4">
        <v>23821.9</v>
      </c>
      <c r="S598" s="2">
        <v>79.2</v>
      </c>
      <c r="T598" s="2">
        <v>0</v>
      </c>
      <c r="U598" s="2">
        <v>0</v>
      </c>
      <c r="V598" s="2">
        <v>0</v>
      </c>
      <c r="W598" s="2">
        <v>0</v>
      </c>
      <c r="X598" s="4">
        <v>3875.7</v>
      </c>
      <c r="Y598" s="4">
        <v>10101.9</v>
      </c>
      <c r="Z598" s="4">
        <v>193359.8</v>
      </c>
      <c r="AA598" s="4">
        <v>306751.7</v>
      </c>
      <c r="AB598" s="4">
        <v>135084.1</v>
      </c>
      <c r="AC598" s="4">
        <v>96728.8</v>
      </c>
      <c r="AD598" s="4">
        <v>400920.7</v>
      </c>
      <c r="AE598" s="2">
        <v>0</v>
      </c>
      <c r="AF598" s="2">
        <v>0</v>
      </c>
      <c r="AG598" s="2">
        <v>0</v>
      </c>
      <c r="AH598" s="2">
        <v>0</v>
      </c>
      <c r="AI598" s="2">
        <v>0</v>
      </c>
      <c r="AJ598" s="2">
        <v>0</v>
      </c>
      <c r="AK598" s="2">
        <v>0</v>
      </c>
      <c r="AL598" s="2">
        <v>0</v>
      </c>
      <c r="AM598" s="2">
        <v>0</v>
      </c>
      <c r="AN598" s="3">
        <f t="shared" si="36"/>
        <v>68331.700000000012</v>
      </c>
      <c r="AO598">
        <f t="shared" si="37"/>
        <v>1229913.5</v>
      </c>
      <c r="AP598">
        <f t="shared" si="38"/>
        <v>0</v>
      </c>
      <c r="AQ598" s="3">
        <f t="shared" si="39"/>
        <v>1298245.2</v>
      </c>
    </row>
    <row r="599" spans="1:43" x14ac:dyDescent="0.25">
      <c r="A599" s="2">
        <v>9</v>
      </c>
      <c r="B599" s="2">
        <v>2022</v>
      </c>
      <c r="C599" s="2">
        <v>9</v>
      </c>
      <c r="D599" s="4">
        <v>10537.9</v>
      </c>
      <c r="E599" s="4">
        <v>30700.799999999999</v>
      </c>
      <c r="F599" s="4">
        <v>20291.5</v>
      </c>
      <c r="G599" s="2">
        <v>33</v>
      </c>
      <c r="H599" s="2">
        <v>183.7</v>
      </c>
      <c r="I599" s="2">
        <v>359.2</v>
      </c>
      <c r="J599" s="2">
        <v>0</v>
      </c>
      <c r="K599" s="4">
        <v>1569.6</v>
      </c>
      <c r="L599" s="4">
        <v>4941</v>
      </c>
      <c r="M599" s="4">
        <v>3235.3</v>
      </c>
      <c r="N599" s="2">
        <v>0</v>
      </c>
      <c r="O599" s="4">
        <v>2955.2</v>
      </c>
      <c r="P599" s="4">
        <v>14369.2</v>
      </c>
      <c r="Q599" s="4">
        <v>45148.800000000003</v>
      </c>
      <c r="R599" s="4">
        <v>23734</v>
      </c>
      <c r="S599" s="2">
        <v>10.4</v>
      </c>
      <c r="T599" s="2">
        <v>0</v>
      </c>
      <c r="U599" s="2">
        <v>0</v>
      </c>
      <c r="V599" s="2">
        <v>0</v>
      </c>
      <c r="W599" s="2">
        <v>0</v>
      </c>
      <c r="X599" s="4">
        <v>3844.4</v>
      </c>
      <c r="Y599" s="4">
        <v>9516.1</v>
      </c>
      <c r="Z599" s="4">
        <v>190447.1</v>
      </c>
      <c r="AA599" s="4">
        <v>278014.5</v>
      </c>
      <c r="AB599" s="4">
        <v>129247.6</v>
      </c>
      <c r="AC599" s="4">
        <v>92861.6</v>
      </c>
      <c r="AD599" s="4">
        <v>373931</v>
      </c>
      <c r="AE599" s="2">
        <v>0</v>
      </c>
      <c r="AF599" s="2">
        <v>0</v>
      </c>
      <c r="AG599" s="2">
        <v>0</v>
      </c>
      <c r="AH599" s="2">
        <v>0</v>
      </c>
      <c r="AI599" s="2">
        <v>0</v>
      </c>
      <c r="AJ599" s="2">
        <v>0</v>
      </c>
      <c r="AK599" s="2">
        <v>0</v>
      </c>
      <c r="AL599" s="2">
        <v>0</v>
      </c>
      <c r="AM599" s="2">
        <v>0</v>
      </c>
      <c r="AN599" s="3">
        <f t="shared" si="36"/>
        <v>71851.999999999985</v>
      </c>
      <c r="AO599">
        <f t="shared" si="37"/>
        <v>1164079.8999999999</v>
      </c>
      <c r="AP599">
        <f t="shared" si="38"/>
        <v>0</v>
      </c>
      <c r="AQ599" s="3">
        <f t="shared" si="39"/>
        <v>1235931.8999999999</v>
      </c>
    </row>
    <row r="600" spans="1:43" x14ac:dyDescent="0.25">
      <c r="A600" s="2">
        <v>9</v>
      </c>
      <c r="B600" s="2">
        <v>2022</v>
      </c>
      <c r="C600" s="2">
        <v>10</v>
      </c>
      <c r="D600" s="4">
        <v>13065.5</v>
      </c>
      <c r="E600" s="4">
        <v>36394.1</v>
      </c>
      <c r="F600" s="4">
        <v>24230.1</v>
      </c>
      <c r="G600" s="2">
        <v>546.5</v>
      </c>
      <c r="H600" s="2">
        <v>166.9</v>
      </c>
      <c r="I600" s="4">
        <v>1215.3</v>
      </c>
      <c r="J600" s="2">
        <v>0</v>
      </c>
      <c r="K600" s="4">
        <v>2197.9</v>
      </c>
      <c r="L600" s="4">
        <v>5155.2</v>
      </c>
      <c r="M600" s="4">
        <v>2886.2</v>
      </c>
      <c r="N600" s="2">
        <v>0</v>
      </c>
      <c r="O600" s="4">
        <v>5374</v>
      </c>
      <c r="P600" s="4">
        <v>17081.2</v>
      </c>
      <c r="Q600" s="4">
        <v>48450.7</v>
      </c>
      <c r="R600" s="4">
        <v>29099.8</v>
      </c>
      <c r="S600" s="2">
        <v>125.4</v>
      </c>
      <c r="T600" s="2">
        <v>0</v>
      </c>
      <c r="U600" s="2">
        <v>0</v>
      </c>
      <c r="V600" s="2">
        <v>0</v>
      </c>
      <c r="W600" s="2">
        <v>0</v>
      </c>
      <c r="X600" s="4">
        <v>5975</v>
      </c>
      <c r="Y600" s="4">
        <v>10592.2</v>
      </c>
      <c r="Z600" s="4">
        <v>191295.7</v>
      </c>
      <c r="AA600" s="4">
        <v>291334.40000000002</v>
      </c>
      <c r="AB600" s="4">
        <v>139611.1</v>
      </c>
      <c r="AC600" s="4">
        <v>102942.5</v>
      </c>
      <c r="AD600" s="4">
        <v>440474.1</v>
      </c>
      <c r="AE600" s="2">
        <v>0</v>
      </c>
      <c r="AF600" s="2">
        <v>0</v>
      </c>
      <c r="AG600" s="2">
        <v>0</v>
      </c>
      <c r="AH600" s="2">
        <v>0</v>
      </c>
      <c r="AI600" s="2">
        <v>0</v>
      </c>
      <c r="AJ600" s="2">
        <v>0</v>
      </c>
      <c r="AK600" s="2">
        <v>0</v>
      </c>
      <c r="AL600" s="2">
        <v>0</v>
      </c>
      <c r="AM600" s="2">
        <v>0</v>
      </c>
      <c r="AN600" s="3">
        <f t="shared" si="36"/>
        <v>85857.699999999983</v>
      </c>
      <c r="AO600">
        <f t="shared" si="37"/>
        <v>1282356.1000000001</v>
      </c>
      <c r="AP600">
        <f t="shared" si="38"/>
        <v>0</v>
      </c>
      <c r="AQ600" s="3">
        <f t="shared" si="39"/>
        <v>1368213.8</v>
      </c>
    </row>
    <row r="601" spans="1:43" x14ac:dyDescent="0.25">
      <c r="A601" s="2">
        <v>9</v>
      </c>
      <c r="B601" s="2">
        <v>2022</v>
      </c>
      <c r="C601" s="2">
        <v>11</v>
      </c>
      <c r="D601" s="4">
        <v>12310.8</v>
      </c>
      <c r="E601" s="4">
        <v>36642.1</v>
      </c>
      <c r="F601" s="4">
        <v>23579.4</v>
      </c>
      <c r="G601" s="2">
        <v>297.7</v>
      </c>
      <c r="H601" s="2">
        <v>202.3</v>
      </c>
      <c r="I601" s="4">
        <v>1217.7</v>
      </c>
      <c r="J601" s="2">
        <v>0</v>
      </c>
      <c r="K601" s="4">
        <v>1626.4</v>
      </c>
      <c r="L601" s="4">
        <v>3286.2</v>
      </c>
      <c r="M601" s="4">
        <v>5531.1</v>
      </c>
      <c r="N601" s="2">
        <v>0</v>
      </c>
      <c r="O601" s="4">
        <v>3811.5</v>
      </c>
      <c r="P601" s="4">
        <v>15363.1</v>
      </c>
      <c r="Q601" s="4">
        <v>44183.4</v>
      </c>
      <c r="R601" s="4">
        <v>29168.799999999999</v>
      </c>
      <c r="S601" s="4">
        <v>4441.3</v>
      </c>
      <c r="T601" s="2">
        <v>0</v>
      </c>
      <c r="U601" s="2">
        <v>0</v>
      </c>
      <c r="V601" s="2">
        <v>0</v>
      </c>
      <c r="W601" s="2">
        <v>0</v>
      </c>
      <c r="X601" s="4">
        <v>9432.1</v>
      </c>
      <c r="Y601" s="4">
        <v>10530.3</v>
      </c>
      <c r="Z601" s="4">
        <v>175001.4</v>
      </c>
      <c r="AA601" s="4">
        <v>264194.09999999998</v>
      </c>
      <c r="AB601" s="4">
        <v>141037.5</v>
      </c>
      <c r="AC601" s="4">
        <v>103133.6</v>
      </c>
      <c r="AD601" s="4">
        <v>417890.9</v>
      </c>
      <c r="AE601" s="2">
        <v>0</v>
      </c>
      <c r="AF601" s="2">
        <v>0</v>
      </c>
      <c r="AG601" s="2">
        <v>0</v>
      </c>
      <c r="AH601" s="2">
        <v>0</v>
      </c>
      <c r="AI601" s="2">
        <v>0</v>
      </c>
      <c r="AJ601" s="2">
        <v>0</v>
      </c>
      <c r="AK601" s="2">
        <v>0</v>
      </c>
      <c r="AL601" s="2">
        <v>0</v>
      </c>
      <c r="AM601" s="2">
        <v>0</v>
      </c>
      <c r="AN601" s="3">
        <f t="shared" si="36"/>
        <v>84693.699999999983</v>
      </c>
      <c r="AO601">
        <f t="shared" si="37"/>
        <v>1218188</v>
      </c>
      <c r="AP601">
        <f t="shared" si="38"/>
        <v>0</v>
      </c>
      <c r="AQ601" s="3">
        <f t="shared" si="39"/>
        <v>1302881.7</v>
      </c>
    </row>
    <row r="602" spans="1:43" x14ac:dyDescent="0.25">
      <c r="A602" s="2">
        <v>9</v>
      </c>
      <c r="B602" s="2">
        <v>2022</v>
      </c>
      <c r="C602" s="2">
        <v>12</v>
      </c>
      <c r="D602" s="4">
        <v>14910.8</v>
      </c>
      <c r="E602" s="4">
        <v>46679.5</v>
      </c>
      <c r="F602" s="4">
        <v>29472.1</v>
      </c>
      <c r="G602" s="2">
        <v>29.8</v>
      </c>
      <c r="H602" s="2">
        <v>303.39999999999998</v>
      </c>
      <c r="I602" s="4">
        <v>2010.9</v>
      </c>
      <c r="J602" s="2">
        <v>0</v>
      </c>
      <c r="K602" s="4">
        <v>1163.5</v>
      </c>
      <c r="L602" s="4">
        <v>3259.3</v>
      </c>
      <c r="M602" s="4">
        <v>6936</v>
      </c>
      <c r="N602" s="2">
        <v>0</v>
      </c>
      <c r="O602" s="4">
        <v>3266.1</v>
      </c>
      <c r="P602" s="4">
        <v>18220.8</v>
      </c>
      <c r="Q602" s="4">
        <v>53406.7</v>
      </c>
      <c r="R602" s="4">
        <v>35524</v>
      </c>
      <c r="S602" s="4">
        <v>5653.8</v>
      </c>
      <c r="T602" s="2">
        <v>0</v>
      </c>
      <c r="U602" s="2">
        <v>0</v>
      </c>
      <c r="V602" s="2">
        <v>0</v>
      </c>
      <c r="W602" s="2">
        <v>0</v>
      </c>
      <c r="X602" s="4">
        <v>12238.7</v>
      </c>
      <c r="Y602" s="4">
        <v>12076.6</v>
      </c>
      <c r="Z602" s="4">
        <v>203783</v>
      </c>
      <c r="AA602" s="4">
        <v>310936.8</v>
      </c>
      <c r="AB602" s="4">
        <v>161585.1</v>
      </c>
      <c r="AC602" s="4">
        <v>108077.1</v>
      </c>
      <c r="AD602" s="4">
        <v>438475.3</v>
      </c>
      <c r="AE602" s="2">
        <v>0</v>
      </c>
      <c r="AF602" s="2">
        <v>0</v>
      </c>
      <c r="AG602" s="2">
        <v>0</v>
      </c>
      <c r="AH602" s="2">
        <v>0</v>
      </c>
      <c r="AI602" s="2">
        <v>0</v>
      </c>
      <c r="AJ602" s="2">
        <v>0</v>
      </c>
      <c r="AK602" s="2">
        <v>0</v>
      </c>
      <c r="AL602" s="2">
        <v>0</v>
      </c>
      <c r="AM602" s="2">
        <v>0</v>
      </c>
      <c r="AN602" s="3">
        <f t="shared" si="36"/>
        <v>104765.29999999999</v>
      </c>
      <c r="AO602">
        <f t="shared" si="37"/>
        <v>1363244</v>
      </c>
      <c r="AP602">
        <f t="shared" si="38"/>
        <v>0</v>
      </c>
      <c r="AQ602" s="3">
        <f t="shared" si="39"/>
        <v>1468009.3</v>
      </c>
    </row>
    <row r="603" spans="1:43" x14ac:dyDescent="0.25">
      <c r="A603" s="2">
        <v>10</v>
      </c>
      <c r="B603" s="2">
        <v>2022</v>
      </c>
      <c r="C603" s="2">
        <v>1</v>
      </c>
      <c r="D603" s="2">
        <v>784.7</v>
      </c>
      <c r="E603" s="4">
        <v>1604.6</v>
      </c>
      <c r="F603" s="2">
        <v>694.8</v>
      </c>
      <c r="G603" s="2">
        <v>0</v>
      </c>
      <c r="H603" s="2">
        <v>0</v>
      </c>
      <c r="I603" s="2">
        <v>0</v>
      </c>
      <c r="J603" s="2">
        <v>0</v>
      </c>
      <c r="K603" s="2">
        <v>0</v>
      </c>
      <c r="L603" s="2">
        <v>0</v>
      </c>
      <c r="M603" s="2">
        <v>0</v>
      </c>
      <c r="N603" s="2">
        <v>0</v>
      </c>
      <c r="O603" s="2">
        <v>51.2</v>
      </c>
      <c r="P603" s="4">
        <v>1277.3</v>
      </c>
      <c r="Q603" s="4">
        <v>2604.6999999999998</v>
      </c>
      <c r="R603" s="4">
        <v>1273.3</v>
      </c>
      <c r="S603" s="2">
        <v>0</v>
      </c>
      <c r="T603" s="2">
        <v>0</v>
      </c>
      <c r="U603" s="2">
        <v>0</v>
      </c>
      <c r="V603" s="2">
        <v>0</v>
      </c>
      <c r="W603" s="2">
        <v>0</v>
      </c>
      <c r="X603" s="2">
        <v>0</v>
      </c>
      <c r="Y603" s="2">
        <v>869.5</v>
      </c>
      <c r="Z603" s="4">
        <v>16600.8</v>
      </c>
      <c r="AA603" s="4">
        <v>14090.7</v>
      </c>
      <c r="AB603" s="4">
        <v>97374.6</v>
      </c>
      <c r="AC603" s="4">
        <v>29343.8</v>
      </c>
      <c r="AD603" s="4">
        <v>201981.7</v>
      </c>
      <c r="AE603" s="2">
        <v>0</v>
      </c>
      <c r="AF603" s="2">
        <v>0</v>
      </c>
      <c r="AG603" s="2">
        <v>0</v>
      </c>
      <c r="AH603" s="2">
        <v>0</v>
      </c>
      <c r="AI603" s="2">
        <v>0</v>
      </c>
      <c r="AJ603" s="2">
        <v>0</v>
      </c>
      <c r="AK603" s="2">
        <v>0</v>
      </c>
      <c r="AL603" s="2">
        <v>0</v>
      </c>
      <c r="AM603" s="2">
        <v>0</v>
      </c>
      <c r="AN603" s="3">
        <f t="shared" si="36"/>
        <v>3084.1000000000004</v>
      </c>
      <c r="AO603">
        <f t="shared" si="37"/>
        <v>365467.6</v>
      </c>
      <c r="AP603">
        <f t="shared" si="38"/>
        <v>0</v>
      </c>
      <c r="AQ603" s="3">
        <f t="shared" si="39"/>
        <v>368551.69999999995</v>
      </c>
    </row>
    <row r="604" spans="1:43" x14ac:dyDescent="0.25">
      <c r="A604" s="2">
        <v>10</v>
      </c>
      <c r="B604" s="2">
        <v>2022</v>
      </c>
      <c r="C604" s="2">
        <v>2</v>
      </c>
      <c r="D604" s="2">
        <v>975</v>
      </c>
      <c r="E604" s="4">
        <v>1971.3</v>
      </c>
      <c r="F604" s="2">
        <v>995.1</v>
      </c>
      <c r="G604" s="2">
        <v>0</v>
      </c>
      <c r="H604" s="2">
        <v>0</v>
      </c>
      <c r="I604" s="2">
        <v>0</v>
      </c>
      <c r="J604" s="2">
        <v>0</v>
      </c>
      <c r="K604" s="2">
        <v>0</v>
      </c>
      <c r="L604" s="2">
        <v>0</v>
      </c>
      <c r="M604" s="2">
        <v>0</v>
      </c>
      <c r="N604" s="2">
        <v>0</v>
      </c>
      <c r="O604" s="2">
        <v>41.9</v>
      </c>
      <c r="P604" s="4">
        <v>1752.9</v>
      </c>
      <c r="Q604" s="4">
        <v>2881.7</v>
      </c>
      <c r="R604" s="4">
        <v>1252.5</v>
      </c>
      <c r="S604" s="2">
        <v>0</v>
      </c>
      <c r="T604" s="2">
        <v>0</v>
      </c>
      <c r="U604" s="2">
        <v>0</v>
      </c>
      <c r="V604" s="2">
        <v>0</v>
      </c>
      <c r="W604" s="2">
        <v>0</v>
      </c>
      <c r="X604" s="2">
        <v>0</v>
      </c>
      <c r="Y604" s="4">
        <v>1000.8</v>
      </c>
      <c r="Z604" s="4">
        <v>18564.2</v>
      </c>
      <c r="AA604" s="4">
        <v>17869.2</v>
      </c>
      <c r="AB604" s="4">
        <v>82153.8</v>
      </c>
      <c r="AC604" s="4">
        <v>33009.599999999999</v>
      </c>
      <c r="AD604" s="4">
        <v>230751.1</v>
      </c>
      <c r="AE604" s="2">
        <v>0</v>
      </c>
      <c r="AF604" s="2">
        <v>0</v>
      </c>
      <c r="AG604" s="2">
        <v>0</v>
      </c>
      <c r="AH604" s="2">
        <v>0</v>
      </c>
      <c r="AI604" s="2">
        <v>0</v>
      </c>
      <c r="AJ604" s="2">
        <v>0</v>
      </c>
      <c r="AK604" s="2">
        <v>0</v>
      </c>
      <c r="AL604" s="2">
        <v>0</v>
      </c>
      <c r="AM604" s="2">
        <v>0</v>
      </c>
      <c r="AN604" s="3">
        <f t="shared" si="36"/>
        <v>3941.4</v>
      </c>
      <c r="AO604">
        <f t="shared" si="37"/>
        <v>389277.7</v>
      </c>
      <c r="AP604">
        <f t="shared" si="38"/>
        <v>0</v>
      </c>
      <c r="AQ604" s="3">
        <f t="shared" si="39"/>
        <v>393219.10000000003</v>
      </c>
    </row>
    <row r="605" spans="1:43" x14ac:dyDescent="0.25">
      <c r="A605" s="2">
        <v>10</v>
      </c>
      <c r="B605" s="2">
        <v>2022</v>
      </c>
      <c r="C605" s="2">
        <v>3</v>
      </c>
      <c r="D605" s="2">
        <v>784.8</v>
      </c>
      <c r="E605" s="4">
        <v>1447.7</v>
      </c>
      <c r="F605" s="2">
        <v>623.9</v>
      </c>
      <c r="G605" s="2">
        <v>0</v>
      </c>
      <c r="H605" s="2">
        <v>0</v>
      </c>
      <c r="I605" s="2">
        <v>0</v>
      </c>
      <c r="J605" s="2">
        <v>0</v>
      </c>
      <c r="K605" s="2">
        <v>0</v>
      </c>
      <c r="L605" s="2">
        <v>0</v>
      </c>
      <c r="M605" s="2">
        <v>0</v>
      </c>
      <c r="N605" s="2">
        <v>0</v>
      </c>
      <c r="O605" s="2">
        <v>41.9</v>
      </c>
      <c r="P605" s="4">
        <v>1235.7</v>
      </c>
      <c r="Q605" s="4">
        <v>3229.5</v>
      </c>
      <c r="R605" s="4">
        <v>1131.5999999999999</v>
      </c>
      <c r="S605" s="2">
        <v>0</v>
      </c>
      <c r="T605" s="2">
        <v>0</v>
      </c>
      <c r="U605" s="2">
        <v>0</v>
      </c>
      <c r="V605" s="2">
        <v>0</v>
      </c>
      <c r="W605" s="2">
        <v>0</v>
      </c>
      <c r="X605" s="2">
        <v>0</v>
      </c>
      <c r="Y605" s="2">
        <v>940.9</v>
      </c>
      <c r="Z605" s="4">
        <v>16727.400000000001</v>
      </c>
      <c r="AA605" s="4">
        <v>13720.6</v>
      </c>
      <c r="AB605" s="4">
        <v>62908.9</v>
      </c>
      <c r="AC605" s="4">
        <v>24219.200000000001</v>
      </c>
      <c r="AD605" s="4">
        <v>184830.7</v>
      </c>
      <c r="AE605" s="2">
        <v>0</v>
      </c>
      <c r="AF605" s="2">
        <v>0</v>
      </c>
      <c r="AG605" s="2">
        <v>0</v>
      </c>
      <c r="AH605" s="2">
        <v>0</v>
      </c>
      <c r="AI605" s="2">
        <v>0</v>
      </c>
      <c r="AJ605" s="2">
        <v>0</v>
      </c>
      <c r="AK605" s="2">
        <v>0</v>
      </c>
      <c r="AL605" s="2">
        <v>0</v>
      </c>
      <c r="AM605" s="2">
        <v>0</v>
      </c>
      <c r="AN605" s="3">
        <f t="shared" si="36"/>
        <v>2856.4</v>
      </c>
      <c r="AO605">
        <f t="shared" si="37"/>
        <v>308986.40000000002</v>
      </c>
      <c r="AP605">
        <f t="shared" si="38"/>
        <v>0</v>
      </c>
      <c r="AQ605" s="3">
        <f t="shared" si="39"/>
        <v>311842.80000000005</v>
      </c>
    </row>
    <row r="606" spans="1:43" x14ac:dyDescent="0.25">
      <c r="A606" s="2">
        <v>10</v>
      </c>
      <c r="B606" s="2">
        <v>2022</v>
      </c>
      <c r="C606" s="2">
        <v>4</v>
      </c>
      <c r="D606" s="2">
        <v>791</v>
      </c>
      <c r="E606" s="4">
        <v>1349.1</v>
      </c>
      <c r="F606" s="2">
        <v>592.6</v>
      </c>
      <c r="G606" s="2">
        <v>0</v>
      </c>
      <c r="H606" s="2">
        <v>0</v>
      </c>
      <c r="I606" s="2">
        <v>0</v>
      </c>
      <c r="J606" s="2">
        <v>0</v>
      </c>
      <c r="K606" s="2">
        <v>0</v>
      </c>
      <c r="L606" s="2">
        <v>0</v>
      </c>
      <c r="M606" s="2">
        <v>0</v>
      </c>
      <c r="N606" s="2">
        <v>0</v>
      </c>
      <c r="O606" s="2">
        <v>44.1</v>
      </c>
      <c r="P606" s="4">
        <v>1209.2</v>
      </c>
      <c r="Q606" s="4">
        <v>3686.3</v>
      </c>
      <c r="R606" s="4">
        <v>1329.1</v>
      </c>
      <c r="S606" s="2">
        <v>0</v>
      </c>
      <c r="T606" s="2">
        <v>0</v>
      </c>
      <c r="U606" s="2">
        <v>0</v>
      </c>
      <c r="V606" s="2">
        <v>0</v>
      </c>
      <c r="W606" s="2">
        <v>0</v>
      </c>
      <c r="X606" s="2">
        <v>0</v>
      </c>
      <c r="Y606" s="2">
        <v>908.8</v>
      </c>
      <c r="Z606" s="4">
        <v>15477.7</v>
      </c>
      <c r="AA606" s="4">
        <v>13157.4</v>
      </c>
      <c r="AB606" s="4">
        <v>55949.7</v>
      </c>
      <c r="AC606" s="4">
        <v>22620.6</v>
      </c>
      <c r="AD606" s="4">
        <v>188896.6</v>
      </c>
      <c r="AE606" s="2">
        <v>0</v>
      </c>
      <c r="AF606" s="2">
        <v>0</v>
      </c>
      <c r="AG606" s="2">
        <v>0</v>
      </c>
      <c r="AH606" s="2">
        <v>0</v>
      </c>
      <c r="AI606" s="2">
        <v>0</v>
      </c>
      <c r="AJ606" s="2">
        <v>0</v>
      </c>
      <c r="AK606" s="2">
        <v>0</v>
      </c>
      <c r="AL606" s="2">
        <v>0</v>
      </c>
      <c r="AM606" s="2">
        <v>0</v>
      </c>
      <c r="AN606" s="3">
        <f t="shared" si="36"/>
        <v>2732.7</v>
      </c>
      <c r="AO606">
        <f t="shared" si="37"/>
        <v>303279.5</v>
      </c>
      <c r="AP606">
        <f t="shared" si="38"/>
        <v>0</v>
      </c>
      <c r="AQ606" s="3">
        <f t="shared" si="39"/>
        <v>306012.2</v>
      </c>
    </row>
    <row r="607" spans="1:43" x14ac:dyDescent="0.25">
      <c r="A607" s="2">
        <v>10</v>
      </c>
      <c r="B607" s="2">
        <v>2022</v>
      </c>
      <c r="C607" s="2">
        <v>5</v>
      </c>
      <c r="D607" s="2">
        <v>645.1</v>
      </c>
      <c r="E607" s="4">
        <v>1238.5</v>
      </c>
      <c r="F607" s="2">
        <v>531.1</v>
      </c>
      <c r="G607" s="2">
        <v>1.2</v>
      </c>
      <c r="H607" s="2">
        <v>0</v>
      </c>
      <c r="I607" s="2">
        <v>0</v>
      </c>
      <c r="J607" s="2">
        <v>0</v>
      </c>
      <c r="K607" s="2">
        <v>0</v>
      </c>
      <c r="L607" s="2">
        <v>0</v>
      </c>
      <c r="M607" s="2">
        <v>0</v>
      </c>
      <c r="N607" s="2">
        <v>0</v>
      </c>
      <c r="O607" s="2">
        <v>49.9</v>
      </c>
      <c r="P607" s="4">
        <v>1018.6</v>
      </c>
      <c r="Q607" s="4">
        <v>3341.8</v>
      </c>
      <c r="R607" s="4">
        <v>1188.5999999999999</v>
      </c>
      <c r="S607" s="2">
        <v>0</v>
      </c>
      <c r="T607" s="2">
        <v>0</v>
      </c>
      <c r="U607" s="2">
        <v>0</v>
      </c>
      <c r="V607" s="2">
        <v>0</v>
      </c>
      <c r="W607" s="2">
        <v>0</v>
      </c>
      <c r="X607" s="2">
        <v>0</v>
      </c>
      <c r="Y607" s="2">
        <v>834.1</v>
      </c>
      <c r="Z607" s="4">
        <v>14520.5</v>
      </c>
      <c r="AA607" s="4">
        <v>10254.700000000001</v>
      </c>
      <c r="AB607" s="4">
        <v>54455.3</v>
      </c>
      <c r="AC607" s="4">
        <v>22513.1</v>
      </c>
      <c r="AD607" s="4">
        <v>179739.6</v>
      </c>
      <c r="AE607" s="2">
        <v>0</v>
      </c>
      <c r="AF607" s="2">
        <v>0</v>
      </c>
      <c r="AG607" s="2">
        <v>0</v>
      </c>
      <c r="AH607" s="2">
        <v>0</v>
      </c>
      <c r="AI607" s="2">
        <v>0</v>
      </c>
      <c r="AJ607" s="2">
        <v>0</v>
      </c>
      <c r="AK607" s="2">
        <v>0</v>
      </c>
      <c r="AL607" s="2">
        <v>0</v>
      </c>
      <c r="AM607" s="2">
        <v>0</v>
      </c>
      <c r="AN607" s="3">
        <f t="shared" si="36"/>
        <v>2415.8999999999996</v>
      </c>
      <c r="AO607">
        <f t="shared" si="37"/>
        <v>287916.2</v>
      </c>
      <c r="AP607">
        <f t="shared" si="38"/>
        <v>0</v>
      </c>
      <c r="AQ607" s="3">
        <f t="shared" si="39"/>
        <v>290332.10000000003</v>
      </c>
    </row>
    <row r="608" spans="1:43" x14ac:dyDescent="0.25">
      <c r="A608" s="2">
        <v>10</v>
      </c>
      <c r="B608" s="2">
        <v>2022</v>
      </c>
      <c r="C608" s="2">
        <v>6</v>
      </c>
      <c r="D608" s="2">
        <v>588</v>
      </c>
      <c r="E608" s="4">
        <v>1130.7</v>
      </c>
      <c r="F608" s="2">
        <v>507.4</v>
      </c>
      <c r="G608" s="2">
        <v>0</v>
      </c>
      <c r="H608" s="2">
        <v>0</v>
      </c>
      <c r="I608" s="2">
        <v>0</v>
      </c>
      <c r="J608" s="2">
        <v>0</v>
      </c>
      <c r="K608" s="2">
        <v>0</v>
      </c>
      <c r="L608" s="2">
        <v>0</v>
      </c>
      <c r="M608" s="2">
        <v>0</v>
      </c>
      <c r="N608" s="2">
        <v>0</v>
      </c>
      <c r="O608" s="2">
        <v>44</v>
      </c>
      <c r="P608" s="2">
        <v>827.4</v>
      </c>
      <c r="Q608" s="4">
        <v>3355.1</v>
      </c>
      <c r="R608" s="4">
        <v>1312.8</v>
      </c>
      <c r="S608" s="2">
        <v>0</v>
      </c>
      <c r="T608" s="2">
        <v>0</v>
      </c>
      <c r="U608" s="2">
        <v>0</v>
      </c>
      <c r="V608" s="2">
        <v>0</v>
      </c>
      <c r="W608" s="2">
        <v>0</v>
      </c>
      <c r="X608" s="2">
        <v>0</v>
      </c>
      <c r="Y608" s="2">
        <v>687.3</v>
      </c>
      <c r="Z608" s="4">
        <v>13195.3</v>
      </c>
      <c r="AA608" s="4">
        <v>8717.9</v>
      </c>
      <c r="AB608" s="4">
        <v>60210.5</v>
      </c>
      <c r="AC608" s="4">
        <v>18650.3</v>
      </c>
      <c r="AD608" s="4">
        <v>177338.6</v>
      </c>
      <c r="AE608" s="2">
        <v>0</v>
      </c>
      <c r="AF608" s="2">
        <v>0</v>
      </c>
      <c r="AG608" s="2">
        <v>0</v>
      </c>
      <c r="AH608" s="2">
        <v>0</v>
      </c>
      <c r="AI608" s="2">
        <v>0</v>
      </c>
      <c r="AJ608" s="2">
        <v>0</v>
      </c>
      <c r="AK608" s="2">
        <v>0</v>
      </c>
      <c r="AL608" s="2">
        <v>0</v>
      </c>
      <c r="AM608" s="2">
        <v>0</v>
      </c>
      <c r="AN608" s="3">
        <f t="shared" si="36"/>
        <v>2226.1</v>
      </c>
      <c r="AO608">
        <f t="shared" si="37"/>
        <v>284339.20000000001</v>
      </c>
      <c r="AP608">
        <f t="shared" si="38"/>
        <v>0</v>
      </c>
      <c r="AQ608" s="3">
        <f t="shared" si="39"/>
        <v>286565.3</v>
      </c>
    </row>
    <row r="609" spans="1:43" x14ac:dyDescent="0.25">
      <c r="A609" s="2">
        <v>10</v>
      </c>
      <c r="B609" s="2">
        <v>2022</v>
      </c>
      <c r="C609" s="2">
        <v>7</v>
      </c>
      <c r="D609" s="2">
        <v>425.2</v>
      </c>
      <c r="E609" s="4">
        <v>1075.9000000000001</v>
      </c>
      <c r="F609" s="2">
        <v>455.7</v>
      </c>
      <c r="G609" s="2">
        <v>1.2</v>
      </c>
      <c r="H609" s="2">
        <v>0</v>
      </c>
      <c r="I609" s="2">
        <v>0</v>
      </c>
      <c r="J609" s="2">
        <v>0</v>
      </c>
      <c r="K609" s="2">
        <v>0</v>
      </c>
      <c r="L609" s="2">
        <v>0</v>
      </c>
      <c r="M609" s="2">
        <v>0</v>
      </c>
      <c r="N609" s="2">
        <v>0</v>
      </c>
      <c r="O609" s="2">
        <v>44.1</v>
      </c>
      <c r="P609" s="2">
        <v>937.2</v>
      </c>
      <c r="Q609" s="4">
        <v>2904.5</v>
      </c>
      <c r="R609" s="4">
        <v>1123.2</v>
      </c>
      <c r="S609" s="2">
        <v>0</v>
      </c>
      <c r="T609" s="2">
        <v>0</v>
      </c>
      <c r="U609" s="2">
        <v>0</v>
      </c>
      <c r="V609" s="2">
        <v>0</v>
      </c>
      <c r="W609" s="2">
        <v>0</v>
      </c>
      <c r="X609" s="2">
        <v>0</v>
      </c>
      <c r="Y609" s="2">
        <v>448.2</v>
      </c>
      <c r="Z609" s="4">
        <v>9578.9</v>
      </c>
      <c r="AA609" s="4">
        <v>9170.7999999999993</v>
      </c>
      <c r="AB609" s="4">
        <v>57036.5</v>
      </c>
      <c r="AC609" s="4">
        <v>17432.400000000001</v>
      </c>
      <c r="AD609" s="4">
        <v>156121.20000000001</v>
      </c>
      <c r="AE609" s="2">
        <v>0</v>
      </c>
      <c r="AF609" s="2">
        <v>0</v>
      </c>
      <c r="AG609" s="2">
        <v>0</v>
      </c>
      <c r="AH609" s="2">
        <v>0</v>
      </c>
      <c r="AI609" s="2">
        <v>0</v>
      </c>
      <c r="AJ609" s="2">
        <v>0</v>
      </c>
      <c r="AK609" s="2">
        <v>0</v>
      </c>
      <c r="AL609" s="2">
        <v>0</v>
      </c>
      <c r="AM609" s="2">
        <v>0</v>
      </c>
      <c r="AN609" s="3">
        <f t="shared" si="36"/>
        <v>1958.0000000000002</v>
      </c>
      <c r="AO609">
        <f t="shared" si="37"/>
        <v>254797</v>
      </c>
      <c r="AP609">
        <f t="shared" si="38"/>
        <v>0</v>
      </c>
      <c r="AQ609" s="3">
        <f t="shared" si="39"/>
        <v>256755</v>
      </c>
    </row>
    <row r="610" spans="1:43" x14ac:dyDescent="0.25">
      <c r="A610" s="2">
        <v>10</v>
      </c>
      <c r="B610" s="2">
        <v>2022</v>
      </c>
      <c r="C610" s="2">
        <v>8</v>
      </c>
      <c r="D610" s="2">
        <v>436.2</v>
      </c>
      <c r="E610" s="4">
        <v>1054.4000000000001</v>
      </c>
      <c r="F610" s="2">
        <v>397.7</v>
      </c>
      <c r="G610" s="2">
        <v>0</v>
      </c>
      <c r="H610" s="2">
        <v>0</v>
      </c>
      <c r="I610" s="2">
        <v>0</v>
      </c>
      <c r="J610" s="2">
        <v>0</v>
      </c>
      <c r="K610" s="2">
        <v>0</v>
      </c>
      <c r="L610" s="2">
        <v>0</v>
      </c>
      <c r="M610" s="2">
        <v>0</v>
      </c>
      <c r="N610" s="2">
        <v>0</v>
      </c>
      <c r="O610" s="2">
        <v>41.8</v>
      </c>
      <c r="P610" s="2">
        <v>942.1</v>
      </c>
      <c r="Q610" s="4">
        <v>2057.6999999999998</v>
      </c>
      <c r="R610" s="2">
        <v>620.29999999999995</v>
      </c>
      <c r="S610" s="2">
        <v>0</v>
      </c>
      <c r="T610" s="2">
        <v>0</v>
      </c>
      <c r="U610" s="2">
        <v>0</v>
      </c>
      <c r="V610" s="2">
        <v>0</v>
      </c>
      <c r="W610" s="2">
        <v>0</v>
      </c>
      <c r="X610" s="2">
        <v>0</v>
      </c>
      <c r="Y610" s="2">
        <v>402.2</v>
      </c>
      <c r="Z610" s="4">
        <v>9394.7999999999993</v>
      </c>
      <c r="AA610" s="4">
        <v>11508.8</v>
      </c>
      <c r="AB610" s="4">
        <v>48506.9</v>
      </c>
      <c r="AC610" s="4">
        <v>14314.1</v>
      </c>
      <c r="AD610" s="4">
        <v>156760.79999999999</v>
      </c>
      <c r="AE610" s="2">
        <v>0</v>
      </c>
      <c r="AF610" s="2">
        <v>0</v>
      </c>
      <c r="AG610" s="2">
        <v>0</v>
      </c>
      <c r="AH610" s="2">
        <v>0</v>
      </c>
      <c r="AI610" s="2">
        <v>0</v>
      </c>
      <c r="AJ610" s="2">
        <v>0</v>
      </c>
      <c r="AK610" s="2">
        <v>0</v>
      </c>
      <c r="AL610" s="2">
        <v>0</v>
      </c>
      <c r="AM610" s="2">
        <v>0</v>
      </c>
      <c r="AN610" s="3">
        <f t="shared" si="36"/>
        <v>1888.3000000000002</v>
      </c>
      <c r="AO610">
        <f t="shared" si="37"/>
        <v>244549.5</v>
      </c>
      <c r="AP610">
        <f t="shared" si="38"/>
        <v>0</v>
      </c>
      <c r="AQ610" s="3">
        <f t="shared" si="39"/>
        <v>246437.8</v>
      </c>
    </row>
    <row r="611" spans="1:43" x14ac:dyDescent="0.25">
      <c r="A611" s="2">
        <v>10</v>
      </c>
      <c r="B611" s="2">
        <v>2022</v>
      </c>
      <c r="C611" s="2">
        <v>9</v>
      </c>
      <c r="D611" s="2">
        <v>564.1</v>
      </c>
      <c r="E611" s="4">
        <v>1195.5</v>
      </c>
      <c r="F611" s="2">
        <v>465.8</v>
      </c>
      <c r="G611" s="2">
        <v>1.2</v>
      </c>
      <c r="H611" s="2">
        <v>0</v>
      </c>
      <c r="I611" s="2">
        <v>0</v>
      </c>
      <c r="J611" s="2">
        <v>0</v>
      </c>
      <c r="K611" s="2">
        <v>0</v>
      </c>
      <c r="L611" s="2">
        <v>0</v>
      </c>
      <c r="M611" s="2">
        <v>0</v>
      </c>
      <c r="N611" s="2">
        <v>0</v>
      </c>
      <c r="O611" s="2">
        <v>49.9</v>
      </c>
      <c r="P611" s="4">
        <v>1384.8</v>
      </c>
      <c r="Q611" s="4">
        <v>2647.6</v>
      </c>
      <c r="R611" s="4">
        <v>1290.5999999999999</v>
      </c>
      <c r="S611" s="2">
        <v>0</v>
      </c>
      <c r="T611" s="2">
        <v>0</v>
      </c>
      <c r="U611" s="2">
        <v>0</v>
      </c>
      <c r="V611" s="2">
        <v>0</v>
      </c>
      <c r="W611" s="2">
        <v>0</v>
      </c>
      <c r="X611" s="2">
        <v>0</v>
      </c>
      <c r="Y611" s="2">
        <v>658.5</v>
      </c>
      <c r="Z611" s="4">
        <v>11102.8</v>
      </c>
      <c r="AA611" s="4">
        <v>13329.4</v>
      </c>
      <c r="AB611" s="4">
        <v>39673.9</v>
      </c>
      <c r="AC611" s="4">
        <v>19202.2</v>
      </c>
      <c r="AD611" s="4">
        <v>157696.20000000001</v>
      </c>
      <c r="AE611" s="2">
        <v>0</v>
      </c>
      <c r="AF611" s="2">
        <v>0</v>
      </c>
      <c r="AG611" s="2">
        <v>0</v>
      </c>
      <c r="AH611" s="2">
        <v>0</v>
      </c>
      <c r="AI611" s="2">
        <v>0</v>
      </c>
      <c r="AJ611" s="2">
        <v>0</v>
      </c>
      <c r="AK611" s="2">
        <v>0</v>
      </c>
      <c r="AL611" s="2">
        <v>0</v>
      </c>
      <c r="AM611" s="2">
        <v>0</v>
      </c>
      <c r="AN611" s="3">
        <f t="shared" si="36"/>
        <v>2226.6</v>
      </c>
      <c r="AO611">
        <f t="shared" si="37"/>
        <v>247035.90000000002</v>
      </c>
      <c r="AP611">
        <f t="shared" si="38"/>
        <v>0</v>
      </c>
      <c r="AQ611" s="3">
        <f t="shared" si="39"/>
        <v>249262.50000000003</v>
      </c>
    </row>
    <row r="612" spans="1:43" x14ac:dyDescent="0.25">
      <c r="A612" s="2">
        <v>10</v>
      </c>
      <c r="B612" s="2">
        <v>2022</v>
      </c>
      <c r="C612" s="2">
        <v>10</v>
      </c>
      <c r="D612" s="2">
        <v>885.7</v>
      </c>
      <c r="E612" s="4">
        <v>1342.4</v>
      </c>
      <c r="F612" s="2">
        <v>506.9</v>
      </c>
      <c r="G612" s="2">
        <v>0</v>
      </c>
      <c r="H612" s="2">
        <v>0</v>
      </c>
      <c r="I612" s="2">
        <v>0</v>
      </c>
      <c r="J612" s="2">
        <v>0</v>
      </c>
      <c r="K612" s="2">
        <v>0</v>
      </c>
      <c r="L612" s="2">
        <v>0</v>
      </c>
      <c r="M612" s="2">
        <v>0</v>
      </c>
      <c r="N612" s="2">
        <v>0</v>
      </c>
      <c r="O612" s="2">
        <v>159.6</v>
      </c>
      <c r="P612" s="4">
        <v>2415.6</v>
      </c>
      <c r="Q612" s="4">
        <v>2450.1999999999998</v>
      </c>
      <c r="R612" s="4">
        <v>1038.8</v>
      </c>
      <c r="S612" s="2">
        <v>0</v>
      </c>
      <c r="T612" s="2">
        <v>0</v>
      </c>
      <c r="U612" s="2">
        <v>0</v>
      </c>
      <c r="V612" s="2">
        <v>0</v>
      </c>
      <c r="W612" s="2">
        <v>0</v>
      </c>
      <c r="X612" s="2">
        <v>0</v>
      </c>
      <c r="Y612" s="2">
        <v>714.3</v>
      </c>
      <c r="Z612" s="4">
        <v>10542.3</v>
      </c>
      <c r="AA612" s="4">
        <v>9430.2000000000007</v>
      </c>
      <c r="AB612" s="4">
        <v>34602.9</v>
      </c>
      <c r="AC612" s="4">
        <v>15815.5</v>
      </c>
      <c r="AD612" s="4">
        <v>223911.8</v>
      </c>
      <c r="AE612" s="2">
        <v>0</v>
      </c>
      <c r="AF612" s="2">
        <v>0</v>
      </c>
      <c r="AG612" s="2">
        <v>0</v>
      </c>
      <c r="AH612" s="2">
        <v>0</v>
      </c>
      <c r="AI612" s="2">
        <v>0</v>
      </c>
      <c r="AJ612" s="2">
        <v>0</v>
      </c>
      <c r="AK612" s="2">
        <v>0</v>
      </c>
      <c r="AL612" s="2">
        <v>0</v>
      </c>
      <c r="AM612" s="2">
        <v>0</v>
      </c>
      <c r="AN612" s="3">
        <f t="shared" si="36"/>
        <v>2735.0000000000005</v>
      </c>
      <c r="AO612">
        <f t="shared" si="37"/>
        <v>301081.19999999995</v>
      </c>
      <c r="AP612">
        <f t="shared" si="38"/>
        <v>0</v>
      </c>
      <c r="AQ612" s="3">
        <f t="shared" si="39"/>
        <v>303816.19999999995</v>
      </c>
    </row>
    <row r="613" spans="1:43" x14ac:dyDescent="0.25">
      <c r="A613" s="2">
        <v>10</v>
      </c>
      <c r="B613" s="2">
        <v>2022</v>
      </c>
      <c r="C613" s="2">
        <v>11</v>
      </c>
      <c r="D613" s="2">
        <v>683.3</v>
      </c>
      <c r="E613" s="4">
        <v>1395.9</v>
      </c>
      <c r="F613" s="2">
        <v>576.4</v>
      </c>
      <c r="G613" s="2">
        <v>0</v>
      </c>
      <c r="H613" s="2">
        <v>0</v>
      </c>
      <c r="I613" s="2">
        <v>0</v>
      </c>
      <c r="J613" s="2">
        <v>0</v>
      </c>
      <c r="K613" s="2">
        <v>0</v>
      </c>
      <c r="L613" s="2">
        <v>0</v>
      </c>
      <c r="M613" s="2">
        <v>0</v>
      </c>
      <c r="N613" s="2">
        <v>0</v>
      </c>
      <c r="O613" s="2">
        <v>40.799999999999997</v>
      </c>
      <c r="P613" s="4">
        <v>1414.5</v>
      </c>
      <c r="Q613" s="4">
        <v>3510.8</v>
      </c>
      <c r="R613" s="4">
        <v>1486.7</v>
      </c>
      <c r="S613" s="2">
        <v>0</v>
      </c>
      <c r="T613" s="2">
        <v>0</v>
      </c>
      <c r="U613" s="2">
        <v>0</v>
      </c>
      <c r="V613" s="2">
        <v>0</v>
      </c>
      <c r="W613" s="2">
        <v>0</v>
      </c>
      <c r="X613" s="2">
        <v>0</v>
      </c>
      <c r="Y613" s="2">
        <v>886.4</v>
      </c>
      <c r="Z613" s="4">
        <v>13759.2</v>
      </c>
      <c r="AA613" s="4">
        <v>11213.1</v>
      </c>
      <c r="AB613" s="4">
        <v>47231.4</v>
      </c>
      <c r="AC613" s="4">
        <v>22893.8</v>
      </c>
      <c r="AD613" s="4">
        <v>155569.4</v>
      </c>
      <c r="AE613" s="2">
        <v>0</v>
      </c>
      <c r="AF613" s="2">
        <v>0</v>
      </c>
      <c r="AG613" s="2">
        <v>0</v>
      </c>
      <c r="AH613" s="2">
        <v>0</v>
      </c>
      <c r="AI613" s="2">
        <v>0</v>
      </c>
      <c r="AJ613" s="2">
        <v>0</v>
      </c>
      <c r="AK613" s="2">
        <v>0</v>
      </c>
      <c r="AL613" s="2">
        <v>0</v>
      </c>
      <c r="AM613" s="2">
        <v>0</v>
      </c>
      <c r="AN613" s="3">
        <f t="shared" si="36"/>
        <v>2655.6</v>
      </c>
      <c r="AO613">
        <f t="shared" si="37"/>
        <v>258006.09999999998</v>
      </c>
      <c r="AP613">
        <f t="shared" si="38"/>
        <v>0</v>
      </c>
      <c r="AQ613" s="3">
        <f t="shared" si="39"/>
        <v>260661.69999999998</v>
      </c>
    </row>
    <row r="614" spans="1:43" x14ac:dyDescent="0.25">
      <c r="A614" s="2">
        <v>10</v>
      </c>
      <c r="B614" s="2">
        <v>2022</v>
      </c>
      <c r="C614" s="2">
        <v>12</v>
      </c>
      <c r="D614" s="2">
        <v>610.9</v>
      </c>
      <c r="E614" s="4">
        <v>1295.4000000000001</v>
      </c>
      <c r="F614" s="2">
        <v>524.6</v>
      </c>
      <c r="G614" s="2">
        <v>1.2</v>
      </c>
      <c r="H614" s="2">
        <v>0</v>
      </c>
      <c r="I614" s="2">
        <v>0</v>
      </c>
      <c r="J614" s="2">
        <v>0</v>
      </c>
      <c r="K614" s="2">
        <v>0</v>
      </c>
      <c r="L614" s="2">
        <v>0</v>
      </c>
      <c r="M614" s="2">
        <v>0</v>
      </c>
      <c r="N614" s="2">
        <v>0</v>
      </c>
      <c r="O614" s="2">
        <v>32.6</v>
      </c>
      <c r="P614" s="4">
        <v>1322.1</v>
      </c>
      <c r="Q614" s="4">
        <v>2312.6</v>
      </c>
      <c r="R614" s="4">
        <v>1147.3</v>
      </c>
      <c r="S614" s="2">
        <v>0</v>
      </c>
      <c r="T614" s="2">
        <v>0</v>
      </c>
      <c r="U614" s="2">
        <v>0</v>
      </c>
      <c r="V614" s="2">
        <v>0</v>
      </c>
      <c r="W614" s="2">
        <v>0</v>
      </c>
      <c r="X614" s="2">
        <v>0</v>
      </c>
      <c r="Y614" s="4">
        <v>1252.8</v>
      </c>
      <c r="Z614" s="4">
        <v>12379.8</v>
      </c>
      <c r="AA614" s="4">
        <v>12950.8</v>
      </c>
      <c r="AB614" s="4">
        <v>32312.6</v>
      </c>
      <c r="AC614" s="4">
        <v>5565.1</v>
      </c>
      <c r="AD614" s="4">
        <v>211272.6</v>
      </c>
      <c r="AE614" s="2">
        <v>0</v>
      </c>
      <c r="AF614" s="2">
        <v>0</v>
      </c>
      <c r="AG614" s="2">
        <v>0</v>
      </c>
      <c r="AH614" s="2">
        <v>0</v>
      </c>
      <c r="AI614" s="2">
        <v>0</v>
      </c>
      <c r="AJ614" s="2">
        <v>0</v>
      </c>
      <c r="AK614" s="2">
        <v>0</v>
      </c>
      <c r="AL614" s="2">
        <v>0</v>
      </c>
      <c r="AM614" s="2">
        <v>0</v>
      </c>
      <c r="AN614" s="3">
        <f t="shared" si="36"/>
        <v>2432.1</v>
      </c>
      <c r="AO614">
        <f t="shared" si="37"/>
        <v>280548.3</v>
      </c>
      <c r="AP614">
        <f t="shared" si="38"/>
        <v>0</v>
      </c>
      <c r="AQ614" s="3">
        <f t="shared" si="39"/>
        <v>282980.39999999997</v>
      </c>
    </row>
    <row r="615" spans="1:43" x14ac:dyDescent="0.25">
      <c r="A615" s="2">
        <v>11</v>
      </c>
      <c r="B615" s="2">
        <v>2022</v>
      </c>
      <c r="C615" s="2">
        <v>1</v>
      </c>
      <c r="D615" s="4">
        <v>127679.7</v>
      </c>
      <c r="E615" s="4">
        <v>377266.9</v>
      </c>
      <c r="F615" s="4">
        <v>1032289</v>
      </c>
      <c r="G615" s="2">
        <v>329.9</v>
      </c>
      <c r="H615" s="4">
        <v>171747.3</v>
      </c>
      <c r="I615" s="4">
        <v>3662.1</v>
      </c>
      <c r="J615" s="2">
        <v>0</v>
      </c>
      <c r="K615" s="4">
        <v>113903</v>
      </c>
      <c r="L615" s="4">
        <v>72477.600000000006</v>
      </c>
      <c r="M615" s="2">
        <v>0</v>
      </c>
      <c r="N615" s="2">
        <v>961.5</v>
      </c>
      <c r="O615" s="2">
        <v>604.1</v>
      </c>
      <c r="P615" s="4">
        <v>28138.400000000001</v>
      </c>
      <c r="Q615" s="4">
        <v>90833.9</v>
      </c>
      <c r="R615" s="4">
        <v>61666.1</v>
      </c>
      <c r="S615" s="2">
        <v>0</v>
      </c>
      <c r="T615" s="2">
        <v>-1.26</v>
      </c>
      <c r="U615" s="2">
        <v>0</v>
      </c>
      <c r="V615" s="4">
        <v>34151.5</v>
      </c>
      <c r="W615" s="2">
        <v>0</v>
      </c>
      <c r="X615" s="4">
        <v>2553.6999999999998</v>
      </c>
      <c r="Y615" s="4">
        <v>43222.5</v>
      </c>
      <c r="Z615" s="4">
        <v>644732.5</v>
      </c>
      <c r="AA615" s="4">
        <v>897230.5</v>
      </c>
      <c r="AB615" s="4">
        <v>345903.2</v>
      </c>
      <c r="AC615" s="4">
        <v>587767.26</v>
      </c>
      <c r="AD615" s="4">
        <v>290722.40000000002</v>
      </c>
      <c r="AE615" s="2">
        <v>0</v>
      </c>
      <c r="AF615" s="2">
        <v>0</v>
      </c>
      <c r="AG615" s="2">
        <v>-7.73</v>
      </c>
      <c r="AH615" s="4">
        <v>2359988.83</v>
      </c>
      <c r="AI615" s="2">
        <v>0</v>
      </c>
      <c r="AJ615" s="2">
        <v>0</v>
      </c>
      <c r="AK615" s="2">
        <v>0</v>
      </c>
      <c r="AL615" s="2">
        <v>0</v>
      </c>
      <c r="AM615" s="2">
        <v>0</v>
      </c>
      <c r="AN615" s="3">
        <f t="shared" si="36"/>
        <v>1899355.5000000002</v>
      </c>
      <c r="AO615">
        <f t="shared" si="37"/>
        <v>3028486.3000000003</v>
      </c>
      <c r="AP615">
        <f t="shared" si="38"/>
        <v>2359981.1</v>
      </c>
      <c r="AQ615" s="3">
        <f t="shared" si="39"/>
        <v>7287822.9000000004</v>
      </c>
    </row>
    <row r="616" spans="1:43" x14ac:dyDescent="0.25">
      <c r="A616" s="2">
        <v>11</v>
      </c>
      <c r="B616" s="2">
        <v>2022</v>
      </c>
      <c r="C616" s="2">
        <v>2</v>
      </c>
      <c r="D616" s="4">
        <v>133460.9</v>
      </c>
      <c r="E616" s="4">
        <v>432998.1</v>
      </c>
      <c r="F616" s="4">
        <v>989695</v>
      </c>
      <c r="G616" s="2">
        <v>285.2</v>
      </c>
      <c r="H616" s="4">
        <v>162843.29999999999</v>
      </c>
      <c r="I616" s="4">
        <v>3001.2</v>
      </c>
      <c r="J616" s="2">
        <v>0</v>
      </c>
      <c r="K616" s="4">
        <v>126778.3</v>
      </c>
      <c r="L616" s="4">
        <v>78962.3</v>
      </c>
      <c r="M616" s="2">
        <v>0</v>
      </c>
      <c r="N616" s="2">
        <v>909.1</v>
      </c>
      <c r="O616" s="2">
        <v>581.5</v>
      </c>
      <c r="P616" s="4">
        <v>32694.2</v>
      </c>
      <c r="Q616" s="4">
        <v>93549.4</v>
      </c>
      <c r="R616" s="4">
        <v>73545.2</v>
      </c>
      <c r="S616" s="2">
        <v>0</v>
      </c>
      <c r="T616" s="2">
        <v>0</v>
      </c>
      <c r="U616" s="2">
        <v>0</v>
      </c>
      <c r="V616" s="4">
        <v>29711.8</v>
      </c>
      <c r="W616" s="2">
        <v>0</v>
      </c>
      <c r="X616" s="4">
        <v>2429.6999999999998</v>
      </c>
      <c r="Y616" s="4">
        <v>47890.9</v>
      </c>
      <c r="Z616" s="4">
        <v>644662.4</v>
      </c>
      <c r="AA616" s="4">
        <v>893995.8</v>
      </c>
      <c r="AB616" s="4">
        <v>379452.2</v>
      </c>
      <c r="AC616" s="4">
        <v>535537.19999999995</v>
      </c>
      <c r="AD616" s="4">
        <v>423335.5</v>
      </c>
      <c r="AE616" s="2">
        <v>0</v>
      </c>
      <c r="AF616" s="2">
        <v>0</v>
      </c>
      <c r="AG616" s="2">
        <v>0</v>
      </c>
      <c r="AH616" s="4">
        <v>2058887.8</v>
      </c>
      <c r="AI616" s="2">
        <v>0</v>
      </c>
      <c r="AJ616" s="2">
        <v>0</v>
      </c>
      <c r="AK616" s="2">
        <v>0</v>
      </c>
      <c r="AL616" s="2">
        <v>0</v>
      </c>
      <c r="AM616" s="2">
        <v>0</v>
      </c>
      <c r="AN616" s="3">
        <f t="shared" si="36"/>
        <v>1928024.3</v>
      </c>
      <c r="AO616">
        <f t="shared" si="37"/>
        <v>3158294.9000000004</v>
      </c>
      <c r="AP616">
        <f t="shared" si="38"/>
        <v>2058887.8</v>
      </c>
      <c r="AQ616" s="3">
        <f t="shared" si="39"/>
        <v>7145207</v>
      </c>
    </row>
    <row r="617" spans="1:43" x14ac:dyDescent="0.25">
      <c r="A617" s="2">
        <v>11</v>
      </c>
      <c r="B617" s="2">
        <v>2022</v>
      </c>
      <c r="C617" s="2">
        <v>3</v>
      </c>
      <c r="D617" s="4">
        <v>128341.5</v>
      </c>
      <c r="E617" s="4">
        <v>353779.4</v>
      </c>
      <c r="F617" s="4">
        <v>979980.4</v>
      </c>
      <c r="G617" s="2">
        <v>297.60000000000002</v>
      </c>
      <c r="H617" s="4">
        <v>130024.3</v>
      </c>
      <c r="I617" s="4">
        <v>2981.4</v>
      </c>
      <c r="J617" s="2">
        <v>0</v>
      </c>
      <c r="K617" s="4">
        <v>78516.800000000003</v>
      </c>
      <c r="L617" s="4">
        <v>56403.199999999997</v>
      </c>
      <c r="M617" s="2">
        <v>0</v>
      </c>
      <c r="N617" s="2">
        <v>990.9</v>
      </c>
      <c r="O617" s="2">
        <v>786.3</v>
      </c>
      <c r="P617" s="4">
        <v>29672.7</v>
      </c>
      <c r="Q617" s="4">
        <v>88395.5</v>
      </c>
      <c r="R617" s="4">
        <v>69891.199999999997</v>
      </c>
      <c r="S617" s="2">
        <v>0</v>
      </c>
      <c r="T617" s="2">
        <v>0</v>
      </c>
      <c r="U617" s="2">
        <v>0</v>
      </c>
      <c r="V617" s="4">
        <v>30585.200000000001</v>
      </c>
      <c r="W617" s="2">
        <v>0</v>
      </c>
      <c r="X617" s="4">
        <v>2517.4</v>
      </c>
      <c r="Y617" s="4">
        <v>44031.9</v>
      </c>
      <c r="Z617" s="4">
        <v>612485.69999999995</v>
      </c>
      <c r="AA617" s="4">
        <v>819080</v>
      </c>
      <c r="AB617" s="4">
        <v>371428.5</v>
      </c>
      <c r="AC617" s="4">
        <v>561775.30000000005</v>
      </c>
      <c r="AD617" s="4">
        <v>480038.1</v>
      </c>
      <c r="AE617" s="2">
        <v>0</v>
      </c>
      <c r="AF617" s="2">
        <v>0</v>
      </c>
      <c r="AG617" s="2">
        <v>0</v>
      </c>
      <c r="AH617" s="4">
        <v>2592782.4</v>
      </c>
      <c r="AI617" s="2">
        <v>0</v>
      </c>
      <c r="AJ617" s="2">
        <v>0</v>
      </c>
      <c r="AK617" s="2">
        <v>0</v>
      </c>
      <c r="AL617" s="2">
        <v>0</v>
      </c>
      <c r="AM617" s="2">
        <v>0</v>
      </c>
      <c r="AN617" s="3">
        <f t="shared" si="36"/>
        <v>1730324.6</v>
      </c>
      <c r="AO617">
        <f t="shared" si="37"/>
        <v>3111678.6999999997</v>
      </c>
      <c r="AP617">
        <f t="shared" si="38"/>
        <v>2592782.4</v>
      </c>
      <c r="AQ617" s="3">
        <f t="shared" si="39"/>
        <v>7434785.6999999993</v>
      </c>
    </row>
    <row r="618" spans="1:43" x14ac:dyDescent="0.25">
      <c r="A618" s="2">
        <v>11</v>
      </c>
      <c r="B618" s="2">
        <v>2022</v>
      </c>
      <c r="C618" s="2">
        <v>4</v>
      </c>
      <c r="D618" s="4">
        <v>113700.3</v>
      </c>
      <c r="E618" s="4">
        <v>313377.09999999998</v>
      </c>
      <c r="F618" s="4">
        <v>868602.5</v>
      </c>
      <c r="G618" s="2">
        <v>314.10000000000002</v>
      </c>
      <c r="H618" s="4">
        <v>105731.8</v>
      </c>
      <c r="I618" s="4">
        <v>2742.3</v>
      </c>
      <c r="J618" s="2">
        <v>0</v>
      </c>
      <c r="K618" s="4">
        <v>65950.8</v>
      </c>
      <c r="L618" s="4">
        <v>45628.5</v>
      </c>
      <c r="M618" s="2">
        <v>0</v>
      </c>
      <c r="N618" s="2">
        <v>975.5</v>
      </c>
      <c r="O618" s="2">
        <v>770.1</v>
      </c>
      <c r="P618" s="4">
        <v>26204.2</v>
      </c>
      <c r="Q618" s="4">
        <v>82347.199999999997</v>
      </c>
      <c r="R618" s="4">
        <v>66624.899999999994</v>
      </c>
      <c r="S618" s="2">
        <v>0</v>
      </c>
      <c r="T618" s="2">
        <v>0</v>
      </c>
      <c r="U618" s="4">
        <v>60906.43</v>
      </c>
      <c r="V618" s="4">
        <v>30468.9</v>
      </c>
      <c r="W618" s="2">
        <v>0</v>
      </c>
      <c r="X618" s="4">
        <v>2660.1</v>
      </c>
      <c r="Y618" s="4">
        <v>41138.400000000001</v>
      </c>
      <c r="Z618" s="4">
        <v>581284.6</v>
      </c>
      <c r="AA618" s="4">
        <v>772527.8</v>
      </c>
      <c r="AB618" s="4">
        <v>311725.2</v>
      </c>
      <c r="AC618" s="4">
        <v>550563.4</v>
      </c>
      <c r="AD618" s="4">
        <v>488278.57</v>
      </c>
      <c r="AE618" s="2">
        <v>0</v>
      </c>
      <c r="AF618" s="2">
        <v>0</v>
      </c>
      <c r="AG618" s="2">
        <v>0</v>
      </c>
      <c r="AH618" s="4">
        <v>2439735.7000000002</v>
      </c>
      <c r="AI618" s="2">
        <v>0</v>
      </c>
      <c r="AJ618" s="2">
        <v>0</v>
      </c>
      <c r="AK618" s="2">
        <v>0</v>
      </c>
      <c r="AL618" s="2">
        <v>0</v>
      </c>
      <c r="AM618" s="2">
        <v>0</v>
      </c>
      <c r="AN618" s="3">
        <f t="shared" si="36"/>
        <v>1516047.4000000001</v>
      </c>
      <c r="AO618">
        <f t="shared" si="37"/>
        <v>3016475.3</v>
      </c>
      <c r="AP618">
        <f t="shared" si="38"/>
        <v>2439735.7000000002</v>
      </c>
      <c r="AQ618" s="3">
        <f t="shared" si="39"/>
        <v>6972258.4000000004</v>
      </c>
    </row>
    <row r="619" spans="1:43" x14ac:dyDescent="0.25">
      <c r="A619" s="2">
        <v>11</v>
      </c>
      <c r="B619" s="2">
        <v>2022</v>
      </c>
      <c r="C619" s="2">
        <v>5</v>
      </c>
      <c r="D619" s="4">
        <v>87282.3</v>
      </c>
      <c r="E619" s="4">
        <v>274394.2</v>
      </c>
      <c r="F619" s="4">
        <v>702830.3</v>
      </c>
      <c r="G619" s="2">
        <v>236.6</v>
      </c>
      <c r="H619" s="4">
        <v>63774.5</v>
      </c>
      <c r="I619" s="4">
        <v>1136</v>
      </c>
      <c r="J619" s="2">
        <v>0</v>
      </c>
      <c r="K619" s="4">
        <v>34898.400000000001</v>
      </c>
      <c r="L619" s="4">
        <v>28583.4</v>
      </c>
      <c r="M619" s="2">
        <v>0</v>
      </c>
      <c r="N619" s="2">
        <v>841.7</v>
      </c>
      <c r="O619" s="2">
        <v>664.7</v>
      </c>
      <c r="P619" s="4">
        <v>24086.7</v>
      </c>
      <c r="Q619" s="4">
        <v>77081.399999999994</v>
      </c>
      <c r="R619" s="4">
        <v>58800.3</v>
      </c>
      <c r="S619" s="2">
        <v>0</v>
      </c>
      <c r="T619" s="2">
        <v>0</v>
      </c>
      <c r="U619" s="2">
        <v>0</v>
      </c>
      <c r="V619" s="4">
        <v>34626.400000000001</v>
      </c>
      <c r="W619" s="2">
        <v>0</v>
      </c>
      <c r="X619" s="4">
        <v>2562</v>
      </c>
      <c r="Y619" s="4">
        <v>38970</v>
      </c>
      <c r="Z619" s="4">
        <v>548000.80000000005</v>
      </c>
      <c r="AA619" s="4">
        <v>754170.1</v>
      </c>
      <c r="AB619" s="4">
        <v>296477.90000000002</v>
      </c>
      <c r="AC619" s="4">
        <v>546446.9</v>
      </c>
      <c r="AD619" s="4">
        <v>524980.80000000005</v>
      </c>
      <c r="AE619" s="2">
        <v>0</v>
      </c>
      <c r="AF619" s="2">
        <v>0</v>
      </c>
      <c r="AG619" s="2">
        <v>0</v>
      </c>
      <c r="AH619" s="4">
        <v>2219541</v>
      </c>
      <c r="AI619" s="2">
        <v>0</v>
      </c>
      <c r="AJ619" s="2">
        <v>0</v>
      </c>
      <c r="AK619" s="2">
        <v>0</v>
      </c>
      <c r="AL619" s="2">
        <v>0</v>
      </c>
      <c r="AM619" s="2">
        <v>0</v>
      </c>
      <c r="AN619" s="3">
        <f t="shared" si="36"/>
        <v>1193135.7</v>
      </c>
      <c r="AO619">
        <f t="shared" si="37"/>
        <v>2907709.7</v>
      </c>
      <c r="AP619">
        <f t="shared" si="38"/>
        <v>2219541</v>
      </c>
      <c r="AQ619" s="3">
        <f t="shared" si="39"/>
        <v>6320386.4000000004</v>
      </c>
    </row>
    <row r="620" spans="1:43" x14ac:dyDescent="0.25">
      <c r="A620" s="2">
        <v>11</v>
      </c>
      <c r="B620" s="2">
        <v>2022</v>
      </c>
      <c r="C620" s="2">
        <v>6</v>
      </c>
      <c r="D620" s="4">
        <v>50898.2</v>
      </c>
      <c r="E620" s="4">
        <v>185596.9</v>
      </c>
      <c r="F620" s="4">
        <v>391969.1</v>
      </c>
      <c r="G620" s="2">
        <v>210</v>
      </c>
      <c r="H620" s="4">
        <v>27008.6</v>
      </c>
      <c r="I620" s="2">
        <v>614.9</v>
      </c>
      <c r="J620" s="2">
        <v>0</v>
      </c>
      <c r="K620" s="4">
        <v>14417.3</v>
      </c>
      <c r="L620" s="4">
        <v>13339.4</v>
      </c>
      <c r="M620" s="2">
        <v>0</v>
      </c>
      <c r="N620" s="2">
        <v>896.4</v>
      </c>
      <c r="O620" s="2">
        <v>733.4</v>
      </c>
      <c r="P620" s="4">
        <v>19655.3</v>
      </c>
      <c r="Q620" s="4">
        <v>61197.2</v>
      </c>
      <c r="R620" s="4">
        <v>49084.1</v>
      </c>
      <c r="S620" s="2">
        <v>0</v>
      </c>
      <c r="T620" s="2">
        <v>0</v>
      </c>
      <c r="U620" s="2">
        <v>0</v>
      </c>
      <c r="V620" s="4">
        <v>28595.5</v>
      </c>
      <c r="W620" s="2">
        <v>0</v>
      </c>
      <c r="X620" s="4">
        <v>2138.4</v>
      </c>
      <c r="Y620" s="4">
        <v>29358.1</v>
      </c>
      <c r="Z620" s="4">
        <v>438972.5</v>
      </c>
      <c r="AA620" s="4">
        <v>607762.69999999995</v>
      </c>
      <c r="AB620" s="4">
        <v>248812.5</v>
      </c>
      <c r="AC620" s="4">
        <v>553182</v>
      </c>
      <c r="AD620" s="4">
        <v>410226</v>
      </c>
      <c r="AE620" s="2">
        <v>0</v>
      </c>
      <c r="AF620" s="2">
        <v>0</v>
      </c>
      <c r="AG620" s="2">
        <v>0</v>
      </c>
      <c r="AH620" s="4">
        <v>2090810.8</v>
      </c>
      <c r="AI620" s="2">
        <v>0</v>
      </c>
      <c r="AJ620" s="2">
        <v>0</v>
      </c>
      <c r="AK620" s="2">
        <v>0</v>
      </c>
      <c r="AL620" s="2">
        <v>0</v>
      </c>
      <c r="AM620" s="2">
        <v>0</v>
      </c>
      <c r="AN620" s="3">
        <f t="shared" si="36"/>
        <v>684054.4</v>
      </c>
      <c r="AO620">
        <f t="shared" si="37"/>
        <v>2450614.1</v>
      </c>
      <c r="AP620">
        <f t="shared" si="38"/>
        <v>2090810.8</v>
      </c>
      <c r="AQ620" s="3">
        <f t="shared" si="39"/>
        <v>5225479.3</v>
      </c>
    </row>
    <row r="621" spans="1:43" x14ac:dyDescent="0.25">
      <c r="A621" s="2">
        <v>11</v>
      </c>
      <c r="B621" s="2">
        <v>2022</v>
      </c>
      <c r="C621" s="2">
        <v>7</v>
      </c>
      <c r="D621" s="4">
        <v>49202.8</v>
      </c>
      <c r="E621" s="4">
        <v>192156.9</v>
      </c>
      <c r="F621" s="4">
        <v>326692.8</v>
      </c>
      <c r="G621" s="2">
        <v>212.4</v>
      </c>
      <c r="H621" s="4">
        <v>25889.599999999999</v>
      </c>
      <c r="I621" s="4">
        <v>1000.2</v>
      </c>
      <c r="J621" s="2">
        <v>0</v>
      </c>
      <c r="K621" s="4">
        <v>11315.8</v>
      </c>
      <c r="L621" s="4">
        <v>9881.4</v>
      </c>
      <c r="M621" s="2">
        <v>0</v>
      </c>
      <c r="N621" s="2">
        <v>962.8</v>
      </c>
      <c r="O621" s="2">
        <v>805.5</v>
      </c>
      <c r="P621" s="4">
        <v>18010</v>
      </c>
      <c r="Q621" s="4">
        <v>62040</v>
      </c>
      <c r="R621" s="4">
        <v>45371</v>
      </c>
      <c r="S621" s="2">
        <v>0</v>
      </c>
      <c r="T621" s="2">
        <v>0</v>
      </c>
      <c r="U621" s="2">
        <v>0</v>
      </c>
      <c r="V621" s="4">
        <v>31045.7</v>
      </c>
      <c r="W621" s="2">
        <v>0</v>
      </c>
      <c r="X621" s="4">
        <v>2304.9</v>
      </c>
      <c r="Y621" s="4">
        <v>21874.400000000001</v>
      </c>
      <c r="Z621" s="4">
        <v>415748.9</v>
      </c>
      <c r="AA621" s="4">
        <v>616572.5</v>
      </c>
      <c r="AB621" s="4">
        <v>404851.8</v>
      </c>
      <c r="AC621" s="4">
        <v>250849</v>
      </c>
      <c r="AD621" s="4">
        <v>610236.6</v>
      </c>
      <c r="AE621" s="2">
        <v>0</v>
      </c>
      <c r="AF621" s="2">
        <v>0</v>
      </c>
      <c r="AG621" s="4">
        <v>151379.73000000001</v>
      </c>
      <c r="AH621" s="4">
        <v>1750146.17</v>
      </c>
      <c r="AI621" s="2">
        <v>0</v>
      </c>
      <c r="AJ621" s="2">
        <v>0</v>
      </c>
      <c r="AK621" s="2">
        <v>0</v>
      </c>
      <c r="AL621" s="2">
        <v>0</v>
      </c>
      <c r="AM621" s="2">
        <v>0</v>
      </c>
      <c r="AN621" s="3">
        <f t="shared" si="36"/>
        <v>616351.9</v>
      </c>
      <c r="AO621">
        <f t="shared" si="37"/>
        <v>2480673.1</v>
      </c>
      <c r="AP621">
        <f t="shared" si="38"/>
        <v>1901525.9</v>
      </c>
      <c r="AQ621" s="3">
        <f t="shared" si="39"/>
        <v>4998550.9000000004</v>
      </c>
    </row>
    <row r="622" spans="1:43" x14ac:dyDescent="0.25">
      <c r="A622" s="2">
        <v>11</v>
      </c>
      <c r="B622" s="2">
        <v>2022</v>
      </c>
      <c r="C622" s="2">
        <v>8</v>
      </c>
      <c r="D622" s="4">
        <v>47946.6</v>
      </c>
      <c r="E622" s="4">
        <v>187947.7</v>
      </c>
      <c r="F622" s="4">
        <v>312601</v>
      </c>
      <c r="G622" s="2">
        <v>214.1</v>
      </c>
      <c r="H622" s="4">
        <v>23298.799999999999</v>
      </c>
      <c r="I622" s="2">
        <v>848.4</v>
      </c>
      <c r="J622" s="2">
        <v>0</v>
      </c>
      <c r="K622" s="4">
        <v>11007.4</v>
      </c>
      <c r="L622" s="4">
        <v>9729.7000000000007</v>
      </c>
      <c r="M622" s="2">
        <v>0</v>
      </c>
      <c r="N622" s="2">
        <v>934.8</v>
      </c>
      <c r="O622" s="4">
        <v>1160</v>
      </c>
      <c r="P622" s="4">
        <v>18108.599999999999</v>
      </c>
      <c r="Q622" s="4">
        <v>62966.7</v>
      </c>
      <c r="R622" s="4">
        <v>48513.3</v>
      </c>
      <c r="S622" s="2">
        <v>105.61</v>
      </c>
      <c r="T622" s="2">
        <v>0</v>
      </c>
      <c r="U622" s="2">
        <v>0</v>
      </c>
      <c r="V622" s="4">
        <v>31181.200000000001</v>
      </c>
      <c r="W622" s="2">
        <v>0</v>
      </c>
      <c r="X622" s="4">
        <v>2074.9</v>
      </c>
      <c r="Y622" s="4">
        <v>23724.3</v>
      </c>
      <c r="Z622" s="4">
        <v>422995.3</v>
      </c>
      <c r="AA622" s="4">
        <v>607786.30000000005</v>
      </c>
      <c r="AB622" s="4">
        <v>133585.69</v>
      </c>
      <c r="AC622" s="4">
        <v>353822.4</v>
      </c>
      <c r="AD622" s="4">
        <v>582533.30000000005</v>
      </c>
      <c r="AE622" s="2">
        <v>0</v>
      </c>
      <c r="AF622" s="2">
        <v>0</v>
      </c>
      <c r="AG622" s="2">
        <v>0</v>
      </c>
      <c r="AH622" s="4">
        <v>1601932.8</v>
      </c>
      <c r="AI622" s="2">
        <v>0</v>
      </c>
      <c r="AJ622" s="2">
        <v>0</v>
      </c>
      <c r="AK622" s="2">
        <v>0</v>
      </c>
      <c r="AL622" s="2">
        <v>0</v>
      </c>
      <c r="AM622" s="2">
        <v>0</v>
      </c>
      <c r="AN622" s="3">
        <f t="shared" si="36"/>
        <v>593593.70000000007</v>
      </c>
      <c r="AO622">
        <f t="shared" si="37"/>
        <v>2289492.4000000004</v>
      </c>
      <c r="AP622">
        <f t="shared" si="38"/>
        <v>1601932.8</v>
      </c>
      <c r="AQ622" s="3">
        <f t="shared" si="39"/>
        <v>4485018.9000000004</v>
      </c>
    </row>
    <row r="623" spans="1:43" x14ac:dyDescent="0.25">
      <c r="A623" s="2">
        <v>11</v>
      </c>
      <c r="B623" s="2">
        <v>2022</v>
      </c>
      <c r="C623" s="2">
        <v>9</v>
      </c>
      <c r="D623" s="4">
        <v>50200.9</v>
      </c>
      <c r="E623" s="4">
        <v>200281.2</v>
      </c>
      <c r="F623" s="4">
        <v>348110.2</v>
      </c>
      <c r="G623" s="2">
        <v>375.8</v>
      </c>
      <c r="H623" s="4">
        <v>27612.7</v>
      </c>
      <c r="I623" s="2">
        <v>938.2</v>
      </c>
      <c r="J623" s="2">
        <v>0</v>
      </c>
      <c r="K623" s="4">
        <v>12027.9</v>
      </c>
      <c r="L623" s="4">
        <v>10075.700000000001</v>
      </c>
      <c r="M623" s="2">
        <v>0</v>
      </c>
      <c r="N623" s="2">
        <v>989.5</v>
      </c>
      <c r="O623" s="2">
        <v>868.7</v>
      </c>
      <c r="P623" s="4">
        <v>17889.400000000001</v>
      </c>
      <c r="Q623" s="4">
        <v>65740.100000000006</v>
      </c>
      <c r="R623" s="4">
        <v>56612.4</v>
      </c>
      <c r="S623" s="2">
        <v>-1</v>
      </c>
      <c r="T623" s="2">
        <v>0</v>
      </c>
      <c r="U623" s="2">
        <v>0</v>
      </c>
      <c r="V623" s="4">
        <v>32330.400000000001</v>
      </c>
      <c r="W623" s="2">
        <v>0</v>
      </c>
      <c r="X623" s="4">
        <v>2333.4</v>
      </c>
      <c r="Y623" s="4">
        <v>26357.599999999999</v>
      </c>
      <c r="Z623" s="4">
        <v>436971.1</v>
      </c>
      <c r="AA623" s="4">
        <v>621968.30000000005</v>
      </c>
      <c r="AB623" s="4">
        <v>305666.5</v>
      </c>
      <c r="AC623" s="4">
        <v>301770.40000000002</v>
      </c>
      <c r="AD623" s="4">
        <v>517940.4</v>
      </c>
      <c r="AE623" s="2">
        <v>0</v>
      </c>
      <c r="AF623" s="2">
        <v>0</v>
      </c>
      <c r="AG623" s="2">
        <v>0</v>
      </c>
      <c r="AH623" s="4">
        <v>1631252.3</v>
      </c>
      <c r="AI623" s="2">
        <v>0</v>
      </c>
      <c r="AJ623" s="2">
        <v>0</v>
      </c>
      <c r="AK623" s="2">
        <v>0</v>
      </c>
      <c r="AL623" s="2">
        <v>0</v>
      </c>
      <c r="AM623" s="2">
        <v>0</v>
      </c>
      <c r="AN623" s="3">
        <f t="shared" si="36"/>
        <v>649622.6</v>
      </c>
      <c r="AO623">
        <f t="shared" si="37"/>
        <v>2387437.1999999997</v>
      </c>
      <c r="AP623">
        <f t="shared" si="38"/>
        <v>1631252.3</v>
      </c>
      <c r="AQ623" s="3">
        <f t="shared" si="39"/>
        <v>4668312.0999999996</v>
      </c>
    </row>
    <row r="624" spans="1:43" x14ac:dyDescent="0.25">
      <c r="A624" s="2">
        <v>11</v>
      </c>
      <c r="B624" s="2">
        <v>2022</v>
      </c>
      <c r="C624" s="2">
        <v>10</v>
      </c>
      <c r="D624" s="4">
        <v>84843.7</v>
      </c>
      <c r="E624" s="4">
        <v>277024.7</v>
      </c>
      <c r="F624" s="4">
        <v>558498.4</v>
      </c>
      <c r="G624" s="4">
        <v>4212.3999999999996</v>
      </c>
      <c r="H624" s="4">
        <v>63515.6</v>
      </c>
      <c r="I624" s="4">
        <v>1923</v>
      </c>
      <c r="J624" s="2">
        <v>0</v>
      </c>
      <c r="K624" s="4">
        <v>23972.799999999999</v>
      </c>
      <c r="L624" s="4">
        <v>18904.5</v>
      </c>
      <c r="M624" s="2">
        <v>0</v>
      </c>
      <c r="N624" s="2">
        <v>869.8</v>
      </c>
      <c r="O624" s="4">
        <v>5911.9</v>
      </c>
      <c r="P624" s="4">
        <v>21996.2</v>
      </c>
      <c r="Q624" s="4">
        <v>60802.8</v>
      </c>
      <c r="R624" s="4">
        <v>60077.1</v>
      </c>
      <c r="S624" s="2">
        <v>0</v>
      </c>
      <c r="T624" s="2">
        <v>0</v>
      </c>
      <c r="U624" s="4">
        <v>16066.38</v>
      </c>
      <c r="V624" s="4">
        <v>37023.699999999997</v>
      </c>
      <c r="W624" s="2">
        <v>0</v>
      </c>
      <c r="X624" s="4">
        <v>6275.9</v>
      </c>
      <c r="Y624" s="4">
        <v>34068.199999999997</v>
      </c>
      <c r="Z624" s="4">
        <v>424903</v>
      </c>
      <c r="AA624" s="4">
        <v>609947.69999999995</v>
      </c>
      <c r="AB624" s="4">
        <v>344303</v>
      </c>
      <c r="AC624" s="4">
        <v>267511.59999999998</v>
      </c>
      <c r="AD624" s="4">
        <v>446079.82</v>
      </c>
      <c r="AE624" s="2">
        <v>0</v>
      </c>
      <c r="AF624" s="2">
        <v>0</v>
      </c>
      <c r="AG624" s="2">
        <v>0</v>
      </c>
      <c r="AH624" s="4">
        <v>1803353.3</v>
      </c>
      <c r="AI624" s="2">
        <v>0</v>
      </c>
      <c r="AJ624" s="2">
        <v>0</v>
      </c>
      <c r="AK624" s="2">
        <v>0</v>
      </c>
      <c r="AL624" s="2">
        <v>0</v>
      </c>
      <c r="AM624" s="2">
        <v>0</v>
      </c>
      <c r="AN624" s="3">
        <f t="shared" si="36"/>
        <v>1032895.1000000001</v>
      </c>
      <c r="AO624">
        <f t="shared" si="37"/>
        <v>2335837.0999999996</v>
      </c>
      <c r="AP624">
        <f t="shared" si="38"/>
        <v>1803353.3</v>
      </c>
      <c r="AQ624" s="3">
        <f t="shared" si="39"/>
        <v>5172085.5</v>
      </c>
    </row>
    <row r="625" spans="1:43" x14ac:dyDescent="0.25">
      <c r="A625" s="2">
        <v>11</v>
      </c>
      <c r="B625" s="2">
        <v>2022</v>
      </c>
      <c r="C625" s="2">
        <v>11</v>
      </c>
      <c r="D625" s="4">
        <v>68795.100000000006</v>
      </c>
      <c r="E625" s="4">
        <v>244670.6</v>
      </c>
      <c r="F625" s="4">
        <v>629484.1</v>
      </c>
      <c r="G625" s="2">
        <v>200.5</v>
      </c>
      <c r="H625" s="4">
        <v>101056.5</v>
      </c>
      <c r="I625" s="4">
        <v>3027.8</v>
      </c>
      <c r="J625" s="2">
        <v>0</v>
      </c>
      <c r="K625" s="4">
        <v>52631.9</v>
      </c>
      <c r="L625" s="4">
        <v>40566.300000000003</v>
      </c>
      <c r="M625" s="2">
        <v>0</v>
      </c>
      <c r="N625" s="2">
        <v>976.9</v>
      </c>
      <c r="O625" s="4">
        <v>4315.2</v>
      </c>
      <c r="P625" s="4">
        <v>20063.7</v>
      </c>
      <c r="Q625" s="4">
        <v>74769.600000000006</v>
      </c>
      <c r="R625" s="4">
        <v>67825.100000000006</v>
      </c>
      <c r="S625" s="2">
        <v>0</v>
      </c>
      <c r="T625" s="2">
        <v>0</v>
      </c>
      <c r="U625" s="2">
        <v>0</v>
      </c>
      <c r="V625" s="4">
        <v>28710.7</v>
      </c>
      <c r="W625" s="2">
        <v>0</v>
      </c>
      <c r="X625" s="4">
        <v>2313.1999999999998</v>
      </c>
      <c r="Y625" s="4">
        <v>34739.599999999999</v>
      </c>
      <c r="Z625" s="4">
        <v>485407.2</v>
      </c>
      <c r="AA625" s="4">
        <v>739151.6</v>
      </c>
      <c r="AB625" s="4">
        <v>369205.7</v>
      </c>
      <c r="AC625" s="4">
        <v>275744.3</v>
      </c>
      <c r="AD625" s="4">
        <v>565378.30000000005</v>
      </c>
      <c r="AE625" s="2">
        <v>0</v>
      </c>
      <c r="AF625" s="2">
        <v>0</v>
      </c>
      <c r="AG625" s="4">
        <v>32354.26</v>
      </c>
      <c r="AH625" s="4">
        <v>1719906.74</v>
      </c>
      <c r="AI625" s="2">
        <v>0</v>
      </c>
      <c r="AJ625" s="2">
        <v>0</v>
      </c>
      <c r="AK625" s="2">
        <v>0</v>
      </c>
      <c r="AL625" s="2">
        <v>0</v>
      </c>
      <c r="AM625" s="2">
        <v>0</v>
      </c>
      <c r="AN625" s="3">
        <f t="shared" si="36"/>
        <v>1140432.8</v>
      </c>
      <c r="AO625">
        <f t="shared" si="37"/>
        <v>2668601.0999999996</v>
      </c>
      <c r="AP625">
        <f t="shared" si="38"/>
        <v>1752261</v>
      </c>
      <c r="AQ625" s="3">
        <f t="shared" si="39"/>
        <v>5561294.8999999994</v>
      </c>
    </row>
    <row r="626" spans="1:43" x14ac:dyDescent="0.25">
      <c r="A626" s="2">
        <v>11</v>
      </c>
      <c r="B626" s="2">
        <v>2022</v>
      </c>
      <c r="C626" s="2">
        <v>12</v>
      </c>
      <c r="D626" s="4">
        <v>92573.8</v>
      </c>
      <c r="E626" s="4">
        <v>335653.5</v>
      </c>
      <c r="F626" s="4">
        <v>890769.4</v>
      </c>
      <c r="G626" s="2">
        <v>247.1</v>
      </c>
      <c r="H626" s="4">
        <v>152932.9</v>
      </c>
      <c r="I626" s="4">
        <v>3759.7</v>
      </c>
      <c r="J626" s="2">
        <v>0</v>
      </c>
      <c r="K626" s="4">
        <v>85250.6</v>
      </c>
      <c r="L626" s="4">
        <v>58194.2</v>
      </c>
      <c r="M626" s="2">
        <v>0</v>
      </c>
      <c r="N626" s="2">
        <v>883.8</v>
      </c>
      <c r="O626" s="2">
        <v>750.4</v>
      </c>
      <c r="P626" s="4">
        <v>24741.8</v>
      </c>
      <c r="Q626" s="4">
        <v>96125.2</v>
      </c>
      <c r="R626" s="4">
        <v>83755.399999999994</v>
      </c>
      <c r="S626" s="2">
        <v>0</v>
      </c>
      <c r="T626" s="2">
        <v>0</v>
      </c>
      <c r="U626" s="2">
        <v>0</v>
      </c>
      <c r="V626" s="4">
        <v>32554.9</v>
      </c>
      <c r="W626" s="2">
        <v>0</v>
      </c>
      <c r="X626" s="4">
        <v>3010.8</v>
      </c>
      <c r="Y626" s="4">
        <v>42398.2</v>
      </c>
      <c r="Z626" s="4">
        <v>566839.9</v>
      </c>
      <c r="AA626" s="4">
        <v>876764</v>
      </c>
      <c r="AB626" s="4">
        <v>434456.8</v>
      </c>
      <c r="AC626" s="4">
        <v>310742.40000000002</v>
      </c>
      <c r="AD626" s="4">
        <v>484336.6</v>
      </c>
      <c r="AE626" s="2">
        <v>0</v>
      </c>
      <c r="AF626" s="2">
        <v>0</v>
      </c>
      <c r="AG626" s="2">
        <v>0</v>
      </c>
      <c r="AH626" s="4">
        <v>2083936.2</v>
      </c>
      <c r="AI626" s="2">
        <v>0</v>
      </c>
      <c r="AJ626" s="2">
        <v>0</v>
      </c>
      <c r="AK626" s="2">
        <v>0</v>
      </c>
      <c r="AL626" s="2">
        <v>0</v>
      </c>
      <c r="AM626" s="2">
        <v>0</v>
      </c>
      <c r="AN626" s="3">
        <f t="shared" si="36"/>
        <v>1619381.2</v>
      </c>
      <c r="AO626">
        <f t="shared" si="37"/>
        <v>2957360.1999999997</v>
      </c>
      <c r="AP626">
        <f t="shared" si="38"/>
        <v>2083936.2</v>
      </c>
      <c r="AQ626" s="3">
        <f t="shared" si="39"/>
        <v>6660677.5999999996</v>
      </c>
    </row>
    <row r="627" spans="1:43" x14ac:dyDescent="0.25">
      <c r="A627" s="2">
        <v>13</v>
      </c>
      <c r="B627" s="2">
        <v>2022</v>
      </c>
      <c r="C627" s="2">
        <v>1</v>
      </c>
      <c r="D627" s="4">
        <v>36221.699999999997</v>
      </c>
      <c r="E627" s="4">
        <v>98683.7</v>
      </c>
      <c r="F627" s="4">
        <v>502781.6</v>
      </c>
      <c r="G627" s="4">
        <v>1837.5</v>
      </c>
      <c r="H627" s="4">
        <v>141125.79999999999</v>
      </c>
      <c r="I627" s="4">
        <v>1119.9000000000001</v>
      </c>
      <c r="J627" s="2">
        <v>0</v>
      </c>
      <c r="K627" s="4">
        <v>4993.8</v>
      </c>
      <c r="L627" s="4">
        <v>8796.4</v>
      </c>
      <c r="M627" s="4">
        <v>5661.8</v>
      </c>
      <c r="N627" s="2">
        <v>335.8</v>
      </c>
      <c r="O627" s="2">
        <v>179.5</v>
      </c>
      <c r="P627" s="4">
        <v>6803.9</v>
      </c>
      <c r="Q627" s="4">
        <v>42437.1</v>
      </c>
      <c r="R627" s="4">
        <v>31227.200000000001</v>
      </c>
      <c r="S627" s="2">
        <v>0</v>
      </c>
      <c r="T627" s="2">
        <v>0</v>
      </c>
      <c r="U627" s="2">
        <v>0</v>
      </c>
      <c r="V627" s="2">
        <v>687.2</v>
      </c>
      <c r="W627" s="2">
        <v>0</v>
      </c>
      <c r="X627" s="2">
        <v>19</v>
      </c>
      <c r="Y627" s="4">
        <v>10032.299999999999</v>
      </c>
      <c r="Z627" s="4">
        <v>199010</v>
      </c>
      <c r="AA627" s="4">
        <v>294649.8</v>
      </c>
      <c r="AB627" s="4">
        <v>96572.1</v>
      </c>
      <c r="AC627" s="4">
        <v>97908.1</v>
      </c>
      <c r="AD627" s="2">
        <v>0</v>
      </c>
      <c r="AE627" s="2">
        <v>0</v>
      </c>
      <c r="AF627" s="2">
        <v>0</v>
      </c>
      <c r="AG627" s="2">
        <v>0</v>
      </c>
      <c r="AH627" s="2">
        <v>0</v>
      </c>
      <c r="AI627" s="2">
        <v>0</v>
      </c>
      <c r="AJ627" s="2">
        <v>0</v>
      </c>
      <c r="AK627" s="4">
        <v>12131610</v>
      </c>
      <c r="AL627" s="4">
        <v>21007.4</v>
      </c>
      <c r="AM627" s="2">
        <v>0</v>
      </c>
      <c r="AN627" s="3">
        <f t="shared" si="36"/>
        <v>801222.20000000019</v>
      </c>
      <c r="AO627">
        <f t="shared" si="37"/>
        <v>779862</v>
      </c>
      <c r="AP627">
        <f t="shared" si="38"/>
        <v>12152617.4</v>
      </c>
      <c r="AQ627" s="3">
        <f t="shared" si="39"/>
        <v>13733701.600000001</v>
      </c>
    </row>
    <row r="628" spans="1:43" x14ac:dyDescent="0.25">
      <c r="A628" s="2">
        <v>13</v>
      </c>
      <c r="B628" s="2">
        <v>2022</v>
      </c>
      <c r="C628" s="2">
        <v>2</v>
      </c>
      <c r="D628" s="4">
        <v>32301.8</v>
      </c>
      <c r="E628" s="4">
        <v>85147.3</v>
      </c>
      <c r="F628" s="4">
        <v>389107.8</v>
      </c>
      <c r="G628" s="4">
        <v>1218.8</v>
      </c>
      <c r="H628" s="4">
        <v>121052.1</v>
      </c>
      <c r="I628" s="4">
        <v>2306</v>
      </c>
      <c r="J628" s="2">
        <v>0</v>
      </c>
      <c r="K628" s="4">
        <v>7511</v>
      </c>
      <c r="L628" s="4">
        <v>9962.2000000000007</v>
      </c>
      <c r="M628" s="4">
        <v>7382.6</v>
      </c>
      <c r="N628" s="2">
        <v>289.8</v>
      </c>
      <c r="O628" s="2">
        <v>136</v>
      </c>
      <c r="P628" s="4">
        <v>7310</v>
      </c>
      <c r="Q628" s="4">
        <v>42703.5</v>
      </c>
      <c r="R628" s="4">
        <v>28838.1</v>
      </c>
      <c r="S628" s="2">
        <v>0</v>
      </c>
      <c r="T628" s="2">
        <v>0</v>
      </c>
      <c r="U628" s="2">
        <v>0</v>
      </c>
      <c r="V628" s="2">
        <v>648</v>
      </c>
      <c r="W628" s="2">
        <v>0</v>
      </c>
      <c r="X628" s="2">
        <v>31.2</v>
      </c>
      <c r="Y628" s="4">
        <v>12630.8</v>
      </c>
      <c r="Z628" s="4">
        <v>193388.6</v>
      </c>
      <c r="AA628" s="4">
        <v>287550</v>
      </c>
      <c r="AB628" s="4">
        <v>96496.8</v>
      </c>
      <c r="AC628" s="4">
        <v>95810.5</v>
      </c>
      <c r="AD628" s="2">
        <v>0</v>
      </c>
      <c r="AE628" s="2">
        <v>0</v>
      </c>
      <c r="AF628" s="2">
        <v>0</v>
      </c>
      <c r="AG628" s="2">
        <v>0</v>
      </c>
      <c r="AH628" s="2">
        <v>0</v>
      </c>
      <c r="AI628" s="2">
        <v>0</v>
      </c>
      <c r="AJ628" s="2">
        <v>0</v>
      </c>
      <c r="AK628" s="4">
        <v>10901370</v>
      </c>
      <c r="AL628" s="2">
        <v>426.8</v>
      </c>
      <c r="AM628" s="2">
        <v>0</v>
      </c>
      <c r="AN628" s="3">
        <f t="shared" si="36"/>
        <v>655989.6</v>
      </c>
      <c r="AO628">
        <f t="shared" si="37"/>
        <v>765833.3</v>
      </c>
      <c r="AP628">
        <f t="shared" si="38"/>
        <v>10901796.800000001</v>
      </c>
      <c r="AQ628" s="3">
        <f t="shared" si="39"/>
        <v>12323619.700000001</v>
      </c>
    </row>
    <row r="629" spans="1:43" x14ac:dyDescent="0.25">
      <c r="A629" s="2">
        <v>13</v>
      </c>
      <c r="B629" s="2">
        <v>2022</v>
      </c>
      <c r="C629" s="2">
        <v>3</v>
      </c>
      <c r="D629" s="4">
        <v>31834.400000000001</v>
      </c>
      <c r="E629" s="4">
        <v>83858.5</v>
      </c>
      <c r="F629" s="4">
        <v>393305.5</v>
      </c>
      <c r="G629" s="4">
        <v>1048.8</v>
      </c>
      <c r="H629" s="4">
        <v>101121.3</v>
      </c>
      <c r="I629" s="4">
        <v>1045.8</v>
      </c>
      <c r="J629" s="2">
        <v>0</v>
      </c>
      <c r="K629" s="4">
        <v>7108.4</v>
      </c>
      <c r="L629" s="4">
        <v>7061.8</v>
      </c>
      <c r="M629" s="4">
        <v>6300.5</v>
      </c>
      <c r="N629" s="2">
        <v>335.8</v>
      </c>
      <c r="O629" s="2">
        <v>147.1</v>
      </c>
      <c r="P629" s="4">
        <v>8427.1</v>
      </c>
      <c r="Q629" s="4">
        <v>45100</v>
      </c>
      <c r="R629" s="4">
        <v>28392.7</v>
      </c>
      <c r="S629" s="2">
        <v>322.7</v>
      </c>
      <c r="T629" s="2">
        <v>0</v>
      </c>
      <c r="U629" s="2">
        <v>0</v>
      </c>
      <c r="V629" s="2">
        <v>651.9</v>
      </c>
      <c r="W629" s="2">
        <v>0</v>
      </c>
      <c r="X629" s="2">
        <v>17.899999999999999</v>
      </c>
      <c r="Y629" s="4">
        <v>12205.2</v>
      </c>
      <c r="Z629" s="4">
        <v>194556.7</v>
      </c>
      <c r="AA629" s="4">
        <v>349435.1</v>
      </c>
      <c r="AB629" s="4">
        <v>103987.6</v>
      </c>
      <c r="AC629" s="4">
        <v>100398.3</v>
      </c>
      <c r="AD629" s="2">
        <v>0</v>
      </c>
      <c r="AE629" s="2">
        <v>0</v>
      </c>
      <c r="AF629" s="2">
        <v>0</v>
      </c>
      <c r="AG629" s="2">
        <v>0</v>
      </c>
      <c r="AH629" s="2">
        <v>0</v>
      </c>
      <c r="AI629" s="2">
        <v>0</v>
      </c>
      <c r="AJ629" s="2">
        <v>0</v>
      </c>
      <c r="AK629" s="4">
        <v>12605800</v>
      </c>
      <c r="AL629" s="4">
        <v>7937.2</v>
      </c>
      <c r="AM629" s="2">
        <v>0</v>
      </c>
      <c r="AN629" s="3">
        <f t="shared" si="36"/>
        <v>632685.00000000012</v>
      </c>
      <c r="AO629">
        <f t="shared" si="37"/>
        <v>843978.1</v>
      </c>
      <c r="AP629">
        <f t="shared" si="38"/>
        <v>12613737.199999999</v>
      </c>
      <c r="AQ629" s="3">
        <f t="shared" si="39"/>
        <v>14090400.299999999</v>
      </c>
    </row>
    <row r="630" spans="1:43" x14ac:dyDescent="0.25">
      <c r="A630" s="2">
        <v>13</v>
      </c>
      <c r="B630" s="2">
        <v>2022</v>
      </c>
      <c r="C630" s="2">
        <v>4</v>
      </c>
      <c r="D630" s="4">
        <v>27777.3</v>
      </c>
      <c r="E630" s="4">
        <v>73753.5</v>
      </c>
      <c r="F630" s="4">
        <v>340005.8</v>
      </c>
      <c r="G630" s="2">
        <v>788.6</v>
      </c>
      <c r="H630" s="4">
        <v>80182.3</v>
      </c>
      <c r="I630" s="2">
        <v>810.8</v>
      </c>
      <c r="J630" s="2">
        <v>0</v>
      </c>
      <c r="K630" s="4">
        <v>5769.5</v>
      </c>
      <c r="L630" s="4">
        <v>6608.6</v>
      </c>
      <c r="M630" s="4">
        <v>5178.5</v>
      </c>
      <c r="N630" s="2">
        <v>289.8</v>
      </c>
      <c r="O630" s="2">
        <v>158.30000000000001</v>
      </c>
      <c r="P630" s="4">
        <v>7423.6</v>
      </c>
      <c r="Q630" s="4">
        <v>41771.699999999997</v>
      </c>
      <c r="R630" s="4">
        <v>26610.2</v>
      </c>
      <c r="S630" s="4">
        <v>2633.7</v>
      </c>
      <c r="T630" s="2">
        <v>0</v>
      </c>
      <c r="U630" s="2">
        <v>0</v>
      </c>
      <c r="V630" s="2">
        <v>649.1</v>
      </c>
      <c r="W630" s="2">
        <v>0</v>
      </c>
      <c r="X630" s="2">
        <v>21.1</v>
      </c>
      <c r="Y630" s="4">
        <v>9484.7000000000007</v>
      </c>
      <c r="Z630" s="4">
        <v>183925.7</v>
      </c>
      <c r="AA630" s="4">
        <v>282031.8</v>
      </c>
      <c r="AB630" s="4">
        <v>90581.2</v>
      </c>
      <c r="AC630" s="4">
        <v>97167.2</v>
      </c>
      <c r="AD630" s="2">
        <v>0</v>
      </c>
      <c r="AE630" s="2">
        <v>0</v>
      </c>
      <c r="AF630" s="2">
        <v>0</v>
      </c>
      <c r="AG630" s="2">
        <v>0</v>
      </c>
      <c r="AH630" s="2">
        <v>0</v>
      </c>
      <c r="AI630" s="2">
        <v>0</v>
      </c>
      <c r="AJ630" s="2">
        <v>0</v>
      </c>
      <c r="AK630" s="4">
        <v>9140410</v>
      </c>
      <c r="AL630" s="4">
        <v>5924.2</v>
      </c>
      <c r="AM630" s="2">
        <v>0</v>
      </c>
      <c r="AN630" s="3">
        <f t="shared" si="36"/>
        <v>540874.89999999991</v>
      </c>
      <c r="AO630">
        <f t="shared" si="37"/>
        <v>742748.09999999986</v>
      </c>
      <c r="AP630">
        <f t="shared" si="38"/>
        <v>9146334.1999999993</v>
      </c>
      <c r="AQ630" s="3">
        <f t="shared" si="39"/>
        <v>10429957.199999999</v>
      </c>
    </row>
    <row r="631" spans="1:43" x14ac:dyDescent="0.25">
      <c r="A631" s="2">
        <v>13</v>
      </c>
      <c r="B631" s="2">
        <v>2022</v>
      </c>
      <c r="C631" s="2">
        <v>5</v>
      </c>
      <c r="D631" s="4">
        <v>21330.799999999999</v>
      </c>
      <c r="E631" s="4">
        <v>63826.6</v>
      </c>
      <c r="F631" s="4">
        <v>254083.1</v>
      </c>
      <c r="G631" s="2">
        <v>598.1</v>
      </c>
      <c r="H631" s="4">
        <v>56880.800000000003</v>
      </c>
      <c r="I631" s="2">
        <v>782.1</v>
      </c>
      <c r="J631" s="2">
        <v>0</v>
      </c>
      <c r="K631" s="4">
        <v>5553.5</v>
      </c>
      <c r="L631" s="4">
        <v>4774.1000000000004</v>
      </c>
      <c r="M631" s="4">
        <v>2896.7</v>
      </c>
      <c r="N631" s="2">
        <v>285.2</v>
      </c>
      <c r="O631" s="2">
        <v>163.4</v>
      </c>
      <c r="P631" s="4">
        <v>8206.9</v>
      </c>
      <c r="Q631" s="4">
        <v>38674.199999999997</v>
      </c>
      <c r="R631" s="4">
        <v>24676.3</v>
      </c>
      <c r="S631" s="4">
        <v>4191.7</v>
      </c>
      <c r="T631" s="2">
        <v>0</v>
      </c>
      <c r="U631" s="2">
        <v>0</v>
      </c>
      <c r="V631" s="2">
        <v>658.4</v>
      </c>
      <c r="W631" s="2">
        <v>0</v>
      </c>
      <c r="X631" s="2">
        <v>31.5</v>
      </c>
      <c r="Y631" s="4">
        <v>9629.6</v>
      </c>
      <c r="Z631" s="4">
        <v>174159.8</v>
      </c>
      <c r="AA631" s="4">
        <v>270086.5</v>
      </c>
      <c r="AB631" s="4">
        <v>88052.1</v>
      </c>
      <c r="AC631" s="4">
        <v>97575.7</v>
      </c>
      <c r="AD631" s="2">
        <v>0</v>
      </c>
      <c r="AE631" s="2">
        <v>0</v>
      </c>
      <c r="AF631" s="2">
        <v>0</v>
      </c>
      <c r="AG631" s="2">
        <v>0</v>
      </c>
      <c r="AH631" s="2">
        <v>0</v>
      </c>
      <c r="AI631" s="2">
        <v>0</v>
      </c>
      <c r="AJ631" s="2">
        <v>0</v>
      </c>
      <c r="AK631" s="4">
        <v>13891761.460000001</v>
      </c>
      <c r="AL631" s="4">
        <v>5689.3</v>
      </c>
      <c r="AM631" s="2">
        <v>0</v>
      </c>
      <c r="AN631" s="3">
        <f t="shared" si="36"/>
        <v>410725.79999999993</v>
      </c>
      <c r="AO631">
        <f t="shared" si="37"/>
        <v>716391.29999999993</v>
      </c>
      <c r="AP631">
        <f t="shared" si="38"/>
        <v>13897450.760000002</v>
      </c>
      <c r="AQ631" s="3">
        <f t="shared" si="39"/>
        <v>15024567.860000001</v>
      </c>
    </row>
    <row r="632" spans="1:43" x14ac:dyDescent="0.25">
      <c r="A632" s="2">
        <v>13</v>
      </c>
      <c r="B632" s="2">
        <v>2022</v>
      </c>
      <c r="C632" s="2">
        <v>6</v>
      </c>
      <c r="D632" s="4">
        <v>15924.8</v>
      </c>
      <c r="E632" s="4">
        <v>52644.1</v>
      </c>
      <c r="F632" s="4">
        <v>181948.6</v>
      </c>
      <c r="G632" s="2">
        <v>516</v>
      </c>
      <c r="H632" s="4">
        <v>29769.4</v>
      </c>
      <c r="I632" s="2">
        <v>154.80000000000001</v>
      </c>
      <c r="J632" s="2">
        <v>0</v>
      </c>
      <c r="K632" s="4">
        <v>4026.8</v>
      </c>
      <c r="L632" s="4">
        <v>3259.2</v>
      </c>
      <c r="M632" s="2">
        <v>734.5</v>
      </c>
      <c r="N632" s="2">
        <v>335.8</v>
      </c>
      <c r="O632" s="2">
        <v>385.4</v>
      </c>
      <c r="P632" s="4">
        <v>5953.4</v>
      </c>
      <c r="Q632" s="4">
        <v>36372.400000000001</v>
      </c>
      <c r="R632" s="4">
        <v>22422.400000000001</v>
      </c>
      <c r="S632" s="4">
        <v>1809.6</v>
      </c>
      <c r="T632" s="2">
        <v>0</v>
      </c>
      <c r="U632" s="2">
        <v>0</v>
      </c>
      <c r="V632" s="2">
        <v>714.8</v>
      </c>
      <c r="W632" s="2">
        <v>0</v>
      </c>
      <c r="X632" s="2">
        <v>24.4</v>
      </c>
      <c r="Y632" s="4">
        <v>8811.9</v>
      </c>
      <c r="Z632" s="4">
        <v>170312.6</v>
      </c>
      <c r="AA632" s="4">
        <v>263987.3</v>
      </c>
      <c r="AB632" s="4">
        <v>84867.1</v>
      </c>
      <c r="AC632" s="4">
        <v>93540.800000000003</v>
      </c>
      <c r="AD632" s="2">
        <v>0</v>
      </c>
      <c r="AE632" s="2">
        <v>0</v>
      </c>
      <c r="AF632" s="2">
        <v>0</v>
      </c>
      <c r="AG632" s="2">
        <v>0</v>
      </c>
      <c r="AH632" s="2">
        <v>0</v>
      </c>
      <c r="AI632" s="2">
        <v>0</v>
      </c>
      <c r="AJ632" s="2">
        <v>0</v>
      </c>
      <c r="AK632" s="4">
        <v>12891020</v>
      </c>
      <c r="AL632" s="4">
        <v>4374.2</v>
      </c>
      <c r="AM632" s="2">
        <v>0</v>
      </c>
      <c r="AN632" s="3">
        <f t="shared" si="36"/>
        <v>288978.2</v>
      </c>
      <c r="AO632">
        <f t="shared" si="37"/>
        <v>689537.9</v>
      </c>
      <c r="AP632">
        <f t="shared" si="38"/>
        <v>12895394.199999999</v>
      </c>
      <c r="AQ632" s="3">
        <f t="shared" si="39"/>
        <v>13873910.299999999</v>
      </c>
    </row>
    <row r="633" spans="1:43" x14ac:dyDescent="0.25">
      <c r="A633" s="2">
        <v>13</v>
      </c>
      <c r="B633" s="2">
        <v>2022</v>
      </c>
      <c r="C633" s="2">
        <v>7</v>
      </c>
      <c r="D633" s="4">
        <v>10826</v>
      </c>
      <c r="E633" s="4">
        <v>44066.5</v>
      </c>
      <c r="F633" s="4">
        <v>141348.4</v>
      </c>
      <c r="G633" s="2">
        <v>485.8</v>
      </c>
      <c r="H633" s="4">
        <v>17643.3</v>
      </c>
      <c r="I633" s="2">
        <v>300.8</v>
      </c>
      <c r="J633" s="2">
        <v>0</v>
      </c>
      <c r="K633" s="4">
        <v>1062.7</v>
      </c>
      <c r="L633" s="4">
        <v>3863.7</v>
      </c>
      <c r="M633" s="2">
        <v>0</v>
      </c>
      <c r="N633" s="2">
        <v>285.2</v>
      </c>
      <c r="O633" s="2">
        <v>171.1</v>
      </c>
      <c r="P633" s="4">
        <v>5494</v>
      </c>
      <c r="Q633" s="4">
        <v>28065.3</v>
      </c>
      <c r="R633" s="4">
        <v>22107.8</v>
      </c>
      <c r="S633" s="4">
        <v>2816.2</v>
      </c>
      <c r="T633" s="2">
        <v>0</v>
      </c>
      <c r="U633" s="2">
        <v>0</v>
      </c>
      <c r="V633" s="2">
        <v>652.79999999999995</v>
      </c>
      <c r="W633" s="2">
        <v>0</v>
      </c>
      <c r="X633" s="2">
        <v>108.7</v>
      </c>
      <c r="Y633" s="4">
        <v>4758.1000000000004</v>
      </c>
      <c r="Z633" s="4">
        <v>148502.9</v>
      </c>
      <c r="AA633" s="4">
        <v>236898.1</v>
      </c>
      <c r="AB633" s="4">
        <v>82202.100000000006</v>
      </c>
      <c r="AC633" s="4">
        <v>93899.8</v>
      </c>
      <c r="AD633" s="2">
        <v>0</v>
      </c>
      <c r="AE633" s="2">
        <v>0</v>
      </c>
      <c r="AF633" s="2">
        <v>0</v>
      </c>
      <c r="AG633" s="2">
        <v>0</v>
      </c>
      <c r="AH633" s="2">
        <v>0</v>
      </c>
      <c r="AI633" s="2">
        <v>0</v>
      </c>
      <c r="AJ633" s="2">
        <v>0</v>
      </c>
      <c r="AK633" s="4">
        <v>14146900</v>
      </c>
      <c r="AL633" s="2">
        <v>976.7</v>
      </c>
      <c r="AM633" s="2">
        <v>0</v>
      </c>
      <c r="AN633" s="3">
        <f t="shared" si="36"/>
        <v>219597.19999999998</v>
      </c>
      <c r="AO633">
        <f t="shared" si="37"/>
        <v>625962.1</v>
      </c>
      <c r="AP633">
        <f t="shared" si="38"/>
        <v>14147876.699999999</v>
      </c>
      <c r="AQ633" s="3">
        <f t="shared" si="39"/>
        <v>14993436</v>
      </c>
    </row>
    <row r="634" spans="1:43" x14ac:dyDescent="0.25">
      <c r="A634" s="2">
        <v>13</v>
      </c>
      <c r="B634" s="2">
        <v>2022</v>
      </c>
      <c r="C634" s="2">
        <v>8</v>
      </c>
      <c r="D634" s="4">
        <v>10650.3</v>
      </c>
      <c r="E634" s="4">
        <v>42420.4</v>
      </c>
      <c r="F634" s="4">
        <v>132394.70000000001</v>
      </c>
      <c r="G634" s="2">
        <v>556.20000000000005</v>
      </c>
      <c r="H634" s="4">
        <v>15462.5</v>
      </c>
      <c r="I634" s="2">
        <v>261.60000000000002</v>
      </c>
      <c r="J634" s="2">
        <v>0</v>
      </c>
      <c r="K634" s="2">
        <v>713.1</v>
      </c>
      <c r="L634" s="4">
        <v>1397</v>
      </c>
      <c r="M634" s="2">
        <v>0</v>
      </c>
      <c r="N634" s="2">
        <v>285.2</v>
      </c>
      <c r="O634" s="2">
        <v>110.7</v>
      </c>
      <c r="P634" s="4">
        <v>5950.8</v>
      </c>
      <c r="Q634" s="4">
        <v>28232.400000000001</v>
      </c>
      <c r="R634" s="4">
        <v>21682.7</v>
      </c>
      <c r="S634" s="4">
        <v>2144.1</v>
      </c>
      <c r="T634" s="2">
        <v>0</v>
      </c>
      <c r="U634" s="2">
        <v>0</v>
      </c>
      <c r="V634" s="2">
        <v>647.70000000000005</v>
      </c>
      <c r="W634" s="2">
        <v>0</v>
      </c>
      <c r="X634" s="2">
        <v>20.3</v>
      </c>
      <c r="Y634" s="4">
        <v>5143.6000000000004</v>
      </c>
      <c r="Z634" s="4">
        <v>152193.4</v>
      </c>
      <c r="AA634" s="4">
        <v>244793.3</v>
      </c>
      <c r="AB634" s="4">
        <v>79996.899999999994</v>
      </c>
      <c r="AC634" s="4">
        <v>100834.4</v>
      </c>
      <c r="AD634" s="2">
        <v>0</v>
      </c>
      <c r="AE634" s="2">
        <v>0</v>
      </c>
      <c r="AF634" s="2">
        <v>0</v>
      </c>
      <c r="AG634" s="2">
        <v>0</v>
      </c>
      <c r="AH634" s="2">
        <v>0</v>
      </c>
      <c r="AI634" s="2">
        <v>0</v>
      </c>
      <c r="AJ634" s="2">
        <v>0</v>
      </c>
      <c r="AK634" s="4">
        <v>13884210</v>
      </c>
      <c r="AL634" s="4">
        <v>2756</v>
      </c>
      <c r="AM634" s="2">
        <v>0</v>
      </c>
      <c r="AN634" s="3">
        <f t="shared" si="36"/>
        <v>203855.80000000005</v>
      </c>
      <c r="AO634">
        <f t="shared" si="37"/>
        <v>642035.5</v>
      </c>
      <c r="AP634">
        <f t="shared" si="38"/>
        <v>13886966</v>
      </c>
      <c r="AQ634" s="3">
        <f t="shared" si="39"/>
        <v>14732857.300000001</v>
      </c>
    </row>
    <row r="635" spans="1:43" x14ac:dyDescent="0.25">
      <c r="A635" s="2">
        <v>13</v>
      </c>
      <c r="B635" s="2">
        <v>2022</v>
      </c>
      <c r="C635" s="2">
        <v>9</v>
      </c>
      <c r="D635" s="4">
        <v>11344.2</v>
      </c>
      <c r="E635" s="4">
        <v>45857.7</v>
      </c>
      <c r="F635" s="4">
        <v>149044.70000000001</v>
      </c>
      <c r="G635" s="2">
        <v>520.20000000000005</v>
      </c>
      <c r="H635" s="4">
        <v>17593.2</v>
      </c>
      <c r="I635" s="2">
        <v>300</v>
      </c>
      <c r="J635" s="2">
        <v>0</v>
      </c>
      <c r="K635" s="4">
        <v>1098.4000000000001</v>
      </c>
      <c r="L635" s="4">
        <v>3412.3</v>
      </c>
      <c r="M635" s="2">
        <v>0</v>
      </c>
      <c r="N635" s="2">
        <v>335.8</v>
      </c>
      <c r="O635" s="2">
        <v>128.6</v>
      </c>
      <c r="P635" s="4">
        <v>6185.2</v>
      </c>
      <c r="Q635" s="4">
        <v>31183.9</v>
      </c>
      <c r="R635" s="4">
        <v>22287.9</v>
      </c>
      <c r="S635" s="4">
        <v>3232</v>
      </c>
      <c r="T635" s="2">
        <v>0</v>
      </c>
      <c r="U635" s="2">
        <v>0</v>
      </c>
      <c r="V635" s="2">
        <v>755.6</v>
      </c>
      <c r="W635" s="2">
        <v>0</v>
      </c>
      <c r="X635" s="2">
        <v>20.8</v>
      </c>
      <c r="Y635" s="4">
        <v>5880.1</v>
      </c>
      <c r="Z635" s="4">
        <v>153377.79999999999</v>
      </c>
      <c r="AA635" s="4">
        <v>280827.7</v>
      </c>
      <c r="AB635" s="4">
        <v>89742.3</v>
      </c>
      <c r="AC635" s="4">
        <v>82444.7</v>
      </c>
      <c r="AD635" s="2">
        <v>0</v>
      </c>
      <c r="AE635" s="2">
        <v>0</v>
      </c>
      <c r="AF635" s="2">
        <v>0</v>
      </c>
      <c r="AG635" s="2">
        <v>0</v>
      </c>
      <c r="AH635" s="2">
        <v>0</v>
      </c>
      <c r="AI635" s="2">
        <v>0</v>
      </c>
      <c r="AJ635" s="2">
        <v>0</v>
      </c>
      <c r="AK635" s="4">
        <v>12298900</v>
      </c>
      <c r="AL635" s="4">
        <v>2914.8</v>
      </c>
      <c r="AM635" s="2">
        <v>0</v>
      </c>
      <c r="AN635" s="3">
        <f t="shared" si="36"/>
        <v>229170.7</v>
      </c>
      <c r="AO635">
        <f t="shared" si="37"/>
        <v>676402.4</v>
      </c>
      <c r="AP635">
        <f t="shared" si="38"/>
        <v>12301814.800000001</v>
      </c>
      <c r="AQ635" s="3">
        <f t="shared" si="39"/>
        <v>13207387.9</v>
      </c>
    </row>
    <row r="636" spans="1:43" x14ac:dyDescent="0.25">
      <c r="A636" s="2">
        <v>13</v>
      </c>
      <c r="B636" s="2">
        <v>2022</v>
      </c>
      <c r="C636" s="2">
        <v>10</v>
      </c>
      <c r="D636" s="4">
        <v>12240</v>
      </c>
      <c r="E636" s="4">
        <v>47443.5</v>
      </c>
      <c r="F636" s="4">
        <v>167598.6</v>
      </c>
      <c r="G636" s="2">
        <v>731.5</v>
      </c>
      <c r="H636" s="4">
        <v>28604.9</v>
      </c>
      <c r="I636" s="2">
        <v>310.10000000000002</v>
      </c>
      <c r="J636" s="2">
        <v>0</v>
      </c>
      <c r="K636" s="4">
        <v>1105.3</v>
      </c>
      <c r="L636" s="4">
        <v>4740.6000000000004</v>
      </c>
      <c r="M636" s="2">
        <v>0</v>
      </c>
      <c r="N636" s="2">
        <v>289.8</v>
      </c>
      <c r="O636" s="2">
        <v>141.19999999999999</v>
      </c>
      <c r="P636" s="4">
        <v>6372.6</v>
      </c>
      <c r="Q636" s="4">
        <v>31527.3</v>
      </c>
      <c r="R636" s="4">
        <v>22822.2</v>
      </c>
      <c r="S636" s="4">
        <v>5654.8</v>
      </c>
      <c r="T636" s="2">
        <v>0</v>
      </c>
      <c r="U636" s="2">
        <v>0</v>
      </c>
      <c r="V636" s="2">
        <v>636.29999999999995</v>
      </c>
      <c r="W636" s="2">
        <v>0</v>
      </c>
      <c r="X636" s="2">
        <v>21.1</v>
      </c>
      <c r="Y636" s="4">
        <v>5600.4</v>
      </c>
      <c r="Z636" s="4">
        <v>156121.4</v>
      </c>
      <c r="AA636" s="4">
        <v>293118</v>
      </c>
      <c r="AB636" s="4">
        <v>91794.8</v>
      </c>
      <c r="AC636" s="4">
        <v>45109.2</v>
      </c>
      <c r="AD636" s="2">
        <v>0</v>
      </c>
      <c r="AE636" s="2">
        <v>0</v>
      </c>
      <c r="AF636" s="2">
        <v>0</v>
      </c>
      <c r="AG636" s="2">
        <v>0</v>
      </c>
      <c r="AH636" s="2">
        <v>0</v>
      </c>
      <c r="AI636" s="2">
        <v>0</v>
      </c>
      <c r="AJ636" s="2">
        <v>0</v>
      </c>
      <c r="AK636" s="4">
        <v>12404120</v>
      </c>
      <c r="AL636" s="4">
        <v>3195.9</v>
      </c>
      <c r="AM636" s="2">
        <v>0</v>
      </c>
      <c r="AN636" s="3">
        <f t="shared" si="36"/>
        <v>262774.5</v>
      </c>
      <c r="AO636">
        <f t="shared" si="37"/>
        <v>659209.1</v>
      </c>
      <c r="AP636">
        <f t="shared" si="38"/>
        <v>12407315.9</v>
      </c>
      <c r="AQ636" s="3">
        <f t="shared" si="39"/>
        <v>13329299.5</v>
      </c>
    </row>
    <row r="637" spans="1:43" x14ac:dyDescent="0.25">
      <c r="A637" s="2">
        <v>13</v>
      </c>
      <c r="B637" s="2">
        <v>2022</v>
      </c>
      <c r="C637" s="2">
        <v>11</v>
      </c>
      <c r="D637" s="4">
        <v>13995.7</v>
      </c>
      <c r="E637" s="4">
        <v>54066.400000000001</v>
      </c>
      <c r="F637" s="4">
        <v>235291.4</v>
      </c>
      <c r="G637" s="2">
        <v>931</v>
      </c>
      <c r="H637" s="4">
        <v>56591</v>
      </c>
      <c r="I637" s="4">
        <v>1269.8</v>
      </c>
      <c r="J637" s="2">
        <v>0</v>
      </c>
      <c r="K637" s="4">
        <v>1957.8</v>
      </c>
      <c r="L637" s="4">
        <v>9028.1</v>
      </c>
      <c r="M637" s="2">
        <v>0</v>
      </c>
      <c r="N637" s="2">
        <v>289.8</v>
      </c>
      <c r="O637" s="2">
        <v>131.9</v>
      </c>
      <c r="P637" s="4">
        <v>7031.5</v>
      </c>
      <c r="Q637" s="4">
        <v>32191.8</v>
      </c>
      <c r="R637" s="4">
        <v>45545.9</v>
      </c>
      <c r="S637" s="4">
        <v>6593.4</v>
      </c>
      <c r="T637" s="4">
        <v>9163.2999999999993</v>
      </c>
      <c r="U637" s="2">
        <v>0</v>
      </c>
      <c r="V637" s="2">
        <v>678.4</v>
      </c>
      <c r="W637" s="2">
        <v>0</v>
      </c>
      <c r="X637" s="2">
        <v>22.8</v>
      </c>
      <c r="Y637" s="4">
        <v>6140.3</v>
      </c>
      <c r="Z637" s="4">
        <v>148267.4</v>
      </c>
      <c r="AA637" s="4">
        <v>271659.59999999998</v>
      </c>
      <c r="AB637" s="4">
        <v>96707.9</v>
      </c>
      <c r="AC637" s="4">
        <v>50483.199999999997</v>
      </c>
      <c r="AD637" s="2">
        <v>0</v>
      </c>
      <c r="AE637" s="2">
        <v>0</v>
      </c>
      <c r="AF637" s="2">
        <v>0</v>
      </c>
      <c r="AG637" s="2">
        <v>0</v>
      </c>
      <c r="AH637" s="2">
        <v>0</v>
      </c>
      <c r="AI637" s="2">
        <v>0</v>
      </c>
      <c r="AJ637" s="2">
        <v>0</v>
      </c>
      <c r="AK637" s="4">
        <v>11920010</v>
      </c>
      <c r="AL637" s="4">
        <v>4029.8</v>
      </c>
      <c r="AM637" s="2">
        <v>0</v>
      </c>
      <c r="AN637" s="3">
        <f t="shared" si="36"/>
        <v>373131.19999999995</v>
      </c>
      <c r="AO637">
        <f t="shared" si="37"/>
        <v>674907.2</v>
      </c>
      <c r="AP637">
        <f t="shared" si="38"/>
        <v>11924039.800000001</v>
      </c>
      <c r="AQ637" s="3">
        <f t="shared" si="39"/>
        <v>12972078.200000001</v>
      </c>
    </row>
    <row r="638" spans="1:43" x14ac:dyDescent="0.25">
      <c r="A638" s="2">
        <v>13</v>
      </c>
      <c r="B638" s="2">
        <v>2022</v>
      </c>
      <c r="C638" s="2">
        <v>12</v>
      </c>
      <c r="D638" s="4">
        <v>19116.599999999999</v>
      </c>
      <c r="E638" s="4">
        <v>68240.899999999994</v>
      </c>
      <c r="F638" s="4">
        <v>333629.09999999998</v>
      </c>
      <c r="G638" s="4">
        <v>1192.4000000000001</v>
      </c>
      <c r="H638" s="4">
        <v>94029.5</v>
      </c>
      <c r="I638" s="4">
        <v>1657.9</v>
      </c>
      <c r="J638" s="2">
        <v>0</v>
      </c>
      <c r="K638" s="4">
        <v>3561.7</v>
      </c>
      <c r="L638" s="4">
        <v>11511.3</v>
      </c>
      <c r="M638" s="2">
        <v>0</v>
      </c>
      <c r="N638" s="2">
        <v>335.8</v>
      </c>
      <c r="O638" s="2">
        <v>107.4</v>
      </c>
      <c r="P638" s="4">
        <v>6746.8</v>
      </c>
      <c r="Q638" s="4">
        <v>36777.4</v>
      </c>
      <c r="R638" s="4">
        <v>53479.6</v>
      </c>
      <c r="S638" s="4">
        <v>7534.7</v>
      </c>
      <c r="T638" s="4">
        <v>28888.7</v>
      </c>
      <c r="U638" s="2">
        <v>0</v>
      </c>
      <c r="V638" s="2">
        <v>740</v>
      </c>
      <c r="W638" s="2">
        <v>0</v>
      </c>
      <c r="X638" s="2">
        <v>28.3</v>
      </c>
      <c r="Y638" s="4">
        <v>7196.5</v>
      </c>
      <c r="Z638" s="4">
        <v>176030.9</v>
      </c>
      <c r="AA638" s="4">
        <v>288353.90000000002</v>
      </c>
      <c r="AB638" s="4">
        <v>91268.6</v>
      </c>
      <c r="AC638" s="4">
        <v>58001</v>
      </c>
      <c r="AD638" s="2">
        <v>0</v>
      </c>
      <c r="AE638" s="2">
        <v>0</v>
      </c>
      <c r="AF638" s="2">
        <v>0</v>
      </c>
      <c r="AG638" s="2">
        <v>0</v>
      </c>
      <c r="AH638" s="2">
        <v>0</v>
      </c>
      <c r="AI638" s="2">
        <v>0</v>
      </c>
      <c r="AJ638" s="2">
        <v>0</v>
      </c>
      <c r="AK638" s="4">
        <v>6837580</v>
      </c>
      <c r="AL638" s="4">
        <v>6171.4</v>
      </c>
      <c r="AM638" s="2">
        <v>0</v>
      </c>
      <c r="AN638" s="3">
        <f t="shared" si="36"/>
        <v>532939.4</v>
      </c>
      <c r="AO638">
        <f t="shared" si="37"/>
        <v>755489.6</v>
      </c>
      <c r="AP638">
        <f t="shared" si="38"/>
        <v>6843751.4000000004</v>
      </c>
      <c r="AQ638" s="3">
        <f t="shared" si="39"/>
        <v>8132180.4000000004</v>
      </c>
    </row>
    <row r="639" spans="1:43" x14ac:dyDescent="0.25">
      <c r="A639" s="2">
        <v>14</v>
      </c>
      <c r="B639" s="2">
        <v>2022</v>
      </c>
      <c r="C639" s="2">
        <v>1</v>
      </c>
      <c r="D639" s="4">
        <v>33287.1</v>
      </c>
      <c r="E639" s="4">
        <v>118066</v>
      </c>
      <c r="F639" s="4">
        <v>149259.5</v>
      </c>
      <c r="G639" s="2">
        <v>180.3</v>
      </c>
      <c r="H639" s="4">
        <v>13280</v>
      </c>
      <c r="I639" s="4">
        <v>8117.5</v>
      </c>
      <c r="J639" s="2">
        <v>0</v>
      </c>
      <c r="K639" s="4">
        <v>15442.4</v>
      </c>
      <c r="L639" s="4">
        <v>31727.599999999999</v>
      </c>
      <c r="M639" s="2">
        <v>0</v>
      </c>
      <c r="N639" s="2">
        <v>0</v>
      </c>
      <c r="O639" s="2">
        <v>253.8</v>
      </c>
      <c r="P639" s="4">
        <v>19378.599999999999</v>
      </c>
      <c r="Q639" s="4">
        <v>50240.9</v>
      </c>
      <c r="R639" s="4">
        <v>26762.1</v>
      </c>
      <c r="S639" s="4">
        <v>25990</v>
      </c>
      <c r="T639" s="2">
        <v>0</v>
      </c>
      <c r="U639" s="2">
        <v>0</v>
      </c>
      <c r="V639" s="2">
        <v>428.4</v>
      </c>
      <c r="W639" s="2">
        <v>0</v>
      </c>
      <c r="X639" s="2">
        <v>372.2</v>
      </c>
      <c r="Y639" s="4">
        <v>27336.1</v>
      </c>
      <c r="Z639" s="4">
        <v>223233.3</v>
      </c>
      <c r="AA639" s="4">
        <v>288400.09999999998</v>
      </c>
      <c r="AB639" s="4">
        <v>147026.4</v>
      </c>
      <c r="AC639" s="4">
        <v>266901</v>
      </c>
      <c r="AD639" s="4">
        <v>-46323.6</v>
      </c>
      <c r="AE639" s="2">
        <v>0</v>
      </c>
      <c r="AF639" s="2">
        <v>0</v>
      </c>
      <c r="AG639" s="2">
        <v>0</v>
      </c>
      <c r="AH639" s="2">
        <v>0</v>
      </c>
      <c r="AI639" s="2">
        <v>0</v>
      </c>
      <c r="AJ639" s="2">
        <v>0</v>
      </c>
      <c r="AK639" s="4">
        <v>3553273.5</v>
      </c>
      <c r="AL639" s="2">
        <v>0</v>
      </c>
      <c r="AM639" s="2">
        <v>0</v>
      </c>
      <c r="AN639" s="3">
        <f t="shared" si="36"/>
        <v>369360.39999999997</v>
      </c>
      <c r="AO639">
        <f t="shared" si="37"/>
        <v>1029999.2999999999</v>
      </c>
      <c r="AP639">
        <f t="shared" si="38"/>
        <v>3553273.5</v>
      </c>
      <c r="AQ639" s="3">
        <f t="shared" si="39"/>
        <v>4952633.2</v>
      </c>
    </row>
    <row r="640" spans="1:43" x14ac:dyDescent="0.25">
      <c r="A640" s="2">
        <v>14</v>
      </c>
      <c r="B640" s="2">
        <v>2022</v>
      </c>
      <c r="C640" s="2">
        <v>2</v>
      </c>
      <c r="D640" s="4">
        <v>47353.7</v>
      </c>
      <c r="E640" s="4">
        <v>174787.3</v>
      </c>
      <c r="F640" s="4">
        <v>221280.3</v>
      </c>
      <c r="G640" s="2">
        <v>292.5</v>
      </c>
      <c r="H640" s="4">
        <v>15884.9</v>
      </c>
      <c r="I640" s="4">
        <v>9824.2999999999993</v>
      </c>
      <c r="J640" s="2">
        <v>0</v>
      </c>
      <c r="K640" s="4">
        <v>22785.200000000001</v>
      </c>
      <c r="L640" s="4">
        <v>45446.8</v>
      </c>
      <c r="M640" s="2">
        <v>0</v>
      </c>
      <c r="N640" s="2">
        <v>0</v>
      </c>
      <c r="O640" s="2">
        <v>268.10000000000002</v>
      </c>
      <c r="P640" s="4">
        <v>41713.599999999999</v>
      </c>
      <c r="Q640" s="4">
        <v>66399.7</v>
      </c>
      <c r="R640" s="4">
        <v>33725.599999999999</v>
      </c>
      <c r="S640" s="4">
        <v>25272.799999999999</v>
      </c>
      <c r="T640" s="2">
        <v>0</v>
      </c>
      <c r="U640" s="2">
        <v>0</v>
      </c>
      <c r="V640" s="2">
        <v>414.2</v>
      </c>
      <c r="W640" s="2">
        <v>0</v>
      </c>
      <c r="X640" s="2">
        <v>356.3</v>
      </c>
      <c r="Y640" s="4">
        <v>37051</v>
      </c>
      <c r="Z640" s="4">
        <v>258273.4</v>
      </c>
      <c r="AA640" s="4">
        <v>361064.7</v>
      </c>
      <c r="AB640" s="4">
        <v>167563.5</v>
      </c>
      <c r="AC640" s="4">
        <v>286185.2</v>
      </c>
      <c r="AD640" s="4">
        <v>140763</v>
      </c>
      <c r="AE640" s="2">
        <v>0</v>
      </c>
      <c r="AF640" s="2">
        <v>0</v>
      </c>
      <c r="AG640" s="2">
        <v>0</v>
      </c>
      <c r="AH640" s="2">
        <v>0</v>
      </c>
      <c r="AI640" s="2">
        <v>0</v>
      </c>
      <c r="AJ640" s="2">
        <v>0</v>
      </c>
      <c r="AK640" s="4">
        <v>4088752.5</v>
      </c>
      <c r="AL640" s="2">
        <v>0</v>
      </c>
      <c r="AM640" s="2">
        <v>0</v>
      </c>
      <c r="AN640" s="3">
        <f t="shared" si="36"/>
        <v>537655</v>
      </c>
      <c r="AO640">
        <f t="shared" si="37"/>
        <v>1419051.0999999999</v>
      </c>
      <c r="AP640">
        <f t="shared" si="38"/>
        <v>4088752.5</v>
      </c>
      <c r="AQ640" s="3">
        <f t="shared" si="39"/>
        <v>6045458.5999999996</v>
      </c>
    </row>
    <row r="641" spans="1:43" x14ac:dyDescent="0.25">
      <c r="A641" s="2">
        <v>14</v>
      </c>
      <c r="B641" s="2">
        <v>2022</v>
      </c>
      <c r="C641" s="2">
        <v>3</v>
      </c>
      <c r="D641" s="4">
        <v>32776.199999999997</v>
      </c>
      <c r="E641" s="4">
        <v>117565.9</v>
      </c>
      <c r="F641" s="4">
        <v>144753.1</v>
      </c>
      <c r="G641" s="2">
        <v>187.5</v>
      </c>
      <c r="H641" s="4">
        <v>12439.5</v>
      </c>
      <c r="I641" s="4">
        <v>6700.5</v>
      </c>
      <c r="J641" s="2">
        <v>0</v>
      </c>
      <c r="K641" s="4">
        <v>16795.599999999999</v>
      </c>
      <c r="L641" s="4">
        <v>32654.1</v>
      </c>
      <c r="M641" s="2">
        <v>0</v>
      </c>
      <c r="N641" s="2">
        <v>0</v>
      </c>
      <c r="O641" s="2">
        <v>299.10000000000002</v>
      </c>
      <c r="P641" s="4">
        <v>28265.200000000001</v>
      </c>
      <c r="Q641" s="4">
        <v>54573.3</v>
      </c>
      <c r="R641" s="4">
        <v>26045</v>
      </c>
      <c r="S641" s="4">
        <v>12155.5</v>
      </c>
      <c r="T641" s="2">
        <v>0</v>
      </c>
      <c r="U641" s="2">
        <v>0</v>
      </c>
      <c r="V641" s="2">
        <v>368</v>
      </c>
      <c r="W641" s="2">
        <v>0</v>
      </c>
      <c r="X641" s="2">
        <v>359.5</v>
      </c>
      <c r="Y641" s="4">
        <v>22439.4</v>
      </c>
      <c r="Z641" s="4">
        <v>232941.9</v>
      </c>
      <c r="AA641" s="4">
        <v>299202</v>
      </c>
      <c r="AB641" s="4">
        <v>160245.20000000001</v>
      </c>
      <c r="AC641" s="4">
        <v>276347.90000000002</v>
      </c>
      <c r="AD641" s="4">
        <v>132269.4</v>
      </c>
      <c r="AE641" s="2">
        <v>0</v>
      </c>
      <c r="AF641" s="2">
        <v>0</v>
      </c>
      <c r="AG641" s="2">
        <v>0</v>
      </c>
      <c r="AH641" s="2">
        <v>0</v>
      </c>
      <c r="AI641" s="2">
        <v>0</v>
      </c>
      <c r="AJ641" s="2">
        <v>0</v>
      </c>
      <c r="AK641" s="4">
        <v>4392815.0999999996</v>
      </c>
      <c r="AL641" s="2">
        <v>0</v>
      </c>
      <c r="AM641" s="2">
        <v>0</v>
      </c>
      <c r="AN641" s="3">
        <f t="shared" si="36"/>
        <v>363872.39999999991</v>
      </c>
      <c r="AO641">
        <f t="shared" si="37"/>
        <v>1245511.3999999999</v>
      </c>
      <c r="AP641">
        <f t="shared" si="38"/>
        <v>4392815.0999999996</v>
      </c>
      <c r="AQ641" s="3">
        <f t="shared" si="39"/>
        <v>6002198.8999999994</v>
      </c>
    </row>
    <row r="642" spans="1:43" x14ac:dyDescent="0.25">
      <c r="A642" s="2">
        <v>14</v>
      </c>
      <c r="B642" s="2">
        <v>2022</v>
      </c>
      <c r="C642" s="2">
        <v>4</v>
      </c>
      <c r="D642" s="4">
        <v>29265.200000000001</v>
      </c>
      <c r="E642" s="4">
        <v>94449.2</v>
      </c>
      <c r="F642" s="4">
        <v>119656.1</v>
      </c>
      <c r="G642" s="2">
        <v>149.30000000000001</v>
      </c>
      <c r="H642" s="4">
        <v>15479.9</v>
      </c>
      <c r="I642" s="4">
        <v>5653.1</v>
      </c>
      <c r="J642" s="2">
        <v>0</v>
      </c>
      <c r="K642" s="4">
        <v>15500.7</v>
      </c>
      <c r="L642" s="4">
        <v>29673.8</v>
      </c>
      <c r="M642" s="2">
        <v>0</v>
      </c>
      <c r="N642" s="2">
        <v>0</v>
      </c>
      <c r="O642" s="2">
        <v>291.10000000000002</v>
      </c>
      <c r="P642" s="4">
        <v>21783.5</v>
      </c>
      <c r="Q642" s="4">
        <v>54081.7</v>
      </c>
      <c r="R642" s="4">
        <v>24808.9</v>
      </c>
      <c r="S642" s="4">
        <v>12901.3</v>
      </c>
      <c r="T642" s="2">
        <v>0</v>
      </c>
      <c r="U642" s="2">
        <v>0</v>
      </c>
      <c r="V642" s="2">
        <v>392.2</v>
      </c>
      <c r="W642" s="2">
        <v>0</v>
      </c>
      <c r="X642" s="2">
        <v>419.3</v>
      </c>
      <c r="Y642" s="4">
        <v>19459.900000000001</v>
      </c>
      <c r="Z642" s="4">
        <v>208404.2</v>
      </c>
      <c r="AA642" s="4">
        <v>290613.59999999998</v>
      </c>
      <c r="AB642" s="4">
        <v>155346.1</v>
      </c>
      <c r="AC642" s="4">
        <v>243537.9</v>
      </c>
      <c r="AD642" s="4">
        <v>106630.1</v>
      </c>
      <c r="AE642" s="2">
        <v>0</v>
      </c>
      <c r="AF642" s="2">
        <v>0</v>
      </c>
      <c r="AG642" s="2">
        <v>0</v>
      </c>
      <c r="AH642" s="2">
        <v>0</v>
      </c>
      <c r="AI642" s="2">
        <v>0</v>
      </c>
      <c r="AJ642" s="2">
        <v>0</v>
      </c>
      <c r="AK642" s="4">
        <v>4287899.5</v>
      </c>
      <c r="AL642" s="2">
        <v>0</v>
      </c>
      <c r="AM642" s="2">
        <v>0</v>
      </c>
      <c r="AN642" s="3">
        <f t="shared" si="36"/>
        <v>309827.3</v>
      </c>
      <c r="AO642">
        <f t="shared" si="37"/>
        <v>1138669.8</v>
      </c>
      <c r="AP642">
        <f t="shared" si="38"/>
        <v>4287899.5</v>
      </c>
      <c r="AQ642" s="3">
        <f t="shared" si="39"/>
        <v>5736396.5999999996</v>
      </c>
    </row>
    <row r="643" spans="1:43" x14ac:dyDescent="0.25">
      <c r="A643" s="2">
        <v>14</v>
      </c>
      <c r="B643" s="2">
        <v>2022</v>
      </c>
      <c r="C643" s="2">
        <v>5</v>
      </c>
      <c r="D643" s="4">
        <v>23588.3</v>
      </c>
      <c r="E643" s="4">
        <v>75817.2</v>
      </c>
      <c r="F643" s="4">
        <v>92481.7</v>
      </c>
      <c r="G643" s="2">
        <v>233.6</v>
      </c>
      <c r="H643" s="4">
        <v>12161.5</v>
      </c>
      <c r="I643" s="4">
        <v>3429.7</v>
      </c>
      <c r="J643" s="2">
        <v>0</v>
      </c>
      <c r="K643" s="4">
        <v>9708.7999999999993</v>
      </c>
      <c r="L643" s="4">
        <v>22557.5</v>
      </c>
      <c r="M643" s="2">
        <v>0</v>
      </c>
      <c r="N643" s="2">
        <v>0</v>
      </c>
      <c r="O643" s="2">
        <v>287.60000000000002</v>
      </c>
      <c r="P643" s="4">
        <v>15371.6</v>
      </c>
      <c r="Q643" s="4">
        <v>43967</v>
      </c>
      <c r="R643" s="4">
        <v>19110.2</v>
      </c>
      <c r="S643" s="4">
        <v>8839.2000000000007</v>
      </c>
      <c r="T643" s="2">
        <v>0</v>
      </c>
      <c r="U643" s="2">
        <v>0</v>
      </c>
      <c r="V643" s="2">
        <v>483.4</v>
      </c>
      <c r="W643" s="2">
        <v>0</v>
      </c>
      <c r="X643" s="2">
        <v>428.6</v>
      </c>
      <c r="Y643" s="4">
        <v>17348.900000000001</v>
      </c>
      <c r="Z643" s="4">
        <v>189344.5</v>
      </c>
      <c r="AA643" s="4">
        <v>250846.3</v>
      </c>
      <c r="AB643" s="4">
        <v>154698.1</v>
      </c>
      <c r="AC643" s="4">
        <v>256491.8</v>
      </c>
      <c r="AD643" s="4">
        <v>174849.8</v>
      </c>
      <c r="AE643" s="2">
        <v>0</v>
      </c>
      <c r="AF643" s="2">
        <v>0</v>
      </c>
      <c r="AG643" s="2">
        <v>0</v>
      </c>
      <c r="AH643" s="2">
        <v>0</v>
      </c>
      <c r="AI643" s="2">
        <v>0</v>
      </c>
      <c r="AJ643" s="2">
        <v>0</v>
      </c>
      <c r="AK643" s="4">
        <v>4244603.4000000004</v>
      </c>
      <c r="AL643" s="2">
        <v>0</v>
      </c>
      <c r="AM643" s="2">
        <v>0</v>
      </c>
      <c r="AN643" s="3">
        <f t="shared" si="36"/>
        <v>239978.30000000002</v>
      </c>
      <c r="AO643">
        <f t="shared" si="37"/>
        <v>1132067</v>
      </c>
      <c r="AP643">
        <f t="shared" si="38"/>
        <v>4244603.4000000004</v>
      </c>
      <c r="AQ643" s="3">
        <f t="shared" si="39"/>
        <v>5616648.7000000002</v>
      </c>
    </row>
    <row r="644" spans="1:43" x14ac:dyDescent="0.25">
      <c r="A644" s="2">
        <v>14</v>
      </c>
      <c r="B644" s="2">
        <v>2022</v>
      </c>
      <c r="C644" s="2">
        <v>6</v>
      </c>
      <c r="D644" s="4">
        <v>20858</v>
      </c>
      <c r="E644" s="4">
        <v>69453.2</v>
      </c>
      <c r="F644" s="4">
        <v>73127.5</v>
      </c>
      <c r="G644" s="2">
        <v>136</v>
      </c>
      <c r="H644" s="4">
        <v>5512.2</v>
      </c>
      <c r="I644" s="4">
        <v>1338.6</v>
      </c>
      <c r="J644" s="2">
        <v>0</v>
      </c>
      <c r="K644" s="4">
        <v>4155.3999999999996</v>
      </c>
      <c r="L644" s="4">
        <v>10555.5</v>
      </c>
      <c r="M644" s="2">
        <v>0</v>
      </c>
      <c r="N644" s="2">
        <v>0</v>
      </c>
      <c r="O644" s="2">
        <v>543.20000000000005</v>
      </c>
      <c r="P644" s="4">
        <v>18765</v>
      </c>
      <c r="Q644" s="4">
        <v>49878.2</v>
      </c>
      <c r="R644" s="4">
        <v>35849.5</v>
      </c>
      <c r="S644" s="4">
        <v>10700.8</v>
      </c>
      <c r="T644" s="4">
        <v>4135.1899999999996</v>
      </c>
      <c r="U644" s="4">
        <v>22660.9</v>
      </c>
      <c r="V644" s="2">
        <v>426.2</v>
      </c>
      <c r="W644" s="2">
        <v>0</v>
      </c>
      <c r="X644" s="2">
        <v>462.6</v>
      </c>
      <c r="Y644" s="4">
        <v>12539.3</v>
      </c>
      <c r="Z644" s="4">
        <v>179574.2</v>
      </c>
      <c r="AA644" s="4">
        <v>215792.6</v>
      </c>
      <c r="AB644" s="4">
        <v>131466.4</v>
      </c>
      <c r="AC644" s="4">
        <v>240994.61</v>
      </c>
      <c r="AD644" s="4">
        <v>135055.1</v>
      </c>
      <c r="AE644" s="2">
        <v>0</v>
      </c>
      <c r="AF644" s="2">
        <v>0</v>
      </c>
      <c r="AG644" s="2">
        <v>0</v>
      </c>
      <c r="AH644" s="2">
        <v>0</v>
      </c>
      <c r="AI644" s="2">
        <v>0</v>
      </c>
      <c r="AJ644" s="2">
        <v>0</v>
      </c>
      <c r="AK644" s="4">
        <v>1039242.5</v>
      </c>
      <c r="AL644" s="2">
        <v>0</v>
      </c>
      <c r="AM644" s="2">
        <v>0</v>
      </c>
      <c r="AN644" s="3">
        <f t="shared" ref="AN644:AN671" si="40">SUM(D644:M644)</f>
        <v>185136.40000000002</v>
      </c>
      <c r="AO644">
        <f t="shared" ref="AO644:AO671" si="41">SUM(N644:AD644)</f>
        <v>1058843.8</v>
      </c>
      <c r="AP644">
        <f t="shared" ref="AP644:AP671" si="42">SUM(AE644:AM644)</f>
        <v>1039242.5</v>
      </c>
      <c r="AQ644" s="3">
        <f t="shared" ref="AQ644:AQ707" si="43">SUM(AN644:AP644)</f>
        <v>2283222.7000000002</v>
      </c>
    </row>
    <row r="645" spans="1:43" x14ac:dyDescent="0.25">
      <c r="A645" s="2">
        <v>14</v>
      </c>
      <c r="B645" s="2">
        <v>2022</v>
      </c>
      <c r="C645" s="2">
        <v>7</v>
      </c>
      <c r="D645" s="4">
        <v>16171.3</v>
      </c>
      <c r="E645" s="4">
        <v>56786.400000000001</v>
      </c>
      <c r="F645" s="4">
        <v>55331.5</v>
      </c>
      <c r="G645" s="2">
        <v>126.5</v>
      </c>
      <c r="H645" s="4">
        <v>3004.6</v>
      </c>
      <c r="I645" s="2">
        <v>816.8</v>
      </c>
      <c r="J645" s="2">
        <v>0</v>
      </c>
      <c r="K645" s="4">
        <v>1976.4</v>
      </c>
      <c r="L645" s="4">
        <v>5131.5</v>
      </c>
      <c r="M645" s="2">
        <v>0</v>
      </c>
      <c r="N645" s="2">
        <v>0</v>
      </c>
      <c r="O645" s="2">
        <v>351.5</v>
      </c>
      <c r="P645" s="4">
        <v>12800.4</v>
      </c>
      <c r="Q645" s="4">
        <v>40043</v>
      </c>
      <c r="R645" s="4">
        <v>33332.6</v>
      </c>
      <c r="S645" s="4">
        <v>6714.3</v>
      </c>
      <c r="T645" s="2">
        <v>0</v>
      </c>
      <c r="U645" s="2">
        <v>0</v>
      </c>
      <c r="V645" s="2">
        <v>353.8</v>
      </c>
      <c r="W645" s="2">
        <v>0</v>
      </c>
      <c r="X645" s="2">
        <v>388.1</v>
      </c>
      <c r="Y645" s="4">
        <v>9701.2999999999993</v>
      </c>
      <c r="Z645" s="4">
        <v>151898.1</v>
      </c>
      <c r="AA645" s="4">
        <v>184710.1</v>
      </c>
      <c r="AB645" s="4">
        <v>109113.7</v>
      </c>
      <c r="AC645" s="4">
        <v>132630.29999999999</v>
      </c>
      <c r="AD645" s="4">
        <v>188669.6</v>
      </c>
      <c r="AE645" s="2">
        <v>0</v>
      </c>
      <c r="AF645" s="2">
        <v>0</v>
      </c>
      <c r="AG645" s="2">
        <v>0</v>
      </c>
      <c r="AH645" s="2">
        <v>0</v>
      </c>
      <c r="AI645" s="2">
        <v>0</v>
      </c>
      <c r="AJ645" s="2">
        <v>0</v>
      </c>
      <c r="AK645" s="4">
        <v>979845.6</v>
      </c>
      <c r="AL645" s="2">
        <v>0</v>
      </c>
      <c r="AM645" s="2">
        <v>0</v>
      </c>
      <c r="AN645" s="3">
        <f t="shared" si="40"/>
        <v>139344.99999999997</v>
      </c>
      <c r="AO645">
        <f t="shared" si="41"/>
        <v>870706.79999999993</v>
      </c>
      <c r="AP645">
        <f t="shared" si="42"/>
        <v>979845.6</v>
      </c>
      <c r="AQ645" s="3">
        <f t="shared" si="43"/>
        <v>1989897.4</v>
      </c>
    </row>
    <row r="646" spans="1:43" x14ac:dyDescent="0.25">
      <c r="A646" s="2">
        <v>14</v>
      </c>
      <c r="B646" s="2">
        <v>2022</v>
      </c>
      <c r="C646" s="2">
        <v>8</v>
      </c>
      <c r="D646" s="4">
        <v>16212.6</v>
      </c>
      <c r="E646" s="4">
        <v>58463</v>
      </c>
      <c r="F646" s="4">
        <v>59166.9</v>
      </c>
      <c r="G646" s="2">
        <v>98.5</v>
      </c>
      <c r="H646" s="4">
        <v>3135.3</v>
      </c>
      <c r="I646" s="2">
        <v>907.5</v>
      </c>
      <c r="J646" s="2">
        <v>0</v>
      </c>
      <c r="K646" s="4">
        <v>1837.8</v>
      </c>
      <c r="L646" s="4">
        <v>5035.3999999999996</v>
      </c>
      <c r="M646" s="2">
        <v>0</v>
      </c>
      <c r="N646" s="2">
        <v>0</v>
      </c>
      <c r="O646" s="2">
        <v>317.10000000000002</v>
      </c>
      <c r="P646" s="4">
        <v>13098.2</v>
      </c>
      <c r="Q646" s="4">
        <v>41306.300000000003</v>
      </c>
      <c r="R646" s="4">
        <v>34383.9</v>
      </c>
      <c r="S646" s="4">
        <v>6310.4</v>
      </c>
      <c r="T646" s="2">
        <v>0</v>
      </c>
      <c r="U646" s="2">
        <v>0</v>
      </c>
      <c r="V646" s="2">
        <v>437.2</v>
      </c>
      <c r="W646" s="2">
        <v>0</v>
      </c>
      <c r="X646" s="2">
        <v>372.2</v>
      </c>
      <c r="Y646" s="4">
        <v>10225.299999999999</v>
      </c>
      <c r="Z646" s="4">
        <v>164038.70000000001</v>
      </c>
      <c r="AA646" s="4">
        <v>191194.2</v>
      </c>
      <c r="AB646" s="4">
        <v>126202.6</v>
      </c>
      <c r="AC646" s="4">
        <v>146203.79999999999</v>
      </c>
      <c r="AD646" s="4">
        <v>218340.7</v>
      </c>
      <c r="AE646" s="2">
        <v>0</v>
      </c>
      <c r="AF646" s="2">
        <v>0</v>
      </c>
      <c r="AG646" s="2">
        <v>0</v>
      </c>
      <c r="AH646" s="2">
        <v>0</v>
      </c>
      <c r="AI646" s="2">
        <v>0</v>
      </c>
      <c r="AJ646" s="2">
        <v>0</v>
      </c>
      <c r="AK646" s="4">
        <v>980152.5</v>
      </c>
      <c r="AL646" s="2">
        <v>0</v>
      </c>
      <c r="AM646" s="2">
        <v>0</v>
      </c>
      <c r="AN646" s="3">
        <f t="shared" si="40"/>
        <v>144856.99999999997</v>
      </c>
      <c r="AO646">
        <f t="shared" si="41"/>
        <v>952430.59999999986</v>
      </c>
      <c r="AP646">
        <f t="shared" si="42"/>
        <v>980152.5</v>
      </c>
      <c r="AQ646" s="3">
        <f t="shared" si="43"/>
        <v>2077440.0999999999</v>
      </c>
    </row>
    <row r="647" spans="1:43" x14ac:dyDescent="0.25">
      <c r="A647" s="2">
        <v>14</v>
      </c>
      <c r="B647" s="2">
        <v>2022</v>
      </c>
      <c r="C647" s="2">
        <v>9</v>
      </c>
      <c r="D647" s="4">
        <v>15870.5</v>
      </c>
      <c r="E647" s="4">
        <v>60264.9</v>
      </c>
      <c r="F647" s="4">
        <v>60331.3</v>
      </c>
      <c r="G647" s="2">
        <v>99.8</v>
      </c>
      <c r="H647" s="4">
        <v>3599.8</v>
      </c>
      <c r="I647" s="4">
        <v>1070.5999999999999</v>
      </c>
      <c r="J647" s="2">
        <v>0</v>
      </c>
      <c r="K647" s="4">
        <v>2335.1</v>
      </c>
      <c r="L647" s="4">
        <v>4546.2</v>
      </c>
      <c r="M647" s="2">
        <v>0</v>
      </c>
      <c r="N647" s="2">
        <v>0</v>
      </c>
      <c r="O647" s="2">
        <v>414</v>
      </c>
      <c r="P647" s="4">
        <v>13215.9</v>
      </c>
      <c r="Q647" s="4">
        <v>41850.1</v>
      </c>
      <c r="R647" s="4">
        <v>36915.599999999999</v>
      </c>
      <c r="S647" s="4">
        <v>10078.4</v>
      </c>
      <c r="T647" s="2">
        <v>0</v>
      </c>
      <c r="U647" s="2">
        <v>0</v>
      </c>
      <c r="V647" s="2">
        <v>413.2</v>
      </c>
      <c r="W647" s="2">
        <v>0</v>
      </c>
      <c r="X647" s="2">
        <v>401.8</v>
      </c>
      <c r="Y647" s="4">
        <v>9375.5</v>
      </c>
      <c r="Z647" s="4">
        <v>151529.20000000001</v>
      </c>
      <c r="AA647" s="4">
        <v>183598.1</v>
      </c>
      <c r="AB647" s="4">
        <v>133390.5</v>
      </c>
      <c r="AC647" s="4">
        <v>149845</v>
      </c>
      <c r="AD647" s="4">
        <v>263906.3</v>
      </c>
      <c r="AE647" s="2">
        <v>0</v>
      </c>
      <c r="AF647" s="2">
        <v>0</v>
      </c>
      <c r="AG647" s="2">
        <v>0</v>
      </c>
      <c r="AH647" s="2">
        <v>0</v>
      </c>
      <c r="AI647" s="2">
        <v>0</v>
      </c>
      <c r="AJ647" s="2">
        <v>0</v>
      </c>
      <c r="AK647" s="4">
        <v>774555.7</v>
      </c>
      <c r="AL647" s="2">
        <v>0</v>
      </c>
      <c r="AM647" s="2">
        <v>0</v>
      </c>
      <c r="AN647" s="3">
        <f t="shared" si="40"/>
        <v>148118.20000000001</v>
      </c>
      <c r="AO647">
        <f t="shared" si="41"/>
        <v>994933.60000000009</v>
      </c>
      <c r="AP647">
        <f t="shared" si="42"/>
        <v>774555.7</v>
      </c>
      <c r="AQ647" s="3">
        <f t="shared" si="43"/>
        <v>1917607.5</v>
      </c>
    </row>
    <row r="648" spans="1:43" x14ac:dyDescent="0.25">
      <c r="A648" s="2">
        <v>14</v>
      </c>
      <c r="B648" s="2">
        <v>2022</v>
      </c>
      <c r="C648" s="2">
        <v>10</v>
      </c>
      <c r="D648" s="4">
        <v>16607.5</v>
      </c>
      <c r="E648" s="4">
        <v>60586.8</v>
      </c>
      <c r="F648" s="4">
        <v>68476.899999999994</v>
      </c>
      <c r="G648" s="2">
        <v>111.1</v>
      </c>
      <c r="H648" s="4">
        <v>7760.8</v>
      </c>
      <c r="I648" s="4">
        <v>3001.2</v>
      </c>
      <c r="J648" s="2">
        <v>0</v>
      </c>
      <c r="K648" s="4">
        <v>5825.6</v>
      </c>
      <c r="L648" s="4">
        <v>8817.2999999999993</v>
      </c>
      <c r="M648" s="2">
        <v>0</v>
      </c>
      <c r="N648" s="2">
        <v>0</v>
      </c>
      <c r="O648" s="2">
        <v>281</v>
      </c>
      <c r="P648" s="4">
        <v>15971.4</v>
      </c>
      <c r="Q648" s="4">
        <v>40584.9</v>
      </c>
      <c r="R648" s="4">
        <v>35849.699999999997</v>
      </c>
      <c r="S648" s="4">
        <v>11392.4</v>
      </c>
      <c r="T648" s="2">
        <v>0</v>
      </c>
      <c r="U648" s="2">
        <v>0</v>
      </c>
      <c r="V648" s="2">
        <v>403.2</v>
      </c>
      <c r="W648" s="2">
        <v>0</v>
      </c>
      <c r="X648" s="2">
        <v>338.2</v>
      </c>
      <c r="Y648" s="4">
        <v>9486</v>
      </c>
      <c r="Z648" s="4">
        <v>143201.1</v>
      </c>
      <c r="AA648" s="4">
        <v>216556.7</v>
      </c>
      <c r="AB648" s="4">
        <v>267818.5</v>
      </c>
      <c r="AC648" s="4">
        <v>164520.1</v>
      </c>
      <c r="AD648" s="4">
        <v>215060</v>
      </c>
      <c r="AE648" s="2">
        <v>0</v>
      </c>
      <c r="AF648" s="2">
        <v>0</v>
      </c>
      <c r="AG648" s="2">
        <v>0</v>
      </c>
      <c r="AH648" s="2">
        <v>0</v>
      </c>
      <c r="AI648" s="2">
        <v>0</v>
      </c>
      <c r="AJ648" s="2">
        <v>0</v>
      </c>
      <c r="AK648" s="4">
        <v>914846.9</v>
      </c>
      <c r="AL648" s="2">
        <v>0</v>
      </c>
      <c r="AM648" s="2">
        <v>0</v>
      </c>
      <c r="AN648" s="3">
        <f t="shared" si="40"/>
        <v>171187.20000000001</v>
      </c>
      <c r="AO648">
        <f t="shared" si="41"/>
        <v>1121463.2</v>
      </c>
      <c r="AP648">
        <f t="shared" si="42"/>
        <v>914846.9</v>
      </c>
      <c r="AQ648" s="3">
        <f t="shared" si="43"/>
        <v>2207497.2999999998</v>
      </c>
    </row>
    <row r="649" spans="1:43" x14ac:dyDescent="0.25">
      <c r="A649" s="2">
        <v>14</v>
      </c>
      <c r="B649" s="2">
        <v>2022</v>
      </c>
      <c r="C649" s="2">
        <v>11</v>
      </c>
      <c r="D649" s="4">
        <v>21183.5</v>
      </c>
      <c r="E649" s="4">
        <v>75974.2</v>
      </c>
      <c r="F649" s="4">
        <v>94963.199999999997</v>
      </c>
      <c r="G649" s="2">
        <v>114.3</v>
      </c>
      <c r="H649" s="4">
        <v>13167.2</v>
      </c>
      <c r="I649" s="4">
        <v>4523.3999999999996</v>
      </c>
      <c r="J649" s="2">
        <v>0</v>
      </c>
      <c r="K649" s="4">
        <v>13604.3</v>
      </c>
      <c r="L649" s="4">
        <v>20878.900000000001</v>
      </c>
      <c r="M649" s="2">
        <v>0</v>
      </c>
      <c r="N649" s="2">
        <v>0</v>
      </c>
      <c r="O649" s="2">
        <v>266.89999999999998</v>
      </c>
      <c r="P649" s="4">
        <v>15220.9</v>
      </c>
      <c r="Q649" s="4">
        <v>50635.5</v>
      </c>
      <c r="R649" s="4">
        <v>44322</v>
      </c>
      <c r="S649" s="4">
        <v>27464.400000000001</v>
      </c>
      <c r="T649" s="2">
        <v>0</v>
      </c>
      <c r="U649" s="2">
        <v>0</v>
      </c>
      <c r="V649" s="2">
        <v>427.4</v>
      </c>
      <c r="W649" s="2">
        <v>0</v>
      </c>
      <c r="X649" s="2">
        <v>241.4</v>
      </c>
      <c r="Y649" s="4">
        <v>13337</v>
      </c>
      <c r="Z649" s="4">
        <v>167157.5</v>
      </c>
      <c r="AA649" s="4">
        <v>250019.8</v>
      </c>
      <c r="AB649" s="4">
        <v>167960.3</v>
      </c>
      <c r="AC649" s="4">
        <v>187777.4</v>
      </c>
      <c r="AD649" s="4">
        <v>234874.5</v>
      </c>
      <c r="AE649" s="2">
        <v>0</v>
      </c>
      <c r="AF649" s="2">
        <v>0</v>
      </c>
      <c r="AG649" s="2">
        <v>0</v>
      </c>
      <c r="AH649" s="2">
        <v>0</v>
      </c>
      <c r="AI649" s="2">
        <v>0</v>
      </c>
      <c r="AJ649" s="2">
        <v>0</v>
      </c>
      <c r="AK649" s="4">
        <v>1199415.1000000001</v>
      </c>
      <c r="AL649" s="2">
        <v>0</v>
      </c>
      <c r="AM649" s="2">
        <v>0</v>
      </c>
      <c r="AN649" s="3">
        <f t="shared" si="40"/>
        <v>244408.99999999997</v>
      </c>
      <c r="AO649">
        <f t="shared" si="41"/>
        <v>1159705</v>
      </c>
      <c r="AP649">
        <f t="shared" si="42"/>
        <v>1199415.1000000001</v>
      </c>
      <c r="AQ649" s="3">
        <f t="shared" si="43"/>
        <v>2603529.1</v>
      </c>
    </row>
    <row r="650" spans="1:43" x14ac:dyDescent="0.25">
      <c r="A650" s="2">
        <v>14</v>
      </c>
      <c r="B650" s="2">
        <v>2022</v>
      </c>
      <c r="C650" s="2">
        <v>12</v>
      </c>
      <c r="D650" s="4">
        <v>27947.200000000001</v>
      </c>
      <c r="E650" s="4">
        <v>103921.9</v>
      </c>
      <c r="F650" s="4">
        <v>123675.8</v>
      </c>
      <c r="G650" s="2">
        <v>123</v>
      </c>
      <c r="H650" s="4">
        <v>13973.1</v>
      </c>
      <c r="I650" s="4">
        <v>6317.9</v>
      </c>
      <c r="J650" s="2">
        <v>0</v>
      </c>
      <c r="K650" s="4">
        <v>20803</v>
      </c>
      <c r="L650" s="4">
        <v>30334.1</v>
      </c>
      <c r="M650" s="2">
        <v>0</v>
      </c>
      <c r="N650" s="2">
        <v>0</v>
      </c>
      <c r="O650" s="2">
        <v>267.7</v>
      </c>
      <c r="P650" s="4">
        <v>19959.5</v>
      </c>
      <c r="Q650" s="4">
        <v>52522.8</v>
      </c>
      <c r="R650" s="4">
        <v>33520</v>
      </c>
      <c r="S650" s="2">
        <v>688</v>
      </c>
      <c r="T650" s="2">
        <v>0</v>
      </c>
      <c r="U650" s="2">
        <v>0</v>
      </c>
      <c r="V650" s="2">
        <v>416.4</v>
      </c>
      <c r="W650" s="2">
        <v>0</v>
      </c>
      <c r="X650" s="2">
        <v>313</v>
      </c>
      <c r="Y650" s="4">
        <v>20053.3</v>
      </c>
      <c r="Z650" s="4">
        <v>192342.1</v>
      </c>
      <c r="AA650" s="4">
        <v>304585.3</v>
      </c>
      <c r="AB650" s="4">
        <v>254742.9</v>
      </c>
      <c r="AC650" s="4">
        <v>160195</v>
      </c>
      <c r="AD650" s="4">
        <v>236308.8</v>
      </c>
      <c r="AE650" s="2">
        <v>0</v>
      </c>
      <c r="AF650" s="2">
        <v>0</v>
      </c>
      <c r="AG650" s="2">
        <v>0</v>
      </c>
      <c r="AH650" s="2">
        <v>0</v>
      </c>
      <c r="AI650" s="2">
        <v>0</v>
      </c>
      <c r="AJ650" s="2">
        <v>0</v>
      </c>
      <c r="AK650" s="4">
        <v>1104303.6000000001</v>
      </c>
      <c r="AL650" s="2">
        <v>0</v>
      </c>
      <c r="AM650" s="2">
        <v>0</v>
      </c>
      <c r="AN650" s="3">
        <f t="shared" si="40"/>
        <v>327096</v>
      </c>
      <c r="AO650">
        <f t="shared" si="41"/>
        <v>1275914.8</v>
      </c>
      <c r="AP650">
        <f t="shared" si="42"/>
        <v>1104303.6000000001</v>
      </c>
      <c r="AQ650" s="3">
        <f t="shared" si="43"/>
        <v>2707314.4000000004</v>
      </c>
    </row>
    <row r="651" spans="1:43" x14ac:dyDescent="0.25">
      <c r="A651" s="2">
        <v>15</v>
      </c>
      <c r="B651" s="2">
        <v>2022</v>
      </c>
      <c r="C651" s="2">
        <v>1</v>
      </c>
      <c r="D651" s="4">
        <v>89429.9</v>
      </c>
      <c r="E651" s="4">
        <v>608090.4</v>
      </c>
      <c r="F651" s="4">
        <v>529674.30000000005</v>
      </c>
      <c r="G651" s="2">
        <v>215</v>
      </c>
      <c r="H651" s="4">
        <v>11062</v>
      </c>
      <c r="I651" s="2">
        <v>0</v>
      </c>
      <c r="J651" s="2">
        <v>0</v>
      </c>
      <c r="K651" s="4">
        <v>9015.9</v>
      </c>
      <c r="L651" s="4">
        <v>21514.400000000001</v>
      </c>
      <c r="M651" s="2">
        <v>0</v>
      </c>
      <c r="N651" s="2">
        <v>247.8</v>
      </c>
      <c r="O651" s="2">
        <v>755</v>
      </c>
      <c r="P651" s="4">
        <v>14102.7</v>
      </c>
      <c r="Q651" s="4">
        <v>52400.9</v>
      </c>
      <c r="R651" s="4">
        <v>47373.599999999999</v>
      </c>
      <c r="S651" s="4">
        <v>1005.6</v>
      </c>
      <c r="T651" s="2">
        <v>0</v>
      </c>
      <c r="U651" s="4">
        <v>9310.77</v>
      </c>
      <c r="V651" s="4">
        <v>1045.4000000000001</v>
      </c>
      <c r="W651" s="2">
        <v>0</v>
      </c>
      <c r="X651" s="2">
        <v>202.3</v>
      </c>
      <c r="Y651" s="4">
        <v>19285.7</v>
      </c>
      <c r="Z651" s="4">
        <v>351339</v>
      </c>
      <c r="AA651" s="4">
        <v>463408.6</v>
      </c>
      <c r="AB651" s="4">
        <v>223116.7</v>
      </c>
      <c r="AC651" s="4">
        <v>349354.8</v>
      </c>
      <c r="AD651" s="4">
        <v>380908.83</v>
      </c>
      <c r="AE651" s="2">
        <v>0</v>
      </c>
      <c r="AF651" s="4">
        <v>225666.2</v>
      </c>
      <c r="AG651" s="2">
        <v>0</v>
      </c>
      <c r="AH651" s="4">
        <v>2351971.1</v>
      </c>
      <c r="AI651" s="2">
        <v>0</v>
      </c>
      <c r="AJ651" s="2">
        <v>0</v>
      </c>
      <c r="AK651" s="2">
        <v>0</v>
      </c>
      <c r="AL651" s="4">
        <v>37070</v>
      </c>
      <c r="AM651" s="2">
        <v>0</v>
      </c>
      <c r="AN651" s="3">
        <f t="shared" si="40"/>
        <v>1269001.8999999999</v>
      </c>
      <c r="AO651">
        <f t="shared" si="41"/>
        <v>1913857.7000000002</v>
      </c>
      <c r="AP651">
        <f t="shared" si="42"/>
        <v>2614707.3000000003</v>
      </c>
      <c r="AQ651" s="3">
        <f t="shared" si="43"/>
        <v>5797566.9000000004</v>
      </c>
    </row>
    <row r="652" spans="1:43" x14ac:dyDescent="0.25">
      <c r="A652" s="2">
        <v>15</v>
      </c>
      <c r="B652" s="2">
        <v>2022</v>
      </c>
      <c r="C652" s="2">
        <v>2</v>
      </c>
      <c r="D652" s="4">
        <v>145186.1</v>
      </c>
      <c r="E652" s="4">
        <v>996937.9</v>
      </c>
      <c r="F652" s="4">
        <v>840215.8</v>
      </c>
      <c r="G652" s="2">
        <v>289.7</v>
      </c>
      <c r="H652" s="4">
        <v>10637.2</v>
      </c>
      <c r="I652" s="2">
        <v>0</v>
      </c>
      <c r="J652" s="2">
        <v>0</v>
      </c>
      <c r="K652" s="4">
        <v>9307.6</v>
      </c>
      <c r="L652" s="4">
        <v>21770</v>
      </c>
      <c r="M652" s="2">
        <v>0</v>
      </c>
      <c r="N652" s="2">
        <v>204.4</v>
      </c>
      <c r="O652" s="2">
        <v>622.6</v>
      </c>
      <c r="P652" s="4">
        <v>30347.8</v>
      </c>
      <c r="Q652" s="4">
        <v>51669.7</v>
      </c>
      <c r="R652" s="4">
        <v>44973.3</v>
      </c>
      <c r="S652" s="4">
        <v>3155.4</v>
      </c>
      <c r="T652" s="2">
        <v>0</v>
      </c>
      <c r="U652" s="2">
        <v>0</v>
      </c>
      <c r="V652" s="2">
        <v>997.8</v>
      </c>
      <c r="W652" s="2">
        <v>0</v>
      </c>
      <c r="X652" s="2">
        <v>215.1</v>
      </c>
      <c r="Y652" s="4">
        <v>33932.199999999997</v>
      </c>
      <c r="Z652" s="4">
        <v>400549.2</v>
      </c>
      <c r="AA652" s="4">
        <v>504336.9</v>
      </c>
      <c r="AB652" s="4">
        <v>259252.2</v>
      </c>
      <c r="AC652" s="4">
        <v>316596.40000000002</v>
      </c>
      <c r="AD652" s="4">
        <v>338367.6</v>
      </c>
      <c r="AE652" s="2">
        <v>0</v>
      </c>
      <c r="AF652" s="4">
        <v>201513</v>
      </c>
      <c r="AG652" s="2">
        <v>0</v>
      </c>
      <c r="AH652" s="4">
        <v>2719129.3</v>
      </c>
      <c r="AI652" s="2">
        <v>0</v>
      </c>
      <c r="AJ652" s="2">
        <v>0</v>
      </c>
      <c r="AK652" s="2">
        <v>0</v>
      </c>
      <c r="AL652" s="4">
        <v>65239.6</v>
      </c>
      <c r="AM652" s="2">
        <v>0</v>
      </c>
      <c r="AN652" s="3">
        <f t="shared" si="40"/>
        <v>2024344.3</v>
      </c>
      <c r="AO652">
        <f t="shared" si="41"/>
        <v>1985220.6</v>
      </c>
      <c r="AP652">
        <f t="shared" si="42"/>
        <v>2985881.9</v>
      </c>
      <c r="AQ652" s="3">
        <f t="shared" si="43"/>
        <v>6995446.8000000007</v>
      </c>
    </row>
    <row r="653" spans="1:43" x14ac:dyDescent="0.25">
      <c r="A653" s="2">
        <v>15</v>
      </c>
      <c r="B653" s="2">
        <v>2022</v>
      </c>
      <c r="C653" s="2">
        <v>3</v>
      </c>
      <c r="D653" s="4">
        <v>77891.8</v>
      </c>
      <c r="E653" s="4">
        <v>420047.1</v>
      </c>
      <c r="F653" s="4">
        <v>379328.8</v>
      </c>
      <c r="G653" s="2">
        <v>304.39999999999998</v>
      </c>
      <c r="H653" s="4">
        <v>8146.2</v>
      </c>
      <c r="I653" s="2">
        <v>0</v>
      </c>
      <c r="J653" s="2">
        <v>0</v>
      </c>
      <c r="K653" s="4">
        <v>4932</v>
      </c>
      <c r="L653" s="4">
        <v>13558.7</v>
      </c>
      <c r="M653" s="2">
        <v>0</v>
      </c>
      <c r="N653" s="2">
        <v>219.8</v>
      </c>
      <c r="O653" s="2">
        <v>692.4</v>
      </c>
      <c r="P653" s="4">
        <v>15481.9</v>
      </c>
      <c r="Q653" s="4">
        <v>40762.1</v>
      </c>
      <c r="R653" s="4">
        <v>40247</v>
      </c>
      <c r="S653" s="4">
        <v>3502.3</v>
      </c>
      <c r="T653" s="2">
        <v>0</v>
      </c>
      <c r="U653" s="2">
        <v>0</v>
      </c>
      <c r="V653" s="2">
        <v>955.7</v>
      </c>
      <c r="W653" s="2">
        <v>0</v>
      </c>
      <c r="X653" s="2">
        <v>179.4</v>
      </c>
      <c r="Y653" s="4">
        <v>17520.7</v>
      </c>
      <c r="Z653" s="4">
        <v>296067.90000000002</v>
      </c>
      <c r="AA653" s="4">
        <v>392201.6</v>
      </c>
      <c r="AB653" s="4">
        <v>232389.7</v>
      </c>
      <c r="AC653" s="4">
        <v>361437.7</v>
      </c>
      <c r="AD653" s="4">
        <v>394765.2</v>
      </c>
      <c r="AE653" s="2">
        <v>0</v>
      </c>
      <c r="AF653" s="4">
        <v>218371.8</v>
      </c>
      <c r="AG653" s="2">
        <v>0</v>
      </c>
      <c r="AH653" s="4">
        <v>2872075</v>
      </c>
      <c r="AI653" s="2">
        <v>0</v>
      </c>
      <c r="AJ653" s="2">
        <v>0</v>
      </c>
      <c r="AK653" s="2">
        <v>0</v>
      </c>
      <c r="AL653" s="4">
        <v>17654</v>
      </c>
      <c r="AM653" s="2">
        <v>0</v>
      </c>
      <c r="AN653" s="3">
        <f t="shared" si="40"/>
        <v>904208.99999999988</v>
      </c>
      <c r="AO653">
        <f t="shared" si="41"/>
        <v>1796423.4</v>
      </c>
      <c r="AP653">
        <f t="shared" si="42"/>
        <v>3108100.8</v>
      </c>
      <c r="AQ653" s="3">
        <f t="shared" si="43"/>
        <v>5808733.1999999993</v>
      </c>
    </row>
    <row r="654" spans="1:43" x14ac:dyDescent="0.25">
      <c r="A654" s="2">
        <v>15</v>
      </c>
      <c r="B654" s="2">
        <v>2022</v>
      </c>
      <c r="C654" s="2">
        <v>4</v>
      </c>
      <c r="D654" s="4">
        <v>61743.199999999997</v>
      </c>
      <c r="E654" s="4">
        <v>306674.2</v>
      </c>
      <c r="F654" s="4">
        <v>283376.59999999998</v>
      </c>
      <c r="G654" s="2">
        <v>331.4</v>
      </c>
      <c r="H654" s="4">
        <v>7144.3</v>
      </c>
      <c r="I654" s="2">
        <v>0</v>
      </c>
      <c r="J654" s="2">
        <v>0</v>
      </c>
      <c r="K654" s="4">
        <v>4416.2</v>
      </c>
      <c r="L654" s="4">
        <v>12042</v>
      </c>
      <c r="M654" s="2">
        <v>0</v>
      </c>
      <c r="N654" s="2">
        <v>218.4</v>
      </c>
      <c r="O654" s="2">
        <v>643.79999999999995</v>
      </c>
      <c r="P654" s="4">
        <v>11199</v>
      </c>
      <c r="Q654" s="4">
        <v>38769.800000000003</v>
      </c>
      <c r="R654" s="4">
        <v>38935.9</v>
      </c>
      <c r="S654" s="4">
        <v>8821.56</v>
      </c>
      <c r="T654" s="2">
        <v>0</v>
      </c>
      <c r="U654" s="2">
        <v>0</v>
      </c>
      <c r="V654" s="4">
        <v>1056</v>
      </c>
      <c r="W654" s="2">
        <v>0</v>
      </c>
      <c r="X654" s="2">
        <v>184</v>
      </c>
      <c r="Y654" s="4">
        <v>13986.5</v>
      </c>
      <c r="Z654" s="4">
        <v>279673.09999999998</v>
      </c>
      <c r="AA654" s="4">
        <v>379669.3</v>
      </c>
      <c r="AB654" s="4">
        <v>217345.04</v>
      </c>
      <c r="AC654" s="4">
        <v>282474.3</v>
      </c>
      <c r="AD654" s="4">
        <v>264044.90000000002</v>
      </c>
      <c r="AE654" s="2">
        <v>0</v>
      </c>
      <c r="AF654" s="4">
        <v>220029</v>
      </c>
      <c r="AG654" s="2">
        <v>0</v>
      </c>
      <c r="AH654" s="4">
        <v>1755089.2</v>
      </c>
      <c r="AI654" s="2">
        <v>0</v>
      </c>
      <c r="AJ654" s="2">
        <v>0</v>
      </c>
      <c r="AK654" s="2">
        <v>0</v>
      </c>
      <c r="AL654" s="4">
        <v>12847.9</v>
      </c>
      <c r="AM654" s="2">
        <v>0</v>
      </c>
      <c r="AN654" s="3">
        <f t="shared" si="40"/>
        <v>675727.9</v>
      </c>
      <c r="AO654">
        <f t="shared" si="41"/>
        <v>1537021.6</v>
      </c>
      <c r="AP654">
        <f t="shared" si="42"/>
        <v>1987966.0999999999</v>
      </c>
      <c r="AQ654" s="3">
        <f t="shared" si="43"/>
        <v>4200715.5999999996</v>
      </c>
    </row>
    <row r="655" spans="1:43" x14ac:dyDescent="0.25">
      <c r="A655" s="2">
        <v>15</v>
      </c>
      <c r="B655" s="2">
        <v>2022</v>
      </c>
      <c r="C655" s="2">
        <v>5</v>
      </c>
      <c r="D655" s="4">
        <v>50087</v>
      </c>
      <c r="E655" s="4">
        <v>234492.1</v>
      </c>
      <c r="F655" s="4">
        <v>208790.2</v>
      </c>
      <c r="G655" s="2">
        <v>155.1</v>
      </c>
      <c r="H655" s="4">
        <v>6466.9</v>
      </c>
      <c r="I655" s="2">
        <v>0</v>
      </c>
      <c r="J655" s="2">
        <v>0</v>
      </c>
      <c r="K655" s="4">
        <v>2693.1</v>
      </c>
      <c r="L655" s="4">
        <v>6776.9</v>
      </c>
      <c r="M655" s="2">
        <v>0</v>
      </c>
      <c r="N655" s="2">
        <v>218.4</v>
      </c>
      <c r="O655" s="2">
        <v>620.29999999999995</v>
      </c>
      <c r="P655" s="4">
        <v>9757.7999999999993</v>
      </c>
      <c r="Q655" s="4">
        <v>34752.800000000003</v>
      </c>
      <c r="R655" s="4">
        <v>31923.9</v>
      </c>
      <c r="S655" s="4">
        <v>90121.8</v>
      </c>
      <c r="T655" s="2">
        <v>0</v>
      </c>
      <c r="U655" s="4">
        <v>-9310.77</v>
      </c>
      <c r="V655" s="2">
        <v>999.6</v>
      </c>
      <c r="W655" s="2">
        <v>0</v>
      </c>
      <c r="X655" s="2">
        <v>196.1</v>
      </c>
      <c r="Y655" s="4">
        <v>11637.7</v>
      </c>
      <c r="Z655" s="4">
        <v>226398.9</v>
      </c>
      <c r="AA655" s="4">
        <v>326307.90000000002</v>
      </c>
      <c r="AB655" s="4">
        <v>210854.3</v>
      </c>
      <c r="AC655" s="4">
        <v>237887.1</v>
      </c>
      <c r="AD655" s="4">
        <v>420209.17</v>
      </c>
      <c r="AE655" s="2">
        <v>0</v>
      </c>
      <c r="AF655" s="4">
        <v>201901.1</v>
      </c>
      <c r="AG655" s="2">
        <v>0</v>
      </c>
      <c r="AH655" s="4">
        <v>2085829.5</v>
      </c>
      <c r="AI655" s="2">
        <v>0</v>
      </c>
      <c r="AJ655" s="2">
        <v>0</v>
      </c>
      <c r="AK655" s="2">
        <v>0</v>
      </c>
      <c r="AL655" s="4">
        <v>7210.7</v>
      </c>
      <c r="AM655" s="2">
        <v>0</v>
      </c>
      <c r="AN655" s="3">
        <f t="shared" si="40"/>
        <v>509461.3</v>
      </c>
      <c r="AO655">
        <f t="shared" si="41"/>
        <v>1592575</v>
      </c>
      <c r="AP655">
        <f t="shared" si="42"/>
        <v>2294941.3000000003</v>
      </c>
      <c r="AQ655" s="3">
        <f t="shared" si="43"/>
        <v>4396977.5999999996</v>
      </c>
    </row>
    <row r="656" spans="1:43" x14ac:dyDescent="0.25">
      <c r="A656" s="2">
        <v>15</v>
      </c>
      <c r="B656" s="2">
        <v>2022</v>
      </c>
      <c r="C656" s="2">
        <v>6</v>
      </c>
      <c r="D656" s="4">
        <v>38262.1</v>
      </c>
      <c r="E656" s="4">
        <v>192137.8</v>
      </c>
      <c r="F656" s="4">
        <v>163644.5</v>
      </c>
      <c r="G656" s="2">
        <v>136.9</v>
      </c>
      <c r="H656" s="4">
        <v>3538.5</v>
      </c>
      <c r="I656" s="2">
        <v>0</v>
      </c>
      <c r="J656" s="2">
        <v>0</v>
      </c>
      <c r="K656" s="4">
        <v>2115.4</v>
      </c>
      <c r="L656" s="4">
        <v>3318.4</v>
      </c>
      <c r="M656" s="2">
        <v>0</v>
      </c>
      <c r="N656" s="2">
        <v>203</v>
      </c>
      <c r="O656" s="4">
        <v>1039.0999999999999</v>
      </c>
      <c r="P656" s="4">
        <v>8453.9</v>
      </c>
      <c r="Q656" s="4">
        <v>34300.199999999997</v>
      </c>
      <c r="R656" s="4">
        <v>30586.7</v>
      </c>
      <c r="S656" s="4">
        <v>3679.7</v>
      </c>
      <c r="T656" s="2">
        <v>0</v>
      </c>
      <c r="U656" s="2">
        <v>0</v>
      </c>
      <c r="V656" s="4">
        <v>1038.5999999999999</v>
      </c>
      <c r="W656" s="2">
        <v>0</v>
      </c>
      <c r="X656" s="2">
        <v>182</v>
      </c>
      <c r="Y656" s="4">
        <v>10547.4</v>
      </c>
      <c r="Z656" s="4">
        <v>196213</v>
      </c>
      <c r="AA656" s="4">
        <v>284937.09999999998</v>
      </c>
      <c r="AB656" s="4">
        <v>205565</v>
      </c>
      <c r="AC656" s="4">
        <v>215320.3</v>
      </c>
      <c r="AD656" s="4">
        <v>422793</v>
      </c>
      <c r="AE656" s="2">
        <v>0</v>
      </c>
      <c r="AF656" s="4">
        <v>198733.6</v>
      </c>
      <c r="AG656" s="2">
        <v>0</v>
      </c>
      <c r="AH656" s="4">
        <v>2500804.7999999998</v>
      </c>
      <c r="AI656" s="2">
        <v>0</v>
      </c>
      <c r="AJ656" s="2">
        <v>0</v>
      </c>
      <c r="AK656" s="2">
        <v>0</v>
      </c>
      <c r="AL656" s="4">
        <v>4702.1000000000004</v>
      </c>
      <c r="AM656" s="2">
        <v>0</v>
      </c>
      <c r="AN656" s="3">
        <f t="shared" si="40"/>
        <v>403153.60000000009</v>
      </c>
      <c r="AO656">
        <f t="shared" si="41"/>
        <v>1414859</v>
      </c>
      <c r="AP656">
        <f t="shared" si="42"/>
        <v>2704240.5</v>
      </c>
      <c r="AQ656" s="3">
        <f t="shared" si="43"/>
        <v>4522253.0999999996</v>
      </c>
    </row>
    <row r="657" spans="1:43" x14ac:dyDescent="0.25">
      <c r="A657" s="2">
        <v>15</v>
      </c>
      <c r="B657" s="2">
        <v>2022</v>
      </c>
      <c r="C657" s="2">
        <v>7</v>
      </c>
      <c r="D657" s="4">
        <v>36694.9</v>
      </c>
      <c r="E657" s="4">
        <v>184127.3</v>
      </c>
      <c r="F657" s="4">
        <v>138321.79999999999</v>
      </c>
      <c r="G657" s="2">
        <v>223.8</v>
      </c>
      <c r="H657" s="4">
        <v>2742.5</v>
      </c>
      <c r="I657" s="2">
        <v>9.1999999999999993</v>
      </c>
      <c r="J657" s="2">
        <v>0</v>
      </c>
      <c r="K657" s="4">
        <v>1517.9</v>
      </c>
      <c r="L657" s="4">
        <v>2938</v>
      </c>
      <c r="M657" s="2">
        <v>0</v>
      </c>
      <c r="N657" s="2">
        <v>232.4</v>
      </c>
      <c r="O657" s="4">
        <v>1053.0999999999999</v>
      </c>
      <c r="P657" s="4">
        <v>8801.7000000000007</v>
      </c>
      <c r="Q657" s="4">
        <v>29805.7</v>
      </c>
      <c r="R657" s="4">
        <v>23122.6</v>
      </c>
      <c r="S657" s="4">
        <v>1285.4000000000001</v>
      </c>
      <c r="T657" s="2">
        <v>0</v>
      </c>
      <c r="U657" s="2">
        <v>0</v>
      </c>
      <c r="V657" s="4">
        <v>1063.9000000000001</v>
      </c>
      <c r="W657" s="2">
        <v>0</v>
      </c>
      <c r="X657" s="2">
        <v>216</v>
      </c>
      <c r="Y657" s="4">
        <v>10857.3</v>
      </c>
      <c r="Z657" s="4">
        <v>191147.1</v>
      </c>
      <c r="AA657" s="4">
        <v>297557.2</v>
      </c>
      <c r="AB657" s="4">
        <v>216726.5</v>
      </c>
      <c r="AC657" s="4">
        <v>224486.7</v>
      </c>
      <c r="AD657" s="4">
        <v>374368.8</v>
      </c>
      <c r="AE657" s="2">
        <v>0</v>
      </c>
      <c r="AF657" s="4">
        <v>214364.79999999999</v>
      </c>
      <c r="AG657" s="2">
        <v>0</v>
      </c>
      <c r="AH657" s="4">
        <v>2849350.4</v>
      </c>
      <c r="AI657" s="2">
        <v>0</v>
      </c>
      <c r="AJ657" s="2">
        <v>0</v>
      </c>
      <c r="AK657" s="2">
        <v>0</v>
      </c>
      <c r="AL657" s="4">
        <v>4836</v>
      </c>
      <c r="AM657" s="2">
        <v>0</v>
      </c>
      <c r="AN657" s="3">
        <f t="shared" si="40"/>
        <v>366575.4</v>
      </c>
      <c r="AO657">
        <f t="shared" si="41"/>
        <v>1380724.4000000001</v>
      </c>
      <c r="AP657">
        <f t="shared" si="42"/>
        <v>3068551.1999999997</v>
      </c>
      <c r="AQ657" s="3">
        <f t="shared" si="43"/>
        <v>4815851</v>
      </c>
    </row>
    <row r="658" spans="1:43" x14ac:dyDescent="0.25">
      <c r="A658" s="2">
        <v>15</v>
      </c>
      <c r="B658" s="2">
        <v>2022</v>
      </c>
      <c r="C658" s="2">
        <v>8</v>
      </c>
      <c r="D658" s="4">
        <v>36174.300000000003</v>
      </c>
      <c r="E658" s="4">
        <v>174127.7</v>
      </c>
      <c r="F658" s="4">
        <v>126869.2</v>
      </c>
      <c r="G658" s="2">
        <v>170.9</v>
      </c>
      <c r="H658" s="4">
        <v>2292.1</v>
      </c>
      <c r="I658" s="2">
        <v>10.5</v>
      </c>
      <c r="J658" s="2">
        <v>0</v>
      </c>
      <c r="K658" s="4">
        <v>1140.9000000000001</v>
      </c>
      <c r="L658" s="4">
        <v>2534</v>
      </c>
      <c r="M658" s="2">
        <v>0</v>
      </c>
      <c r="N658" s="2">
        <v>204.4</v>
      </c>
      <c r="O658" s="2">
        <v>582.6</v>
      </c>
      <c r="P658" s="4">
        <v>7975.4</v>
      </c>
      <c r="Q658" s="4">
        <v>28385.5</v>
      </c>
      <c r="R658" s="4">
        <v>23965.9</v>
      </c>
      <c r="S658" s="2">
        <v>0</v>
      </c>
      <c r="T658" s="2">
        <v>0</v>
      </c>
      <c r="U658" s="2">
        <v>0</v>
      </c>
      <c r="V658" s="2">
        <v>986.2</v>
      </c>
      <c r="W658" s="2">
        <v>0</v>
      </c>
      <c r="X658" s="2">
        <v>175.4</v>
      </c>
      <c r="Y658" s="4">
        <v>9678.2999999999993</v>
      </c>
      <c r="Z658" s="4">
        <v>179673.3</v>
      </c>
      <c r="AA658" s="4">
        <v>271649.90000000002</v>
      </c>
      <c r="AB658" s="4">
        <v>199524.1</v>
      </c>
      <c r="AC658" s="4">
        <v>216269.2</v>
      </c>
      <c r="AD658" s="4">
        <v>380333.1</v>
      </c>
      <c r="AE658" s="2">
        <v>0</v>
      </c>
      <c r="AF658" s="4">
        <v>201412.6</v>
      </c>
      <c r="AG658" s="2">
        <v>0</v>
      </c>
      <c r="AH658" s="4">
        <v>2894948.2</v>
      </c>
      <c r="AI658" s="2">
        <v>0</v>
      </c>
      <c r="AJ658" s="2">
        <v>0</v>
      </c>
      <c r="AK658" s="2">
        <v>0</v>
      </c>
      <c r="AL658" s="4">
        <v>3068</v>
      </c>
      <c r="AM658" s="2">
        <v>0</v>
      </c>
      <c r="AN658" s="3">
        <f t="shared" si="40"/>
        <v>343319.60000000003</v>
      </c>
      <c r="AO658">
        <f t="shared" si="41"/>
        <v>1319403.2999999998</v>
      </c>
      <c r="AP658">
        <f t="shared" si="42"/>
        <v>3099428.8000000003</v>
      </c>
      <c r="AQ658" s="3">
        <f t="shared" si="43"/>
        <v>4762151.7</v>
      </c>
    </row>
    <row r="659" spans="1:43" x14ac:dyDescent="0.25">
      <c r="A659" s="2">
        <v>15</v>
      </c>
      <c r="B659" s="2">
        <v>2022</v>
      </c>
      <c r="C659" s="2">
        <v>9</v>
      </c>
      <c r="D659" s="4">
        <v>37248.400000000001</v>
      </c>
      <c r="E659" s="4">
        <v>187670</v>
      </c>
      <c r="F659" s="4">
        <v>143486.1</v>
      </c>
      <c r="G659" s="2">
        <v>164.3</v>
      </c>
      <c r="H659" s="4">
        <v>3260.3</v>
      </c>
      <c r="I659" s="2">
        <v>12.8</v>
      </c>
      <c r="J659" s="2">
        <v>0</v>
      </c>
      <c r="K659" s="4">
        <v>1303.7</v>
      </c>
      <c r="L659" s="4">
        <v>3507.9</v>
      </c>
      <c r="M659" s="2">
        <v>0</v>
      </c>
      <c r="N659" s="2">
        <v>218.4</v>
      </c>
      <c r="O659" s="2">
        <v>726.7</v>
      </c>
      <c r="P659" s="4">
        <v>9081.5</v>
      </c>
      <c r="Q659" s="4">
        <v>32475.5</v>
      </c>
      <c r="R659" s="4">
        <v>27511</v>
      </c>
      <c r="S659" s="2">
        <v>0</v>
      </c>
      <c r="T659" s="2">
        <v>0</v>
      </c>
      <c r="U659" s="2">
        <v>0</v>
      </c>
      <c r="V659" s="4">
        <v>1000.9</v>
      </c>
      <c r="W659" s="2">
        <v>0</v>
      </c>
      <c r="X659" s="2">
        <v>233.8</v>
      </c>
      <c r="Y659" s="4">
        <v>10866.5</v>
      </c>
      <c r="Z659" s="4">
        <v>201390.5</v>
      </c>
      <c r="AA659" s="4">
        <v>308798.40000000002</v>
      </c>
      <c r="AB659" s="4">
        <v>208235.5</v>
      </c>
      <c r="AC659" s="4">
        <v>203448.5</v>
      </c>
      <c r="AD659" s="4">
        <v>318859.2</v>
      </c>
      <c r="AE659" s="2">
        <v>0</v>
      </c>
      <c r="AF659" s="4">
        <v>204060.2</v>
      </c>
      <c r="AG659" s="2">
        <v>0</v>
      </c>
      <c r="AH659" s="4">
        <v>1078044.8999999999</v>
      </c>
      <c r="AI659" s="2">
        <v>0</v>
      </c>
      <c r="AJ659" s="2">
        <v>0</v>
      </c>
      <c r="AK659" s="2">
        <v>0</v>
      </c>
      <c r="AL659" s="4">
        <v>4059.9</v>
      </c>
      <c r="AM659" s="2">
        <v>0</v>
      </c>
      <c r="AN659" s="3">
        <f t="shared" si="40"/>
        <v>376653.5</v>
      </c>
      <c r="AO659">
        <f t="shared" si="41"/>
        <v>1322846.3999999999</v>
      </c>
      <c r="AP659">
        <f t="shared" si="42"/>
        <v>1286164.9999999998</v>
      </c>
      <c r="AQ659" s="3">
        <f t="shared" si="43"/>
        <v>2985664.8999999994</v>
      </c>
    </row>
    <row r="660" spans="1:43" x14ac:dyDescent="0.25">
      <c r="A660" s="2">
        <v>15</v>
      </c>
      <c r="B660" s="2">
        <v>2022</v>
      </c>
      <c r="C660" s="2">
        <v>10</v>
      </c>
      <c r="D660" s="4">
        <v>40245.9</v>
      </c>
      <c r="E660" s="4">
        <v>202229.9</v>
      </c>
      <c r="F660" s="4">
        <v>167670.79999999999</v>
      </c>
      <c r="G660" s="2">
        <v>188.6</v>
      </c>
      <c r="H660" s="4">
        <v>5258.5</v>
      </c>
      <c r="I660" s="2">
        <v>9.3000000000000007</v>
      </c>
      <c r="J660" s="2">
        <v>0</v>
      </c>
      <c r="K660" s="4">
        <v>2249.1</v>
      </c>
      <c r="L660" s="4">
        <v>8863.5</v>
      </c>
      <c r="M660" s="2">
        <v>0</v>
      </c>
      <c r="N660" s="2">
        <v>233.8</v>
      </c>
      <c r="O660" s="2">
        <v>648.6</v>
      </c>
      <c r="P660" s="4">
        <v>9210.1</v>
      </c>
      <c r="Q660" s="4">
        <v>32621.599999999999</v>
      </c>
      <c r="R660" s="4">
        <v>28873.9</v>
      </c>
      <c r="S660" s="2">
        <v>0</v>
      </c>
      <c r="T660" s="2">
        <v>0</v>
      </c>
      <c r="U660" s="2">
        <v>0</v>
      </c>
      <c r="V660" s="4">
        <v>1061.8</v>
      </c>
      <c r="W660" s="2">
        <v>0</v>
      </c>
      <c r="X660" s="2">
        <v>210.9</v>
      </c>
      <c r="Y660" s="4">
        <v>11211.1</v>
      </c>
      <c r="Z660" s="4">
        <v>205814.9</v>
      </c>
      <c r="AA660" s="4">
        <v>305579.59999999998</v>
      </c>
      <c r="AB660" s="4">
        <v>210794.8</v>
      </c>
      <c r="AC660" s="4">
        <v>227405.5</v>
      </c>
      <c r="AD660" s="4">
        <v>304975.8</v>
      </c>
      <c r="AE660" s="2">
        <v>0</v>
      </c>
      <c r="AF660" s="4">
        <v>223335.8</v>
      </c>
      <c r="AG660" s="2">
        <v>0</v>
      </c>
      <c r="AH660" s="4">
        <v>2584268.2999999998</v>
      </c>
      <c r="AI660" s="2">
        <v>0</v>
      </c>
      <c r="AJ660" s="2">
        <v>0</v>
      </c>
      <c r="AK660" s="2">
        <v>0</v>
      </c>
      <c r="AL660" s="4">
        <v>6796.4</v>
      </c>
      <c r="AM660" s="2">
        <v>0</v>
      </c>
      <c r="AN660" s="3">
        <f t="shared" si="40"/>
        <v>426715.59999999992</v>
      </c>
      <c r="AO660">
        <f t="shared" si="41"/>
        <v>1338642.4000000001</v>
      </c>
      <c r="AP660">
        <f t="shared" si="42"/>
        <v>2814400.4999999995</v>
      </c>
      <c r="AQ660" s="3">
        <f t="shared" si="43"/>
        <v>4579758.5</v>
      </c>
    </row>
    <row r="661" spans="1:43" x14ac:dyDescent="0.25">
      <c r="A661" s="2">
        <v>15</v>
      </c>
      <c r="B661" s="2">
        <v>2022</v>
      </c>
      <c r="C661" s="2">
        <v>11</v>
      </c>
      <c r="D661" s="4">
        <v>51460.6</v>
      </c>
      <c r="E661" s="4">
        <v>260289.6</v>
      </c>
      <c r="F661" s="4">
        <v>225842</v>
      </c>
      <c r="G661" s="2">
        <v>290.7</v>
      </c>
      <c r="H661" s="4">
        <v>7115.1</v>
      </c>
      <c r="I661" s="2">
        <v>36.299999999999997</v>
      </c>
      <c r="J661" s="2">
        <v>0</v>
      </c>
      <c r="K661" s="4">
        <v>3518.5</v>
      </c>
      <c r="L661" s="4">
        <v>12713.8</v>
      </c>
      <c r="M661" s="2">
        <v>0</v>
      </c>
      <c r="N661" s="2">
        <v>205.8</v>
      </c>
      <c r="O661" s="2">
        <v>581.70000000000005</v>
      </c>
      <c r="P661" s="4">
        <v>11747.3</v>
      </c>
      <c r="Q661" s="4">
        <v>38685.9</v>
      </c>
      <c r="R661" s="4">
        <v>30215.9</v>
      </c>
      <c r="S661" s="4">
        <v>-91488.8</v>
      </c>
      <c r="T661" s="2">
        <v>0</v>
      </c>
      <c r="U661" s="2">
        <v>0</v>
      </c>
      <c r="V661" s="2">
        <v>934.1</v>
      </c>
      <c r="W661" s="2">
        <v>0</v>
      </c>
      <c r="X661" s="2">
        <v>207.4</v>
      </c>
      <c r="Y661" s="4">
        <v>13921.6</v>
      </c>
      <c r="Z661" s="4">
        <v>255298.8</v>
      </c>
      <c r="AA661" s="4">
        <v>361104.6</v>
      </c>
      <c r="AB661" s="4">
        <v>207552.6</v>
      </c>
      <c r="AC661" s="4">
        <v>227733.6</v>
      </c>
      <c r="AD661" s="4">
        <v>357039.9</v>
      </c>
      <c r="AE661" s="2">
        <v>0</v>
      </c>
      <c r="AF661" s="4">
        <v>196762.1</v>
      </c>
      <c r="AG661" s="2">
        <v>0</v>
      </c>
      <c r="AH661" s="4">
        <v>1133313.6000000001</v>
      </c>
      <c r="AI661" s="2">
        <v>0</v>
      </c>
      <c r="AJ661" s="2">
        <v>0</v>
      </c>
      <c r="AK661" s="2">
        <v>0</v>
      </c>
      <c r="AL661" s="4">
        <v>10396.700000000001</v>
      </c>
      <c r="AM661" s="2">
        <v>0</v>
      </c>
      <c r="AN661" s="3">
        <f t="shared" si="40"/>
        <v>561266.6</v>
      </c>
      <c r="AO661">
        <f t="shared" si="41"/>
        <v>1413740.4</v>
      </c>
      <c r="AP661">
        <f t="shared" si="42"/>
        <v>1340472.4000000001</v>
      </c>
      <c r="AQ661" s="3">
        <f t="shared" si="43"/>
        <v>3315479.4000000004</v>
      </c>
    </row>
    <row r="662" spans="1:43" x14ac:dyDescent="0.25">
      <c r="A662" s="2">
        <v>15</v>
      </c>
      <c r="B662" s="2">
        <v>2022</v>
      </c>
      <c r="C662" s="2">
        <v>12</v>
      </c>
      <c r="D662" s="4">
        <v>67394.8</v>
      </c>
      <c r="E662" s="4">
        <v>376815.9</v>
      </c>
      <c r="F662" s="4">
        <v>327063.90000000002</v>
      </c>
      <c r="G662" s="2">
        <v>190.5</v>
      </c>
      <c r="H662" s="4">
        <v>10582.1</v>
      </c>
      <c r="I662" s="2">
        <v>46.6</v>
      </c>
      <c r="J662" s="2">
        <v>0</v>
      </c>
      <c r="K662" s="4">
        <v>4451.7</v>
      </c>
      <c r="L662" s="4">
        <v>17784.900000000001</v>
      </c>
      <c r="M662" s="2">
        <v>0</v>
      </c>
      <c r="N662" s="2">
        <v>247.8</v>
      </c>
      <c r="O662" s="2">
        <v>612.20000000000005</v>
      </c>
      <c r="P662" s="4">
        <v>12255.1</v>
      </c>
      <c r="Q662" s="4">
        <v>44979</v>
      </c>
      <c r="R662" s="4">
        <v>37022.800000000003</v>
      </c>
      <c r="S662" s="2">
        <v>0</v>
      </c>
      <c r="T662" s="2">
        <v>0</v>
      </c>
      <c r="U662" s="2">
        <v>0</v>
      </c>
      <c r="V662" s="4">
        <v>1075.5999999999999</v>
      </c>
      <c r="W662" s="2">
        <v>0</v>
      </c>
      <c r="X662" s="2">
        <v>218.9</v>
      </c>
      <c r="Y662" s="4">
        <v>18973.099999999999</v>
      </c>
      <c r="Z662" s="4">
        <v>306136.5</v>
      </c>
      <c r="AA662" s="4">
        <v>433374.3</v>
      </c>
      <c r="AB662" s="4">
        <v>229937.2</v>
      </c>
      <c r="AC662" s="4">
        <v>229747.5</v>
      </c>
      <c r="AD662" s="4">
        <v>261812.6</v>
      </c>
      <c r="AE662" s="2">
        <v>0</v>
      </c>
      <c r="AF662" s="4">
        <v>230539.8</v>
      </c>
      <c r="AG662" s="2">
        <v>0</v>
      </c>
      <c r="AH662" s="4">
        <v>2195323.5</v>
      </c>
      <c r="AI662" s="2">
        <v>0</v>
      </c>
      <c r="AJ662" s="2">
        <v>0</v>
      </c>
      <c r="AK662" s="2">
        <v>0</v>
      </c>
      <c r="AL662" s="4">
        <v>26356.6</v>
      </c>
      <c r="AM662" s="2">
        <v>0</v>
      </c>
      <c r="AN662" s="3">
        <f t="shared" si="40"/>
        <v>804330.4</v>
      </c>
      <c r="AO662">
        <f t="shared" si="41"/>
        <v>1576392.6</v>
      </c>
      <c r="AP662">
        <f t="shared" si="42"/>
        <v>2452219.9</v>
      </c>
      <c r="AQ662" s="3">
        <f t="shared" si="43"/>
        <v>4832942.9000000004</v>
      </c>
    </row>
    <row r="663" spans="1:43" x14ac:dyDescent="0.25">
      <c r="A663" s="2">
        <v>16</v>
      </c>
      <c r="B663" s="2">
        <v>2022</v>
      </c>
      <c r="C663" s="2">
        <v>1</v>
      </c>
      <c r="D663" s="4">
        <v>76117.899999999994</v>
      </c>
      <c r="E663" s="4">
        <v>139712.29999999999</v>
      </c>
      <c r="F663" s="4">
        <v>766959.6</v>
      </c>
      <c r="G663" s="2">
        <v>290.89999999999998</v>
      </c>
      <c r="H663" s="4">
        <v>111536.9</v>
      </c>
      <c r="I663" s="4">
        <v>6069</v>
      </c>
      <c r="J663" s="2">
        <v>0</v>
      </c>
      <c r="K663" s="4">
        <v>30451.3</v>
      </c>
      <c r="L663" s="4">
        <v>23738.799999999999</v>
      </c>
      <c r="M663" s="4">
        <v>6271.2</v>
      </c>
      <c r="N663" s="4">
        <v>1350</v>
      </c>
      <c r="O663" s="2">
        <v>898.2</v>
      </c>
      <c r="P663" s="4">
        <v>15826</v>
      </c>
      <c r="Q663" s="4">
        <v>127973.2</v>
      </c>
      <c r="R663" s="4">
        <v>102652.6</v>
      </c>
      <c r="S663" s="4">
        <v>17242.2</v>
      </c>
      <c r="T663" s="2">
        <v>0</v>
      </c>
      <c r="U663" s="2">
        <v>0</v>
      </c>
      <c r="V663" s="4">
        <v>1878.7</v>
      </c>
      <c r="W663" s="2">
        <v>0</v>
      </c>
      <c r="X663" s="2">
        <v>173.6</v>
      </c>
      <c r="Y663" s="4">
        <v>44503.199999999997</v>
      </c>
      <c r="Z663" s="4">
        <v>731518.8</v>
      </c>
      <c r="AA663" s="4">
        <v>898157.8</v>
      </c>
      <c r="AB663" s="4">
        <v>500746.7</v>
      </c>
      <c r="AC663" s="4">
        <v>582853.4</v>
      </c>
      <c r="AD663" s="4">
        <v>806445</v>
      </c>
      <c r="AE663" s="2">
        <v>0</v>
      </c>
      <c r="AF663" s="2">
        <v>0</v>
      </c>
      <c r="AG663" s="2">
        <v>0</v>
      </c>
      <c r="AH663" s="2">
        <v>0</v>
      </c>
      <c r="AI663" s="2">
        <v>0</v>
      </c>
      <c r="AJ663" s="2">
        <v>0</v>
      </c>
      <c r="AK663" s="2">
        <v>0</v>
      </c>
      <c r="AL663" s="2">
        <v>0</v>
      </c>
      <c r="AM663" s="2">
        <v>0</v>
      </c>
      <c r="AN663" s="3">
        <f t="shared" si="40"/>
        <v>1161147.8999999999</v>
      </c>
      <c r="AO663">
        <f t="shared" si="41"/>
        <v>3832219.4</v>
      </c>
      <c r="AP663">
        <f t="shared" si="42"/>
        <v>0</v>
      </c>
      <c r="AQ663" s="3">
        <f t="shared" si="43"/>
        <v>4993367.3</v>
      </c>
    </row>
    <row r="664" spans="1:43" x14ac:dyDescent="0.25">
      <c r="A664" s="2">
        <v>16</v>
      </c>
      <c r="B664" s="2">
        <v>2022</v>
      </c>
      <c r="C664" s="2">
        <v>2</v>
      </c>
      <c r="D664" s="4">
        <v>75954</v>
      </c>
      <c r="E664" s="4">
        <v>134671.4</v>
      </c>
      <c r="F664" s="4">
        <v>757954.5</v>
      </c>
      <c r="G664" s="2">
        <v>500.1</v>
      </c>
      <c r="H664" s="4">
        <v>121130.1</v>
      </c>
      <c r="I664" s="4">
        <v>7144.1</v>
      </c>
      <c r="J664" s="2">
        <v>0</v>
      </c>
      <c r="K664" s="4">
        <v>43415.5</v>
      </c>
      <c r="L664" s="4">
        <v>31700.6</v>
      </c>
      <c r="M664" s="4">
        <v>6938</v>
      </c>
      <c r="N664" s="4">
        <v>1158.3</v>
      </c>
      <c r="O664" s="2">
        <v>876.3</v>
      </c>
      <c r="P664" s="4">
        <v>21844</v>
      </c>
      <c r="Q664" s="4">
        <v>143373.5</v>
      </c>
      <c r="R664" s="4">
        <v>82754.600000000006</v>
      </c>
      <c r="S664" s="4">
        <v>22685</v>
      </c>
      <c r="T664" s="2">
        <v>0</v>
      </c>
      <c r="U664" s="2">
        <v>0</v>
      </c>
      <c r="V664" s="4">
        <v>1592.5</v>
      </c>
      <c r="W664" s="2">
        <v>0</v>
      </c>
      <c r="X664" s="2">
        <v>397.7</v>
      </c>
      <c r="Y664" s="4">
        <v>52763</v>
      </c>
      <c r="Z664" s="4">
        <v>757938.4</v>
      </c>
      <c r="AA664" s="4">
        <v>958753.7</v>
      </c>
      <c r="AB664" s="4">
        <v>427000.8</v>
      </c>
      <c r="AC664" s="4">
        <v>573704.1</v>
      </c>
      <c r="AD664" s="4">
        <v>784437.7</v>
      </c>
      <c r="AE664" s="2">
        <v>0</v>
      </c>
      <c r="AF664" s="2">
        <v>0</v>
      </c>
      <c r="AG664" s="2">
        <v>0</v>
      </c>
      <c r="AH664" s="2">
        <v>0</v>
      </c>
      <c r="AI664" s="2">
        <v>0</v>
      </c>
      <c r="AJ664" s="2">
        <v>0</v>
      </c>
      <c r="AK664" s="2">
        <v>0</v>
      </c>
      <c r="AL664" s="2">
        <v>0</v>
      </c>
      <c r="AM664" s="2">
        <v>0</v>
      </c>
      <c r="AN664" s="3">
        <f t="shared" si="40"/>
        <v>1179408.3000000003</v>
      </c>
      <c r="AO664">
        <f t="shared" si="41"/>
        <v>3829279.5999999996</v>
      </c>
      <c r="AP664">
        <f t="shared" si="42"/>
        <v>0</v>
      </c>
      <c r="AQ664" s="3">
        <f t="shared" si="43"/>
        <v>5008687.9000000004</v>
      </c>
    </row>
    <row r="665" spans="1:43" x14ac:dyDescent="0.25">
      <c r="A665" s="2">
        <v>16</v>
      </c>
      <c r="B665" s="2">
        <v>2022</v>
      </c>
      <c r="C665" s="2">
        <v>3</v>
      </c>
      <c r="D665" s="4">
        <v>79552.800000000003</v>
      </c>
      <c r="E665" s="4">
        <v>138668.9</v>
      </c>
      <c r="F665" s="4">
        <v>774741.3</v>
      </c>
      <c r="G665" s="2">
        <v>412.4</v>
      </c>
      <c r="H665" s="4">
        <v>99700.4</v>
      </c>
      <c r="I665" s="4">
        <v>4101</v>
      </c>
      <c r="J665" s="2">
        <v>0</v>
      </c>
      <c r="K665" s="4">
        <v>24878</v>
      </c>
      <c r="L665" s="4">
        <v>21224.9</v>
      </c>
      <c r="M665" s="4">
        <v>4857.3</v>
      </c>
      <c r="N665" s="4">
        <v>1140.3</v>
      </c>
      <c r="O665" s="2">
        <v>617</v>
      </c>
      <c r="P665" s="4">
        <v>17969.2</v>
      </c>
      <c r="Q665" s="4">
        <v>129479.4</v>
      </c>
      <c r="R665" s="4">
        <v>103333.6</v>
      </c>
      <c r="S665" s="4">
        <v>17474.599999999999</v>
      </c>
      <c r="T665" s="2">
        <v>0</v>
      </c>
      <c r="U665" s="2">
        <v>0</v>
      </c>
      <c r="V665" s="4">
        <v>1646.3</v>
      </c>
      <c r="W665" s="2">
        <v>0</v>
      </c>
      <c r="X665" s="4">
        <v>1510.9</v>
      </c>
      <c r="Y665" s="4">
        <v>46488.1</v>
      </c>
      <c r="Z665" s="4">
        <v>718924.5</v>
      </c>
      <c r="AA665" s="4">
        <v>900193.4</v>
      </c>
      <c r="AB665" s="4">
        <v>427982.9</v>
      </c>
      <c r="AC665" s="4">
        <v>616635.80000000005</v>
      </c>
      <c r="AD665" s="4">
        <v>779344.8</v>
      </c>
      <c r="AE665" s="2">
        <v>0</v>
      </c>
      <c r="AF665" s="2">
        <v>0</v>
      </c>
      <c r="AG665" s="2">
        <v>0</v>
      </c>
      <c r="AH665" s="2">
        <v>0</v>
      </c>
      <c r="AI665" s="2">
        <v>0</v>
      </c>
      <c r="AJ665" s="2">
        <v>0</v>
      </c>
      <c r="AK665" s="2">
        <v>0</v>
      </c>
      <c r="AL665" s="2">
        <v>0</v>
      </c>
      <c r="AM665" s="2">
        <v>0</v>
      </c>
      <c r="AN665" s="3">
        <f t="shared" si="40"/>
        <v>1148137</v>
      </c>
      <c r="AO665">
        <f t="shared" si="41"/>
        <v>3762740.8</v>
      </c>
      <c r="AP665">
        <f t="shared" si="42"/>
        <v>0</v>
      </c>
      <c r="AQ665" s="3">
        <f t="shared" si="43"/>
        <v>4910877.8</v>
      </c>
    </row>
    <row r="666" spans="1:43" x14ac:dyDescent="0.25">
      <c r="A666" s="2">
        <v>16</v>
      </c>
      <c r="B666" s="2">
        <v>2022</v>
      </c>
      <c r="C666" s="2">
        <v>4</v>
      </c>
      <c r="D666" s="4">
        <v>68776</v>
      </c>
      <c r="E666" s="4">
        <v>117800.2</v>
      </c>
      <c r="F666" s="4">
        <v>640118.6</v>
      </c>
      <c r="G666" s="2">
        <v>271.2</v>
      </c>
      <c r="H666" s="4">
        <v>81882.8</v>
      </c>
      <c r="I666" s="4">
        <v>3523.2</v>
      </c>
      <c r="J666" s="2">
        <v>0</v>
      </c>
      <c r="K666" s="4">
        <v>19577.8</v>
      </c>
      <c r="L666" s="4">
        <v>18444.900000000001</v>
      </c>
      <c r="M666" s="4">
        <v>4918.8</v>
      </c>
      <c r="N666" s="2">
        <v>935.1</v>
      </c>
      <c r="O666" s="2">
        <v>471.7</v>
      </c>
      <c r="P666" s="4">
        <v>16079.5</v>
      </c>
      <c r="Q666" s="4">
        <v>120325.1</v>
      </c>
      <c r="R666" s="4">
        <v>66690.3</v>
      </c>
      <c r="S666" s="4">
        <v>12028.1</v>
      </c>
      <c r="T666" s="2">
        <v>0</v>
      </c>
      <c r="U666" s="2">
        <v>0</v>
      </c>
      <c r="V666" s="4">
        <v>1603.7</v>
      </c>
      <c r="W666" s="2">
        <v>0</v>
      </c>
      <c r="X666" s="2">
        <v>330.5</v>
      </c>
      <c r="Y666" s="4">
        <v>42584.6</v>
      </c>
      <c r="Z666" s="4">
        <v>673144</v>
      </c>
      <c r="AA666" s="4">
        <v>843266.8</v>
      </c>
      <c r="AB666" s="4">
        <v>380109.6</v>
      </c>
      <c r="AC666" s="4">
        <v>545685.4</v>
      </c>
      <c r="AD666" s="4">
        <v>671518.2</v>
      </c>
      <c r="AE666" s="2">
        <v>0</v>
      </c>
      <c r="AF666" s="2">
        <v>0</v>
      </c>
      <c r="AG666" s="2">
        <v>0</v>
      </c>
      <c r="AH666" s="2">
        <v>0</v>
      </c>
      <c r="AI666" s="2">
        <v>0</v>
      </c>
      <c r="AJ666" s="2">
        <v>0</v>
      </c>
      <c r="AK666" s="2">
        <v>0</v>
      </c>
      <c r="AL666" s="2">
        <v>0</v>
      </c>
      <c r="AM666" s="2">
        <v>0</v>
      </c>
      <c r="AN666" s="3">
        <f t="shared" si="40"/>
        <v>955313.50000000012</v>
      </c>
      <c r="AO666">
        <f t="shared" si="41"/>
        <v>3374772.5999999996</v>
      </c>
      <c r="AP666">
        <f t="shared" si="42"/>
        <v>0</v>
      </c>
      <c r="AQ666" s="3">
        <f t="shared" si="43"/>
        <v>4330086.0999999996</v>
      </c>
    </row>
    <row r="667" spans="1:43" x14ac:dyDescent="0.25">
      <c r="A667" s="2">
        <v>16</v>
      </c>
      <c r="B667" s="2">
        <v>2022</v>
      </c>
      <c r="C667" s="2">
        <v>5</v>
      </c>
      <c r="D667" s="4">
        <v>48244.800000000003</v>
      </c>
      <c r="E667" s="4">
        <v>96239.3</v>
      </c>
      <c r="F667" s="4">
        <v>458890</v>
      </c>
      <c r="G667" s="2">
        <v>172.1</v>
      </c>
      <c r="H667" s="4">
        <v>58867.4</v>
      </c>
      <c r="I667" s="4">
        <v>2871.4</v>
      </c>
      <c r="J667" s="2">
        <v>0</v>
      </c>
      <c r="K667" s="4">
        <v>12555.2</v>
      </c>
      <c r="L667" s="4">
        <v>11785.2</v>
      </c>
      <c r="M667" s="4">
        <v>3797.8</v>
      </c>
      <c r="N667" s="2">
        <v>936.8</v>
      </c>
      <c r="O667" s="2">
        <v>835.6</v>
      </c>
      <c r="P667" s="4">
        <v>16690.3</v>
      </c>
      <c r="Q667" s="4">
        <v>115380.7</v>
      </c>
      <c r="R667" s="4">
        <v>76698.2</v>
      </c>
      <c r="S667" s="4">
        <v>12718.1</v>
      </c>
      <c r="T667" s="2">
        <v>0</v>
      </c>
      <c r="U667" s="2">
        <v>0</v>
      </c>
      <c r="V667" s="4">
        <v>1731.5</v>
      </c>
      <c r="W667" s="2">
        <v>0</v>
      </c>
      <c r="X667" s="2">
        <v>172.7</v>
      </c>
      <c r="Y667" s="4">
        <v>37547.599999999999</v>
      </c>
      <c r="Z667" s="4">
        <v>653740.6</v>
      </c>
      <c r="AA667" s="4">
        <v>790977.8</v>
      </c>
      <c r="AB667" s="4">
        <v>334293.90000000002</v>
      </c>
      <c r="AC667" s="4">
        <v>528600.80000000005</v>
      </c>
      <c r="AD667" s="4">
        <v>607797</v>
      </c>
      <c r="AE667" s="2">
        <v>0</v>
      </c>
      <c r="AF667" s="2">
        <v>0</v>
      </c>
      <c r="AG667" s="2">
        <v>0</v>
      </c>
      <c r="AH667" s="2">
        <v>0</v>
      </c>
      <c r="AI667" s="2">
        <v>0</v>
      </c>
      <c r="AJ667" s="2">
        <v>0</v>
      </c>
      <c r="AK667" s="2">
        <v>0</v>
      </c>
      <c r="AL667" s="2">
        <v>0</v>
      </c>
      <c r="AM667" s="2">
        <v>0</v>
      </c>
      <c r="AN667" s="3">
        <f t="shared" si="40"/>
        <v>693423.2</v>
      </c>
      <c r="AO667">
        <f t="shared" si="41"/>
        <v>3178121.5999999996</v>
      </c>
      <c r="AP667">
        <f t="shared" si="42"/>
        <v>0</v>
      </c>
      <c r="AQ667" s="3">
        <f t="shared" si="43"/>
        <v>3871544.8</v>
      </c>
    </row>
    <row r="668" spans="1:43" x14ac:dyDescent="0.25">
      <c r="A668" s="2">
        <v>16</v>
      </c>
      <c r="B668" s="2">
        <v>2022</v>
      </c>
      <c r="C668" s="2">
        <v>6</v>
      </c>
      <c r="D668" s="4">
        <v>27538.3</v>
      </c>
      <c r="E668" s="4">
        <v>64108.5</v>
      </c>
      <c r="F668" s="4">
        <v>230314</v>
      </c>
      <c r="G668" s="2">
        <v>219.7</v>
      </c>
      <c r="H668" s="4">
        <v>25784.5</v>
      </c>
      <c r="I668" s="4">
        <v>1462</v>
      </c>
      <c r="J668" s="2">
        <v>0</v>
      </c>
      <c r="K668" s="4">
        <v>6392</v>
      </c>
      <c r="L668" s="4">
        <v>7413.9</v>
      </c>
      <c r="M668" s="4">
        <v>3247.4</v>
      </c>
      <c r="N668" s="2">
        <v>904.2</v>
      </c>
      <c r="O668" s="2">
        <v>316.10000000000002</v>
      </c>
      <c r="P668" s="4">
        <v>13081.5</v>
      </c>
      <c r="Q668" s="4">
        <v>93668.9</v>
      </c>
      <c r="R668" s="4">
        <v>71489.899999999994</v>
      </c>
      <c r="S668" s="4">
        <v>11593.1</v>
      </c>
      <c r="T668" s="2">
        <v>0</v>
      </c>
      <c r="U668" s="2">
        <v>0</v>
      </c>
      <c r="V668" s="4">
        <v>1386.1</v>
      </c>
      <c r="W668" s="2">
        <v>0</v>
      </c>
      <c r="X668" s="2">
        <v>153.9</v>
      </c>
      <c r="Y668" s="4">
        <v>32353.599999999999</v>
      </c>
      <c r="Z668" s="4">
        <v>567589</v>
      </c>
      <c r="AA668" s="4">
        <v>685925.4</v>
      </c>
      <c r="AB668" s="4">
        <v>285038.8</v>
      </c>
      <c r="AC668" s="4">
        <v>504974.3</v>
      </c>
      <c r="AD668" s="4">
        <v>608761.9</v>
      </c>
      <c r="AE668" s="2">
        <v>0</v>
      </c>
      <c r="AF668" s="2">
        <v>0</v>
      </c>
      <c r="AG668" s="2">
        <v>0</v>
      </c>
      <c r="AH668" s="2">
        <v>0</v>
      </c>
      <c r="AI668" s="2">
        <v>0</v>
      </c>
      <c r="AJ668" s="2">
        <v>0</v>
      </c>
      <c r="AK668" s="2">
        <v>0</v>
      </c>
      <c r="AL668" s="2">
        <v>0</v>
      </c>
      <c r="AM668" s="2">
        <v>0</v>
      </c>
      <c r="AN668" s="3">
        <f t="shared" si="40"/>
        <v>366480.30000000005</v>
      </c>
      <c r="AO668">
        <f t="shared" si="41"/>
        <v>2877236.7</v>
      </c>
      <c r="AP668">
        <f t="shared" si="42"/>
        <v>0</v>
      </c>
      <c r="AQ668" s="3">
        <f t="shared" si="43"/>
        <v>3243717</v>
      </c>
    </row>
    <row r="669" spans="1:43" x14ac:dyDescent="0.25">
      <c r="A669" s="2">
        <v>16</v>
      </c>
      <c r="B669" s="2">
        <v>2022</v>
      </c>
      <c r="C669" s="2">
        <v>7</v>
      </c>
      <c r="D669" s="4">
        <v>19343.2</v>
      </c>
      <c r="E669" s="4">
        <v>59255.7</v>
      </c>
      <c r="F669" s="4">
        <v>155711.79999999999</v>
      </c>
      <c r="G669" s="2">
        <v>123</v>
      </c>
      <c r="H669" s="4">
        <v>21073.3</v>
      </c>
      <c r="I669" s="4">
        <v>1133.5</v>
      </c>
      <c r="J669" s="2">
        <v>0</v>
      </c>
      <c r="K669" s="4">
        <v>5397.6</v>
      </c>
      <c r="L669" s="4">
        <v>5253.8</v>
      </c>
      <c r="M669" s="4">
        <v>2607.3000000000002</v>
      </c>
      <c r="N669" s="2">
        <v>796.6</v>
      </c>
      <c r="O669" s="2">
        <v>323.2</v>
      </c>
      <c r="P669" s="4">
        <v>12358.5</v>
      </c>
      <c r="Q669" s="4">
        <v>91670.7</v>
      </c>
      <c r="R669" s="4">
        <v>55551.9</v>
      </c>
      <c r="S669" s="4">
        <v>18959</v>
      </c>
      <c r="T669" s="2">
        <v>0</v>
      </c>
      <c r="U669" s="2">
        <v>0</v>
      </c>
      <c r="V669" s="4">
        <v>1254.0999999999999</v>
      </c>
      <c r="W669" s="2">
        <v>0</v>
      </c>
      <c r="X669" s="2">
        <v>151.6</v>
      </c>
      <c r="Y669" s="4">
        <v>28564.7</v>
      </c>
      <c r="Z669" s="4">
        <v>557768.19999999995</v>
      </c>
      <c r="AA669" s="4">
        <v>734981.3</v>
      </c>
      <c r="AB669" s="4">
        <v>316245.90000000002</v>
      </c>
      <c r="AC669" s="4">
        <v>481365.2</v>
      </c>
      <c r="AD669" s="4">
        <v>573089.30000000005</v>
      </c>
      <c r="AE669" s="2">
        <v>0</v>
      </c>
      <c r="AF669" s="2">
        <v>0</v>
      </c>
      <c r="AG669" s="2">
        <v>0</v>
      </c>
      <c r="AH669" s="2">
        <v>0</v>
      </c>
      <c r="AI669" s="2">
        <v>0</v>
      </c>
      <c r="AJ669" s="2">
        <v>0</v>
      </c>
      <c r="AK669" s="2">
        <v>0</v>
      </c>
      <c r="AL669" s="2">
        <v>0</v>
      </c>
      <c r="AM669" s="2">
        <v>0</v>
      </c>
      <c r="AN669" s="3">
        <f t="shared" si="40"/>
        <v>269899.19999999995</v>
      </c>
      <c r="AO669">
        <f t="shared" si="41"/>
        <v>2873080.2</v>
      </c>
      <c r="AP669">
        <f t="shared" si="42"/>
        <v>0</v>
      </c>
      <c r="AQ669" s="3">
        <f t="shared" si="43"/>
        <v>3142979.4000000004</v>
      </c>
    </row>
    <row r="670" spans="1:43" x14ac:dyDescent="0.25">
      <c r="A670" s="2">
        <v>16</v>
      </c>
      <c r="B670" s="2">
        <v>2022</v>
      </c>
      <c r="C670" s="2">
        <v>8</v>
      </c>
      <c r="D670" s="4">
        <v>16954.5</v>
      </c>
      <c r="E670" s="4">
        <v>51608.3</v>
      </c>
      <c r="F670" s="4">
        <v>134580.1</v>
      </c>
      <c r="G670" s="2">
        <v>36.1</v>
      </c>
      <c r="H670" s="4">
        <v>18429</v>
      </c>
      <c r="I670" s="4">
        <v>1312.2</v>
      </c>
      <c r="J670" s="2">
        <v>0</v>
      </c>
      <c r="K670" s="4">
        <v>5578.8</v>
      </c>
      <c r="L670" s="4">
        <v>4033.2</v>
      </c>
      <c r="M670" s="4">
        <v>2384.5</v>
      </c>
      <c r="N670" s="2">
        <v>756</v>
      </c>
      <c r="O670" s="2">
        <v>277.89999999999998</v>
      </c>
      <c r="P670" s="4">
        <v>11722.9</v>
      </c>
      <c r="Q670" s="4">
        <v>80179.3</v>
      </c>
      <c r="R670" s="4">
        <v>60968.9</v>
      </c>
      <c r="S670" s="4">
        <v>17913.2</v>
      </c>
      <c r="T670" s="2">
        <v>0</v>
      </c>
      <c r="U670" s="2">
        <v>0</v>
      </c>
      <c r="V670" s="4">
        <v>1578.2</v>
      </c>
      <c r="W670" s="2">
        <v>0</v>
      </c>
      <c r="X670" s="2">
        <v>382.3</v>
      </c>
      <c r="Y670" s="4">
        <v>23969.8</v>
      </c>
      <c r="Z670" s="4">
        <v>486063.9</v>
      </c>
      <c r="AA670" s="4">
        <v>651787.9</v>
      </c>
      <c r="AB670" s="4">
        <v>285677.09999999998</v>
      </c>
      <c r="AC670" s="4">
        <v>411937</v>
      </c>
      <c r="AD670" s="4">
        <v>697361.6</v>
      </c>
      <c r="AE670" s="2">
        <v>0</v>
      </c>
      <c r="AF670" s="2">
        <v>0</v>
      </c>
      <c r="AG670" s="2">
        <v>0</v>
      </c>
      <c r="AH670" s="2">
        <v>0</v>
      </c>
      <c r="AI670" s="2">
        <v>0</v>
      </c>
      <c r="AJ670" s="2">
        <v>0</v>
      </c>
      <c r="AK670" s="2">
        <v>0</v>
      </c>
      <c r="AL670" s="2">
        <v>0</v>
      </c>
      <c r="AM670" s="2">
        <v>0</v>
      </c>
      <c r="AN670" s="3">
        <f t="shared" si="40"/>
        <v>234916.70000000004</v>
      </c>
      <c r="AO670">
        <f t="shared" si="41"/>
        <v>2730576</v>
      </c>
      <c r="AP670">
        <f t="shared" si="42"/>
        <v>0</v>
      </c>
      <c r="AQ670" s="3">
        <f t="shared" si="43"/>
        <v>2965492.7</v>
      </c>
    </row>
    <row r="671" spans="1:43" x14ac:dyDescent="0.25">
      <c r="A671" s="2">
        <v>16</v>
      </c>
      <c r="B671" s="2">
        <v>2022</v>
      </c>
      <c r="C671" s="2">
        <v>9</v>
      </c>
      <c r="D671" s="4">
        <v>18849.2</v>
      </c>
      <c r="E671" s="4">
        <v>57579.7</v>
      </c>
      <c r="F671" s="4">
        <v>147379.70000000001</v>
      </c>
      <c r="G671" s="2">
        <v>50.6</v>
      </c>
      <c r="H671" s="4">
        <v>19090.099999999999</v>
      </c>
      <c r="I671" s="4">
        <v>1379.8</v>
      </c>
      <c r="J671" s="2">
        <v>0</v>
      </c>
      <c r="K671" s="4">
        <v>4811.3999999999996</v>
      </c>
      <c r="L671" s="4">
        <v>4552.7</v>
      </c>
      <c r="M671" s="4">
        <v>2677.2</v>
      </c>
      <c r="N671" s="2">
        <v>753.4</v>
      </c>
      <c r="O671" s="2">
        <v>440.1</v>
      </c>
      <c r="P671" s="4">
        <v>14079.4</v>
      </c>
      <c r="Q671" s="4">
        <v>88218.2</v>
      </c>
      <c r="R671" s="4">
        <v>66682.100000000006</v>
      </c>
      <c r="S671" s="4">
        <v>14297.8</v>
      </c>
      <c r="T671" s="2">
        <v>0</v>
      </c>
      <c r="U671" s="2">
        <v>0</v>
      </c>
      <c r="V671" s="4">
        <v>1946.3</v>
      </c>
      <c r="W671" s="2">
        <v>0</v>
      </c>
      <c r="X671" s="2">
        <v>473.5</v>
      </c>
      <c r="Y671" s="4">
        <v>25123.8</v>
      </c>
      <c r="Z671" s="4">
        <v>519913.7</v>
      </c>
      <c r="AA671" s="4">
        <v>698792.3</v>
      </c>
      <c r="AB671" s="4">
        <v>295149.7</v>
      </c>
      <c r="AC671" s="4">
        <v>426641.3</v>
      </c>
      <c r="AD671" s="4">
        <v>588909.80000000005</v>
      </c>
      <c r="AE671" s="2">
        <v>0</v>
      </c>
      <c r="AF671" s="2">
        <v>0</v>
      </c>
      <c r="AG671" s="2">
        <v>0</v>
      </c>
      <c r="AH671" s="2">
        <v>0</v>
      </c>
      <c r="AI671" s="2">
        <v>0</v>
      </c>
      <c r="AJ671" s="2">
        <v>0</v>
      </c>
      <c r="AK671" s="2">
        <v>0</v>
      </c>
      <c r="AL671" s="2">
        <v>0</v>
      </c>
      <c r="AM671" s="2">
        <v>0</v>
      </c>
      <c r="AN671" s="3">
        <f t="shared" si="40"/>
        <v>256370.40000000002</v>
      </c>
      <c r="AO671">
        <f t="shared" si="41"/>
        <v>2741421.4000000004</v>
      </c>
      <c r="AP671">
        <f t="shared" si="42"/>
        <v>0</v>
      </c>
      <c r="AQ671" s="3">
        <f t="shared" si="43"/>
        <v>2997791.8000000003</v>
      </c>
    </row>
    <row r="672" spans="1:43" x14ac:dyDescent="0.25">
      <c r="A672" s="2">
        <v>16</v>
      </c>
      <c r="B672" s="2">
        <v>2022</v>
      </c>
      <c r="C672" s="2">
        <v>10</v>
      </c>
      <c r="D672" s="4">
        <v>48612</v>
      </c>
      <c r="E672" s="4">
        <v>129114</v>
      </c>
      <c r="F672" s="4">
        <v>359166.3</v>
      </c>
      <c r="G672" s="4">
        <v>2104.1999999999998</v>
      </c>
      <c r="H672" s="4">
        <v>37766.800000000003</v>
      </c>
      <c r="I672" s="4">
        <v>1408.1</v>
      </c>
      <c r="J672" s="2">
        <v>0</v>
      </c>
      <c r="K672" s="4">
        <v>4100.5</v>
      </c>
      <c r="L672" s="4">
        <v>4313.6000000000004</v>
      </c>
      <c r="M672" s="2">
        <v>926</v>
      </c>
      <c r="N672" s="2">
        <v>670.7</v>
      </c>
      <c r="O672" s="4">
        <v>11281.9</v>
      </c>
      <c r="P672" s="4">
        <v>20954.900000000001</v>
      </c>
      <c r="Q672" s="4">
        <v>88331.4</v>
      </c>
      <c r="R672" s="4">
        <v>63430.6</v>
      </c>
      <c r="S672" s="4">
        <v>18316</v>
      </c>
      <c r="T672" s="2">
        <v>104.3</v>
      </c>
      <c r="U672" s="2">
        <v>0</v>
      </c>
      <c r="V672" s="4">
        <v>1747.9</v>
      </c>
      <c r="W672" s="2">
        <v>0</v>
      </c>
      <c r="X672" s="4">
        <v>1226.3</v>
      </c>
      <c r="Y672" s="4">
        <v>38834.300000000003</v>
      </c>
      <c r="Z672" s="4">
        <v>522251.9</v>
      </c>
      <c r="AA672" s="4">
        <v>640827.1</v>
      </c>
      <c r="AB672" s="4">
        <v>285619.3</v>
      </c>
      <c r="AC672" s="4">
        <v>447389.2</v>
      </c>
      <c r="AD672" s="4">
        <v>671929.5</v>
      </c>
      <c r="AE672" s="2">
        <v>0</v>
      </c>
      <c r="AF672" s="2">
        <v>0</v>
      </c>
      <c r="AG672" s="2">
        <v>0</v>
      </c>
      <c r="AH672" s="2">
        <v>0</v>
      </c>
      <c r="AI672" s="2">
        <v>0</v>
      </c>
      <c r="AJ672" s="2">
        <v>0</v>
      </c>
      <c r="AK672" s="2">
        <v>0</v>
      </c>
      <c r="AL672" s="2">
        <v>0</v>
      </c>
      <c r="AM672" s="2">
        <v>0</v>
      </c>
      <c r="AN672" s="3">
        <f t="shared" ref="AN672:AN735" si="44">SUM(D672:M672)</f>
        <v>587511.5</v>
      </c>
      <c r="AO672">
        <f t="shared" ref="AO672:AO735" si="45">SUM(N672:AD672)</f>
        <v>2812915.3</v>
      </c>
      <c r="AP672">
        <f t="shared" ref="AP672:AP735" si="46">SUM(AE672:AM672)</f>
        <v>0</v>
      </c>
      <c r="AQ672" s="3">
        <f t="shared" si="43"/>
        <v>3400426.8</v>
      </c>
    </row>
    <row r="673" spans="1:43" x14ac:dyDescent="0.25">
      <c r="A673" s="2">
        <v>16</v>
      </c>
      <c r="B673" s="2">
        <v>2022</v>
      </c>
      <c r="C673" s="2">
        <v>11</v>
      </c>
      <c r="D673" s="4">
        <v>25446.6</v>
      </c>
      <c r="E673" s="4">
        <v>66853.5</v>
      </c>
      <c r="F673" s="4">
        <v>327049</v>
      </c>
      <c r="G673" s="2">
        <v>94.5</v>
      </c>
      <c r="H673" s="4">
        <v>43033.8</v>
      </c>
      <c r="I673" s="4">
        <v>3774</v>
      </c>
      <c r="J673" s="2">
        <v>0</v>
      </c>
      <c r="K673" s="4">
        <v>7902</v>
      </c>
      <c r="L673" s="4">
        <v>6400</v>
      </c>
      <c r="M673" s="4">
        <v>1659.1</v>
      </c>
      <c r="N673" s="2">
        <v>536.29999999999995</v>
      </c>
      <c r="O673" s="4">
        <v>2099.6999999999998</v>
      </c>
      <c r="P673" s="4">
        <v>14653.7</v>
      </c>
      <c r="Q673" s="4">
        <v>79738.3</v>
      </c>
      <c r="R673" s="4">
        <v>61563.1</v>
      </c>
      <c r="S673" s="4">
        <v>15369.5</v>
      </c>
      <c r="T673" s="4">
        <v>5115.6000000000004</v>
      </c>
      <c r="U673" s="2">
        <v>0</v>
      </c>
      <c r="V673" s="4">
        <v>1432</v>
      </c>
      <c r="W673" s="2">
        <v>0</v>
      </c>
      <c r="X673" s="4">
        <v>13142.3</v>
      </c>
      <c r="Y673" s="4">
        <v>25155.4</v>
      </c>
      <c r="Z673" s="4">
        <v>463042.9</v>
      </c>
      <c r="AA673" s="4">
        <v>604666</v>
      </c>
      <c r="AB673" s="4">
        <v>268574.5</v>
      </c>
      <c r="AC673" s="4">
        <v>415487.8</v>
      </c>
      <c r="AD673" s="4">
        <v>584816.9</v>
      </c>
      <c r="AE673" s="2">
        <v>0</v>
      </c>
      <c r="AF673" s="2">
        <v>0</v>
      </c>
      <c r="AG673" s="2">
        <v>0</v>
      </c>
      <c r="AH673" s="2">
        <v>0</v>
      </c>
      <c r="AI673" s="2">
        <v>0</v>
      </c>
      <c r="AJ673" s="2">
        <v>0</v>
      </c>
      <c r="AK673" s="2">
        <v>0</v>
      </c>
      <c r="AL673" s="2">
        <v>0</v>
      </c>
      <c r="AM673" s="2">
        <v>0</v>
      </c>
      <c r="AN673" s="3">
        <f t="shared" si="44"/>
        <v>482212.49999999994</v>
      </c>
      <c r="AO673">
        <f t="shared" si="45"/>
        <v>2555394</v>
      </c>
      <c r="AP673">
        <f t="shared" si="46"/>
        <v>0</v>
      </c>
      <c r="AQ673" s="3">
        <f t="shared" si="43"/>
        <v>3037606.5</v>
      </c>
    </row>
    <row r="674" spans="1:43" x14ac:dyDescent="0.25">
      <c r="A674" s="2">
        <v>16</v>
      </c>
      <c r="B674" s="2">
        <v>2022</v>
      </c>
      <c r="C674" s="2">
        <v>12</v>
      </c>
      <c r="D674" s="4">
        <v>39977.5</v>
      </c>
      <c r="E674" s="4">
        <v>102056.9</v>
      </c>
      <c r="F674" s="4">
        <v>572157.69999999995</v>
      </c>
      <c r="G674" s="2">
        <v>391.3</v>
      </c>
      <c r="H674" s="4">
        <v>84115.8</v>
      </c>
      <c r="I674" s="4">
        <v>5391.5</v>
      </c>
      <c r="J674" s="2">
        <v>0</v>
      </c>
      <c r="K674" s="4">
        <v>13862.4</v>
      </c>
      <c r="L674" s="4">
        <v>13077.6</v>
      </c>
      <c r="M674" s="2">
        <v>562.1</v>
      </c>
      <c r="N674" s="2">
        <v>677</v>
      </c>
      <c r="O674" s="4">
        <v>1125.3</v>
      </c>
      <c r="P674" s="4">
        <v>16172.7</v>
      </c>
      <c r="Q674" s="4">
        <v>109712.3</v>
      </c>
      <c r="R674" s="4">
        <v>84152.6</v>
      </c>
      <c r="S674" s="4">
        <v>29461.9</v>
      </c>
      <c r="T674" s="4">
        <v>10482.5</v>
      </c>
      <c r="U674" s="2">
        <v>0</v>
      </c>
      <c r="V674" s="4">
        <v>1674.4</v>
      </c>
      <c r="W674" s="2">
        <v>0</v>
      </c>
      <c r="X674" s="2">
        <v>239.9</v>
      </c>
      <c r="Y674" s="4">
        <v>28726.2</v>
      </c>
      <c r="Z674" s="4">
        <v>619544.69999999995</v>
      </c>
      <c r="AA674" s="4">
        <v>798527.7</v>
      </c>
      <c r="AB674" s="4">
        <v>345412.8</v>
      </c>
      <c r="AC674" s="4">
        <v>470256.9</v>
      </c>
      <c r="AD674" s="4">
        <v>548515.5</v>
      </c>
      <c r="AE674" s="2">
        <v>0</v>
      </c>
      <c r="AF674" s="2">
        <v>0</v>
      </c>
      <c r="AG674" s="2">
        <v>0</v>
      </c>
      <c r="AH674" s="2">
        <v>0</v>
      </c>
      <c r="AI674" s="2">
        <v>0</v>
      </c>
      <c r="AJ674" s="2">
        <v>0</v>
      </c>
      <c r="AK674" s="2">
        <v>0</v>
      </c>
      <c r="AL674" s="2">
        <v>0</v>
      </c>
      <c r="AM674" s="2">
        <v>0</v>
      </c>
      <c r="AN674" s="3">
        <f t="shared" si="44"/>
        <v>831592.8</v>
      </c>
      <c r="AO674">
        <f t="shared" si="45"/>
        <v>3064682.4</v>
      </c>
      <c r="AP674">
        <f t="shared" si="46"/>
        <v>0</v>
      </c>
      <c r="AQ674" s="3">
        <f t="shared" si="43"/>
        <v>3896275.2</v>
      </c>
    </row>
    <row r="675" spans="1:43" x14ac:dyDescent="0.25">
      <c r="A675" s="2">
        <v>1</v>
      </c>
      <c r="B675" s="2">
        <v>2019</v>
      </c>
      <c r="C675" s="2">
        <v>1</v>
      </c>
      <c r="D675" s="4">
        <v>132260.6</v>
      </c>
      <c r="E675" s="4">
        <v>283926</v>
      </c>
      <c r="F675" s="4">
        <v>337038.6</v>
      </c>
      <c r="G675" s="4">
        <v>4784.2</v>
      </c>
      <c r="H675" s="4">
        <v>145383.5</v>
      </c>
      <c r="I675" s="4">
        <v>38093</v>
      </c>
      <c r="J675" s="2">
        <v>0</v>
      </c>
      <c r="K675" s="4">
        <v>114294.5</v>
      </c>
      <c r="L675" s="4">
        <v>533279.80000000005</v>
      </c>
      <c r="M675" s="4">
        <v>355297.9</v>
      </c>
      <c r="N675" s="2">
        <v>746.2</v>
      </c>
      <c r="O675" s="4">
        <v>5372.2</v>
      </c>
      <c r="P675" s="4">
        <v>163085.70000000001</v>
      </c>
      <c r="Q675" s="4">
        <v>403580.2</v>
      </c>
      <c r="R675" s="4">
        <v>199976.5</v>
      </c>
      <c r="S675" s="4">
        <v>18143</v>
      </c>
      <c r="T675" s="4">
        <v>5008.7</v>
      </c>
      <c r="U675" s="2">
        <v>0</v>
      </c>
      <c r="V675" s="4">
        <v>2246.6</v>
      </c>
      <c r="W675" s="2">
        <v>740.5</v>
      </c>
      <c r="X675" s="4">
        <v>4043.4</v>
      </c>
      <c r="Y675" s="4">
        <v>114696.5</v>
      </c>
      <c r="Z675" s="4">
        <v>1368253.8</v>
      </c>
      <c r="AA675" s="4">
        <v>3142320.7</v>
      </c>
      <c r="AB675" s="4">
        <v>1770988.6</v>
      </c>
      <c r="AC675" s="4">
        <v>786075.5</v>
      </c>
      <c r="AD675" s="4">
        <v>1471180.8</v>
      </c>
      <c r="AE675" s="2">
        <v>0</v>
      </c>
      <c r="AF675" s="4">
        <v>78223</v>
      </c>
      <c r="AG675" s="2">
        <v>0</v>
      </c>
      <c r="AH675" s="2">
        <v>0</v>
      </c>
      <c r="AI675" s="2">
        <v>0</v>
      </c>
      <c r="AJ675" s="2">
        <v>0</v>
      </c>
      <c r="AK675" s="2">
        <v>0</v>
      </c>
      <c r="AL675" s="2">
        <v>0</v>
      </c>
      <c r="AM675" s="4">
        <v>43686.9</v>
      </c>
      <c r="AN675" s="3">
        <f t="shared" si="44"/>
        <v>1944358.1</v>
      </c>
      <c r="AO675">
        <f t="shared" si="45"/>
        <v>9456458.9000000004</v>
      </c>
      <c r="AP675">
        <f t="shared" si="46"/>
        <v>121909.9</v>
      </c>
      <c r="AQ675" s="3">
        <f t="shared" si="43"/>
        <v>11522726.9</v>
      </c>
    </row>
    <row r="676" spans="1:43" x14ac:dyDescent="0.25">
      <c r="A676" s="2">
        <v>1</v>
      </c>
      <c r="B676" s="2">
        <v>2019</v>
      </c>
      <c r="C676" s="2">
        <v>2</v>
      </c>
      <c r="D676" s="4">
        <v>125539.7</v>
      </c>
      <c r="E676" s="4">
        <v>278185.59999999998</v>
      </c>
      <c r="F676" s="4">
        <v>311380.90000000002</v>
      </c>
      <c r="G676" s="4">
        <v>4550.3999999999996</v>
      </c>
      <c r="H676" s="4">
        <v>138814.6</v>
      </c>
      <c r="I676" s="4">
        <v>33247.800000000003</v>
      </c>
      <c r="J676" s="2">
        <v>0</v>
      </c>
      <c r="K676" s="4">
        <v>108272.8</v>
      </c>
      <c r="L676" s="4">
        <v>525949.69999999995</v>
      </c>
      <c r="M676" s="4">
        <v>348043.6</v>
      </c>
      <c r="N676" s="2">
        <v>632.6</v>
      </c>
      <c r="O676" s="4">
        <v>4356.3</v>
      </c>
      <c r="P676" s="4">
        <v>170520.5</v>
      </c>
      <c r="Q676" s="4">
        <v>395404.3</v>
      </c>
      <c r="R676" s="4">
        <v>209623.6</v>
      </c>
      <c r="S676" s="4">
        <v>26734.2</v>
      </c>
      <c r="T676" s="2">
        <v>0</v>
      </c>
      <c r="U676" s="4">
        <v>18280.7</v>
      </c>
      <c r="V676" s="4">
        <v>2045.3</v>
      </c>
      <c r="W676" s="2">
        <v>977.6</v>
      </c>
      <c r="X676" s="4">
        <v>3265.9</v>
      </c>
      <c r="Y676" s="4">
        <v>105010</v>
      </c>
      <c r="Z676" s="4">
        <v>1315601.5</v>
      </c>
      <c r="AA676" s="4">
        <v>3127505</v>
      </c>
      <c r="AB676" s="4">
        <v>1710641.1</v>
      </c>
      <c r="AC676" s="4">
        <v>882997.1</v>
      </c>
      <c r="AD676" s="4">
        <v>1293323.5</v>
      </c>
      <c r="AE676" s="2">
        <v>0</v>
      </c>
      <c r="AF676" s="4">
        <v>25952</v>
      </c>
      <c r="AG676" s="2">
        <v>0</v>
      </c>
      <c r="AH676" s="2">
        <v>0</v>
      </c>
      <c r="AI676" s="2">
        <v>0</v>
      </c>
      <c r="AJ676" s="2">
        <v>0</v>
      </c>
      <c r="AK676" s="2">
        <v>0</v>
      </c>
      <c r="AL676" s="2">
        <v>0</v>
      </c>
      <c r="AM676" s="4">
        <v>45562.9</v>
      </c>
      <c r="AN676" s="3">
        <f t="shared" si="44"/>
        <v>1873985.1</v>
      </c>
      <c r="AO676">
        <f t="shared" si="45"/>
        <v>9266919.1999999993</v>
      </c>
      <c r="AP676">
        <f t="shared" si="46"/>
        <v>71514.899999999994</v>
      </c>
      <c r="AQ676" s="3">
        <f t="shared" si="43"/>
        <v>11212419.199999999</v>
      </c>
    </row>
    <row r="677" spans="1:43" x14ac:dyDescent="0.25">
      <c r="A677" s="2">
        <v>1</v>
      </c>
      <c r="B677" s="2">
        <v>2019</v>
      </c>
      <c r="C677" s="2">
        <v>3</v>
      </c>
      <c r="D677" s="4">
        <v>117209.3</v>
      </c>
      <c r="E677" s="4">
        <v>255129.7</v>
      </c>
      <c r="F677" s="4">
        <v>271888.90000000002</v>
      </c>
      <c r="G677" s="4">
        <v>3874.5</v>
      </c>
      <c r="H677" s="4">
        <v>112445</v>
      </c>
      <c r="I677" s="4">
        <v>30086.3</v>
      </c>
      <c r="J677" s="2">
        <v>0</v>
      </c>
      <c r="K677" s="4">
        <v>88031</v>
      </c>
      <c r="L677" s="4">
        <v>416611.2</v>
      </c>
      <c r="M677" s="4">
        <v>284475.7</v>
      </c>
      <c r="N677" s="2">
        <v>682.4</v>
      </c>
      <c r="O677" s="4">
        <v>4334.1000000000004</v>
      </c>
      <c r="P677" s="4">
        <v>162502.70000000001</v>
      </c>
      <c r="Q677" s="4">
        <v>382982.6</v>
      </c>
      <c r="R677" s="4">
        <v>195465.4</v>
      </c>
      <c r="S677" s="4">
        <v>37456.6</v>
      </c>
      <c r="T677" s="2">
        <v>0</v>
      </c>
      <c r="U677" s="4">
        <v>7280.5</v>
      </c>
      <c r="V677" s="4">
        <v>2338.5</v>
      </c>
      <c r="W677" s="4">
        <v>1165.9000000000001</v>
      </c>
      <c r="X677" s="4">
        <v>3340.8</v>
      </c>
      <c r="Y677" s="4">
        <v>101214.7</v>
      </c>
      <c r="Z677" s="4">
        <v>1311456.7</v>
      </c>
      <c r="AA677" s="4">
        <v>2813762.9</v>
      </c>
      <c r="AB677" s="4">
        <v>1606787.9</v>
      </c>
      <c r="AC677" s="4">
        <v>900176.3</v>
      </c>
      <c r="AD677" s="4">
        <v>1386017.8</v>
      </c>
      <c r="AE677" s="2">
        <v>0</v>
      </c>
      <c r="AF677" s="4">
        <v>50315.199999999997</v>
      </c>
      <c r="AG677" s="2">
        <v>0</v>
      </c>
      <c r="AH677" s="2">
        <v>0</v>
      </c>
      <c r="AI677" s="2">
        <v>0</v>
      </c>
      <c r="AJ677" s="2">
        <v>0</v>
      </c>
      <c r="AK677" s="2">
        <v>0</v>
      </c>
      <c r="AL677" s="2">
        <v>0</v>
      </c>
      <c r="AM677" s="4">
        <v>42655.7</v>
      </c>
      <c r="AN677" s="3">
        <f t="shared" si="44"/>
        <v>1579751.6</v>
      </c>
      <c r="AO677">
        <f t="shared" si="45"/>
        <v>8916965.7999999989</v>
      </c>
      <c r="AP677">
        <f t="shared" si="46"/>
        <v>92970.9</v>
      </c>
      <c r="AQ677" s="3">
        <f t="shared" si="43"/>
        <v>10589688.299999999</v>
      </c>
    </row>
    <row r="678" spans="1:43" x14ac:dyDescent="0.25">
      <c r="A678" s="2">
        <v>1</v>
      </c>
      <c r="B678" s="2">
        <v>2019</v>
      </c>
      <c r="C678" s="2">
        <v>4</v>
      </c>
      <c r="D678" s="4">
        <v>117079.4</v>
      </c>
      <c r="E678" s="4">
        <v>246384.1</v>
      </c>
      <c r="F678" s="4">
        <v>263106.8</v>
      </c>
      <c r="G678" s="4">
        <v>3516.7</v>
      </c>
      <c r="H678" s="4">
        <v>110420.9</v>
      </c>
      <c r="I678" s="4">
        <v>30284</v>
      </c>
      <c r="J678" s="2">
        <v>0</v>
      </c>
      <c r="K678" s="4">
        <v>83109.2</v>
      </c>
      <c r="L678" s="4">
        <v>410859.5</v>
      </c>
      <c r="M678" s="4">
        <v>281379.90000000002</v>
      </c>
      <c r="N678" s="2">
        <v>574.1</v>
      </c>
      <c r="O678" s="4">
        <v>4651.5</v>
      </c>
      <c r="P678" s="4">
        <v>156526.70000000001</v>
      </c>
      <c r="Q678" s="4">
        <v>371404.1</v>
      </c>
      <c r="R678" s="4">
        <v>181999.2</v>
      </c>
      <c r="S678" s="4">
        <v>21200.9</v>
      </c>
      <c r="T678" s="2">
        <v>0</v>
      </c>
      <c r="U678" s="4">
        <v>1099.3</v>
      </c>
      <c r="V678" s="4">
        <v>2190.8000000000002</v>
      </c>
      <c r="W678" s="4">
        <v>1040</v>
      </c>
      <c r="X678" s="4">
        <v>2638.1</v>
      </c>
      <c r="Y678" s="4">
        <v>97973.7</v>
      </c>
      <c r="Z678" s="4">
        <v>1271419.6000000001</v>
      </c>
      <c r="AA678" s="4">
        <v>2760404.3</v>
      </c>
      <c r="AB678" s="4">
        <v>1539495.5</v>
      </c>
      <c r="AC678" s="4">
        <v>828791.2</v>
      </c>
      <c r="AD678" s="4">
        <v>1264734.6000000001</v>
      </c>
      <c r="AE678" s="2">
        <v>0</v>
      </c>
      <c r="AF678" s="4">
        <v>91332.800000000003</v>
      </c>
      <c r="AG678" s="2">
        <v>0</v>
      </c>
      <c r="AH678" s="2">
        <v>0</v>
      </c>
      <c r="AI678" s="2">
        <v>0</v>
      </c>
      <c r="AJ678" s="2">
        <v>0</v>
      </c>
      <c r="AK678" s="2">
        <v>0</v>
      </c>
      <c r="AL678" s="2">
        <v>0</v>
      </c>
      <c r="AM678" s="4">
        <v>40606.699999999997</v>
      </c>
      <c r="AN678" s="3">
        <f t="shared" si="44"/>
        <v>1546140.5</v>
      </c>
      <c r="AO678">
        <f t="shared" si="45"/>
        <v>8506143.5999999996</v>
      </c>
      <c r="AP678">
        <f t="shared" si="46"/>
        <v>131939.5</v>
      </c>
      <c r="AQ678" s="3">
        <f t="shared" si="43"/>
        <v>10184223.6</v>
      </c>
    </row>
    <row r="679" spans="1:43" x14ac:dyDescent="0.25">
      <c r="A679" s="2">
        <v>1</v>
      </c>
      <c r="B679" s="2">
        <v>2019</v>
      </c>
      <c r="C679" s="2">
        <v>5</v>
      </c>
      <c r="D679" s="4">
        <v>106725</v>
      </c>
      <c r="E679" s="4">
        <v>227423.1</v>
      </c>
      <c r="F679" s="4">
        <v>205971.8</v>
      </c>
      <c r="G679" s="4">
        <v>2468.9</v>
      </c>
      <c r="H679" s="4">
        <v>79197.2</v>
      </c>
      <c r="I679" s="4">
        <v>24785.599999999999</v>
      </c>
      <c r="J679" s="2">
        <v>80.099999999999994</v>
      </c>
      <c r="K679" s="4">
        <v>63497</v>
      </c>
      <c r="L679" s="4">
        <v>323116.40000000002</v>
      </c>
      <c r="M679" s="4">
        <v>256556.6</v>
      </c>
      <c r="N679" s="2">
        <v>468</v>
      </c>
      <c r="O679" s="4">
        <v>3710.4</v>
      </c>
      <c r="P679" s="4">
        <v>148788.29999999999</v>
      </c>
      <c r="Q679" s="4">
        <v>347757.4</v>
      </c>
      <c r="R679" s="4">
        <v>175235.3</v>
      </c>
      <c r="S679" s="4">
        <v>25958</v>
      </c>
      <c r="T679" s="4">
        <v>1145</v>
      </c>
      <c r="U679" s="4">
        <v>-1304.2</v>
      </c>
      <c r="V679" s="4">
        <v>2396.6999999999998</v>
      </c>
      <c r="W679" s="2">
        <v>852.8</v>
      </c>
      <c r="X679" s="4">
        <v>3047.6</v>
      </c>
      <c r="Y679" s="4">
        <v>91389.1</v>
      </c>
      <c r="Z679" s="4">
        <v>1227697.6000000001</v>
      </c>
      <c r="AA679" s="4">
        <v>2808637.9</v>
      </c>
      <c r="AB679" s="4">
        <v>1459810.1</v>
      </c>
      <c r="AC679" s="4">
        <v>884056.1</v>
      </c>
      <c r="AD679" s="4">
        <v>1360743.3</v>
      </c>
      <c r="AE679" s="2">
        <v>0</v>
      </c>
      <c r="AF679" s="4">
        <v>80198.600000000006</v>
      </c>
      <c r="AG679" s="2">
        <v>0</v>
      </c>
      <c r="AH679" s="2">
        <v>0</v>
      </c>
      <c r="AI679" s="2">
        <v>0</v>
      </c>
      <c r="AJ679" s="2">
        <v>0</v>
      </c>
      <c r="AK679" s="2">
        <v>0</v>
      </c>
      <c r="AL679" s="2">
        <v>0</v>
      </c>
      <c r="AM679" s="4">
        <v>34408.800000000003</v>
      </c>
      <c r="AN679" s="3">
        <f t="shared" si="44"/>
        <v>1289821.7</v>
      </c>
      <c r="AO679">
        <f t="shared" si="45"/>
        <v>8540389.4000000004</v>
      </c>
      <c r="AP679">
        <f t="shared" si="46"/>
        <v>114607.40000000001</v>
      </c>
      <c r="AQ679" s="3">
        <f t="shared" si="43"/>
        <v>9944818.5</v>
      </c>
    </row>
    <row r="680" spans="1:43" x14ac:dyDescent="0.25">
      <c r="A680" s="2">
        <v>1</v>
      </c>
      <c r="B680" s="2">
        <v>2019</v>
      </c>
      <c r="C680" s="2">
        <v>6</v>
      </c>
      <c r="D680" s="4">
        <v>97867.8</v>
      </c>
      <c r="E680" s="4">
        <v>210788</v>
      </c>
      <c r="F680" s="4">
        <v>157204</v>
      </c>
      <c r="G680" s="4">
        <v>2171.9</v>
      </c>
      <c r="H680" s="4">
        <v>45708.800000000003</v>
      </c>
      <c r="I680" s="4">
        <v>19598.400000000001</v>
      </c>
      <c r="J680" s="2">
        <v>486.7</v>
      </c>
      <c r="K680" s="4">
        <v>45801.2</v>
      </c>
      <c r="L680" s="4">
        <v>259646</v>
      </c>
      <c r="M680" s="4">
        <v>214166.2</v>
      </c>
      <c r="N680" s="2">
        <v>468</v>
      </c>
      <c r="O680" s="4">
        <v>3931.1</v>
      </c>
      <c r="P680" s="4">
        <v>136279.9</v>
      </c>
      <c r="Q680" s="4">
        <v>336198.3</v>
      </c>
      <c r="R680" s="4">
        <v>152140.70000000001</v>
      </c>
      <c r="S680" s="4">
        <v>20182.7</v>
      </c>
      <c r="T680" s="2">
        <v>0</v>
      </c>
      <c r="U680" s="2">
        <v>878.8</v>
      </c>
      <c r="V680" s="4">
        <v>2431.9</v>
      </c>
      <c r="W680" s="4">
        <v>1040</v>
      </c>
      <c r="X680" s="4">
        <v>2105</v>
      </c>
      <c r="Y680" s="4">
        <v>92445.5</v>
      </c>
      <c r="Z680" s="4">
        <v>1222676.2</v>
      </c>
      <c r="AA680" s="4">
        <v>2363695.2999999998</v>
      </c>
      <c r="AB680" s="4">
        <v>1374870.6</v>
      </c>
      <c r="AC680" s="4">
        <v>792017.4</v>
      </c>
      <c r="AD680" s="4">
        <v>1294574</v>
      </c>
      <c r="AE680" s="2">
        <v>0</v>
      </c>
      <c r="AF680" s="4">
        <v>90019</v>
      </c>
      <c r="AG680" s="2">
        <v>0</v>
      </c>
      <c r="AH680" s="2">
        <v>0</v>
      </c>
      <c r="AI680" s="2">
        <v>0</v>
      </c>
      <c r="AJ680" s="2">
        <v>0</v>
      </c>
      <c r="AK680" s="2">
        <v>0</v>
      </c>
      <c r="AL680" s="2">
        <v>0</v>
      </c>
      <c r="AM680" s="4">
        <v>36120</v>
      </c>
      <c r="AN680" s="3">
        <f t="shared" si="44"/>
        <v>1053439</v>
      </c>
      <c r="AO680">
        <f t="shared" si="45"/>
        <v>7795935.4000000004</v>
      </c>
      <c r="AP680">
        <f t="shared" si="46"/>
        <v>126139</v>
      </c>
      <c r="AQ680" s="3">
        <f t="shared" si="43"/>
        <v>8975513.4000000004</v>
      </c>
    </row>
    <row r="681" spans="1:43" x14ac:dyDescent="0.25">
      <c r="A681" s="2">
        <v>1</v>
      </c>
      <c r="B681" s="2">
        <v>2019</v>
      </c>
      <c r="C681" s="2">
        <v>7</v>
      </c>
      <c r="D681" s="4">
        <v>86541.5</v>
      </c>
      <c r="E681" s="4">
        <v>189434</v>
      </c>
      <c r="F681" s="4">
        <v>128791.1</v>
      </c>
      <c r="G681" s="4">
        <v>1851.3</v>
      </c>
      <c r="H681" s="4">
        <v>132647.5</v>
      </c>
      <c r="I681" s="4">
        <v>13484.5</v>
      </c>
      <c r="J681" s="2">
        <v>0</v>
      </c>
      <c r="K681" s="4">
        <v>18639.5</v>
      </c>
      <c r="L681" s="4">
        <v>208115.20000000001</v>
      </c>
      <c r="M681" s="4">
        <v>178045.9</v>
      </c>
      <c r="N681" s="2">
        <v>483</v>
      </c>
      <c r="O681" s="4">
        <v>5148.3999999999996</v>
      </c>
      <c r="P681" s="4">
        <v>110871.7</v>
      </c>
      <c r="Q681" s="4">
        <v>291045.7</v>
      </c>
      <c r="R681" s="4">
        <v>257529.60000000001</v>
      </c>
      <c r="S681" s="4">
        <v>23296</v>
      </c>
      <c r="T681" s="4">
        <v>5158.3999999999996</v>
      </c>
      <c r="U681" s="2">
        <v>0</v>
      </c>
      <c r="V681" s="4">
        <v>2196.6</v>
      </c>
      <c r="W681" s="2">
        <v>770.3</v>
      </c>
      <c r="X681" s="4">
        <v>2779.6</v>
      </c>
      <c r="Y681" s="4">
        <v>66872</v>
      </c>
      <c r="Z681" s="4">
        <v>1047095.4</v>
      </c>
      <c r="AA681" s="4">
        <v>2340515.6</v>
      </c>
      <c r="AB681" s="4">
        <v>1188940.2</v>
      </c>
      <c r="AC681" s="4">
        <v>1060107.3</v>
      </c>
      <c r="AD681" s="4">
        <v>1151604.2</v>
      </c>
      <c r="AE681" s="2">
        <v>0</v>
      </c>
      <c r="AF681" s="4">
        <v>94850.3</v>
      </c>
      <c r="AG681" s="2">
        <v>0</v>
      </c>
      <c r="AH681" s="2">
        <v>0</v>
      </c>
      <c r="AI681" s="2">
        <v>0</v>
      </c>
      <c r="AJ681" s="2">
        <v>0</v>
      </c>
      <c r="AK681" s="2">
        <v>0</v>
      </c>
      <c r="AL681" s="2">
        <v>0</v>
      </c>
      <c r="AM681" s="4">
        <v>31048.2</v>
      </c>
      <c r="AN681" s="3">
        <f t="shared" si="44"/>
        <v>957550.49999999988</v>
      </c>
      <c r="AO681">
        <f t="shared" si="45"/>
        <v>7554414</v>
      </c>
      <c r="AP681">
        <f t="shared" si="46"/>
        <v>125898.5</v>
      </c>
      <c r="AQ681" s="3">
        <f t="shared" si="43"/>
        <v>8637863</v>
      </c>
    </row>
    <row r="682" spans="1:43" x14ac:dyDescent="0.25">
      <c r="A682" s="2">
        <v>1</v>
      </c>
      <c r="B682" s="2">
        <v>2019</v>
      </c>
      <c r="C682" s="2">
        <v>8</v>
      </c>
      <c r="D682" s="4">
        <v>84636.1</v>
      </c>
      <c r="E682" s="4">
        <v>185229.9</v>
      </c>
      <c r="F682" s="4">
        <v>123473.5</v>
      </c>
      <c r="G682" s="4">
        <v>1571.4</v>
      </c>
      <c r="H682" s="4">
        <v>26559.4</v>
      </c>
      <c r="I682" s="4">
        <v>12616.8</v>
      </c>
      <c r="J682" s="2">
        <v>0</v>
      </c>
      <c r="K682" s="4">
        <v>17433.5</v>
      </c>
      <c r="L682" s="4">
        <v>205031.7</v>
      </c>
      <c r="M682" s="4">
        <v>172169.9</v>
      </c>
      <c r="N682" s="2">
        <v>454.7</v>
      </c>
      <c r="O682" s="4">
        <v>4579.3</v>
      </c>
      <c r="P682" s="4">
        <v>107668.7</v>
      </c>
      <c r="Q682" s="4">
        <v>291067</v>
      </c>
      <c r="R682" s="4">
        <v>48925.599999999999</v>
      </c>
      <c r="S682" s="4">
        <v>15742.1</v>
      </c>
      <c r="T682" s="4">
        <v>-5158.3999999999996</v>
      </c>
      <c r="U682" s="2">
        <v>0</v>
      </c>
      <c r="V682" s="4">
        <v>2183</v>
      </c>
      <c r="W682" s="2">
        <v>928.3</v>
      </c>
      <c r="X682" s="4">
        <v>4042.1</v>
      </c>
      <c r="Y682" s="4">
        <v>64514.3</v>
      </c>
      <c r="Z682" s="4">
        <v>1060714.3</v>
      </c>
      <c r="AA682" s="4">
        <v>2366646.2000000002</v>
      </c>
      <c r="AB682" s="4">
        <v>1192723.7</v>
      </c>
      <c r="AC682" s="4">
        <v>1230701.6000000001</v>
      </c>
      <c r="AD682" s="4">
        <v>1107685.7</v>
      </c>
      <c r="AE682" s="2">
        <v>0</v>
      </c>
      <c r="AF682" s="4">
        <v>89933.2</v>
      </c>
      <c r="AG682" s="2">
        <v>0</v>
      </c>
      <c r="AH682" s="2">
        <v>0</v>
      </c>
      <c r="AI682" s="2">
        <v>0</v>
      </c>
      <c r="AJ682" s="2">
        <v>0</v>
      </c>
      <c r="AK682" s="2">
        <v>0</v>
      </c>
      <c r="AL682" s="2">
        <v>0</v>
      </c>
      <c r="AM682" s="4">
        <v>30341</v>
      </c>
      <c r="AN682" s="3">
        <f t="shared" si="44"/>
        <v>828722.20000000007</v>
      </c>
      <c r="AO682">
        <f t="shared" si="45"/>
        <v>7493418.2000000002</v>
      </c>
      <c r="AP682">
        <f t="shared" si="46"/>
        <v>120274.2</v>
      </c>
      <c r="AQ682" s="3">
        <f t="shared" si="43"/>
        <v>8442414.5999999996</v>
      </c>
    </row>
    <row r="683" spans="1:43" x14ac:dyDescent="0.25">
      <c r="A683" s="2">
        <v>1</v>
      </c>
      <c r="B683" s="2">
        <v>2019</v>
      </c>
      <c r="C683" s="2">
        <v>9</v>
      </c>
      <c r="D683" s="4">
        <v>93413.3</v>
      </c>
      <c r="E683" s="4">
        <v>206229.8</v>
      </c>
      <c r="F683" s="4">
        <v>139927.29999999999</v>
      </c>
      <c r="G683" s="4">
        <v>1650.1</v>
      </c>
      <c r="H683" s="4">
        <v>28738.400000000001</v>
      </c>
      <c r="I683" s="4">
        <v>14646.4</v>
      </c>
      <c r="J683" s="2">
        <v>0</v>
      </c>
      <c r="K683" s="4">
        <v>19382.8</v>
      </c>
      <c r="L683" s="4">
        <v>217315.20000000001</v>
      </c>
      <c r="M683" s="4">
        <v>184637.2</v>
      </c>
      <c r="N683" s="2">
        <v>539.20000000000005</v>
      </c>
      <c r="O683" s="4">
        <v>5184.6000000000004</v>
      </c>
      <c r="P683" s="4">
        <v>127288</v>
      </c>
      <c r="Q683" s="4">
        <v>312995.5</v>
      </c>
      <c r="R683" s="4">
        <v>197160.6</v>
      </c>
      <c r="S683" s="4">
        <v>30104</v>
      </c>
      <c r="T683" s="2">
        <v>0</v>
      </c>
      <c r="U683" s="4">
        <v>144475.79999999999</v>
      </c>
      <c r="V683" s="4">
        <v>2077.1999999999998</v>
      </c>
      <c r="W683" s="2">
        <v>762.9</v>
      </c>
      <c r="X683" s="4">
        <v>3219.7</v>
      </c>
      <c r="Y683" s="4">
        <v>67382.399999999994</v>
      </c>
      <c r="Z683" s="4">
        <v>1119034.2</v>
      </c>
      <c r="AA683" s="4">
        <v>2465395.1</v>
      </c>
      <c r="AB683" s="4">
        <v>1205606.7</v>
      </c>
      <c r="AC683" s="4">
        <v>793734.8</v>
      </c>
      <c r="AD683" s="4">
        <v>892799.8</v>
      </c>
      <c r="AE683" s="2">
        <v>0</v>
      </c>
      <c r="AF683" s="4">
        <v>75970.7</v>
      </c>
      <c r="AG683" s="2">
        <v>0</v>
      </c>
      <c r="AH683" s="2">
        <v>0</v>
      </c>
      <c r="AI683" s="2">
        <v>0</v>
      </c>
      <c r="AJ683" s="2">
        <v>0</v>
      </c>
      <c r="AK683" s="2">
        <v>0</v>
      </c>
      <c r="AL683" s="2">
        <v>0</v>
      </c>
      <c r="AM683" s="4">
        <v>32679.7</v>
      </c>
      <c r="AN683" s="3">
        <f t="shared" si="44"/>
        <v>905940.5</v>
      </c>
      <c r="AO683">
        <f t="shared" si="45"/>
        <v>7367760.5</v>
      </c>
      <c r="AP683">
        <f t="shared" si="46"/>
        <v>108650.4</v>
      </c>
      <c r="AQ683" s="3">
        <f t="shared" si="43"/>
        <v>8382351.4000000004</v>
      </c>
    </row>
    <row r="684" spans="1:43" x14ac:dyDescent="0.25">
      <c r="A684" s="2">
        <v>1</v>
      </c>
      <c r="B684" s="2">
        <v>2019</v>
      </c>
      <c r="C684" s="2">
        <v>10</v>
      </c>
      <c r="D684" s="4">
        <v>89090.7</v>
      </c>
      <c r="E684" s="4">
        <v>194364.7</v>
      </c>
      <c r="F684" s="4">
        <v>145240</v>
      </c>
      <c r="G684" s="4">
        <v>1999.2</v>
      </c>
      <c r="H684" s="4">
        <v>-65657.600000000006</v>
      </c>
      <c r="I684" s="4">
        <v>22552.5</v>
      </c>
      <c r="J684" s="2">
        <v>0</v>
      </c>
      <c r="K684" s="4">
        <v>27496.400000000001</v>
      </c>
      <c r="L684" s="4">
        <v>237827.3</v>
      </c>
      <c r="M684" s="4">
        <v>226126.4</v>
      </c>
      <c r="N684" s="2">
        <v>430.1</v>
      </c>
      <c r="O684" s="4">
        <v>4040.3</v>
      </c>
      <c r="P684" s="4">
        <v>112920.9</v>
      </c>
      <c r="Q684" s="4">
        <v>293146.59999999998</v>
      </c>
      <c r="R684" s="4">
        <v>147686</v>
      </c>
      <c r="S684" s="4">
        <v>53378.1</v>
      </c>
      <c r="T684" s="4">
        <v>5475.8</v>
      </c>
      <c r="U684" s="4">
        <v>35600.400000000001</v>
      </c>
      <c r="V684" s="4">
        <v>1896.3</v>
      </c>
      <c r="W684" s="2">
        <v>20.9</v>
      </c>
      <c r="X684" s="4">
        <v>2293.6</v>
      </c>
      <c r="Y684" s="4">
        <v>74863.3</v>
      </c>
      <c r="Z684" s="4">
        <v>1071537.5</v>
      </c>
      <c r="AA684" s="4">
        <v>2396072.4</v>
      </c>
      <c r="AB684" s="4">
        <v>1167162.2</v>
      </c>
      <c r="AC684" s="4">
        <v>953748.1</v>
      </c>
      <c r="AD684" s="4">
        <v>1836778.5</v>
      </c>
      <c r="AE684" s="2">
        <v>0</v>
      </c>
      <c r="AF684" s="4">
        <v>68097.399999999994</v>
      </c>
      <c r="AG684" s="2">
        <v>0</v>
      </c>
      <c r="AH684" s="2">
        <v>0</v>
      </c>
      <c r="AI684" s="2">
        <v>0</v>
      </c>
      <c r="AJ684" s="2">
        <v>0</v>
      </c>
      <c r="AK684" s="2">
        <v>0</v>
      </c>
      <c r="AL684" s="2">
        <v>0</v>
      </c>
      <c r="AM684" s="4">
        <v>32714.799999999999</v>
      </c>
      <c r="AN684" s="3">
        <f t="shared" si="44"/>
        <v>879039.6</v>
      </c>
      <c r="AO684">
        <f t="shared" si="45"/>
        <v>8157051</v>
      </c>
      <c r="AP684">
        <f t="shared" si="46"/>
        <v>100812.2</v>
      </c>
      <c r="AQ684" s="3">
        <f t="shared" si="43"/>
        <v>9136902.7999999989</v>
      </c>
    </row>
    <row r="685" spans="1:43" x14ac:dyDescent="0.25">
      <c r="A685" s="2">
        <v>1</v>
      </c>
      <c r="B685" s="2">
        <v>2019</v>
      </c>
      <c r="C685" s="2">
        <v>11</v>
      </c>
      <c r="D685" s="4">
        <v>95343.2</v>
      </c>
      <c r="E685" s="4">
        <v>206617.60000000001</v>
      </c>
      <c r="F685" s="4">
        <v>171641.2</v>
      </c>
      <c r="G685" s="4">
        <v>2218</v>
      </c>
      <c r="H685" s="4">
        <v>53272.6</v>
      </c>
      <c r="I685" s="4">
        <v>25688</v>
      </c>
      <c r="J685" s="2">
        <v>0</v>
      </c>
      <c r="K685" s="4">
        <v>31924.1</v>
      </c>
      <c r="L685" s="4">
        <v>263953.5</v>
      </c>
      <c r="M685" s="4">
        <v>217368</v>
      </c>
      <c r="N685" s="2">
        <v>280.10000000000002</v>
      </c>
      <c r="O685" s="4">
        <v>5007.1000000000004</v>
      </c>
      <c r="P685" s="4">
        <v>120591.6</v>
      </c>
      <c r="Q685" s="4">
        <v>318344.40000000002</v>
      </c>
      <c r="R685" s="4">
        <v>178806.2</v>
      </c>
      <c r="S685" s="4">
        <v>39247.1</v>
      </c>
      <c r="T685" s="4">
        <v>60322.7</v>
      </c>
      <c r="U685" s="4">
        <v>39845.9</v>
      </c>
      <c r="V685" s="4">
        <v>1904.3</v>
      </c>
      <c r="W685" s="2">
        <v>324</v>
      </c>
      <c r="X685" s="4">
        <v>3129.8</v>
      </c>
      <c r="Y685" s="4">
        <v>93656.9</v>
      </c>
      <c r="Z685" s="4">
        <v>1116986.2</v>
      </c>
      <c r="AA685" s="4">
        <v>2483249.7000000002</v>
      </c>
      <c r="AB685" s="4">
        <v>1321346.8</v>
      </c>
      <c r="AC685" s="4">
        <v>950431.3</v>
      </c>
      <c r="AD685" s="4">
        <v>1337723.2</v>
      </c>
      <c r="AE685" s="2">
        <v>0</v>
      </c>
      <c r="AF685" s="4">
        <v>78451.899999999994</v>
      </c>
      <c r="AG685" s="2">
        <v>0</v>
      </c>
      <c r="AH685" s="2">
        <v>0</v>
      </c>
      <c r="AI685" s="2">
        <v>0</v>
      </c>
      <c r="AJ685" s="2">
        <v>0</v>
      </c>
      <c r="AK685" s="2">
        <v>0</v>
      </c>
      <c r="AL685" s="2">
        <v>0</v>
      </c>
      <c r="AM685" s="4">
        <v>22080.3</v>
      </c>
      <c r="AN685" s="3">
        <f t="shared" si="44"/>
        <v>1068026.2</v>
      </c>
      <c r="AO685">
        <f t="shared" si="45"/>
        <v>8071197.2999999998</v>
      </c>
      <c r="AP685">
        <f t="shared" si="46"/>
        <v>100532.2</v>
      </c>
      <c r="AQ685" s="3">
        <f t="shared" si="43"/>
        <v>9239755.6999999993</v>
      </c>
    </row>
    <row r="686" spans="1:43" x14ac:dyDescent="0.25">
      <c r="A686" s="2">
        <v>1</v>
      </c>
      <c r="B686" s="2">
        <v>2019</v>
      </c>
      <c r="C686" s="2">
        <v>12</v>
      </c>
      <c r="D686" s="4">
        <v>122651</v>
      </c>
      <c r="E686" s="4">
        <v>260577.1</v>
      </c>
      <c r="F686" s="4">
        <v>275586.7</v>
      </c>
      <c r="G686" s="4">
        <v>4492</v>
      </c>
      <c r="H686" s="4">
        <v>115040.5</v>
      </c>
      <c r="I686" s="4">
        <v>43044.7</v>
      </c>
      <c r="J686" s="2">
        <v>0</v>
      </c>
      <c r="K686" s="4">
        <v>68902.100000000006</v>
      </c>
      <c r="L686" s="4">
        <v>401345</v>
      </c>
      <c r="M686" s="4">
        <v>316075</v>
      </c>
      <c r="N686" s="2">
        <v>318</v>
      </c>
      <c r="O686" s="4">
        <v>4328.1000000000004</v>
      </c>
      <c r="P686" s="4">
        <v>145357</v>
      </c>
      <c r="Q686" s="4">
        <v>403820.2</v>
      </c>
      <c r="R686" s="4">
        <v>216607.3</v>
      </c>
      <c r="S686" s="4">
        <v>58885.1</v>
      </c>
      <c r="T686" s="4">
        <v>96449.8</v>
      </c>
      <c r="U686" s="4">
        <v>53011.3</v>
      </c>
      <c r="V686" s="4">
        <v>2041.4</v>
      </c>
      <c r="W686" s="2">
        <v>387</v>
      </c>
      <c r="X686" s="4">
        <v>5465</v>
      </c>
      <c r="Y686" s="4">
        <v>102899.6</v>
      </c>
      <c r="Z686" s="4">
        <v>1194498</v>
      </c>
      <c r="AA686" s="4">
        <v>2957725</v>
      </c>
      <c r="AB686" s="4">
        <v>1415716.4</v>
      </c>
      <c r="AC686" s="4">
        <v>2001821.2</v>
      </c>
      <c r="AD686" s="4">
        <v>1417266.6</v>
      </c>
      <c r="AE686" s="2">
        <v>0</v>
      </c>
      <c r="AF686" s="4">
        <v>87806</v>
      </c>
      <c r="AG686" s="2">
        <v>0</v>
      </c>
      <c r="AH686" s="2">
        <v>0</v>
      </c>
      <c r="AI686" s="2">
        <v>0</v>
      </c>
      <c r="AJ686" s="2">
        <v>0</v>
      </c>
      <c r="AK686" s="2">
        <v>0</v>
      </c>
      <c r="AL686" s="2">
        <v>0</v>
      </c>
      <c r="AM686" s="4">
        <v>44029.4</v>
      </c>
      <c r="AN686" s="3">
        <f t="shared" si="44"/>
        <v>1607714.1</v>
      </c>
      <c r="AO686">
        <f t="shared" si="45"/>
        <v>10076597</v>
      </c>
      <c r="AP686">
        <f t="shared" si="46"/>
        <v>131835.4</v>
      </c>
      <c r="AQ686" s="3">
        <f t="shared" si="43"/>
        <v>11816146.5</v>
      </c>
    </row>
    <row r="687" spans="1:43" x14ac:dyDescent="0.25">
      <c r="A687" s="2">
        <v>2</v>
      </c>
      <c r="B687" s="2">
        <v>2019</v>
      </c>
      <c r="C687" s="2">
        <v>1</v>
      </c>
      <c r="D687" s="4">
        <v>112087</v>
      </c>
      <c r="E687" s="4">
        <v>830262.2</v>
      </c>
      <c r="F687" s="4">
        <v>1073692.7</v>
      </c>
      <c r="G687" s="2">
        <v>337</v>
      </c>
      <c r="H687" s="4">
        <v>24033.8</v>
      </c>
      <c r="I687" s="2">
        <v>0</v>
      </c>
      <c r="J687" s="2">
        <v>0</v>
      </c>
      <c r="K687" s="4">
        <v>8014.8</v>
      </c>
      <c r="L687" s="4">
        <v>41024.1</v>
      </c>
      <c r="M687" s="2">
        <v>0</v>
      </c>
      <c r="N687" s="2">
        <v>0</v>
      </c>
      <c r="O687" s="4">
        <v>1338.8</v>
      </c>
      <c r="P687" s="4">
        <v>40617.4</v>
      </c>
      <c r="Q687" s="4">
        <v>171978.2</v>
      </c>
      <c r="R687" s="4">
        <v>103727.7</v>
      </c>
      <c r="S687" s="4">
        <v>5139.3999999999996</v>
      </c>
      <c r="T687" s="4">
        <v>10982.4</v>
      </c>
      <c r="U687" s="2">
        <v>0</v>
      </c>
      <c r="V687" s="2">
        <v>931</v>
      </c>
      <c r="W687" s="2">
        <v>402.1</v>
      </c>
      <c r="X687" s="2">
        <v>836.9</v>
      </c>
      <c r="Y687" s="4">
        <v>47158</v>
      </c>
      <c r="Z687" s="4">
        <v>811213.8</v>
      </c>
      <c r="AA687" s="4">
        <v>1389809.1</v>
      </c>
      <c r="AB687" s="4">
        <v>1000689.9</v>
      </c>
      <c r="AC687" s="4">
        <v>1174252.1000000001</v>
      </c>
      <c r="AD687" s="4">
        <v>2071902.8</v>
      </c>
      <c r="AE687" s="2">
        <v>0</v>
      </c>
      <c r="AF687" s="4">
        <v>693212</v>
      </c>
      <c r="AG687" s="2">
        <v>0</v>
      </c>
      <c r="AH687" s="4">
        <v>1052708.8</v>
      </c>
      <c r="AI687" s="2">
        <v>0</v>
      </c>
      <c r="AJ687" s="2">
        <v>0</v>
      </c>
      <c r="AK687" s="4">
        <v>241758.4</v>
      </c>
      <c r="AL687" s="4">
        <v>80849.100000000006</v>
      </c>
      <c r="AM687" s="2">
        <v>0</v>
      </c>
      <c r="AN687" s="3">
        <f t="shared" si="44"/>
        <v>2089451.6</v>
      </c>
      <c r="AO687">
        <f t="shared" si="45"/>
        <v>6830979.6000000006</v>
      </c>
      <c r="AP687">
        <f t="shared" si="46"/>
        <v>2068528.3</v>
      </c>
      <c r="AQ687" s="3">
        <f t="shared" si="43"/>
        <v>10988959.500000002</v>
      </c>
    </row>
    <row r="688" spans="1:43" x14ac:dyDescent="0.25">
      <c r="A688" s="2">
        <v>2</v>
      </c>
      <c r="B688" s="2">
        <v>2019</v>
      </c>
      <c r="C688" s="2">
        <v>2</v>
      </c>
      <c r="D688" s="4">
        <v>127092.5</v>
      </c>
      <c r="E688" s="4">
        <v>993470.5</v>
      </c>
      <c r="F688" s="4">
        <v>1197932.8999999999</v>
      </c>
      <c r="G688" s="2">
        <v>319.10000000000002</v>
      </c>
      <c r="H688" s="4">
        <v>24919.4</v>
      </c>
      <c r="I688" s="2">
        <v>0</v>
      </c>
      <c r="J688" s="2">
        <v>0</v>
      </c>
      <c r="K688" s="4">
        <v>8707.2999999999993</v>
      </c>
      <c r="L688" s="4">
        <v>42959.5</v>
      </c>
      <c r="M688" s="2">
        <v>0</v>
      </c>
      <c r="N688" s="2">
        <v>0</v>
      </c>
      <c r="O688" s="4">
        <v>1648.1</v>
      </c>
      <c r="P688" s="4">
        <v>47906.6</v>
      </c>
      <c r="Q688" s="4">
        <v>185409.9</v>
      </c>
      <c r="R688" s="4">
        <v>116936</v>
      </c>
      <c r="S688" s="4">
        <v>140178.20000000001</v>
      </c>
      <c r="T688" s="4">
        <v>10795.1</v>
      </c>
      <c r="U688" s="4">
        <v>17293.7</v>
      </c>
      <c r="V688" s="2">
        <v>913.7</v>
      </c>
      <c r="W688" s="2">
        <v>283.5</v>
      </c>
      <c r="X688" s="2">
        <v>700.3</v>
      </c>
      <c r="Y688" s="4">
        <v>54926.1</v>
      </c>
      <c r="Z688" s="4">
        <v>843011.6</v>
      </c>
      <c r="AA688" s="4">
        <v>1478584.5</v>
      </c>
      <c r="AB688" s="4">
        <v>1008582.4</v>
      </c>
      <c r="AC688" s="4">
        <v>1000753.7</v>
      </c>
      <c r="AD688" s="4">
        <v>2405838.2999999998</v>
      </c>
      <c r="AE688" s="4">
        <v>20995.8</v>
      </c>
      <c r="AF688" s="4">
        <v>395149.8</v>
      </c>
      <c r="AG688" s="2">
        <v>0</v>
      </c>
      <c r="AH688" s="4">
        <v>1201470.3999999999</v>
      </c>
      <c r="AI688" s="2">
        <v>0</v>
      </c>
      <c r="AJ688" s="2">
        <v>0</v>
      </c>
      <c r="AK688" s="4">
        <v>326040</v>
      </c>
      <c r="AL688" s="4">
        <v>107364.1</v>
      </c>
      <c r="AM688" s="2">
        <v>0</v>
      </c>
      <c r="AN688" s="3">
        <f t="shared" si="44"/>
        <v>2395401.1999999997</v>
      </c>
      <c r="AO688">
        <f t="shared" si="45"/>
        <v>7313761.6999999993</v>
      </c>
      <c r="AP688">
        <f t="shared" si="46"/>
        <v>2051020.1</v>
      </c>
      <c r="AQ688" s="3">
        <f t="shared" si="43"/>
        <v>11760182.999999998</v>
      </c>
    </row>
    <row r="689" spans="1:43" x14ac:dyDescent="0.25">
      <c r="A689" s="2">
        <v>2</v>
      </c>
      <c r="B689" s="2">
        <v>2019</v>
      </c>
      <c r="C689" s="2">
        <v>3</v>
      </c>
      <c r="D689" s="4">
        <v>90135.3</v>
      </c>
      <c r="E689" s="4">
        <v>566929.19999999995</v>
      </c>
      <c r="F689" s="4">
        <v>690061.4</v>
      </c>
      <c r="G689" s="2">
        <v>317.89999999999998</v>
      </c>
      <c r="H689" s="4">
        <v>19848.7</v>
      </c>
      <c r="I689" s="2">
        <v>0</v>
      </c>
      <c r="J689" s="2">
        <v>0</v>
      </c>
      <c r="K689" s="4">
        <v>5106.3</v>
      </c>
      <c r="L689" s="4">
        <v>33551.5</v>
      </c>
      <c r="M689" s="2">
        <v>0</v>
      </c>
      <c r="N689" s="2">
        <v>0</v>
      </c>
      <c r="O689" s="4">
        <v>2039.6</v>
      </c>
      <c r="P689" s="4">
        <v>38314.199999999997</v>
      </c>
      <c r="Q689" s="4">
        <v>167986.6</v>
      </c>
      <c r="R689" s="4">
        <v>82510.399999999994</v>
      </c>
      <c r="S689" s="4">
        <v>8372.2999999999993</v>
      </c>
      <c r="T689" s="4">
        <v>8434.4</v>
      </c>
      <c r="U689" s="2">
        <v>0</v>
      </c>
      <c r="V689" s="2">
        <v>878.8</v>
      </c>
      <c r="W689" s="2">
        <v>278.10000000000002</v>
      </c>
      <c r="X689" s="2">
        <v>738.9</v>
      </c>
      <c r="Y689" s="4">
        <v>46369.3</v>
      </c>
      <c r="Z689" s="4">
        <v>779950.6</v>
      </c>
      <c r="AA689" s="4">
        <v>1327956.5</v>
      </c>
      <c r="AB689" s="4">
        <v>921101.9</v>
      </c>
      <c r="AC689" s="4">
        <v>971089.6</v>
      </c>
      <c r="AD689" s="4">
        <v>2329975.2000000002</v>
      </c>
      <c r="AE689" s="2">
        <v>0</v>
      </c>
      <c r="AF689" s="4">
        <v>471581.9</v>
      </c>
      <c r="AG689" s="2">
        <v>0</v>
      </c>
      <c r="AH689" s="4">
        <v>1285025</v>
      </c>
      <c r="AI689" s="2">
        <v>0</v>
      </c>
      <c r="AJ689" s="2">
        <v>0</v>
      </c>
      <c r="AK689" s="4">
        <v>376368</v>
      </c>
      <c r="AL689" s="4">
        <v>57628.1</v>
      </c>
      <c r="AM689" s="2">
        <v>0</v>
      </c>
      <c r="AN689" s="3">
        <f t="shared" si="44"/>
        <v>1405950.2999999998</v>
      </c>
      <c r="AO689">
        <f t="shared" si="45"/>
        <v>6685996.4000000004</v>
      </c>
      <c r="AP689">
        <f t="shared" si="46"/>
        <v>2190603</v>
      </c>
      <c r="AQ689" s="3">
        <f t="shared" si="43"/>
        <v>10282549.699999999</v>
      </c>
    </row>
    <row r="690" spans="1:43" x14ac:dyDescent="0.25">
      <c r="A690" s="2">
        <v>2</v>
      </c>
      <c r="B690" s="2">
        <v>2019</v>
      </c>
      <c r="C690" s="2">
        <v>4</v>
      </c>
      <c r="D690" s="4">
        <v>83503.100000000006</v>
      </c>
      <c r="E690" s="4">
        <v>495029.4</v>
      </c>
      <c r="F690" s="4">
        <v>608730.1</v>
      </c>
      <c r="G690" s="2">
        <v>392.1</v>
      </c>
      <c r="H690" s="4">
        <v>16595.8</v>
      </c>
      <c r="I690" s="2">
        <v>0</v>
      </c>
      <c r="J690" s="2">
        <v>0</v>
      </c>
      <c r="K690" s="4">
        <v>4535</v>
      </c>
      <c r="L690" s="4">
        <v>29513</v>
      </c>
      <c r="M690" s="2">
        <v>0</v>
      </c>
      <c r="N690" s="2">
        <v>0</v>
      </c>
      <c r="O690" s="4">
        <v>1496.5</v>
      </c>
      <c r="P690" s="4">
        <v>36031.599999999999</v>
      </c>
      <c r="Q690" s="4">
        <v>178024.9</v>
      </c>
      <c r="R690" s="4">
        <v>92879.2</v>
      </c>
      <c r="S690" s="4">
        <v>38723.599999999999</v>
      </c>
      <c r="T690" s="4">
        <v>13694</v>
      </c>
      <c r="U690" s="2">
        <v>0</v>
      </c>
      <c r="V690" s="2">
        <v>837.7</v>
      </c>
      <c r="W690" s="2">
        <v>305.2</v>
      </c>
      <c r="X690" s="2">
        <v>530.20000000000005</v>
      </c>
      <c r="Y690" s="4">
        <v>44074.400000000001</v>
      </c>
      <c r="Z690" s="4">
        <v>761192.1</v>
      </c>
      <c r="AA690" s="4">
        <v>1257871.5</v>
      </c>
      <c r="AB690" s="4">
        <v>925658.7</v>
      </c>
      <c r="AC690" s="4">
        <v>804556.80000000005</v>
      </c>
      <c r="AD690" s="4">
        <v>2343261</v>
      </c>
      <c r="AE690" s="4">
        <v>15138.6</v>
      </c>
      <c r="AF690" s="4">
        <v>403714.8</v>
      </c>
      <c r="AG690" s="2">
        <v>0</v>
      </c>
      <c r="AH690" s="4">
        <v>1229988.6000000001</v>
      </c>
      <c r="AI690" s="2">
        <v>0</v>
      </c>
      <c r="AJ690" s="2">
        <v>0</v>
      </c>
      <c r="AK690" s="4">
        <v>335689.4</v>
      </c>
      <c r="AL690" s="4">
        <v>56149.3</v>
      </c>
      <c r="AM690" s="4">
        <v>1079.5</v>
      </c>
      <c r="AN690" s="3">
        <f t="shared" si="44"/>
        <v>1238298.5000000002</v>
      </c>
      <c r="AO690">
        <f t="shared" si="45"/>
        <v>6499137.3999999994</v>
      </c>
      <c r="AP690">
        <f t="shared" si="46"/>
        <v>2041760.2</v>
      </c>
      <c r="AQ690" s="3">
        <f t="shared" si="43"/>
        <v>9779196.0999999996</v>
      </c>
    </row>
    <row r="691" spans="1:43" x14ac:dyDescent="0.25">
      <c r="A691" s="2">
        <v>2</v>
      </c>
      <c r="B691" s="2">
        <v>2019</v>
      </c>
      <c r="C691" s="2">
        <v>5</v>
      </c>
      <c r="D691" s="4">
        <v>74901.3</v>
      </c>
      <c r="E691" s="4">
        <v>449039.4</v>
      </c>
      <c r="F691" s="4">
        <v>507544.2</v>
      </c>
      <c r="G691" s="2">
        <v>231.3</v>
      </c>
      <c r="H691" s="4">
        <v>12413.5</v>
      </c>
      <c r="I691" s="2">
        <v>0</v>
      </c>
      <c r="J691" s="2">
        <v>0</v>
      </c>
      <c r="K691" s="4">
        <v>2842.6</v>
      </c>
      <c r="L691" s="4">
        <v>19213.900000000001</v>
      </c>
      <c r="M691" s="2">
        <v>0</v>
      </c>
      <c r="N691" s="2">
        <v>0</v>
      </c>
      <c r="O691" s="4">
        <v>1392</v>
      </c>
      <c r="P691" s="4">
        <v>36528.1</v>
      </c>
      <c r="Q691" s="4">
        <v>159310.5</v>
      </c>
      <c r="R691" s="4">
        <v>90726</v>
      </c>
      <c r="S691" s="4">
        <v>56186.5</v>
      </c>
      <c r="T691" s="2">
        <v>0</v>
      </c>
      <c r="U691" s="2">
        <v>0</v>
      </c>
      <c r="V691" s="2">
        <v>854.2</v>
      </c>
      <c r="W691" s="2">
        <v>317.2</v>
      </c>
      <c r="X691" s="2">
        <v>736.8</v>
      </c>
      <c r="Y691" s="4">
        <v>44326.5</v>
      </c>
      <c r="Z691" s="4">
        <v>734266.9</v>
      </c>
      <c r="AA691" s="4">
        <v>1198247.8999999999</v>
      </c>
      <c r="AB691" s="4">
        <v>857201.9</v>
      </c>
      <c r="AC691" s="4">
        <v>809042.1</v>
      </c>
      <c r="AD691" s="4">
        <v>2285393.6</v>
      </c>
      <c r="AE691" s="2">
        <v>0</v>
      </c>
      <c r="AF691" s="4">
        <v>378372.8</v>
      </c>
      <c r="AG691" s="2">
        <v>0</v>
      </c>
      <c r="AH691" s="4">
        <v>1235090.8</v>
      </c>
      <c r="AI691" s="2">
        <v>0</v>
      </c>
      <c r="AJ691" s="2">
        <v>0</v>
      </c>
      <c r="AK691" s="4">
        <v>343265.6</v>
      </c>
      <c r="AL691" s="4">
        <v>48444.9</v>
      </c>
      <c r="AM691" s="4">
        <v>-1079.5</v>
      </c>
      <c r="AN691" s="3">
        <f t="shared" si="44"/>
        <v>1066186.2</v>
      </c>
      <c r="AO691">
        <f t="shared" si="45"/>
        <v>6274530.1999999993</v>
      </c>
      <c r="AP691">
        <f t="shared" si="46"/>
        <v>2004094.6</v>
      </c>
      <c r="AQ691" s="3">
        <f t="shared" si="43"/>
        <v>9344811</v>
      </c>
    </row>
    <row r="692" spans="1:43" x14ac:dyDescent="0.25">
      <c r="A692" s="2">
        <v>2</v>
      </c>
      <c r="B692" s="2">
        <v>2019</v>
      </c>
      <c r="C692" s="2">
        <v>6</v>
      </c>
      <c r="D692" s="4">
        <v>63142.5</v>
      </c>
      <c r="E692" s="4">
        <v>379153.1</v>
      </c>
      <c r="F692" s="4">
        <v>410385.4</v>
      </c>
      <c r="G692" s="2">
        <v>202.1</v>
      </c>
      <c r="H692" s="4">
        <v>7848.4</v>
      </c>
      <c r="I692" s="2">
        <v>0</v>
      </c>
      <c r="J692" s="2">
        <v>0</v>
      </c>
      <c r="K692" s="4">
        <v>1303.0999999999999</v>
      </c>
      <c r="L692" s="4">
        <v>12340.7</v>
      </c>
      <c r="M692" s="2">
        <v>0</v>
      </c>
      <c r="N692" s="2">
        <v>0</v>
      </c>
      <c r="O692" s="4">
        <v>1344.2</v>
      </c>
      <c r="P692" s="4">
        <v>34118.400000000001</v>
      </c>
      <c r="Q692" s="4">
        <v>152270.39999999999</v>
      </c>
      <c r="R692" s="4">
        <v>94190.1</v>
      </c>
      <c r="S692" s="4">
        <v>-168062.5</v>
      </c>
      <c r="T692" s="2">
        <v>0</v>
      </c>
      <c r="U692" s="2">
        <v>0</v>
      </c>
      <c r="V692" s="2">
        <v>855.9</v>
      </c>
      <c r="W692" s="2">
        <v>309</v>
      </c>
      <c r="X692" s="2">
        <v>715.8</v>
      </c>
      <c r="Y692" s="4">
        <v>38300.800000000003</v>
      </c>
      <c r="Z692" s="4">
        <v>722740.4</v>
      </c>
      <c r="AA692" s="4">
        <v>1111148.5</v>
      </c>
      <c r="AB692" s="4">
        <v>707668</v>
      </c>
      <c r="AC692" s="4">
        <v>787849</v>
      </c>
      <c r="AD692" s="4">
        <v>2197027.2999999998</v>
      </c>
      <c r="AE692" s="2">
        <v>0</v>
      </c>
      <c r="AF692" s="4">
        <v>339722.3</v>
      </c>
      <c r="AG692" s="2">
        <v>0</v>
      </c>
      <c r="AH692" s="4">
        <v>1128873.3999999999</v>
      </c>
      <c r="AI692" s="2">
        <v>0</v>
      </c>
      <c r="AJ692" s="2">
        <v>0</v>
      </c>
      <c r="AK692" s="4">
        <v>328168.59999999998</v>
      </c>
      <c r="AL692" s="4">
        <v>44091.7</v>
      </c>
      <c r="AM692" s="2">
        <v>0</v>
      </c>
      <c r="AN692" s="3">
        <f t="shared" si="44"/>
        <v>874375.29999999993</v>
      </c>
      <c r="AO692">
        <f t="shared" si="45"/>
        <v>5680475.2999999998</v>
      </c>
      <c r="AP692">
        <f t="shared" si="46"/>
        <v>1840855.9999999998</v>
      </c>
      <c r="AQ692" s="3">
        <f t="shared" si="43"/>
        <v>8395706.5999999996</v>
      </c>
    </row>
    <row r="693" spans="1:43" x14ac:dyDescent="0.25">
      <c r="A693" s="2">
        <v>2</v>
      </c>
      <c r="B693" s="2">
        <v>2019</v>
      </c>
      <c r="C693" s="2">
        <v>7</v>
      </c>
      <c r="D693" s="4">
        <v>56976</v>
      </c>
      <c r="E693" s="4">
        <v>368968.2</v>
      </c>
      <c r="F693" s="4">
        <v>353262.7</v>
      </c>
      <c r="G693" s="2">
        <v>196.1</v>
      </c>
      <c r="H693" s="4">
        <v>8840.7999999999993</v>
      </c>
      <c r="I693" s="2">
        <v>0</v>
      </c>
      <c r="J693" s="2">
        <v>0</v>
      </c>
      <c r="K693" s="4">
        <v>1215.7</v>
      </c>
      <c r="L693" s="4">
        <v>9519.1</v>
      </c>
      <c r="M693" s="2">
        <v>0</v>
      </c>
      <c r="N693" s="2">
        <v>0</v>
      </c>
      <c r="O693" s="4">
        <v>1253.4000000000001</v>
      </c>
      <c r="P693" s="4">
        <v>29683.5</v>
      </c>
      <c r="Q693" s="4">
        <v>139517.6</v>
      </c>
      <c r="R693" s="4">
        <v>93099.9</v>
      </c>
      <c r="S693" s="4">
        <v>124891.4</v>
      </c>
      <c r="T693" s="2">
        <v>0</v>
      </c>
      <c r="U693" s="4">
        <v>52717.9</v>
      </c>
      <c r="V693" s="2">
        <v>865.5</v>
      </c>
      <c r="W693" s="2">
        <v>324.3</v>
      </c>
      <c r="X693" s="2">
        <v>584.79999999999995</v>
      </c>
      <c r="Y693" s="4">
        <v>29757.8</v>
      </c>
      <c r="Z693" s="4">
        <v>689074.2</v>
      </c>
      <c r="AA693" s="4">
        <v>1044837.2</v>
      </c>
      <c r="AB693" s="4">
        <v>778378.4</v>
      </c>
      <c r="AC693" s="4">
        <v>1103586.6000000001</v>
      </c>
      <c r="AD693" s="4">
        <v>2141747.7999999998</v>
      </c>
      <c r="AE693" s="2">
        <v>0</v>
      </c>
      <c r="AF693" s="4">
        <v>358301.9</v>
      </c>
      <c r="AG693" s="2">
        <v>0</v>
      </c>
      <c r="AH693" s="4">
        <v>1147054.5</v>
      </c>
      <c r="AI693" s="2">
        <v>0</v>
      </c>
      <c r="AJ693" s="2">
        <v>0</v>
      </c>
      <c r="AK693" s="4">
        <v>365940.1</v>
      </c>
      <c r="AL693" s="4">
        <v>41836.800000000003</v>
      </c>
      <c r="AM693" s="2">
        <v>0</v>
      </c>
      <c r="AN693" s="3">
        <f t="shared" si="44"/>
        <v>798978.6</v>
      </c>
      <c r="AO693">
        <f t="shared" si="45"/>
        <v>6230320.2999999998</v>
      </c>
      <c r="AP693">
        <f t="shared" si="46"/>
        <v>1913133.3</v>
      </c>
      <c r="AQ693" s="3">
        <f t="shared" si="43"/>
        <v>8942432.1999999993</v>
      </c>
    </row>
    <row r="694" spans="1:43" x14ac:dyDescent="0.25">
      <c r="A694" s="2">
        <v>2</v>
      </c>
      <c r="B694" s="2">
        <v>2019</v>
      </c>
      <c r="C694" s="2">
        <v>8</v>
      </c>
      <c r="D694" s="4">
        <v>56468.800000000003</v>
      </c>
      <c r="E694" s="4">
        <v>364124.1</v>
      </c>
      <c r="F694" s="4">
        <v>356597.4</v>
      </c>
      <c r="G694" s="2">
        <v>581.70000000000005</v>
      </c>
      <c r="H694" s="4">
        <v>7958.4</v>
      </c>
      <c r="I694" s="2">
        <v>0</v>
      </c>
      <c r="J694" s="2">
        <v>0</v>
      </c>
      <c r="K694" s="4">
        <v>1294</v>
      </c>
      <c r="L694" s="4">
        <v>10492.9</v>
      </c>
      <c r="M694" s="2">
        <v>0</v>
      </c>
      <c r="N694" s="2">
        <v>0</v>
      </c>
      <c r="O694" s="4">
        <v>1427.9</v>
      </c>
      <c r="P694" s="4">
        <v>27424.2</v>
      </c>
      <c r="Q694" s="4">
        <v>143301</v>
      </c>
      <c r="R694" s="4">
        <v>95022.1</v>
      </c>
      <c r="S694" s="4">
        <v>100347.2</v>
      </c>
      <c r="T694" s="2">
        <v>0</v>
      </c>
      <c r="U694" s="2">
        <v>0</v>
      </c>
      <c r="V694" s="2">
        <v>867.2</v>
      </c>
      <c r="W694" s="2">
        <v>229.9</v>
      </c>
      <c r="X694" s="2">
        <v>697.1</v>
      </c>
      <c r="Y694" s="4">
        <v>38858.400000000001</v>
      </c>
      <c r="Z694" s="4">
        <v>669425.30000000005</v>
      </c>
      <c r="AA694" s="4">
        <v>1048268.4</v>
      </c>
      <c r="AB694" s="4">
        <v>715595.6</v>
      </c>
      <c r="AC694" s="4">
        <v>1161957.8999999999</v>
      </c>
      <c r="AD694" s="4">
        <v>2102175</v>
      </c>
      <c r="AE694" s="2">
        <v>0</v>
      </c>
      <c r="AF694" s="4">
        <v>353222.8</v>
      </c>
      <c r="AG694" s="2">
        <v>0</v>
      </c>
      <c r="AH694" s="4">
        <v>1145850.3</v>
      </c>
      <c r="AI694" s="2">
        <v>0</v>
      </c>
      <c r="AJ694" s="2">
        <v>0</v>
      </c>
      <c r="AK694" s="4">
        <v>352858</v>
      </c>
      <c r="AL694" s="4">
        <v>36865.599999999999</v>
      </c>
      <c r="AM694" s="2">
        <v>0</v>
      </c>
      <c r="AN694" s="3">
        <f t="shared" si="44"/>
        <v>797517.3</v>
      </c>
      <c r="AO694">
        <f t="shared" si="45"/>
        <v>6105597.2000000002</v>
      </c>
      <c r="AP694">
        <f t="shared" si="46"/>
        <v>1888796.7000000002</v>
      </c>
      <c r="AQ694" s="3">
        <f t="shared" si="43"/>
        <v>8791911.1999999993</v>
      </c>
    </row>
    <row r="695" spans="1:43" x14ac:dyDescent="0.25">
      <c r="A695" s="2">
        <v>2</v>
      </c>
      <c r="B695" s="2">
        <v>2019</v>
      </c>
      <c r="C695" s="2">
        <v>9</v>
      </c>
      <c r="D695" s="4">
        <v>62202.9</v>
      </c>
      <c r="E695" s="4">
        <v>398590.7</v>
      </c>
      <c r="F695" s="4">
        <v>386546.9</v>
      </c>
      <c r="G695" s="2">
        <v>306.10000000000002</v>
      </c>
      <c r="H695" s="4">
        <v>9079.6</v>
      </c>
      <c r="I695" s="2">
        <v>0</v>
      </c>
      <c r="J695" s="2">
        <v>0</v>
      </c>
      <c r="K695" s="4">
        <v>1203.8</v>
      </c>
      <c r="L695" s="4">
        <v>9932.1</v>
      </c>
      <c r="M695" s="2">
        <v>0</v>
      </c>
      <c r="N695" s="2">
        <v>0</v>
      </c>
      <c r="O695" s="4">
        <v>1647.2</v>
      </c>
      <c r="P695" s="4">
        <v>29856.2</v>
      </c>
      <c r="Q695" s="4">
        <v>153201.4</v>
      </c>
      <c r="R695" s="4">
        <v>98303.9</v>
      </c>
      <c r="S695" s="4">
        <v>-8868.2000000000007</v>
      </c>
      <c r="T695" s="2">
        <v>0</v>
      </c>
      <c r="U695" s="2">
        <v>0</v>
      </c>
      <c r="V695" s="2">
        <v>927</v>
      </c>
      <c r="W695" s="2">
        <v>86.5</v>
      </c>
      <c r="X695" s="4">
        <v>2155</v>
      </c>
      <c r="Y695" s="4">
        <v>37542.6</v>
      </c>
      <c r="Z695" s="4">
        <v>704265.2</v>
      </c>
      <c r="AA695" s="4">
        <v>1091742.3999999999</v>
      </c>
      <c r="AB695" s="4">
        <v>797576.6</v>
      </c>
      <c r="AC695" s="4">
        <v>1099009.8999999999</v>
      </c>
      <c r="AD695" s="4">
        <v>2305339.1</v>
      </c>
      <c r="AE695" s="2">
        <v>0</v>
      </c>
      <c r="AF695" s="4">
        <v>340806.7</v>
      </c>
      <c r="AG695" s="2">
        <v>0</v>
      </c>
      <c r="AH695" s="4">
        <v>1189557.3999999999</v>
      </c>
      <c r="AI695" s="2">
        <v>0</v>
      </c>
      <c r="AJ695" s="2">
        <v>0</v>
      </c>
      <c r="AK695" s="4">
        <v>329616</v>
      </c>
      <c r="AL695" s="4">
        <v>58933.5</v>
      </c>
      <c r="AM695" s="2">
        <v>948.2</v>
      </c>
      <c r="AN695" s="3">
        <f t="shared" si="44"/>
        <v>867862.1</v>
      </c>
      <c r="AO695">
        <f t="shared" si="45"/>
        <v>6312784.7999999998</v>
      </c>
      <c r="AP695">
        <f t="shared" si="46"/>
        <v>1919861.7999999998</v>
      </c>
      <c r="AQ695" s="3">
        <f t="shared" si="43"/>
        <v>9100508.6999999993</v>
      </c>
    </row>
    <row r="696" spans="1:43" x14ac:dyDescent="0.25">
      <c r="A696" s="2">
        <v>2</v>
      </c>
      <c r="B696" s="2">
        <v>2019</v>
      </c>
      <c r="C696" s="2">
        <v>10</v>
      </c>
      <c r="D696" s="4">
        <v>59941.8</v>
      </c>
      <c r="E696" s="4">
        <v>379507.9</v>
      </c>
      <c r="F696" s="4">
        <v>385882.5</v>
      </c>
      <c r="G696" s="2">
        <v>214.5</v>
      </c>
      <c r="H696" s="4">
        <v>10097.700000000001</v>
      </c>
      <c r="I696" s="2">
        <v>0</v>
      </c>
      <c r="J696" s="2">
        <v>0</v>
      </c>
      <c r="K696" s="4">
        <v>1162.5999999999999</v>
      </c>
      <c r="L696" s="4">
        <v>10996</v>
      </c>
      <c r="M696" s="2">
        <v>0</v>
      </c>
      <c r="N696" s="2">
        <v>0</v>
      </c>
      <c r="O696" s="4">
        <v>1809.1</v>
      </c>
      <c r="P696" s="4">
        <v>23567.200000000001</v>
      </c>
      <c r="Q696" s="4">
        <v>144982.5</v>
      </c>
      <c r="R696" s="4">
        <v>96723.4</v>
      </c>
      <c r="S696" s="4">
        <v>16446.7</v>
      </c>
      <c r="T696" s="2">
        <v>0</v>
      </c>
      <c r="U696" s="2">
        <v>0</v>
      </c>
      <c r="V696" s="2">
        <v>621</v>
      </c>
      <c r="W696" s="2">
        <v>606.6</v>
      </c>
      <c r="X696" s="2">
        <v>185.8</v>
      </c>
      <c r="Y696" s="4">
        <v>49849</v>
      </c>
      <c r="Z696" s="4">
        <v>677831.3</v>
      </c>
      <c r="AA696" s="4">
        <v>1040734.7</v>
      </c>
      <c r="AB696" s="4">
        <v>771179.6</v>
      </c>
      <c r="AC696" s="4">
        <v>842027.7</v>
      </c>
      <c r="AD696" s="4">
        <v>1974685.3</v>
      </c>
      <c r="AE696" s="2">
        <v>0</v>
      </c>
      <c r="AF696" s="4">
        <v>364558.9</v>
      </c>
      <c r="AG696" s="2">
        <v>0</v>
      </c>
      <c r="AH696" s="4">
        <v>1277494.3999999999</v>
      </c>
      <c r="AI696" s="2">
        <v>0</v>
      </c>
      <c r="AJ696" s="2">
        <v>0</v>
      </c>
      <c r="AK696" s="4">
        <v>333099.2</v>
      </c>
      <c r="AL696" s="4">
        <v>41741.5</v>
      </c>
      <c r="AM696" s="2">
        <v>-948.2</v>
      </c>
      <c r="AN696" s="3">
        <f t="shared" si="44"/>
        <v>847802.99999999988</v>
      </c>
      <c r="AO696">
        <f t="shared" si="45"/>
        <v>5641249.8999999994</v>
      </c>
      <c r="AP696">
        <f t="shared" si="46"/>
        <v>2015945.7999999998</v>
      </c>
      <c r="AQ696" s="3">
        <f t="shared" si="43"/>
        <v>8504998.6999999993</v>
      </c>
    </row>
    <row r="697" spans="1:43" x14ac:dyDescent="0.25">
      <c r="A697" s="2">
        <v>2</v>
      </c>
      <c r="B697" s="2">
        <v>2019</v>
      </c>
      <c r="C697" s="2">
        <v>11</v>
      </c>
      <c r="D697" s="4">
        <v>69846.100000000006</v>
      </c>
      <c r="E697" s="4">
        <v>438752.3</v>
      </c>
      <c r="F697" s="4">
        <v>470499.1</v>
      </c>
      <c r="G697" s="2">
        <v>272.8</v>
      </c>
      <c r="H697" s="4">
        <v>16116.3</v>
      </c>
      <c r="I697" s="2">
        <v>0</v>
      </c>
      <c r="J697" s="2">
        <v>0</v>
      </c>
      <c r="K697" s="4">
        <v>2663</v>
      </c>
      <c r="L697" s="4">
        <v>17910.3</v>
      </c>
      <c r="M697" s="2">
        <v>0</v>
      </c>
      <c r="N697" s="2">
        <v>0</v>
      </c>
      <c r="O697" s="4">
        <v>2001.4</v>
      </c>
      <c r="P697" s="4">
        <v>31224</v>
      </c>
      <c r="Q697" s="4">
        <v>156793.9</v>
      </c>
      <c r="R697" s="4">
        <v>114707.4</v>
      </c>
      <c r="S697" s="4">
        <v>18563.2</v>
      </c>
      <c r="T697" s="2">
        <v>0</v>
      </c>
      <c r="U697" s="2">
        <v>0</v>
      </c>
      <c r="V697" s="2">
        <v>568.4</v>
      </c>
      <c r="W697" s="2">
        <v>496.3</v>
      </c>
      <c r="X697" s="2">
        <v>703.2</v>
      </c>
      <c r="Y697" s="4">
        <v>50979.5</v>
      </c>
      <c r="Z697" s="4">
        <v>724852.3</v>
      </c>
      <c r="AA697" s="4">
        <v>1146384.3999999999</v>
      </c>
      <c r="AB697" s="4">
        <v>833807.3</v>
      </c>
      <c r="AC697" s="4">
        <v>1003550.3</v>
      </c>
      <c r="AD697" s="4">
        <v>2546215.6</v>
      </c>
      <c r="AE697" s="2">
        <v>0</v>
      </c>
      <c r="AF697" s="4">
        <v>679994.8</v>
      </c>
      <c r="AG697" s="2">
        <v>0</v>
      </c>
      <c r="AH697" s="4">
        <v>1157083.7</v>
      </c>
      <c r="AI697" s="2">
        <v>0</v>
      </c>
      <c r="AJ697" s="2">
        <v>0</v>
      </c>
      <c r="AK697" s="4">
        <v>331298.40000000002</v>
      </c>
      <c r="AL697" s="4">
        <v>51661.8</v>
      </c>
      <c r="AM697" s="2">
        <v>0</v>
      </c>
      <c r="AN697" s="3">
        <f t="shared" si="44"/>
        <v>1016059.9000000001</v>
      </c>
      <c r="AO697">
        <f t="shared" si="45"/>
        <v>6630847.1999999993</v>
      </c>
      <c r="AP697">
        <f t="shared" si="46"/>
        <v>2220038.6999999997</v>
      </c>
      <c r="AQ697" s="3">
        <f t="shared" si="43"/>
        <v>9866945.7999999989</v>
      </c>
    </row>
    <row r="698" spans="1:43" x14ac:dyDescent="0.25">
      <c r="A698" s="2">
        <v>2</v>
      </c>
      <c r="B698" s="2">
        <v>2019</v>
      </c>
      <c r="C698" s="2">
        <v>12</v>
      </c>
      <c r="D698" s="4">
        <v>101727.5</v>
      </c>
      <c r="E698" s="4">
        <v>678507.8</v>
      </c>
      <c r="F698" s="4">
        <v>811208.9</v>
      </c>
      <c r="G698" s="2">
        <v>336.8</v>
      </c>
      <c r="H698" s="4">
        <v>24323.4</v>
      </c>
      <c r="I698" s="2">
        <v>0</v>
      </c>
      <c r="J698" s="2">
        <v>10.4</v>
      </c>
      <c r="K698" s="4">
        <v>6388.6</v>
      </c>
      <c r="L698" s="4">
        <v>31703.200000000001</v>
      </c>
      <c r="M698" s="2">
        <v>0</v>
      </c>
      <c r="N698" s="2">
        <v>0</v>
      </c>
      <c r="O698" s="4">
        <v>2416.6</v>
      </c>
      <c r="P698" s="4">
        <v>37269.599999999999</v>
      </c>
      <c r="Q698" s="4">
        <v>184745.7</v>
      </c>
      <c r="R698" s="4">
        <v>119865.5</v>
      </c>
      <c r="S698" s="4">
        <v>33989.599999999999</v>
      </c>
      <c r="T698" s="2">
        <v>0</v>
      </c>
      <c r="U698" s="2">
        <v>0</v>
      </c>
      <c r="V698" s="2">
        <v>663.3</v>
      </c>
      <c r="W698" s="2">
        <v>365.4</v>
      </c>
      <c r="X698" s="2">
        <v>621.5</v>
      </c>
      <c r="Y698" s="4">
        <v>63492.3</v>
      </c>
      <c r="Z698" s="4">
        <v>796307.7</v>
      </c>
      <c r="AA698" s="4">
        <v>1326149.3999999999</v>
      </c>
      <c r="AB698" s="4">
        <v>907251.4</v>
      </c>
      <c r="AC698" s="4">
        <v>1197024</v>
      </c>
      <c r="AD698" s="4">
        <v>2266643.6</v>
      </c>
      <c r="AE698" s="2">
        <v>0</v>
      </c>
      <c r="AF698" s="4">
        <v>468491.5</v>
      </c>
      <c r="AG698" s="2">
        <v>0</v>
      </c>
      <c r="AH698" s="4">
        <v>1237874.1000000001</v>
      </c>
      <c r="AI698" s="2">
        <v>0</v>
      </c>
      <c r="AJ698" s="2">
        <v>0</v>
      </c>
      <c r="AK698" s="4">
        <v>344915.20000000001</v>
      </c>
      <c r="AL698" s="4">
        <v>239365.4</v>
      </c>
      <c r="AM698" s="4">
        <v>1749</v>
      </c>
      <c r="AN698" s="3">
        <f t="shared" si="44"/>
        <v>1654206.6</v>
      </c>
      <c r="AO698">
        <f t="shared" si="45"/>
        <v>6936805.5999999996</v>
      </c>
      <c r="AP698">
        <f t="shared" si="46"/>
        <v>2292395.2000000002</v>
      </c>
      <c r="AQ698" s="3">
        <f t="shared" si="43"/>
        <v>10883407.399999999</v>
      </c>
    </row>
    <row r="699" spans="1:43" x14ac:dyDescent="0.25">
      <c r="A699" s="2">
        <v>3</v>
      </c>
      <c r="B699" s="2">
        <v>2019</v>
      </c>
      <c r="C699" s="2">
        <v>1</v>
      </c>
      <c r="D699" s="4">
        <v>67632.3</v>
      </c>
      <c r="E699" s="4">
        <v>199292.5</v>
      </c>
      <c r="F699" s="4">
        <v>146867.1</v>
      </c>
      <c r="G699" s="2">
        <v>74.8</v>
      </c>
      <c r="H699" s="4">
        <v>13086.8</v>
      </c>
      <c r="I699" s="2">
        <v>0</v>
      </c>
      <c r="J699" s="2">
        <v>0</v>
      </c>
      <c r="K699" s="4">
        <v>25252</v>
      </c>
      <c r="L699" s="4">
        <v>7193.1</v>
      </c>
      <c r="M699" s="2">
        <v>0</v>
      </c>
      <c r="N699" s="2">
        <v>0</v>
      </c>
      <c r="O699" s="2">
        <v>192.1</v>
      </c>
      <c r="P699" s="4">
        <v>50240</v>
      </c>
      <c r="Q699" s="4">
        <v>76220.800000000003</v>
      </c>
      <c r="R699" s="4">
        <v>61335.8</v>
      </c>
      <c r="S699" s="4">
        <v>3247.9</v>
      </c>
      <c r="T699" s="2">
        <v>0</v>
      </c>
      <c r="U699" s="2">
        <v>0</v>
      </c>
      <c r="V699" s="2">
        <v>0</v>
      </c>
      <c r="W699" s="2">
        <v>344.5</v>
      </c>
      <c r="X699" s="2">
        <v>781.8</v>
      </c>
      <c r="Y699" s="4">
        <v>35123.9</v>
      </c>
      <c r="Z699" s="4">
        <v>402727.7</v>
      </c>
      <c r="AA699" s="4">
        <v>619346.5</v>
      </c>
      <c r="AB699" s="4">
        <v>517024.4</v>
      </c>
      <c r="AC699" s="4">
        <v>317283.5</v>
      </c>
      <c r="AD699" s="4">
        <v>473627.3</v>
      </c>
      <c r="AE699" s="2">
        <v>0</v>
      </c>
      <c r="AF699" s="4">
        <v>129688</v>
      </c>
      <c r="AG699" s="2">
        <v>0</v>
      </c>
      <c r="AH699" s="2">
        <v>0</v>
      </c>
      <c r="AI699" s="2">
        <v>0</v>
      </c>
      <c r="AJ699" s="2">
        <v>0</v>
      </c>
      <c r="AK699" s="2">
        <v>0</v>
      </c>
      <c r="AL699" s="2">
        <v>62.5</v>
      </c>
      <c r="AM699" s="2">
        <v>0</v>
      </c>
      <c r="AN699" s="3">
        <f t="shared" si="44"/>
        <v>459398.6</v>
      </c>
      <c r="AO699">
        <f t="shared" si="45"/>
        <v>2557496.1999999997</v>
      </c>
      <c r="AP699">
        <f t="shared" si="46"/>
        <v>129750.5</v>
      </c>
      <c r="AQ699" s="3">
        <f t="shared" si="43"/>
        <v>3146645.3</v>
      </c>
    </row>
    <row r="700" spans="1:43" x14ac:dyDescent="0.25">
      <c r="A700" s="2">
        <v>3</v>
      </c>
      <c r="B700" s="2">
        <v>2019</v>
      </c>
      <c r="C700" s="2">
        <v>2</v>
      </c>
      <c r="D700" s="4">
        <v>67419.199999999997</v>
      </c>
      <c r="E700" s="4">
        <v>213823</v>
      </c>
      <c r="F700" s="4">
        <v>143770.5</v>
      </c>
      <c r="G700" s="2">
        <v>58.4</v>
      </c>
      <c r="H700" s="4">
        <v>11488.6</v>
      </c>
      <c r="I700" s="2">
        <v>0</v>
      </c>
      <c r="J700" s="2">
        <v>0</v>
      </c>
      <c r="K700" s="4">
        <v>28585.3</v>
      </c>
      <c r="L700" s="4">
        <v>8311.6</v>
      </c>
      <c r="M700" s="2">
        <v>0</v>
      </c>
      <c r="N700" s="2">
        <v>0</v>
      </c>
      <c r="O700" s="2">
        <v>161.6</v>
      </c>
      <c r="P700" s="4">
        <v>62074.400000000001</v>
      </c>
      <c r="Q700" s="4">
        <v>77930.3</v>
      </c>
      <c r="R700" s="4">
        <v>54147.7</v>
      </c>
      <c r="S700" s="4">
        <v>5814.3</v>
      </c>
      <c r="T700" s="2">
        <v>0</v>
      </c>
      <c r="U700" s="2">
        <v>0</v>
      </c>
      <c r="V700" s="2">
        <v>0</v>
      </c>
      <c r="W700" s="2">
        <v>679.4</v>
      </c>
      <c r="X700" s="2">
        <v>793.3</v>
      </c>
      <c r="Y700" s="4">
        <v>38315</v>
      </c>
      <c r="Z700" s="4">
        <v>415492.5</v>
      </c>
      <c r="AA700" s="4">
        <v>645931.69999999995</v>
      </c>
      <c r="AB700" s="4">
        <v>511078</v>
      </c>
      <c r="AC700" s="4">
        <v>339386.5</v>
      </c>
      <c r="AD700" s="4">
        <v>398446.9</v>
      </c>
      <c r="AE700" s="2">
        <v>0</v>
      </c>
      <c r="AF700" s="4">
        <v>106184</v>
      </c>
      <c r="AG700" s="2">
        <v>0</v>
      </c>
      <c r="AH700" s="2">
        <v>0</v>
      </c>
      <c r="AI700" s="2">
        <v>0</v>
      </c>
      <c r="AJ700" s="2">
        <v>0</v>
      </c>
      <c r="AK700" s="2">
        <v>0</v>
      </c>
      <c r="AL700" s="2">
        <v>551.20000000000005</v>
      </c>
      <c r="AM700" s="2">
        <v>0</v>
      </c>
      <c r="AN700" s="3">
        <f t="shared" si="44"/>
        <v>473456.6</v>
      </c>
      <c r="AO700">
        <f t="shared" si="45"/>
        <v>2550251.6</v>
      </c>
      <c r="AP700">
        <f t="shared" si="46"/>
        <v>106735.2</v>
      </c>
      <c r="AQ700" s="3">
        <f t="shared" si="43"/>
        <v>3130443.4000000004</v>
      </c>
    </row>
    <row r="701" spans="1:43" x14ac:dyDescent="0.25">
      <c r="A701" s="2">
        <v>3</v>
      </c>
      <c r="B701" s="2">
        <v>2019</v>
      </c>
      <c r="C701" s="2">
        <v>3</v>
      </c>
      <c r="D701" s="4">
        <v>52531.7</v>
      </c>
      <c r="E701" s="4">
        <v>138189.29999999999</v>
      </c>
      <c r="F701" s="4">
        <v>99210.1</v>
      </c>
      <c r="G701" s="2">
        <v>150.6</v>
      </c>
      <c r="H701" s="4">
        <v>9259.9</v>
      </c>
      <c r="I701" s="2">
        <v>0</v>
      </c>
      <c r="J701" s="2">
        <v>0</v>
      </c>
      <c r="K701" s="4">
        <v>17095.5</v>
      </c>
      <c r="L701" s="4">
        <v>5277.8</v>
      </c>
      <c r="M701" s="2">
        <v>0</v>
      </c>
      <c r="N701" s="2">
        <v>0</v>
      </c>
      <c r="O701" s="2">
        <v>236.8</v>
      </c>
      <c r="P701" s="4">
        <v>50608.7</v>
      </c>
      <c r="Q701" s="4">
        <v>68784.5</v>
      </c>
      <c r="R701" s="4">
        <v>52246.8</v>
      </c>
      <c r="S701" s="4">
        <v>5201.1000000000004</v>
      </c>
      <c r="T701" s="4">
        <v>8415.1</v>
      </c>
      <c r="U701" s="4">
        <v>5353.8</v>
      </c>
      <c r="V701" s="2">
        <v>0</v>
      </c>
      <c r="W701" s="2">
        <v>672.6</v>
      </c>
      <c r="X701" s="2">
        <v>778.1</v>
      </c>
      <c r="Y701" s="4">
        <v>29066.2</v>
      </c>
      <c r="Z701" s="4">
        <v>368724.4</v>
      </c>
      <c r="AA701" s="4">
        <v>590137.5</v>
      </c>
      <c r="AB701" s="4">
        <v>491505.5</v>
      </c>
      <c r="AC701" s="4">
        <v>342657.7</v>
      </c>
      <c r="AD701" s="4">
        <v>437575.1</v>
      </c>
      <c r="AE701" s="2">
        <v>0</v>
      </c>
      <c r="AF701" s="4">
        <v>123433.4</v>
      </c>
      <c r="AG701" s="2">
        <v>0</v>
      </c>
      <c r="AH701" s="2">
        <v>0</v>
      </c>
      <c r="AI701" s="2">
        <v>0</v>
      </c>
      <c r="AJ701" s="2">
        <v>0</v>
      </c>
      <c r="AK701" s="2">
        <v>0</v>
      </c>
      <c r="AL701" s="2">
        <v>624</v>
      </c>
      <c r="AM701" s="2">
        <v>0</v>
      </c>
      <c r="AN701" s="3">
        <f t="shared" si="44"/>
        <v>321714.89999999997</v>
      </c>
      <c r="AO701">
        <f t="shared" si="45"/>
        <v>2451963.9</v>
      </c>
      <c r="AP701">
        <f t="shared" si="46"/>
        <v>124057.4</v>
      </c>
      <c r="AQ701" s="3">
        <f t="shared" si="43"/>
        <v>2897736.1999999997</v>
      </c>
    </row>
    <row r="702" spans="1:43" x14ac:dyDescent="0.25">
      <c r="A702" s="2">
        <v>3</v>
      </c>
      <c r="B702" s="2">
        <v>2019</v>
      </c>
      <c r="C702" s="2">
        <v>4</v>
      </c>
      <c r="D702" s="4">
        <v>49690.400000000001</v>
      </c>
      <c r="E702" s="4">
        <v>122981.1</v>
      </c>
      <c r="F702" s="4">
        <v>93249.600000000006</v>
      </c>
      <c r="G702" s="2">
        <v>55.2</v>
      </c>
      <c r="H702" s="4">
        <v>8664.9</v>
      </c>
      <c r="I702" s="2">
        <v>0</v>
      </c>
      <c r="J702" s="2">
        <v>0</v>
      </c>
      <c r="K702" s="4">
        <v>17784.400000000001</v>
      </c>
      <c r="L702" s="4">
        <v>5162.3</v>
      </c>
      <c r="M702" s="2">
        <v>0</v>
      </c>
      <c r="N702" s="2">
        <v>0</v>
      </c>
      <c r="O702" s="2">
        <v>129.1</v>
      </c>
      <c r="P702" s="4">
        <v>43570.5</v>
      </c>
      <c r="Q702" s="4">
        <v>62839.4</v>
      </c>
      <c r="R702" s="4">
        <v>48668.9</v>
      </c>
      <c r="S702" s="4">
        <v>4545.1000000000004</v>
      </c>
      <c r="T702" s="4">
        <v>6463.7</v>
      </c>
      <c r="U702" s="4">
        <v>6227.6</v>
      </c>
      <c r="V702" s="2">
        <v>0</v>
      </c>
      <c r="W702" s="2">
        <v>592.5</v>
      </c>
      <c r="X702" s="2">
        <v>650.6</v>
      </c>
      <c r="Y702" s="4">
        <v>30039</v>
      </c>
      <c r="Z702" s="4">
        <v>455830.9</v>
      </c>
      <c r="AA702" s="4">
        <v>569817.4</v>
      </c>
      <c r="AB702" s="4">
        <v>476911.9</v>
      </c>
      <c r="AC702" s="4">
        <v>365413.4</v>
      </c>
      <c r="AD702" s="4">
        <v>424256.2</v>
      </c>
      <c r="AE702" s="2">
        <v>0</v>
      </c>
      <c r="AF702" s="4">
        <v>104682.2</v>
      </c>
      <c r="AG702" s="2">
        <v>0</v>
      </c>
      <c r="AH702" s="2">
        <v>0</v>
      </c>
      <c r="AI702" s="2">
        <v>0</v>
      </c>
      <c r="AJ702" s="2">
        <v>0</v>
      </c>
      <c r="AK702" s="2">
        <v>0</v>
      </c>
      <c r="AL702" s="2">
        <v>332.5</v>
      </c>
      <c r="AM702" s="2">
        <v>0</v>
      </c>
      <c r="AN702" s="3">
        <f t="shared" si="44"/>
        <v>297587.90000000002</v>
      </c>
      <c r="AO702">
        <f t="shared" si="45"/>
        <v>2495956.2000000002</v>
      </c>
      <c r="AP702">
        <f t="shared" si="46"/>
        <v>105014.7</v>
      </c>
      <c r="AQ702" s="3">
        <f t="shared" si="43"/>
        <v>2898558.8000000003</v>
      </c>
    </row>
    <row r="703" spans="1:43" x14ac:dyDescent="0.25">
      <c r="A703" s="2">
        <v>3</v>
      </c>
      <c r="B703" s="2">
        <v>2019</v>
      </c>
      <c r="C703" s="2">
        <v>5</v>
      </c>
      <c r="D703" s="4">
        <v>42189</v>
      </c>
      <c r="E703" s="4">
        <v>107594.6</v>
      </c>
      <c r="F703" s="4">
        <v>71950.3</v>
      </c>
      <c r="G703" s="2">
        <v>62.9</v>
      </c>
      <c r="H703" s="4">
        <v>5524.5</v>
      </c>
      <c r="I703" s="2">
        <v>0</v>
      </c>
      <c r="J703" s="2">
        <v>0</v>
      </c>
      <c r="K703" s="4">
        <v>11906.9</v>
      </c>
      <c r="L703" s="4">
        <v>4008.8</v>
      </c>
      <c r="M703" s="2">
        <v>0</v>
      </c>
      <c r="N703" s="2">
        <v>0</v>
      </c>
      <c r="O703" s="2">
        <v>757.1</v>
      </c>
      <c r="P703" s="4">
        <v>49143.6</v>
      </c>
      <c r="Q703" s="4">
        <v>56626.3</v>
      </c>
      <c r="R703" s="4">
        <v>42473.1</v>
      </c>
      <c r="S703" s="4">
        <v>4912.8999999999996</v>
      </c>
      <c r="T703" s="2">
        <v>0</v>
      </c>
      <c r="U703" s="2">
        <v>0</v>
      </c>
      <c r="V703" s="2">
        <v>0</v>
      </c>
      <c r="W703" s="2">
        <v>697.2</v>
      </c>
      <c r="X703" s="2">
        <v>711.7</v>
      </c>
      <c r="Y703" s="4">
        <v>27426.799999999999</v>
      </c>
      <c r="Z703" s="4">
        <v>343143.4</v>
      </c>
      <c r="AA703" s="4">
        <v>547386</v>
      </c>
      <c r="AB703" s="4">
        <v>465891.5</v>
      </c>
      <c r="AC703" s="4">
        <v>322502.7</v>
      </c>
      <c r="AD703" s="4">
        <v>438648.7</v>
      </c>
      <c r="AE703" s="2">
        <v>0</v>
      </c>
      <c r="AF703" s="4">
        <v>103598.8</v>
      </c>
      <c r="AG703" s="2">
        <v>0</v>
      </c>
      <c r="AH703" s="2">
        <v>0</v>
      </c>
      <c r="AI703" s="2">
        <v>0</v>
      </c>
      <c r="AJ703" s="2">
        <v>0</v>
      </c>
      <c r="AK703" s="2">
        <v>0</v>
      </c>
      <c r="AL703" s="2">
        <v>228.4</v>
      </c>
      <c r="AM703" s="2">
        <v>0</v>
      </c>
      <c r="AN703" s="3">
        <f t="shared" si="44"/>
        <v>243237</v>
      </c>
      <c r="AO703">
        <f t="shared" si="45"/>
        <v>2300321</v>
      </c>
      <c r="AP703">
        <f t="shared" si="46"/>
        <v>103827.2</v>
      </c>
      <c r="AQ703" s="3">
        <f t="shared" si="43"/>
        <v>2647385.2000000002</v>
      </c>
    </row>
    <row r="704" spans="1:43" x14ac:dyDescent="0.25">
      <c r="A704" s="2">
        <v>3</v>
      </c>
      <c r="B704" s="2">
        <v>2019</v>
      </c>
      <c r="C704" s="2">
        <v>6</v>
      </c>
      <c r="D704" s="4">
        <v>36725.599999999999</v>
      </c>
      <c r="E704" s="4">
        <v>96952.5</v>
      </c>
      <c r="F704" s="4">
        <v>54635.6</v>
      </c>
      <c r="G704" s="2">
        <v>59.2</v>
      </c>
      <c r="H704" s="4">
        <v>2740.9</v>
      </c>
      <c r="I704" s="2">
        <v>0</v>
      </c>
      <c r="J704" s="2">
        <v>0</v>
      </c>
      <c r="K704" s="4">
        <v>5260</v>
      </c>
      <c r="L704" s="4">
        <v>2060.1</v>
      </c>
      <c r="M704" s="2">
        <v>0</v>
      </c>
      <c r="N704" s="2">
        <v>0</v>
      </c>
      <c r="O704" s="2">
        <v>485.3</v>
      </c>
      <c r="P704" s="4">
        <v>53639.7</v>
      </c>
      <c r="Q704" s="4">
        <v>54838.8</v>
      </c>
      <c r="R704" s="4">
        <v>30586.7</v>
      </c>
      <c r="S704" s="4">
        <v>6217.2</v>
      </c>
      <c r="T704" s="2">
        <v>0</v>
      </c>
      <c r="U704" s="2">
        <v>0</v>
      </c>
      <c r="V704" s="2">
        <v>0</v>
      </c>
      <c r="W704" s="2">
        <v>566.5</v>
      </c>
      <c r="X704" s="2">
        <v>716.1</v>
      </c>
      <c r="Y704" s="4">
        <v>21553.200000000001</v>
      </c>
      <c r="Z704" s="4">
        <v>225584.7</v>
      </c>
      <c r="AA704" s="4">
        <v>537388.30000000005</v>
      </c>
      <c r="AB704" s="4">
        <v>457610.1</v>
      </c>
      <c r="AC704" s="4">
        <v>396205.3</v>
      </c>
      <c r="AD704" s="4">
        <v>398113</v>
      </c>
      <c r="AE704" s="2">
        <v>0</v>
      </c>
      <c r="AF704" s="4">
        <v>93094.7</v>
      </c>
      <c r="AG704" s="2">
        <v>0</v>
      </c>
      <c r="AH704" s="2">
        <v>0</v>
      </c>
      <c r="AI704" s="2">
        <v>0</v>
      </c>
      <c r="AJ704" s="2">
        <v>0</v>
      </c>
      <c r="AK704" s="2">
        <v>0</v>
      </c>
      <c r="AL704" s="2">
        <v>0</v>
      </c>
      <c r="AM704" s="2">
        <v>0</v>
      </c>
      <c r="AN704" s="3">
        <f t="shared" si="44"/>
        <v>198433.90000000002</v>
      </c>
      <c r="AO704">
        <f t="shared" si="45"/>
        <v>2183504.9000000004</v>
      </c>
      <c r="AP704">
        <f t="shared" si="46"/>
        <v>93094.7</v>
      </c>
      <c r="AQ704" s="3">
        <f t="shared" si="43"/>
        <v>2475033.5000000005</v>
      </c>
    </row>
    <row r="705" spans="1:43" x14ac:dyDescent="0.25">
      <c r="A705" s="2">
        <v>3</v>
      </c>
      <c r="B705" s="2">
        <v>2019</v>
      </c>
      <c r="C705" s="2">
        <v>7</v>
      </c>
      <c r="D705" s="4">
        <v>31556.5</v>
      </c>
      <c r="E705" s="4">
        <v>86012.9</v>
      </c>
      <c r="F705" s="4">
        <v>45642.400000000001</v>
      </c>
      <c r="G705" s="2">
        <v>60</v>
      </c>
      <c r="H705" s="4">
        <v>3105.4</v>
      </c>
      <c r="I705" s="2">
        <v>0</v>
      </c>
      <c r="J705" s="2">
        <v>0</v>
      </c>
      <c r="K705" s="4">
        <v>3864.1</v>
      </c>
      <c r="L705" s="4">
        <v>1551.3</v>
      </c>
      <c r="M705" s="2">
        <v>0</v>
      </c>
      <c r="N705" s="2">
        <v>0</v>
      </c>
      <c r="O705" s="2">
        <v>332.4</v>
      </c>
      <c r="P705" s="4">
        <v>32020.400000000001</v>
      </c>
      <c r="Q705" s="4">
        <v>55887.9</v>
      </c>
      <c r="R705" s="4">
        <v>27402.7</v>
      </c>
      <c r="S705" s="4">
        <v>8123.3</v>
      </c>
      <c r="T705" s="2">
        <v>0</v>
      </c>
      <c r="U705" s="2">
        <v>0</v>
      </c>
      <c r="V705" s="2">
        <v>0</v>
      </c>
      <c r="W705" s="2">
        <v>543.29999999999995</v>
      </c>
      <c r="X705" s="2">
        <v>745.9</v>
      </c>
      <c r="Y705" s="4">
        <v>17539</v>
      </c>
      <c r="Z705" s="4">
        <v>292934</v>
      </c>
      <c r="AA705" s="4">
        <v>474061</v>
      </c>
      <c r="AB705" s="4">
        <v>417310.3</v>
      </c>
      <c r="AC705" s="4">
        <v>349345.4</v>
      </c>
      <c r="AD705" s="4">
        <v>394629.2</v>
      </c>
      <c r="AE705" s="2">
        <v>0</v>
      </c>
      <c r="AF705" s="4">
        <v>100100</v>
      </c>
      <c r="AG705" s="2">
        <v>0</v>
      </c>
      <c r="AH705" s="2">
        <v>0</v>
      </c>
      <c r="AI705" s="2">
        <v>0</v>
      </c>
      <c r="AJ705" s="2">
        <v>0</v>
      </c>
      <c r="AK705" s="2">
        <v>0</v>
      </c>
      <c r="AL705" s="2">
        <v>0</v>
      </c>
      <c r="AM705" s="2">
        <v>0</v>
      </c>
      <c r="AN705" s="3">
        <f t="shared" si="44"/>
        <v>171792.59999999998</v>
      </c>
      <c r="AO705">
        <f t="shared" si="45"/>
        <v>2070874.8</v>
      </c>
      <c r="AP705">
        <f t="shared" si="46"/>
        <v>100100</v>
      </c>
      <c r="AQ705" s="3">
        <f t="shared" si="43"/>
        <v>2342767.4</v>
      </c>
    </row>
    <row r="706" spans="1:43" x14ac:dyDescent="0.25">
      <c r="A706" s="2">
        <v>3</v>
      </c>
      <c r="B706" s="2">
        <v>2019</v>
      </c>
      <c r="C706" s="2">
        <v>8</v>
      </c>
      <c r="D706" s="4">
        <v>31573.1</v>
      </c>
      <c r="E706" s="4">
        <v>86149.7</v>
      </c>
      <c r="F706" s="4">
        <v>45864.9</v>
      </c>
      <c r="G706" s="2">
        <v>79.3</v>
      </c>
      <c r="H706" s="4">
        <v>3169.3</v>
      </c>
      <c r="I706" s="2">
        <v>0</v>
      </c>
      <c r="J706" s="2">
        <v>0</v>
      </c>
      <c r="K706" s="4">
        <v>3901.7</v>
      </c>
      <c r="L706" s="4">
        <v>1609.9</v>
      </c>
      <c r="M706" s="2">
        <v>0</v>
      </c>
      <c r="N706" s="2">
        <v>0</v>
      </c>
      <c r="O706" s="2">
        <v>390</v>
      </c>
      <c r="P706" s="4">
        <v>40049.699999999997</v>
      </c>
      <c r="Q706" s="4">
        <v>61370.1</v>
      </c>
      <c r="R706" s="4">
        <v>30423.4</v>
      </c>
      <c r="S706" s="4">
        <v>8376.7000000000007</v>
      </c>
      <c r="T706" s="2">
        <v>0</v>
      </c>
      <c r="U706" s="2">
        <v>0</v>
      </c>
      <c r="V706" s="2">
        <v>0</v>
      </c>
      <c r="W706" s="2">
        <v>594.5</v>
      </c>
      <c r="X706" s="2">
        <v>761.6</v>
      </c>
      <c r="Y706" s="4">
        <v>18047.3</v>
      </c>
      <c r="Z706" s="4">
        <v>298967.90000000002</v>
      </c>
      <c r="AA706" s="4">
        <v>483198.3</v>
      </c>
      <c r="AB706" s="4">
        <v>450375.3</v>
      </c>
      <c r="AC706" s="4">
        <v>400157</v>
      </c>
      <c r="AD706" s="4">
        <v>415983.8</v>
      </c>
      <c r="AE706" s="2">
        <v>0</v>
      </c>
      <c r="AF706" s="4">
        <v>84248.2</v>
      </c>
      <c r="AG706" s="2">
        <v>0</v>
      </c>
      <c r="AH706" s="2">
        <v>0</v>
      </c>
      <c r="AI706" s="2">
        <v>0</v>
      </c>
      <c r="AJ706" s="2">
        <v>0</v>
      </c>
      <c r="AK706" s="2">
        <v>0</v>
      </c>
      <c r="AL706" s="2">
        <v>0</v>
      </c>
      <c r="AM706" s="2">
        <v>0</v>
      </c>
      <c r="AN706" s="3">
        <f t="shared" si="44"/>
        <v>172347.89999999997</v>
      </c>
      <c r="AO706">
        <f t="shared" si="45"/>
        <v>2208695.6</v>
      </c>
      <c r="AP706">
        <f t="shared" si="46"/>
        <v>84248.2</v>
      </c>
      <c r="AQ706" s="3">
        <f t="shared" si="43"/>
        <v>2465291.7000000002</v>
      </c>
    </row>
    <row r="707" spans="1:43" x14ac:dyDescent="0.25">
      <c r="A707" s="2">
        <v>3</v>
      </c>
      <c r="B707" s="2">
        <v>2019</v>
      </c>
      <c r="C707" s="2">
        <v>9</v>
      </c>
      <c r="D707" s="4">
        <v>32956.300000000003</v>
      </c>
      <c r="E707" s="4">
        <v>90655</v>
      </c>
      <c r="F707" s="4">
        <v>48821</v>
      </c>
      <c r="G707" s="2">
        <v>114.1</v>
      </c>
      <c r="H707" s="4">
        <v>2711.4</v>
      </c>
      <c r="I707" s="2">
        <v>0</v>
      </c>
      <c r="J707" s="2">
        <v>0</v>
      </c>
      <c r="K707" s="4">
        <v>3703.7</v>
      </c>
      <c r="L707" s="4">
        <v>1347.2</v>
      </c>
      <c r="M707" s="2">
        <v>0</v>
      </c>
      <c r="N707" s="2">
        <v>0</v>
      </c>
      <c r="O707" s="2">
        <v>505.9</v>
      </c>
      <c r="P707" s="4">
        <v>28587</v>
      </c>
      <c r="Q707" s="4">
        <v>41190.300000000003</v>
      </c>
      <c r="R707" s="4">
        <v>28036.400000000001</v>
      </c>
      <c r="S707" s="4">
        <v>19770</v>
      </c>
      <c r="T707" s="2">
        <v>0</v>
      </c>
      <c r="U707" s="2">
        <v>0</v>
      </c>
      <c r="V707" s="2">
        <v>0</v>
      </c>
      <c r="W707" s="2">
        <v>549.79999999999995</v>
      </c>
      <c r="X707" s="2">
        <v>796.4</v>
      </c>
      <c r="Y707" s="4">
        <v>21213.5</v>
      </c>
      <c r="Z707" s="4">
        <v>306438.8</v>
      </c>
      <c r="AA707" s="4">
        <v>492857.4</v>
      </c>
      <c r="AB707" s="4">
        <v>442746.7</v>
      </c>
      <c r="AC707" s="4">
        <v>323311.09999999998</v>
      </c>
      <c r="AD707" s="4">
        <v>441135.3</v>
      </c>
      <c r="AE707" s="2">
        <v>0</v>
      </c>
      <c r="AF707" s="4">
        <v>70840.3</v>
      </c>
      <c r="AG707" s="2">
        <v>0</v>
      </c>
      <c r="AH707" s="2">
        <v>0</v>
      </c>
      <c r="AI707" s="2">
        <v>0</v>
      </c>
      <c r="AJ707" s="2">
        <v>0</v>
      </c>
      <c r="AK707" s="2">
        <v>0</v>
      </c>
      <c r="AL707" s="2">
        <v>0</v>
      </c>
      <c r="AM707" s="2">
        <v>0</v>
      </c>
      <c r="AN707" s="3">
        <f t="shared" si="44"/>
        <v>180308.7</v>
      </c>
      <c r="AO707">
        <f t="shared" si="45"/>
        <v>2147138.5999999996</v>
      </c>
      <c r="AP707">
        <f t="shared" si="46"/>
        <v>70840.3</v>
      </c>
      <c r="AQ707" s="3">
        <f t="shared" si="43"/>
        <v>2398287.5999999996</v>
      </c>
    </row>
    <row r="708" spans="1:43" x14ac:dyDescent="0.25">
      <c r="A708" s="2">
        <v>3</v>
      </c>
      <c r="B708" s="2">
        <v>2019</v>
      </c>
      <c r="C708" s="2">
        <v>10</v>
      </c>
      <c r="D708" s="4">
        <v>31539</v>
      </c>
      <c r="E708" s="4">
        <v>85711.5</v>
      </c>
      <c r="F708" s="4">
        <v>48997.5</v>
      </c>
      <c r="G708" s="2">
        <v>87.1</v>
      </c>
      <c r="H708" s="4">
        <v>3322</v>
      </c>
      <c r="I708" s="2">
        <v>0</v>
      </c>
      <c r="J708" s="2">
        <v>0</v>
      </c>
      <c r="K708" s="4">
        <v>4768.2</v>
      </c>
      <c r="L708" s="4">
        <v>1531.2</v>
      </c>
      <c r="M708" s="2">
        <v>0</v>
      </c>
      <c r="N708" s="2">
        <v>0</v>
      </c>
      <c r="O708" s="2">
        <v>398</v>
      </c>
      <c r="P708" s="4">
        <v>26108.9</v>
      </c>
      <c r="Q708" s="4">
        <v>45367.9</v>
      </c>
      <c r="R708" s="4">
        <v>29260.9</v>
      </c>
      <c r="S708" s="4">
        <v>21233.9</v>
      </c>
      <c r="T708" s="2">
        <v>0</v>
      </c>
      <c r="U708" s="2">
        <v>0</v>
      </c>
      <c r="V708" s="2">
        <v>0</v>
      </c>
      <c r="W708" s="2">
        <v>514.20000000000005</v>
      </c>
      <c r="X708" s="2">
        <v>734.4</v>
      </c>
      <c r="Y708" s="4">
        <v>20433.2</v>
      </c>
      <c r="Z708" s="4">
        <v>287865.2</v>
      </c>
      <c r="AA708" s="4">
        <v>457753.5</v>
      </c>
      <c r="AB708" s="4">
        <v>464611.9</v>
      </c>
      <c r="AC708" s="4">
        <v>375910.7</v>
      </c>
      <c r="AD708" s="4">
        <v>533513.69999999995</v>
      </c>
      <c r="AE708" s="2">
        <v>0</v>
      </c>
      <c r="AF708" s="4">
        <v>87465.4</v>
      </c>
      <c r="AG708" s="2">
        <v>0</v>
      </c>
      <c r="AH708" s="2">
        <v>0</v>
      </c>
      <c r="AI708" s="2">
        <v>0</v>
      </c>
      <c r="AJ708" s="2">
        <v>0</v>
      </c>
      <c r="AK708" s="2">
        <v>0</v>
      </c>
      <c r="AL708" s="2">
        <v>0</v>
      </c>
      <c r="AM708" s="2">
        <v>0</v>
      </c>
      <c r="AN708" s="3">
        <f t="shared" si="44"/>
        <v>175956.50000000003</v>
      </c>
      <c r="AO708">
        <f t="shared" si="45"/>
        <v>2263706.4</v>
      </c>
      <c r="AP708">
        <f t="shared" si="46"/>
        <v>87465.4</v>
      </c>
      <c r="AQ708" s="3">
        <f t="shared" ref="AQ708:AQ771" si="47">SUM(AN708:AP708)</f>
        <v>2527128.2999999998</v>
      </c>
    </row>
    <row r="709" spans="1:43" x14ac:dyDescent="0.25">
      <c r="A709" s="2">
        <v>3</v>
      </c>
      <c r="B709" s="2">
        <v>2019</v>
      </c>
      <c r="C709" s="2">
        <v>11</v>
      </c>
      <c r="D709" s="4">
        <v>37882.5</v>
      </c>
      <c r="E709" s="4">
        <v>99834.7</v>
      </c>
      <c r="F709" s="4">
        <v>61461.7</v>
      </c>
      <c r="G709" s="2">
        <v>63.3</v>
      </c>
      <c r="H709" s="4">
        <v>5643.6</v>
      </c>
      <c r="I709" s="2">
        <v>0</v>
      </c>
      <c r="J709" s="2">
        <v>0</v>
      </c>
      <c r="K709" s="4">
        <v>7043.6</v>
      </c>
      <c r="L709" s="4">
        <v>2542.6999999999998</v>
      </c>
      <c r="M709" s="2">
        <v>0</v>
      </c>
      <c r="N709" s="2">
        <v>0</v>
      </c>
      <c r="O709" s="2">
        <v>723.6</v>
      </c>
      <c r="P709" s="4">
        <v>28030.6</v>
      </c>
      <c r="Q709" s="4">
        <v>55261.1</v>
      </c>
      <c r="R709" s="4">
        <v>34068.699999999997</v>
      </c>
      <c r="S709" s="4">
        <v>18589</v>
      </c>
      <c r="T709" s="2">
        <v>0</v>
      </c>
      <c r="U709" s="2">
        <v>0</v>
      </c>
      <c r="V709" s="2">
        <v>0</v>
      </c>
      <c r="W709" s="2">
        <v>620.29999999999995</v>
      </c>
      <c r="X709" s="2">
        <v>780.7</v>
      </c>
      <c r="Y709" s="4">
        <v>22772.9</v>
      </c>
      <c r="Z709" s="4">
        <v>309022</v>
      </c>
      <c r="AA709" s="4">
        <v>496702.1</v>
      </c>
      <c r="AB709" s="4">
        <v>469652.6</v>
      </c>
      <c r="AC709" s="4">
        <v>360691.1</v>
      </c>
      <c r="AD709" s="4">
        <v>343905.5</v>
      </c>
      <c r="AE709" s="2">
        <v>0</v>
      </c>
      <c r="AF709" s="4">
        <v>107022.39999999999</v>
      </c>
      <c r="AG709" s="2">
        <v>0</v>
      </c>
      <c r="AH709" s="2">
        <v>0</v>
      </c>
      <c r="AI709" s="2">
        <v>0</v>
      </c>
      <c r="AJ709" s="2">
        <v>0</v>
      </c>
      <c r="AK709" s="2">
        <v>0</v>
      </c>
      <c r="AL709" s="2">
        <v>0</v>
      </c>
      <c r="AM709" s="2">
        <v>0</v>
      </c>
      <c r="AN709" s="3">
        <f t="shared" si="44"/>
        <v>214472.10000000003</v>
      </c>
      <c r="AO709">
        <f t="shared" si="45"/>
        <v>2140820.2000000002</v>
      </c>
      <c r="AP709">
        <f t="shared" si="46"/>
        <v>107022.39999999999</v>
      </c>
      <c r="AQ709" s="3">
        <f t="shared" si="47"/>
        <v>2462314.7000000002</v>
      </c>
    </row>
    <row r="710" spans="1:43" x14ac:dyDescent="0.25">
      <c r="A710" s="2">
        <v>3</v>
      </c>
      <c r="B710" s="2">
        <v>2019</v>
      </c>
      <c r="C710" s="2">
        <v>12</v>
      </c>
      <c r="D710" s="4">
        <v>52219.5</v>
      </c>
      <c r="E710" s="4">
        <v>140550.70000000001</v>
      </c>
      <c r="F710" s="4">
        <v>99504.5</v>
      </c>
      <c r="G710" s="2">
        <v>194</v>
      </c>
      <c r="H710" s="4">
        <v>13066.4</v>
      </c>
      <c r="I710" s="2">
        <v>0</v>
      </c>
      <c r="J710" s="2">
        <v>0</v>
      </c>
      <c r="K710" s="4">
        <v>20282</v>
      </c>
      <c r="L710" s="4">
        <v>5860.3</v>
      </c>
      <c r="M710" s="2">
        <v>0</v>
      </c>
      <c r="N710" s="2">
        <v>0</v>
      </c>
      <c r="O710" s="2">
        <v>370.6</v>
      </c>
      <c r="P710" s="4">
        <v>34219.1</v>
      </c>
      <c r="Q710" s="4">
        <v>73643.399999999994</v>
      </c>
      <c r="R710" s="4">
        <v>47833.1</v>
      </c>
      <c r="S710" s="4">
        <v>43792.4</v>
      </c>
      <c r="T710" s="2">
        <v>0</v>
      </c>
      <c r="U710" s="2">
        <v>0</v>
      </c>
      <c r="V710" s="2">
        <v>0</v>
      </c>
      <c r="W710" s="2">
        <v>620.9</v>
      </c>
      <c r="X710" s="4">
        <v>1163.9000000000001</v>
      </c>
      <c r="Y710" s="4">
        <v>25942.2</v>
      </c>
      <c r="Z710" s="4">
        <v>361976.6</v>
      </c>
      <c r="AA710" s="4">
        <v>570136.9</v>
      </c>
      <c r="AB710" s="4">
        <v>502175.5</v>
      </c>
      <c r="AC710" s="4">
        <v>417879.4</v>
      </c>
      <c r="AD710" s="4">
        <v>1545806.3</v>
      </c>
      <c r="AE710" s="2">
        <v>0</v>
      </c>
      <c r="AF710" s="4">
        <v>90108.800000000003</v>
      </c>
      <c r="AG710" s="2">
        <v>0</v>
      </c>
      <c r="AH710" s="2">
        <v>0</v>
      </c>
      <c r="AI710" s="2">
        <v>0</v>
      </c>
      <c r="AJ710" s="2">
        <v>0</v>
      </c>
      <c r="AK710" s="2">
        <v>0</v>
      </c>
      <c r="AL710" s="2">
        <v>0</v>
      </c>
      <c r="AM710" s="2">
        <v>0</v>
      </c>
      <c r="AN710" s="3">
        <f t="shared" si="44"/>
        <v>331677.40000000002</v>
      </c>
      <c r="AO710">
        <f t="shared" si="45"/>
        <v>3625560.3</v>
      </c>
      <c r="AP710">
        <f t="shared" si="46"/>
        <v>90108.800000000003</v>
      </c>
      <c r="AQ710" s="3">
        <f t="shared" si="47"/>
        <v>4047346.4999999995</v>
      </c>
    </row>
    <row r="711" spans="1:43" x14ac:dyDescent="0.25">
      <c r="A711" s="2">
        <v>4</v>
      </c>
      <c r="B711" s="2">
        <v>2019</v>
      </c>
      <c r="C711" s="2">
        <v>1</v>
      </c>
      <c r="D711" s="4">
        <v>85062.3</v>
      </c>
      <c r="E711" s="4">
        <v>573014</v>
      </c>
      <c r="F711" s="4">
        <v>732194.7</v>
      </c>
      <c r="G711" s="2">
        <v>47.2</v>
      </c>
      <c r="H711" s="4">
        <v>119073</v>
      </c>
      <c r="I711" s="4">
        <v>4440.8</v>
      </c>
      <c r="J711" s="2">
        <v>135.6</v>
      </c>
      <c r="K711" s="4">
        <v>7752.4</v>
      </c>
      <c r="L711" s="4">
        <v>6065.5</v>
      </c>
      <c r="M711" s="2">
        <v>0</v>
      </c>
      <c r="N711" s="2">
        <v>0</v>
      </c>
      <c r="O711" s="2">
        <v>841.8</v>
      </c>
      <c r="P711" s="4">
        <v>48821.9</v>
      </c>
      <c r="Q711" s="4">
        <v>183219.8</v>
      </c>
      <c r="R711" s="4">
        <v>167484.9</v>
      </c>
      <c r="S711" s="4">
        <v>63815</v>
      </c>
      <c r="T711" s="2">
        <v>0</v>
      </c>
      <c r="U711" s="2">
        <v>346.1</v>
      </c>
      <c r="V711" s="2">
        <v>0</v>
      </c>
      <c r="W711" s="2">
        <v>0</v>
      </c>
      <c r="X711" s="2">
        <v>41.9</v>
      </c>
      <c r="Y711" s="4">
        <v>100778.4</v>
      </c>
      <c r="Z711" s="4">
        <v>979520.3</v>
      </c>
      <c r="AA711" s="4">
        <v>2434138.9</v>
      </c>
      <c r="AB711" s="4">
        <v>1742432.2</v>
      </c>
      <c r="AC711" s="4">
        <v>1101598.3</v>
      </c>
      <c r="AD711" s="4">
        <v>3038957.4</v>
      </c>
      <c r="AE711" s="2">
        <v>0</v>
      </c>
      <c r="AF711" s="4">
        <v>542473.9</v>
      </c>
      <c r="AG711" s="2">
        <v>0</v>
      </c>
      <c r="AH711" s="4">
        <v>820862.3</v>
      </c>
      <c r="AI711" s="2">
        <v>0</v>
      </c>
      <c r="AJ711" s="2">
        <v>0</v>
      </c>
      <c r="AK711" s="4">
        <v>14469570.5</v>
      </c>
      <c r="AL711" s="2">
        <v>0</v>
      </c>
      <c r="AM711" s="4">
        <v>42006.8</v>
      </c>
      <c r="AN711" s="3">
        <f t="shared" si="44"/>
        <v>1527785.5</v>
      </c>
      <c r="AO711">
        <f t="shared" si="45"/>
        <v>9861996.9000000004</v>
      </c>
      <c r="AP711">
        <f t="shared" si="46"/>
        <v>15874913.5</v>
      </c>
      <c r="AQ711" s="3">
        <f t="shared" si="47"/>
        <v>27264695.899999999</v>
      </c>
    </row>
    <row r="712" spans="1:43" x14ac:dyDescent="0.25">
      <c r="A712" s="2">
        <v>4</v>
      </c>
      <c r="B712" s="2">
        <v>2019</v>
      </c>
      <c r="C712" s="2">
        <v>2</v>
      </c>
      <c r="D712" s="4">
        <v>87304.5</v>
      </c>
      <c r="E712" s="4">
        <v>606877.1</v>
      </c>
      <c r="F712" s="4">
        <v>691555.8</v>
      </c>
      <c r="G712" s="2">
        <v>54</v>
      </c>
      <c r="H712" s="4">
        <v>113162.7</v>
      </c>
      <c r="I712" s="4">
        <v>5128.5</v>
      </c>
      <c r="J712" s="2">
        <v>69.599999999999994</v>
      </c>
      <c r="K712" s="4">
        <v>8857.2999999999993</v>
      </c>
      <c r="L712" s="4">
        <v>6748.7</v>
      </c>
      <c r="M712" s="2">
        <v>0</v>
      </c>
      <c r="N712" s="2">
        <v>0</v>
      </c>
      <c r="O712" s="2">
        <v>107.8</v>
      </c>
      <c r="P712" s="4">
        <v>48710.3</v>
      </c>
      <c r="Q712" s="4">
        <v>173424.5</v>
      </c>
      <c r="R712" s="4">
        <v>168106.4</v>
      </c>
      <c r="S712" s="4">
        <v>64732.800000000003</v>
      </c>
      <c r="T712" s="2">
        <v>0</v>
      </c>
      <c r="U712" s="2">
        <v>310.5</v>
      </c>
      <c r="V712" s="2">
        <v>0</v>
      </c>
      <c r="W712" s="2">
        <v>0</v>
      </c>
      <c r="X712" s="2">
        <v>745.2</v>
      </c>
      <c r="Y712" s="4">
        <v>77850.7</v>
      </c>
      <c r="Z712" s="4">
        <v>947967.9</v>
      </c>
      <c r="AA712" s="4">
        <v>2337932.7000000002</v>
      </c>
      <c r="AB712" s="4">
        <v>1628464.5</v>
      </c>
      <c r="AC712" s="4">
        <v>1029781.5</v>
      </c>
      <c r="AD712" s="4">
        <v>2620588.6</v>
      </c>
      <c r="AE712" s="2">
        <v>0</v>
      </c>
      <c r="AF712" s="4">
        <v>473064.8</v>
      </c>
      <c r="AG712" s="2">
        <v>0</v>
      </c>
      <c r="AH712" s="4">
        <v>703903.2</v>
      </c>
      <c r="AI712" s="2">
        <v>0</v>
      </c>
      <c r="AJ712" s="2">
        <v>0</v>
      </c>
      <c r="AK712" s="4">
        <v>18818310.100000001</v>
      </c>
      <c r="AL712" s="2">
        <v>0</v>
      </c>
      <c r="AM712" s="4">
        <v>33425.599999999999</v>
      </c>
      <c r="AN712" s="3">
        <f t="shared" si="44"/>
        <v>1519758.2</v>
      </c>
      <c r="AO712">
        <f t="shared" si="45"/>
        <v>9098723.4000000004</v>
      </c>
      <c r="AP712">
        <f t="shared" si="46"/>
        <v>20028703.700000003</v>
      </c>
      <c r="AQ712" s="3">
        <f t="shared" si="47"/>
        <v>30647185.300000004</v>
      </c>
    </row>
    <row r="713" spans="1:43" x14ac:dyDescent="0.25">
      <c r="A713" s="2">
        <v>4</v>
      </c>
      <c r="B713" s="2">
        <v>2019</v>
      </c>
      <c r="C713" s="2">
        <v>3</v>
      </c>
      <c r="D713" s="4">
        <v>66403.5</v>
      </c>
      <c r="E713" s="4">
        <v>415904.8</v>
      </c>
      <c r="F713" s="4">
        <v>538870.19999999995</v>
      </c>
      <c r="G713" s="2">
        <v>239.2</v>
      </c>
      <c r="H713" s="4">
        <v>86770</v>
      </c>
      <c r="I713" s="4">
        <v>2881.9</v>
      </c>
      <c r="J713" s="2">
        <v>69.7</v>
      </c>
      <c r="K713" s="4">
        <v>5485.4</v>
      </c>
      <c r="L713" s="4">
        <v>4598.5</v>
      </c>
      <c r="M713" s="2">
        <v>0</v>
      </c>
      <c r="N713" s="2">
        <v>0</v>
      </c>
      <c r="O713" s="2">
        <v>105.6</v>
      </c>
      <c r="P713" s="4">
        <v>42185.9</v>
      </c>
      <c r="Q713" s="4">
        <v>158478</v>
      </c>
      <c r="R713" s="4">
        <v>153829.29999999999</v>
      </c>
      <c r="S713" s="4">
        <v>63724.5</v>
      </c>
      <c r="T713" s="2">
        <v>0</v>
      </c>
      <c r="U713" s="2">
        <v>212.9</v>
      </c>
      <c r="V713" s="2">
        <v>0</v>
      </c>
      <c r="W713" s="2">
        <v>0</v>
      </c>
      <c r="X713" s="2">
        <v>581.79999999999995</v>
      </c>
      <c r="Y713" s="4">
        <v>64723.1</v>
      </c>
      <c r="Z713" s="4">
        <v>891381.7</v>
      </c>
      <c r="AA713" s="4">
        <v>2075309.3</v>
      </c>
      <c r="AB713" s="4">
        <v>1380049.2</v>
      </c>
      <c r="AC713" s="4">
        <v>1002104.7</v>
      </c>
      <c r="AD713" s="4">
        <v>2728347.3</v>
      </c>
      <c r="AE713" s="2">
        <v>0</v>
      </c>
      <c r="AF713" s="4">
        <v>488540</v>
      </c>
      <c r="AG713" s="2">
        <v>0</v>
      </c>
      <c r="AH713" s="4">
        <v>776828</v>
      </c>
      <c r="AI713" s="2">
        <v>0</v>
      </c>
      <c r="AJ713" s="2">
        <v>0</v>
      </c>
      <c r="AK713" s="4">
        <v>22393230.600000001</v>
      </c>
      <c r="AL713" s="2">
        <v>0</v>
      </c>
      <c r="AM713" s="4">
        <v>38334.400000000001</v>
      </c>
      <c r="AN713" s="3">
        <f t="shared" si="44"/>
        <v>1121223.1999999997</v>
      </c>
      <c r="AO713">
        <f t="shared" si="45"/>
        <v>8561033.3000000007</v>
      </c>
      <c r="AP713">
        <f t="shared" si="46"/>
        <v>23696933</v>
      </c>
      <c r="AQ713" s="3">
        <f t="shared" si="47"/>
        <v>33379189.5</v>
      </c>
    </row>
    <row r="714" spans="1:43" x14ac:dyDescent="0.25">
      <c r="A714" s="2">
        <v>4</v>
      </c>
      <c r="B714" s="2">
        <v>2019</v>
      </c>
      <c r="C714" s="2">
        <v>4</v>
      </c>
      <c r="D714" s="4">
        <v>66372.5</v>
      </c>
      <c r="E714" s="4">
        <v>396565.5</v>
      </c>
      <c r="F714" s="4">
        <v>590829.6</v>
      </c>
      <c r="G714" s="2">
        <v>244.4</v>
      </c>
      <c r="H714" s="4">
        <v>99181.5</v>
      </c>
      <c r="I714" s="4">
        <v>1657.8</v>
      </c>
      <c r="J714" s="2">
        <v>9.4</v>
      </c>
      <c r="K714" s="4">
        <v>5460.5</v>
      </c>
      <c r="L714" s="4">
        <v>4703.2</v>
      </c>
      <c r="M714" s="2">
        <v>0</v>
      </c>
      <c r="N714" s="2">
        <v>0</v>
      </c>
      <c r="O714" s="2">
        <v>131.9</v>
      </c>
      <c r="P714" s="4">
        <v>40900.9</v>
      </c>
      <c r="Q714" s="4">
        <v>159266.5</v>
      </c>
      <c r="R714" s="4">
        <v>165854.5</v>
      </c>
      <c r="S714" s="4">
        <v>51438.9</v>
      </c>
      <c r="T714" s="2">
        <v>0</v>
      </c>
      <c r="U714" s="2">
        <v>321.10000000000002</v>
      </c>
      <c r="V714" s="2">
        <v>0</v>
      </c>
      <c r="W714" s="2">
        <v>0</v>
      </c>
      <c r="X714" s="2">
        <v>731.3</v>
      </c>
      <c r="Y714" s="4">
        <v>64856.4</v>
      </c>
      <c r="Z714" s="4">
        <v>902311.9</v>
      </c>
      <c r="AA714" s="4">
        <v>2116136</v>
      </c>
      <c r="AB714" s="4">
        <v>1486530.6</v>
      </c>
      <c r="AC714" s="4">
        <v>742329.6</v>
      </c>
      <c r="AD714" s="4">
        <v>3019117.3</v>
      </c>
      <c r="AE714" s="2">
        <v>0</v>
      </c>
      <c r="AF714" s="4">
        <v>480059.9</v>
      </c>
      <c r="AG714" s="2">
        <v>0</v>
      </c>
      <c r="AH714" s="4">
        <v>628335.5</v>
      </c>
      <c r="AI714" s="2">
        <v>0</v>
      </c>
      <c r="AJ714" s="2">
        <v>0</v>
      </c>
      <c r="AK714" s="4">
        <v>25748255</v>
      </c>
      <c r="AL714" s="2">
        <v>0</v>
      </c>
      <c r="AM714" s="4">
        <v>34536.5</v>
      </c>
      <c r="AN714" s="3">
        <f t="shared" si="44"/>
        <v>1165024.3999999999</v>
      </c>
      <c r="AO714">
        <f t="shared" si="45"/>
        <v>8749926.8999999985</v>
      </c>
      <c r="AP714">
        <f t="shared" si="46"/>
        <v>26891186.899999999</v>
      </c>
      <c r="AQ714" s="3">
        <f t="shared" si="47"/>
        <v>36806138.199999996</v>
      </c>
    </row>
    <row r="715" spans="1:43" x14ac:dyDescent="0.25">
      <c r="A715" s="2">
        <v>4</v>
      </c>
      <c r="B715" s="2">
        <v>2019</v>
      </c>
      <c r="C715" s="2">
        <v>5</v>
      </c>
      <c r="D715" s="4">
        <v>58284.4</v>
      </c>
      <c r="E715" s="4">
        <v>361136.8</v>
      </c>
      <c r="F715" s="4">
        <v>428882.9</v>
      </c>
      <c r="G715" s="2">
        <v>-3.1</v>
      </c>
      <c r="H715" s="4">
        <v>60910.2</v>
      </c>
      <c r="I715" s="4">
        <v>1192.4000000000001</v>
      </c>
      <c r="J715" s="2">
        <v>71.7</v>
      </c>
      <c r="K715" s="4">
        <v>3966</v>
      </c>
      <c r="L715" s="4">
        <v>2949.5</v>
      </c>
      <c r="M715" s="2">
        <v>0</v>
      </c>
      <c r="N715" s="2">
        <v>0</v>
      </c>
      <c r="O715" s="2">
        <v>184</v>
      </c>
      <c r="P715" s="4">
        <v>41656.6</v>
      </c>
      <c r="Q715" s="4">
        <v>158564</v>
      </c>
      <c r="R715" s="4">
        <v>140358.70000000001</v>
      </c>
      <c r="S715" s="4">
        <v>51838.1</v>
      </c>
      <c r="T715" s="2">
        <v>0</v>
      </c>
      <c r="U715" s="2">
        <v>430.5</v>
      </c>
      <c r="V715" s="2">
        <v>0</v>
      </c>
      <c r="W715" s="2">
        <v>0</v>
      </c>
      <c r="X715" s="2">
        <v>587</v>
      </c>
      <c r="Y715" s="4">
        <v>52785.8</v>
      </c>
      <c r="Z715" s="4">
        <v>900632.1</v>
      </c>
      <c r="AA715" s="4">
        <v>2029740.2</v>
      </c>
      <c r="AB715" s="4">
        <v>1294586.7</v>
      </c>
      <c r="AC715" s="4">
        <v>826944.6</v>
      </c>
      <c r="AD715" s="4">
        <v>2585861</v>
      </c>
      <c r="AE715" s="2">
        <v>0</v>
      </c>
      <c r="AF715" s="4">
        <v>494298.2</v>
      </c>
      <c r="AG715" s="2">
        <v>0</v>
      </c>
      <c r="AH715" s="4">
        <v>732343.5</v>
      </c>
      <c r="AI715" s="2">
        <v>0</v>
      </c>
      <c r="AJ715" s="2">
        <v>0</v>
      </c>
      <c r="AK715" s="4">
        <v>27731810.300000001</v>
      </c>
      <c r="AL715" s="2">
        <v>0</v>
      </c>
      <c r="AM715" s="4">
        <v>34436.400000000001</v>
      </c>
      <c r="AN715" s="3">
        <f t="shared" si="44"/>
        <v>917390.8</v>
      </c>
      <c r="AO715">
        <f t="shared" si="45"/>
        <v>8084169.2999999998</v>
      </c>
      <c r="AP715">
        <f t="shared" si="46"/>
        <v>28992888.399999999</v>
      </c>
      <c r="AQ715" s="3">
        <f t="shared" si="47"/>
        <v>37994448.5</v>
      </c>
    </row>
    <row r="716" spans="1:43" x14ac:dyDescent="0.25">
      <c r="A716" s="2">
        <v>4</v>
      </c>
      <c r="B716" s="2">
        <v>2019</v>
      </c>
      <c r="C716" s="2">
        <v>6</v>
      </c>
      <c r="D716" s="4">
        <v>47922.400000000001</v>
      </c>
      <c r="E716" s="4">
        <v>315038.5</v>
      </c>
      <c r="F716" s="4">
        <v>258177.7</v>
      </c>
      <c r="G716" s="2">
        <v>66.400000000000006</v>
      </c>
      <c r="H716" s="4">
        <v>26034.5</v>
      </c>
      <c r="I716" s="2">
        <v>884.1</v>
      </c>
      <c r="J716" s="2">
        <v>107.2</v>
      </c>
      <c r="K716" s="4">
        <v>2650.3</v>
      </c>
      <c r="L716" s="4">
        <v>1315.8</v>
      </c>
      <c r="M716" s="2">
        <v>0</v>
      </c>
      <c r="N716" s="2">
        <v>0</v>
      </c>
      <c r="O716" s="2">
        <v>268.8</v>
      </c>
      <c r="P716" s="4">
        <v>37532.6</v>
      </c>
      <c r="Q716" s="4">
        <v>136793.9</v>
      </c>
      <c r="R716" s="4">
        <v>123159.5</v>
      </c>
      <c r="S716" s="4">
        <v>35378.800000000003</v>
      </c>
      <c r="T716" s="2">
        <v>0</v>
      </c>
      <c r="U716" s="2">
        <v>357.5</v>
      </c>
      <c r="V716" s="2">
        <v>0</v>
      </c>
      <c r="W716" s="2">
        <v>0</v>
      </c>
      <c r="X716" s="2">
        <v>497.2</v>
      </c>
      <c r="Y716" s="4">
        <v>43471.4</v>
      </c>
      <c r="Z716" s="4">
        <v>817769.9</v>
      </c>
      <c r="AA716" s="4">
        <v>1779137.3</v>
      </c>
      <c r="AB716" s="4">
        <v>1121217.7</v>
      </c>
      <c r="AC716" s="4">
        <v>813260.9</v>
      </c>
      <c r="AD716" s="4">
        <v>2386406.3999999999</v>
      </c>
      <c r="AE716" s="2">
        <v>0</v>
      </c>
      <c r="AF716" s="4">
        <v>442362.1</v>
      </c>
      <c r="AG716" s="2">
        <v>0</v>
      </c>
      <c r="AH716" s="4">
        <v>631668.5</v>
      </c>
      <c r="AI716" s="2">
        <v>0</v>
      </c>
      <c r="AJ716" s="2">
        <v>0</v>
      </c>
      <c r="AK716" s="4">
        <v>23274040</v>
      </c>
      <c r="AL716" s="2">
        <v>0</v>
      </c>
      <c r="AM716" s="4">
        <v>31865</v>
      </c>
      <c r="AN716" s="3">
        <f t="shared" si="44"/>
        <v>652196.90000000014</v>
      </c>
      <c r="AO716">
        <f t="shared" si="45"/>
        <v>7295251.9000000004</v>
      </c>
      <c r="AP716">
        <f t="shared" si="46"/>
        <v>24379935.600000001</v>
      </c>
      <c r="AQ716" s="3">
        <f t="shared" si="47"/>
        <v>32327384.400000002</v>
      </c>
    </row>
    <row r="717" spans="1:43" x14ac:dyDescent="0.25">
      <c r="A717" s="2">
        <v>4</v>
      </c>
      <c r="B717" s="2">
        <v>2019</v>
      </c>
      <c r="C717" s="2">
        <v>7</v>
      </c>
      <c r="D717" s="4">
        <v>43401.7</v>
      </c>
      <c r="E717" s="4">
        <v>294374.5</v>
      </c>
      <c r="F717" s="4">
        <v>246359.5</v>
      </c>
      <c r="G717" s="2">
        <v>46.4</v>
      </c>
      <c r="H717" s="4">
        <v>28636.3</v>
      </c>
      <c r="I717" s="4">
        <v>1208.3</v>
      </c>
      <c r="J717" s="2">
        <v>313.3</v>
      </c>
      <c r="K717" s="4">
        <v>2074.8000000000002</v>
      </c>
      <c r="L717" s="4">
        <v>2072.6</v>
      </c>
      <c r="M717" s="2">
        <v>0</v>
      </c>
      <c r="N717" s="2">
        <v>0</v>
      </c>
      <c r="O717" s="2">
        <v>120.8</v>
      </c>
      <c r="P717" s="4">
        <v>27810.6</v>
      </c>
      <c r="Q717" s="4">
        <v>131404.4</v>
      </c>
      <c r="R717" s="4">
        <v>123661</v>
      </c>
      <c r="S717" s="4">
        <v>24138</v>
      </c>
      <c r="T717" s="2">
        <v>0</v>
      </c>
      <c r="U717" s="4">
        <v>10216.6</v>
      </c>
      <c r="V717" s="2">
        <v>0</v>
      </c>
      <c r="W717" s="2">
        <v>0</v>
      </c>
      <c r="X717" s="2">
        <v>474.6</v>
      </c>
      <c r="Y717" s="4">
        <v>32509.5</v>
      </c>
      <c r="Z717" s="4">
        <v>820155.3</v>
      </c>
      <c r="AA717" s="4">
        <v>1870621.3</v>
      </c>
      <c r="AB717" s="4">
        <v>1055001.6000000001</v>
      </c>
      <c r="AC717" s="4">
        <v>921134.2</v>
      </c>
      <c r="AD717" s="4">
        <v>2410556.2999999998</v>
      </c>
      <c r="AE717" s="4">
        <v>6453.4</v>
      </c>
      <c r="AF717" s="4">
        <v>457390.3</v>
      </c>
      <c r="AG717" s="2">
        <v>0</v>
      </c>
      <c r="AH717" s="4">
        <v>724853.8</v>
      </c>
      <c r="AI717" s="2">
        <v>0</v>
      </c>
      <c r="AJ717" s="2">
        <v>0</v>
      </c>
      <c r="AK717" s="4">
        <v>26361301</v>
      </c>
      <c r="AL717" s="2">
        <v>0</v>
      </c>
      <c r="AM717" s="4">
        <v>32990.1</v>
      </c>
      <c r="AN717" s="3">
        <f t="shared" si="44"/>
        <v>618487.40000000014</v>
      </c>
      <c r="AO717">
        <f t="shared" si="45"/>
        <v>7427804.2000000002</v>
      </c>
      <c r="AP717">
        <f t="shared" si="46"/>
        <v>27582988.600000001</v>
      </c>
      <c r="AQ717" s="3">
        <f t="shared" si="47"/>
        <v>35629280.200000003</v>
      </c>
    </row>
    <row r="718" spans="1:43" x14ac:dyDescent="0.25">
      <c r="A718" s="2">
        <v>4</v>
      </c>
      <c r="B718" s="2">
        <v>2019</v>
      </c>
      <c r="C718" s="2">
        <v>8</v>
      </c>
      <c r="D718" s="4">
        <v>41421.199999999997</v>
      </c>
      <c r="E718" s="4">
        <v>273680.90000000002</v>
      </c>
      <c r="F718" s="4">
        <v>216131.7</v>
      </c>
      <c r="G718" s="2">
        <v>39.700000000000003</v>
      </c>
      <c r="H718" s="4">
        <v>20913.7</v>
      </c>
      <c r="I718" s="2">
        <v>892.5</v>
      </c>
      <c r="J718" s="2">
        <v>6.3</v>
      </c>
      <c r="K718" s="4">
        <v>1998.1</v>
      </c>
      <c r="L718" s="4">
        <v>1701.2</v>
      </c>
      <c r="M718" s="2">
        <v>0</v>
      </c>
      <c r="N718" s="2">
        <v>0</v>
      </c>
      <c r="O718" s="2">
        <v>178.2</v>
      </c>
      <c r="P718" s="4">
        <v>27269.9</v>
      </c>
      <c r="Q718" s="4">
        <v>121526.5</v>
      </c>
      <c r="R718" s="4">
        <v>135101.5</v>
      </c>
      <c r="S718" s="4">
        <v>33016.400000000001</v>
      </c>
      <c r="T718" s="2">
        <v>0</v>
      </c>
      <c r="U718" s="2">
        <v>408.1</v>
      </c>
      <c r="V718" s="2">
        <v>0</v>
      </c>
      <c r="W718" s="2">
        <v>0</v>
      </c>
      <c r="X718" s="2">
        <v>430.8</v>
      </c>
      <c r="Y718" s="4">
        <v>28604.7</v>
      </c>
      <c r="Z718" s="4">
        <v>767291</v>
      </c>
      <c r="AA718" s="4">
        <v>1711239.4</v>
      </c>
      <c r="AB718" s="4">
        <v>996036.8</v>
      </c>
      <c r="AC718" s="4">
        <v>848514.5</v>
      </c>
      <c r="AD718" s="4">
        <v>2500742.7999999998</v>
      </c>
      <c r="AE718" s="2">
        <v>0</v>
      </c>
      <c r="AF718" s="4">
        <v>426288.9</v>
      </c>
      <c r="AG718" s="2">
        <v>0</v>
      </c>
      <c r="AH718" s="4">
        <v>578064.30000000005</v>
      </c>
      <c r="AI718" s="2">
        <v>0</v>
      </c>
      <c r="AJ718" s="2">
        <v>0</v>
      </c>
      <c r="AK718" s="4">
        <v>27384160.199999999</v>
      </c>
      <c r="AL718" s="2">
        <v>0</v>
      </c>
      <c r="AM718" s="4">
        <v>34036.400000000001</v>
      </c>
      <c r="AN718" s="3">
        <f t="shared" si="44"/>
        <v>556785.29999999993</v>
      </c>
      <c r="AO718">
        <f t="shared" si="45"/>
        <v>7170360.5999999996</v>
      </c>
      <c r="AP718">
        <f t="shared" si="46"/>
        <v>28422549.799999997</v>
      </c>
      <c r="AQ718" s="3">
        <f t="shared" si="47"/>
        <v>36149695.699999996</v>
      </c>
    </row>
    <row r="719" spans="1:43" x14ac:dyDescent="0.25">
      <c r="A719" s="2">
        <v>4</v>
      </c>
      <c r="B719" s="2">
        <v>2019</v>
      </c>
      <c r="C719" s="2">
        <v>9</v>
      </c>
      <c r="D719" s="4">
        <v>45399.5</v>
      </c>
      <c r="E719" s="4">
        <v>304725.09999999998</v>
      </c>
      <c r="F719" s="4">
        <v>231263</v>
      </c>
      <c r="G719" s="2">
        <v>72.5</v>
      </c>
      <c r="H719" s="4">
        <v>21971.4</v>
      </c>
      <c r="I719" s="4">
        <v>1322.9</v>
      </c>
      <c r="J719" s="2">
        <v>5.2</v>
      </c>
      <c r="K719" s="4">
        <v>1990.4</v>
      </c>
      <c r="L719" s="4">
        <v>1735.8</v>
      </c>
      <c r="M719" s="2">
        <v>0</v>
      </c>
      <c r="N719" s="2">
        <v>0</v>
      </c>
      <c r="O719" s="2">
        <v>258.3</v>
      </c>
      <c r="P719" s="4">
        <v>35796.300000000003</v>
      </c>
      <c r="Q719" s="4">
        <v>138851.6</v>
      </c>
      <c r="R719" s="4">
        <v>137646</v>
      </c>
      <c r="S719" s="4">
        <v>35940.199999999997</v>
      </c>
      <c r="T719" s="2">
        <v>0</v>
      </c>
      <c r="U719" s="2">
        <v>462.4</v>
      </c>
      <c r="V719" s="2">
        <v>0</v>
      </c>
      <c r="W719" s="2">
        <v>0</v>
      </c>
      <c r="X719" s="2">
        <v>534.29999999999995</v>
      </c>
      <c r="Y719" s="4">
        <v>39901.800000000003</v>
      </c>
      <c r="Z719" s="4">
        <v>784325.1</v>
      </c>
      <c r="AA719" s="4">
        <v>1762946.2</v>
      </c>
      <c r="AB719" s="4">
        <v>995915.7</v>
      </c>
      <c r="AC719" s="4">
        <v>872309.3</v>
      </c>
      <c r="AD719" s="4">
        <v>2328305.1</v>
      </c>
      <c r="AE719" s="2">
        <v>0</v>
      </c>
      <c r="AF719" s="4">
        <v>399695.2</v>
      </c>
      <c r="AG719" s="2">
        <v>0</v>
      </c>
      <c r="AH719" s="4">
        <v>567518.6</v>
      </c>
      <c r="AI719" s="2">
        <v>0</v>
      </c>
      <c r="AJ719" s="2">
        <v>0</v>
      </c>
      <c r="AK719" s="4">
        <v>28886610.199999999</v>
      </c>
      <c r="AL719" s="2">
        <v>0</v>
      </c>
      <c r="AM719" s="4">
        <v>32614.6</v>
      </c>
      <c r="AN719" s="3">
        <f t="shared" si="44"/>
        <v>608485.80000000005</v>
      </c>
      <c r="AO719">
        <f t="shared" si="45"/>
        <v>7133192.3000000007</v>
      </c>
      <c r="AP719">
        <f t="shared" si="46"/>
        <v>29886438.600000001</v>
      </c>
      <c r="AQ719" s="3">
        <f t="shared" si="47"/>
        <v>37628116.700000003</v>
      </c>
    </row>
    <row r="720" spans="1:43" x14ac:dyDescent="0.25">
      <c r="A720" s="2">
        <v>4</v>
      </c>
      <c r="B720" s="2">
        <v>2019</v>
      </c>
      <c r="C720" s="2">
        <v>10</v>
      </c>
      <c r="D720" s="4">
        <v>44681.1</v>
      </c>
      <c r="E720" s="4">
        <v>297221</v>
      </c>
      <c r="F720" s="4">
        <v>240549.3</v>
      </c>
      <c r="G720" s="2">
        <v>42.9</v>
      </c>
      <c r="H720" s="4">
        <v>29707.5</v>
      </c>
      <c r="I720" s="4">
        <v>1741.4</v>
      </c>
      <c r="J720" s="2">
        <v>43.8</v>
      </c>
      <c r="K720" s="4">
        <v>1504.9</v>
      </c>
      <c r="L720" s="4">
        <v>2171.6</v>
      </c>
      <c r="M720" s="2">
        <v>0</v>
      </c>
      <c r="N720" s="2">
        <v>0</v>
      </c>
      <c r="O720" s="2">
        <v>262.10000000000002</v>
      </c>
      <c r="P720" s="4">
        <v>30287.4</v>
      </c>
      <c r="Q720" s="4">
        <v>131907.70000000001</v>
      </c>
      <c r="R720" s="4">
        <v>131495</v>
      </c>
      <c r="S720" s="4">
        <v>41511.5</v>
      </c>
      <c r="T720" s="2">
        <v>0</v>
      </c>
      <c r="U720" s="2">
        <v>575.70000000000005</v>
      </c>
      <c r="V720" s="2">
        <v>0</v>
      </c>
      <c r="W720" s="2">
        <v>0</v>
      </c>
      <c r="X720" s="2">
        <v>405.5</v>
      </c>
      <c r="Y720" s="4">
        <v>34392</v>
      </c>
      <c r="Z720" s="4">
        <v>763054.6</v>
      </c>
      <c r="AA720" s="4">
        <v>1675923.1</v>
      </c>
      <c r="AB720" s="4">
        <v>1009433.3</v>
      </c>
      <c r="AC720" s="4">
        <v>757271.2</v>
      </c>
      <c r="AD720" s="4">
        <v>2571828.9</v>
      </c>
      <c r="AE720" s="2">
        <v>0</v>
      </c>
      <c r="AF720" s="4">
        <v>405283.4</v>
      </c>
      <c r="AG720" s="2">
        <v>0</v>
      </c>
      <c r="AH720" s="4">
        <v>544774.6</v>
      </c>
      <c r="AI720" s="2">
        <v>0</v>
      </c>
      <c r="AJ720" s="2">
        <v>0</v>
      </c>
      <c r="AK720" s="4">
        <v>29955150.399999999</v>
      </c>
      <c r="AL720" s="2">
        <v>0</v>
      </c>
      <c r="AM720" s="4">
        <v>34308.9</v>
      </c>
      <c r="AN720" s="3">
        <f t="shared" si="44"/>
        <v>617663.5</v>
      </c>
      <c r="AO720">
        <f t="shared" si="45"/>
        <v>7148348</v>
      </c>
      <c r="AP720">
        <f t="shared" si="46"/>
        <v>30939517.299999997</v>
      </c>
      <c r="AQ720" s="3">
        <f t="shared" si="47"/>
        <v>38705528.799999997</v>
      </c>
    </row>
    <row r="721" spans="1:43" x14ac:dyDescent="0.25">
      <c r="A721" s="2">
        <v>4</v>
      </c>
      <c r="B721" s="2">
        <v>2019</v>
      </c>
      <c r="C721" s="2">
        <v>11</v>
      </c>
      <c r="D721" s="4">
        <v>51245.5</v>
      </c>
      <c r="E721" s="4">
        <v>321826.5</v>
      </c>
      <c r="F721" s="4">
        <v>320391.2</v>
      </c>
      <c r="G721" s="2">
        <v>37.4</v>
      </c>
      <c r="H721" s="4">
        <v>51867.7</v>
      </c>
      <c r="I721" s="4">
        <v>2328</v>
      </c>
      <c r="J721" s="2">
        <v>18.8</v>
      </c>
      <c r="K721" s="4">
        <v>2066.1999999999998</v>
      </c>
      <c r="L721" s="4">
        <v>3334.7</v>
      </c>
      <c r="M721" s="2">
        <v>0</v>
      </c>
      <c r="N721" s="2">
        <v>0</v>
      </c>
      <c r="O721" s="2">
        <v>351.6</v>
      </c>
      <c r="P721" s="4">
        <v>30829.599999999999</v>
      </c>
      <c r="Q721" s="4">
        <v>142368.4</v>
      </c>
      <c r="R721" s="4">
        <v>150101.4</v>
      </c>
      <c r="S721" s="4">
        <v>25817.8</v>
      </c>
      <c r="T721" s="2">
        <v>0</v>
      </c>
      <c r="U721" s="2">
        <v>668.3</v>
      </c>
      <c r="V721" s="2">
        <v>0</v>
      </c>
      <c r="W721" s="2">
        <v>0</v>
      </c>
      <c r="X721" s="2">
        <v>468.8</v>
      </c>
      <c r="Y721" s="4">
        <v>37221.1</v>
      </c>
      <c r="Z721" s="4">
        <v>797882.1</v>
      </c>
      <c r="AA721" s="4">
        <v>1853390.6</v>
      </c>
      <c r="AB721" s="4">
        <v>1189780.8999999999</v>
      </c>
      <c r="AC721" s="4">
        <v>833042.2</v>
      </c>
      <c r="AD721" s="4">
        <v>2747867.6</v>
      </c>
      <c r="AE721" s="2">
        <v>0</v>
      </c>
      <c r="AF721" s="4">
        <v>439644.3</v>
      </c>
      <c r="AG721" s="2">
        <v>0</v>
      </c>
      <c r="AH721" s="4">
        <v>717786</v>
      </c>
      <c r="AI721" s="2">
        <v>0</v>
      </c>
      <c r="AJ721" s="2">
        <v>0</v>
      </c>
      <c r="AK721" s="4">
        <v>9922950.5999999996</v>
      </c>
      <c r="AL721" s="2">
        <v>0</v>
      </c>
      <c r="AM721" s="4">
        <v>36170.800000000003</v>
      </c>
      <c r="AN721" s="3">
        <f t="shared" si="44"/>
        <v>753115.99999999988</v>
      </c>
      <c r="AO721">
        <f t="shared" si="45"/>
        <v>7809790.4000000004</v>
      </c>
      <c r="AP721">
        <f t="shared" si="46"/>
        <v>11116551.700000001</v>
      </c>
      <c r="AQ721" s="3">
        <f t="shared" si="47"/>
        <v>19679458.100000001</v>
      </c>
    </row>
    <row r="722" spans="1:43" x14ac:dyDescent="0.25">
      <c r="A722" s="2">
        <v>4</v>
      </c>
      <c r="B722" s="2">
        <v>2019</v>
      </c>
      <c r="C722" s="2">
        <v>12</v>
      </c>
      <c r="D722" s="4">
        <v>74139.899999999994</v>
      </c>
      <c r="E722" s="4">
        <v>445487</v>
      </c>
      <c r="F722" s="4">
        <v>557423.1</v>
      </c>
      <c r="G722" s="2">
        <v>51.4</v>
      </c>
      <c r="H722" s="4">
        <v>97849.7</v>
      </c>
      <c r="I722" s="4">
        <v>4770.3</v>
      </c>
      <c r="J722" s="2">
        <v>119.2</v>
      </c>
      <c r="K722" s="4">
        <v>5703.8</v>
      </c>
      <c r="L722" s="4">
        <v>6747.8</v>
      </c>
      <c r="M722" s="2">
        <v>0</v>
      </c>
      <c r="N722" s="2">
        <v>0</v>
      </c>
      <c r="O722" s="2">
        <v>390.7</v>
      </c>
      <c r="P722" s="4">
        <v>36015.199999999997</v>
      </c>
      <c r="Q722" s="4">
        <v>163323.4</v>
      </c>
      <c r="R722" s="4">
        <v>195035.6</v>
      </c>
      <c r="S722" s="4">
        <v>119094.5</v>
      </c>
      <c r="T722" s="2">
        <v>0</v>
      </c>
      <c r="U722" s="4">
        <v>31699.8</v>
      </c>
      <c r="V722" s="2">
        <v>0</v>
      </c>
      <c r="W722" s="2">
        <v>0</v>
      </c>
      <c r="X722" s="2">
        <v>398.4</v>
      </c>
      <c r="Y722" s="4">
        <v>44758.9</v>
      </c>
      <c r="Z722" s="4">
        <v>877266.3</v>
      </c>
      <c r="AA722" s="4">
        <v>2218316</v>
      </c>
      <c r="AB722" s="4">
        <v>1621231.8</v>
      </c>
      <c r="AC722" s="4">
        <v>861744.4</v>
      </c>
      <c r="AD722" s="4">
        <v>2868784.5</v>
      </c>
      <c r="AE722" s="2">
        <v>0</v>
      </c>
      <c r="AF722" s="4">
        <v>469999</v>
      </c>
      <c r="AG722" s="2">
        <v>0</v>
      </c>
      <c r="AH722" s="4">
        <v>700231.7</v>
      </c>
      <c r="AI722" s="2">
        <v>0</v>
      </c>
      <c r="AJ722" s="2">
        <v>0</v>
      </c>
      <c r="AK722" s="4">
        <v>11583210.1</v>
      </c>
      <c r="AL722" s="2">
        <v>0</v>
      </c>
      <c r="AM722" s="4">
        <v>38638.699999999997</v>
      </c>
      <c r="AN722" s="3">
        <f t="shared" si="44"/>
        <v>1192292.2</v>
      </c>
      <c r="AO722">
        <f t="shared" si="45"/>
        <v>9038059.5</v>
      </c>
      <c r="AP722">
        <f t="shared" si="46"/>
        <v>12792079.499999998</v>
      </c>
      <c r="AQ722" s="3">
        <f t="shared" si="47"/>
        <v>23022431.199999996</v>
      </c>
    </row>
    <row r="723" spans="1:43" x14ac:dyDescent="0.25">
      <c r="A723" s="2">
        <v>5</v>
      </c>
      <c r="B723" s="2">
        <v>2019</v>
      </c>
      <c r="C723" s="2">
        <v>1</v>
      </c>
      <c r="D723" s="4">
        <v>14607.2</v>
      </c>
      <c r="E723" s="4">
        <v>66308.3</v>
      </c>
      <c r="F723" s="4">
        <v>57876.7</v>
      </c>
      <c r="G723" s="2">
        <v>3.3</v>
      </c>
      <c r="H723" s="2">
        <v>0</v>
      </c>
      <c r="I723" s="2">
        <v>68.8</v>
      </c>
      <c r="J723" s="2">
        <v>0</v>
      </c>
      <c r="K723" s="2">
        <v>0</v>
      </c>
      <c r="L723" s="2">
        <v>0</v>
      </c>
      <c r="M723" s="2">
        <v>0</v>
      </c>
      <c r="N723" s="2">
        <v>0</v>
      </c>
      <c r="O723" s="2">
        <v>36.5</v>
      </c>
      <c r="P723" s="4">
        <v>8611.7999999999993</v>
      </c>
      <c r="Q723" s="4">
        <v>21232.2</v>
      </c>
      <c r="R723" s="4">
        <v>1274</v>
      </c>
      <c r="S723" s="2">
        <v>0</v>
      </c>
      <c r="T723" s="2">
        <v>0</v>
      </c>
      <c r="U723" s="2">
        <v>0</v>
      </c>
      <c r="V723" s="2">
        <v>0</v>
      </c>
      <c r="W723" s="2">
        <v>0</v>
      </c>
      <c r="X723" s="2">
        <v>0</v>
      </c>
      <c r="Y723" s="4">
        <v>8951.4</v>
      </c>
      <c r="Z723" s="4">
        <v>79640.5</v>
      </c>
      <c r="AA723" s="4">
        <v>88764.4</v>
      </c>
      <c r="AB723" s="4">
        <v>88577.2</v>
      </c>
      <c r="AC723" s="4">
        <v>82673</v>
      </c>
      <c r="AD723" s="4">
        <v>244452</v>
      </c>
      <c r="AE723" s="2">
        <v>0</v>
      </c>
      <c r="AF723" s="4">
        <v>82128.800000000003</v>
      </c>
      <c r="AG723" s="2">
        <v>0</v>
      </c>
      <c r="AH723" s="4">
        <v>58240</v>
      </c>
      <c r="AI723" s="2">
        <v>0</v>
      </c>
      <c r="AJ723" s="2">
        <v>0</v>
      </c>
      <c r="AK723" s="2">
        <v>0</v>
      </c>
      <c r="AL723" s="2">
        <v>0</v>
      </c>
      <c r="AM723" s="2">
        <v>0</v>
      </c>
      <c r="AN723" s="3">
        <f t="shared" si="44"/>
        <v>138864.29999999999</v>
      </c>
      <c r="AO723">
        <f t="shared" si="45"/>
        <v>624213</v>
      </c>
      <c r="AP723">
        <f t="shared" si="46"/>
        <v>140368.79999999999</v>
      </c>
      <c r="AQ723" s="3">
        <f t="shared" si="47"/>
        <v>903446.10000000009</v>
      </c>
    </row>
    <row r="724" spans="1:43" x14ac:dyDescent="0.25">
      <c r="A724" s="2">
        <v>5</v>
      </c>
      <c r="B724" s="2">
        <v>2019</v>
      </c>
      <c r="C724" s="2">
        <v>2</v>
      </c>
      <c r="D724" s="4">
        <v>16511.099999999999</v>
      </c>
      <c r="E724" s="4">
        <v>73809.5</v>
      </c>
      <c r="F724" s="4">
        <v>62550.2</v>
      </c>
      <c r="G724" s="2">
        <v>2.2000000000000002</v>
      </c>
      <c r="H724" s="2">
        <v>0</v>
      </c>
      <c r="I724" s="2">
        <v>93.6</v>
      </c>
      <c r="J724" s="2">
        <v>0</v>
      </c>
      <c r="K724" s="2">
        <v>0</v>
      </c>
      <c r="L724" s="2">
        <v>0</v>
      </c>
      <c r="M724" s="2">
        <v>0</v>
      </c>
      <c r="N724" s="2">
        <v>0</v>
      </c>
      <c r="O724" s="2">
        <v>30.1</v>
      </c>
      <c r="P724" s="4">
        <v>9690.6</v>
      </c>
      <c r="Q724" s="4">
        <v>23401.5</v>
      </c>
      <c r="R724" s="4">
        <v>3046.5</v>
      </c>
      <c r="S724" s="2">
        <v>0</v>
      </c>
      <c r="T724" s="2">
        <v>0</v>
      </c>
      <c r="U724" s="2">
        <v>0</v>
      </c>
      <c r="V724" s="2">
        <v>0</v>
      </c>
      <c r="W724" s="2">
        <v>0</v>
      </c>
      <c r="X724" s="2">
        <v>0</v>
      </c>
      <c r="Y724" s="4">
        <v>10864.6</v>
      </c>
      <c r="Z724" s="4">
        <v>84388.7</v>
      </c>
      <c r="AA724" s="4">
        <v>94669.3</v>
      </c>
      <c r="AB724" s="4">
        <v>92236.6</v>
      </c>
      <c r="AC724" s="4">
        <v>60444.800000000003</v>
      </c>
      <c r="AD724" s="4">
        <v>211702.39999999999</v>
      </c>
      <c r="AE724" s="2">
        <v>0</v>
      </c>
      <c r="AF724" s="4">
        <v>68494.399999999994</v>
      </c>
      <c r="AG724" s="2">
        <v>0</v>
      </c>
      <c r="AH724" s="4">
        <v>46748</v>
      </c>
      <c r="AI724" s="2">
        <v>0</v>
      </c>
      <c r="AJ724" s="2">
        <v>0</v>
      </c>
      <c r="AK724" s="2">
        <v>0</v>
      </c>
      <c r="AL724" s="2">
        <v>0</v>
      </c>
      <c r="AM724" s="2">
        <v>0</v>
      </c>
      <c r="AN724" s="3">
        <f t="shared" si="44"/>
        <v>152966.6</v>
      </c>
      <c r="AO724">
        <f t="shared" si="45"/>
        <v>590475.1</v>
      </c>
      <c r="AP724">
        <f t="shared" si="46"/>
        <v>115242.4</v>
      </c>
      <c r="AQ724" s="3">
        <f t="shared" si="47"/>
        <v>858684.1</v>
      </c>
    </row>
    <row r="725" spans="1:43" x14ac:dyDescent="0.25">
      <c r="A725" s="2">
        <v>5</v>
      </c>
      <c r="B725" s="2">
        <v>2019</v>
      </c>
      <c r="C725" s="2">
        <v>3</v>
      </c>
      <c r="D725" s="4">
        <v>10637.7</v>
      </c>
      <c r="E725" s="4">
        <v>38570.1</v>
      </c>
      <c r="F725" s="4">
        <v>32330.5</v>
      </c>
      <c r="G725" s="2">
        <v>2.2000000000000002</v>
      </c>
      <c r="H725" s="2">
        <v>0</v>
      </c>
      <c r="I725" s="2">
        <v>6.2</v>
      </c>
      <c r="J725" s="2">
        <v>0</v>
      </c>
      <c r="K725" s="2">
        <v>0</v>
      </c>
      <c r="L725" s="2">
        <v>0</v>
      </c>
      <c r="M725" s="2">
        <v>0</v>
      </c>
      <c r="N725" s="2">
        <v>0</v>
      </c>
      <c r="O725" s="2">
        <v>37.299999999999997</v>
      </c>
      <c r="P725" s="4">
        <v>7963.6</v>
      </c>
      <c r="Q725" s="4">
        <v>21441.8</v>
      </c>
      <c r="R725" s="4">
        <v>2026.5</v>
      </c>
      <c r="S725" s="2">
        <v>0</v>
      </c>
      <c r="T725" s="2">
        <v>0</v>
      </c>
      <c r="U725" s="2">
        <v>0</v>
      </c>
      <c r="V725" s="2">
        <v>0</v>
      </c>
      <c r="W725" s="2">
        <v>0</v>
      </c>
      <c r="X725" s="2">
        <v>0</v>
      </c>
      <c r="Y725" s="4">
        <v>6823.2</v>
      </c>
      <c r="Z725" s="4">
        <v>59897.9</v>
      </c>
      <c r="AA725" s="4">
        <v>62220.7</v>
      </c>
      <c r="AB725" s="4">
        <v>46534.6</v>
      </c>
      <c r="AC725" s="4">
        <v>63159.199999999997</v>
      </c>
      <c r="AD725" s="4">
        <v>163758.39999999999</v>
      </c>
      <c r="AE725" s="2">
        <v>0</v>
      </c>
      <c r="AF725" s="4">
        <v>65676</v>
      </c>
      <c r="AG725" s="2">
        <v>0</v>
      </c>
      <c r="AH725" s="4">
        <v>53216.800000000003</v>
      </c>
      <c r="AI725" s="2">
        <v>0</v>
      </c>
      <c r="AJ725" s="2">
        <v>0</v>
      </c>
      <c r="AK725" s="2">
        <v>0</v>
      </c>
      <c r="AL725" s="2">
        <v>0</v>
      </c>
      <c r="AM725" s="2">
        <v>0</v>
      </c>
      <c r="AN725" s="3">
        <f t="shared" si="44"/>
        <v>81546.7</v>
      </c>
      <c r="AO725">
        <f t="shared" si="45"/>
        <v>433863.19999999995</v>
      </c>
      <c r="AP725">
        <f t="shared" si="46"/>
        <v>118892.8</v>
      </c>
      <c r="AQ725" s="3">
        <f t="shared" si="47"/>
        <v>634302.69999999995</v>
      </c>
    </row>
    <row r="726" spans="1:43" x14ac:dyDescent="0.25">
      <c r="A726" s="2">
        <v>5</v>
      </c>
      <c r="B726" s="2">
        <v>2019</v>
      </c>
      <c r="C726" s="2">
        <v>4</v>
      </c>
      <c r="D726" s="4">
        <v>9170.7000000000007</v>
      </c>
      <c r="E726" s="4">
        <v>31889.7</v>
      </c>
      <c r="F726" s="4">
        <v>27220</v>
      </c>
      <c r="G726" s="2">
        <v>3.5</v>
      </c>
      <c r="H726" s="2">
        <v>0</v>
      </c>
      <c r="I726" s="2">
        <v>149.80000000000001</v>
      </c>
      <c r="J726" s="2">
        <v>0</v>
      </c>
      <c r="K726" s="2">
        <v>0</v>
      </c>
      <c r="L726" s="2">
        <v>0</v>
      </c>
      <c r="M726" s="2">
        <v>0</v>
      </c>
      <c r="N726" s="2">
        <v>0</v>
      </c>
      <c r="O726" s="2">
        <v>35.4</v>
      </c>
      <c r="P726" s="4">
        <v>6709.8</v>
      </c>
      <c r="Q726" s="4">
        <v>21892.9</v>
      </c>
      <c r="R726" s="4">
        <v>1829.2</v>
      </c>
      <c r="S726" s="2">
        <v>0</v>
      </c>
      <c r="T726" s="2">
        <v>0</v>
      </c>
      <c r="U726" s="2">
        <v>0</v>
      </c>
      <c r="V726" s="2">
        <v>0</v>
      </c>
      <c r="W726" s="2">
        <v>0</v>
      </c>
      <c r="X726" s="2">
        <v>0</v>
      </c>
      <c r="Y726" s="4">
        <v>6473.7</v>
      </c>
      <c r="Z726" s="4">
        <v>55845</v>
      </c>
      <c r="AA726" s="4">
        <v>59169.7</v>
      </c>
      <c r="AB726" s="4">
        <v>41223.699999999997</v>
      </c>
      <c r="AC726" s="4">
        <v>55213.599999999999</v>
      </c>
      <c r="AD726" s="4">
        <v>141876.79999999999</v>
      </c>
      <c r="AE726" s="2">
        <v>0</v>
      </c>
      <c r="AF726" s="4">
        <v>94411.199999999997</v>
      </c>
      <c r="AG726" s="2">
        <v>0</v>
      </c>
      <c r="AH726" s="4">
        <v>53996.6</v>
      </c>
      <c r="AI726" s="2">
        <v>0</v>
      </c>
      <c r="AJ726" s="2">
        <v>0</v>
      </c>
      <c r="AK726" s="2">
        <v>0</v>
      </c>
      <c r="AL726" s="2">
        <v>0</v>
      </c>
      <c r="AM726" s="2">
        <v>0</v>
      </c>
      <c r="AN726" s="3">
        <f t="shared" si="44"/>
        <v>68433.7</v>
      </c>
      <c r="AO726">
        <f t="shared" si="45"/>
        <v>390269.80000000005</v>
      </c>
      <c r="AP726">
        <f t="shared" si="46"/>
        <v>148407.79999999999</v>
      </c>
      <c r="AQ726" s="3">
        <f t="shared" si="47"/>
        <v>607111.30000000005</v>
      </c>
    </row>
    <row r="727" spans="1:43" x14ac:dyDescent="0.25">
      <c r="A727" s="2">
        <v>5</v>
      </c>
      <c r="B727" s="2">
        <v>2019</v>
      </c>
      <c r="C727" s="2">
        <v>5</v>
      </c>
      <c r="D727" s="4">
        <v>7688.5</v>
      </c>
      <c r="E727" s="4">
        <v>26424.400000000001</v>
      </c>
      <c r="F727" s="4">
        <v>20258.900000000001</v>
      </c>
      <c r="G727" s="2">
        <v>2.4</v>
      </c>
      <c r="H727" s="2">
        <v>0</v>
      </c>
      <c r="I727" s="2">
        <v>122.7</v>
      </c>
      <c r="J727" s="2">
        <v>0</v>
      </c>
      <c r="K727" s="2">
        <v>0</v>
      </c>
      <c r="L727" s="2">
        <v>0</v>
      </c>
      <c r="M727" s="2">
        <v>0</v>
      </c>
      <c r="N727" s="2">
        <v>0</v>
      </c>
      <c r="O727" s="2">
        <v>34.299999999999997</v>
      </c>
      <c r="P727" s="4">
        <v>6238.4</v>
      </c>
      <c r="Q727" s="4">
        <v>17729.2</v>
      </c>
      <c r="R727" s="4">
        <v>2092.3000000000002</v>
      </c>
      <c r="S727" s="2">
        <v>74.7</v>
      </c>
      <c r="T727" s="2">
        <v>0</v>
      </c>
      <c r="U727" s="2">
        <v>0</v>
      </c>
      <c r="V727" s="2">
        <v>0</v>
      </c>
      <c r="W727" s="2">
        <v>0</v>
      </c>
      <c r="X727" s="2">
        <v>0</v>
      </c>
      <c r="Y727" s="4">
        <v>6167.6</v>
      </c>
      <c r="Z727" s="4">
        <v>52694.400000000001</v>
      </c>
      <c r="AA727" s="4">
        <v>46567.4</v>
      </c>
      <c r="AB727" s="4">
        <v>30975.599999999999</v>
      </c>
      <c r="AC727" s="4">
        <v>52400.7</v>
      </c>
      <c r="AD727" s="4">
        <v>156816.20000000001</v>
      </c>
      <c r="AE727" s="2">
        <v>0</v>
      </c>
      <c r="AF727" s="4">
        <v>72506</v>
      </c>
      <c r="AG727" s="2">
        <v>0</v>
      </c>
      <c r="AH727" s="4">
        <v>45897.8</v>
      </c>
      <c r="AI727" s="2">
        <v>0</v>
      </c>
      <c r="AJ727" s="2">
        <v>0</v>
      </c>
      <c r="AK727" s="2">
        <v>0</v>
      </c>
      <c r="AL727" s="2">
        <v>0</v>
      </c>
      <c r="AM727" s="2">
        <v>0</v>
      </c>
      <c r="AN727" s="3">
        <f t="shared" si="44"/>
        <v>54496.9</v>
      </c>
      <c r="AO727">
        <f t="shared" si="45"/>
        <v>371790.8</v>
      </c>
      <c r="AP727">
        <f t="shared" si="46"/>
        <v>118403.8</v>
      </c>
      <c r="AQ727" s="3">
        <f t="shared" si="47"/>
        <v>544691.5</v>
      </c>
    </row>
    <row r="728" spans="1:43" x14ac:dyDescent="0.25">
      <c r="A728" s="2">
        <v>5</v>
      </c>
      <c r="B728" s="2">
        <v>2019</v>
      </c>
      <c r="C728" s="2">
        <v>6</v>
      </c>
      <c r="D728" s="4">
        <v>6498.4</v>
      </c>
      <c r="E728" s="4">
        <v>22346.2</v>
      </c>
      <c r="F728" s="4">
        <v>16434.599999999999</v>
      </c>
      <c r="G728" s="2">
        <v>2.2999999999999998</v>
      </c>
      <c r="H728" s="2">
        <v>0</v>
      </c>
      <c r="I728" s="2">
        <v>7.3</v>
      </c>
      <c r="J728" s="2">
        <v>0</v>
      </c>
      <c r="K728" s="2">
        <v>0</v>
      </c>
      <c r="L728" s="2">
        <v>0</v>
      </c>
      <c r="M728" s="2">
        <v>0</v>
      </c>
      <c r="N728" s="2">
        <v>0</v>
      </c>
      <c r="O728" s="2">
        <v>40.700000000000003</v>
      </c>
      <c r="P728" s="4">
        <v>4769.3</v>
      </c>
      <c r="Q728" s="4">
        <v>12926.6</v>
      </c>
      <c r="R728" s="4">
        <v>1816.1</v>
      </c>
      <c r="S728" s="2">
        <v>0</v>
      </c>
      <c r="T728" s="2">
        <v>0</v>
      </c>
      <c r="U728" s="2">
        <v>0</v>
      </c>
      <c r="V728" s="2">
        <v>0</v>
      </c>
      <c r="W728" s="2">
        <v>0</v>
      </c>
      <c r="X728" s="2">
        <v>0</v>
      </c>
      <c r="Y728" s="4">
        <v>5498.5</v>
      </c>
      <c r="Z728" s="4">
        <v>46549.9</v>
      </c>
      <c r="AA728" s="4">
        <v>39421.800000000003</v>
      </c>
      <c r="AB728" s="4">
        <v>21337.1</v>
      </c>
      <c r="AC728" s="4">
        <v>50401.4</v>
      </c>
      <c r="AD728" s="4">
        <v>123674.5</v>
      </c>
      <c r="AE728" s="2">
        <v>0</v>
      </c>
      <c r="AF728" s="4">
        <v>71397.8</v>
      </c>
      <c r="AG728" s="2">
        <v>0</v>
      </c>
      <c r="AH728" s="4">
        <v>32249.9</v>
      </c>
      <c r="AI728" s="2">
        <v>0</v>
      </c>
      <c r="AJ728" s="2">
        <v>0</v>
      </c>
      <c r="AK728" s="2">
        <v>0</v>
      </c>
      <c r="AL728" s="2">
        <v>0</v>
      </c>
      <c r="AM728" s="2">
        <v>0</v>
      </c>
      <c r="AN728" s="3">
        <f t="shared" si="44"/>
        <v>45288.800000000003</v>
      </c>
      <c r="AO728">
        <f t="shared" si="45"/>
        <v>306435.90000000002</v>
      </c>
      <c r="AP728">
        <f t="shared" si="46"/>
        <v>103647.70000000001</v>
      </c>
      <c r="AQ728" s="3">
        <f t="shared" si="47"/>
        <v>455372.4</v>
      </c>
    </row>
    <row r="729" spans="1:43" x14ac:dyDescent="0.25">
      <c r="A729" s="2">
        <v>5</v>
      </c>
      <c r="B729" s="2">
        <v>2019</v>
      </c>
      <c r="C729" s="2">
        <v>7</v>
      </c>
      <c r="D729" s="4">
        <v>6254</v>
      </c>
      <c r="E729" s="4">
        <v>22105</v>
      </c>
      <c r="F729" s="4">
        <v>13863.1</v>
      </c>
      <c r="G729" s="2">
        <v>3.6</v>
      </c>
      <c r="H729" s="2">
        <v>92.7</v>
      </c>
      <c r="I729" s="2">
        <v>0</v>
      </c>
      <c r="J729" s="2">
        <v>0</v>
      </c>
      <c r="K729" s="2">
        <v>0</v>
      </c>
      <c r="L729" s="2">
        <v>0</v>
      </c>
      <c r="M729" s="2">
        <v>0</v>
      </c>
      <c r="N729" s="2">
        <v>0</v>
      </c>
      <c r="O729" s="2">
        <v>131.4</v>
      </c>
      <c r="P729" s="4">
        <v>3621.5</v>
      </c>
      <c r="Q729" s="4">
        <v>12248.8</v>
      </c>
      <c r="R729" s="4">
        <v>1594.3</v>
      </c>
      <c r="S729" s="2">
        <v>0</v>
      </c>
      <c r="T729" s="2">
        <v>0</v>
      </c>
      <c r="U729" s="2">
        <v>0</v>
      </c>
      <c r="V729" s="2">
        <v>0</v>
      </c>
      <c r="W729" s="2">
        <v>0</v>
      </c>
      <c r="X729" s="2">
        <v>0</v>
      </c>
      <c r="Y729" s="4">
        <v>2587</v>
      </c>
      <c r="Z729" s="4">
        <v>47225.1</v>
      </c>
      <c r="AA729" s="4">
        <v>39948.5</v>
      </c>
      <c r="AB729" s="4">
        <v>34691.599999999999</v>
      </c>
      <c r="AC729" s="4">
        <v>34198.400000000001</v>
      </c>
      <c r="AD729" s="4">
        <v>122563.4</v>
      </c>
      <c r="AE729" s="2">
        <v>0</v>
      </c>
      <c r="AF729" s="4">
        <v>68984.100000000006</v>
      </c>
      <c r="AG729" s="2">
        <v>0</v>
      </c>
      <c r="AH729" s="4">
        <v>30414</v>
      </c>
      <c r="AI729" s="2">
        <v>0</v>
      </c>
      <c r="AJ729" s="2">
        <v>0</v>
      </c>
      <c r="AK729" s="2">
        <v>0</v>
      </c>
      <c r="AL729" s="2">
        <v>0</v>
      </c>
      <c r="AM729" s="2">
        <v>0</v>
      </c>
      <c r="AN729" s="3">
        <f t="shared" si="44"/>
        <v>42318.399999999994</v>
      </c>
      <c r="AO729">
        <f t="shared" si="45"/>
        <v>298810</v>
      </c>
      <c r="AP729">
        <f t="shared" si="46"/>
        <v>99398.1</v>
      </c>
      <c r="AQ729" s="3">
        <f t="shared" si="47"/>
        <v>440526.5</v>
      </c>
    </row>
    <row r="730" spans="1:43" x14ac:dyDescent="0.25">
      <c r="A730" s="2">
        <v>5</v>
      </c>
      <c r="B730" s="2">
        <v>2019</v>
      </c>
      <c r="C730" s="2">
        <v>8</v>
      </c>
      <c r="D730" s="4">
        <v>6011.9</v>
      </c>
      <c r="E730" s="4">
        <v>21220</v>
      </c>
      <c r="F730" s="4">
        <v>13451.7</v>
      </c>
      <c r="G730" s="2">
        <v>3.3</v>
      </c>
      <c r="H730" s="2">
        <v>159.6</v>
      </c>
      <c r="I730" s="2">
        <v>0</v>
      </c>
      <c r="J730" s="2">
        <v>0</v>
      </c>
      <c r="K730" s="2">
        <v>0</v>
      </c>
      <c r="L730" s="2">
        <v>0</v>
      </c>
      <c r="M730" s="2">
        <v>0</v>
      </c>
      <c r="N730" s="2">
        <v>0</v>
      </c>
      <c r="O730" s="2">
        <v>99.6</v>
      </c>
      <c r="P730" s="4">
        <v>3468.9</v>
      </c>
      <c r="Q730" s="4">
        <v>12515.3</v>
      </c>
      <c r="R730" s="4">
        <v>1568.1</v>
      </c>
      <c r="S730" s="2">
        <v>0</v>
      </c>
      <c r="T730" s="2">
        <v>0</v>
      </c>
      <c r="U730" s="2">
        <v>0</v>
      </c>
      <c r="V730" s="2">
        <v>0</v>
      </c>
      <c r="W730" s="2">
        <v>0</v>
      </c>
      <c r="X730" s="2">
        <v>0</v>
      </c>
      <c r="Y730" s="4">
        <v>2586.6</v>
      </c>
      <c r="Z730" s="4">
        <v>44457.4</v>
      </c>
      <c r="AA730" s="4">
        <v>37583.5</v>
      </c>
      <c r="AB730" s="4">
        <v>36835.599999999999</v>
      </c>
      <c r="AC730" s="4">
        <v>34064.400000000001</v>
      </c>
      <c r="AD730" s="4">
        <v>129769.9</v>
      </c>
      <c r="AE730" s="2">
        <v>0</v>
      </c>
      <c r="AF730" s="4">
        <v>71269.899999999994</v>
      </c>
      <c r="AG730" s="2">
        <v>0</v>
      </c>
      <c r="AH730" s="4">
        <v>28706.9</v>
      </c>
      <c r="AI730" s="2">
        <v>0</v>
      </c>
      <c r="AJ730" s="2">
        <v>0</v>
      </c>
      <c r="AK730" s="2">
        <v>0</v>
      </c>
      <c r="AL730" s="2">
        <v>0</v>
      </c>
      <c r="AM730" s="2">
        <v>0</v>
      </c>
      <c r="AN730" s="3">
        <f t="shared" si="44"/>
        <v>40846.500000000007</v>
      </c>
      <c r="AO730">
        <f t="shared" si="45"/>
        <v>302949.3</v>
      </c>
      <c r="AP730">
        <f t="shared" si="46"/>
        <v>99976.799999999988</v>
      </c>
      <c r="AQ730" s="3">
        <f t="shared" si="47"/>
        <v>443772.6</v>
      </c>
    </row>
    <row r="731" spans="1:43" x14ac:dyDescent="0.25">
      <c r="A731" s="2">
        <v>5</v>
      </c>
      <c r="B731" s="2">
        <v>2019</v>
      </c>
      <c r="C731" s="2">
        <v>9</v>
      </c>
      <c r="D731" s="4">
        <v>6750.4</v>
      </c>
      <c r="E731" s="4">
        <v>23428.2</v>
      </c>
      <c r="F731" s="4">
        <v>14846.4</v>
      </c>
      <c r="G731" s="2">
        <v>2.2999999999999998</v>
      </c>
      <c r="H731" s="2">
        <v>231</v>
      </c>
      <c r="I731" s="2">
        <v>0</v>
      </c>
      <c r="J731" s="2">
        <v>0</v>
      </c>
      <c r="K731" s="2">
        <v>0</v>
      </c>
      <c r="L731" s="2">
        <v>0</v>
      </c>
      <c r="M731" s="2">
        <v>0</v>
      </c>
      <c r="N731" s="2">
        <v>0</v>
      </c>
      <c r="O731" s="2">
        <v>157.9</v>
      </c>
      <c r="P731" s="4">
        <v>3896.7</v>
      </c>
      <c r="Q731" s="4">
        <v>13948.9</v>
      </c>
      <c r="R731" s="4">
        <v>1800</v>
      </c>
      <c r="S731" s="2">
        <v>0</v>
      </c>
      <c r="T731" s="2">
        <v>0</v>
      </c>
      <c r="U731" s="2">
        <v>0</v>
      </c>
      <c r="V731" s="2">
        <v>0</v>
      </c>
      <c r="W731" s="2">
        <v>0</v>
      </c>
      <c r="X731" s="2">
        <v>0</v>
      </c>
      <c r="Y731" s="4">
        <v>3601.9</v>
      </c>
      <c r="Z731" s="4">
        <v>50323.199999999997</v>
      </c>
      <c r="AA731" s="4">
        <v>39384.199999999997</v>
      </c>
      <c r="AB731" s="4">
        <v>34805</v>
      </c>
      <c r="AC731" s="4">
        <v>32802.6</v>
      </c>
      <c r="AD731" s="4">
        <v>156323</v>
      </c>
      <c r="AE731" s="2">
        <v>0</v>
      </c>
      <c r="AF731" s="4">
        <v>55459.5</v>
      </c>
      <c r="AG731" s="2">
        <v>0</v>
      </c>
      <c r="AH731" s="4">
        <v>27755.7</v>
      </c>
      <c r="AI731" s="2">
        <v>0</v>
      </c>
      <c r="AJ731" s="2">
        <v>0</v>
      </c>
      <c r="AK731" s="2">
        <v>0</v>
      </c>
      <c r="AL731" s="2">
        <v>0</v>
      </c>
      <c r="AM731" s="2">
        <v>0</v>
      </c>
      <c r="AN731" s="3">
        <f t="shared" si="44"/>
        <v>45258.3</v>
      </c>
      <c r="AO731">
        <f t="shared" si="45"/>
        <v>337043.4</v>
      </c>
      <c r="AP731">
        <f t="shared" si="46"/>
        <v>83215.199999999997</v>
      </c>
      <c r="AQ731" s="3">
        <f t="shared" si="47"/>
        <v>465516.9</v>
      </c>
    </row>
    <row r="732" spans="1:43" x14ac:dyDescent="0.25">
      <c r="A732" s="2">
        <v>5</v>
      </c>
      <c r="B732" s="2">
        <v>2019</v>
      </c>
      <c r="C732" s="2">
        <v>10</v>
      </c>
      <c r="D732" s="4">
        <v>6745.7</v>
      </c>
      <c r="E732" s="4">
        <v>23204.5</v>
      </c>
      <c r="F732" s="4">
        <v>15266.5</v>
      </c>
      <c r="G732" s="2">
        <v>1.2</v>
      </c>
      <c r="H732" s="2">
        <v>193.3</v>
      </c>
      <c r="I732" s="2">
        <v>0</v>
      </c>
      <c r="J732" s="2">
        <v>0</v>
      </c>
      <c r="K732" s="2">
        <v>0</v>
      </c>
      <c r="L732" s="2">
        <v>0</v>
      </c>
      <c r="M732" s="2">
        <v>0</v>
      </c>
      <c r="N732" s="2">
        <v>0</v>
      </c>
      <c r="O732" s="2">
        <v>157.69999999999999</v>
      </c>
      <c r="P732" s="4">
        <v>3805.9</v>
      </c>
      <c r="Q732" s="4">
        <v>13395.4</v>
      </c>
      <c r="R732" s="4">
        <v>3716.8</v>
      </c>
      <c r="S732" s="2">
        <v>0</v>
      </c>
      <c r="T732" s="2">
        <v>0</v>
      </c>
      <c r="U732" s="2">
        <v>0</v>
      </c>
      <c r="V732" s="2">
        <v>0</v>
      </c>
      <c r="W732" s="2">
        <v>0</v>
      </c>
      <c r="X732" s="2">
        <v>0</v>
      </c>
      <c r="Y732" s="4">
        <v>3548.7</v>
      </c>
      <c r="Z732" s="4">
        <v>48569.9</v>
      </c>
      <c r="AA732" s="4">
        <v>41367.800000000003</v>
      </c>
      <c r="AB732" s="4">
        <v>37674.199999999997</v>
      </c>
      <c r="AC732" s="4">
        <v>32750.3</v>
      </c>
      <c r="AD732" s="4">
        <v>179420.4</v>
      </c>
      <c r="AE732" s="2">
        <v>0</v>
      </c>
      <c r="AF732" s="4">
        <v>59768.5</v>
      </c>
      <c r="AG732" s="2">
        <v>0</v>
      </c>
      <c r="AH732" s="4">
        <v>27248.2</v>
      </c>
      <c r="AI732" s="2">
        <v>0</v>
      </c>
      <c r="AJ732" s="2">
        <v>0</v>
      </c>
      <c r="AK732" s="2">
        <v>0</v>
      </c>
      <c r="AL732" s="2">
        <v>0</v>
      </c>
      <c r="AM732" s="2">
        <v>0</v>
      </c>
      <c r="AN732" s="3">
        <f t="shared" si="44"/>
        <v>45411.199999999997</v>
      </c>
      <c r="AO732">
        <f t="shared" si="45"/>
        <v>364407.1</v>
      </c>
      <c r="AP732">
        <f t="shared" si="46"/>
        <v>87016.7</v>
      </c>
      <c r="AQ732" s="3">
        <f t="shared" si="47"/>
        <v>496835</v>
      </c>
    </row>
    <row r="733" spans="1:43" x14ac:dyDescent="0.25">
      <c r="A733" s="2">
        <v>5</v>
      </c>
      <c r="B733" s="2">
        <v>2019</v>
      </c>
      <c r="C733" s="2">
        <v>11</v>
      </c>
      <c r="D733" s="4">
        <v>8131.4</v>
      </c>
      <c r="E733" s="4">
        <v>28610.400000000001</v>
      </c>
      <c r="F733" s="4">
        <v>20079.400000000001</v>
      </c>
      <c r="G733" s="2">
        <v>8.9</v>
      </c>
      <c r="H733" s="2">
        <v>330.5</v>
      </c>
      <c r="I733" s="2">
        <v>0</v>
      </c>
      <c r="J733" s="2">
        <v>0</v>
      </c>
      <c r="K733" s="2">
        <v>0</v>
      </c>
      <c r="L733" s="2">
        <v>0</v>
      </c>
      <c r="M733" s="2">
        <v>0</v>
      </c>
      <c r="N733" s="2">
        <v>0</v>
      </c>
      <c r="O733" s="2">
        <v>169.7</v>
      </c>
      <c r="P733" s="4">
        <v>4551.1000000000004</v>
      </c>
      <c r="Q733" s="4">
        <v>14639.4</v>
      </c>
      <c r="R733" s="4">
        <v>5517.3</v>
      </c>
      <c r="S733" s="2">
        <v>0</v>
      </c>
      <c r="T733" s="2">
        <v>0</v>
      </c>
      <c r="U733" s="2">
        <v>0</v>
      </c>
      <c r="V733" s="2">
        <v>0</v>
      </c>
      <c r="W733" s="2">
        <v>0</v>
      </c>
      <c r="X733" s="2">
        <v>0</v>
      </c>
      <c r="Y733" s="4">
        <v>3581.1</v>
      </c>
      <c r="Z733" s="4">
        <v>52475.8</v>
      </c>
      <c r="AA733" s="4">
        <v>46468</v>
      </c>
      <c r="AB733" s="4">
        <v>49692.800000000003</v>
      </c>
      <c r="AC733" s="4">
        <v>32342.3</v>
      </c>
      <c r="AD733" s="4">
        <v>162421.20000000001</v>
      </c>
      <c r="AE733" s="2">
        <v>0</v>
      </c>
      <c r="AF733" s="4">
        <v>52747.7</v>
      </c>
      <c r="AG733" s="2">
        <v>0</v>
      </c>
      <c r="AH733" s="4">
        <v>25128</v>
      </c>
      <c r="AI733" s="2">
        <v>0</v>
      </c>
      <c r="AJ733" s="2">
        <v>0</v>
      </c>
      <c r="AK733" s="2">
        <v>0</v>
      </c>
      <c r="AL733" s="2">
        <v>0</v>
      </c>
      <c r="AM733" s="2">
        <v>0</v>
      </c>
      <c r="AN733" s="3">
        <f t="shared" si="44"/>
        <v>57160.600000000006</v>
      </c>
      <c r="AO733">
        <f t="shared" si="45"/>
        <v>371858.7</v>
      </c>
      <c r="AP733">
        <f t="shared" si="46"/>
        <v>77875.7</v>
      </c>
      <c r="AQ733" s="3">
        <f t="shared" si="47"/>
        <v>506895.00000000006</v>
      </c>
    </row>
    <row r="734" spans="1:43" x14ac:dyDescent="0.25">
      <c r="A734" s="2">
        <v>5</v>
      </c>
      <c r="B734" s="2">
        <v>2019</v>
      </c>
      <c r="C734" s="2">
        <v>12</v>
      </c>
      <c r="D734" s="4">
        <v>12508</v>
      </c>
      <c r="E734" s="4">
        <v>50038.400000000001</v>
      </c>
      <c r="F734" s="4">
        <v>39604.699999999997</v>
      </c>
      <c r="G734" s="2">
        <v>4.7</v>
      </c>
      <c r="H734" s="2">
        <v>473.3</v>
      </c>
      <c r="I734" s="2">
        <v>0</v>
      </c>
      <c r="J734" s="2">
        <v>0</v>
      </c>
      <c r="K734" s="2">
        <v>0</v>
      </c>
      <c r="L734" s="2">
        <v>0</v>
      </c>
      <c r="M734" s="2">
        <v>0</v>
      </c>
      <c r="N734" s="2">
        <v>0</v>
      </c>
      <c r="O734" s="2">
        <v>185.1</v>
      </c>
      <c r="P734" s="4">
        <v>13801.6</v>
      </c>
      <c r="Q734" s="4">
        <v>19730.3</v>
      </c>
      <c r="R734" s="4">
        <v>2731.2</v>
      </c>
      <c r="S734" s="2">
        <v>0</v>
      </c>
      <c r="T734" s="2">
        <v>0</v>
      </c>
      <c r="U734" s="2">
        <v>0</v>
      </c>
      <c r="V734" s="2">
        <v>0</v>
      </c>
      <c r="W734" s="2">
        <v>0</v>
      </c>
      <c r="X734" s="2">
        <v>0</v>
      </c>
      <c r="Y734" s="4">
        <v>4713.7</v>
      </c>
      <c r="Z734" s="4">
        <v>79206.399999999994</v>
      </c>
      <c r="AA734" s="4">
        <v>82102.5</v>
      </c>
      <c r="AB734" s="4">
        <v>99700.2</v>
      </c>
      <c r="AC734" s="4">
        <v>32970</v>
      </c>
      <c r="AD734" s="4">
        <v>134498</v>
      </c>
      <c r="AE734" s="2">
        <v>0</v>
      </c>
      <c r="AF734" s="4">
        <v>58964.9</v>
      </c>
      <c r="AG734" s="2">
        <v>0</v>
      </c>
      <c r="AH734" s="4">
        <v>42960.800000000003</v>
      </c>
      <c r="AI734" s="2">
        <v>0</v>
      </c>
      <c r="AJ734" s="2">
        <v>0</v>
      </c>
      <c r="AK734" s="2">
        <v>0</v>
      </c>
      <c r="AL734" s="2">
        <v>0</v>
      </c>
      <c r="AM734" s="2">
        <v>0</v>
      </c>
      <c r="AN734" s="3">
        <f t="shared" si="44"/>
        <v>102629.1</v>
      </c>
      <c r="AO734">
        <f t="shared" si="45"/>
        <v>469639</v>
      </c>
      <c r="AP734">
        <f t="shared" si="46"/>
        <v>101925.70000000001</v>
      </c>
      <c r="AQ734" s="3">
        <f t="shared" si="47"/>
        <v>674193.8</v>
      </c>
    </row>
    <row r="735" spans="1:43" x14ac:dyDescent="0.25">
      <c r="A735" s="2">
        <v>6</v>
      </c>
      <c r="B735" s="2">
        <v>2019</v>
      </c>
      <c r="C735" s="2">
        <v>1</v>
      </c>
      <c r="D735" s="4">
        <v>56569.599999999999</v>
      </c>
      <c r="E735" s="4">
        <v>226505</v>
      </c>
      <c r="F735" s="4">
        <v>441605</v>
      </c>
      <c r="G735" s="2">
        <v>30.4</v>
      </c>
      <c r="H735" s="4">
        <v>3204.1</v>
      </c>
      <c r="I735" s="2">
        <v>0</v>
      </c>
      <c r="J735" s="2">
        <v>30.3</v>
      </c>
      <c r="K735" s="4">
        <v>3567.8</v>
      </c>
      <c r="L735" s="4">
        <v>2365.6</v>
      </c>
      <c r="M735" s="4">
        <v>4624.2</v>
      </c>
      <c r="N735" s="2">
        <v>0</v>
      </c>
      <c r="O735" s="2">
        <v>143.69999999999999</v>
      </c>
      <c r="P735" s="4">
        <v>54282</v>
      </c>
      <c r="Q735" s="4">
        <v>114995.7</v>
      </c>
      <c r="R735" s="4">
        <v>126235.6</v>
      </c>
      <c r="S735" s="4">
        <v>97131.1</v>
      </c>
      <c r="T735" s="2">
        <v>0</v>
      </c>
      <c r="U735" s="4">
        <v>1986</v>
      </c>
      <c r="V735" s="2">
        <v>0</v>
      </c>
      <c r="W735" s="2">
        <v>0</v>
      </c>
      <c r="X735" s="4">
        <v>3746</v>
      </c>
      <c r="Y735" s="4">
        <v>82481.100000000006</v>
      </c>
      <c r="Z735" s="4">
        <v>703580.9</v>
      </c>
      <c r="AA735" s="4">
        <v>1165979</v>
      </c>
      <c r="AB735" s="4">
        <v>773476.2</v>
      </c>
      <c r="AC735" s="4">
        <v>654973.1</v>
      </c>
      <c r="AD735" s="4">
        <v>2102772</v>
      </c>
      <c r="AE735" s="4">
        <v>13325.3</v>
      </c>
      <c r="AF735" s="4">
        <v>4003659.3</v>
      </c>
      <c r="AG735" s="4">
        <v>77360.600000000006</v>
      </c>
      <c r="AH735" s="4">
        <v>6019977</v>
      </c>
      <c r="AI735" s="2">
        <v>0</v>
      </c>
      <c r="AJ735" s="4">
        <v>1084272.8</v>
      </c>
      <c r="AK735" s="4">
        <v>47407968.200000003</v>
      </c>
      <c r="AL735" s="2">
        <v>0</v>
      </c>
      <c r="AM735" s="4">
        <v>216975.2</v>
      </c>
      <c r="AN735" s="3">
        <f t="shared" si="44"/>
        <v>738502</v>
      </c>
      <c r="AO735">
        <f t="shared" si="45"/>
        <v>5881782.4000000004</v>
      </c>
      <c r="AP735">
        <f t="shared" si="46"/>
        <v>58823538.400000006</v>
      </c>
      <c r="AQ735" s="3">
        <f t="shared" si="47"/>
        <v>65443822.800000004</v>
      </c>
    </row>
    <row r="736" spans="1:43" x14ac:dyDescent="0.25">
      <c r="A736" s="2">
        <v>6</v>
      </c>
      <c r="B736" s="2">
        <v>2019</v>
      </c>
      <c r="C736" s="2">
        <v>2</v>
      </c>
      <c r="D736" s="4">
        <v>55106.5</v>
      </c>
      <c r="E736" s="4">
        <v>229454.3</v>
      </c>
      <c r="F736" s="4">
        <v>484351.2</v>
      </c>
      <c r="G736" s="2">
        <v>28.3</v>
      </c>
      <c r="H736" s="4">
        <v>3601.6</v>
      </c>
      <c r="I736" s="2">
        <v>0</v>
      </c>
      <c r="J736" s="2">
        <v>25</v>
      </c>
      <c r="K736" s="4">
        <v>2644.2</v>
      </c>
      <c r="L736" s="4">
        <v>2864.2</v>
      </c>
      <c r="M736" s="4">
        <v>6450</v>
      </c>
      <c r="N736" s="2">
        <v>0</v>
      </c>
      <c r="O736" s="2">
        <v>101.8</v>
      </c>
      <c r="P736" s="4">
        <v>59633.1</v>
      </c>
      <c r="Q736" s="4">
        <v>123324.4</v>
      </c>
      <c r="R736" s="4">
        <v>149794.9</v>
      </c>
      <c r="S736" s="4">
        <v>106153.2</v>
      </c>
      <c r="T736" s="4">
        <v>9526.7000000000007</v>
      </c>
      <c r="U736" s="2">
        <v>0</v>
      </c>
      <c r="V736" s="2">
        <v>0</v>
      </c>
      <c r="W736" s="2">
        <v>0</v>
      </c>
      <c r="X736" s="4">
        <v>3021.1</v>
      </c>
      <c r="Y736" s="4">
        <v>89655.9</v>
      </c>
      <c r="Z736" s="4">
        <v>692596</v>
      </c>
      <c r="AA736" s="4">
        <v>1187633</v>
      </c>
      <c r="AB736" s="4">
        <v>787116.3</v>
      </c>
      <c r="AC736" s="4">
        <v>560372.30000000005</v>
      </c>
      <c r="AD736" s="4">
        <v>1891246</v>
      </c>
      <c r="AE736" s="2">
        <v>0</v>
      </c>
      <c r="AF736" s="4">
        <v>1538911.2</v>
      </c>
      <c r="AG736" s="2">
        <v>0</v>
      </c>
      <c r="AH736" s="4">
        <v>6246197.4000000004</v>
      </c>
      <c r="AI736" s="2">
        <v>0</v>
      </c>
      <c r="AJ736" s="4">
        <v>-1084272.8</v>
      </c>
      <c r="AK736" s="4">
        <v>42187821.100000001</v>
      </c>
      <c r="AL736" s="2">
        <v>0</v>
      </c>
      <c r="AM736" s="4">
        <v>182404.2</v>
      </c>
      <c r="AN736" s="3">
        <f t="shared" ref="AN736:AN799" si="48">SUM(D736:M736)</f>
        <v>784525.29999999993</v>
      </c>
      <c r="AO736">
        <f t="shared" ref="AO736:AO799" si="49">SUM(N736:AD736)</f>
        <v>5660174.7000000002</v>
      </c>
      <c r="AP736">
        <f t="shared" ref="AP736:AP799" si="50">SUM(AE736:AM736)</f>
        <v>49071061.100000009</v>
      </c>
      <c r="AQ736" s="3">
        <f t="shared" si="47"/>
        <v>55515761.100000009</v>
      </c>
    </row>
    <row r="737" spans="1:43" x14ac:dyDescent="0.25">
      <c r="A737" s="2">
        <v>6</v>
      </c>
      <c r="B737" s="2">
        <v>2019</v>
      </c>
      <c r="C737" s="2">
        <v>3</v>
      </c>
      <c r="D737" s="4">
        <v>47153.1</v>
      </c>
      <c r="E737" s="4">
        <v>173145.7</v>
      </c>
      <c r="F737" s="4">
        <v>277499.7</v>
      </c>
      <c r="G737" s="2">
        <v>25.1</v>
      </c>
      <c r="H737" s="4">
        <v>2885.1</v>
      </c>
      <c r="I737" s="2">
        <v>0</v>
      </c>
      <c r="J737" s="2">
        <v>33.200000000000003</v>
      </c>
      <c r="K737" s="4">
        <v>1827.6</v>
      </c>
      <c r="L737" s="4">
        <v>2271.9</v>
      </c>
      <c r="M737" s="4">
        <v>6388</v>
      </c>
      <c r="N737" s="2">
        <v>0</v>
      </c>
      <c r="O737" s="2">
        <v>118.2</v>
      </c>
      <c r="P737" s="4">
        <v>40619.599999999999</v>
      </c>
      <c r="Q737" s="4">
        <v>92490.2</v>
      </c>
      <c r="R737" s="4">
        <v>112156</v>
      </c>
      <c r="S737" s="4">
        <v>104861</v>
      </c>
      <c r="T737" s="2">
        <v>90.5</v>
      </c>
      <c r="U737" s="2">
        <v>0</v>
      </c>
      <c r="V737" s="2">
        <v>0</v>
      </c>
      <c r="W737" s="2">
        <v>0</v>
      </c>
      <c r="X737" s="4">
        <v>4292.6000000000004</v>
      </c>
      <c r="Y737" s="4">
        <v>71991.3</v>
      </c>
      <c r="Z737" s="4">
        <v>656936.9</v>
      </c>
      <c r="AA737" s="4">
        <v>1076852.1000000001</v>
      </c>
      <c r="AB737" s="4">
        <v>673687.9</v>
      </c>
      <c r="AC737" s="4">
        <v>600101.80000000005</v>
      </c>
      <c r="AD737" s="4">
        <v>2024481.8</v>
      </c>
      <c r="AE737" s="2">
        <v>0</v>
      </c>
      <c r="AF737" s="4">
        <v>1704589.4</v>
      </c>
      <c r="AG737" s="4">
        <v>7434</v>
      </c>
      <c r="AH737" s="4">
        <v>5296711.5999999996</v>
      </c>
      <c r="AI737" s="2">
        <v>0</v>
      </c>
      <c r="AJ737" s="2">
        <v>0</v>
      </c>
      <c r="AK737" s="4">
        <v>44064178.200000003</v>
      </c>
      <c r="AL737" s="2">
        <v>0</v>
      </c>
      <c r="AM737" s="4">
        <v>201624.8</v>
      </c>
      <c r="AN737" s="3">
        <f t="shared" si="48"/>
        <v>511229.39999999997</v>
      </c>
      <c r="AO737">
        <f t="shared" si="49"/>
        <v>5458679.9000000004</v>
      </c>
      <c r="AP737">
        <f t="shared" si="50"/>
        <v>51274538</v>
      </c>
      <c r="AQ737" s="3">
        <f t="shared" si="47"/>
        <v>57244447.299999997</v>
      </c>
    </row>
    <row r="738" spans="1:43" x14ac:dyDescent="0.25">
      <c r="A738" s="2">
        <v>6</v>
      </c>
      <c r="B738" s="2">
        <v>2019</v>
      </c>
      <c r="C738" s="2">
        <v>4</v>
      </c>
      <c r="D738" s="4">
        <v>48122.2</v>
      </c>
      <c r="E738" s="4">
        <v>168889.8</v>
      </c>
      <c r="F738" s="4">
        <v>283572.59999999998</v>
      </c>
      <c r="G738" s="2">
        <v>27.1</v>
      </c>
      <c r="H738" s="4">
        <v>2972</v>
      </c>
      <c r="I738" s="2">
        <v>0</v>
      </c>
      <c r="J738" s="2">
        <v>53</v>
      </c>
      <c r="K738" s="4">
        <v>2048.5</v>
      </c>
      <c r="L738" s="4">
        <v>1397.2</v>
      </c>
      <c r="M738" s="4">
        <v>6520.1</v>
      </c>
      <c r="N738" s="2">
        <v>0</v>
      </c>
      <c r="O738" s="2">
        <v>206.6</v>
      </c>
      <c r="P738" s="4">
        <v>29026.799999999999</v>
      </c>
      <c r="Q738" s="4">
        <v>101062.5</v>
      </c>
      <c r="R738" s="4">
        <v>158539.9</v>
      </c>
      <c r="S738" s="4">
        <v>88441.600000000006</v>
      </c>
      <c r="T738" s="2">
        <v>226</v>
      </c>
      <c r="U738" s="2">
        <v>105</v>
      </c>
      <c r="V738" s="2">
        <v>0</v>
      </c>
      <c r="W738" s="2">
        <v>0</v>
      </c>
      <c r="X738" s="4">
        <v>3732.8</v>
      </c>
      <c r="Y738" s="4">
        <v>73726.100000000006</v>
      </c>
      <c r="Z738" s="4">
        <v>646335.4</v>
      </c>
      <c r="AA738" s="4">
        <v>973355.3</v>
      </c>
      <c r="AB738" s="4">
        <v>685822.6</v>
      </c>
      <c r="AC738" s="4">
        <v>569385.1</v>
      </c>
      <c r="AD738" s="4">
        <v>2007124.8</v>
      </c>
      <c r="AE738" s="2">
        <v>0</v>
      </c>
      <c r="AF738" s="4">
        <v>1502939.8</v>
      </c>
      <c r="AG738" s="4">
        <v>13552.4</v>
      </c>
      <c r="AH738" s="4">
        <v>5926189.7000000002</v>
      </c>
      <c r="AI738" s="2">
        <v>0</v>
      </c>
      <c r="AJ738" s="2">
        <v>0</v>
      </c>
      <c r="AK738" s="4">
        <v>46683817.200000003</v>
      </c>
      <c r="AL738" s="2">
        <v>0</v>
      </c>
      <c r="AM738" s="4">
        <v>176283.5</v>
      </c>
      <c r="AN738" s="3">
        <f t="shared" si="48"/>
        <v>513602.49999999994</v>
      </c>
      <c r="AO738">
        <f t="shared" si="49"/>
        <v>5337090.5</v>
      </c>
      <c r="AP738">
        <f t="shared" si="50"/>
        <v>54302782.600000001</v>
      </c>
      <c r="AQ738" s="3">
        <f t="shared" si="47"/>
        <v>60153475.600000001</v>
      </c>
    </row>
    <row r="739" spans="1:43" x14ac:dyDescent="0.25">
      <c r="A739" s="2">
        <v>6</v>
      </c>
      <c r="B739" s="2">
        <v>2019</v>
      </c>
      <c r="C739" s="2">
        <v>5</v>
      </c>
      <c r="D739" s="4">
        <v>41935.9</v>
      </c>
      <c r="E739" s="4">
        <v>140842.5</v>
      </c>
      <c r="F739" s="4">
        <v>201822.2</v>
      </c>
      <c r="G739" s="2">
        <v>29.4</v>
      </c>
      <c r="H739" s="4">
        <v>2200.8000000000002</v>
      </c>
      <c r="I739" s="2">
        <v>0</v>
      </c>
      <c r="J739" s="2">
        <v>45.7</v>
      </c>
      <c r="K739" s="4">
        <v>1417.4</v>
      </c>
      <c r="L739" s="4">
        <v>1687.1</v>
      </c>
      <c r="M739" s="4">
        <v>4445.5</v>
      </c>
      <c r="N739" s="2">
        <v>0</v>
      </c>
      <c r="O739" s="2">
        <v>201.4</v>
      </c>
      <c r="P739" s="4">
        <v>20705.599999999999</v>
      </c>
      <c r="Q739" s="4">
        <v>55551.199999999997</v>
      </c>
      <c r="R739" s="4">
        <v>27451.9</v>
      </c>
      <c r="S739" s="4">
        <v>66675.399999999994</v>
      </c>
      <c r="T739" s="2">
        <v>65.599999999999994</v>
      </c>
      <c r="U739" s="2">
        <v>0</v>
      </c>
      <c r="V739" s="2">
        <v>0</v>
      </c>
      <c r="W739" s="2">
        <v>0</v>
      </c>
      <c r="X739" s="4">
        <v>3485.5</v>
      </c>
      <c r="Y739" s="4">
        <v>56873.599999999999</v>
      </c>
      <c r="Z739" s="4">
        <v>560776.69999999995</v>
      </c>
      <c r="AA739" s="4">
        <v>905741</v>
      </c>
      <c r="AB739" s="4">
        <v>588499.1</v>
      </c>
      <c r="AC739" s="4">
        <v>563562.19999999995</v>
      </c>
      <c r="AD739" s="4">
        <v>1987632.5</v>
      </c>
      <c r="AE739" s="2">
        <v>0</v>
      </c>
      <c r="AF739" s="4">
        <v>1425921.3</v>
      </c>
      <c r="AG739" s="4">
        <v>25524.7</v>
      </c>
      <c r="AH739" s="4">
        <v>5600229.7999999998</v>
      </c>
      <c r="AI739" s="2">
        <v>0</v>
      </c>
      <c r="AJ739" s="2">
        <v>0</v>
      </c>
      <c r="AK739" s="4">
        <v>56232528.399999999</v>
      </c>
      <c r="AL739" s="2">
        <v>0</v>
      </c>
      <c r="AM739" s="4">
        <v>160596.79999999999</v>
      </c>
      <c r="AN739" s="3">
        <f t="shared" si="48"/>
        <v>394426.5</v>
      </c>
      <c r="AO739">
        <f t="shared" si="49"/>
        <v>4837221.7</v>
      </c>
      <c r="AP739">
        <f t="shared" si="50"/>
        <v>63444800.999999993</v>
      </c>
      <c r="AQ739" s="3">
        <f t="shared" si="47"/>
        <v>68676449.199999988</v>
      </c>
    </row>
    <row r="740" spans="1:43" x14ac:dyDescent="0.25">
      <c r="A740" s="2">
        <v>6</v>
      </c>
      <c r="B740" s="2">
        <v>2019</v>
      </c>
      <c r="C740" s="2">
        <v>6</v>
      </c>
      <c r="D740" s="4">
        <v>35152.199999999997</v>
      </c>
      <c r="E740" s="4">
        <v>119706.3</v>
      </c>
      <c r="F740" s="4">
        <v>158445.79999999999</v>
      </c>
      <c r="G740" s="2">
        <v>31.2</v>
      </c>
      <c r="H740" s="4">
        <v>1576.6</v>
      </c>
      <c r="I740" s="2">
        <v>0</v>
      </c>
      <c r="J740" s="2">
        <v>34.299999999999997</v>
      </c>
      <c r="K740" s="4">
        <v>1299.4000000000001</v>
      </c>
      <c r="L740" s="4">
        <v>1753.3</v>
      </c>
      <c r="M740" s="4">
        <v>3566.6</v>
      </c>
      <c r="N740" s="2">
        <v>0</v>
      </c>
      <c r="O740" s="2">
        <v>127.3</v>
      </c>
      <c r="P740" s="4">
        <v>18447.2</v>
      </c>
      <c r="Q740" s="4">
        <v>75946.7</v>
      </c>
      <c r="R740" s="4">
        <v>75003.100000000006</v>
      </c>
      <c r="S740" s="4">
        <v>78807</v>
      </c>
      <c r="T740" s="2">
        <v>316.39999999999998</v>
      </c>
      <c r="U740" s="2">
        <v>0</v>
      </c>
      <c r="V740" s="2">
        <v>0</v>
      </c>
      <c r="W740" s="2">
        <v>0</v>
      </c>
      <c r="X740" s="4">
        <v>3973.9</v>
      </c>
      <c r="Y740" s="4">
        <v>57849.7</v>
      </c>
      <c r="Z740" s="4">
        <v>556461.80000000005</v>
      </c>
      <c r="AA740" s="4">
        <v>846255</v>
      </c>
      <c r="AB740" s="4">
        <v>574077.69999999995</v>
      </c>
      <c r="AC740" s="4">
        <v>500016.6</v>
      </c>
      <c r="AD740" s="4">
        <v>1769975.2</v>
      </c>
      <c r="AE740" s="2">
        <v>0</v>
      </c>
      <c r="AF740" s="4">
        <v>1261238.7</v>
      </c>
      <c r="AG740" s="2">
        <v>0</v>
      </c>
      <c r="AH740" s="4">
        <v>4242388.8</v>
      </c>
      <c r="AI740" s="2">
        <v>0</v>
      </c>
      <c r="AJ740" s="2">
        <v>0</v>
      </c>
      <c r="AK740" s="4">
        <v>49160859.799999997</v>
      </c>
      <c r="AL740" s="2">
        <v>0</v>
      </c>
      <c r="AM740" s="4">
        <v>148959.20000000001</v>
      </c>
      <c r="AN740" s="3">
        <f t="shared" si="48"/>
        <v>321565.69999999995</v>
      </c>
      <c r="AO740">
        <f t="shared" si="49"/>
        <v>4557257.5999999996</v>
      </c>
      <c r="AP740">
        <f t="shared" si="50"/>
        <v>54813446.5</v>
      </c>
      <c r="AQ740" s="3">
        <f t="shared" si="47"/>
        <v>59692269.799999997</v>
      </c>
    </row>
    <row r="741" spans="1:43" x14ac:dyDescent="0.25">
      <c r="A741" s="2">
        <v>6</v>
      </c>
      <c r="B741" s="2">
        <v>2019</v>
      </c>
      <c r="C741" s="2">
        <v>7</v>
      </c>
      <c r="D741" s="4">
        <v>27626.9</v>
      </c>
      <c r="E741" s="4">
        <v>115094</v>
      </c>
      <c r="F741" s="4">
        <v>134531.29999999999</v>
      </c>
      <c r="G741" s="2">
        <v>33.4</v>
      </c>
      <c r="H741" s="4">
        <v>1036.2</v>
      </c>
      <c r="I741" s="2">
        <v>14.6</v>
      </c>
      <c r="J741" s="2">
        <v>12.5</v>
      </c>
      <c r="K741" s="4">
        <v>1105.8</v>
      </c>
      <c r="L741" s="4">
        <v>1512.2</v>
      </c>
      <c r="M741" s="4">
        <v>3052.6</v>
      </c>
      <c r="N741" s="2">
        <v>0</v>
      </c>
      <c r="O741" s="2">
        <v>139.9</v>
      </c>
      <c r="P741" s="4">
        <v>15698.3</v>
      </c>
      <c r="Q741" s="4">
        <v>64823.5</v>
      </c>
      <c r="R741" s="4">
        <v>71982</v>
      </c>
      <c r="S741" s="4">
        <v>36898.199999999997</v>
      </c>
      <c r="T741" s="2">
        <v>680.8</v>
      </c>
      <c r="U741" s="2">
        <v>0</v>
      </c>
      <c r="V741" s="2">
        <v>0</v>
      </c>
      <c r="W741" s="2">
        <v>0</v>
      </c>
      <c r="X741" s="4">
        <v>3605.1</v>
      </c>
      <c r="Y741" s="4">
        <v>28177.200000000001</v>
      </c>
      <c r="Z741" s="4">
        <v>542722.69999999995</v>
      </c>
      <c r="AA741" s="4">
        <v>763927.9</v>
      </c>
      <c r="AB741" s="4">
        <v>621209.80000000005</v>
      </c>
      <c r="AC741" s="4">
        <v>470042.8</v>
      </c>
      <c r="AD741" s="4">
        <v>1773229.5</v>
      </c>
      <c r="AE741" s="2">
        <v>0</v>
      </c>
      <c r="AF741" s="4">
        <v>1270657.7</v>
      </c>
      <c r="AG741" s="2">
        <v>0</v>
      </c>
      <c r="AH741" s="4">
        <v>5827633.0999999996</v>
      </c>
      <c r="AI741" s="2">
        <v>0</v>
      </c>
      <c r="AJ741" s="2">
        <v>0</v>
      </c>
      <c r="AK741" s="4">
        <v>50041621.100000001</v>
      </c>
      <c r="AL741" s="2">
        <v>0</v>
      </c>
      <c r="AM741" s="4">
        <v>152569.20000000001</v>
      </c>
      <c r="AN741" s="3">
        <f t="shared" si="48"/>
        <v>284019.49999999994</v>
      </c>
      <c r="AO741">
        <f t="shared" si="49"/>
        <v>4393137.7</v>
      </c>
      <c r="AP741">
        <f t="shared" si="50"/>
        <v>57292481.100000001</v>
      </c>
      <c r="AQ741" s="3">
        <f t="shared" si="47"/>
        <v>61969638.300000004</v>
      </c>
    </row>
    <row r="742" spans="1:43" x14ac:dyDescent="0.25">
      <c r="A742" s="2">
        <v>6</v>
      </c>
      <c r="B742" s="2">
        <v>2019</v>
      </c>
      <c r="C742" s="2">
        <v>8</v>
      </c>
      <c r="D742" s="4">
        <v>29592.3</v>
      </c>
      <c r="E742" s="4">
        <v>120023.2</v>
      </c>
      <c r="F742" s="4">
        <v>142026.79999999999</v>
      </c>
      <c r="G742" s="2">
        <v>22.8</v>
      </c>
      <c r="H742" s="4">
        <v>1270.0999999999999</v>
      </c>
      <c r="I742" s="2">
        <v>14.6</v>
      </c>
      <c r="J742" s="2">
        <v>10.4</v>
      </c>
      <c r="K742" s="4">
        <v>1105.5999999999999</v>
      </c>
      <c r="L742" s="4">
        <v>1236.7</v>
      </c>
      <c r="M742" s="4">
        <v>3088.6</v>
      </c>
      <c r="N742" s="2">
        <v>0</v>
      </c>
      <c r="O742" s="2">
        <v>135.9</v>
      </c>
      <c r="P742" s="4">
        <v>15698</v>
      </c>
      <c r="Q742" s="4">
        <v>61025.8</v>
      </c>
      <c r="R742" s="4">
        <v>69906.8</v>
      </c>
      <c r="S742" s="4">
        <v>37441.599999999999</v>
      </c>
      <c r="T742" s="2">
        <v>430.5</v>
      </c>
      <c r="U742" s="2">
        <v>0</v>
      </c>
      <c r="V742" s="2">
        <v>0</v>
      </c>
      <c r="W742" s="2">
        <v>0</v>
      </c>
      <c r="X742" s="4">
        <v>3623.3</v>
      </c>
      <c r="Y742" s="4">
        <v>29309.599999999999</v>
      </c>
      <c r="Z742" s="4">
        <v>560496</v>
      </c>
      <c r="AA742" s="4">
        <v>791394.6</v>
      </c>
      <c r="AB742" s="4">
        <v>631413.80000000005</v>
      </c>
      <c r="AC742" s="4">
        <v>473754.5</v>
      </c>
      <c r="AD742" s="4">
        <v>1812127.8</v>
      </c>
      <c r="AE742" s="2">
        <v>0</v>
      </c>
      <c r="AF742" s="4">
        <v>1302402.3</v>
      </c>
      <c r="AG742" s="4">
        <v>4774.2</v>
      </c>
      <c r="AH742" s="4">
        <v>5378746.0999999996</v>
      </c>
      <c r="AI742" s="2">
        <v>0</v>
      </c>
      <c r="AJ742" s="2">
        <v>0</v>
      </c>
      <c r="AK742" s="4">
        <v>48482981.600000001</v>
      </c>
      <c r="AL742" s="2">
        <v>0</v>
      </c>
      <c r="AM742" s="4">
        <v>148756.20000000001</v>
      </c>
      <c r="AN742" s="3">
        <f t="shared" si="48"/>
        <v>298391.09999999992</v>
      </c>
      <c r="AO742">
        <f t="shared" si="49"/>
        <v>4486758.2</v>
      </c>
      <c r="AP742">
        <f t="shared" si="50"/>
        <v>55317660.400000006</v>
      </c>
      <c r="AQ742" s="3">
        <f t="shared" si="47"/>
        <v>60102809.700000003</v>
      </c>
    </row>
    <row r="743" spans="1:43" x14ac:dyDescent="0.25">
      <c r="A743" s="2">
        <v>6</v>
      </c>
      <c r="B743" s="2">
        <v>2019</v>
      </c>
      <c r="C743" s="2">
        <v>9</v>
      </c>
      <c r="D743" s="4">
        <v>30289.7</v>
      </c>
      <c r="E743" s="4">
        <v>125027.5</v>
      </c>
      <c r="F743" s="4">
        <v>143720.1</v>
      </c>
      <c r="G743" s="2">
        <v>30.4</v>
      </c>
      <c r="H743" s="2">
        <v>921.8</v>
      </c>
      <c r="I743" s="2">
        <v>15.7</v>
      </c>
      <c r="J743" s="2">
        <v>8.4</v>
      </c>
      <c r="K743" s="4">
        <v>1136.7</v>
      </c>
      <c r="L743" s="4">
        <v>1673.7</v>
      </c>
      <c r="M743" s="4">
        <v>4293</v>
      </c>
      <c r="N743" s="2">
        <v>0</v>
      </c>
      <c r="O743" s="2">
        <v>175.5</v>
      </c>
      <c r="P743" s="4">
        <v>16380.9</v>
      </c>
      <c r="Q743" s="4">
        <v>65535.9</v>
      </c>
      <c r="R743" s="4">
        <v>80948</v>
      </c>
      <c r="S743" s="4">
        <v>37103.300000000003</v>
      </c>
      <c r="T743" s="4">
        <v>4346.8999999999996</v>
      </c>
      <c r="U743" s="4">
        <v>11614</v>
      </c>
      <c r="V743" s="2">
        <v>0</v>
      </c>
      <c r="W743" s="2">
        <v>0</v>
      </c>
      <c r="X743" s="4">
        <v>3858.2</v>
      </c>
      <c r="Y743" s="4">
        <v>35400.9</v>
      </c>
      <c r="Z743" s="4">
        <v>581577.80000000005</v>
      </c>
      <c r="AA743" s="4">
        <v>810722.6</v>
      </c>
      <c r="AB743" s="4">
        <v>604796.4</v>
      </c>
      <c r="AC743" s="4">
        <v>643798.69999999995</v>
      </c>
      <c r="AD743" s="4">
        <v>1735428.3</v>
      </c>
      <c r="AE743" s="2">
        <v>0</v>
      </c>
      <c r="AF743" s="4">
        <v>1359087.7</v>
      </c>
      <c r="AG743" s="2">
        <v>0</v>
      </c>
      <c r="AH743" s="4">
        <v>5235011.0999999996</v>
      </c>
      <c r="AI743" s="2">
        <v>0</v>
      </c>
      <c r="AJ743" s="2">
        <v>0</v>
      </c>
      <c r="AK743" s="4">
        <v>41600126</v>
      </c>
      <c r="AL743" s="2">
        <v>0</v>
      </c>
      <c r="AM743" s="4">
        <v>134270.1</v>
      </c>
      <c r="AN743" s="3">
        <f t="shared" si="48"/>
        <v>307117.00000000012</v>
      </c>
      <c r="AO743">
        <f t="shared" si="49"/>
        <v>4631687.3999999994</v>
      </c>
      <c r="AP743">
        <f t="shared" si="50"/>
        <v>48328494.899999999</v>
      </c>
      <c r="AQ743" s="3">
        <f t="shared" si="47"/>
        <v>53267299.299999997</v>
      </c>
    </row>
    <row r="744" spans="1:43" x14ac:dyDescent="0.25">
      <c r="A744" s="2">
        <v>6</v>
      </c>
      <c r="B744" s="2">
        <v>2019</v>
      </c>
      <c r="C744" s="2">
        <v>10</v>
      </c>
      <c r="D744" s="4">
        <v>30446</v>
      </c>
      <c r="E744" s="4">
        <v>124303.1</v>
      </c>
      <c r="F744" s="4">
        <v>153490.4</v>
      </c>
      <c r="G744" s="2">
        <v>28.1</v>
      </c>
      <c r="H744" s="4">
        <v>1113.3</v>
      </c>
      <c r="I744" s="2">
        <v>15.7</v>
      </c>
      <c r="J744" s="2">
        <v>10.4</v>
      </c>
      <c r="K744" s="4">
        <v>1099.4000000000001</v>
      </c>
      <c r="L744" s="4">
        <v>1563.9</v>
      </c>
      <c r="M744" s="4">
        <v>3841.5</v>
      </c>
      <c r="N744" s="2">
        <v>0</v>
      </c>
      <c r="O744" s="2">
        <v>55.2</v>
      </c>
      <c r="P744" s="4">
        <v>15874.3</v>
      </c>
      <c r="Q744" s="4">
        <v>64230.1</v>
      </c>
      <c r="R744" s="4">
        <v>72250.5</v>
      </c>
      <c r="S744" s="4">
        <v>41760.400000000001</v>
      </c>
      <c r="T744" s="4">
        <v>8301.7999999999993</v>
      </c>
      <c r="U744" s="2">
        <v>0</v>
      </c>
      <c r="V744" s="2">
        <v>0</v>
      </c>
      <c r="W744" s="2">
        <v>0</v>
      </c>
      <c r="X744" s="4">
        <v>3422.7</v>
      </c>
      <c r="Y744" s="4">
        <v>33136.9</v>
      </c>
      <c r="Z744" s="4">
        <v>545915.5</v>
      </c>
      <c r="AA744" s="4">
        <v>774452.5</v>
      </c>
      <c r="AB744" s="4">
        <v>581135.80000000005</v>
      </c>
      <c r="AC744" s="4">
        <v>489897.3</v>
      </c>
      <c r="AD744" s="4">
        <v>1869154.1</v>
      </c>
      <c r="AE744" s="2">
        <v>0</v>
      </c>
      <c r="AF744" s="4">
        <v>1502084.4</v>
      </c>
      <c r="AG744" s="2">
        <v>0</v>
      </c>
      <c r="AH744" s="4">
        <v>5959472.9000000004</v>
      </c>
      <c r="AI744" s="2">
        <v>0</v>
      </c>
      <c r="AJ744" s="2">
        <v>0</v>
      </c>
      <c r="AK744" s="4">
        <v>52684253.700000003</v>
      </c>
      <c r="AL744" s="2">
        <v>0</v>
      </c>
      <c r="AM744" s="4">
        <v>161164.6</v>
      </c>
      <c r="AN744" s="3">
        <f t="shared" si="48"/>
        <v>315911.80000000005</v>
      </c>
      <c r="AO744">
        <f t="shared" si="49"/>
        <v>4499587.0999999996</v>
      </c>
      <c r="AP744">
        <f t="shared" si="50"/>
        <v>60306975.600000001</v>
      </c>
      <c r="AQ744" s="3">
        <f t="shared" si="47"/>
        <v>65122474.5</v>
      </c>
    </row>
    <row r="745" spans="1:43" x14ac:dyDescent="0.25">
      <c r="A745" s="2">
        <v>6</v>
      </c>
      <c r="B745" s="2">
        <v>2019</v>
      </c>
      <c r="C745" s="2">
        <v>11</v>
      </c>
      <c r="D745" s="4">
        <v>33055.199999999997</v>
      </c>
      <c r="E745" s="4">
        <v>134657.20000000001</v>
      </c>
      <c r="F745" s="4">
        <v>176281.1</v>
      </c>
      <c r="G745" s="2">
        <v>27.6</v>
      </c>
      <c r="H745" s="4">
        <v>1482.6</v>
      </c>
      <c r="I745" s="2">
        <v>16.7</v>
      </c>
      <c r="J745" s="2">
        <v>9.4</v>
      </c>
      <c r="K745" s="4">
        <v>1161.5999999999999</v>
      </c>
      <c r="L745" s="4">
        <v>2428.8000000000002</v>
      </c>
      <c r="M745" s="4">
        <v>6323.7</v>
      </c>
      <c r="N745" s="2">
        <v>0</v>
      </c>
      <c r="O745" s="2">
        <v>63.9</v>
      </c>
      <c r="P745" s="4">
        <v>18927.400000000001</v>
      </c>
      <c r="Q745" s="4">
        <v>71482.899999999994</v>
      </c>
      <c r="R745" s="4">
        <v>89282</v>
      </c>
      <c r="S745" s="4">
        <v>34940.1</v>
      </c>
      <c r="T745" s="4">
        <v>28183.8</v>
      </c>
      <c r="U745" s="2">
        <v>0</v>
      </c>
      <c r="V745" s="2">
        <v>0</v>
      </c>
      <c r="W745" s="2">
        <v>0</v>
      </c>
      <c r="X745" s="4">
        <v>3554.3</v>
      </c>
      <c r="Y745" s="4">
        <v>36895.1</v>
      </c>
      <c r="Z745" s="4">
        <v>586164</v>
      </c>
      <c r="AA745" s="4">
        <v>857657.5</v>
      </c>
      <c r="AB745" s="4">
        <v>643202.80000000005</v>
      </c>
      <c r="AC745" s="4">
        <v>522655.9</v>
      </c>
      <c r="AD745" s="4">
        <v>1883588.1</v>
      </c>
      <c r="AE745" s="2">
        <v>0</v>
      </c>
      <c r="AF745" s="4">
        <v>1528642.8</v>
      </c>
      <c r="AG745" s="2">
        <v>0</v>
      </c>
      <c r="AH745" s="4">
        <v>5639515.9000000004</v>
      </c>
      <c r="AI745" s="2">
        <v>0</v>
      </c>
      <c r="AJ745" s="2">
        <v>0</v>
      </c>
      <c r="AK745" s="4">
        <v>48432900.700000003</v>
      </c>
      <c r="AL745" s="2">
        <v>0</v>
      </c>
      <c r="AM745" s="4">
        <v>190940.1</v>
      </c>
      <c r="AN745" s="3">
        <f t="shared" si="48"/>
        <v>355443.89999999997</v>
      </c>
      <c r="AO745">
        <f t="shared" si="49"/>
        <v>4776597.8</v>
      </c>
      <c r="AP745">
        <f t="shared" si="50"/>
        <v>55791999.500000007</v>
      </c>
      <c r="AQ745" s="3">
        <f t="shared" si="47"/>
        <v>60924041.20000001</v>
      </c>
    </row>
    <row r="746" spans="1:43" x14ac:dyDescent="0.25">
      <c r="A746" s="2">
        <v>6</v>
      </c>
      <c r="B746" s="2">
        <v>2019</v>
      </c>
      <c r="C746" s="2">
        <v>12</v>
      </c>
      <c r="D746" s="4">
        <v>50148.6</v>
      </c>
      <c r="E746" s="4">
        <v>209697.5</v>
      </c>
      <c r="F746" s="4">
        <v>352838.5</v>
      </c>
      <c r="G746" s="2">
        <v>30.3</v>
      </c>
      <c r="H746" s="4">
        <v>3355.2</v>
      </c>
      <c r="I746" s="2">
        <v>23.9</v>
      </c>
      <c r="J746" s="2">
        <v>14.6</v>
      </c>
      <c r="K746" s="4">
        <v>1945.4</v>
      </c>
      <c r="L746" s="4">
        <v>2711.1</v>
      </c>
      <c r="M746" s="4">
        <v>6299.5</v>
      </c>
      <c r="N746" s="2">
        <v>0</v>
      </c>
      <c r="O746" s="2">
        <v>28.2</v>
      </c>
      <c r="P746" s="4">
        <v>30004.5</v>
      </c>
      <c r="Q746" s="4">
        <v>105821.8</v>
      </c>
      <c r="R746" s="4">
        <v>140374.9</v>
      </c>
      <c r="S746" s="4">
        <v>45427</v>
      </c>
      <c r="T746" s="4">
        <v>-39567.199999999997</v>
      </c>
      <c r="U746" s="4">
        <v>6531.5</v>
      </c>
      <c r="V746" s="2">
        <v>0</v>
      </c>
      <c r="W746" s="2">
        <v>0</v>
      </c>
      <c r="X746" s="4">
        <v>3807.9</v>
      </c>
      <c r="Y746" s="4">
        <v>55776.1</v>
      </c>
      <c r="Z746" s="4">
        <v>710265.8</v>
      </c>
      <c r="AA746" s="4">
        <v>1078314.7</v>
      </c>
      <c r="AB746" s="4">
        <v>853841.6</v>
      </c>
      <c r="AC746" s="4">
        <v>575577.1</v>
      </c>
      <c r="AD746" s="4">
        <v>1895570.7</v>
      </c>
      <c r="AE746" s="4">
        <v>33975.9</v>
      </c>
      <c r="AF746" s="4">
        <v>1424073.9</v>
      </c>
      <c r="AG746" s="4">
        <v>1890.3</v>
      </c>
      <c r="AH746" s="4">
        <v>5899316.7000000002</v>
      </c>
      <c r="AI746" s="2">
        <v>0</v>
      </c>
      <c r="AJ746" s="2">
        <v>0</v>
      </c>
      <c r="AK746" s="4">
        <v>53548480.700000003</v>
      </c>
      <c r="AL746" s="2">
        <v>0</v>
      </c>
      <c r="AM746" s="4">
        <v>208852.2</v>
      </c>
      <c r="AN746" s="3">
        <f t="shared" si="48"/>
        <v>627064.6</v>
      </c>
      <c r="AO746">
        <f t="shared" si="49"/>
        <v>5461774.6000000006</v>
      </c>
      <c r="AP746">
        <f t="shared" si="50"/>
        <v>61116589.700000003</v>
      </c>
      <c r="AQ746" s="3">
        <f t="shared" si="47"/>
        <v>67205428.900000006</v>
      </c>
    </row>
    <row r="747" spans="1:43" x14ac:dyDescent="0.25">
      <c r="A747" s="2">
        <v>8</v>
      </c>
      <c r="B747" s="2">
        <v>2019</v>
      </c>
      <c r="C747" s="2">
        <v>1</v>
      </c>
      <c r="D747" s="4">
        <v>12100.4</v>
      </c>
      <c r="E747" s="4">
        <v>50789.8</v>
      </c>
      <c r="F747" s="4">
        <v>29174.9</v>
      </c>
      <c r="G747" s="2">
        <v>125.2</v>
      </c>
      <c r="H747" s="2">
        <v>449.6</v>
      </c>
      <c r="I747" s="4">
        <v>1330.1</v>
      </c>
      <c r="J747" s="2">
        <v>0</v>
      </c>
      <c r="K747" s="2">
        <v>0</v>
      </c>
      <c r="L747" s="4">
        <v>6254.8</v>
      </c>
      <c r="M747" s="2">
        <v>0</v>
      </c>
      <c r="N747" s="2">
        <v>0</v>
      </c>
      <c r="O747" s="2">
        <v>89.3</v>
      </c>
      <c r="P747" s="4">
        <v>8011.2</v>
      </c>
      <c r="Q747" s="4">
        <v>15879.9</v>
      </c>
      <c r="R747" s="4">
        <v>13000.5</v>
      </c>
      <c r="S747" s="2">
        <v>0</v>
      </c>
      <c r="T747" s="2">
        <v>0</v>
      </c>
      <c r="U747" s="4">
        <v>31883.9</v>
      </c>
      <c r="V747" s="2">
        <v>0</v>
      </c>
      <c r="W747" s="2">
        <v>0</v>
      </c>
      <c r="X747" s="2">
        <v>9.5</v>
      </c>
      <c r="Y747" s="4">
        <v>11226.4</v>
      </c>
      <c r="Z747" s="4">
        <v>120520</v>
      </c>
      <c r="AA747" s="4">
        <v>210987.3</v>
      </c>
      <c r="AB747" s="4">
        <v>150914.79999999999</v>
      </c>
      <c r="AC747" s="4">
        <v>241879.2</v>
      </c>
      <c r="AD747" s="4">
        <v>857942.5</v>
      </c>
      <c r="AE747" s="4">
        <v>-4445.5</v>
      </c>
      <c r="AF747" s="4">
        <v>517092.7</v>
      </c>
      <c r="AG747" s="2">
        <v>0</v>
      </c>
      <c r="AH747" s="2">
        <v>0</v>
      </c>
      <c r="AI747" s="2">
        <v>0</v>
      </c>
      <c r="AJ747" s="4">
        <v>4906710</v>
      </c>
      <c r="AK747" s="2">
        <v>0</v>
      </c>
      <c r="AL747" s="2">
        <v>0</v>
      </c>
      <c r="AM747" s="2">
        <v>0</v>
      </c>
      <c r="AN747" s="3">
        <f t="shared" si="48"/>
        <v>100224.80000000002</v>
      </c>
      <c r="AO747">
        <f t="shared" si="49"/>
        <v>1662344.5</v>
      </c>
      <c r="AP747">
        <f t="shared" si="50"/>
        <v>5419357.2000000002</v>
      </c>
      <c r="AQ747" s="3">
        <f t="shared" si="47"/>
        <v>7181926.5</v>
      </c>
    </row>
    <row r="748" spans="1:43" x14ac:dyDescent="0.25">
      <c r="A748" s="2">
        <v>8</v>
      </c>
      <c r="B748" s="2">
        <v>2019</v>
      </c>
      <c r="C748" s="2">
        <v>2</v>
      </c>
      <c r="D748" s="4">
        <v>12861.9</v>
      </c>
      <c r="E748" s="4">
        <v>52442.9</v>
      </c>
      <c r="F748" s="4">
        <v>28868.7</v>
      </c>
      <c r="G748" s="2">
        <v>79.2</v>
      </c>
      <c r="H748" s="2">
        <v>382.1</v>
      </c>
      <c r="I748" s="4">
        <v>1272.8</v>
      </c>
      <c r="J748" s="2">
        <v>0</v>
      </c>
      <c r="K748" s="2">
        <v>0</v>
      </c>
      <c r="L748" s="4">
        <v>5338.2</v>
      </c>
      <c r="M748" s="2">
        <v>0</v>
      </c>
      <c r="N748" s="2">
        <v>0</v>
      </c>
      <c r="O748" s="2">
        <v>111.3</v>
      </c>
      <c r="P748" s="4">
        <v>5057.2</v>
      </c>
      <c r="Q748" s="4">
        <v>16997.7</v>
      </c>
      <c r="R748" s="4">
        <v>7116.5</v>
      </c>
      <c r="S748" s="2">
        <v>0</v>
      </c>
      <c r="T748" s="2">
        <v>0</v>
      </c>
      <c r="U748" s="4">
        <v>20943.900000000001</v>
      </c>
      <c r="V748" s="2">
        <v>0</v>
      </c>
      <c r="W748" s="2">
        <v>0</v>
      </c>
      <c r="X748" s="2">
        <v>10.5</v>
      </c>
      <c r="Y748" s="4">
        <v>13894.2</v>
      </c>
      <c r="Z748" s="4">
        <v>122772.5</v>
      </c>
      <c r="AA748" s="4">
        <v>208158.9</v>
      </c>
      <c r="AB748" s="4">
        <v>180601.5</v>
      </c>
      <c r="AC748" s="4">
        <v>265416.40000000002</v>
      </c>
      <c r="AD748" s="4">
        <v>792379.4</v>
      </c>
      <c r="AE748" s="2">
        <v>0</v>
      </c>
      <c r="AF748" s="4">
        <v>470189.9</v>
      </c>
      <c r="AG748" s="2">
        <v>0</v>
      </c>
      <c r="AH748" s="2">
        <v>0</v>
      </c>
      <c r="AI748" s="2">
        <v>0</v>
      </c>
      <c r="AJ748" s="2">
        <v>0</v>
      </c>
      <c r="AK748" s="4">
        <v>3973220.2</v>
      </c>
      <c r="AL748" s="2">
        <v>0</v>
      </c>
      <c r="AM748" s="2">
        <v>0</v>
      </c>
      <c r="AN748" s="3">
        <f t="shared" si="48"/>
        <v>101245.8</v>
      </c>
      <c r="AO748">
        <f t="shared" si="49"/>
        <v>1633460</v>
      </c>
      <c r="AP748">
        <f t="shared" si="50"/>
        <v>4443410.1000000006</v>
      </c>
      <c r="AQ748" s="3">
        <f t="shared" si="47"/>
        <v>6178115.9000000004</v>
      </c>
    </row>
    <row r="749" spans="1:43" x14ac:dyDescent="0.25">
      <c r="A749" s="2">
        <v>8</v>
      </c>
      <c r="B749" s="2">
        <v>2019</v>
      </c>
      <c r="C749" s="2">
        <v>3</v>
      </c>
      <c r="D749" s="4">
        <v>9518.7000000000007</v>
      </c>
      <c r="E749" s="4">
        <v>35577.300000000003</v>
      </c>
      <c r="F749" s="4">
        <v>18816</v>
      </c>
      <c r="G749" s="2">
        <v>45.6</v>
      </c>
      <c r="H749" s="2">
        <v>124.2</v>
      </c>
      <c r="I749" s="2">
        <v>557.79999999999995</v>
      </c>
      <c r="J749" s="2">
        <v>0</v>
      </c>
      <c r="K749" s="2">
        <v>0</v>
      </c>
      <c r="L749" s="4">
        <v>3720.7</v>
      </c>
      <c r="M749" s="2">
        <v>0</v>
      </c>
      <c r="N749" s="2">
        <v>0</v>
      </c>
      <c r="O749" s="2">
        <v>68.5</v>
      </c>
      <c r="P749" s="4">
        <v>5524.6</v>
      </c>
      <c r="Q749" s="4">
        <v>15877.9</v>
      </c>
      <c r="R749" s="4">
        <v>10311.299999999999</v>
      </c>
      <c r="S749" s="2">
        <v>0</v>
      </c>
      <c r="T749" s="2">
        <v>0</v>
      </c>
      <c r="U749" s="4">
        <v>42092.4</v>
      </c>
      <c r="V749" s="2">
        <v>0</v>
      </c>
      <c r="W749" s="2">
        <v>0</v>
      </c>
      <c r="X749" s="2">
        <v>9.4</v>
      </c>
      <c r="Y749" s="4">
        <v>9590.7000000000007</v>
      </c>
      <c r="Z749" s="4">
        <v>113061.3</v>
      </c>
      <c r="AA749" s="4">
        <v>184772</v>
      </c>
      <c r="AB749" s="4">
        <v>1503633.3</v>
      </c>
      <c r="AC749" s="4">
        <v>210290.3</v>
      </c>
      <c r="AD749" s="4">
        <v>852288.3</v>
      </c>
      <c r="AE749" s="2">
        <v>0</v>
      </c>
      <c r="AF749" s="4">
        <v>476465.2</v>
      </c>
      <c r="AG749" s="2">
        <v>0</v>
      </c>
      <c r="AH749" s="2">
        <v>0</v>
      </c>
      <c r="AI749" s="2">
        <v>0</v>
      </c>
      <c r="AJ749" s="2">
        <v>0</v>
      </c>
      <c r="AK749" s="4">
        <v>4354440.3</v>
      </c>
      <c r="AL749" s="2">
        <v>0</v>
      </c>
      <c r="AM749" s="2">
        <v>0</v>
      </c>
      <c r="AN749" s="3">
        <f t="shared" si="48"/>
        <v>68360.3</v>
      </c>
      <c r="AO749">
        <f t="shared" si="49"/>
        <v>2947520</v>
      </c>
      <c r="AP749">
        <f t="shared" si="50"/>
        <v>4830905.5</v>
      </c>
      <c r="AQ749" s="3">
        <f t="shared" si="47"/>
        <v>7846785.7999999998</v>
      </c>
    </row>
    <row r="750" spans="1:43" x14ac:dyDescent="0.25">
      <c r="A750" s="2">
        <v>8</v>
      </c>
      <c r="B750" s="2">
        <v>2019</v>
      </c>
      <c r="C750" s="2">
        <v>4</v>
      </c>
      <c r="D750" s="4">
        <v>9146.6</v>
      </c>
      <c r="E750" s="4">
        <v>33364</v>
      </c>
      <c r="F750" s="4">
        <v>17914.3</v>
      </c>
      <c r="G750" s="2">
        <v>52.6</v>
      </c>
      <c r="H750" s="2">
        <v>219.3</v>
      </c>
      <c r="I750" s="2">
        <v>477.2</v>
      </c>
      <c r="J750" s="2">
        <v>0</v>
      </c>
      <c r="K750" s="2">
        <v>0</v>
      </c>
      <c r="L750" s="4">
        <v>2978.4</v>
      </c>
      <c r="M750" s="2">
        <v>0</v>
      </c>
      <c r="N750" s="2">
        <v>0</v>
      </c>
      <c r="O750" s="2">
        <v>126.8</v>
      </c>
      <c r="P750" s="4">
        <v>5583.9</v>
      </c>
      <c r="Q750" s="4">
        <v>23124.5</v>
      </c>
      <c r="R750" s="4">
        <v>9371.7000000000007</v>
      </c>
      <c r="S750" s="2">
        <v>0</v>
      </c>
      <c r="T750" s="2">
        <v>0</v>
      </c>
      <c r="U750" s="4">
        <v>27192.1</v>
      </c>
      <c r="V750" s="2">
        <v>0</v>
      </c>
      <c r="W750" s="2">
        <v>0</v>
      </c>
      <c r="X750" s="2">
        <v>8.4</v>
      </c>
      <c r="Y750" s="4">
        <v>8776.7999999999993</v>
      </c>
      <c r="Z750" s="4">
        <v>111514.4</v>
      </c>
      <c r="AA750" s="4">
        <v>191432.2</v>
      </c>
      <c r="AB750" s="4">
        <v>-1171429.3999999999</v>
      </c>
      <c r="AC750" s="4">
        <v>226379.3</v>
      </c>
      <c r="AD750" s="4">
        <v>814843.8</v>
      </c>
      <c r="AE750" s="2">
        <v>0</v>
      </c>
      <c r="AF750" s="4">
        <v>436801</v>
      </c>
      <c r="AG750" s="2">
        <v>0</v>
      </c>
      <c r="AH750" s="2">
        <v>0</v>
      </c>
      <c r="AI750" s="2">
        <v>0</v>
      </c>
      <c r="AJ750" s="2">
        <v>0</v>
      </c>
      <c r="AK750" s="4">
        <v>8201830.2000000002</v>
      </c>
      <c r="AL750" s="2">
        <v>0</v>
      </c>
      <c r="AM750" s="2">
        <v>0</v>
      </c>
      <c r="AN750" s="3">
        <f t="shared" si="48"/>
        <v>64152.399999999994</v>
      </c>
      <c r="AO750">
        <f t="shared" si="49"/>
        <v>246924.50000000023</v>
      </c>
      <c r="AP750">
        <f t="shared" si="50"/>
        <v>8638631.1999999993</v>
      </c>
      <c r="AQ750" s="3">
        <f t="shared" si="47"/>
        <v>8949708.0999999996</v>
      </c>
    </row>
    <row r="751" spans="1:43" x14ac:dyDescent="0.25">
      <c r="A751" s="2">
        <v>8</v>
      </c>
      <c r="B751" s="2">
        <v>2019</v>
      </c>
      <c r="C751" s="2">
        <v>5</v>
      </c>
      <c r="D751" s="4">
        <v>8042.4</v>
      </c>
      <c r="E751" s="4">
        <v>30295.7</v>
      </c>
      <c r="F751" s="4">
        <v>15275.6</v>
      </c>
      <c r="G751" s="2">
        <v>22.7</v>
      </c>
      <c r="H751" s="2">
        <v>64.900000000000006</v>
      </c>
      <c r="I751" s="2">
        <v>277.10000000000002</v>
      </c>
      <c r="J751" s="2">
        <v>0</v>
      </c>
      <c r="K751" s="2">
        <v>0</v>
      </c>
      <c r="L751" s="4">
        <v>1492</v>
      </c>
      <c r="M751" s="2">
        <v>0</v>
      </c>
      <c r="N751" s="2">
        <v>0</v>
      </c>
      <c r="O751" s="2">
        <v>89.4</v>
      </c>
      <c r="P751" s="4">
        <v>6113.5</v>
      </c>
      <c r="Q751" s="4">
        <v>9466.5</v>
      </c>
      <c r="R751" s="4">
        <v>11934.8</v>
      </c>
      <c r="S751" s="2">
        <v>0</v>
      </c>
      <c r="T751" s="2">
        <v>0</v>
      </c>
      <c r="U751" s="2">
        <v>978.5</v>
      </c>
      <c r="V751" s="2">
        <v>0</v>
      </c>
      <c r="W751" s="2">
        <v>0</v>
      </c>
      <c r="X751" s="2">
        <v>11.5</v>
      </c>
      <c r="Y751" s="4">
        <v>8193.6</v>
      </c>
      <c r="Z751" s="4">
        <v>121511.3</v>
      </c>
      <c r="AA751" s="4">
        <v>186190.9</v>
      </c>
      <c r="AB751" s="4">
        <v>167772.9</v>
      </c>
      <c r="AC751" s="4">
        <v>236495.1</v>
      </c>
      <c r="AD751" s="4">
        <v>855784.6</v>
      </c>
      <c r="AE751" s="2">
        <v>0</v>
      </c>
      <c r="AF751" s="4">
        <v>363702.8</v>
      </c>
      <c r="AG751" s="2">
        <v>0</v>
      </c>
      <c r="AH751" s="2">
        <v>0</v>
      </c>
      <c r="AI751" s="2">
        <v>0</v>
      </c>
      <c r="AJ751" s="2">
        <v>0</v>
      </c>
      <c r="AK751" s="4">
        <v>8604630.3000000007</v>
      </c>
      <c r="AL751" s="2">
        <v>0</v>
      </c>
      <c r="AM751" s="2">
        <v>0</v>
      </c>
      <c r="AN751" s="3">
        <f t="shared" si="48"/>
        <v>55470.399999999994</v>
      </c>
      <c r="AO751">
        <f t="shared" si="49"/>
        <v>1604542.6</v>
      </c>
      <c r="AP751">
        <f t="shared" si="50"/>
        <v>8968333.1000000015</v>
      </c>
      <c r="AQ751" s="3">
        <f t="shared" si="47"/>
        <v>10628346.100000001</v>
      </c>
    </row>
    <row r="752" spans="1:43" x14ac:dyDescent="0.25">
      <c r="A752" s="2">
        <v>8</v>
      </c>
      <c r="B752" s="2">
        <v>2019</v>
      </c>
      <c r="C752" s="2">
        <v>6</v>
      </c>
      <c r="D752" s="4">
        <v>6953</v>
      </c>
      <c r="E752" s="4">
        <v>26369.4</v>
      </c>
      <c r="F752" s="4">
        <v>12165.6</v>
      </c>
      <c r="G752" s="2">
        <v>18.3</v>
      </c>
      <c r="H752" s="2">
        <v>8.1</v>
      </c>
      <c r="I752" s="2">
        <v>132.9</v>
      </c>
      <c r="J752" s="2">
        <v>0</v>
      </c>
      <c r="K752" s="2">
        <v>0</v>
      </c>
      <c r="L752" s="2">
        <v>617</v>
      </c>
      <c r="M752" s="2">
        <v>0</v>
      </c>
      <c r="N752" s="2">
        <v>0</v>
      </c>
      <c r="O752" s="2">
        <v>69.400000000000006</v>
      </c>
      <c r="P752" s="4">
        <v>5823.6</v>
      </c>
      <c r="Q752" s="4">
        <v>14008.5</v>
      </c>
      <c r="R752" s="4">
        <v>10544.1</v>
      </c>
      <c r="S752" s="2">
        <v>0</v>
      </c>
      <c r="T752" s="2">
        <v>0</v>
      </c>
      <c r="U752" s="2">
        <v>0</v>
      </c>
      <c r="V752" s="2">
        <v>0</v>
      </c>
      <c r="W752" s="2">
        <v>0</v>
      </c>
      <c r="X752" s="2">
        <v>8.4</v>
      </c>
      <c r="Y752" s="4">
        <v>6949.1</v>
      </c>
      <c r="Z752" s="4">
        <v>103434.3</v>
      </c>
      <c r="AA752" s="4">
        <v>166536.79999999999</v>
      </c>
      <c r="AB752" s="4">
        <v>173832.5</v>
      </c>
      <c r="AC752" s="4">
        <v>279791.8</v>
      </c>
      <c r="AD752" s="4">
        <v>823694.4</v>
      </c>
      <c r="AE752" s="2">
        <v>0</v>
      </c>
      <c r="AF752" s="4">
        <v>408379.3</v>
      </c>
      <c r="AG752" s="2">
        <v>0</v>
      </c>
      <c r="AH752" s="2">
        <v>0</v>
      </c>
      <c r="AI752" s="2">
        <v>0</v>
      </c>
      <c r="AJ752" s="2">
        <v>0</v>
      </c>
      <c r="AK752" s="4">
        <v>4001490.2</v>
      </c>
      <c r="AL752" s="2">
        <v>0</v>
      </c>
      <c r="AM752" s="2">
        <v>0</v>
      </c>
      <c r="AN752" s="3">
        <f t="shared" si="48"/>
        <v>46264.3</v>
      </c>
      <c r="AO752">
        <f t="shared" si="49"/>
        <v>1584692.9</v>
      </c>
      <c r="AP752">
        <f t="shared" si="50"/>
        <v>4409869.5</v>
      </c>
      <c r="AQ752" s="3">
        <f t="shared" si="47"/>
        <v>6040826.7000000002</v>
      </c>
    </row>
    <row r="753" spans="1:43" x14ac:dyDescent="0.25">
      <c r="A753" s="2">
        <v>8</v>
      </c>
      <c r="B753" s="2">
        <v>2019</v>
      </c>
      <c r="C753" s="2">
        <v>7</v>
      </c>
      <c r="D753" s="4">
        <v>6118.7</v>
      </c>
      <c r="E753" s="4">
        <v>23986.1</v>
      </c>
      <c r="F753" s="4">
        <v>11576.3</v>
      </c>
      <c r="G753" s="2">
        <v>16</v>
      </c>
      <c r="H753" s="2">
        <v>120.4</v>
      </c>
      <c r="I753" s="2">
        <v>0</v>
      </c>
      <c r="J753" s="2">
        <v>0</v>
      </c>
      <c r="K753" s="2">
        <v>0</v>
      </c>
      <c r="L753" s="2">
        <v>423.4</v>
      </c>
      <c r="M753" s="2">
        <v>0</v>
      </c>
      <c r="N753" s="2">
        <v>0</v>
      </c>
      <c r="O753" s="2">
        <v>123.2</v>
      </c>
      <c r="P753" s="4">
        <v>4940.3</v>
      </c>
      <c r="Q753" s="4">
        <v>15372.1</v>
      </c>
      <c r="R753" s="4">
        <v>10172.799999999999</v>
      </c>
      <c r="S753" s="2">
        <v>0</v>
      </c>
      <c r="T753" s="2">
        <v>0</v>
      </c>
      <c r="U753" s="2">
        <v>0</v>
      </c>
      <c r="V753" s="2">
        <v>0</v>
      </c>
      <c r="W753" s="2">
        <v>0</v>
      </c>
      <c r="X753" s="2">
        <v>9.4</v>
      </c>
      <c r="Y753" s="4">
        <v>3292.1</v>
      </c>
      <c r="Z753" s="4">
        <v>101458.6</v>
      </c>
      <c r="AA753" s="4">
        <v>162019.4</v>
      </c>
      <c r="AB753" s="4">
        <v>128664.9</v>
      </c>
      <c r="AC753" s="4">
        <v>173364.7</v>
      </c>
      <c r="AD753" s="4">
        <v>810482.8</v>
      </c>
      <c r="AE753" s="2">
        <v>0</v>
      </c>
      <c r="AF753" s="4">
        <v>452623.9</v>
      </c>
      <c r="AG753" s="2">
        <v>0</v>
      </c>
      <c r="AH753" s="2">
        <v>0</v>
      </c>
      <c r="AI753" s="2">
        <v>0</v>
      </c>
      <c r="AJ753" s="2">
        <v>0</v>
      </c>
      <c r="AK753" s="4">
        <v>6940020.2000000002</v>
      </c>
      <c r="AL753" s="2">
        <v>0</v>
      </c>
      <c r="AM753" s="2">
        <v>0</v>
      </c>
      <c r="AN753" s="3">
        <f t="shared" si="48"/>
        <v>42240.9</v>
      </c>
      <c r="AO753">
        <f t="shared" si="49"/>
        <v>1409900.3</v>
      </c>
      <c r="AP753">
        <f t="shared" si="50"/>
        <v>7392644.1000000006</v>
      </c>
      <c r="AQ753" s="3">
        <f t="shared" si="47"/>
        <v>8844785.3000000007</v>
      </c>
    </row>
    <row r="754" spans="1:43" x14ac:dyDescent="0.25">
      <c r="A754" s="2">
        <v>8</v>
      </c>
      <c r="B754" s="2">
        <v>2019</v>
      </c>
      <c r="C754" s="2">
        <v>8</v>
      </c>
      <c r="D754" s="4">
        <v>6281.6</v>
      </c>
      <c r="E754" s="4">
        <v>24726</v>
      </c>
      <c r="F754" s="4">
        <v>12480.9</v>
      </c>
      <c r="G754" s="2">
        <v>15.9</v>
      </c>
      <c r="H754" s="2">
        <v>109.2</v>
      </c>
      <c r="I754" s="2">
        <v>0</v>
      </c>
      <c r="J754" s="2">
        <v>0</v>
      </c>
      <c r="K754" s="2">
        <v>0</v>
      </c>
      <c r="L754" s="2">
        <v>428.8</v>
      </c>
      <c r="M754" s="2">
        <v>0</v>
      </c>
      <c r="N754" s="2">
        <v>0</v>
      </c>
      <c r="O754" s="2">
        <v>-26.6</v>
      </c>
      <c r="P754" s="4">
        <v>5178.8999999999996</v>
      </c>
      <c r="Q754" s="4">
        <v>17052.5</v>
      </c>
      <c r="R754" s="4">
        <v>10090.5</v>
      </c>
      <c r="S754" s="2">
        <v>0</v>
      </c>
      <c r="T754" s="2">
        <v>0</v>
      </c>
      <c r="U754" s="2">
        <v>0</v>
      </c>
      <c r="V754" s="2">
        <v>0</v>
      </c>
      <c r="W754" s="2">
        <v>0</v>
      </c>
      <c r="X754" s="2">
        <v>11.6</v>
      </c>
      <c r="Y754" s="4">
        <v>3943.4</v>
      </c>
      <c r="Z754" s="4">
        <v>104233.4</v>
      </c>
      <c r="AA754" s="4">
        <v>167326.39999999999</v>
      </c>
      <c r="AB754" s="4">
        <v>149345.5</v>
      </c>
      <c r="AC754" s="4">
        <v>218676</v>
      </c>
      <c r="AD754" s="4">
        <v>804981.4</v>
      </c>
      <c r="AE754" s="2">
        <v>0</v>
      </c>
      <c r="AF754" s="4">
        <v>495759</v>
      </c>
      <c r="AG754" s="2">
        <v>0</v>
      </c>
      <c r="AH754" s="2">
        <v>0</v>
      </c>
      <c r="AI754" s="2">
        <v>0</v>
      </c>
      <c r="AJ754" s="2">
        <v>0</v>
      </c>
      <c r="AK754" s="4">
        <v>7744780.4000000004</v>
      </c>
      <c r="AL754" s="2">
        <v>0</v>
      </c>
      <c r="AM754" s="2">
        <v>0</v>
      </c>
      <c r="AN754" s="3">
        <f t="shared" si="48"/>
        <v>44042.400000000001</v>
      </c>
      <c r="AO754">
        <f t="shared" si="49"/>
        <v>1480813</v>
      </c>
      <c r="AP754">
        <f t="shared" si="50"/>
        <v>8240539.4000000004</v>
      </c>
      <c r="AQ754" s="3">
        <f t="shared" si="47"/>
        <v>9765394.8000000007</v>
      </c>
    </row>
    <row r="755" spans="1:43" x14ac:dyDescent="0.25">
      <c r="A755" s="2">
        <v>8</v>
      </c>
      <c r="B755" s="2">
        <v>2019</v>
      </c>
      <c r="C755" s="2">
        <v>9</v>
      </c>
      <c r="D755" s="4">
        <v>6602.7</v>
      </c>
      <c r="E755" s="4">
        <v>25732</v>
      </c>
      <c r="F755" s="4">
        <v>12450.3</v>
      </c>
      <c r="G755" s="2">
        <v>21.6</v>
      </c>
      <c r="H755" s="2">
        <v>127.1</v>
      </c>
      <c r="I755" s="2">
        <v>0</v>
      </c>
      <c r="J755" s="2">
        <v>0</v>
      </c>
      <c r="K755" s="2">
        <v>0</v>
      </c>
      <c r="L755" s="2">
        <v>463.6</v>
      </c>
      <c r="M755" s="2">
        <v>0</v>
      </c>
      <c r="N755" s="2">
        <v>0</v>
      </c>
      <c r="O755" s="2">
        <v>45.6</v>
      </c>
      <c r="P755" s="4">
        <v>5487.4</v>
      </c>
      <c r="Q755" s="4">
        <v>16028.2</v>
      </c>
      <c r="R755" s="4">
        <v>9208.5</v>
      </c>
      <c r="S755" s="2">
        <v>0</v>
      </c>
      <c r="T755" s="2">
        <v>0</v>
      </c>
      <c r="U755" s="2">
        <v>0</v>
      </c>
      <c r="V755" s="2">
        <v>0</v>
      </c>
      <c r="W755" s="2">
        <v>0</v>
      </c>
      <c r="X755" s="2">
        <v>9.5</v>
      </c>
      <c r="Y755" s="4">
        <v>6135.9</v>
      </c>
      <c r="Z755" s="4">
        <v>110933.7</v>
      </c>
      <c r="AA755" s="4">
        <v>166100.1</v>
      </c>
      <c r="AB755" s="4">
        <v>141467.79999999999</v>
      </c>
      <c r="AC755" s="4">
        <v>203061.8</v>
      </c>
      <c r="AD755" s="4">
        <v>700803.5</v>
      </c>
      <c r="AE755" s="2">
        <v>0</v>
      </c>
      <c r="AF755" s="4">
        <v>444798.7</v>
      </c>
      <c r="AG755" s="2">
        <v>0</v>
      </c>
      <c r="AH755" s="2">
        <v>0</v>
      </c>
      <c r="AI755" s="2">
        <v>0</v>
      </c>
      <c r="AJ755" s="2">
        <v>0</v>
      </c>
      <c r="AK755" s="4">
        <v>8019069.7999999998</v>
      </c>
      <c r="AL755" s="2">
        <v>0</v>
      </c>
      <c r="AM755" s="2">
        <v>0</v>
      </c>
      <c r="AN755" s="3">
        <f t="shared" si="48"/>
        <v>45397.299999999996</v>
      </c>
      <c r="AO755">
        <f t="shared" si="49"/>
        <v>1359282</v>
      </c>
      <c r="AP755">
        <f t="shared" si="50"/>
        <v>8463868.5</v>
      </c>
      <c r="AQ755" s="3">
        <f t="shared" si="47"/>
        <v>9868547.8000000007</v>
      </c>
    </row>
    <row r="756" spans="1:43" x14ac:dyDescent="0.25">
      <c r="A756" s="2">
        <v>8</v>
      </c>
      <c r="B756" s="2">
        <v>2019</v>
      </c>
      <c r="C756" s="2">
        <v>10</v>
      </c>
      <c r="D756" s="4">
        <v>6452.8</v>
      </c>
      <c r="E756" s="4">
        <v>25319.4</v>
      </c>
      <c r="F756" s="4">
        <v>12609.3</v>
      </c>
      <c r="G756" s="2">
        <v>20.5</v>
      </c>
      <c r="H756" s="2">
        <v>121.9</v>
      </c>
      <c r="I756" s="2">
        <v>0</v>
      </c>
      <c r="J756" s="2">
        <v>0</v>
      </c>
      <c r="K756" s="2">
        <v>0</v>
      </c>
      <c r="L756" s="4">
        <v>1036.2</v>
      </c>
      <c r="M756" s="2">
        <v>0</v>
      </c>
      <c r="N756" s="2">
        <v>0</v>
      </c>
      <c r="O756" s="2">
        <v>50.5</v>
      </c>
      <c r="P756" s="4">
        <v>5356.2</v>
      </c>
      <c r="Q756" s="4">
        <v>15049.6</v>
      </c>
      <c r="R756" s="4">
        <v>6370.8</v>
      </c>
      <c r="S756" s="2">
        <v>0</v>
      </c>
      <c r="T756" s="2">
        <v>0</v>
      </c>
      <c r="U756" s="2">
        <v>0</v>
      </c>
      <c r="V756" s="2">
        <v>0</v>
      </c>
      <c r="W756" s="2">
        <v>0</v>
      </c>
      <c r="X756" s="2">
        <v>8.4</v>
      </c>
      <c r="Y756" s="4">
        <v>6885.2</v>
      </c>
      <c r="Z756" s="4">
        <v>106600.8</v>
      </c>
      <c r="AA756" s="4">
        <v>176209</v>
      </c>
      <c r="AB756" s="4">
        <v>175158.7</v>
      </c>
      <c r="AC756" s="4">
        <v>203500.4</v>
      </c>
      <c r="AD756" s="4">
        <v>726711.3</v>
      </c>
      <c r="AE756" s="2">
        <v>0</v>
      </c>
      <c r="AF756" s="4">
        <v>490253.6</v>
      </c>
      <c r="AG756" s="2">
        <v>0</v>
      </c>
      <c r="AH756" s="2">
        <v>0</v>
      </c>
      <c r="AI756" s="2">
        <v>0</v>
      </c>
      <c r="AJ756" s="2">
        <v>0</v>
      </c>
      <c r="AK756" s="4">
        <v>18043370.199999999</v>
      </c>
      <c r="AL756" s="2">
        <v>0</v>
      </c>
      <c r="AM756" s="2">
        <v>0</v>
      </c>
      <c r="AN756" s="3">
        <f t="shared" si="48"/>
        <v>45560.1</v>
      </c>
      <c r="AO756">
        <f t="shared" si="49"/>
        <v>1421900.9</v>
      </c>
      <c r="AP756">
        <f t="shared" si="50"/>
        <v>18533623.800000001</v>
      </c>
      <c r="AQ756" s="3">
        <f t="shared" si="47"/>
        <v>20001084.800000001</v>
      </c>
    </row>
    <row r="757" spans="1:43" x14ac:dyDescent="0.25">
      <c r="A757" s="2">
        <v>8</v>
      </c>
      <c r="B757" s="2">
        <v>2019</v>
      </c>
      <c r="C757" s="2">
        <v>11</v>
      </c>
      <c r="D757" s="4">
        <v>7405</v>
      </c>
      <c r="E757" s="4">
        <v>27692.400000000001</v>
      </c>
      <c r="F757" s="4">
        <v>14413</v>
      </c>
      <c r="G757" s="2">
        <v>49.7</v>
      </c>
      <c r="H757" s="2">
        <v>225.9</v>
      </c>
      <c r="I757" s="2">
        <v>0</v>
      </c>
      <c r="J757" s="2">
        <v>0</v>
      </c>
      <c r="K757" s="2">
        <v>0</v>
      </c>
      <c r="L757" s="4">
        <v>2463.6</v>
      </c>
      <c r="M757" s="2">
        <v>0</v>
      </c>
      <c r="N757" s="2">
        <v>0</v>
      </c>
      <c r="O757" s="2">
        <v>211.5</v>
      </c>
      <c r="P757" s="4">
        <v>5761.2</v>
      </c>
      <c r="Q757" s="4">
        <v>16636.3</v>
      </c>
      <c r="R757" s="4">
        <v>10173.200000000001</v>
      </c>
      <c r="S757" s="2">
        <v>0</v>
      </c>
      <c r="T757" s="2">
        <v>0</v>
      </c>
      <c r="U757" s="2">
        <v>0</v>
      </c>
      <c r="V757" s="2">
        <v>0</v>
      </c>
      <c r="W757" s="2">
        <v>0</v>
      </c>
      <c r="X757" s="2">
        <v>11.6</v>
      </c>
      <c r="Y757" s="4">
        <v>6842.7</v>
      </c>
      <c r="Z757" s="4">
        <v>114509.4</v>
      </c>
      <c r="AA757" s="4">
        <v>185552.5</v>
      </c>
      <c r="AB757" s="4">
        <v>138954.70000000001</v>
      </c>
      <c r="AC757" s="4">
        <v>212417.4</v>
      </c>
      <c r="AD757" s="4">
        <v>690627.4</v>
      </c>
      <c r="AE757" s="2">
        <v>0</v>
      </c>
      <c r="AF757" s="4">
        <v>491735.1</v>
      </c>
      <c r="AG757" s="2">
        <v>0</v>
      </c>
      <c r="AH757" s="2">
        <v>0</v>
      </c>
      <c r="AI757" s="2">
        <v>0</v>
      </c>
      <c r="AJ757" s="2">
        <v>0</v>
      </c>
      <c r="AK757" s="4">
        <v>6648461</v>
      </c>
      <c r="AL757" s="2">
        <v>0</v>
      </c>
      <c r="AM757" s="2">
        <v>0</v>
      </c>
      <c r="AN757" s="3">
        <f t="shared" si="48"/>
        <v>52249.599999999999</v>
      </c>
      <c r="AO757">
        <f t="shared" si="49"/>
        <v>1381697.9</v>
      </c>
      <c r="AP757">
        <f t="shared" si="50"/>
        <v>7140196.0999999996</v>
      </c>
      <c r="AQ757" s="3">
        <f t="shared" si="47"/>
        <v>8574143.5999999996</v>
      </c>
    </row>
    <row r="758" spans="1:43" x14ac:dyDescent="0.25">
      <c r="A758" s="2">
        <v>8</v>
      </c>
      <c r="B758" s="2">
        <v>2019</v>
      </c>
      <c r="C758" s="2">
        <v>12</v>
      </c>
      <c r="D758" s="4">
        <v>10734.6</v>
      </c>
      <c r="E758" s="4">
        <v>40872.9</v>
      </c>
      <c r="F758" s="4">
        <v>22635.200000000001</v>
      </c>
      <c r="G758" s="2">
        <v>109.8</v>
      </c>
      <c r="H758" s="4">
        <v>1066.4000000000001</v>
      </c>
      <c r="I758" s="2">
        <v>0</v>
      </c>
      <c r="J758" s="2">
        <v>0</v>
      </c>
      <c r="K758" s="2">
        <v>0</v>
      </c>
      <c r="L758" s="4">
        <v>5709.1</v>
      </c>
      <c r="M758" s="2">
        <v>0</v>
      </c>
      <c r="N758" s="2">
        <v>0</v>
      </c>
      <c r="O758" s="2">
        <v>78.400000000000006</v>
      </c>
      <c r="P758" s="4">
        <v>6323.3</v>
      </c>
      <c r="Q758" s="4">
        <v>17813.599999999999</v>
      </c>
      <c r="R758" s="4">
        <v>9321.6</v>
      </c>
      <c r="S758" s="2">
        <v>0</v>
      </c>
      <c r="T758" s="2">
        <v>0</v>
      </c>
      <c r="U758" s="2">
        <v>645.70000000000005</v>
      </c>
      <c r="V758" s="2">
        <v>0</v>
      </c>
      <c r="W758" s="2">
        <v>0</v>
      </c>
      <c r="X758" s="2">
        <v>8.4</v>
      </c>
      <c r="Y758" s="4">
        <v>7768.6</v>
      </c>
      <c r="Z758" s="4">
        <v>124375.8</v>
      </c>
      <c r="AA758" s="4">
        <v>173497.2</v>
      </c>
      <c r="AB758" s="4">
        <v>151450.70000000001</v>
      </c>
      <c r="AC758" s="4">
        <v>216059.4</v>
      </c>
      <c r="AD758" s="4">
        <v>684257.2</v>
      </c>
      <c r="AE758" s="2">
        <v>0</v>
      </c>
      <c r="AF758" s="4">
        <v>502087.2</v>
      </c>
      <c r="AG758" s="2">
        <v>0</v>
      </c>
      <c r="AH758" s="2">
        <v>0</v>
      </c>
      <c r="AI758" s="2">
        <v>0</v>
      </c>
      <c r="AJ758" s="2">
        <v>0</v>
      </c>
      <c r="AK758" s="4">
        <v>10764961.5</v>
      </c>
      <c r="AL758" s="2">
        <v>0</v>
      </c>
      <c r="AM758" s="2">
        <v>0</v>
      </c>
      <c r="AN758" s="3">
        <f t="shared" si="48"/>
        <v>81128</v>
      </c>
      <c r="AO758">
        <f t="shared" si="49"/>
        <v>1391599.9</v>
      </c>
      <c r="AP758">
        <f t="shared" si="50"/>
        <v>11267048.699999999</v>
      </c>
      <c r="AQ758" s="3">
        <f t="shared" si="47"/>
        <v>12739776.6</v>
      </c>
    </row>
    <row r="759" spans="1:43" x14ac:dyDescent="0.25">
      <c r="A759" s="2">
        <v>9</v>
      </c>
      <c r="B759" s="2">
        <v>2019</v>
      </c>
      <c r="C759" s="2">
        <v>1</v>
      </c>
      <c r="D759" s="4">
        <v>13016.3</v>
      </c>
      <c r="E759" s="4">
        <v>72779.100000000006</v>
      </c>
      <c r="F759" s="4">
        <v>62334</v>
      </c>
      <c r="G759" s="2">
        <v>8.4</v>
      </c>
      <c r="H759" s="4">
        <v>2519.1</v>
      </c>
      <c r="I759" s="2">
        <v>0</v>
      </c>
      <c r="J759" s="2">
        <v>0</v>
      </c>
      <c r="K759" s="4">
        <v>13626.4</v>
      </c>
      <c r="L759" s="4">
        <v>8529.2999999999993</v>
      </c>
      <c r="M759" s="4">
        <v>12212.6</v>
      </c>
      <c r="N759" s="2">
        <v>0</v>
      </c>
      <c r="O759" s="4">
        <v>2051.6</v>
      </c>
      <c r="P759" s="4">
        <v>21174.9</v>
      </c>
      <c r="Q759" s="4">
        <v>48738.400000000001</v>
      </c>
      <c r="R759" s="4">
        <v>37151.800000000003</v>
      </c>
      <c r="S759" s="2">
        <v>0</v>
      </c>
      <c r="T759" s="2">
        <v>0</v>
      </c>
      <c r="U759" s="2">
        <v>0</v>
      </c>
      <c r="V759" s="2">
        <v>0</v>
      </c>
      <c r="W759" s="2">
        <v>0</v>
      </c>
      <c r="X759" s="2">
        <v>129.80000000000001</v>
      </c>
      <c r="Y759" s="4">
        <v>17615.5</v>
      </c>
      <c r="Z759" s="4">
        <v>232967.8</v>
      </c>
      <c r="AA759" s="4">
        <v>490000.7</v>
      </c>
      <c r="AB759" s="4">
        <v>217938.1</v>
      </c>
      <c r="AC759" s="4">
        <v>294309.59999999998</v>
      </c>
      <c r="AD759" s="4">
        <v>321391.2</v>
      </c>
      <c r="AE759" s="2">
        <v>0</v>
      </c>
      <c r="AF759" s="2">
        <v>0</v>
      </c>
      <c r="AG759" s="2">
        <v>0</v>
      </c>
      <c r="AH759" s="2">
        <v>0</v>
      </c>
      <c r="AI759" s="2">
        <v>0</v>
      </c>
      <c r="AJ759" s="2">
        <v>0</v>
      </c>
      <c r="AK759" s="2">
        <v>0</v>
      </c>
      <c r="AL759" s="2">
        <v>0</v>
      </c>
      <c r="AM759" s="2">
        <v>0</v>
      </c>
      <c r="AN759" s="3">
        <f t="shared" si="48"/>
        <v>185025.2</v>
      </c>
      <c r="AO759">
        <f t="shared" si="49"/>
        <v>1683469.4000000001</v>
      </c>
      <c r="AP759">
        <f t="shared" si="50"/>
        <v>0</v>
      </c>
      <c r="AQ759" s="3">
        <f t="shared" si="47"/>
        <v>1868494.6</v>
      </c>
    </row>
    <row r="760" spans="1:43" x14ac:dyDescent="0.25">
      <c r="A760" s="2">
        <v>9</v>
      </c>
      <c r="B760" s="2">
        <v>2019</v>
      </c>
      <c r="C760" s="2">
        <v>2</v>
      </c>
      <c r="D760" s="4">
        <v>13512.1</v>
      </c>
      <c r="E760" s="4">
        <v>79248.3</v>
      </c>
      <c r="F760" s="4">
        <v>64352.5</v>
      </c>
      <c r="G760" s="2">
        <v>9.3000000000000007</v>
      </c>
      <c r="H760" s="4">
        <v>2405.6999999999998</v>
      </c>
      <c r="I760" s="2">
        <v>0</v>
      </c>
      <c r="J760" s="2">
        <v>0</v>
      </c>
      <c r="K760" s="4">
        <v>11586.5</v>
      </c>
      <c r="L760" s="4">
        <v>10478.700000000001</v>
      </c>
      <c r="M760" s="4">
        <v>12943.3</v>
      </c>
      <c r="N760" s="2">
        <v>0</v>
      </c>
      <c r="O760" s="4">
        <v>3038</v>
      </c>
      <c r="P760" s="4">
        <v>22149</v>
      </c>
      <c r="Q760" s="4">
        <v>45167.199999999997</v>
      </c>
      <c r="R760" s="4">
        <v>41663</v>
      </c>
      <c r="S760" s="2">
        <v>0</v>
      </c>
      <c r="T760" s="4">
        <v>9612.4</v>
      </c>
      <c r="U760" s="4">
        <v>7565.2</v>
      </c>
      <c r="V760" s="2">
        <v>0</v>
      </c>
      <c r="W760" s="2">
        <v>0</v>
      </c>
      <c r="X760" s="2">
        <v>190.3</v>
      </c>
      <c r="Y760" s="4">
        <v>17238.3</v>
      </c>
      <c r="Z760" s="4">
        <v>232621.5</v>
      </c>
      <c r="AA760" s="4">
        <v>492193.5</v>
      </c>
      <c r="AB760" s="4">
        <v>232195.9</v>
      </c>
      <c r="AC760" s="4">
        <v>238084.4</v>
      </c>
      <c r="AD760" s="4">
        <v>255242.8</v>
      </c>
      <c r="AE760" s="2">
        <v>0</v>
      </c>
      <c r="AF760" s="2">
        <v>0</v>
      </c>
      <c r="AG760" s="2">
        <v>0</v>
      </c>
      <c r="AH760" s="2">
        <v>0</v>
      </c>
      <c r="AI760" s="2">
        <v>0</v>
      </c>
      <c r="AJ760" s="2">
        <v>0</v>
      </c>
      <c r="AK760" s="2">
        <v>0</v>
      </c>
      <c r="AL760" s="2">
        <v>0</v>
      </c>
      <c r="AM760" s="2">
        <v>0</v>
      </c>
      <c r="AN760" s="3">
        <f t="shared" si="48"/>
        <v>194536.40000000002</v>
      </c>
      <c r="AO760">
        <f t="shared" si="49"/>
        <v>1596961.5</v>
      </c>
      <c r="AP760">
        <f t="shared" si="50"/>
        <v>0</v>
      </c>
      <c r="AQ760" s="3">
        <f t="shared" si="47"/>
        <v>1791497.9</v>
      </c>
    </row>
    <row r="761" spans="1:43" x14ac:dyDescent="0.25">
      <c r="A761" s="2">
        <v>9</v>
      </c>
      <c r="B761" s="2">
        <v>2019</v>
      </c>
      <c r="C761" s="2">
        <v>3</v>
      </c>
      <c r="D761" s="4">
        <v>10361.9</v>
      </c>
      <c r="E761" s="4">
        <v>52012.800000000003</v>
      </c>
      <c r="F761" s="4">
        <v>40765.5</v>
      </c>
      <c r="G761" s="2">
        <v>15.4</v>
      </c>
      <c r="H761" s="4">
        <v>2156.1999999999998</v>
      </c>
      <c r="I761" s="2">
        <v>0</v>
      </c>
      <c r="J761" s="2">
        <v>0</v>
      </c>
      <c r="K761" s="4">
        <v>9728.6</v>
      </c>
      <c r="L761" s="4">
        <v>7551.4</v>
      </c>
      <c r="M761" s="4">
        <v>9432.4</v>
      </c>
      <c r="N761" s="2">
        <v>0</v>
      </c>
      <c r="O761" s="4">
        <v>3110.2</v>
      </c>
      <c r="P761" s="4">
        <v>18553.400000000001</v>
      </c>
      <c r="Q761" s="4">
        <v>46223.8</v>
      </c>
      <c r="R761" s="4">
        <v>39872</v>
      </c>
      <c r="S761" s="2">
        <v>0</v>
      </c>
      <c r="T761" s="2">
        <v>0</v>
      </c>
      <c r="U761" s="2">
        <v>0</v>
      </c>
      <c r="V761" s="2">
        <v>0</v>
      </c>
      <c r="W761" s="2">
        <v>0</v>
      </c>
      <c r="X761" s="2">
        <v>32.4</v>
      </c>
      <c r="Y761" s="4">
        <v>15030.9</v>
      </c>
      <c r="Z761" s="4">
        <v>229858.2</v>
      </c>
      <c r="AA761" s="4">
        <v>438304.8</v>
      </c>
      <c r="AB761" s="4">
        <v>222314.2</v>
      </c>
      <c r="AC761" s="4">
        <v>246032.8</v>
      </c>
      <c r="AD761" s="4">
        <v>299894.40000000002</v>
      </c>
      <c r="AE761" s="2">
        <v>0</v>
      </c>
      <c r="AF761" s="2">
        <v>0</v>
      </c>
      <c r="AG761" s="2">
        <v>0</v>
      </c>
      <c r="AH761" s="2">
        <v>0</v>
      </c>
      <c r="AI761" s="2">
        <v>0</v>
      </c>
      <c r="AJ761" s="2">
        <v>0</v>
      </c>
      <c r="AK761" s="2">
        <v>0</v>
      </c>
      <c r="AL761" s="2">
        <v>0</v>
      </c>
      <c r="AM761" s="2">
        <v>0</v>
      </c>
      <c r="AN761" s="3">
        <f t="shared" si="48"/>
        <v>132024.20000000001</v>
      </c>
      <c r="AO761">
        <f t="shared" si="49"/>
        <v>1559227.1</v>
      </c>
      <c r="AP761">
        <f t="shared" si="50"/>
        <v>0</v>
      </c>
      <c r="AQ761" s="3">
        <f t="shared" si="47"/>
        <v>1691251.3</v>
      </c>
    </row>
    <row r="762" spans="1:43" x14ac:dyDescent="0.25">
      <c r="A762" s="2">
        <v>9</v>
      </c>
      <c r="B762" s="2">
        <v>2019</v>
      </c>
      <c r="C762" s="2">
        <v>4</v>
      </c>
      <c r="D762" s="4">
        <v>9150</v>
      </c>
      <c r="E762" s="4">
        <v>43396.3</v>
      </c>
      <c r="F762" s="4">
        <v>34294.1</v>
      </c>
      <c r="G762" s="2">
        <v>16.5</v>
      </c>
      <c r="H762" s="4">
        <v>1850.5</v>
      </c>
      <c r="I762" s="2">
        <v>0</v>
      </c>
      <c r="J762" s="2">
        <v>0</v>
      </c>
      <c r="K762" s="4">
        <v>8497.4</v>
      </c>
      <c r="L762" s="4">
        <v>6448.2</v>
      </c>
      <c r="M762" s="4">
        <v>11609.9</v>
      </c>
      <c r="N762" s="2">
        <v>0</v>
      </c>
      <c r="O762" s="4">
        <v>2756.7</v>
      </c>
      <c r="P762" s="4">
        <v>17246.099999999999</v>
      </c>
      <c r="Q762" s="4">
        <v>39634.6</v>
      </c>
      <c r="R762" s="4">
        <v>35930.300000000003</v>
      </c>
      <c r="S762" s="2">
        <v>0</v>
      </c>
      <c r="T762" s="2">
        <v>0</v>
      </c>
      <c r="U762" s="2">
        <v>0</v>
      </c>
      <c r="V762" s="2">
        <v>0</v>
      </c>
      <c r="W762" s="2">
        <v>0</v>
      </c>
      <c r="X762" s="2">
        <v>54.1</v>
      </c>
      <c r="Y762" s="4">
        <v>13704.8</v>
      </c>
      <c r="Z762" s="4">
        <v>209910.6</v>
      </c>
      <c r="AA762" s="4">
        <v>410541.8</v>
      </c>
      <c r="AB762" s="4">
        <v>205149.4</v>
      </c>
      <c r="AC762" s="4">
        <v>245897.60000000001</v>
      </c>
      <c r="AD762" s="4">
        <v>276307.20000000001</v>
      </c>
      <c r="AE762" s="2">
        <v>0</v>
      </c>
      <c r="AF762" s="2">
        <v>0</v>
      </c>
      <c r="AG762" s="2">
        <v>0</v>
      </c>
      <c r="AH762" s="2">
        <v>0</v>
      </c>
      <c r="AI762" s="2">
        <v>0</v>
      </c>
      <c r="AJ762" s="2">
        <v>0</v>
      </c>
      <c r="AK762" s="2">
        <v>0</v>
      </c>
      <c r="AL762" s="2">
        <v>0</v>
      </c>
      <c r="AM762" s="2">
        <v>0</v>
      </c>
      <c r="AN762" s="3">
        <f t="shared" si="48"/>
        <v>115262.89999999998</v>
      </c>
      <c r="AO762">
        <f t="shared" si="49"/>
        <v>1457133.2</v>
      </c>
      <c r="AP762">
        <f t="shared" si="50"/>
        <v>0</v>
      </c>
      <c r="AQ762" s="3">
        <f t="shared" si="47"/>
        <v>1572396.0999999999</v>
      </c>
    </row>
    <row r="763" spans="1:43" x14ac:dyDescent="0.25">
      <c r="A763" s="2">
        <v>9</v>
      </c>
      <c r="B763" s="2">
        <v>2019</v>
      </c>
      <c r="C763" s="2">
        <v>5</v>
      </c>
      <c r="D763" s="4">
        <v>8049.7</v>
      </c>
      <c r="E763" s="4">
        <v>38793.300000000003</v>
      </c>
      <c r="F763" s="4">
        <v>27918.400000000001</v>
      </c>
      <c r="G763" s="2">
        <v>16.7</v>
      </c>
      <c r="H763" s="4">
        <v>1038.0999999999999</v>
      </c>
      <c r="I763" s="2">
        <v>0</v>
      </c>
      <c r="J763" s="2">
        <v>0</v>
      </c>
      <c r="K763" s="4">
        <v>4644.3999999999996</v>
      </c>
      <c r="L763" s="4">
        <v>4376</v>
      </c>
      <c r="M763" s="4">
        <v>7515</v>
      </c>
      <c r="N763" s="2">
        <v>0</v>
      </c>
      <c r="O763" s="4">
        <v>3357.3</v>
      </c>
      <c r="P763" s="4">
        <v>16105.6</v>
      </c>
      <c r="Q763" s="4">
        <v>37291.800000000003</v>
      </c>
      <c r="R763" s="4">
        <v>26456.5</v>
      </c>
      <c r="S763" s="2">
        <v>0</v>
      </c>
      <c r="T763" s="2">
        <v>0</v>
      </c>
      <c r="U763" s="2">
        <v>0</v>
      </c>
      <c r="V763" s="2">
        <v>0</v>
      </c>
      <c r="W763" s="2">
        <v>0</v>
      </c>
      <c r="X763" s="2">
        <v>20.399999999999999</v>
      </c>
      <c r="Y763" s="4">
        <v>11670.8</v>
      </c>
      <c r="Z763" s="4">
        <v>210384.5</v>
      </c>
      <c r="AA763" s="4">
        <v>391295.6</v>
      </c>
      <c r="AB763" s="4">
        <v>207320.6</v>
      </c>
      <c r="AC763" s="4">
        <v>260904.8</v>
      </c>
      <c r="AD763" s="4">
        <v>280987.7</v>
      </c>
      <c r="AE763" s="2">
        <v>0</v>
      </c>
      <c r="AF763" s="2">
        <v>0</v>
      </c>
      <c r="AG763" s="2">
        <v>0</v>
      </c>
      <c r="AH763" s="2">
        <v>0</v>
      </c>
      <c r="AI763" s="2">
        <v>0</v>
      </c>
      <c r="AJ763" s="2">
        <v>0</v>
      </c>
      <c r="AK763" s="2">
        <v>0</v>
      </c>
      <c r="AL763" s="2">
        <v>0</v>
      </c>
      <c r="AM763" s="2">
        <v>0</v>
      </c>
      <c r="AN763" s="3">
        <f t="shared" si="48"/>
        <v>92351.599999999991</v>
      </c>
      <c r="AO763">
        <f t="shared" si="49"/>
        <v>1445795.5999999999</v>
      </c>
      <c r="AP763">
        <f t="shared" si="50"/>
        <v>0</v>
      </c>
      <c r="AQ763" s="3">
        <f t="shared" si="47"/>
        <v>1538147.2</v>
      </c>
    </row>
    <row r="764" spans="1:43" x14ac:dyDescent="0.25">
      <c r="A764" s="2">
        <v>9</v>
      </c>
      <c r="B764" s="2">
        <v>2019</v>
      </c>
      <c r="C764" s="2">
        <v>6</v>
      </c>
      <c r="D764" s="4">
        <v>6959.7</v>
      </c>
      <c r="E764" s="4">
        <v>33406.800000000003</v>
      </c>
      <c r="F764" s="4">
        <v>24236.7</v>
      </c>
      <c r="G764" s="2">
        <v>19.600000000000001</v>
      </c>
      <c r="H764" s="2">
        <v>699.4</v>
      </c>
      <c r="I764" s="2">
        <v>0</v>
      </c>
      <c r="J764" s="2">
        <v>0</v>
      </c>
      <c r="K764" s="4">
        <v>3258.4</v>
      </c>
      <c r="L764" s="4">
        <v>2827.8</v>
      </c>
      <c r="M764" s="4">
        <v>6202.3</v>
      </c>
      <c r="N764" s="2">
        <v>0</v>
      </c>
      <c r="O764" s="4">
        <v>1830.2</v>
      </c>
      <c r="P764" s="4">
        <v>14171</v>
      </c>
      <c r="Q764" s="4">
        <v>33745</v>
      </c>
      <c r="R764" s="4">
        <v>23644.1</v>
      </c>
      <c r="S764" s="2">
        <v>0</v>
      </c>
      <c r="T764" s="2">
        <v>0</v>
      </c>
      <c r="U764" s="2">
        <v>0</v>
      </c>
      <c r="V764" s="2">
        <v>0</v>
      </c>
      <c r="W764" s="2">
        <v>0</v>
      </c>
      <c r="X764" s="2">
        <v>22.6</v>
      </c>
      <c r="Y764" s="4">
        <v>11444.1</v>
      </c>
      <c r="Z764" s="4">
        <v>199001.2</v>
      </c>
      <c r="AA764" s="4">
        <v>346973.8</v>
      </c>
      <c r="AB764" s="4">
        <v>199326</v>
      </c>
      <c r="AC764" s="4">
        <v>236585.5</v>
      </c>
      <c r="AD764" s="4">
        <v>250684.1</v>
      </c>
      <c r="AE764" s="2">
        <v>0</v>
      </c>
      <c r="AF764" s="2">
        <v>0</v>
      </c>
      <c r="AG764" s="2">
        <v>0</v>
      </c>
      <c r="AH764" s="2">
        <v>0</v>
      </c>
      <c r="AI764" s="2">
        <v>0</v>
      </c>
      <c r="AJ764" s="2">
        <v>0</v>
      </c>
      <c r="AK764" s="2">
        <v>0</v>
      </c>
      <c r="AL764" s="2">
        <v>0</v>
      </c>
      <c r="AM764" s="2">
        <v>0</v>
      </c>
      <c r="AN764" s="3">
        <f t="shared" si="48"/>
        <v>77610.7</v>
      </c>
      <c r="AO764">
        <f t="shared" si="49"/>
        <v>1317427.6000000001</v>
      </c>
      <c r="AP764">
        <f t="shared" si="50"/>
        <v>0</v>
      </c>
      <c r="AQ764" s="3">
        <f t="shared" si="47"/>
        <v>1395038.3</v>
      </c>
    </row>
    <row r="765" spans="1:43" x14ac:dyDescent="0.25">
      <c r="A765" s="2">
        <v>9</v>
      </c>
      <c r="B765" s="2">
        <v>2019</v>
      </c>
      <c r="C765" s="2">
        <v>7</v>
      </c>
      <c r="D765" s="4">
        <v>6220.9</v>
      </c>
      <c r="E765" s="4">
        <v>29334.6</v>
      </c>
      <c r="F765" s="4">
        <v>21482.1</v>
      </c>
      <c r="G765" s="2">
        <v>23.4</v>
      </c>
      <c r="H765" s="2">
        <v>261.60000000000002</v>
      </c>
      <c r="I765" s="2">
        <v>0</v>
      </c>
      <c r="J765" s="2">
        <v>0</v>
      </c>
      <c r="K765" s="4">
        <v>1724.3</v>
      </c>
      <c r="L765" s="4">
        <v>4371.3999999999996</v>
      </c>
      <c r="M765" s="4">
        <v>4028.6</v>
      </c>
      <c r="N765" s="2">
        <v>0</v>
      </c>
      <c r="O765" s="4">
        <v>1776.6</v>
      </c>
      <c r="P765" s="4">
        <v>12052.4</v>
      </c>
      <c r="Q765" s="4">
        <v>30754.3</v>
      </c>
      <c r="R765" s="4">
        <v>21045.8</v>
      </c>
      <c r="S765" s="4">
        <v>6249.1</v>
      </c>
      <c r="T765" s="2">
        <v>0</v>
      </c>
      <c r="U765" s="2">
        <v>0</v>
      </c>
      <c r="V765" s="2">
        <v>0</v>
      </c>
      <c r="W765" s="2">
        <v>0</v>
      </c>
      <c r="X765" s="2">
        <v>16.899999999999999</v>
      </c>
      <c r="Y765" s="4">
        <v>8640.5</v>
      </c>
      <c r="Z765" s="4">
        <v>171618.6</v>
      </c>
      <c r="AA765" s="4">
        <v>313703.8</v>
      </c>
      <c r="AB765" s="4">
        <v>120627.8</v>
      </c>
      <c r="AC765" s="4">
        <v>295362.09999999998</v>
      </c>
      <c r="AD765" s="4">
        <v>252636.3</v>
      </c>
      <c r="AE765" s="2">
        <v>0</v>
      </c>
      <c r="AF765" s="2">
        <v>0</v>
      </c>
      <c r="AG765" s="2">
        <v>0</v>
      </c>
      <c r="AH765" s="2">
        <v>0</v>
      </c>
      <c r="AI765" s="2">
        <v>0</v>
      </c>
      <c r="AJ765" s="2">
        <v>0</v>
      </c>
      <c r="AK765" s="2">
        <v>0</v>
      </c>
      <c r="AL765" s="2">
        <v>0</v>
      </c>
      <c r="AM765" s="2">
        <v>0</v>
      </c>
      <c r="AN765" s="3">
        <f t="shared" si="48"/>
        <v>67446.900000000009</v>
      </c>
      <c r="AO765">
        <f t="shared" si="49"/>
        <v>1234484.2</v>
      </c>
      <c r="AP765">
        <f t="shared" si="50"/>
        <v>0</v>
      </c>
      <c r="AQ765" s="3">
        <f t="shared" si="47"/>
        <v>1301931.0999999999</v>
      </c>
    </row>
    <row r="766" spans="1:43" x14ac:dyDescent="0.25">
      <c r="A766" s="2">
        <v>9</v>
      </c>
      <c r="B766" s="2">
        <v>2019</v>
      </c>
      <c r="C766" s="2">
        <v>8</v>
      </c>
      <c r="D766" s="4">
        <v>6353.5</v>
      </c>
      <c r="E766" s="4">
        <v>30104.799999999999</v>
      </c>
      <c r="F766" s="4">
        <v>21377</v>
      </c>
      <c r="G766" s="2">
        <v>13.3</v>
      </c>
      <c r="H766" s="2">
        <v>397.9</v>
      </c>
      <c r="I766" s="2">
        <v>0</v>
      </c>
      <c r="J766" s="2">
        <v>0</v>
      </c>
      <c r="K766" s="4">
        <v>1413</v>
      </c>
      <c r="L766" s="4">
        <v>4314.8999999999996</v>
      </c>
      <c r="M766" s="4">
        <v>3939.5</v>
      </c>
      <c r="N766" s="2">
        <v>0</v>
      </c>
      <c r="O766" s="4">
        <v>2099.1999999999998</v>
      </c>
      <c r="P766" s="4">
        <v>12176.7</v>
      </c>
      <c r="Q766" s="4">
        <v>30010.5</v>
      </c>
      <c r="R766" s="4">
        <v>24915.5</v>
      </c>
      <c r="S766" s="2">
        <v>0</v>
      </c>
      <c r="T766" s="2">
        <v>0</v>
      </c>
      <c r="U766" s="2">
        <v>0</v>
      </c>
      <c r="V766" s="2">
        <v>0</v>
      </c>
      <c r="W766" s="2">
        <v>0</v>
      </c>
      <c r="X766" s="2">
        <v>250.1</v>
      </c>
      <c r="Y766" s="4">
        <v>8704.7000000000007</v>
      </c>
      <c r="Z766" s="4">
        <v>180213.7</v>
      </c>
      <c r="AA766" s="4">
        <v>311290.8</v>
      </c>
      <c r="AB766" s="4">
        <v>133021.6</v>
      </c>
      <c r="AC766" s="4">
        <v>317250.7</v>
      </c>
      <c r="AD766" s="4">
        <v>254731.8</v>
      </c>
      <c r="AE766" s="2">
        <v>0</v>
      </c>
      <c r="AF766" s="2">
        <v>0</v>
      </c>
      <c r="AG766" s="2">
        <v>0</v>
      </c>
      <c r="AH766" s="2">
        <v>0</v>
      </c>
      <c r="AI766" s="2">
        <v>0</v>
      </c>
      <c r="AJ766" s="2">
        <v>0</v>
      </c>
      <c r="AK766" s="2">
        <v>0</v>
      </c>
      <c r="AL766" s="2">
        <v>0</v>
      </c>
      <c r="AM766" s="2">
        <v>0</v>
      </c>
      <c r="AN766" s="3">
        <f t="shared" si="48"/>
        <v>67913.900000000009</v>
      </c>
      <c r="AO766">
        <f t="shared" si="49"/>
        <v>1274665.3</v>
      </c>
      <c r="AP766">
        <f t="shared" si="50"/>
        <v>0</v>
      </c>
      <c r="AQ766" s="3">
        <f t="shared" si="47"/>
        <v>1342579.2</v>
      </c>
    </row>
    <row r="767" spans="1:43" x14ac:dyDescent="0.25">
      <c r="A767" s="2">
        <v>9</v>
      </c>
      <c r="B767" s="2">
        <v>2019</v>
      </c>
      <c r="C767" s="2">
        <v>9</v>
      </c>
      <c r="D767" s="4">
        <v>6520</v>
      </c>
      <c r="E767" s="4">
        <v>31059.8</v>
      </c>
      <c r="F767" s="4">
        <v>22188.400000000001</v>
      </c>
      <c r="G767" s="2">
        <v>18</v>
      </c>
      <c r="H767" s="2">
        <v>606.79999999999995</v>
      </c>
      <c r="I767" s="2">
        <v>0</v>
      </c>
      <c r="J767" s="2">
        <v>0</v>
      </c>
      <c r="K767" s="4">
        <v>1977.5</v>
      </c>
      <c r="L767" s="4">
        <v>4423.1000000000004</v>
      </c>
      <c r="M767" s="4">
        <v>3525.1</v>
      </c>
      <c r="N767" s="2">
        <v>0</v>
      </c>
      <c r="O767" s="4">
        <v>2552.1999999999998</v>
      </c>
      <c r="P767" s="4">
        <v>14706.6</v>
      </c>
      <c r="Q767" s="4">
        <v>32965.699999999997</v>
      </c>
      <c r="R767" s="4">
        <v>21339.9</v>
      </c>
      <c r="S767" s="2">
        <v>0</v>
      </c>
      <c r="T767" s="2">
        <v>0</v>
      </c>
      <c r="U767" s="2">
        <v>0</v>
      </c>
      <c r="V767" s="2">
        <v>0</v>
      </c>
      <c r="W767" s="2">
        <v>0</v>
      </c>
      <c r="X767" s="2">
        <v>60.7</v>
      </c>
      <c r="Y767" s="4">
        <v>8315.6</v>
      </c>
      <c r="Z767" s="4">
        <v>174540.1</v>
      </c>
      <c r="AA767" s="4">
        <v>296577.90000000002</v>
      </c>
      <c r="AB767" s="4">
        <v>175173.3</v>
      </c>
      <c r="AC767" s="4">
        <v>266497.09999999998</v>
      </c>
      <c r="AD767" s="4">
        <v>240008.3</v>
      </c>
      <c r="AE767" s="2">
        <v>0</v>
      </c>
      <c r="AF767" s="2">
        <v>0</v>
      </c>
      <c r="AG767" s="2">
        <v>0</v>
      </c>
      <c r="AH767" s="2">
        <v>0</v>
      </c>
      <c r="AI767" s="2">
        <v>0</v>
      </c>
      <c r="AJ767" s="2">
        <v>0</v>
      </c>
      <c r="AK767" s="2">
        <v>0</v>
      </c>
      <c r="AL767" s="2">
        <v>0</v>
      </c>
      <c r="AM767" s="2">
        <v>0</v>
      </c>
      <c r="AN767" s="3">
        <f t="shared" si="48"/>
        <v>70318.700000000012</v>
      </c>
      <c r="AO767">
        <f t="shared" si="49"/>
        <v>1232737.3999999999</v>
      </c>
      <c r="AP767">
        <f t="shared" si="50"/>
        <v>0</v>
      </c>
      <c r="AQ767" s="3">
        <f t="shared" si="47"/>
        <v>1303056.0999999999</v>
      </c>
    </row>
    <row r="768" spans="1:43" x14ac:dyDescent="0.25">
      <c r="A768" s="2">
        <v>9</v>
      </c>
      <c r="B768" s="2">
        <v>2019</v>
      </c>
      <c r="C768" s="2">
        <v>10</v>
      </c>
      <c r="D768" s="4">
        <v>6203.8</v>
      </c>
      <c r="E768" s="4">
        <v>29743.4</v>
      </c>
      <c r="F768" s="4">
        <v>20594.099999999999</v>
      </c>
      <c r="G768" s="2">
        <v>10.6</v>
      </c>
      <c r="H768" s="2">
        <v>857</v>
      </c>
      <c r="I768" s="2">
        <v>0</v>
      </c>
      <c r="J768" s="2">
        <v>0</v>
      </c>
      <c r="K768" s="4">
        <v>3075.2</v>
      </c>
      <c r="L768" s="4">
        <v>5101.2</v>
      </c>
      <c r="M768" s="4">
        <v>2974</v>
      </c>
      <c r="N768" s="2">
        <v>0</v>
      </c>
      <c r="O768" s="4">
        <v>3013.6</v>
      </c>
      <c r="P768" s="4">
        <v>12676.1</v>
      </c>
      <c r="Q768" s="4">
        <v>32853.800000000003</v>
      </c>
      <c r="R768" s="4">
        <v>26332.3</v>
      </c>
      <c r="S768" s="2">
        <v>0</v>
      </c>
      <c r="T768" s="2">
        <v>0</v>
      </c>
      <c r="U768" s="2">
        <v>0</v>
      </c>
      <c r="V768" s="2">
        <v>0</v>
      </c>
      <c r="W768" s="2">
        <v>0</v>
      </c>
      <c r="X768" s="2">
        <v>34.700000000000003</v>
      </c>
      <c r="Y768" s="4">
        <v>8963.7000000000007</v>
      </c>
      <c r="Z768" s="4">
        <v>169444.7</v>
      </c>
      <c r="AA768" s="4">
        <v>302876.79999999999</v>
      </c>
      <c r="AB768" s="4">
        <v>145404.5</v>
      </c>
      <c r="AC768" s="4">
        <v>315840.5</v>
      </c>
      <c r="AD768" s="4">
        <v>236113.8</v>
      </c>
      <c r="AE768" s="2">
        <v>0</v>
      </c>
      <c r="AF768" s="2">
        <v>0</v>
      </c>
      <c r="AG768" s="2">
        <v>0</v>
      </c>
      <c r="AH768" s="2">
        <v>0</v>
      </c>
      <c r="AI768" s="2">
        <v>0</v>
      </c>
      <c r="AJ768" s="2">
        <v>0</v>
      </c>
      <c r="AK768" s="2">
        <v>0</v>
      </c>
      <c r="AL768" s="2">
        <v>0</v>
      </c>
      <c r="AM768" s="2">
        <v>0</v>
      </c>
      <c r="AN768" s="3">
        <f t="shared" si="48"/>
        <v>68559.3</v>
      </c>
      <c r="AO768">
        <f t="shared" si="49"/>
        <v>1253554.5</v>
      </c>
      <c r="AP768">
        <f t="shared" si="50"/>
        <v>0</v>
      </c>
      <c r="AQ768" s="3">
        <f t="shared" si="47"/>
        <v>1322113.8</v>
      </c>
    </row>
    <row r="769" spans="1:43" x14ac:dyDescent="0.25">
      <c r="A769" s="2">
        <v>9</v>
      </c>
      <c r="B769" s="2">
        <v>2019</v>
      </c>
      <c r="C769" s="2">
        <v>11</v>
      </c>
      <c r="D769" s="4">
        <v>7095.3</v>
      </c>
      <c r="E769" s="4">
        <v>33756.5</v>
      </c>
      <c r="F769" s="4">
        <v>23702.400000000001</v>
      </c>
      <c r="G769" s="2">
        <v>8.4</v>
      </c>
      <c r="H769" s="4">
        <v>1222.0999999999999</v>
      </c>
      <c r="I769" s="2">
        <v>0</v>
      </c>
      <c r="J769" s="2">
        <v>0</v>
      </c>
      <c r="K769" s="4">
        <v>5213.3</v>
      </c>
      <c r="L769" s="4">
        <v>6909.7</v>
      </c>
      <c r="M769" s="4">
        <v>5000.2</v>
      </c>
      <c r="N769" s="2">
        <v>0</v>
      </c>
      <c r="O769" s="4">
        <v>3415</v>
      </c>
      <c r="P769" s="4">
        <v>14333.2</v>
      </c>
      <c r="Q769" s="4">
        <v>36639.800000000003</v>
      </c>
      <c r="R769" s="4">
        <v>30971.4</v>
      </c>
      <c r="S769" s="2">
        <v>0</v>
      </c>
      <c r="T769" s="2">
        <v>0</v>
      </c>
      <c r="U769" s="4">
        <v>20080.2</v>
      </c>
      <c r="V769" s="2">
        <v>0</v>
      </c>
      <c r="W769" s="2">
        <v>0</v>
      </c>
      <c r="X769" s="2">
        <v>18</v>
      </c>
      <c r="Y769" s="4">
        <v>10103.6</v>
      </c>
      <c r="Z769" s="4">
        <v>183069.3</v>
      </c>
      <c r="AA769" s="4">
        <v>345512.2</v>
      </c>
      <c r="AB769" s="4">
        <v>161121.9</v>
      </c>
      <c r="AC769" s="4">
        <v>292614.8</v>
      </c>
      <c r="AD769" s="4">
        <v>253574.8</v>
      </c>
      <c r="AE769" s="2">
        <v>0</v>
      </c>
      <c r="AF769" s="2">
        <v>0</v>
      </c>
      <c r="AG769" s="2">
        <v>0</v>
      </c>
      <c r="AH769" s="2">
        <v>0</v>
      </c>
      <c r="AI769" s="2">
        <v>0</v>
      </c>
      <c r="AJ769" s="2">
        <v>0</v>
      </c>
      <c r="AK769" s="2">
        <v>0</v>
      </c>
      <c r="AL769" s="2">
        <v>0</v>
      </c>
      <c r="AM769" s="2">
        <v>0</v>
      </c>
      <c r="AN769" s="3">
        <f t="shared" si="48"/>
        <v>82907.900000000009</v>
      </c>
      <c r="AO769">
        <f t="shared" si="49"/>
        <v>1351454.2</v>
      </c>
      <c r="AP769">
        <f t="shared" si="50"/>
        <v>0</v>
      </c>
      <c r="AQ769" s="3">
        <f t="shared" si="47"/>
        <v>1434362.0999999999</v>
      </c>
    </row>
    <row r="770" spans="1:43" x14ac:dyDescent="0.25">
      <c r="A770" s="2">
        <v>9</v>
      </c>
      <c r="B770" s="2">
        <v>2019</v>
      </c>
      <c r="C770" s="2">
        <v>12</v>
      </c>
      <c r="D770" s="4">
        <v>11530.3</v>
      </c>
      <c r="E770" s="4">
        <v>54915.5</v>
      </c>
      <c r="F770" s="4">
        <v>41100.300000000003</v>
      </c>
      <c r="G770" s="2">
        <v>8.3000000000000007</v>
      </c>
      <c r="H770" s="4">
        <v>1868.7</v>
      </c>
      <c r="I770" s="2">
        <v>0</v>
      </c>
      <c r="J770" s="2">
        <v>0</v>
      </c>
      <c r="K770" s="4">
        <v>5908.1</v>
      </c>
      <c r="L770" s="4">
        <v>10167.299999999999</v>
      </c>
      <c r="M770" s="4">
        <v>6815.2</v>
      </c>
      <c r="N770" s="2">
        <v>0</v>
      </c>
      <c r="O770" s="4">
        <v>3112.7</v>
      </c>
      <c r="P770" s="4">
        <v>17364.7</v>
      </c>
      <c r="Q770" s="4">
        <v>39589.5</v>
      </c>
      <c r="R770" s="4">
        <v>38369.4</v>
      </c>
      <c r="S770" s="2">
        <v>0</v>
      </c>
      <c r="T770" s="2">
        <v>0</v>
      </c>
      <c r="U770" s="2">
        <v>0</v>
      </c>
      <c r="V770" s="2">
        <v>0</v>
      </c>
      <c r="W770" s="2">
        <v>0</v>
      </c>
      <c r="X770" s="2">
        <v>60.1</v>
      </c>
      <c r="Y770" s="4">
        <v>10914.4</v>
      </c>
      <c r="Z770" s="4">
        <v>208538.1</v>
      </c>
      <c r="AA770" s="4">
        <v>396636.8</v>
      </c>
      <c r="AB770" s="4">
        <v>180310.1</v>
      </c>
      <c r="AC770" s="4">
        <v>308205.8</v>
      </c>
      <c r="AD770" s="4">
        <v>254067.4</v>
      </c>
      <c r="AE770" s="2">
        <v>0</v>
      </c>
      <c r="AF770" s="2">
        <v>0</v>
      </c>
      <c r="AG770" s="2">
        <v>0</v>
      </c>
      <c r="AH770" s="2">
        <v>0</v>
      </c>
      <c r="AI770" s="2">
        <v>0</v>
      </c>
      <c r="AJ770" s="2">
        <v>0</v>
      </c>
      <c r="AK770" s="2">
        <v>0</v>
      </c>
      <c r="AL770" s="2">
        <v>0</v>
      </c>
      <c r="AM770" s="2">
        <v>0</v>
      </c>
      <c r="AN770" s="3">
        <f t="shared" si="48"/>
        <v>132313.70000000001</v>
      </c>
      <c r="AO770">
        <f t="shared" si="49"/>
        <v>1457168.9999999998</v>
      </c>
      <c r="AP770">
        <f t="shared" si="50"/>
        <v>0</v>
      </c>
      <c r="AQ770" s="3">
        <f t="shared" si="47"/>
        <v>1589482.6999999997</v>
      </c>
    </row>
    <row r="771" spans="1:43" x14ac:dyDescent="0.25">
      <c r="A771" s="2">
        <v>10</v>
      </c>
      <c r="B771" s="2">
        <v>2019</v>
      </c>
      <c r="C771" s="2">
        <v>1</v>
      </c>
      <c r="D771" s="2">
        <v>684</v>
      </c>
      <c r="E771" s="4">
        <v>2210.4</v>
      </c>
      <c r="F771" s="2">
        <v>848.2</v>
      </c>
      <c r="G771" s="2">
        <v>0</v>
      </c>
      <c r="H771" s="2">
        <v>0</v>
      </c>
      <c r="I771" s="2">
        <v>0</v>
      </c>
      <c r="J771" s="2">
        <v>0</v>
      </c>
      <c r="K771" s="2">
        <v>0</v>
      </c>
      <c r="L771" s="2">
        <v>0</v>
      </c>
      <c r="M771" s="2">
        <v>0</v>
      </c>
      <c r="N771" s="2">
        <v>0</v>
      </c>
      <c r="O771" s="2">
        <v>47.8</v>
      </c>
      <c r="P771" s="4">
        <v>1959.5</v>
      </c>
      <c r="Q771" s="4">
        <v>3275.4</v>
      </c>
      <c r="R771" s="2">
        <v>607.6</v>
      </c>
      <c r="S771" s="2">
        <v>0</v>
      </c>
      <c r="T771" s="2">
        <v>0</v>
      </c>
      <c r="U771" s="2">
        <v>0</v>
      </c>
      <c r="V771" s="2">
        <v>0</v>
      </c>
      <c r="W771" s="2">
        <v>0</v>
      </c>
      <c r="X771" s="2">
        <v>0</v>
      </c>
      <c r="Y771" s="4">
        <v>1842.2</v>
      </c>
      <c r="Z771" s="4">
        <v>15407.8</v>
      </c>
      <c r="AA771" s="4">
        <v>29828.799999999999</v>
      </c>
      <c r="AB771" s="4">
        <v>31102.3</v>
      </c>
      <c r="AC771" s="2">
        <v>0</v>
      </c>
      <c r="AD771" s="4">
        <v>157993.1</v>
      </c>
      <c r="AE771" s="2">
        <v>0</v>
      </c>
      <c r="AF771" s="2">
        <v>0</v>
      </c>
      <c r="AG771" s="2">
        <v>0</v>
      </c>
      <c r="AH771" s="2">
        <v>0</v>
      </c>
      <c r="AI771" s="2">
        <v>0</v>
      </c>
      <c r="AJ771" s="2">
        <v>0</v>
      </c>
      <c r="AK771" s="2">
        <v>0</v>
      </c>
      <c r="AL771" s="2">
        <v>0</v>
      </c>
      <c r="AM771" s="2">
        <v>0</v>
      </c>
      <c r="AN771" s="3">
        <f t="shared" si="48"/>
        <v>3742.6000000000004</v>
      </c>
      <c r="AO771">
        <f t="shared" si="49"/>
        <v>242064.5</v>
      </c>
      <c r="AP771">
        <f t="shared" si="50"/>
        <v>0</v>
      </c>
      <c r="AQ771" s="3">
        <f t="shared" si="47"/>
        <v>245807.1</v>
      </c>
    </row>
    <row r="772" spans="1:43" x14ac:dyDescent="0.25">
      <c r="A772" s="2">
        <v>10</v>
      </c>
      <c r="B772" s="2">
        <v>2019</v>
      </c>
      <c r="C772" s="2">
        <v>2</v>
      </c>
      <c r="D772" s="2">
        <v>793.1</v>
      </c>
      <c r="E772" s="4">
        <v>2515.6</v>
      </c>
      <c r="F772" s="2">
        <v>940.8</v>
      </c>
      <c r="G772" s="2">
        <v>0</v>
      </c>
      <c r="H772" s="2">
        <v>0</v>
      </c>
      <c r="I772" s="2">
        <v>0</v>
      </c>
      <c r="J772" s="2">
        <v>0</v>
      </c>
      <c r="K772" s="2">
        <v>0</v>
      </c>
      <c r="L772" s="2">
        <v>0</v>
      </c>
      <c r="M772" s="2">
        <v>0</v>
      </c>
      <c r="N772" s="2">
        <v>0</v>
      </c>
      <c r="O772" s="2">
        <v>44.2</v>
      </c>
      <c r="P772" s="4">
        <v>2783.5</v>
      </c>
      <c r="Q772" s="4">
        <v>3548.5</v>
      </c>
      <c r="R772" s="4">
        <v>2061.1999999999998</v>
      </c>
      <c r="S772" s="2">
        <v>0</v>
      </c>
      <c r="T772" s="2">
        <v>0</v>
      </c>
      <c r="U772" s="2">
        <v>0</v>
      </c>
      <c r="V772" s="2">
        <v>0</v>
      </c>
      <c r="W772" s="2">
        <v>0</v>
      </c>
      <c r="X772" s="2">
        <v>0</v>
      </c>
      <c r="Y772" s="4">
        <v>2055.6</v>
      </c>
      <c r="Z772" s="4">
        <v>19877.900000000001</v>
      </c>
      <c r="AA772" s="4">
        <v>32953.199999999997</v>
      </c>
      <c r="AB772" s="4">
        <v>27401</v>
      </c>
      <c r="AC772" s="2">
        <v>0</v>
      </c>
      <c r="AD772" s="4">
        <v>134570.1</v>
      </c>
      <c r="AE772" s="2">
        <v>0</v>
      </c>
      <c r="AF772" s="2">
        <v>0</v>
      </c>
      <c r="AG772" s="2">
        <v>0</v>
      </c>
      <c r="AH772" s="2">
        <v>0</v>
      </c>
      <c r="AI772" s="2">
        <v>0</v>
      </c>
      <c r="AJ772" s="2">
        <v>0</v>
      </c>
      <c r="AK772" s="2">
        <v>0</v>
      </c>
      <c r="AL772" s="2">
        <v>0</v>
      </c>
      <c r="AM772" s="2">
        <v>0</v>
      </c>
      <c r="AN772" s="3">
        <f t="shared" si="48"/>
        <v>4249.5</v>
      </c>
      <c r="AO772">
        <f t="shared" si="49"/>
        <v>225295.2</v>
      </c>
      <c r="AP772">
        <f t="shared" si="50"/>
        <v>0</v>
      </c>
      <c r="AQ772" s="3">
        <f t="shared" ref="AQ772:AQ835" si="51">SUM(AN772:AP772)</f>
        <v>229544.7</v>
      </c>
    </row>
    <row r="773" spans="1:43" x14ac:dyDescent="0.25">
      <c r="A773" s="2">
        <v>10</v>
      </c>
      <c r="B773" s="2">
        <v>2019</v>
      </c>
      <c r="C773" s="2">
        <v>3</v>
      </c>
      <c r="D773" s="2">
        <v>585.6</v>
      </c>
      <c r="E773" s="4">
        <v>1721.1</v>
      </c>
      <c r="F773" s="2">
        <v>702.5</v>
      </c>
      <c r="G773" s="2">
        <v>0</v>
      </c>
      <c r="H773" s="2">
        <v>0</v>
      </c>
      <c r="I773" s="2">
        <v>0</v>
      </c>
      <c r="J773" s="2">
        <v>0</v>
      </c>
      <c r="K773" s="2">
        <v>0</v>
      </c>
      <c r="L773" s="2">
        <v>0</v>
      </c>
      <c r="M773" s="2">
        <v>0</v>
      </c>
      <c r="N773" s="2">
        <v>0</v>
      </c>
      <c r="O773" s="2">
        <v>47.7</v>
      </c>
      <c r="P773" s="4">
        <v>3039.6</v>
      </c>
      <c r="Q773" s="4">
        <v>3504.6</v>
      </c>
      <c r="R773" s="2">
        <v>-260.2</v>
      </c>
      <c r="S773" s="2">
        <v>0</v>
      </c>
      <c r="T773" s="2">
        <v>0</v>
      </c>
      <c r="U773" s="2">
        <v>0</v>
      </c>
      <c r="V773" s="2">
        <v>0</v>
      </c>
      <c r="W773" s="2">
        <v>0</v>
      </c>
      <c r="X773" s="2">
        <v>0</v>
      </c>
      <c r="Y773" s="4">
        <v>1862.1</v>
      </c>
      <c r="Z773" s="4">
        <v>16588.099999999999</v>
      </c>
      <c r="AA773" s="4">
        <v>20585.2</v>
      </c>
      <c r="AB773" s="4">
        <v>29928</v>
      </c>
      <c r="AC773" s="2">
        <v>0</v>
      </c>
      <c r="AD773" s="4">
        <v>146244.79999999999</v>
      </c>
      <c r="AE773" s="2">
        <v>0</v>
      </c>
      <c r="AF773" s="2">
        <v>0</v>
      </c>
      <c r="AG773" s="2">
        <v>0</v>
      </c>
      <c r="AH773" s="2">
        <v>0</v>
      </c>
      <c r="AI773" s="2">
        <v>0</v>
      </c>
      <c r="AJ773" s="2">
        <v>0</v>
      </c>
      <c r="AK773" s="2">
        <v>0</v>
      </c>
      <c r="AL773" s="2">
        <v>0</v>
      </c>
      <c r="AM773" s="2">
        <v>0</v>
      </c>
      <c r="AN773" s="3">
        <f t="shared" si="48"/>
        <v>3009.2</v>
      </c>
      <c r="AO773">
        <f t="shared" si="49"/>
        <v>221539.9</v>
      </c>
      <c r="AP773">
        <f t="shared" si="50"/>
        <v>0</v>
      </c>
      <c r="AQ773" s="3">
        <f t="shared" si="51"/>
        <v>224549.1</v>
      </c>
    </row>
    <row r="774" spans="1:43" x14ac:dyDescent="0.25">
      <c r="A774" s="2">
        <v>10</v>
      </c>
      <c r="B774" s="2">
        <v>2019</v>
      </c>
      <c r="C774" s="2">
        <v>4</v>
      </c>
      <c r="D774" s="2">
        <v>549.6</v>
      </c>
      <c r="E774" s="4">
        <v>1640.9</v>
      </c>
      <c r="F774" s="2">
        <v>650.29999999999995</v>
      </c>
      <c r="G774" s="2">
        <v>0</v>
      </c>
      <c r="H774" s="2">
        <v>0</v>
      </c>
      <c r="I774" s="2">
        <v>0</v>
      </c>
      <c r="J774" s="2">
        <v>0</v>
      </c>
      <c r="K774" s="2">
        <v>0</v>
      </c>
      <c r="L774" s="2">
        <v>0</v>
      </c>
      <c r="M774" s="2">
        <v>0</v>
      </c>
      <c r="N774" s="2">
        <v>0</v>
      </c>
      <c r="O774" s="2">
        <v>43</v>
      </c>
      <c r="P774" s="4">
        <v>1391</v>
      </c>
      <c r="Q774" s="4">
        <v>3123.6</v>
      </c>
      <c r="R774" s="2">
        <v>717.6</v>
      </c>
      <c r="S774" s="2">
        <v>0</v>
      </c>
      <c r="T774" s="2">
        <v>0</v>
      </c>
      <c r="U774" s="2">
        <v>0</v>
      </c>
      <c r="V774" s="2">
        <v>0</v>
      </c>
      <c r="W774" s="2">
        <v>0</v>
      </c>
      <c r="X774" s="2">
        <v>0</v>
      </c>
      <c r="Y774" s="4">
        <v>2176.1999999999998</v>
      </c>
      <c r="Z774" s="4">
        <v>15447.6</v>
      </c>
      <c r="AA774" s="4">
        <v>15742</v>
      </c>
      <c r="AB774" s="4">
        <v>29451.7</v>
      </c>
      <c r="AC774" s="2">
        <v>0</v>
      </c>
      <c r="AD774" s="4">
        <v>125771.3</v>
      </c>
      <c r="AE774" s="2">
        <v>0</v>
      </c>
      <c r="AF774" s="2">
        <v>0</v>
      </c>
      <c r="AG774" s="2">
        <v>0</v>
      </c>
      <c r="AH774" s="2">
        <v>0</v>
      </c>
      <c r="AI774" s="2">
        <v>0</v>
      </c>
      <c r="AJ774" s="2">
        <v>0</v>
      </c>
      <c r="AK774" s="2">
        <v>0</v>
      </c>
      <c r="AL774" s="2">
        <v>0</v>
      </c>
      <c r="AM774" s="2">
        <v>0</v>
      </c>
      <c r="AN774" s="3">
        <f t="shared" si="48"/>
        <v>2840.8</v>
      </c>
      <c r="AO774">
        <f t="shared" si="49"/>
        <v>193864</v>
      </c>
      <c r="AP774">
        <f t="shared" si="50"/>
        <v>0</v>
      </c>
      <c r="AQ774" s="3">
        <f t="shared" si="51"/>
        <v>196704.8</v>
      </c>
    </row>
    <row r="775" spans="1:43" x14ac:dyDescent="0.25">
      <c r="A775" s="2">
        <v>10</v>
      </c>
      <c r="B775" s="2">
        <v>2019</v>
      </c>
      <c r="C775" s="2">
        <v>5</v>
      </c>
      <c r="D775" s="2">
        <v>498.5</v>
      </c>
      <c r="E775" s="4">
        <v>1557.7</v>
      </c>
      <c r="F775" s="2">
        <v>636.29999999999995</v>
      </c>
      <c r="G775" s="2">
        <v>0</v>
      </c>
      <c r="H775" s="2">
        <v>0</v>
      </c>
      <c r="I775" s="2">
        <v>0</v>
      </c>
      <c r="J775" s="2">
        <v>0</v>
      </c>
      <c r="K775" s="2">
        <v>0</v>
      </c>
      <c r="L775" s="2">
        <v>0</v>
      </c>
      <c r="M775" s="2">
        <v>0</v>
      </c>
      <c r="N775" s="2">
        <v>0</v>
      </c>
      <c r="O775" s="2">
        <v>44.1</v>
      </c>
      <c r="P775" s="4">
        <v>1592.4</v>
      </c>
      <c r="Q775" s="4">
        <v>3376.8</v>
      </c>
      <c r="R775" s="2">
        <v>694.1</v>
      </c>
      <c r="S775" s="2">
        <v>0</v>
      </c>
      <c r="T775" s="2">
        <v>0</v>
      </c>
      <c r="U775" s="2">
        <v>0</v>
      </c>
      <c r="V775" s="2">
        <v>0</v>
      </c>
      <c r="W775" s="2">
        <v>0</v>
      </c>
      <c r="X775" s="2">
        <v>0</v>
      </c>
      <c r="Y775" s="4">
        <v>2184.6999999999998</v>
      </c>
      <c r="Z775" s="4">
        <v>15380.4</v>
      </c>
      <c r="AA775" s="4">
        <v>14328.8</v>
      </c>
      <c r="AB775" s="4">
        <v>29775.1</v>
      </c>
      <c r="AC775" s="2">
        <v>0</v>
      </c>
      <c r="AD775" s="4">
        <v>119869.5</v>
      </c>
      <c r="AE775" s="2">
        <v>0</v>
      </c>
      <c r="AF775" s="2">
        <v>0</v>
      </c>
      <c r="AG775" s="2">
        <v>0</v>
      </c>
      <c r="AH775" s="2">
        <v>0</v>
      </c>
      <c r="AI775" s="2">
        <v>0</v>
      </c>
      <c r="AJ775" s="2">
        <v>0</v>
      </c>
      <c r="AK775" s="2">
        <v>0</v>
      </c>
      <c r="AL775" s="2">
        <v>0</v>
      </c>
      <c r="AM775" s="2">
        <v>0</v>
      </c>
      <c r="AN775" s="3">
        <f t="shared" si="48"/>
        <v>2692.5</v>
      </c>
      <c r="AO775">
        <f t="shared" si="49"/>
        <v>187245.9</v>
      </c>
      <c r="AP775">
        <f t="shared" si="50"/>
        <v>0</v>
      </c>
      <c r="AQ775" s="3">
        <f t="shared" si="51"/>
        <v>189938.4</v>
      </c>
    </row>
    <row r="776" spans="1:43" x14ac:dyDescent="0.25">
      <c r="A776" s="2">
        <v>10</v>
      </c>
      <c r="B776" s="2">
        <v>2019</v>
      </c>
      <c r="C776" s="2">
        <v>6</v>
      </c>
      <c r="D776" s="2">
        <v>409.6</v>
      </c>
      <c r="E776" s="4">
        <v>1310.3</v>
      </c>
      <c r="F776" s="2">
        <v>543.29999999999995</v>
      </c>
      <c r="G776" s="2">
        <v>0</v>
      </c>
      <c r="H776" s="2">
        <v>0</v>
      </c>
      <c r="I776" s="2">
        <v>0</v>
      </c>
      <c r="J776" s="2">
        <v>0</v>
      </c>
      <c r="K776" s="2">
        <v>0</v>
      </c>
      <c r="L776" s="2">
        <v>0</v>
      </c>
      <c r="M776" s="2">
        <v>0</v>
      </c>
      <c r="N776" s="2">
        <v>0</v>
      </c>
      <c r="O776" s="2">
        <v>47.6</v>
      </c>
      <c r="P776" s="4">
        <v>1300.5</v>
      </c>
      <c r="Q776" s="4">
        <v>3124.5</v>
      </c>
      <c r="R776" s="2">
        <v>621.29999999999995</v>
      </c>
      <c r="S776" s="2">
        <v>0</v>
      </c>
      <c r="T776" s="2">
        <v>0</v>
      </c>
      <c r="U776" s="2">
        <v>0</v>
      </c>
      <c r="V776" s="2">
        <v>0</v>
      </c>
      <c r="W776" s="2">
        <v>0</v>
      </c>
      <c r="X776" s="2">
        <v>0</v>
      </c>
      <c r="Y776" s="4">
        <v>1678</v>
      </c>
      <c r="Z776" s="4">
        <v>14648.5</v>
      </c>
      <c r="AA776" s="4">
        <v>10711.3</v>
      </c>
      <c r="AB776" s="4">
        <v>25493</v>
      </c>
      <c r="AC776" s="2">
        <v>0</v>
      </c>
      <c r="AD776" s="4">
        <v>109064.8</v>
      </c>
      <c r="AE776" s="2">
        <v>0</v>
      </c>
      <c r="AF776" s="2">
        <v>0</v>
      </c>
      <c r="AG776" s="2">
        <v>0</v>
      </c>
      <c r="AH776" s="2">
        <v>0</v>
      </c>
      <c r="AI776" s="2">
        <v>0</v>
      </c>
      <c r="AJ776" s="2">
        <v>0</v>
      </c>
      <c r="AK776" s="2">
        <v>0</v>
      </c>
      <c r="AL776" s="2">
        <v>0</v>
      </c>
      <c r="AM776" s="2">
        <v>0</v>
      </c>
      <c r="AN776" s="3">
        <f t="shared" si="48"/>
        <v>2263.1999999999998</v>
      </c>
      <c r="AO776">
        <f t="shared" si="49"/>
        <v>166689.5</v>
      </c>
      <c r="AP776">
        <f t="shared" si="50"/>
        <v>0</v>
      </c>
      <c r="AQ776" s="3">
        <f t="shared" si="51"/>
        <v>168952.7</v>
      </c>
    </row>
    <row r="777" spans="1:43" x14ac:dyDescent="0.25">
      <c r="A777" s="2">
        <v>10</v>
      </c>
      <c r="B777" s="2">
        <v>2019</v>
      </c>
      <c r="C777" s="2">
        <v>7</v>
      </c>
      <c r="D777" s="2">
        <v>511.4</v>
      </c>
      <c r="E777" s="4">
        <v>1185.5</v>
      </c>
      <c r="F777" s="2">
        <v>475.5</v>
      </c>
      <c r="G777" s="2">
        <v>0</v>
      </c>
      <c r="H777" s="2">
        <v>0</v>
      </c>
      <c r="I777" s="2">
        <v>0</v>
      </c>
      <c r="J777" s="2">
        <v>0</v>
      </c>
      <c r="K777" s="2">
        <v>0</v>
      </c>
      <c r="L777" s="2">
        <v>0</v>
      </c>
      <c r="M777" s="2">
        <v>0</v>
      </c>
      <c r="N777" s="2">
        <v>0</v>
      </c>
      <c r="O777" s="2">
        <v>43</v>
      </c>
      <c r="P777" s="2">
        <v>909.8</v>
      </c>
      <c r="Q777" s="4">
        <v>2494.3000000000002</v>
      </c>
      <c r="R777" s="2">
        <v>0</v>
      </c>
      <c r="S777" s="2">
        <v>0</v>
      </c>
      <c r="T777" s="2">
        <v>0</v>
      </c>
      <c r="U777" s="2">
        <v>0</v>
      </c>
      <c r="V777" s="2">
        <v>0</v>
      </c>
      <c r="W777" s="2">
        <v>0</v>
      </c>
      <c r="X777" s="2">
        <v>0</v>
      </c>
      <c r="Y777" s="2">
        <v>322.39999999999998</v>
      </c>
      <c r="Z777" s="4">
        <v>11470.8</v>
      </c>
      <c r="AA777" s="4">
        <v>16279.5</v>
      </c>
      <c r="AB777" s="4">
        <v>20308.8</v>
      </c>
      <c r="AC777" s="2">
        <v>0</v>
      </c>
      <c r="AD777" s="4">
        <v>113483.6</v>
      </c>
      <c r="AE777" s="2">
        <v>0</v>
      </c>
      <c r="AF777" s="2">
        <v>0</v>
      </c>
      <c r="AG777" s="2">
        <v>0</v>
      </c>
      <c r="AH777" s="2">
        <v>0</v>
      </c>
      <c r="AI777" s="2">
        <v>0</v>
      </c>
      <c r="AJ777" s="2">
        <v>0</v>
      </c>
      <c r="AK777" s="2">
        <v>0</v>
      </c>
      <c r="AL777" s="2">
        <v>0</v>
      </c>
      <c r="AM777" s="2">
        <v>0</v>
      </c>
      <c r="AN777" s="3">
        <f t="shared" si="48"/>
        <v>2172.4</v>
      </c>
      <c r="AO777">
        <f t="shared" si="49"/>
        <v>165312.20000000001</v>
      </c>
      <c r="AP777">
        <f t="shared" si="50"/>
        <v>0</v>
      </c>
      <c r="AQ777" s="3">
        <f t="shared" si="51"/>
        <v>167484.6</v>
      </c>
    </row>
    <row r="778" spans="1:43" x14ac:dyDescent="0.25">
      <c r="A778" s="2">
        <v>10</v>
      </c>
      <c r="B778" s="2">
        <v>2019</v>
      </c>
      <c r="C778" s="2">
        <v>8</v>
      </c>
      <c r="D778" s="2">
        <v>547</v>
      </c>
      <c r="E778" s="4">
        <v>1291.2</v>
      </c>
      <c r="F778" s="2">
        <v>465.5</v>
      </c>
      <c r="G778" s="2">
        <v>0</v>
      </c>
      <c r="H778" s="2">
        <v>0</v>
      </c>
      <c r="I778" s="2">
        <v>0</v>
      </c>
      <c r="J778" s="2">
        <v>0</v>
      </c>
      <c r="K778" s="2">
        <v>0</v>
      </c>
      <c r="L778" s="2">
        <v>0</v>
      </c>
      <c r="M778" s="2">
        <v>0</v>
      </c>
      <c r="N778" s="2">
        <v>0</v>
      </c>
      <c r="O778" s="2">
        <v>45.4</v>
      </c>
      <c r="P778" s="2">
        <v>745.2</v>
      </c>
      <c r="Q778" s="4">
        <v>3256.8</v>
      </c>
      <c r="R778" s="2">
        <v>0</v>
      </c>
      <c r="S778" s="2">
        <v>0</v>
      </c>
      <c r="T778" s="2">
        <v>0</v>
      </c>
      <c r="U778" s="2">
        <v>0</v>
      </c>
      <c r="V778" s="2">
        <v>0</v>
      </c>
      <c r="W778" s="2">
        <v>0</v>
      </c>
      <c r="X778" s="2">
        <v>0</v>
      </c>
      <c r="Y778" s="2">
        <v>402.7</v>
      </c>
      <c r="Z778" s="4">
        <v>12470.9</v>
      </c>
      <c r="AA778" s="4">
        <v>16612.900000000001</v>
      </c>
      <c r="AB778" s="4">
        <v>20840.7</v>
      </c>
      <c r="AC778" s="2">
        <v>0</v>
      </c>
      <c r="AD778" s="4">
        <v>113030.3</v>
      </c>
      <c r="AE778" s="2">
        <v>0</v>
      </c>
      <c r="AF778" s="2">
        <v>0</v>
      </c>
      <c r="AG778" s="2">
        <v>0</v>
      </c>
      <c r="AH778" s="2">
        <v>0</v>
      </c>
      <c r="AI778" s="2">
        <v>0</v>
      </c>
      <c r="AJ778" s="2">
        <v>0</v>
      </c>
      <c r="AK778" s="2">
        <v>0</v>
      </c>
      <c r="AL778" s="2">
        <v>0</v>
      </c>
      <c r="AM778" s="2">
        <v>0</v>
      </c>
      <c r="AN778" s="3">
        <f t="shared" si="48"/>
        <v>2303.6999999999998</v>
      </c>
      <c r="AO778">
        <f t="shared" si="49"/>
        <v>167404.90000000002</v>
      </c>
      <c r="AP778">
        <f t="shared" si="50"/>
        <v>0</v>
      </c>
      <c r="AQ778" s="3">
        <f t="shared" si="51"/>
        <v>169708.60000000003</v>
      </c>
    </row>
    <row r="779" spans="1:43" x14ac:dyDescent="0.25">
      <c r="A779" s="2">
        <v>10</v>
      </c>
      <c r="B779" s="2">
        <v>2019</v>
      </c>
      <c r="C779" s="2">
        <v>9</v>
      </c>
      <c r="D779" s="2">
        <v>542.79999999999995</v>
      </c>
      <c r="E779" s="4">
        <v>1345.4</v>
      </c>
      <c r="F779" s="2">
        <v>495.4</v>
      </c>
      <c r="G779" s="2">
        <v>0</v>
      </c>
      <c r="H779" s="2">
        <v>0</v>
      </c>
      <c r="I779" s="2">
        <v>0</v>
      </c>
      <c r="J779" s="2">
        <v>0</v>
      </c>
      <c r="K779" s="2">
        <v>0</v>
      </c>
      <c r="L779" s="2">
        <v>0</v>
      </c>
      <c r="M779" s="2">
        <v>0</v>
      </c>
      <c r="N779" s="2">
        <v>0</v>
      </c>
      <c r="O779" s="2">
        <v>43.1</v>
      </c>
      <c r="P779" s="4">
        <v>1005.2</v>
      </c>
      <c r="Q779" s="4">
        <v>3901.3</v>
      </c>
      <c r="R779" s="2">
        <v>0</v>
      </c>
      <c r="S779" s="2">
        <v>0</v>
      </c>
      <c r="T779" s="2">
        <v>0</v>
      </c>
      <c r="U779" s="2">
        <v>0</v>
      </c>
      <c r="V779" s="2">
        <v>0</v>
      </c>
      <c r="W779" s="2">
        <v>0</v>
      </c>
      <c r="X779" s="2">
        <v>0</v>
      </c>
      <c r="Y779" s="2">
        <v>721.8</v>
      </c>
      <c r="Z779" s="4">
        <v>12573.8</v>
      </c>
      <c r="AA779" s="4">
        <v>16854.2</v>
      </c>
      <c r="AB779" s="4">
        <v>20694</v>
      </c>
      <c r="AC779" s="2">
        <v>0</v>
      </c>
      <c r="AD779" s="4">
        <v>108982.8</v>
      </c>
      <c r="AE779" s="2">
        <v>0</v>
      </c>
      <c r="AF779" s="2">
        <v>0</v>
      </c>
      <c r="AG779" s="2">
        <v>0</v>
      </c>
      <c r="AH779" s="2">
        <v>0</v>
      </c>
      <c r="AI779" s="2">
        <v>0</v>
      </c>
      <c r="AJ779" s="2">
        <v>0</v>
      </c>
      <c r="AK779" s="2">
        <v>0</v>
      </c>
      <c r="AL779" s="2">
        <v>0</v>
      </c>
      <c r="AM779" s="2">
        <v>0</v>
      </c>
      <c r="AN779" s="3">
        <f t="shared" si="48"/>
        <v>2383.6</v>
      </c>
      <c r="AO779">
        <f t="shared" si="49"/>
        <v>164776.20000000001</v>
      </c>
      <c r="AP779">
        <f t="shared" si="50"/>
        <v>0</v>
      </c>
      <c r="AQ779" s="3">
        <f t="shared" si="51"/>
        <v>167159.80000000002</v>
      </c>
    </row>
    <row r="780" spans="1:43" x14ac:dyDescent="0.25">
      <c r="A780" s="2">
        <v>10</v>
      </c>
      <c r="B780" s="2">
        <v>2019</v>
      </c>
      <c r="C780" s="2">
        <v>10</v>
      </c>
      <c r="D780" s="2">
        <v>500.4</v>
      </c>
      <c r="E780" s="4">
        <v>1219.7</v>
      </c>
      <c r="F780" s="2">
        <v>440.6</v>
      </c>
      <c r="G780" s="2">
        <v>0</v>
      </c>
      <c r="H780" s="2">
        <v>0</v>
      </c>
      <c r="I780" s="2">
        <v>0</v>
      </c>
      <c r="J780" s="2">
        <v>0</v>
      </c>
      <c r="K780" s="2">
        <v>0</v>
      </c>
      <c r="L780" s="2">
        <v>0</v>
      </c>
      <c r="M780" s="2">
        <v>0</v>
      </c>
      <c r="N780" s="2">
        <v>0</v>
      </c>
      <c r="O780" s="2">
        <v>40.700000000000003</v>
      </c>
      <c r="P780" s="2">
        <v>889.9</v>
      </c>
      <c r="Q780" s="4">
        <v>3504.9</v>
      </c>
      <c r="R780" s="2">
        <v>0</v>
      </c>
      <c r="S780" s="4">
        <v>50758.7</v>
      </c>
      <c r="T780" s="2">
        <v>0</v>
      </c>
      <c r="U780" s="2">
        <v>0</v>
      </c>
      <c r="V780" s="2">
        <v>0</v>
      </c>
      <c r="W780" s="2">
        <v>0</v>
      </c>
      <c r="X780" s="2">
        <v>0</v>
      </c>
      <c r="Y780" s="2">
        <v>653.6</v>
      </c>
      <c r="Z780" s="4">
        <v>12025.2</v>
      </c>
      <c r="AA780" s="4">
        <v>14127</v>
      </c>
      <c r="AB780" s="4">
        <v>19804.2</v>
      </c>
      <c r="AC780" s="2">
        <v>0</v>
      </c>
      <c r="AD780" s="4">
        <v>117669.3</v>
      </c>
      <c r="AE780" s="2">
        <v>0</v>
      </c>
      <c r="AF780" s="2">
        <v>0</v>
      </c>
      <c r="AG780" s="2">
        <v>0</v>
      </c>
      <c r="AH780" s="2">
        <v>0</v>
      </c>
      <c r="AI780" s="2">
        <v>0</v>
      </c>
      <c r="AJ780" s="2">
        <v>0</v>
      </c>
      <c r="AK780" s="2">
        <v>0</v>
      </c>
      <c r="AL780" s="2">
        <v>0</v>
      </c>
      <c r="AM780" s="2">
        <v>0</v>
      </c>
      <c r="AN780" s="3">
        <f t="shared" si="48"/>
        <v>2160.6999999999998</v>
      </c>
      <c r="AO780">
        <f t="shared" si="49"/>
        <v>219473.5</v>
      </c>
      <c r="AP780">
        <f t="shared" si="50"/>
        <v>0</v>
      </c>
      <c r="AQ780" s="3">
        <f t="shared" si="51"/>
        <v>221634.2</v>
      </c>
    </row>
    <row r="781" spans="1:43" x14ac:dyDescent="0.25">
      <c r="A781" s="2">
        <v>10</v>
      </c>
      <c r="B781" s="2">
        <v>2019</v>
      </c>
      <c r="C781" s="2">
        <v>11</v>
      </c>
      <c r="D781" s="2">
        <v>601.6</v>
      </c>
      <c r="E781" s="4">
        <v>1482.5</v>
      </c>
      <c r="F781" s="2">
        <v>547</v>
      </c>
      <c r="G781" s="2">
        <v>0</v>
      </c>
      <c r="H781" s="2">
        <v>0</v>
      </c>
      <c r="I781" s="2">
        <v>0</v>
      </c>
      <c r="J781" s="2">
        <v>0</v>
      </c>
      <c r="K781" s="2">
        <v>0</v>
      </c>
      <c r="L781" s="2">
        <v>0</v>
      </c>
      <c r="M781" s="2">
        <v>0</v>
      </c>
      <c r="N781" s="2">
        <v>0</v>
      </c>
      <c r="O781" s="2">
        <v>43.1</v>
      </c>
      <c r="P781" s="4">
        <v>1005.7</v>
      </c>
      <c r="Q781" s="4">
        <v>3921.5</v>
      </c>
      <c r="R781" s="2">
        <v>0</v>
      </c>
      <c r="S781" s="4">
        <v>19362.099999999999</v>
      </c>
      <c r="T781" s="2">
        <v>0</v>
      </c>
      <c r="U781" s="2">
        <v>0</v>
      </c>
      <c r="V781" s="2">
        <v>0</v>
      </c>
      <c r="W781" s="2">
        <v>0</v>
      </c>
      <c r="X781" s="2">
        <v>0</v>
      </c>
      <c r="Y781" s="2">
        <v>754</v>
      </c>
      <c r="Z781" s="4">
        <v>14406.3</v>
      </c>
      <c r="AA781" s="4">
        <v>19444.5</v>
      </c>
      <c r="AB781" s="4">
        <v>28565.3</v>
      </c>
      <c r="AC781" s="2">
        <v>0</v>
      </c>
      <c r="AD781" s="4">
        <v>126720.7</v>
      </c>
      <c r="AE781" s="2">
        <v>0</v>
      </c>
      <c r="AF781" s="2">
        <v>0</v>
      </c>
      <c r="AG781" s="2">
        <v>0</v>
      </c>
      <c r="AH781" s="2">
        <v>0</v>
      </c>
      <c r="AI781" s="2">
        <v>0</v>
      </c>
      <c r="AJ781" s="2">
        <v>0</v>
      </c>
      <c r="AK781" s="2">
        <v>0</v>
      </c>
      <c r="AL781" s="2">
        <v>0</v>
      </c>
      <c r="AM781" s="2">
        <v>0</v>
      </c>
      <c r="AN781" s="3">
        <f t="shared" si="48"/>
        <v>2631.1</v>
      </c>
      <c r="AO781">
        <f t="shared" si="49"/>
        <v>214223.2</v>
      </c>
      <c r="AP781">
        <f t="shared" si="50"/>
        <v>0</v>
      </c>
      <c r="AQ781" s="3">
        <f t="shared" si="51"/>
        <v>216854.30000000002</v>
      </c>
    </row>
    <row r="782" spans="1:43" x14ac:dyDescent="0.25">
      <c r="A782" s="2">
        <v>10</v>
      </c>
      <c r="B782" s="2">
        <v>2019</v>
      </c>
      <c r="C782" s="2">
        <v>12</v>
      </c>
      <c r="D782" s="2">
        <v>737.3</v>
      </c>
      <c r="E782" s="4">
        <v>1691.8</v>
      </c>
      <c r="F782" s="2">
        <v>628.6</v>
      </c>
      <c r="G782" s="2">
        <v>0</v>
      </c>
      <c r="H782" s="2">
        <v>0</v>
      </c>
      <c r="I782" s="2">
        <v>0</v>
      </c>
      <c r="J782" s="2">
        <v>0</v>
      </c>
      <c r="K782" s="2">
        <v>0</v>
      </c>
      <c r="L782" s="2">
        <v>0</v>
      </c>
      <c r="M782" s="2">
        <v>0</v>
      </c>
      <c r="N782" s="2">
        <v>0</v>
      </c>
      <c r="O782" s="2">
        <v>42</v>
      </c>
      <c r="P782" s="4">
        <v>1311.4</v>
      </c>
      <c r="Q782" s="4">
        <v>3703.8</v>
      </c>
      <c r="R782" s="2">
        <v>0</v>
      </c>
      <c r="S782" s="2">
        <v>891</v>
      </c>
      <c r="T782" s="2">
        <v>0</v>
      </c>
      <c r="U782" s="4">
        <v>7805.2</v>
      </c>
      <c r="V782" s="2">
        <v>0</v>
      </c>
      <c r="W782" s="2">
        <v>0</v>
      </c>
      <c r="X782" s="2">
        <v>0</v>
      </c>
      <c r="Y782" s="2">
        <v>856.1</v>
      </c>
      <c r="Z782" s="4">
        <v>16683.400000000001</v>
      </c>
      <c r="AA782" s="4">
        <v>29310</v>
      </c>
      <c r="AB782" s="4">
        <v>54950.1</v>
      </c>
      <c r="AC782" s="2">
        <v>0</v>
      </c>
      <c r="AD782" s="4">
        <v>131864.6</v>
      </c>
      <c r="AE782" s="2">
        <v>0</v>
      </c>
      <c r="AF782" s="2">
        <v>0</v>
      </c>
      <c r="AG782" s="2">
        <v>0</v>
      </c>
      <c r="AH782" s="2">
        <v>0</v>
      </c>
      <c r="AI782" s="2">
        <v>0</v>
      </c>
      <c r="AJ782" s="2">
        <v>0</v>
      </c>
      <c r="AK782" s="2">
        <v>0</v>
      </c>
      <c r="AL782" s="2">
        <v>0</v>
      </c>
      <c r="AM782" s="2">
        <v>0</v>
      </c>
      <c r="AN782" s="3">
        <f t="shared" si="48"/>
        <v>3057.7</v>
      </c>
      <c r="AO782">
        <f t="shared" si="49"/>
        <v>247417.60000000001</v>
      </c>
      <c r="AP782">
        <f t="shared" si="50"/>
        <v>0</v>
      </c>
      <c r="AQ782" s="3">
        <f t="shared" si="51"/>
        <v>250475.30000000002</v>
      </c>
    </row>
    <row r="783" spans="1:43" x14ac:dyDescent="0.25">
      <c r="A783" s="2">
        <v>11</v>
      </c>
      <c r="B783" s="2">
        <v>2019</v>
      </c>
      <c r="C783" s="2">
        <v>1</v>
      </c>
      <c r="D783" s="4">
        <v>104573.1</v>
      </c>
      <c r="E783" s="4">
        <v>368705.2</v>
      </c>
      <c r="F783" s="4">
        <v>789805.9</v>
      </c>
      <c r="G783" s="2">
        <v>124.7</v>
      </c>
      <c r="H783" s="4">
        <v>159268.5</v>
      </c>
      <c r="I783" s="4">
        <v>7932</v>
      </c>
      <c r="J783" s="2">
        <v>598.70000000000005</v>
      </c>
      <c r="K783" s="4">
        <v>119018.9</v>
      </c>
      <c r="L783" s="4">
        <v>104990</v>
      </c>
      <c r="M783" s="2">
        <v>599.9</v>
      </c>
      <c r="N783" s="4">
        <v>1136.0999999999999</v>
      </c>
      <c r="O783" s="2">
        <v>508.4</v>
      </c>
      <c r="P783" s="4">
        <v>26768.799999999999</v>
      </c>
      <c r="Q783" s="4">
        <v>98552.1</v>
      </c>
      <c r="R783" s="4">
        <v>26247.9</v>
      </c>
      <c r="S783" s="4">
        <v>10743</v>
      </c>
      <c r="T783" s="2">
        <v>0</v>
      </c>
      <c r="U783" s="2">
        <v>0</v>
      </c>
      <c r="V783" s="4">
        <v>35569</v>
      </c>
      <c r="W783" s="2">
        <v>0</v>
      </c>
      <c r="X783" s="4">
        <v>1750.7</v>
      </c>
      <c r="Y783" s="4">
        <v>46295.3</v>
      </c>
      <c r="Z783" s="4">
        <v>655222.4</v>
      </c>
      <c r="AA783" s="4">
        <v>912180.5</v>
      </c>
      <c r="AB783" s="4">
        <v>331225.7</v>
      </c>
      <c r="AC783" s="4">
        <v>589460.1</v>
      </c>
      <c r="AD783" s="4">
        <v>418822.3</v>
      </c>
      <c r="AE783" s="2">
        <v>0</v>
      </c>
      <c r="AF783" s="2">
        <v>0</v>
      </c>
      <c r="AG783" s="2">
        <v>0</v>
      </c>
      <c r="AH783" s="4">
        <v>2648997.5</v>
      </c>
      <c r="AI783" s="2">
        <v>0</v>
      </c>
      <c r="AJ783" s="2">
        <v>0</v>
      </c>
      <c r="AK783" s="2">
        <v>0</v>
      </c>
      <c r="AL783" s="2">
        <v>0</v>
      </c>
      <c r="AM783" s="2">
        <v>0</v>
      </c>
      <c r="AN783" s="3">
        <f t="shared" si="48"/>
        <v>1655616.9</v>
      </c>
      <c r="AO783">
        <f t="shared" si="49"/>
        <v>3154482.3000000003</v>
      </c>
      <c r="AP783">
        <f t="shared" si="50"/>
        <v>2648997.5</v>
      </c>
      <c r="AQ783" s="3">
        <f t="shared" si="51"/>
        <v>7459096.7000000002</v>
      </c>
    </row>
    <row r="784" spans="1:43" x14ac:dyDescent="0.25">
      <c r="A784" s="2">
        <v>11</v>
      </c>
      <c r="B784" s="2">
        <v>2019</v>
      </c>
      <c r="C784" s="2">
        <v>2</v>
      </c>
      <c r="D784" s="4">
        <v>102484.6</v>
      </c>
      <c r="E784" s="4">
        <v>370728.3</v>
      </c>
      <c r="F784" s="4">
        <v>702599.4</v>
      </c>
      <c r="G784" s="2">
        <v>126.8</v>
      </c>
      <c r="H784" s="4">
        <v>137512.5</v>
      </c>
      <c r="I784" s="4">
        <v>7298.6</v>
      </c>
      <c r="J784" s="2">
        <v>473.2</v>
      </c>
      <c r="K784" s="4">
        <v>104017</v>
      </c>
      <c r="L784" s="4">
        <v>96090</v>
      </c>
      <c r="M784" s="2">
        <v>477.8</v>
      </c>
      <c r="N784" s="2">
        <v>932.1</v>
      </c>
      <c r="O784" s="2">
        <v>714.4</v>
      </c>
      <c r="P784" s="4">
        <v>26217.1</v>
      </c>
      <c r="Q784" s="4">
        <v>95619.8</v>
      </c>
      <c r="R784" s="4">
        <v>45429.3</v>
      </c>
      <c r="S784" s="4">
        <v>10690.8</v>
      </c>
      <c r="T784" s="2">
        <v>0</v>
      </c>
      <c r="U784" s="2">
        <v>0</v>
      </c>
      <c r="V784" s="4">
        <v>31267.1</v>
      </c>
      <c r="W784" s="2">
        <v>0</v>
      </c>
      <c r="X784" s="4">
        <v>1678.5</v>
      </c>
      <c r="Y784" s="4">
        <v>48040.2</v>
      </c>
      <c r="Z784" s="4">
        <v>618393.80000000005</v>
      </c>
      <c r="AA784" s="4">
        <v>857027.7</v>
      </c>
      <c r="AB784" s="4">
        <v>308324.09999999998</v>
      </c>
      <c r="AC784" s="4">
        <v>512862.9</v>
      </c>
      <c r="AD784" s="4">
        <v>405045.8</v>
      </c>
      <c r="AE784" s="2">
        <v>0</v>
      </c>
      <c r="AF784" s="2">
        <v>0</v>
      </c>
      <c r="AG784" s="2">
        <v>0</v>
      </c>
      <c r="AH784" s="4">
        <v>1971688.6</v>
      </c>
      <c r="AI784" s="2">
        <v>0</v>
      </c>
      <c r="AJ784" s="2">
        <v>0</v>
      </c>
      <c r="AK784" s="2">
        <v>0</v>
      </c>
      <c r="AL784" s="2">
        <v>0</v>
      </c>
      <c r="AM784" s="2">
        <v>0</v>
      </c>
      <c r="AN784" s="3">
        <f t="shared" si="48"/>
        <v>1521808.2000000002</v>
      </c>
      <c r="AO784">
        <f t="shared" si="49"/>
        <v>2962243.5999999996</v>
      </c>
      <c r="AP784">
        <f t="shared" si="50"/>
        <v>1971688.6</v>
      </c>
      <c r="AQ784" s="3">
        <f t="shared" si="51"/>
        <v>6455740.4000000004</v>
      </c>
    </row>
    <row r="785" spans="1:43" x14ac:dyDescent="0.25">
      <c r="A785" s="2">
        <v>11</v>
      </c>
      <c r="B785" s="2">
        <v>2019</v>
      </c>
      <c r="C785" s="2">
        <v>3</v>
      </c>
      <c r="D785" s="4">
        <v>90809.2</v>
      </c>
      <c r="E785" s="4">
        <v>276537.5</v>
      </c>
      <c r="F785" s="4">
        <v>626452.6</v>
      </c>
      <c r="G785" s="2">
        <v>119.6</v>
      </c>
      <c r="H785" s="4">
        <v>99314</v>
      </c>
      <c r="I785" s="4">
        <v>4349.5</v>
      </c>
      <c r="J785" s="2">
        <v>561.70000000000005</v>
      </c>
      <c r="K785" s="4">
        <v>62993.5</v>
      </c>
      <c r="L785" s="4">
        <v>62414.400000000001</v>
      </c>
      <c r="M785" s="2">
        <v>309.2</v>
      </c>
      <c r="N785" s="2">
        <v>854.4</v>
      </c>
      <c r="O785" s="2">
        <v>595.20000000000005</v>
      </c>
      <c r="P785" s="4">
        <v>22989.8</v>
      </c>
      <c r="Q785" s="4">
        <v>88992.8</v>
      </c>
      <c r="R785" s="4">
        <v>36522.1</v>
      </c>
      <c r="S785" s="4">
        <v>10753.5</v>
      </c>
      <c r="T785" s="2">
        <v>0</v>
      </c>
      <c r="U785" s="2">
        <v>0</v>
      </c>
      <c r="V785" s="4">
        <v>31512</v>
      </c>
      <c r="W785" s="2">
        <v>0</v>
      </c>
      <c r="X785" s="4">
        <v>1434.6</v>
      </c>
      <c r="Y785" s="4">
        <v>40403.4</v>
      </c>
      <c r="Z785" s="4">
        <v>563417.80000000005</v>
      </c>
      <c r="AA785" s="4">
        <v>770263.5</v>
      </c>
      <c r="AB785" s="4">
        <v>270321.40000000002</v>
      </c>
      <c r="AC785" s="4">
        <v>531617.4</v>
      </c>
      <c r="AD785" s="4">
        <v>400039.3</v>
      </c>
      <c r="AE785" s="2">
        <v>0</v>
      </c>
      <c r="AF785" s="2">
        <v>0</v>
      </c>
      <c r="AG785" s="2">
        <v>0</v>
      </c>
      <c r="AH785" s="4">
        <v>2405170</v>
      </c>
      <c r="AI785" s="2">
        <v>0</v>
      </c>
      <c r="AJ785" s="2">
        <v>0</v>
      </c>
      <c r="AK785" s="2">
        <v>0</v>
      </c>
      <c r="AL785" s="2">
        <v>0</v>
      </c>
      <c r="AM785" s="2">
        <v>0</v>
      </c>
      <c r="AN785" s="3">
        <f t="shared" si="48"/>
        <v>1223861.1999999997</v>
      </c>
      <c r="AO785">
        <f t="shared" si="49"/>
        <v>2769717.1999999997</v>
      </c>
      <c r="AP785">
        <f t="shared" si="50"/>
        <v>2405170</v>
      </c>
      <c r="AQ785" s="3">
        <f t="shared" si="51"/>
        <v>6398748.3999999994</v>
      </c>
    </row>
    <row r="786" spans="1:43" x14ac:dyDescent="0.25">
      <c r="A786" s="2">
        <v>11</v>
      </c>
      <c r="B786" s="2">
        <v>2019</v>
      </c>
      <c r="C786" s="2">
        <v>4</v>
      </c>
      <c r="D786" s="4">
        <v>90607.9</v>
      </c>
      <c r="E786" s="4">
        <v>264563.40000000002</v>
      </c>
      <c r="F786" s="4">
        <v>618795</v>
      </c>
      <c r="G786" s="2">
        <v>120.6</v>
      </c>
      <c r="H786" s="4">
        <v>83578.8</v>
      </c>
      <c r="I786" s="4">
        <v>3245.5</v>
      </c>
      <c r="J786" s="2">
        <v>541.4</v>
      </c>
      <c r="K786" s="4">
        <v>55130.3</v>
      </c>
      <c r="L786" s="4">
        <v>58321.7</v>
      </c>
      <c r="M786" s="2">
        <v>253</v>
      </c>
      <c r="N786" s="2">
        <v>890</v>
      </c>
      <c r="O786" s="2">
        <v>388.2</v>
      </c>
      <c r="P786" s="4">
        <v>30539</v>
      </c>
      <c r="Q786" s="4">
        <v>85958.399999999994</v>
      </c>
      <c r="R786" s="4">
        <v>33752.1</v>
      </c>
      <c r="S786" s="4">
        <v>10004</v>
      </c>
      <c r="T786" s="2">
        <v>0</v>
      </c>
      <c r="U786" s="2">
        <v>0</v>
      </c>
      <c r="V786" s="4">
        <v>31399.4</v>
      </c>
      <c r="W786" s="2">
        <v>0</v>
      </c>
      <c r="X786" s="4">
        <v>1462.3</v>
      </c>
      <c r="Y786" s="4">
        <v>32091.5</v>
      </c>
      <c r="Z786" s="4">
        <v>555235.19999999995</v>
      </c>
      <c r="AA786" s="4">
        <v>759318.7</v>
      </c>
      <c r="AB786" s="4">
        <v>270172.7</v>
      </c>
      <c r="AC786" s="4">
        <v>493924.4</v>
      </c>
      <c r="AD786" s="4">
        <v>410538.9</v>
      </c>
      <c r="AE786" s="2">
        <v>0</v>
      </c>
      <c r="AF786" s="2">
        <v>0</v>
      </c>
      <c r="AG786" s="2">
        <v>0</v>
      </c>
      <c r="AH786" s="4">
        <v>2766129.8</v>
      </c>
      <c r="AI786" s="2">
        <v>0</v>
      </c>
      <c r="AJ786" s="2">
        <v>0</v>
      </c>
      <c r="AK786" s="2">
        <v>0</v>
      </c>
      <c r="AL786" s="2">
        <v>0</v>
      </c>
      <c r="AM786" s="2">
        <v>0</v>
      </c>
      <c r="AN786" s="3">
        <f t="shared" si="48"/>
        <v>1175157.5999999999</v>
      </c>
      <c r="AO786">
        <f t="shared" si="49"/>
        <v>2715674.8</v>
      </c>
      <c r="AP786">
        <f t="shared" si="50"/>
        <v>2766129.8</v>
      </c>
      <c r="AQ786" s="3">
        <f t="shared" si="51"/>
        <v>6656962.1999999993</v>
      </c>
    </row>
    <row r="787" spans="1:43" x14ac:dyDescent="0.25">
      <c r="A787" s="2">
        <v>11</v>
      </c>
      <c r="B787" s="2">
        <v>2019</v>
      </c>
      <c r="C787" s="2">
        <v>5</v>
      </c>
      <c r="D787" s="4">
        <v>69586.399999999994</v>
      </c>
      <c r="E787" s="4">
        <v>221071.1</v>
      </c>
      <c r="F787" s="4">
        <v>460210</v>
      </c>
      <c r="G787" s="2">
        <v>126.4</v>
      </c>
      <c r="H787" s="4">
        <v>50031.4</v>
      </c>
      <c r="I787" s="4">
        <v>2120</v>
      </c>
      <c r="J787" s="2">
        <v>329.9</v>
      </c>
      <c r="K787" s="4">
        <v>32889.599999999999</v>
      </c>
      <c r="L787" s="4">
        <v>35884.6</v>
      </c>
      <c r="M787" s="2">
        <v>178.7</v>
      </c>
      <c r="N787" s="2">
        <v>890</v>
      </c>
      <c r="O787" s="2">
        <v>616.9</v>
      </c>
      <c r="P787" s="4">
        <v>18335.8</v>
      </c>
      <c r="Q787" s="4">
        <v>82964.800000000003</v>
      </c>
      <c r="R787" s="4">
        <v>49331.6</v>
      </c>
      <c r="S787" s="4">
        <v>16071.5</v>
      </c>
      <c r="T787" s="2">
        <v>0</v>
      </c>
      <c r="U787" s="2">
        <v>0</v>
      </c>
      <c r="V787" s="4">
        <v>35087.300000000003</v>
      </c>
      <c r="W787" s="2">
        <v>0</v>
      </c>
      <c r="X787" s="4">
        <v>1441.7</v>
      </c>
      <c r="Y787" s="4">
        <v>39222.300000000003</v>
      </c>
      <c r="Z787" s="4">
        <v>508441.1</v>
      </c>
      <c r="AA787" s="4">
        <v>683923</v>
      </c>
      <c r="AB787" s="4">
        <v>265493</v>
      </c>
      <c r="AC787" s="4">
        <v>431907.9</v>
      </c>
      <c r="AD787" s="4">
        <v>371608.4</v>
      </c>
      <c r="AE787" s="2">
        <v>0</v>
      </c>
      <c r="AF787" s="2">
        <v>0</v>
      </c>
      <c r="AG787" s="2">
        <v>0</v>
      </c>
      <c r="AH787" s="4">
        <v>2697982</v>
      </c>
      <c r="AI787" s="2">
        <v>0</v>
      </c>
      <c r="AJ787" s="2">
        <v>0</v>
      </c>
      <c r="AK787" s="2">
        <v>0</v>
      </c>
      <c r="AL787" s="2">
        <v>0</v>
      </c>
      <c r="AM787" s="2">
        <v>0</v>
      </c>
      <c r="AN787" s="3">
        <f t="shared" si="48"/>
        <v>872428.1</v>
      </c>
      <c r="AO787">
        <f t="shared" si="49"/>
        <v>2505335.2999999998</v>
      </c>
      <c r="AP787">
        <f t="shared" si="50"/>
        <v>2697982</v>
      </c>
      <c r="AQ787" s="3">
        <f t="shared" si="51"/>
        <v>6075745.4000000004</v>
      </c>
    </row>
    <row r="788" spans="1:43" x14ac:dyDescent="0.25">
      <c r="A788" s="2">
        <v>11</v>
      </c>
      <c r="B788" s="2">
        <v>2019</v>
      </c>
      <c r="C788" s="2">
        <v>6</v>
      </c>
      <c r="D788" s="4">
        <v>47794.400000000001</v>
      </c>
      <c r="E788" s="4">
        <v>167252.1</v>
      </c>
      <c r="F788" s="4">
        <v>274692.2</v>
      </c>
      <c r="G788" s="2">
        <v>204.8</v>
      </c>
      <c r="H788" s="4">
        <v>19581</v>
      </c>
      <c r="I788" s="2">
        <v>416.4</v>
      </c>
      <c r="J788" s="2">
        <v>206</v>
      </c>
      <c r="K788" s="4">
        <v>11718.5</v>
      </c>
      <c r="L788" s="4">
        <v>14696.8</v>
      </c>
      <c r="M788" s="2">
        <v>81.2</v>
      </c>
      <c r="N788" s="2">
        <v>890</v>
      </c>
      <c r="O788" s="4">
        <v>1085.0999999999999</v>
      </c>
      <c r="P788" s="4">
        <v>15578</v>
      </c>
      <c r="Q788" s="4">
        <v>84451.6</v>
      </c>
      <c r="R788" s="4">
        <v>8882.2999999999993</v>
      </c>
      <c r="S788" s="4">
        <v>13854.3</v>
      </c>
      <c r="T788" s="2">
        <v>0</v>
      </c>
      <c r="U788" s="4">
        <v>21072.400000000001</v>
      </c>
      <c r="V788" s="4">
        <v>32068.400000000001</v>
      </c>
      <c r="W788" s="2">
        <v>0</v>
      </c>
      <c r="X788" s="4">
        <v>1766.4</v>
      </c>
      <c r="Y788" s="4">
        <v>39695.800000000003</v>
      </c>
      <c r="Z788" s="4">
        <v>435967.3</v>
      </c>
      <c r="AA788" s="4">
        <v>607511.5</v>
      </c>
      <c r="AB788" s="4">
        <v>188392</v>
      </c>
      <c r="AC788" s="4">
        <v>420527.9</v>
      </c>
      <c r="AD788" s="4">
        <v>372549.6</v>
      </c>
      <c r="AE788" s="2">
        <v>0</v>
      </c>
      <c r="AF788" s="2">
        <v>0</v>
      </c>
      <c r="AG788" s="4">
        <v>32788.9</v>
      </c>
      <c r="AH788" s="4">
        <v>1999258.5</v>
      </c>
      <c r="AI788" s="2">
        <v>0</v>
      </c>
      <c r="AJ788" s="2">
        <v>0</v>
      </c>
      <c r="AK788" s="2">
        <v>0</v>
      </c>
      <c r="AL788" s="2">
        <v>0</v>
      </c>
      <c r="AM788" s="2">
        <v>0</v>
      </c>
      <c r="AN788" s="3">
        <f t="shared" si="48"/>
        <v>536643.4</v>
      </c>
      <c r="AO788">
        <f t="shared" si="49"/>
        <v>2244292.6</v>
      </c>
      <c r="AP788">
        <f t="shared" si="50"/>
        <v>2032047.4</v>
      </c>
      <c r="AQ788" s="3">
        <f t="shared" si="51"/>
        <v>4812983.4000000004</v>
      </c>
    </row>
    <row r="789" spans="1:43" x14ac:dyDescent="0.25">
      <c r="A789" s="2">
        <v>11</v>
      </c>
      <c r="B789" s="2">
        <v>2019</v>
      </c>
      <c r="C789" s="2">
        <v>7</v>
      </c>
      <c r="D789" s="4">
        <v>40847.599999999999</v>
      </c>
      <c r="E789" s="4">
        <v>159455.9</v>
      </c>
      <c r="F789" s="4">
        <v>232796</v>
      </c>
      <c r="G789" s="2">
        <v>145.19999999999999</v>
      </c>
      <c r="H789" s="4">
        <v>15906.1</v>
      </c>
      <c r="I789" s="2">
        <v>212.5</v>
      </c>
      <c r="J789" s="2">
        <v>164.6</v>
      </c>
      <c r="K789" s="4">
        <v>11225.6</v>
      </c>
      <c r="L789" s="4">
        <v>11582.9</v>
      </c>
      <c r="M789" s="2">
        <v>91.8</v>
      </c>
      <c r="N789" s="2">
        <v>891.4</v>
      </c>
      <c r="O789" s="2">
        <v>623.29999999999995</v>
      </c>
      <c r="P789" s="4">
        <v>13494.7</v>
      </c>
      <c r="Q789" s="4">
        <v>70261.100000000006</v>
      </c>
      <c r="R789" s="4">
        <v>29548.799999999999</v>
      </c>
      <c r="S789" s="4">
        <v>-96035.6</v>
      </c>
      <c r="T789" s="4">
        <v>13343.1</v>
      </c>
      <c r="U789" s="2">
        <v>0</v>
      </c>
      <c r="V789" s="4">
        <v>31587.5</v>
      </c>
      <c r="W789" s="2">
        <v>0</v>
      </c>
      <c r="X789" s="4">
        <v>2964.3</v>
      </c>
      <c r="Y789" s="4">
        <v>58358.5</v>
      </c>
      <c r="Z789" s="4">
        <v>405924.8</v>
      </c>
      <c r="AA789" s="4">
        <v>608355.6</v>
      </c>
      <c r="AB789" s="4">
        <v>317874.09999999998</v>
      </c>
      <c r="AC789" s="4">
        <v>423387.1</v>
      </c>
      <c r="AD789" s="4">
        <v>360227.1</v>
      </c>
      <c r="AE789" s="2">
        <v>0</v>
      </c>
      <c r="AF789" s="2">
        <v>0</v>
      </c>
      <c r="AG789" s="2">
        <v>0</v>
      </c>
      <c r="AH789" s="4">
        <v>1646984.9</v>
      </c>
      <c r="AI789" s="2">
        <v>0</v>
      </c>
      <c r="AJ789" s="2">
        <v>0</v>
      </c>
      <c r="AK789" s="2">
        <v>0</v>
      </c>
      <c r="AL789" s="2">
        <v>0</v>
      </c>
      <c r="AM789" s="2">
        <v>0</v>
      </c>
      <c r="AN789" s="3">
        <f t="shared" si="48"/>
        <v>472428.19999999995</v>
      </c>
      <c r="AO789">
        <f t="shared" si="49"/>
        <v>2240805.8000000003</v>
      </c>
      <c r="AP789">
        <f t="shared" si="50"/>
        <v>1646984.9</v>
      </c>
      <c r="AQ789" s="3">
        <f t="shared" si="51"/>
        <v>4360218.9000000004</v>
      </c>
    </row>
    <row r="790" spans="1:43" x14ac:dyDescent="0.25">
      <c r="A790" s="2">
        <v>11</v>
      </c>
      <c r="B790" s="2">
        <v>2019</v>
      </c>
      <c r="C790" s="2">
        <v>8</v>
      </c>
      <c r="D790" s="4">
        <v>40349.300000000003</v>
      </c>
      <c r="E790" s="4">
        <v>158370.4</v>
      </c>
      <c r="F790" s="4">
        <v>235811.9</v>
      </c>
      <c r="G790" s="2">
        <v>133.19999999999999</v>
      </c>
      <c r="H790" s="4">
        <v>14606</v>
      </c>
      <c r="I790" s="2">
        <v>9.5</v>
      </c>
      <c r="J790" s="2">
        <v>73</v>
      </c>
      <c r="K790" s="4">
        <v>11851.4</v>
      </c>
      <c r="L790" s="4">
        <v>10267.9</v>
      </c>
      <c r="M790" s="2">
        <v>83.8</v>
      </c>
      <c r="N790" s="2">
        <v>895.1</v>
      </c>
      <c r="O790" s="2">
        <v>712.7</v>
      </c>
      <c r="P790" s="4">
        <v>13572.3</v>
      </c>
      <c r="Q790" s="4">
        <v>65865.600000000006</v>
      </c>
      <c r="R790" s="4">
        <v>28226.2</v>
      </c>
      <c r="S790" s="4">
        <v>2789.4</v>
      </c>
      <c r="T790" s="2">
        <v>0</v>
      </c>
      <c r="U790" s="2">
        <v>0</v>
      </c>
      <c r="V790" s="4">
        <v>33462.199999999997</v>
      </c>
      <c r="W790" s="2">
        <v>0</v>
      </c>
      <c r="X790" s="4">
        <v>1832.4</v>
      </c>
      <c r="Y790" s="4">
        <v>35539.699999999997</v>
      </c>
      <c r="Z790" s="4">
        <v>406018.7</v>
      </c>
      <c r="AA790" s="4">
        <v>598393.19999999995</v>
      </c>
      <c r="AB790" s="4">
        <v>212566.39999999999</v>
      </c>
      <c r="AC790" s="4">
        <v>445576.9</v>
      </c>
      <c r="AD790" s="4">
        <v>331926.7</v>
      </c>
      <c r="AE790" s="2">
        <v>0</v>
      </c>
      <c r="AF790" s="2">
        <v>0</v>
      </c>
      <c r="AG790" s="4">
        <v>2108</v>
      </c>
      <c r="AH790" s="4">
        <v>-1649092.9</v>
      </c>
      <c r="AI790" s="2">
        <v>0</v>
      </c>
      <c r="AJ790" s="2">
        <v>0</v>
      </c>
      <c r="AK790" s="2">
        <v>0</v>
      </c>
      <c r="AL790" s="2">
        <v>0</v>
      </c>
      <c r="AM790" s="2">
        <v>0</v>
      </c>
      <c r="AN790" s="3">
        <f t="shared" si="48"/>
        <v>471556.4</v>
      </c>
      <c r="AO790">
        <f t="shared" si="49"/>
        <v>2177377.5</v>
      </c>
      <c r="AP790">
        <f t="shared" si="50"/>
        <v>-1646984.9</v>
      </c>
      <c r="AQ790" s="3">
        <f t="shared" si="51"/>
        <v>1001949</v>
      </c>
    </row>
    <row r="791" spans="1:43" x14ac:dyDescent="0.25">
      <c r="A791" s="2">
        <v>11</v>
      </c>
      <c r="B791" s="2">
        <v>2019</v>
      </c>
      <c r="C791" s="2">
        <v>9</v>
      </c>
      <c r="D791" s="4">
        <v>42787.4</v>
      </c>
      <c r="E791" s="4">
        <v>171717.2</v>
      </c>
      <c r="F791" s="4">
        <v>257203.3</v>
      </c>
      <c r="G791" s="2">
        <v>188.7</v>
      </c>
      <c r="H791" s="4">
        <v>15534.9</v>
      </c>
      <c r="I791" s="2">
        <v>11.6</v>
      </c>
      <c r="J791" s="2">
        <v>197</v>
      </c>
      <c r="K791" s="4">
        <v>11341.3</v>
      </c>
      <c r="L791" s="4">
        <v>11473.9</v>
      </c>
      <c r="M791" s="2">
        <v>88.5</v>
      </c>
      <c r="N791" s="4">
        <v>1002.2</v>
      </c>
      <c r="O791" s="2">
        <v>873</v>
      </c>
      <c r="P791" s="4">
        <v>15021.5</v>
      </c>
      <c r="Q791" s="4">
        <v>73220</v>
      </c>
      <c r="R791" s="4">
        <v>32509.7</v>
      </c>
      <c r="S791" s="4">
        <v>2347.3000000000002</v>
      </c>
      <c r="T791" s="2">
        <v>0</v>
      </c>
      <c r="U791" s="2">
        <v>0</v>
      </c>
      <c r="V791" s="4">
        <v>32170.2</v>
      </c>
      <c r="W791" s="2">
        <v>0</v>
      </c>
      <c r="X791" s="4">
        <v>1702.2</v>
      </c>
      <c r="Y791" s="4">
        <v>37214.5</v>
      </c>
      <c r="Z791" s="4">
        <v>427018.3</v>
      </c>
      <c r="AA791" s="4">
        <v>657788.4</v>
      </c>
      <c r="AB791" s="4">
        <v>210299.3</v>
      </c>
      <c r="AC791" s="4">
        <v>406247.1</v>
      </c>
      <c r="AD791" s="4">
        <v>364620.4</v>
      </c>
      <c r="AE791" s="2">
        <v>0</v>
      </c>
      <c r="AF791" s="2">
        <v>0</v>
      </c>
      <c r="AG791" s="2">
        <v>0</v>
      </c>
      <c r="AH791" s="4">
        <v>5189251.8</v>
      </c>
      <c r="AI791" s="2">
        <v>0</v>
      </c>
      <c r="AJ791" s="2">
        <v>0</v>
      </c>
      <c r="AK791" s="2">
        <v>0</v>
      </c>
      <c r="AL791" s="2">
        <v>0</v>
      </c>
      <c r="AM791" s="2">
        <v>0</v>
      </c>
      <c r="AN791" s="3">
        <f t="shared" si="48"/>
        <v>510543.80000000005</v>
      </c>
      <c r="AO791">
        <f t="shared" si="49"/>
        <v>2262034.1</v>
      </c>
      <c r="AP791">
        <f t="shared" si="50"/>
        <v>5189251.8</v>
      </c>
      <c r="AQ791" s="3">
        <f t="shared" si="51"/>
        <v>7961829.7000000002</v>
      </c>
    </row>
    <row r="792" spans="1:43" x14ac:dyDescent="0.25">
      <c r="A792" s="2">
        <v>11</v>
      </c>
      <c r="B792" s="2">
        <v>2019</v>
      </c>
      <c r="C792" s="2">
        <v>10</v>
      </c>
      <c r="D792" s="4">
        <v>43693.3</v>
      </c>
      <c r="E792" s="4">
        <v>166488.6</v>
      </c>
      <c r="F792" s="4">
        <v>289384.5</v>
      </c>
      <c r="G792" s="2">
        <v>200.6</v>
      </c>
      <c r="H792" s="4">
        <v>23103.7</v>
      </c>
      <c r="I792" s="2">
        <v>-13.9</v>
      </c>
      <c r="J792" s="2">
        <v>138.4</v>
      </c>
      <c r="K792" s="4">
        <v>17870.400000000001</v>
      </c>
      <c r="L792" s="4">
        <v>19841.2</v>
      </c>
      <c r="M792" s="2">
        <v>86.1</v>
      </c>
      <c r="N792" s="2">
        <v>895.1</v>
      </c>
      <c r="O792" s="2">
        <v>677.5</v>
      </c>
      <c r="P792" s="4">
        <v>14340.7</v>
      </c>
      <c r="Q792" s="4">
        <v>62429.9</v>
      </c>
      <c r="R792" s="4">
        <v>30920.6</v>
      </c>
      <c r="S792" s="2">
        <v>0</v>
      </c>
      <c r="T792" s="2">
        <v>0</v>
      </c>
      <c r="U792" s="2">
        <v>0</v>
      </c>
      <c r="V792" s="4">
        <v>31648.9</v>
      </c>
      <c r="W792" s="2">
        <v>0</v>
      </c>
      <c r="X792" s="4">
        <v>1577.5</v>
      </c>
      <c r="Y792" s="4">
        <v>37638.400000000001</v>
      </c>
      <c r="Z792" s="4">
        <v>433379</v>
      </c>
      <c r="AA792" s="4">
        <v>643283</v>
      </c>
      <c r="AB792" s="4">
        <v>223615.4</v>
      </c>
      <c r="AC792" s="4">
        <v>491503.9</v>
      </c>
      <c r="AD792" s="4">
        <v>387322.8</v>
      </c>
      <c r="AE792" s="2">
        <v>0</v>
      </c>
      <c r="AF792" s="2">
        <v>0</v>
      </c>
      <c r="AG792" s="2">
        <v>0</v>
      </c>
      <c r="AH792" s="4">
        <v>1737635.5</v>
      </c>
      <c r="AI792" s="2">
        <v>0</v>
      </c>
      <c r="AJ792" s="2">
        <v>0</v>
      </c>
      <c r="AK792" s="2">
        <v>0</v>
      </c>
      <c r="AL792" s="2">
        <v>0</v>
      </c>
      <c r="AM792" s="2">
        <v>0</v>
      </c>
      <c r="AN792" s="3">
        <f t="shared" si="48"/>
        <v>560792.89999999991</v>
      </c>
      <c r="AO792">
        <f t="shared" si="49"/>
        <v>2359232.6999999997</v>
      </c>
      <c r="AP792">
        <f t="shared" si="50"/>
        <v>1737635.5</v>
      </c>
      <c r="AQ792" s="3">
        <f t="shared" si="51"/>
        <v>4657661.0999999996</v>
      </c>
    </row>
    <row r="793" spans="1:43" x14ac:dyDescent="0.25">
      <c r="A793" s="2">
        <v>11</v>
      </c>
      <c r="B793" s="2">
        <v>2019</v>
      </c>
      <c r="C793" s="2">
        <v>11</v>
      </c>
      <c r="D793" s="4">
        <v>53502.400000000001</v>
      </c>
      <c r="E793" s="4">
        <v>192249.60000000001</v>
      </c>
      <c r="F793" s="4">
        <v>384918.2</v>
      </c>
      <c r="G793" s="2">
        <v>191.3</v>
      </c>
      <c r="H793" s="4">
        <v>44078.8</v>
      </c>
      <c r="I793" s="2">
        <v>12.9</v>
      </c>
      <c r="J793" s="2">
        <v>238.8</v>
      </c>
      <c r="K793" s="4">
        <v>33402.6</v>
      </c>
      <c r="L793" s="4">
        <v>30553.4</v>
      </c>
      <c r="M793" s="2">
        <v>302.89999999999998</v>
      </c>
      <c r="N793" s="2">
        <v>840.4</v>
      </c>
      <c r="O793" s="2">
        <v>518.6</v>
      </c>
      <c r="P793" s="4">
        <v>16217.4</v>
      </c>
      <c r="Q793" s="4">
        <v>69697.600000000006</v>
      </c>
      <c r="R793" s="4">
        <v>35513.1</v>
      </c>
      <c r="S793" s="2">
        <v>0</v>
      </c>
      <c r="T793" s="2">
        <v>0</v>
      </c>
      <c r="U793" s="2">
        <v>0</v>
      </c>
      <c r="V793" s="4">
        <v>32870.1</v>
      </c>
      <c r="W793" s="2">
        <v>0</v>
      </c>
      <c r="X793" s="4">
        <v>1358.4</v>
      </c>
      <c r="Y793" s="4">
        <v>36690.5</v>
      </c>
      <c r="Z793" s="4">
        <v>458702.3</v>
      </c>
      <c r="AA793" s="4">
        <v>661207.19999999995</v>
      </c>
      <c r="AB793" s="4">
        <v>245797.8</v>
      </c>
      <c r="AC793" s="4">
        <v>460871.5</v>
      </c>
      <c r="AD793" s="4">
        <v>401258.5</v>
      </c>
      <c r="AE793" s="2">
        <v>0</v>
      </c>
      <c r="AF793" s="2">
        <v>0</v>
      </c>
      <c r="AG793" s="4">
        <v>13351.7</v>
      </c>
      <c r="AH793" s="4">
        <v>1697534.4</v>
      </c>
      <c r="AI793" s="2">
        <v>0</v>
      </c>
      <c r="AJ793" s="2">
        <v>0</v>
      </c>
      <c r="AK793" s="2">
        <v>0</v>
      </c>
      <c r="AL793" s="2">
        <v>0</v>
      </c>
      <c r="AM793" s="2">
        <v>0</v>
      </c>
      <c r="AN793" s="3">
        <f t="shared" si="48"/>
        <v>739450.90000000014</v>
      </c>
      <c r="AO793">
        <f t="shared" si="49"/>
        <v>2421543.4000000004</v>
      </c>
      <c r="AP793">
        <f t="shared" si="50"/>
        <v>1710886.0999999999</v>
      </c>
      <c r="AQ793" s="3">
        <f t="shared" si="51"/>
        <v>4871880.4000000004</v>
      </c>
    </row>
    <row r="794" spans="1:43" x14ac:dyDescent="0.25">
      <c r="A794" s="2">
        <v>11</v>
      </c>
      <c r="B794" s="2">
        <v>2019</v>
      </c>
      <c r="C794" s="2">
        <v>12</v>
      </c>
      <c r="D794" s="4">
        <v>87475.5</v>
      </c>
      <c r="E794" s="4">
        <v>294108.3</v>
      </c>
      <c r="F794" s="4">
        <v>687436.3</v>
      </c>
      <c r="G794" s="2">
        <v>274</v>
      </c>
      <c r="H794" s="4">
        <v>118329.3</v>
      </c>
      <c r="I794" s="2">
        <v>25.1</v>
      </c>
      <c r="J794" s="2">
        <v>270.39999999999998</v>
      </c>
      <c r="K794" s="4">
        <v>95663.1</v>
      </c>
      <c r="L794" s="4">
        <v>73780.600000000006</v>
      </c>
      <c r="M794" s="2">
        <v>693.7</v>
      </c>
      <c r="N794" s="4">
        <v>1002.2</v>
      </c>
      <c r="O794" s="4">
        <v>1091.7</v>
      </c>
      <c r="P794" s="4">
        <v>20979.3</v>
      </c>
      <c r="Q794" s="4">
        <v>94607.4</v>
      </c>
      <c r="R794" s="4">
        <v>60680.4</v>
      </c>
      <c r="S794" s="2">
        <v>0</v>
      </c>
      <c r="T794" s="2">
        <v>0</v>
      </c>
      <c r="U794" s="2">
        <v>0</v>
      </c>
      <c r="V794" s="4">
        <v>31374.5</v>
      </c>
      <c r="W794" s="2">
        <v>0</v>
      </c>
      <c r="X794" s="4">
        <v>2264.3000000000002</v>
      </c>
      <c r="Y794" s="4">
        <v>45529.4</v>
      </c>
      <c r="Z794" s="4">
        <v>603414.4</v>
      </c>
      <c r="AA794" s="4">
        <v>849823.3</v>
      </c>
      <c r="AB794" s="4">
        <v>285981</v>
      </c>
      <c r="AC794" s="4">
        <v>526811.30000000005</v>
      </c>
      <c r="AD794" s="4">
        <v>349718.2</v>
      </c>
      <c r="AE794" s="2">
        <v>0</v>
      </c>
      <c r="AF794" s="2">
        <v>0</v>
      </c>
      <c r="AG794" s="4">
        <v>56656.2</v>
      </c>
      <c r="AH794" s="4">
        <v>2208025.6000000001</v>
      </c>
      <c r="AI794" s="2">
        <v>0</v>
      </c>
      <c r="AJ794" s="2">
        <v>0</v>
      </c>
      <c r="AK794" s="2">
        <v>0</v>
      </c>
      <c r="AL794" s="2">
        <v>0</v>
      </c>
      <c r="AM794" s="2">
        <v>0</v>
      </c>
      <c r="AN794" s="3">
        <f t="shared" si="48"/>
        <v>1358056.3000000003</v>
      </c>
      <c r="AO794">
        <f t="shared" si="49"/>
        <v>2873277.4000000004</v>
      </c>
      <c r="AP794">
        <f t="shared" si="50"/>
        <v>2264681.8000000003</v>
      </c>
      <c r="AQ794" s="3">
        <f t="shared" si="51"/>
        <v>6496015.5000000019</v>
      </c>
    </row>
    <row r="795" spans="1:43" x14ac:dyDescent="0.25">
      <c r="A795" s="2">
        <v>13</v>
      </c>
      <c r="B795" s="2">
        <v>2019</v>
      </c>
      <c r="C795" s="2">
        <v>1</v>
      </c>
      <c r="D795" s="4">
        <v>31533.200000000001</v>
      </c>
      <c r="E795" s="4">
        <v>94021.8</v>
      </c>
      <c r="F795" s="4">
        <v>422885.1</v>
      </c>
      <c r="G795" s="4">
        <v>1304.7</v>
      </c>
      <c r="H795" s="4">
        <v>116436.1</v>
      </c>
      <c r="I795" s="4">
        <v>10746</v>
      </c>
      <c r="J795" s="2">
        <v>0</v>
      </c>
      <c r="K795" s="4">
        <v>3632.7</v>
      </c>
      <c r="L795" s="4">
        <v>21217.1</v>
      </c>
      <c r="M795" s="2">
        <v>0</v>
      </c>
      <c r="N795" s="2">
        <v>239.2</v>
      </c>
      <c r="O795" s="2">
        <v>153.9</v>
      </c>
      <c r="P795" s="4">
        <v>8606.4</v>
      </c>
      <c r="Q795" s="4">
        <v>30484.400000000001</v>
      </c>
      <c r="R795" s="4">
        <v>30243.599999999999</v>
      </c>
      <c r="S795" s="4">
        <v>23591.8</v>
      </c>
      <c r="T795" s="2">
        <v>0</v>
      </c>
      <c r="U795" s="2">
        <v>0</v>
      </c>
      <c r="V795" s="2">
        <v>758</v>
      </c>
      <c r="W795" s="2">
        <v>0</v>
      </c>
      <c r="X795" s="2">
        <v>11.5</v>
      </c>
      <c r="Y795" s="4">
        <v>6208.5</v>
      </c>
      <c r="Z795" s="4">
        <v>195518.9</v>
      </c>
      <c r="AA795" s="4">
        <v>346732.1</v>
      </c>
      <c r="AB795" s="4">
        <v>116510.1</v>
      </c>
      <c r="AC795" s="4">
        <v>92661.2</v>
      </c>
      <c r="AD795" s="2">
        <v>0</v>
      </c>
      <c r="AE795" s="2">
        <v>0</v>
      </c>
      <c r="AF795" s="2">
        <v>0</v>
      </c>
      <c r="AG795" s="2">
        <v>0</v>
      </c>
      <c r="AH795" s="2">
        <v>0</v>
      </c>
      <c r="AI795" s="2">
        <v>0</v>
      </c>
      <c r="AJ795" s="2">
        <v>0</v>
      </c>
      <c r="AK795" s="4">
        <v>11240320</v>
      </c>
      <c r="AL795" s="4">
        <v>5564.3</v>
      </c>
      <c r="AM795" s="2">
        <v>0</v>
      </c>
      <c r="AN795" s="3">
        <f t="shared" si="48"/>
        <v>701776.69999999984</v>
      </c>
      <c r="AO795">
        <f t="shared" si="49"/>
        <v>851719.6</v>
      </c>
      <c r="AP795">
        <f t="shared" si="50"/>
        <v>11245884.300000001</v>
      </c>
      <c r="AQ795" s="3">
        <f t="shared" si="51"/>
        <v>12799380.600000001</v>
      </c>
    </row>
    <row r="796" spans="1:43" x14ac:dyDescent="0.25">
      <c r="A796" s="2">
        <v>13</v>
      </c>
      <c r="B796" s="2">
        <v>2019</v>
      </c>
      <c r="C796" s="2">
        <v>2</v>
      </c>
      <c r="D796" s="4">
        <v>28371.200000000001</v>
      </c>
      <c r="E796" s="4">
        <v>86935.8</v>
      </c>
      <c r="F796" s="4">
        <v>342593.8</v>
      </c>
      <c r="G796" s="4">
        <v>1166.3</v>
      </c>
      <c r="H796" s="4">
        <v>106078.5</v>
      </c>
      <c r="I796" s="4">
        <v>7106.8</v>
      </c>
      <c r="J796" s="2">
        <v>0</v>
      </c>
      <c r="K796" s="4">
        <v>3909.5</v>
      </c>
      <c r="L796" s="4">
        <v>21207.3</v>
      </c>
      <c r="M796" s="2">
        <v>0</v>
      </c>
      <c r="N796" s="2">
        <v>335.8</v>
      </c>
      <c r="O796" s="2">
        <v>131.4</v>
      </c>
      <c r="P796" s="4">
        <v>8522</v>
      </c>
      <c r="Q796" s="4">
        <v>32955.699999999997</v>
      </c>
      <c r="R796" s="4">
        <v>28032.1</v>
      </c>
      <c r="S796" s="4">
        <v>24448.9</v>
      </c>
      <c r="T796" s="2">
        <v>0</v>
      </c>
      <c r="U796" s="2">
        <v>0</v>
      </c>
      <c r="V796" s="2">
        <v>704</v>
      </c>
      <c r="W796" s="2">
        <v>0</v>
      </c>
      <c r="X796" s="2">
        <v>107.6</v>
      </c>
      <c r="Y796" s="4">
        <v>6336.9</v>
      </c>
      <c r="Z796" s="4">
        <v>188560.7</v>
      </c>
      <c r="AA796" s="4">
        <v>339082.3</v>
      </c>
      <c r="AB796" s="4">
        <v>145444.5</v>
      </c>
      <c r="AC796" s="4">
        <v>96141</v>
      </c>
      <c r="AD796" s="2">
        <v>0</v>
      </c>
      <c r="AE796" s="2">
        <v>0</v>
      </c>
      <c r="AF796" s="2">
        <v>0</v>
      </c>
      <c r="AG796" s="2">
        <v>0</v>
      </c>
      <c r="AH796" s="2">
        <v>0</v>
      </c>
      <c r="AI796" s="2">
        <v>0</v>
      </c>
      <c r="AJ796" s="2">
        <v>0</v>
      </c>
      <c r="AK796" s="4">
        <v>10180810.300000001</v>
      </c>
      <c r="AL796" s="4">
        <v>4818.7</v>
      </c>
      <c r="AM796" s="2">
        <v>0</v>
      </c>
      <c r="AN796" s="3">
        <f t="shared" si="48"/>
        <v>597369.20000000007</v>
      </c>
      <c r="AO796">
        <f t="shared" si="49"/>
        <v>870802.89999999991</v>
      </c>
      <c r="AP796">
        <f t="shared" si="50"/>
        <v>10185629</v>
      </c>
      <c r="AQ796" s="3">
        <f t="shared" si="51"/>
        <v>11653801.1</v>
      </c>
    </row>
    <row r="797" spans="1:43" x14ac:dyDescent="0.25">
      <c r="A797" s="2">
        <v>13</v>
      </c>
      <c r="B797" s="2">
        <v>2019</v>
      </c>
      <c r="C797" s="2">
        <v>3</v>
      </c>
      <c r="D797" s="4">
        <v>25315.599999999999</v>
      </c>
      <c r="E797" s="4">
        <v>82350</v>
      </c>
      <c r="F797" s="4">
        <v>309087.09999999998</v>
      </c>
      <c r="G797" s="2">
        <v>885.2</v>
      </c>
      <c r="H797" s="4">
        <v>75012.2</v>
      </c>
      <c r="I797" s="4">
        <v>4832.8</v>
      </c>
      <c r="J797" s="2">
        <v>0</v>
      </c>
      <c r="K797" s="4">
        <v>2004.3</v>
      </c>
      <c r="L797" s="4">
        <v>15278.6</v>
      </c>
      <c r="M797" s="2">
        <v>0</v>
      </c>
      <c r="N797" s="2">
        <v>239.2</v>
      </c>
      <c r="O797" s="2">
        <v>126.9</v>
      </c>
      <c r="P797" s="4">
        <v>7544.8</v>
      </c>
      <c r="Q797" s="4">
        <v>26599.8</v>
      </c>
      <c r="R797" s="4">
        <v>22745.200000000001</v>
      </c>
      <c r="S797" s="4">
        <v>-16367.5</v>
      </c>
      <c r="T797" s="2">
        <v>0</v>
      </c>
      <c r="U797" s="2">
        <v>0</v>
      </c>
      <c r="V797" s="2">
        <v>682.5</v>
      </c>
      <c r="W797" s="2">
        <v>0</v>
      </c>
      <c r="X797" s="2">
        <v>17.600000000000001</v>
      </c>
      <c r="Y797" s="4">
        <v>5498.5</v>
      </c>
      <c r="Z797" s="4">
        <v>177330.7</v>
      </c>
      <c r="AA797" s="4">
        <v>308169.90000000002</v>
      </c>
      <c r="AB797" s="4">
        <v>150038.9</v>
      </c>
      <c r="AC797" s="4">
        <v>80963.199999999997</v>
      </c>
      <c r="AD797" s="2">
        <v>0</v>
      </c>
      <c r="AE797" s="2">
        <v>0</v>
      </c>
      <c r="AF797" s="2">
        <v>0</v>
      </c>
      <c r="AG797" s="2">
        <v>0</v>
      </c>
      <c r="AH797" s="2">
        <v>0</v>
      </c>
      <c r="AI797" s="2">
        <v>0</v>
      </c>
      <c r="AJ797" s="2">
        <v>0</v>
      </c>
      <c r="AK797" s="4">
        <v>10169800.199999999</v>
      </c>
      <c r="AL797" s="4">
        <v>5522.4</v>
      </c>
      <c r="AM797" s="2">
        <v>0</v>
      </c>
      <c r="AN797" s="3">
        <f t="shared" si="48"/>
        <v>514765.79999999993</v>
      </c>
      <c r="AO797">
        <f t="shared" si="49"/>
        <v>763589.70000000007</v>
      </c>
      <c r="AP797">
        <f t="shared" si="50"/>
        <v>10175322.6</v>
      </c>
      <c r="AQ797" s="3">
        <f t="shared" si="51"/>
        <v>11453678.1</v>
      </c>
    </row>
    <row r="798" spans="1:43" x14ac:dyDescent="0.25">
      <c r="A798" s="2">
        <v>13</v>
      </c>
      <c r="B798" s="2">
        <v>2019</v>
      </c>
      <c r="C798" s="2">
        <v>4</v>
      </c>
      <c r="D798" s="4">
        <v>23237.599999999999</v>
      </c>
      <c r="E798" s="4">
        <v>78048.399999999994</v>
      </c>
      <c r="F798" s="4">
        <v>294284.90000000002</v>
      </c>
      <c r="G798" s="2">
        <v>963.5</v>
      </c>
      <c r="H798" s="4">
        <v>71432.899999999994</v>
      </c>
      <c r="I798" s="4">
        <v>5983.1</v>
      </c>
      <c r="J798" s="2">
        <v>0</v>
      </c>
      <c r="K798" s="4">
        <v>2117.8000000000002</v>
      </c>
      <c r="L798" s="4">
        <v>15254.9</v>
      </c>
      <c r="M798" s="2">
        <v>0</v>
      </c>
      <c r="N798" s="2">
        <v>239.2</v>
      </c>
      <c r="O798" s="2">
        <v>129.4</v>
      </c>
      <c r="P798" s="4">
        <v>7385.8</v>
      </c>
      <c r="Q798" s="4">
        <v>25082.6</v>
      </c>
      <c r="R798" s="4">
        <v>23330.6</v>
      </c>
      <c r="S798" s="4">
        <v>4712.8999999999996</v>
      </c>
      <c r="T798" s="2">
        <v>0</v>
      </c>
      <c r="U798" s="2">
        <v>0</v>
      </c>
      <c r="V798" s="2">
        <v>669</v>
      </c>
      <c r="W798" s="2">
        <v>0</v>
      </c>
      <c r="X798" s="2">
        <v>23.4</v>
      </c>
      <c r="Y798" s="4">
        <v>5555.9</v>
      </c>
      <c r="Z798" s="4">
        <v>181702.5</v>
      </c>
      <c r="AA798" s="4">
        <v>318060.7</v>
      </c>
      <c r="AB798" s="4">
        <v>129135.4</v>
      </c>
      <c r="AC798" s="4">
        <v>85022</v>
      </c>
      <c r="AD798" s="2">
        <v>0</v>
      </c>
      <c r="AE798" s="2">
        <v>0</v>
      </c>
      <c r="AF798" s="2">
        <v>0</v>
      </c>
      <c r="AG798" s="2">
        <v>0</v>
      </c>
      <c r="AH798" s="2">
        <v>0</v>
      </c>
      <c r="AI798" s="2">
        <v>0</v>
      </c>
      <c r="AJ798" s="2">
        <v>0</v>
      </c>
      <c r="AK798" s="4">
        <v>9726010.3000000007</v>
      </c>
      <c r="AL798" s="4">
        <v>5902.5</v>
      </c>
      <c r="AM798" s="2">
        <v>0</v>
      </c>
      <c r="AN798" s="3">
        <f t="shared" si="48"/>
        <v>491323.10000000003</v>
      </c>
      <c r="AO798">
        <f t="shared" si="49"/>
        <v>781049.4</v>
      </c>
      <c r="AP798">
        <f t="shared" si="50"/>
        <v>9731912.8000000007</v>
      </c>
      <c r="AQ798" s="3">
        <f t="shared" si="51"/>
        <v>11004285.300000001</v>
      </c>
    </row>
    <row r="799" spans="1:43" x14ac:dyDescent="0.25">
      <c r="A799" s="2">
        <v>13</v>
      </c>
      <c r="B799" s="2">
        <v>2019</v>
      </c>
      <c r="C799" s="2">
        <v>5</v>
      </c>
      <c r="D799" s="4">
        <v>20059.599999999999</v>
      </c>
      <c r="E799" s="4">
        <v>66825.899999999994</v>
      </c>
      <c r="F799" s="4">
        <v>231798.6</v>
      </c>
      <c r="G799" s="2">
        <v>868</v>
      </c>
      <c r="H799" s="4">
        <v>45329.3</v>
      </c>
      <c r="I799" s="4">
        <v>5191.7</v>
      </c>
      <c r="J799" s="2">
        <v>0</v>
      </c>
      <c r="K799" s="2">
        <v>521.70000000000005</v>
      </c>
      <c r="L799" s="4">
        <v>12210.9</v>
      </c>
      <c r="M799" s="2">
        <v>0</v>
      </c>
      <c r="N799" s="2">
        <v>285.2</v>
      </c>
      <c r="O799" s="2">
        <v>143.4</v>
      </c>
      <c r="P799" s="4">
        <v>6955.6</v>
      </c>
      <c r="Q799" s="4">
        <v>24110.6</v>
      </c>
      <c r="R799" s="4">
        <v>21080.6</v>
      </c>
      <c r="S799" s="4">
        <v>3735.2</v>
      </c>
      <c r="T799" s="2">
        <v>0</v>
      </c>
      <c r="U799" s="2">
        <v>0</v>
      </c>
      <c r="V799" s="2">
        <v>703.7</v>
      </c>
      <c r="W799" s="2">
        <v>0</v>
      </c>
      <c r="X799" s="2">
        <v>30.6</v>
      </c>
      <c r="Y799" s="4">
        <v>5608.9</v>
      </c>
      <c r="Z799" s="4">
        <v>175115.7</v>
      </c>
      <c r="AA799" s="4">
        <v>307035.40000000002</v>
      </c>
      <c r="AB799" s="4">
        <v>121178.5</v>
      </c>
      <c r="AC799" s="4">
        <v>85821.8</v>
      </c>
      <c r="AD799" s="2">
        <v>0</v>
      </c>
      <c r="AE799" s="2">
        <v>0</v>
      </c>
      <c r="AF799" s="2">
        <v>0</v>
      </c>
      <c r="AG799" s="2">
        <v>0</v>
      </c>
      <c r="AH799" s="2">
        <v>0</v>
      </c>
      <c r="AI799" s="2">
        <v>0</v>
      </c>
      <c r="AJ799" s="2">
        <v>0</v>
      </c>
      <c r="AK799" s="4">
        <v>12194710.199999999</v>
      </c>
      <c r="AL799" s="4">
        <v>5460</v>
      </c>
      <c r="AM799" s="2">
        <v>0</v>
      </c>
      <c r="AN799" s="3">
        <f t="shared" si="48"/>
        <v>382805.7</v>
      </c>
      <c r="AO799">
        <f t="shared" si="49"/>
        <v>751805.20000000007</v>
      </c>
      <c r="AP799">
        <f t="shared" si="50"/>
        <v>12200170.199999999</v>
      </c>
      <c r="AQ799" s="3">
        <f t="shared" si="51"/>
        <v>13334781.1</v>
      </c>
    </row>
    <row r="800" spans="1:43" x14ac:dyDescent="0.25">
      <c r="A800" s="2">
        <v>13</v>
      </c>
      <c r="B800" s="2">
        <v>2019</v>
      </c>
      <c r="C800" s="2">
        <v>6</v>
      </c>
      <c r="D800" s="4">
        <v>14987.2</v>
      </c>
      <c r="E800" s="4">
        <v>53350.1</v>
      </c>
      <c r="F800" s="4">
        <v>147153</v>
      </c>
      <c r="G800" s="2">
        <v>391.7</v>
      </c>
      <c r="H800" s="4">
        <v>21094</v>
      </c>
      <c r="I800" s="4">
        <v>2147</v>
      </c>
      <c r="J800" s="2">
        <v>0</v>
      </c>
      <c r="K800" s="2">
        <v>158.19999999999999</v>
      </c>
      <c r="L800" s="4">
        <v>8528</v>
      </c>
      <c r="M800" s="2">
        <v>0</v>
      </c>
      <c r="N800" s="2">
        <v>285.2</v>
      </c>
      <c r="O800" s="2">
        <v>115.4</v>
      </c>
      <c r="P800" s="4">
        <v>6921.6</v>
      </c>
      <c r="Q800" s="4">
        <v>22519.4</v>
      </c>
      <c r="R800" s="4">
        <v>20881.5</v>
      </c>
      <c r="S800" s="4">
        <v>4080.2</v>
      </c>
      <c r="T800" s="2">
        <v>0</v>
      </c>
      <c r="U800" s="2">
        <v>0</v>
      </c>
      <c r="V800" s="2">
        <v>696.1</v>
      </c>
      <c r="W800" s="2">
        <v>0</v>
      </c>
      <c r="X800" s="2">
        <v>29.3</v>
      </c>
      <c r="Y800" s="4">
        <v>5394.2</v>
      </c>
      <c r="Z800" s="4">
        <v>170261.8</v>
      </c>
      <c r="AA800" s="4">
        <v>287710.40000000002</v>
      </c>
      <c r="AB800" s="4">
        <v>113982.5</v>
      </c>
      <c r="AC800" s="4">
        <v>82619.7</v>
      </c>
      <c r="AD800" s="2">
        <v>0</v>
      </c>
      <c r="AE800" s="2">
        <v>0</v>
      </c>
      <c r="AF800" s="2">
        <v>0</v>
      </c>
      <c r="AG800" s="2">
        <v>0</v>
      </c>
      <c r="AH800" s="2">
        <v>0</v>
      </c>
      <c r="AI800" s="2">
        <v>0</v>
      </c>
      <c r="AJ800" s="2">
        <v>0</v>
      </c>
      <c r="AK800" s="4">
        <v>12025300</v>
      </c>
      <c r="AL800" s="4">
        <v>2953.6</v>
      </c>
      <c r="AM800" s="2">
        <v>0</v>
      </c>
      <c r="AN800" s="3">
        <f t="shared" ref="AN800:AN842" si="52">SUM(D800:M800)</f>
        <v>247809.2</v>
      </c>
      <c r="AO800">
        <f t="shared" ref="AO800:AO842" si="53">SUM(N800:AD800)</f>
        <v>715497.29999999993</v>
      </c>
      <c r="AP800">
        <f t="shared" ref="AP800:AP842" si="54">SUM(AE800:AM800)</f>
        <v>12028253.6</v>
      </c>
      <c r="AQ800" s="3">
        <f t="shared" si="51"/>
        <v>12991560.1</v>
      </c>
    </row>
    <row r="801" spans="1:43" x14ac:dyDescent="0.25">
      <c r="A801" s="2">
        <v>13</v>
      </c>
      <c r="B801" s="2">
        <v>2019</v>
      </c>
      <c r="C801" s="2">
        <v>7</v>
      </c>
      <c r="D801" s="4">
        <v>11408.9</v>
      </c>
      <c r="E801" s="4">
        <v>46021.3</v>
      </c>
      <c r="F801" s="4">
        <v>125559.7</v>
      </c>
      <c r="G801" s="2">
        <v>317.7</v>
      </c>
      <c r="H801" s="4">
        <v>14372.4</v>
      </c>
      <c r="I801" s="4">
        <v>1182.5</v>
      </c>
      <c r="J801" s="2">
        <v>0</v>
      </c>
      <c r="K801" s="2">
        <v>141.80000000000001</v>
      </c>
      <c r="L801" s="4">
        <v>5326.2</v>
      </c>
      <c r="M801" s="2">
        <v>0</v>
      </c>
      <c r="N801" s="2">
        <v>285.2</v>
      </c>
      <c r="O801" s="2">
        <v>133.4</v>
      </c>
      <c r="P801" s="4">
        <v>5492.6</v>
      </c>
      <c r="Q801" s="4">
        <v>20688.400000000001</v>
      </c>
      <c r="R801" s="4">
        <v>20454.400000000001</v>
      </c>
      <c r="S801" s="2">
        <v>2.2999999999999998</v>
      </c>
      <c r="T801" s="2">
        <v>0</v>
      </c>
      <c r="U801" s="2">
        <v>0</v>
      </c>
      <c r="V801" s="2">
        <v>671.9</v>
      </c>
      <c r="W801" s="2">
        <v>0</v>
      </c>
      <c r="X801" s="2">
        <v>21.9</v>
      </c>
      <c r="Y801" s="4">
        <v>4160.1000000000004</v>
      </c>
      <c r="Z801" s="4">
        <v>141370.1</v>
      </c>
      <c r="AA801" s="4">
        <v>271977.90000000002</v>
      </c>
      <c r="AB801" s="4">
        <v>105077.6</v>
      </c>
      <c r="AC801" s="4">
        <v>80313.899999999994</v>
      </c>
      <c r="AD801" s="2">
        <v>0</v>
      </c>
      <c r="AE801" s="2">
        <v>0</v>
      </c>
      <c r="AF801" s="2">
        <v>0</v>
      </c>
      <c r="AG801" s="2">
        <v>0</v>
      </c>
      <c r="AH801" s="2">
        <v>0</v>
      </c>
      <c r="AI801" s="2">
        <v>0</v>
      </c>
      <c r="AJ801" s="2">
        <v>0</v>
      </c>
      <c r="AK801" s="4">
        <v>12223890.199999999</v>
      </c>
      <c r="AL801" s="4">
        <v>1508</v>
      </c>
      <c r="AM801" s="2">
        <v>0</v>
      </c>
      <c r="AN801" s="3">
        <f t="shared" si="52"/>
        <v>204330.5</v>
      </c>
      <c r="AO801">
        <f t="shared" si="53"/>
        <v>650649.70000000007</v>
      </c>
      <c r="AP801">
        <f t="shared" si="54"/>
        <v>12225398.199999999</v>
      </c>
      <c r="AQ801" s="3">
        <f t="shared" si="51"/>
        <v>13080378.399999999</v>
      </c>
    </row>
    <row r="802" spans="1:43" x14ac:dyDescent="0.25">
      <c r="A802" s="2">
        <v>13</v>
      </c>
      <c r="B802" s="2">
        <v>2019</v>
      </c>
      <c r="C802" s="2">
        <v>8</v>
      </c>
      <c r="D802" s="4">
        <v>11233</v>
      </c>
      <c r="E802" s="4">
        <v>43584.800000000003</v>
      </c>
      <c r="F802" s="4">
        <v>117690.9</v>
      </c>
      <c r="G802" s="2">
        <v>284.8</v>
      </c>
      <c r="H802" s="4">
        <v>13352.6</v>
      </c>
      <c r="I802" s="2">
        <v>838.2</v>
      </c>
      <c r="J802" s="2">
        <v>0</v>
      </c>
      <c r="K802" s="2">
        <v>108.7</v>
      </c>
      <c r="L802" s="4">
        <v>4566.5</v>
      </c>
      <c r="M802" s="2">
        <v>0</v>
      </c>
      <c r="N802" s="2">
        <v>289.8</v>
      </c>
      <c r="O802" s="2">
        <v>164.7</v>
      </c>
      <c r="P802" s="4">
        <v>4521.8</v>
      </c>
      <c r="Q802" s="4">
        <v>23068.400000000001</v>
      </c>
      <c r="R802" s="4">
        <v>20469.5</v>
      </c>
      <c r="S802" s="2">
        <v>2.2999999999999998</v>
      </c>
      <c r="T802" s="2">
        <v>0</v>
      </c>
      <c r="U802" s="2">
        <v>0</v>
      </c>
      <c r="V802" s="2">
        <v>676</v>
      </c>
      <c r="W802" s="2">
        <v>0</v>
      </c>
      <c r="X802" s="2">
        <v>59.2</v>
      </c>
      <c r="Y802" s="4">
        <v>4157.7</v>
      </c>
      <c r="Z802" s="4">
        <v>144571.20000000001</v>
      </c>
      <c r="AA802" s="4">
        <v>277730.3</v>
      </c>
      <c r="AB802" s="4">
        <v>103402</v>
      </c>
      <c r="AC802" s="4">
        <v>79221</v>
      </c>
      <c r="AD802" s="2">
        <v>0</v>
      </c>
      <c r="AE802" s="2">
        <v>0</v>
      </c>
      <c r="AF802" s="2">
        <v>0</v>
      </c>
      <c r="AG802" s="2">
        <v>0</v>
      </c>
      <c r="AH802" s="2">
        <v>0</v>
      </c>
      <c r="AI802" s="2">
        <v>0</v>
      </c>
      <c r="AJ802" s="2">
        <v>0</v>
      </c>
      <c r="AK802" s="4">
        <v>12700800.300000001</v>
      </c>
      <c r="AL802" s="4">
        <v>1790.5</v>
      </c>
      <c r="AM802" s="2">
        <v>0</v>
      </c>
      <c r="AN802" s="3">
        <f t="shared" si="52"/>
        <v>191659.50000000003</v>
      </c>
      <c r="AO802">
        <f t="shared" si="53"/>
        <v>658333.9</v>
      </c>
      <c r="AP802">
        <f t="shared" si="54"/>
        <v>12702590.800000001</v>
      </c>
      <c r="AQ802" s="3">
        <f t="shared" si="51"/>
        <v>13552584.200000001</v>
      </c>
    </row>
    <row r="803" spans="1:43" x14ac:dyDescent="0.25">
      <c r="A803" s="2">
        <v>13</v>
      </c>
      <c r="B803" s="2">
        <v>2019</v>
      </c>
      <c r="C803" s="2">
        <v>9</v>
      </c>
      <c r="D803" s="4">
        <v>12246.4</v>
      </c>
      <c r="E803" s="4">
        <v>48701.5</v>
      </c>
      <c r="F803" s="4">
        <v>132100.4</v>
      </c>
      <c r="G803" s="2">
        <v>280.10000000000002</v>
      </c>
      <c r="H803" s="4">
        <v>15511.2</v>
      </c>
      <c r="I803" s="4">
        <v>1448.6</v>
      </c>
      <c r="J803" s="2">
        <v>0</v>
      </c>
      <c r="K803" s="2">
        <v>127.8</v>
      </c>
      <c r="L803" s="4">
        <v>5895</v>
      </c>
      <c r="M803" s="2">
        <v>0</v>
      </c>
      <c r="N803" s="2">
        <v>239.2</v>
      </c>
      <c r="O803" s="2">
        <v>432.3</v>
      </c>
      <c r="P803" s="4">
        <v>5878</v>
      </c>
      <c r="Q803" s="4">
        <v>22834.3</v>
      </c>
      <c r="R803" s="4">
        <v>21813.8</v>
      </c>
      <c r="S803" s="2">
        <v>3.5</v>
      </c>
      <c r="T803" s="2">
        <v>0</v>
      </c>
      <c r="U803" s="2">
        <v>0</v>
      </c>
      <c r="V803" s="2">
        <v>752.1</v>
      </c>
      <c r="W803" s="2">
        <v>0</v>
      </c>
      <c r="X803" s="2">
        <v>24.8</v>
      </c>
      <c r="Y803" s="4">
        <v>4519.5</v>
      </c>
      <c r="Z803" s="4">
        <v>145748.6</v>
      </c>
      <c r="AA803" s="4">
        <v>275866</v>
      </c>
      <c r="AB803" s="4">
        <v>108990.2</v>
      </c>
      <c r="AC803" s="4">
        <v>88167.1</v>
      </c>
      <c r="AD803" s="2">
        <v>0</v>
      </c>
      <c r="AE803" s="2">
        <v>0</v>
      </c>
      <c r="AF803" s="2">
        <v>0</v>
      </c>
      <c r="AG803" s="2">
        <v>0</v>
      </c>
      <c r="AH803" s="2">
        <v>0</v>
      </c>
      <c r="AI803" s="2">
        <v>0</v>
      </c>
      <c r="AJ803" s="2">
        <v>0</v>
      </c>
      <c r="AK803" s="4">
        <v>10105406.6</v>
      </c>
      <c r="AL803" s="4">
        <v>1762.7</v>
      </c>
      <c r="AM803" s="2">
        <v>0</v>
      </c>
      <c r="AN803" s="3">
        <f t="shared" si="52"/>
        <v>216311</v>
      </c>
      <c r="AO803">
        <f t="shared" si="53"/>
        <v>675269.39999999991</v>
      </c>
      <c r="AP803">
        <f t="shared" si="54"/>
        <v>10107169.299999999</v>
      </c>
      <c r="AQ803" s="3">
        <f t="shared" si="51"/>
        <v>10998749.699999999</v>
      </c>
    </row>
    <row r="804" spans="1:43" x14ac:dyDescent="0.25">
      <c r="A804" s="2">
        <v>13</v>
      </c>
      <c r="B804" s="2">
        <v>2019</v>
      </c>
      <c r="C804" s="2">
        <v>10</v>
      </c>
      <c r="D804" s="4">
        <v>11973.6</v>
      </c>
      <c r="E804" s="4">
        <v>47217.1</v>
      </c>
      <c r="F804" s="4">
        <v>145341.5</v>
      </c>
      <c r="G804" s="2">
        <v>306.10000000000002</v>
      </c>
      <c r="H804" s="4">
        <v>21065.200000000001</v>
      </c>
      <c r="I804" s="4">
        <v>2376</v>
      </c>
      <c r="J804" s="2">
        <v>0</v>
      </c>
      <c r="K804" s="2">
        <v>183.8</v>
      </c>
      <c r="L804" s="4">
        <v>6436.8</v>
      </c>
      <c r="M804" s="2">
        <v>0</v>
      </c>
      <c r="N804" s="2">
        <v>239.2</v>
      </c>
      <c r="O804" s="2">
        <v>133.30000000000001</v>
      </c>
      <c r="P804" s="4">
        <v>6292.1</v>
      </c>
      <c r="Q804" s="4">
        <v>23746.799999999999</v>
      </c>
      <c r="R804" s="4">
        <v>19918.2</v>
      </c>
      <c r="S804" s="2">
        <v>3.5</v>
      </c>
      <c r="T804" s="2">
        <v>0</v>
      </c>
      <c r="U804" s="2">
        <v>0</v>
      </c>
      <c r="V804" s="2">
        <v>644.5</v>
      </c>
      <c r="W804" s="2">
        <v>0</v>
      </c>
      <c r="X804" s="2">
        <v>21.2</v>
      </c>
      <c r="Y804" s="4">
        <v>4695.1000000000004</v>
      </c>
      <c r="Z804" s="4">
        <v>140974.6</v>
      </c>
      <c r="AA804" s="4">
        <v>270635.59999999998</v>
      </c>
      <c r="AB804" s="4">
        <v>109671.8</v>
      </c>
      <c r="AC804" s="4">
        <v>81466.899999999994</v>
      </c>
      <c r="AD804" s="2">
        <v>0</v>
      </c>
      <c r="AE804" s="2">
        <v>0</v>
      </c>
      <c r="AF804" s="2">
        <v>0</v>
      </c>
      <c r="AG804" s="2">
        <v>0</v>
      </c>
      <c r="AH804" s="2">
        <v>0</v>
      </c>
      <c r="AI804" s="2">
        <v>0</v>
      </c>
      <c r="AJ804" s="2">
        <v>0</v>
      </c>
      <c r="AK804" s="4">
        <v>12525370.699999999</v>
      </c>
      <c r="AL804" s="4">
        <v>2244.6</v>
      </c>
      <c r="AM804" s="2">
        <v>0</v>
      </c>
      <c r="AN804" s="3">
        <f t="shared" si="52"/>
        <v>234900.1</v>
      </c>
      <c r="AO804">
        <f t="shared" si="53"/>
        <v>658442.80000000005</v>
      </c>
      <c r="AP804">
        <f t="shared" si="54"/>
        <v>12527615.299999999</v>
      </c>
      <c r="AQ804" s="3">
        <f t="shared" si="51"/>
        <v>13420958.199999999</v>
      </c>
    </row>
    <row r="805" spans="1:43" x14ac:dyDescent="0.25">
      <c r="A805" s="2">
        <v>13</v>
      </c>
      <c r="B805" s="2">
        <v>2019</v>
      </c>
      <c r="C805" s="2">
        <v>11</v>
      </c>
      <c r="D805" s="4">
        <v>14156.9</v>
      </c>
      <c r="E805" s="4">
        <v>53434.7</v>
      </c>
      <c r="F805" s="4">
        <v>182503.6</v>
      </c>
      <c r="G805" s="2">
        <v>293.5</v>
      </c>
      <c r="H805" s="4">
        <v>31972.400000000001</v>
      </c>
      <c r="I805" s="4">
        <v>2482.5</v>
      </c>
      <c r="J805" s="2">
        <v>0</v>
      </c>
      <c r="K805" s="2">
        <v>626.20000000000005</v>
      </c>
      <c r="L805" s="4">
        <v>9460.5</v>
      </c>
      <c r="M805" s="2">
        <v>0</v>
      </c>
      <c r="N805" s="2">
        <v>289.8</v>
      </c>
      <c r="O805" s="2">
        <v>130.5</v>
      </c>
      <c r="P805" s="4">
        <v>7285.8</v>
      </c>
      <c r="Q805" s="4">
        <v>25509.599999999999</v>
      </c>
      <c r="R805" s="4">
        <v>21512</v>
      </c>
      <c r="S805" s="2">
        <v>3.5</v>
      </c>
      <c r="T805" s="2">
        <v>0</v>
      </c>
      <c r="U805" s="2">
        <v>0</v>
      </c>
      <c r="V805" s="2">
        <v>709.6</v>
      </c>
      <c r="W805" s="2">
        <v>0</v>
      </c>
      <c r="X805" s="2">
        <v>29.6</v>
      </c>
      <c r="Y805" s="4">
        <v>4184.8999999999996</v>
      </c>
      <c r="Z805" s="4">
        <v>147953.29999999999</v>
      </c>
      <c r="AA805" s="4">
        <v>285345.8</v>
      </c>
      <c r="AB805" s="4">
        <v>115161.60000000001</v>
      </c>
      <c r="AC805" s="4">
        <v>88292.1</v>
      </c>
      <c r="AD805" s="2">
        <v>0</v>
      </c>
      <c r="AE805" s="2">
        <v>0</v>
      </c>
      <c r="AF805" s="2">
        <v>0</v>
      </c>
      <c r="AG805" s="2">
        <v>0</v>
      </c>
      <c r="AH805" s="2">
        <v>0</v>
      </c>
      <c r="AI805" s="2">
        <v>0</v>
      </c>
      <c r="AJ805" s="2">
        <v>0</v>
      </c>
      <c r="AK805" s="4">
        <v>10683550.4</v>
      </c>
      <c r="AL805" s="4">
        <v>2411.6</v>
      </c>
      <c r="AM805" s="2">
        <v>0</v>
      </c>
      <c r="AN805" s="3">
        <f t="shared" si="52"/>
        <v>294930.30000000005</v>
      </c>
      <c r="AO805">
        <f t="shared" si="53"/>
        <v>696408.1</v>
      </c>
      <c r="AP805">
        <f t="shared" si="54"/>
        <v>10685962</v>
      </c>
      <c r="AQ805" s="3">
        <f t="shared" si="51"/>
        <v>11677300.4</v>
      </c>
    </row>
    <row r="806" spans="1:43" x14ac:dyDescent="0.25">
      <c r="A806" s="2">
        <v>13</v>
      </c>
      <c r="B806" s="2">
        <v>2019</v>
      </c>
      <c r="C806" s="2">
        <v>12</v>
      </c>
      <c r="D806" s="4">
        <v>22119.599999999999</v>
      </c>
      <c r="E806" s="4">
        <v>73431.5</v>
      </c>
      <c r="F806" s="4">
        <v>329047.7</v>
      </c>
      <c r="G806" s="2">
        <v>649.9</v>
      </c>
      <c r="H806" s="4">
        <v>83464.800000000003</v>
      </c>
      <c r="I806" s="4">
        <v>6737.2</v>
      </c>
      <c r="J806" s="2">
        <v>0</v>
      </c>
      <c r="K806" s="4">
        <v>3301</v>
      </c>
      <c r="L806" s="4">
        <v>17677.400000000001</v>
      </c>
      <c r="M806" s="2">
        <v>0</v>
      </c>
      <c r="N806" s="2">
        <v>289.8</v>
      </c>
      <c r="O806" s="2">
        <v>130.69999999999999</v>
      </c>
      <c r="P806" s="4">
        <v>8563.1</v>
      </c>
      <c r="Q806" s="4">
        <v>29321.5</v>
      </c>
      <c r="R806" s="4">
        <v>26409.7</v>
      </c>
      <c r="S806" s="2">
        <v>2.2999999999999998</v>
      </c>
      <c r="T806" s="2">
        <v>0</v>
      </c>
      <c r="U806" s="2">
        <v>0</v>
      </c>
      <c r="V806" s="2">
        <v>674.1</v>
      </c>
      <c r="W806" s="2">
        <v>0</v>
      </c>
      <c r="X806" s="2">
        <v>21.9</v>
      </c>
      <c r="Y806" s="4">
        <v>5077.1000000000004</v>
      </c>
      <c r="Z806" s="4">
        <v>159680.29999999999</v>
      </c>
      <c r="AA806" s="4">
        <v>319885.90000000002</v>
      </c>
      <c r="AB806" s="4">
        <v>125560.4</v>
      </c>
      <c r="AC806" s="4">
        <v>80607.7</v>
      </c>
      <c r="AD806" s="2">
        <v>0</v>
      </c>
      <c r="AE806" s="2">
        <v>0</v>
      </c>
      <c r="AF806" s="2">
        <v>0</v>
      </c>
      <c r="AG806" s="2">
        <v>0</v>
      </c>
      <c r="AH806" s="2">
        <v>0</v>
      </c>
      <c r="AI806" s="2">
        <v>0</v>
      </c>
      <c r="AJ806" s="2">
        <v>0</v>
      </c>
      <c r="AK806" s="4">
        <v>5463610</v>
      </c>
      <c r="AL806" s="4">
        <v>4002.4</v>
      </c>
      <c r="AM806" s="2">
        <v>0</v>
      </c>
      <c r="AN806" s="3">
        <f t="shared" si="52"/>
        <v>536429.10000000009</v>
      </c>
      <c r="AO806">
        <f t="shared" si="53"/>
        <v>756224.5</v>
      </c>
      <c r="AP806">
        <f t="shared" si="54"/>
        <v>5467612.4000000004</v>
      </c>
      <c r="AQ806" s="3">
        <f t="shared" si="51"/>
        <v>6760266</v>
      </c>
    </row>
    <row r="807" spans="1:43" x14ac:dyDescent="0.25">
      <c r="A807" s="2">
        <v>14</v>
      </c>
      <c r="B807" s="2">
        <v>2019</v>
      </c>
      <c r="C807" s="2">
        <v>1</v>
      </c>
      <c r="D807" s="4">
        <v>29621</v>
      </c>
      <c r="E807" s="4">
        <v>140611.1</v>
      </c>
      <c r="F807" s="4">
        <v>160425.1</v>
      </c>
      <c r="G807" s="2">
        <v>144.30000000000001</v>
      </c>
      <c r="H807" s="4">
        <v>7759.1</v>
      </c>
      <c r="I807" s="2">
        <v>0</v>
      </c>
      <c r="J807" s="2">
        <v>0</v>
      </c>
      <c r="K807" s="4">
        <v>20435.5</v>
      </c>
      <c r="L807" s="4">
        <v>37013.9</v>
      </c>
      <c r="M807" s="2">
        <v>0</v>
      </c>
      <c r="N807" s="2">
        <v>0</v>
      </c>
      <c r="O807" s="2">
        <v>583.79999999999995</v>
      </c>
      <c r="P807" s="4">
        <v>24808</v>
      </c>
      <c r="Q807" s="4">
        <v>39169.1</v>
      </c>
      <c r="R807" s="4">
        <v>12000.4</v>
      </c>
      <c r="S807" s="2">
        <v>0</v>
      </c>
      <c r="T807" s="2">
        <v>0</v>
      </c>
      <c r="U807" s="2">
        <v>0</v>
      </c>
      <c r="V807" s="2">
        <v>477.8</v>
      </c>
      <c r="W807" s="2">
        <v>0</v>
      </c>
      <c r="X807" s="2">
        <v>282.7</v>
      </c>
      <c r="Y807" s="4">
        <v>21703.1</v>
      </c>
      <c r="Z807" s="4">
        <v>211037.5</v>
      </c>
      <c r="AA807" s="4">
        <v>289487.5</v>
      </c>
      <c r="AB807" s="4">
        <v>131718.9</v>
      </c>
      <c r="AC807" s="4">
        <v>411670.8</v>
      </c>
      <c r="AD807" s="4">
        <v>102568</v>
      </c>
      <c r="AE807" s="2">
        <v>0</v>
      </c>
      <c r="AF807" s="2">
        <v>0</v>
      </c>
      <c r="AG807" s="2">
        <v>0</v>
      </c>
      <c r="AH807" s="2">
        <v>0</v>
      </c>
      <c r="AI807" s="2">
        <v>0</v>
      </c>
      <c r="AJ807" s="2">
        <v>0</v>
      </c>
      <c r="AK807" s="4">
        <v>4402511.5</v>
      </c>
      <c r="AL807" s="2">
        <v>0</v>
      </c>
      <c r="AM807" s="2">
        <v>0</v>
      </c>
      <c r="AN807" s="3">
        <f t="shared" si="52"/>
        <v>396010</v>
      </c>
      <c r="AO807">
        <f t="shared" si="53"/>
        <v>1245507.6000000001</v>
      </c>
      <c r="AP807">
        <f t="shared" si="54"/>
        <v>4402511.5</v>
      </c>
      <c r="AQ807" s="3">
        <f t="shared" si="51"/>
        <v>6044029.0999999996</v>
      </c>
    </row>
    <row r="808" spans="1:43" x14ac:dyDescent="0.25">
      <c r="A808" s="2">
        <v>14</v>
      </c>
      <c r="B808" s="2">
        <v>2019</v>
      </c>
      <c r="C808" s="2">
        <v>2</v>
      </c>
      <c r="D808" s="4">
        <v>33321.1</v>
      </c>
      <c r="E808" s="4">
        <v>157327.70000000001</v>
      </c>
      <c r="F808" s="4">
        <v>173568</v>
      </c>
      <c r="G808" s="2">
        <v>139.5</v>
      </c>
      <c r="H808" s="4">
        <v>5070</v>
      </c>
      <c r="I808" s="2">
        <v>0</v>
      </c>
      <c r="J808" s="2">
        <v>0</v>
      </c>
      <c r="K808" s="4">
        <v>32965.199999999997</v>
      </c>
      <c r="L808" s="4">
        <v>33220.6</v>
      </c>
      <c r="M808" s="2">
        <v>0</v>
      </c>
      <c r="N808" s="2">
        <v>0</v>
      </c>
      <c r="O808" s="2">
        <v>526.29999999999995</v>
      </c>
      <c r="P808" s="4">
        <v>43922.5</v>
      </c>
      <c r="Q808" s="4">
        <v>46676.3</v>
      </c>
      <c r="R808" s="4">
        <v>15480.5</v>
      </c>
      <c r="S808" s="2">
        <v>0</v>
      </c>
      <c r="T808" s="2">
        <v>0</v>
      </c>
      <c r="U808" s="2">
        <v>0</v>
      </c>
      <c r="V808" s="2">
        <v>403.2</v>
      </c>
      <c r="W808" s="2">
        <v>0</v>
      </c>
      <c r="X808" s="2">
        <v>256.7</v>
      </c>
      <c r="Y808" s="4">
        <v>19771.400000000001</v>
      </c>
      <c r="Z808" s="4">
        <v>217438.2</v>
      </c>
      <c r="AA808" s="4">
        <v>370862.5</v>
      </c>
      <c r="AB808" s="4">
        <v>141722.5</v>
      </c>
      <c r="AC808" s="4">
        <v>328624.59999999998</v>
      </c>
      <c r="AD808" s="4">
        <v>67566.100000000006</v>
      </c>
      <c r="AE808" s="2">
        <v>0</v>
      </c>
      <c r="AF808" s="2">
        <v>0</v>
      </c>
      <c r="AG808" s="2">
        <v>0</v>
      </c>
      <c r="AH808" s="2">
        <v>0</v>
      </c>
      <c r="AI808" s="2">
        <v>0</v>
      </c>
      <c r="AJ808" s="2">
        <v>0</v>
      </c>
      <c r="AK808" s="4">
        <v>3978553.1</v>
      </c>
      <c r="AL808" s="2">
        <v>0</v>
      </c>
      <c r="AM808" s="2">
        <v>0</v>
      </c>
      <c r="AN808" s="3">
        <f t="shared" si="52"/>
        <v>435612.10000000003</v>
      </c>
      <c r="AO808">
        <f t="shared" si="53"/>
        <v>1253250.8</v>
      </c>
      <c r="AP808">
        <f t="shared" si="54"/>
        <v>3978553.1</v>
      </c>
      <c r="AQ808" s="3">
        <f t="shared" si="51"/>
        <v>5667416</v>
      </c>
    </row>
    <row r="809" spans="1:43" x14ac:dyDescent="0.25">
      <c r="A809" s="2">
        <v>14</v>
      </c>
      <c r="B809" s="2">
        <v>2019</v>
      </c>
      <c r="C809" s="2">
        <v>3</v>
      </c>
      <c r="D809" s="4">
        <v>21323</v>
      </c>
      <c r="E809" s="4">
        <v>97458.5</v>
      </c>
      <c r="F809" s="4">
        <v>103804.8</v>
      </c>
      <c r="G809" s="2">
        <v>158.4</v>
      </c>
      <c r="H809" s="4">
        <v>2277.9</v>
      </c>
      <c r="I809" s="2">
        <v>0</v>
      </c>
      <c r="J809" s="2">
        <v>0</v>
      </c>
      <c r="K809" s="4">
        <v>21805.7</v>
      </c>
      <c r="L809" s="4">
        <v>28213.3</v>
      </c>
      <c r="M809" s="2">
        <v>0</v>
      </c>
      <c r="N809" s="2">
        <v>0</v>
      </c>
      <c r="O809" s="2">
        <v>278.2</v>
      </c>
      <c r="P809" s="4">
        <v>18770.2</v>
      </c>
      <c r="Q809" s="4">
        <v>42158</v>
      </c>
      <c r="R809" s="4">
        <v>16651.7</v>
      </c>
      <c r="S809" s="2">
        <v>0</v>
      </c>
      <c r="T809" s="2">
        <v>0</v>
      </c>
      <c r="U809" s="2">
        <v>0</v>
      </c>
      <c r="V809" s="2">
        <v>392.2</v>
      </c>
      <c r="W809" s="2">
        <v>0</v>
      </c>
      <c r="X809" s="2">
        <v>207.8</v>
      </c>
      <c r="Y809" s="4">
        <v>13077.1</v>
      </c>
      <c r="Z809" s="4">
        <v>178592.5</v>
      </c>
      <c r="AA809" s="4">
        <v>299807.2</v>
      </c>
      <c r="AB809" s="4">
        <v>134948.20000000001</v>
      </c>
      <c r="AC809" s="4">
        <v>346749.9</v>
      </c>
      <c r="AD809" s="4">
        <v>118417.9</v>
      </c>
      <c r="AE809" s="2">
        <v>0</v>
      </c>
      <c r="AF809" s="2">
        <v>0</v>
      </c>
      <c r="AG809" s="2">
        <v>0</v>
      </c>
      <c r="AH809" s="2">
        <v>0</v>
      </c>
      <c r="AI809" s="2">
        <v>0</v>
      </c>
      <c r="AJ809" s="2">
        <v>0</v>
      </c>
      <c r="AK809" s="4">
        <v>4560685.0999999996</v>
      </c>
      <c r="AL809" s="2">
        <v>0</v>
      </c>
      <c r="AM809" s="2">
        <v>0</v>
      </c>
      <c r="AN809" s="3">
        <f t="shared" si="52"/>
        <v>275041.59999999998</v>
      </c>
      <c r="AO809">
        <f t="shared" si="53"/>
        <v>1170050.8999999999</v>
      </c>
      <c r="AP809">
        <f t="shared" si="54"/>
        <v>4560685.0999999996</v>
      </c>
      <c r="AQ809" s="3">
        <f t="shared" si="51"/>
        <v>6005777.5999999996</v>
      </c>
    </row>
    <row r="810" spans="1:43" x14ac:dyDescent="0.25">
      <c r="A810" s="2">
        <v>14</v>
      </c>
      <c r="B810" s="2">
        <v>2019</v>
      </c>
      <c r="C810" s="2">
        <v>4</v>
      </c>
      <c r="D810" s="4">
        <v>21993.1</v>
      </c>
      <c r="E810" s="4">
        <v>92285.3</v>
      </c>
      <c r="F810" s="4">
        <v>105939.5</v>
      </c>
      <c r="G810" s="2">
        <v>106.3</v>
      </c>
      <c r="H810" s="4">
        <v>4312.3999999999996</v>
      </c>
      <c r="I810" s="2">
        <v>0</v>
      </c>
      <c r="J810" s="2">
        <v>0</v>
      </c>
      <c r="K810" s="4">
        <v>21983.8</v>
      </c>
      <c r="L810" s="4">
        <v>26582.7</v>
      </c>
      <c r="M810" s="2">
        <v>0</v>
      </c>
      <c r="N810" s="2">
        <v>0</v>
      </c>
      <c r="O810" s="2">
        <v>222</v>
      </c>
      <c r="P810" s="4">
        <v>19128.599999999999</v>
      </c>
      <c r="Q810" s="4">
        <v>36423</v>
      </c>
      <c r="R810" s="4">
        <v>13061.7</v>
      </c>
      <c r="S810" s="2">
        <v>0</v>
      </c>
      <c r="T810" s="4">
        <v>120690.1</v>
      </c>
      <c r="U810" s="2">
        <v>0</v>
      </c>
      <c r="V810" s="2">
        <v>448.2</v>
      </c>
      <c r="W810" s="2">
        <v>0</v>
      </c>
      <c r="X810" s="2">
        <v>240.7</v>
      </c>
      <c r="Y810" s="4">
        <v>13325.6</v>
      </c>
      <c r="Z810" s="4">
        <v>193955.7</v>
      </c>
      <c r="AA810" s="4">
        <v>315591.7</v>
      </c>
      <c r="AB810" s="4">
        <v>150834</v>
      </c>
      <c r="AC810" s="4">
        <v>94731.6</v>
      </c>
      <c r="AD810" s="4">
        <v>153040.20000000001</v>
      </c>
      <c r="AE810" s="2">
        <v>0</v>
      </c>
      <c r="AF810" s="2">
        <v>0</v>
      </c>
      <c r="AG810" s="2">
        <v>0</v>
      </c>
      <c r="AH810" s="2">
        <v>0</v>
      </c>
      <c r="AI810" s="2">
        <v>0</v>
      </c>
      <c r="AJ810" s="2">
        <v>0</v>
      </c>
      <c r="AK810" s="4">
        <v>3959821.1</v>
      </c>
      <c r="AL810" s="2">
        <v>0</v>
      </c>
      <c r="AM810" s="2">
        <v>0</v>
      </c>
      <c r="AN810" s="3">
        <f t="shared" si="52"/>
        <v>273203.09999999998</v>
      </c>
      <c r="AO810">
        <f t="shared" si="53"/>
        <v>1111693.1000000001</v>
      </c>
      <c r="AP810">
        <f t="shared" si="54"/>
        <v>3959821.1</v>
      </c>
      <c r="AQ810" s="3">
        <f t="shared" si="51"/>
        <v>5344717.3000000007</v>
      </c>
    </row>
    <row r="811" spans="1:43" x14ac:dyDescent="0.25">
      <c r="A811" s="2">
        <v>14</v>
      </c>
      <c r="B811" s="2">
        <v>2019</v>
      </c>
      <c r="C811" s="2">
        <v>5</v>
      </c>
      <c r="D811" s="4">
        <v>16459.3</v>
      </c>
      <c r="E811" s="4">
        <v>64889.599999999999</v>
      </c>
      <c r="F811" s="4">
        <v>67931.899999999994</v>
      </c>
      <c r="G811" s="2">
        <v>169.1</v>
      </c>
      <c r="H811" s="4">
        <v>2665.3</v>
      </c>
      <c r="I811" s="2">
        <v>0</v>
      </c>
      <c r="J811" s="2">
        <v>0</v>
      </c>
      <c r="K811" s="4">
        <v>11661.3</v>
      </c>
      <c r="L811" s="4">
        <v>16783.400000000001</v>
      </c>
      <c r="M811" s="2">
        <v>0</v>
      </c>
      <c r="N811" s="2">
        <v>0</v>
      </c>
      <c r="O811" s="2">
        <v>175.6</v>
      </c>
      <c r="P811" s="4">
        <v>11291.2</v>
      </c>
      <c r="Q811" s="4">
        <v>32745.7</v>
      </c>
      <c r="R811" s="4">
        <v>9385</v>
      </c>
      <c r="S811" s="2">
        <v>0</v>
      </c>
      <c r="T811" s="2">
        <v>0</v>
      </c>
      <c r="U811" s="2">
        <v>0</v>
      </c>
      <c r="V811" s="2">
        <v>379</v>
      </c>
      <c r="W811" s="2">
        <v>0</v>
      </c>
      <c r="X811" s="2">
        <v>235.2</v>
      </c>
      <c r="Y811" s="4">
        <v>10014.6</v>
      </c>
      <c r="Z811" s="4">
        <v>150158.79999999999</v>
      </c>
      <c r="AA811" s="4">
        <v>233017.7</v>
      </c>
      <c r="AB811" s="4">
        <v>117496.6</v>
      </c>
      <c r="AC811" s="4">
        <v>172110.6</v>
      </c>
      <c r="AD811" s="4">
        <v>156087.20000000001</v>
      </c>
      <c r="AE811" s="2">
        <v>0</v>
      </c>
      <c r="AF811" s="2">
        <v>0</v>
      </c>
      <c r="AG811" s="2">
        <v>0</v>
      </c>
      <c r="AH811" s="2">
        <v>0</v>
      </c>
      <c r="AI811" s="2">
        <v>0</v>
      </c>
      <c r="AJ811" s="2">
        <v>0</v>
      </c>
      <c r="AK811" s="4">
        <v>3259945.5</v>
      </c>
      <c r="AL811" s="2">
        <v>0</v>
      </c>
      <c r="AM811" s="2">
        <v>0</v>
      </c>
      <c r="AN811" s="3">
        <f t="shared" si="52"/>
        <v>180559.89999999997</v>
      </c>
      <c r="AO811">
        <f t="shared" si="53"/>
        <v>893097.2</v>
      </c>
      <c r="AP811">
        <f t="shared" si="54"/>
        <v>3259945.5</v>
      </c>
      <c r="AQ811" s="3">
        <f t="shared" si="51"/>
        <v>4333602.5999999996</v>
      </c>
    </row>
    <row r="812" spans="1:43" x14ac:dyDescent="0.25">
      <c r="A812" s="2">
        <v>14</v>
      </c>
      <c r="B812" s="2">
        <v>2019</v>
      </c>
      <c r="C812" s="2">
        <v>6</v>
      </c>
      <c r="D812" s="4">
        <v>14287.5</v>
      </c>
      <c r="E812" s="4">
        <v>56326</v>
      </c>
      <c r="F812" s="4">
        <v>53446.8</v>
      </c>
      <c r="G812" s="2">
        <v>68.8</v>
      </c>
      <c r="H812" s="4">
        <v>2473.4</v>
      </c>
      <c r="I812" s="2">
        <v>0</v>
      </c>
      <c r="J812" s="2">
        <v>0</v>
      </c>
      <c r="K812" s="4">
        <v>4579.6000000000004</v>
      </c>
      <c r="L812" s="4">
        <v>6206.7</v>
      </c>
      <c r="M812" s="2">
        <v>0</v>
      </c>
      <c r="N812" s="2">
        <v>0</v>
      </c>
      <c r="O812" s="2">
        <v>113.5</v>
      </c>
      <c r="P812" s="4">
        <v>10608.5</v>
      </c>
      <c r="Q812" s="4">
        <v>33398.199999999997</v>
      </c>
      <c r="R812" s="4">
        <v>10473.200000000001</v>
      </c>
      <c r="S812" s="2">
        <v>0</v>
      </c>
      <c r="T812" s="2">
        <v>0</v>
      </c>
      <c r="U812" s="2">
        <v>0</v>
      </c>
      <c r="V812" s="2">
        <v>450.4</v>
      </c>
      <c r="W812" s="2">
        <v>0</v>
      </c>
      <c r="X812" s="2">
        <v>285.89999999999998</v>
      </c>
      <c r="Y812" s="4">
        <v>11397.3</v>
      </c>
      <c r="Z812" s="4">
        <v>150684.9</v>
      </c>
      <c r="AA812" s="4">
        <v>217333.2</v>
      </c>
      <c r="AB812" s="4">
        <v>112181.3</v>
      </c>
      <c r="AC812" s="4">
        <v>163549.1</v>
      </c>
      <c r="AD812" s="4">
        <v>117512.6</v>
      </c>
      <c r="AE812" s="2">
        <v>0</v>
      </c>
      <c r="AF812" s="2">
        <v>0</v>
      </c>
      <c r="AG812" s="2">
        <v>0</v>
      </c>
      <c r="AH812" s="2">
        <v>0</v>
      </c>
      <c r="AI812" s="2">
        <v>0</v>
      </c>
      <c r="AJ812" s="2">
        <v>0</v>
      </c>
      <c r="AK812" s="4">
        <v>3486308.2</v>
      </c>
      <c r="AL812" s="2">
        <v>0</v>
      </c>
      <c r="AM812" s="2">
        <v>0</v>
      </c>
      <c r="AN812" s="3">
        <f t="shared" si="52"/>
        <v>137388.80000000002</v>
      </c>
      <c r="AO812">
        <f t="shared" si="53"/>
        <v>827988.1</v>
      </c>
      <c r="AP812">
        <f t="shared" si="54"/>
        <v>3486308.2</v>
      </c>
      <c r="AQ812" s="3">
        <f t="shared" si="51"/>
        <v>4451685.1000000006</v>
      </c>
    </row>
    <row r="813" spans="1:43" x14ac:dyDescent="0.25">
      <c r="A813" s="2">
        <v>14</v>
      </c>
      <c r="B813" s="2">
        <v>2019</v>
      </c>
      <c r="C813" s="2">
        <v>7</v>
      </c>
      <c r="D813" s="4">
        <v>13534</v>
      </c>
      <c r="E813" s="4">
        <v>50710.8</v>
      </c>
      <c r="F813" s="4">
        <v>48371.199999999997</v>
      </c>
      <c r="G813" s="2">
        <v>63.5</v>
      </c>
      <c r="H813" s="4">
        <v>1611.8</v>
      </c>
      <c r="I813" s="2">
        <v>5.4</v>
      </c>
      <c r="J813" s="2">
        <v>0</v>
      </c>
      <c r="K813" s="4">
        <v>3664.1</v>
      </c>
      <c r="L813" s="4">
        <v>4303.1000000000004</v>
      </c>
      <c r="M813" s="2">
        <v>0</v>
      </c>
      <c r="N813" s="2">
        <v>0</v>
      </c>
      <c r="O813" s="2">
        <v>121.1</v>
      </c>
      <c r="P813" s="4">
        <v>11569.2</v>
      </c>
      <c r="Q813" s="4">
        <v>33913.800000000003</v>
      </c>
      <c r="R813" s="4">
        <v>6177.2</v>
      </c>
      <c r="S813" s="2">
        <v>0</v>
      </c>
      <c r="T813" s="2">
        <v>0</v>
      </c>
      <c r="U813" s="2">
        <v>0</v>
      </c>
      <c r="V813" s="2">
        <v>413.2</v>
      </c>
      <c r="W813" s="2">
        <v>0</v>
      </c>
      <c r="X813" s="2">
        <v>271.10000000000002</v>
      </c>
      <c r="Y813" s="4">
        <v>12776.2</v>
      </c>
      <c r="Z813" s="4">
        <v>140445.4</v>
      </c>
      <c r="AA813" s="4">
        <v>203340.79999999999</v>
      </c>
      <c r="AB813" s="4">
        <v>144339.1</v>
      </c>
      <c r="AC813" s="4">
        <v>166407.9</v>
      </c>
      <c r="AD813" s="4">
        <v>191739.6</v>
      </c>
      <c r="AE813" s="2">
        <v>0</v>
      </c>
      <c r="AF813" s="2">
        <v>0</v>
      </c>
      <c r="AG813" s="2">
        <v>0</v>
      </c>
      <c r="AH813" s="2">
        <v>0</v>
      </c>
      <c r="AI813" s="2">
        <v>0</v>
      </c>
      <c r="AJ813" s="2">
        <v>0</v>
      </c>
      <c r="AK813" s="4">
        <v>3920763.2</v>
      </c>
      <c r="AL813" s="2">
        <v>0</v>
      </c>
      <c r="AM813" s="2">
        <v>0</v>
      </c>
      <c r="AN813" s="3">
        <f t="shared" si="52"/>
        <v>122263.90000000001</v>
      </c>
      <c r="AO813">
        <f t="shared" si="53"/>
        <v>911514.6</v>
      </c>
      <c r="AP813">
        <f t="shared" si="54"/>
        <v>3920763.2</v>
      </c>
      <c r="AQ813" s="3">
        <f t="shared" si="51"/>
        <v>4954541.7</v>
      </c>
    </row>
    <row r="814" spans="1:43" x14ac:dyDescent="0.25">
      <c r="A814" s="2">
        <v>14</v>
      </c>
      <c r="B814" s="2">
        <v>2019</v>
      </c>
      <c r="C814" s="2">
        <v>8</v>
      </c>
      <c r="D814" s="4">
        <v>13231.9</v>
      </c>
      <c r="E814" s="4">
        <v>49179.9</v>
      </c>
      <c r="F814" s="4">
        <v>47117.7</v>
      </c>
      <c r="G814" s="2">
        <v>83.5</v>
      </c>
      <c r="H814" s="4">
        <v>1303.3</v>
      </c>
      <c r="I814" s="2">
        <v>7.8</v>
      </c>
      <c r="J814" s="2">
        <v>0</v>
      </c>
      <c r="K814" s="4">
        <v>3453.3</v>
      </c>
      <c r="L814" s="4">
        <v>4489.2</v>
      </c>
      <c r="M814" s="2">
        <v>0</v>
      </c>
      <c r="N814" s="2">
        <v>0</v>
      </c>
      <c r="O814" s="2">
        <v>129.9</v>
      </c>
      <c r="P814" s="4">
        <v>10811.5</v>
      </c>
      <c r="Q814" s="4">
        <v>32699.9</v>
      </c>
      <c r="R814" s="4">
        <v>7738.3</v>
      </c>
      <c r="S814" s="2">
        <v>0</v>
      </c>
      <c r="T814" s="2">
        <v>0</v>
      </c>
      <c r="U814" s="2">
        <v>0</v>
      </c>
      <c r="V814" s="2">
        <v>413.2</v>
      </c>
      <c r="W814" s="2">
        <v>0</v>
      </c>
      <c r="X814" s="2">
        <v>265.7</v>
      </c>
      <c r="Y814" s="4">
        <v>12366.1</v>
      </c>
      <c r="Z814" s="4">
        <v>148266</v>
      </c>
      <c r="AA814" s="4">
        <v>208271.6</v>
      </c>
      <c r="AB814" s="4">
        <v>154686.1</v>
      </c>
      <c r="AC814" s="4">
        <v>226562</v>
      </c>
      <c r="AD814" s="4">
        <v>131711.5</v>
      </c>
      <c r="AE814" s="2">
        <v>0</v>
      </c>
      <c r="AF814" s="2">
        <v>0</v>
      </c>
      <c r="AG814" s="2">
        <v>0</v>
      </c>
      <c r="AH814" s="2">
        <v>0</v>
      </c>
      <c r="AI814" s="2">
        <v>0</v>
      </c>
      <c r="AJ814" s="2">
        <v>0</v>
      </c>
      <c r="AK814" s="4">
        <v>4018446.6</v>
      </c>
      <c r="AL814" s="2">
        <v>0</v>
      </c>
      <c r="AM814" s="2">
        <v>0</v>
      </c>
      <c r="AN814" s="3">
        <f t="shared" si="52"/>
        <v>118866.6</v>
      </c>
      <c r="AO814">
        <f t="shared" si="53"/>
        <v>933921.8</v>
      </c>
      <c r="AP814">
        <f t="shared" si="54"/>
        <v>4018446.6</v>
      </c>
      <c r="AQ814" s="3">
        <f t="shared" si="51"/>
        <v>5071235</v>
      </c>
    </row>
    <row r="815" spans="1:43" x14ac:dyDescent="0.25">
      <c r="A815" s="2">
        <v>14</v>
      </c>
      <c r="B815" s="2">
        <v>2019</v>
      </c>
      <c r="C815" s="2">
        <v>9</v>
      </c>
      <c r="D815" s="4">
        <v>14366.5</v>
      </c>
      <c r="E815" s="4">
        <v>53613.599999999999</v>
      </c>
      <c r="F815" s="4">
        <v>51950.8</v>
      </c>
      <c r="G815" s="2">
        <v>65.5</v>
      </c>
      <c r="H815" s="4">
        <v>1484.1</v>
      </c>
      <c r="I815" s="2">
        <v>8.9</v>
      </c>
      <c r="J815" s="2">
        <v>0</v>
      </c>
      <c r="K815" s="4">
        <v>2966.4</v>
      </c>
      <c r="L815" s="4">
        <v>4461</v>
      </c>
      <c r="M815" s="2">
        <v>0</v>
      </c>
      <c r="N815" s="2">
        <v>0</v>
      </c>
      <c r="O815" s="2">
        <v>131.80000000000001</v>
      </c>
      <c r="P815" s="4">
        <v>11942.1</v>
      </c>
      <c r="Q815" s="4">
        <v>34015.300000000003</v>
      </c>
      <c r="R815" s="4">
        <v>9238.1</v>
      </c>
      <c r="S815" s="2">
        <v>0</v>
      </c>
      <c r="T815" s="2">
        <v>0</v>
      </c>
      <c r="U815" s="2">
        <v>0</v>
      </c>
      <c r="V815" s="2">
        <v>485.6</v>
      </c>
      <c r="W815" s="2">
        <v>0</v>
      </c>
      <c r="X815" s="2">
        <v>297.5</v>
      </c>
      <c r="Y815" s="4">
        <v>12185.6</v>
      </c>
      <c r="Z815" s="4">
        <v>156204.29999999999</v>
      </c>
      <c r="AA815" s="4">
        <v>214077.3</v>
      </c>
      <c r="AB815" s="4">
        <v>164913.60000000001</v>
      </c>
      <c r="AC815" s="4">
        <v>292795.7</v>
      </c>
      <c r="AD815" s="4">
        <v>138417.4</v>
      </c>
      <c r="AE815" s="2">
        <v>0</v>
      </c>
      <c r="AF815" s="2">
        <v>0</v>
      </c>
      <c r="AG815" s="2">
        <v>0</v>
      </c>
      <c r="AH815" s="2">
        <v>0</v>
      </c>
      <c r="AI815" s="2">
        <v>0</v>
      </c>
      <c r="AJ815" s="2">
        <v>0</v>
      </c>
      <c r="AK815" s="4">
        <v>3239291.5</v>
      </c>
      <c r="AL815" s="2">
        <v>0</v>
      </c>
      <c r="AM815" s="2">
        <v>0</v>
      </c>
      <c r="AN815" s="3">
        <f t="shared" si="52"/>
        <v>128916.8</v>
      </c>
      <c r="AO815">
        <f t="shared" si="53"/>
        <v>1034704.2999999999</v>
      </c>
      <c r="AP815">
        <f t="shared" si="54"/>
        <v>3239291.5</v>
      </c>
      <c r="AQ815" s="3">
        <f t="shared" si="51"/>
        <v>4402912.5999999996</v>
      </c>
    </row>
    <row r="816" spans="1:43" x14ac:dyDescent="0.25">
      <c r="A816" s="2">
        <v>14</v>
      </c>
      <c r="B816" s="2">
        <v>2019</v>
      </c>
      <c r="C816" s="2">
        <v>10</v>
      </c>
      <c r="D816" s="4">
        <v>12721</v>
      </c>
      <c r="E816" s="4">
        <v>45068.2</v>
      </c>
      <c r="F816" s="4">
        <v>44932.6</v>
      </c>
      <c r="G816" s="2">
        <v>61.2</v>
      </c>
      <c r="H816" s="2">
        <v>930.3</v>
      </c>
      <c r="I816" s="2">
        <v>8.9</v>
      </c>
      <c r="J816" s="2">
        <v>0</v>
      </c>
      <c r="K816" s="4">
        <v>2995.8</v>
      </c>
      <c r="L816" s="4">
        <v>4373.3</v>
      </c>
      <c r="M816" s="2">
        <v>0</v>
      </c>
      <c r="N816" s="2">
        <v>0</v>
      </c>
      <c r="O816" s="2">
        <v>219.8</v>
      </c>
      <c r="P816" s="4">
        <v>10816.5</v>
      </c>
      <c r="Q816" s="4">
        <v>33616.9</v>
      </c>
      <c r="R816" s="4">
        <v>10561.7</v>
      </c>
      <c r="S816" s="2">
        <v>0</v>
      </c>
      <c r="T816" s="2">
        <v>0</v>
      </c>
      <c r="U816" s="2">
        <v>0</v>
      </c>
      <c r="V816" s="2">
        <v>414.2</v>
      </c>
      <c r="W816" s="2">
        <v>0</v>
      </c>
      <c r="X816" s="2">
        <v>253</v>
      </c>
      <c r="Y816" s="4">
        <v>11450.8</v>
      </c>
      <c r="Z816" s="4">
        <v>133383.9</v>
      </c>
      <c r="AA816" s="4">
        <v>220548.3</v>
      </c>
      <c r="AB816" s="4">
        <v>183989.9</v>
      </c>
      <c r="AC816" s="4">
        <v>111114.1</v>
      </c>
      <c r="AD816" s="4">
        <v>122767.1</v>
      </c>
      <c r="AE816" s="2">
        <v>0</v>
      </c>
      <c r="AF816" s="2">
        <v>0</v>
      </c>
      <c r="AG816" s="2">
        <v>0</v>
      </c>
      <c r="AH816" s="2">
        <v>0</v>
      </c>
      <c r="AI816" s="2">
        <v>0</v>
      </c>
      <c r="AJ816" s="2">
        <v>0</v>
      </c>
      <c r="AK816" s="4">
        <v>3030895.4</v>
      </c>
      <c r="AL816" s="2">
        <v>0</v>
      </c>
      <c r="AM816" s="2">
        <v>0</v>
      </c>
      <c r="AN816" s="3">
        <f t="shared" si="52"/>
        <v>111091.29999999999</v>
      </c>
      <c r="AO816">
        <f t="shared" si="53"/>
        <v>839136.2</v>
      </c>
      <c r="AP816">
        <f t="shared" si="54"/>
        <v>3030895.4</v>
      </c>
      <c r="AQ816" s="3">
        <f t="shared" si="51"/>
        <v>3981122.9</v>
      </c>
    </row>
    <row r="817" spans="1:43" x14ac:dyDescent="0.25">
      <c r="A817" s="2">
        <v>14</v>
      </c>
      <c r="B817" s="2">
        <v>2019</v>
      </c>
      <c r="C817" s="2">
        <v>11</v>
      </c>
      <c r="D817" s="4">
        <v>18509.400000000001</v>
      </c>
      <c r="E817" s="4">
        <v>64248.2</v>
      </c>
      <c r="F817" s="4">
        <v>71958.600000000006</v>
      </c>
      <c r="G817" s="2">
        <v>689.8</v>
      </c>
      <c r="H817" s="4">
        <v>2532.6</v>
      </c>
      <c r="I817" s="2">
        <v>12.4</v>
      </c>
      <c r="J817" s="2">
        <v>0</v>
      </c>
      <c r="K817" s="4">
        <v>12521.1</v>
      </c>
      <c r="L817" s="4">
        <v>15870.3</v>
      </c>
      <c r="M817" s="2">
        <v>0</v>
      </c>
      <c r="N817" s="2">
        <v>0</v>
      </c>
      <c r="O817" s="2">
        <v>162.6</v>
      </c>
      <c r="P817" s="4">
        <v>13515</v>
      </c>
      <c r="Q817" s="4">
        <v>40899.599999999999</v>
      </c>
      <c r="R817" s="4">
        <v>10403.1</v>
      </c>
      <c r="S817" s="2">
        <v>0</v>
      </c>
      <c r="T817" s="2">
        <v>0</v>
      </c>
      <c r="U817" s="2">
        <v>0</v>
      </c>
      <c r="V817" s="2">
        <v>402.2</v>
      </c>
      <c r="W817" s="2">
        <v>0</v>
      </c>
      <c r="X817" s="2">
        <v>397.5</v>
      </c>
      <c r="Y817" s="4">
        <v>18964.099999999999</v>
      </c>
      <c r="Z817" s="4">
        <v>163557.4</v>
      </c>
      <c r="AA817" s="4">
        <v>265780.3</v>
      </c>
      <c r="AB817" s="4">
        <v>153970.70000000001</v>
      </c>
      <c r="AC817" s="4">
        <v>223318</v>
      </c>
      <c r="AD817" s="4">
        <v>134623</v>
      </c>
      <c r="AE817" s="2">
        <v>0</v>
      </c>
      <c r="AF817" s="2">
        <v>0</v>
      </c>
      <c r="AG817" s="2">
        <v>0</v>
      </c>
      <c r="AH817" s="2">
        <v>0</v>
      </c>
      <c r="AI817" s="2">
        <v>0</v>
      </c>
      <c r="AJ817" s="2">
        <v>0</v>
      </c>
      <c r="AK817" s="4">
        <v>3685699.8</v>
      </c>
      <c r="AL817" s="2">
        <v>0</v>
      </c>
      <c r="AM817" s="2">
        <v>0</v>
      </c>
      <c r="AN817" s="3">
        <f t="shared" si="52"/>
        <v>186342.39999999999</v>
      </c>
      <c r="AO817">
        <f t="shared" si="53"/>
        <v>1025993.5</v>
      </c>
      <c r="AP817">
        <f t="shared" si="54"/>
        <v>3685699.8</v>
      </c>
      <c r="AQ817" s="3">
        <f t="shared" si="51"/>
        <v>4898035.6999999993</v>
      </c>
    </row>
    <row r="818" spans="1:43" x14ac:dyDescent="0.25">
      <c r="A818" s="2">
        <v>14</v>
      </c>
      <c r="B818" s="2">
        <v>2019</v>
      </c>
      <c r="C818" s="2">
        <v>12</v>
      </c>
      <c r="D818" s="4">
        <v>30580.799999999999</v>
      </c>
      <c r="E818" s="4">
        <v>103316.6</v>
      </c>
      <c r="F818" s="4">
        <v>124271.8</v>
      </c>
      <c r="G818" s="2">
        <v>264.60000000000002</v>
      </c>
      <c r="H818" s="4">
        <v>4524.8</v>
      </c>
      <c r="I818" s="2">
        <v>508.6</v>
      </c>
      <c r="J818" s="2">
        <v>0</v>
      </c>
      <c r="K818" s="4">
        <v>21679.7</v>
      </c>
      <c r="L818" s="4">
        <v>35986.800000000003</v>
      </c>
      <c r="M818" s="2">
        <v>0</v>
      </c>
      <c r="N818" s="2">
        <v>0</v>
      </c>
      <c r="O818" s="2">
        <v>235.9</v>
      </c>
      <c r="P818" s="4">
        <v>22950.7</v>
      </c>
      <c r="Q818" s="4">
        <v>48513.8</v>
      </c>
      <c r="R818" s="4">
        <v>13709.8</v>
      </c>
      <c r="S818" s="2">
        <v>16.600000000000001</v>
      </c>
      <c r="T818" s="2">
        <v>0</v>
      </c>
      <c r="U818" s="2">
        <v>0</v>
      </c>
      <c r="V818" s="2">
        <v>449.4</v>
      </c>
      <c r="W818" s="2">
        <v>0</v>
      </c>
      <c r="X818" s="2">
        <v>496.9</v>
      </c>
      <c r="Y818" s="4">
        <v>29665.8</v>
      </c>
      <c r="Z818" s="4">
        <v>202227.1</v>
      </c>
      <c r="AA818" s="4">
        <v>347460.8</v>
      </c>
      <c r="AB818" s="4">
        <v>181122.7</v>
      </c>
      <c r="AC818" s="4">
        <v>210929.6</v>
      </c>
      <c r="AD818" s="4">
        <v>133517</v>
      </c>
      <c r="AE818" s="2">
        <v>0</v>
      </c>
      <c r="AF818" s="2">
        <v>0</v>
      </c>
      <c r="AG818" s="2">
        <v>0</v>
      </c>
      <c r="AH818" s="2">
        <v>0</v>
      </c>
      <c r="AI818" s="2">
        <v>0</v>
      </c>
      <c r="AJ818" s="2">
        <v>0</v>
      </c>
      <c r="AK818" s="4">
        <v>4034223.6</v>
      </c>
      <c r="AL818" s="2">
        <v>0</v>
      </c>
      <c r="AM818" s="2">
        <v>0</v>
      </c>
      <c r="AN818" s="3">
        <f t="shared" si="52"/>
        <v>321133.7</v>
      </c>
      <c r="AO818">
        <f t="shared" si="53"/>
        <v>1191296.1000000001</v>
      </c>
      <c r="AP818">
        <f t="shared" si="54"/>
        <v>4034223.6</v>
      </c>
      <c r="AQ818" s="3">
        <f t="shared" si="51"/>
        <v>5546653.4000000004</v>
      </c>
    </row>
    <row r="819" spans="1:43" x14ac:dyDescent="0.25">
      <c r="A819" s="2">
        <v>15</v>
      </c>
      <c r="B819" s="2">
        <v>2019</v>
      </c>
      <c r="C819" s="2">
        <v>1</v>
      </c>
      <c r="D819" s="4">
        <v>69483.3</v>
      </c>
      <c r="E819" s="4">
        <v>692650.6</v>
      </c>
      <c r="F819" s="4">
        <v>596800.1</v>
      </c>
      <c r="G819" s="2">
        <v>82.8</v>
      </c>
      <c r="H819" s="4">
        <v>5966.4</v>
      </c>
      <c r="I819" s="2">
        <v>0</v>
      </c>
      <c r="J819" s="2">
        <v>-2</v>
      </c>
      <c r="K819" s="4">
        <v>4473.7</v>
      </c>
      <c r="L819" s="4">
        <v>26494.799999999999</v>
      </c>
      <c r="M819" s="2">
        <v>0</v>
      </c>
      <c r="N819" s="2">
        <v>430.8</v>
      </c>
      <c r="O819" s="2">
        <v>454.3</v>
      </c>
      <c r="P819" s="4">
        <v>21822.2</v>
      </c>
      <c r="Q819" s="4">
        <v>34041</v>
      </c>
      <c r="R819" s="4">
        <v>24277.3</v>
      </c>
      <c r="S819" s="4">
        <v>21412.9</v>
      </c>
      <c r="T819" s="2">
        <v>0</v>
      </c>
      <c r="U819" s="2">
        <v>0</v>
      </c>
      <c r="V819" s="2">
        <v>994</v>
      </c>
      <c r="W819" s="2">
        <v>0</v>
      </c>
      <c r="X819" s="2">
        <v>208.4</v>
      </c>
      <c r="Y819" s="4">
        <v>23477.8</v>
      </c>
      <c r="Z819" s="4">
        <v>353823.3</v>
      </c>
      <c r="AA819" s="4">
        <v>477398.6</v>
      </c>
      <c r="AB819" s="4">
        <v>236019</v>
      </c>
      <c r="AC819" s="4">
        <v>276594.3</v>
      </c>
      <c r="AD819" s="4">
        <v>397313.8</v>
      </c>
      <c r="AE819" s="2">
        <v>0</v>
      </c>
      <c r="AF819" s="4">
        <v>346403.2</v>
      </c>
      <c r="AG819" s="2">
        <v>0</v>
      </c>
      <c r="AH819" s="2">
        <v>0</v>
      </c>
      <c r="AI819" s="2">
        <v>0</v>
      </c>
      <c r="AJ819" s="2">
        <v>0</v>
      </c>
      <c r="AK819" s="2">
        <v>0</v>
      </c>
      <c r="AL819" s="4">
        <v>42961.2</v>
      </c>
      <c r="AM819" s="2">
        <v>0</v>
      </c>
      <c r="AN819" s="3">
        <f t="shared" si="52"/>
        <v>1395949.7</v>
      </c>
      <c r="AO819">
        <f t="shared" si="53"/>
        <v>1868267.7000000002</v>
      </c>
      <c r="AP819">
        <f t="shared" si="54"/>
        <v>389364.4</v>
      </c>
      <c r="AQ819" s="3">
        <f t="shared" si="51"/>
        <v>3653581.8000000003</v>
      </c>
    </row>
    <row r="820" spans="1:43" x14ac:dyDescent="0.25">
      <c r="A820" s="2">
        <v>15</v>
      </c>
      <c r="B820" s="2">
        <v>2019</v>
      </c>
      <c r="C820" s="2">
        <v>2</v>
      </c>
      <c r="D820" s="4">
        <v>81835.399999999994</v>
      </c>
      <c r="E820" s="4">
        <v>756146.2</v>
      </c>
      <c r="F820" s="4">
        <v>648686.6</v>
      </c>
      <c r="G820" s="2">
        <v>100.6</v>
      </c>
      <c r="H820" s="4">
        <v>4917.5</v>
      </c>
      <c r="I820" s="2">
        <v>0</v>
      </c>
      <c r="J820" s="2">
        <v>0</v>
      </c>
      <c r="K820" s="4">
        <v>3661.6</v>
      </c>
      <c r="L820" s="4">
        <v>24696.7</v>
      </c>
      <c r="M820" s="2">
        <v>0</v>
      </c>
      <c r="N820" s="2">
        <v>419.6</v>
      </c>
      <c r="O820" s="2">
        <v>546.20000000000005</v>
      </c>
      <c r="P820" s="4">
        <v>28313.200000000001</v>
      </c>
      <c r="Q820" s="4">
        <v>34199.1</v>
      </c>
      <c r="R820" s="4">
        <v>25888.400000000001</v>
      </c>
      <c r="S820" s="4">
        <v>22612.6</v>
      </c>
      <c r="T820" s="2">
        <v>0</v>
      </c>
      <c r="U820" s="4">
        <v>8792.1</v>
      </c>
      <c r="V820" s="4">
        <v>1203</v>
      </c>
      <c r="W820" s="2">
        <v>0</v>
      </c>
      <c r="X820" s="2">
        <v>177.3</v>
      </c>
      <c r="Y820" s="4">
        <v>25004.9</v>
      </c>
      <c r="Z820" s="4">
        <v>345907.1</v>
      </c>
      <c r="AA820" s="4">
        <v>444127.5</v>
      </c>
      <c r="AB820" s="4">
        <v>209601</v>
      </c>
      <c r="AC820" s="4">
        <v>205467.1</v>
      </c>
      <c r="AD820" s="4">
        <v>337683.9</v>
      </c>
      <c r="AE820" s="2">
        <v>0</v>
      </c>
      <c r="AF820" s="4">
        <v>245117.6</v>
      </c>
      <c r="AG820" s="2">
        <v>0</v>
      </c>
      <c r="AH820" s="2">
        <v>0</v>
      </c>
      <c r="AI820" s="2">
        <v>0</v>
      </c>
      <c r="AJ820" s="2">
        <v>0</v>
      </c>
      <c r="AK820" s="2">
        <v>0</v>
      </c>
      <c r="AL820" s="4">
        <v>41995.199999999997</v>
      </c>
      <c r="AM820" s="2">
        <v>0</v>
      </c>
      <c r="AN820" s="3">
        <f t="shared" si="52"/>
        <v>1520044.6</v>
      </c>
      <c r="AO820">
        <f t="shared" si="53"/>
        <v>1689943</v>
      </c>
      <c r="AP820">
        <f t="shared" si="54"/>
        <v>287112.8</v>
      </c>
      <c r="AQ820" s="3">
        <f t="shared" si="51"/>
        <v>3497100.4</v>
      </c>
    </row>
    <row r="821" spans="1:43" x14ac:dyDescent="0.25">
      <c r="A821" s="2">
        <v>15</v>
      </c>
      <c r="B821" s="2">
        <v>2019</v>
      </c>
      <c r="C821" s="2">
        <v>3</v>
      </c>
      <c r="D821" s="4">
        <v>48324.1</v>
      </c>
      <c r="E821" s="4">
        <v>368946.5</v>
      </c>
      <c r="F821" s="4">
        <v>320953.2</v>
      </c>
      <c r="G821" s="2">
        <v>88.3</v>
      </c>
      <c r="H821" s="4">
        <v>4312.8999999999996</v>
      </c>
      <c r="I821" s="2">
        <v>0</v>
      </c>
      <c r="J821" s="2">
        <v>0</v>
      </c>
      <c r="K821" s="4">
        <v>2507.1999999999998</v>
      </c>
      <c r="L821" s="4">
        <v>16256.5</v>
      </c>
      <c r="M821" s="2">
        <v>0</v>
      </c>
      <c r="N821" s="2">
        <v>379.6</v>
      </c>
      <c r="O821" s="2">
        <v>597.5</v>
      </c>
      <c r="P821" s="4">
        <v>15520.6</v>
      </c>
      <c r="Q821" s="4">
        <v>26951.8</v>
      </c>
      <c r="R821" s="4">
        <v>24025.4</v>
      </c>
      <c r="S821" s="4">
        <v>18391.099999999999</v>
      </c>
      <c r="T821" s="2">
        <v>0</v>
      </c>
      <c r="U821" s="2">
        <v>0</v>
      </c>
      <c r="V821" s="4">
        <v>1639.5</v>
      </c>
      <c r="W821" s="2">
        <v>0</v>
      </c>
      <c r="X821" s="2">
        <v>196.3</v>
      </c>
      <c r="Y821" s="4">
        <v>16038.7</v>
      </c>
      <c r="Z821" s="4">
        <v>278450.40000000002</v>
      </c>
      <c r="AA821" s="4">
        <v>382160</v>
      </c>
      <c r="AB821" s="4">
        <v>208733.9</v>
      </c>
      <c r="AC821" s="4">
        <v>285750.5</v>
      </c>
      <c r="AD821" s="4">
        <v>341317.6</v>
      </c>
      <c r="AE821" s="2">
        <v>0</v>
      </c>
      <c r="AF821" s="4">
        <v>246022.39999999999</v>
      </c>
      <c r="AG821" s="2">
        <v>0</v>
      </c>
      <c r="AH821" s="2">
        <v>0</v>
      </c>
      <c r="AI821" s="2">
        <v>0</v>
      </c>
      <c r="AJ821" s="2">
        <v>0</v>
      </c>
      <c r="AK821" s="2">
        <v>0</v>
      </c>
      <c r="AL821" s="4">
        <v>13936</v>
      </c>
      <c r="AM821" s="2">
        <v>0</v>
      </c>
      <c r="AN821" s="3">
        <f t="shared" si="52"/>
        <v>761388.70000000007</v>
      </c>
      <c r="AO821">
        <f t="shared" si="53"/>
        <v>1600152.9</v>
      </c>
      <c r="AP821">
        <f t="shared" si="54"/>
        <v>259958.39999999999</v>
      </c>
      <c r="AQ821" s="3">
        <f t="shared" si="51"/>
        <v>2621500</v>
      </c>
    </row>
    <row r="822" spans="1:43" x14ac:dyDescent="0.25">
      <c r="A822" s="2">
        <v>15</v>
      </c>
      <c r="B822" s="2">
        <v>2019</v>
      </c>
      <c r="C822" s="2">
        <v>4</v>
      </c>
      <c r="D822" s="4">
        <v>42617.1</v>
      </c>
      <c r="E822" s="4">
        <v>294072.7</v>
      </c>
      <c r="F822" s="4">
        <v>274565.3</v>
      </c>
      <c r="G822" s="2">
        <v>71.900000000000006</v>
      </c>
      <c r="H822" s="4">
        <v>4190.3999999999996</v>
      </c>
      <c r="I822" s="2">
        <v>0</v>
      </c>
      <c r="J822" s="2">
        <v>0</v>
      </c>
      <c r="K822" s="4">
        <v>1974.2</v>
      </c>
      <c r="L822" s="4">
        <v>14069.8</v>
      </c>
      <c r="M822" s="2">
        <v>0</v>
      </c>
      <c r="N822" s="2">
        <v>391.6</v>
      </c>
      <c r="O822" s="2">
        <v>674.3</v>
      </c>
      <c r="P822" s="4">
        <v>13410.9</v>
      </c>
      <c r="Q822" s="4">
        <v>27383.4</v>
      </c>
      <c r="R822" s="4">
        <v>23385.200000000001</v>
      </c>
      <c r="S822" s="4">
        <v>23732.6</v>
      </c>
      <c r="T822" s="2">
        <v>341.7</v>
      </c>
      <c r="U822" s="2">
        <v>0</v>
      </c>
      <c r="V822" s="4">
        <v>1607.1</v>
      </c>
      <c r="W822" s="2">
        <v>0</v>
      </c>
      <c r="X822" s="2">
        <v>189.9</v>
      </c>
      <c r="Y822" s="4">
        <v>14007.4</v>
      </c>
      <c r="Z822" s="4">
        <v>262000.9</v>
      </c>
      <c r="AA822" s="4">
        <v>355448.9</v>
      </c>
      <c r="AB822" s="4">
        <v>202368.2</v>
      </c>
      <c r="AC822" s="4">
        <v>241277.8</v>
      </c>
      <c r="AD822" s="4">
        <v>322649.59999999998</v>
      </c>
      <c r="AE822" s="2">
        <v>0</v>
      </c>
      <c r="AF822" s="4">
        <v>243131.2</v>
      </c>
      <c r="AG822" s="2">
        <v>0</v>
      </c>
      <c r="AH822" s="2">
        <v>0</v>
      </c>
      <c r="AI822" s="2">
        <v>0</v>
      </c>
      <c r="AJ822" s="2">
        <v>0</v>
      </c>
      <c r="AK822" s="2">
        <v>0</v>
      </c>
      <c r="AL822" s="4">
        <v>13322.4</v>
      </c>
      <c r="AM822" s="2">
        <v>0</v>
      </c>
      <c r="AN822" s="3">
        <f t="shared" si="52"/>
        <v>631561.4</v>
      </c>
      <c r="AO822">
        <f t="shared" si="53"/>
        <v>1488869.5</v>
      </c>
      <c r="AP822">
        <f t="shared" si="54"/>
        <v>256453.6</v>
      </c>
      <c r="AQ822" s="3">
        <f t="shared" si="51"/>
        <v>2376884.5</v>
      </c>
    </row>
    <row r="823" spans="1:43" x14ac:dyDescent="0.25">
      <c r="A823" s="2">
        <v>15</v>
      </c>
      <c r="B823" s="2">
        <v>2019</v>
      </c>
      <c r="C823" s="2">
        <v>5</v>
      </c>
      <c r="D823" s="4">
        <v>31769.9</v>
      </c>
      <c r="E823" s="4">
        <v>209632.5</v>
      </c>
      <c r="F823" s="4">
        <v>187741.2</v>
      </c>
      <c r="G823" s="2">
        <v>100.3</v>
      </c>
      <c r="H823" s="4">
        <v>2815.8</v>
      </c>
      <c r="I823" s="2">
        <v>0</v>
      </c>
      <c r="J823" s="2">
        <v>0</v>
      </c>
      <c r="K823" s="4">
        <v>1102.7</v>
      </c>
      <c r="L823" s="4">
        <v>8429.2999999999993</v>
      </c>
      <c r="M823" s="2">
        <v>0</v>
      </c>
      <c r="N823" s="2">
        <v>417.6</v>
      </c>
      <c r="O823" s="2">
        <v>649.6</v>
      </c>
      <c r="P823" s="4">
        <v>11999.7</v>
      </c>
      <c r="Q823" s="4">
        <v>24903.5</v>
      </c>
      <c r="R823" s="4">
        <v>18029.3</v>
      </c>
      <c r="S823" s="4">
        <v>18953</v>
      </c>
      <c r="T823" s="2">
        <v>0</v>
      </c>
      <c r="U823" s="2">
        <v>0</v>
      </c>
      <c r="V823" s="4">
        <v>1759.1</v>
      </c>
      <c r="W823" s="2">
        <v>0</v>
      </c>
      <c r="X823" s="2">
        <v>240.3</v>
      </c>
      <c r="Y823" s="4">
        <v>12755.1</v>
      </c>
      <c r="Z823" s="4">
        <v>218291.1</v>
      </c>
      <c r="AA823" s="4">
        <v>324760.40000000002</v>
      </c>
      <c r="AB823" s="4">
        <v>197150.6</v>
      </c>
      <c r="AC823" s="4">
        <v>235888.5</v>
      </c>
      <c r="AD823" s="4">
        <v>301930.5</v>
      </c>
      <c r="AE823" s="2">
        <v>0</v>
      </c>
      <c r="AF823" s="4">
        <v>253681.3</v>
      </c>
      <c r="AG823" s="2">
        <v>0</v>
      </c>
      <c r="AH823" s="2">
        <v>0</v>
      </c>
      <c r="AI823" s="2">
        <v>0</v>
      </c>
      <c r="AJ823" s="2">
        <v>0</v>
      </c>
      <c r="AK823" s="2">
        <v>0</v>
      </c>
      <c r="AL823" s="4">
        <v>8850.4</v>
      </c>
      <c r="AM823" s="2">
        <v>0</v>
      </c>
      <c r="AN823" s="3">
        <f t="shared" si="52"/>
        <v>441591.69999999995</v>
      </c>
      <c r="AO823">
        <f t="shared" si="53"/>
        <v>1367728.3</v>
      </c>
      <c r="AP823">
        <f t="shared" si="54"/>
        <v>262531.7</v>
      </c>
      <c r="AQ823" s="3">
        <f t="shared" si="51"/>
        <v>2071851.7</v>
      </c>
    </row>
    <row r="824" spans="1:43" x14ac:dyDescent="0.25">
      <c r="A824" s="2">
        <v>15</v>
      </c>
      <c r="B824" s="2">
        <v>2019</v>
      </c>
      <c r="C824" s="2">
        <v>6</v>
      </c>
      <c r="D824" s="4">
        <v>24783.4</v>
      </c>
      <c r="E824" s="4">
        <v>168828.9</v>
      </c>
      <c r="F824" s="4">
        <v>138332.20000000001</v>
      </c>
      <c r="G824" s="2">
        <v>85.3</v>
      </c>
      <c r="H824" s="4">
        <v>1839.7</v>
      </c>
      <c r="I824" s="2">
        <v>0</v>
      </c>
      <c r="J824" s="2">
        <v>0</v>
      </c>
      <c r="K824" s="2">
        <v>894</v>
      </c>
      <c r="L824" s="4">
        <v>3968.6</v>
      </c>
      <c r="M824" s="2">
        <v>0</v>
      </c>
      <c r="N824" s="2">
        <v>421</v>
      </c>
      <c r="O824" s="2">
        <v>657.5</v>
      </c>
      <c r="P824" s="4">
        <v>10273.9</v>
      </c>
      <c r="Q824" s="4">
        <v>21170.3</v>
      </c>
      <c r="R824" s="4">
        <v>16276.5</v>
      </c>
      <c r="S824" s="4">
        <v>17463.8</v>
      </c>
      <c r="T824" s="2">
        <v>0</v>
      </c>
      <c r="U824" s="2">
        <v>0</v>
      </c>
      <c r="V824" s="4">
        <v>1741.4</v>
      </c>
      <c r="W824" s="2">
        <v>0</v>
      </c>
      <c r="X824" s="2">
        <v>218.2</v>
      </c>
      <c r="Y824" s="4">
        <v>10755.5</v>
      </c>
      <c r="Z824" s="4">
        <v>186545.5</v>
      </c>
      <c r="AA824" s="4">
        <v>287626.2</v>
      </c>
      <c r="AB824" s="4">
        <v>183747.9</v>
      </c>
      <c r="AC824" s="4">
        <v>283881.40000000002</v>
      </c>
      <c r="AD824" s="4">
        <v>279098.7</v>
      </c>
      <c r="AE824" s="2">
        <v>0</v>
      </c>
      <c r="AF824" s="4">
        <v>229615.1</v>
      </c>
      <c r="AG824" s="2">
        <v>0</v>
      </c>
      <c r="AH824" s="2">
        <v>0</v>
      </c>
      <c r="AI824" s="2">
        <v>0</v>
      </c>
      <c r="AJ824" s="2">
        <v>0</v>
      </c>
      <c r="AK824" s="2">
        <v>0</v>
      </c>
      <c r="AL824" s="4">
        <v>4684.5</v>
      </c>
      <c r="AM824" s="2">
        <v>0</v>
      </c>
      <c r="AN824" s="3">
        <f t="shared" si="52"/>
        <v>338732.1</v>
      </c>
      <c r="AO824">
        <f t="shared" si="53"/>
        <v>1299877.8</v>
      </c>
      <c r="AP824">
        <f t="shared" si="54"/>
        <v>234299.6</v>
      </c>
      <c r="AQ824" s="3">
        <f t="shared" si="51"/>
        <v>1872909.5</v>
      </c>
    </row>
    <row r="825" spans="1:43" x14ac:dyDescent="0.25">
      <c r="A825" s="2">
        <v>15</v>
      </c>
      <c r="B825" s="2">
        <v>2019</v>
      </c>
      <c r="C825" s="2">
        <v>7</v>
      </c>
      <c r="D825" s="4">
        <v>26105.7</v>
      </c>
      <c r="E825" s="4">
        <v>168941.8</v>
      </c>
      <c r="F825" s="4">
        <v>114399.4</v>
      </c>
      <c r="G825" s="2">
        <v>107.3</v>
      </c>
      <c r="H825" s="4">
        <v>1271.0999999999999</v>
      </c>
      <c r="I825" s="2">
        <v>0</v>
      </c>
      <c r="J825" s="2">
        <v>0</v>
      </c>
      <c r="K825" s="2">
        <v>915.2</v>
      </c>
      <c r="L825" s="4">
        <v>3372.9</v>
      </c>
      <c r="M825" s="2">
        <v>0</v>
      </c>
      <c r="N825" s="2">
        <v>405.6</v>
      </c>
      <c r="O825" s="4">
        <v>1115.9000000000001</v>
      </c>
      <c r="P825" s="4">
        <v>9601.7999999999993</v>
      </c>
      <c r="Q825" s="4">
        <v>24376.3</v>
      </c>
      <c r="R825" s="4">
        <v>11339.4</v>
      </c>
      <c r="S825" s="4">
        <v>14460.9</v>
      </c>
      <c r="T825" s="2">
        <v>0</v>
      </c>
      <c r="U825" s="2">
        <v>0</v>
      </c>
      <c r="V825" s="4">
        <v>1559.5</v>
      </c>
      <c r="W825" s="2">
        <v>0</v>
      </c>
      <c r="X825" s="2">
        <v>204.1</v>
      </c>
      <c r="Y825" s="4">
        <v>9442.4</v>
      </c>
      <c r="Z825" s="4">
        <v>169189.8</v>
      </c>
      <c r="AA825" s="4">
        <v>290044.90000000002</v>
      </c>
      <c r="AB825" s="4">
        <v>173574.8</v>
      </c>
      <c r="AC825" s="4">
        <v>281300.8</v>
      </c>
      <c r="AD825" s="4">
        <v>335285.09999999998</v>
      </c>
      <c r="AE825" s="2">
        <v>0</v>
      </c>
      <c r="AF825" s="4">
        <v>315600.90000000002</v>
      </c>
      <c r="AG825" s="2">
        <v>0</v>
      </c>
      <c r="AH825" s="2">
        <v>0</v>
      </c>
      <c r="AI825" s="2">
        <v>0</v>
      </c>
      <c r="AJ825" s="2">
        <v>0</v>
      </c>
      <c r="AK825" s="2">
        <v>0</v>
      </c>
      <c r="AL825" s="4">
        <v>3563.6</v>
      </c>
      <c r="AM825" s="2">
        <v>0</v>
      </c>
      <c r="AN825" s="3">
        <f t="shared" si="52"/>
        <v>315113.40000000002</v>
      </c>
      <c r="AO825">
        <f t="shared" si="53"/>
        <v>1321901.2999999998</v>
      </c>
      <c r="AP825">
        <f t="shared" si="54"/>
        <v>319164.5</v>
      </c>
      <c r="AQ825" s="3">
        <f t="shared" si="51"/>
        <v>1956179.1999999997</v>
      </c>
    </row>
    <row r="826" spans="1:43" x14ac:dyDescent="0.25">
      <c r="A826" s="2">
        <v>15</v>
      </c>
      <c r="B826" s="2">
        <v>2019</v>
      </c>
      <c r="C826" s="2">
        <v>8</v>
      </c>
      <c r="D826" s="4">
        <v>25446</v>
      </c>
      <c r="E826" s="4">
        <v>163842.20000000001</v>
      </c>
      <c r="F826" s="4">
        <v>111040.9</v>
      </c>
      <c r="G826" s="2">
        <v>83.8</v>
      </c>
      <c r="H826" s="4">
        <v>1235.5999999999999</v>
      </c>
      <c r="I826" s="2">
        <v>0</v>
      </c>
      <c r="J826" s="2">
        <v>0</v>
      </c>
      <c r="K826" s="2">
        <v>996.3</v>
      </c>
      <c r="L826" s="4">
        <v>3487</v>
      </c>
      <c r="M826" s="2">
        <v>0</v>
      </c>
      <c r="N826" s="2">
        <v>420.2</v>
      </c>
      <c r="O826" s="2">
        <v>708.3</v>
      </c>
      <c r="P826" s="4">
        <v>9159.7000000000007</v>
      </c>
      <c r="Q826" s="4">
        <v>21356.6</v>
      </c>
      <c r="R826" s="4">
        <v>11715.9</v>
      </c>
      <c r="S826" s="4">
        <v>13389.8</v>
      </c>
      <c r="T826" s="2">
        <v>0</v>
      </c>
      <c r="U826" s="2">
        <v>0</v>
      </c>
      <c r="V826" s="4">
        <v>1022.5</v>
      </c>
      <c r="W826" s="2">
        <v>0</v>
      </c>
      <c r="X826" s="2">
        <v>175.7</v>
      </c>
      <c r="Y826" s="4">
        <v>138865.79999999999</v>
      </c>
      <c r="Z826" s="4">
        <v>170540.3</v>
      </c>
      <c r="AA826" s="4">
        <v>286039.5</v>
      </c>
      <c r="AB826" s="4">
        <v>172422.5</v>
      </c>
      <c r="AC826" s="4">
        <v>273963.59999999998</v>
      </c>
      <c r="AD826" s="4">
        <v>363667.6</v>
      </c>
      <c r="AE826" s="2">
        <v>0</v>
      </c>
      <c r="AF826" s="4">
        <v>279314.7</v>
      </c>
      <c r="AG826" s="2">
        <v>0</v>
      </c>
      <c r="AH826" s="4">
        <v>695970.6</v>
      </c>
      <c r="AI826" s="2">
        <v>0</v>
      </c>
      <c r="AJ826" s="2">
        <v>0</v>
      </c>
      <c r="AK826" s="2">
        <v>0</v>
      </c>
      <c r="AL826" s="4">
        <v>3455.6</v>
      </c>
      <c r="AM826" s="2">
        <v>0</v>
      </c>
      <c r="AN826" s="3">
        <f t="shared" si="52"/>
        <v>306131.79999999993</v>
      </c>
      <c r="AO826">
        <f t="shared" si="53"/>
        <v>1463448</v>
      </c>
      <c r="AP826">
        <f t="shared" si="54"/>
        <v>978740.9</v>
      </c>
      <c r="AQ826" s="3">
        <f t="shared" si="51"/>
        <v>2748320.6999999997</v>
      </c>
    </row>
    <row r="827" spans="1:43" x14ac:dyDescent="0.25">
      <c r="A827" s="2">
        <v>15</v>
      </c>
      <c r="B827" s="2">
        <v>2019</v>
      </c>
      <c r="C827" s="2">
        <v>9</v>
      </c>
      <c r="D827" s="4">
        <v>27777.5</v>
      </c>
      <c r="E827" s="4">
        <v>177836.2</v>
      </c>
      <c r="F827" s="4">
        <v>121524.4</v>
      </c>
      <c r="G827" s="2">
        <v>95.2</v>
      </c>
      <c r="H827" s="4">
        <v>1733.8</v>
      </c>
      <c r="I827" s="2">
        <v>0</v>
      </c>
      <c r="J827" s="2">
        <v>0</v>
      </c>
      <c r="K827" s="2">
        <v>934.8</v>
      </c>
      <c r="L827" s="4">
        <v>3776.1</v>
      </c>
      <c r="M827" s="2">
        <v>0</v>
      </c>
      <c r="N827" s="2">
        <v>434.2</v>
      </c>
      <c r="O827" s="2">
        <v>766.9</v>
      </c>
      <c r="P827" s="4">
        <v>9656.7999999999993</v>
      </c>
      <c r="Q827" s="4">
        <v>24377.1</v>
      </c>
      <c r="R827" s="4">
        <v>14787.1</v>
      </c>
      <c r="S827" s="2">
        <v>721.2</v>
      </c>
      <c r="T827" s="2">
        <v>0</v>
      </c>
      <c r="U827" s="2">
        <v>0</v>
      </c>
      <c r="V827" s="4">
        <v>1090.4000000000001</v>
      </c>
      <c r="W827" s="2">
        <v>0</v>
      </c>
      <c r="X827" s="2">
        <v>204.4</v>
      </c>
      <c r="Y827" s="4">
        <v>-108478.9</v>
      </c>
      <c r="Z827" s="4">
        <v>186179.20000000001</v>
      </c>
      <c r="AA827" s="4">
        <v>305658.90000000002</v>
      </c>
      <c r="AB827" s="4">
        <v>200750.6</v>
      </c>
      <c r="AC827" s="4">
        <v>286751.3</v>
      </c>
      <c r="AD827" s="4">
        <v>315958</v>
      </c>
      <c r="AE827" s="2">
        <v>0</v>
      </c>
      <c r="AF827" s="4">
        <v>250298.9</v>
      </c>
      <c r="AG827" s="2">
        <v>0</v>
      </c>
      <c r="AH827" s="4">
        <v>220879.1</v>
      </c>
      <c r="AI827" s="2">
        <v>0</v>
      </c>
      <c r="AJ827" s="2">
        <v>0</v>
      </c>
      <c r="AK827" s="2">
        <v>0</v>
      </c>
      <c r="AL827" s="4">
        <v>4054.6</v>
      </c>
      <c r="AM827" s="2">
        <v>0</v>
      </c>
      <c r="AN827" s="3">
        <f t="shared" si="52"/>
        <v>333677.99999999994</v>
      </c>
      <c r="AO827">
        <f t="shared" si="53"/>
        <v>1238857.2</v>
      </c>
      <c r="AP827">
        <f t="shared" si="54"/>
        <v>475232.6</v>
      </c>
      <c r="AQ827" s="3">
        <f t="shared" si="51"/>
        <v>2047767.7999999998</v>
      </c>
    </row>
    <row r="828" spans="1:43" x14ac:dyDescent="0.25">
      <c r="A828" s="2">
        <v>15</v>
      </c>
      <c r="B828" s="2">
        <v>2019</v>
      </c>
      <c r="C828" s="2">
        <v>10</v>
      </c>
      <c r="D828" s="4">
        <v>28024.7</v>
      </c>
      <c r="E828" s="4">
        <v>174978</v>
      </c>
      <c r="F828" s="4">
        <v>123977.60000000001</v>
      </c>
      <c r="G828" s="2">
        <v>64</v>
      </c>
      <c r="H828" s="4">
        <v>1758.8</v>
      </c>
      <c r="I828" s="2">
        <v>0</v>
      </c>
      <c r="J828" s="2">
        <v>0</v>
      </c>
      <c r="K828" s="4">
        <v>1309.5999999999999</v>
      </c>
      <c r="L828" s="4">
        <v>6134</v>
      </c>
      <c r="M828" s="2">
        <v>0</v>
      </c>
      <c r="N828" s="2">
        <v>245</v>
      </c>
      <c r="O828" s="2">
        <v>688.8</v>
      </c>
      <c r="P828" s="4">
        <v>8920.5</v>
      </c>
      <c r="Q828" s="4">
        <v>22039.4</v>
      </c>
      <c r="R828" s="4">
        <v>15242.5</v>
      </c>
      <c r="S828" s="2">
        <v>791.7</v>
      </c>
      <c r="T828" s="2">
        <v>0</v>
      </c>
      <c r="U828" s="2">
        <v>0</v>
      </c>
      <c r="V828" s="2">
        <v>905.4</v>
      </c>
      <c r="W828" s="2">
        <v>0</v>
      </c>
      <c r="X828" s="2">
        <v>225.8</v>
      </c>
      <c r="Y828" s="4">
        <v>12644.1</v>
      </c>
      <c r="Z828" s="4">
        <v>179437.2</v>
      </c>
      <c r="AA828" s="4">
        <v>292593.3</v>
      </c>
      <c r="AB828" s="4">
        <v>187429.5</v>
      </c>
      <c r="AC828" s="4">
        <v>259452.79999999999</v>
      </c>
      <c r="AD828" s="4">
        <v>279136.5</v>
      </c>
      <c r="AE828" s="2">
        <v>0</v>
      </c>
      <c r="AF828" s="4">
        <v>246328.2</v>
      </c>
      <c r="AG828" s="2">
        <v>0</v>
      </c>
      <c r="AH828" s="4">
        <v>929559.6</v>
      </c>
      <c r="AI828" s="2">
        <v>0</v>
      </c>
      <c r="AJ828" s="2">
        <v>0</v>
      </c>
      <c r="AK828" s="2">
        <v>0</v>
      </c>
      <c r="AL828" s="4">
        <v>5105.2</v>
      </c>
      <c r="AM828" s="2">
        <v>0</v>
      </c>
      <c r="AN828" s="3">
        <f t="shared" si="52"/>
        <v>336246.7</v>
      </c>
      <c r="AO828">
        <f t="shared" si="53"/>
        <v>1259752.5</v>
      </c>
      <c r="AP828">
        <f t="shared" si="54"/>
        <v>1180993</v>
      </c>
      <c r="AQ828" s="3">
        <f t="shared" si="51"/>
        <v>2776992.2</v>
      </c>
    </row>
    <row r="829" spans="1:43" x14ac:dyDescent="0.25">
      <c r="A829" s="2">
        <v>15</v>
      </c>
      <c r="B829" s="2">
        <v>2019</v>
      </c>
      <c r="C829" s="2">
        <v>11</v>
      </c>
      <c r="D829" s="4">
        <v>35670.9</v>
      </c>
      <c r="E829" s="4">
        <v>240521</v>
      </c>
      <c r="F829" s="4">
        <v>174458.3</v>
      </c>
      <c r="G829" s="2">
        <v>72.3</v>
      </c>
      <c r="H829" s="4">
        <v>2788.3</v>
      </c>
      <c r="I829" s="2">
        <v>0</v>
      </c>
      <c r="J829" s="2">
        <v>0</v>
      </c>
      <c r="K829" s="4">
        <v>3360.4</v>
      </c>
      <c r="L829" s="4">
        <v>11730.3</v>
      </c>
      <c r="M829" s="2">
        <v>0</v>
      </c>
      <c r="N829" s="2">
        <v>233.8</v>
      </c>
      <c r="O829" s="2">
        <v>644.20000000000005</v>
      </c>
      <c r="P829" s="4">
        <v>10072.799999999999</v>
      </c>
      <c r="Q829" s="4">
        <v>24922.9</v>
      </c>
      <c r="R829" s="4">
        <v>18029.599999999999</v>
      </c>
      <c r="S829" s="2">
        <v>914</v>
      </c>
      <c r="T829" s="2">
        <v>0</v>
      </c>
      <c r="U829" s="2">
        <v>0</v>
      </c>
      <c r="V829" s="4">
        <v>1129.5999999999999</v>
      </c>
      <c r="W829" s="2">
        <v>0</v>
      </c>
      <c r="X829" s="2">
        <v>188.2</v>
      </c>
      <c r="Y829" s="4">
        <v>15080.4</v>
      </c>
      <c r="Z829" s="4">
        <v>222022.3</v>
      </c>
      <c r="AA829" s="4">
        <v>347176.6</v>
      </c>
      <c r="AB829" s="4">
        <v>207763.7</v>
      </c>
      <c r="AC829" s="4">
        <v>323150</v>
      </c>
      <c r="AD829" s="4">
        <v>297363.8</v>
      </c>
      <c r="AE829" s="2">
        <v>0</v>
      </c>
      <c r="AF829" s="4">
        <v>235329</v>
      </c>
      <c r="AG829" s="2">
        <v>0</v>
      </c>
      <c r="AH829" s="4">
        <v>1233955.8</v>
      </c>
      <c r="AI829" s="2">
        <v>0</v>
      </c>
      <c r="AJ829" s="2">
        <v>0</v>
      </c>
      <c r="AK829" s="2">
        <v>0</v>
      </c>
      <c r="AL829" s="4">
        <v>8266</v>
      </c>
      <c r="AM829" s="2">
        <v>0</v>
      </c>
      <c r="AN829" s="3">
        <f t="shared" si="52"/>
        <v>468601.5</v>
      </c>
      <c r="AO829">
        <f t="shared" si="53"/>
        <v>1468691.9</v>
      </c>
      <c r="AP829">
        <f t="shared" si="54"/>
        <v>1477550.8</v>
      </c>
      <c r="AQ829" s="3">
        <f t="shared" si="51"/>
        <v>3414844.2</v>
      </c>
    </row>
    <row r="830" spans="1:43" x14ac:dyDescent="0.25">
      <c r="A830" s="2">
        <v>15</v>
      </c>
      <c r="B830" s="2">
        <v>2019</v>
      </c>
      <c r="C830" s="2">
        <v>12</v>
      </c>
      <c r="D830" s="4">
        <v>59621.1</v>
      </c>
      <c r="E830" s="4">
        <v>502472.2</v>
      </c>
      <c r="F830" s="4">
        <v>395061.6</v>
      </c>
      <c r="G830" s="2">
        <v>140.80000000000001</v>
      </c>
      <c r="H830" s="4">
        <v>4128.6000000000004</v>
      </c>
      <c r="I830" s="2">
        <v>0</v>
      </c>
      <c r="J830" s="2">
        <v>0</v>
      </c>
      <c r="K830" s="4">
        <v>6412.5</v>
      </c>
      <c r="L830" s="4">
        <v>20662.8</v>
      </c>
      <c r="M830" s="2">
        <v>0</v>
      </c>
      <c r="N830" s="2">
        <v>219.8</v>
      </c>
      <c r="O830" s="2">
        <v>637.6</v>
      </c>
      <c r="P830" s="4">
        <v>16569.7</v>
      </c>
      <c r="Q830" s="4">
        <v>35545.800000000003</v>
      </c>
      <c r="R830" s="4">
        <v>25145.3</v>
      </c>
      <c r="S830" s="4">
        <v>1298.7</v>
      </c>
      <c r="T830" s="2">
        <v>0</v>
      </c>
      <c r="U830" s="2">
        <v>0</v>
      </c>
      <c r="V830" s="2">
        <v>911.2</v>
      </c>
      <c r="W830" s="2">
        <v>0</v>
      </c>
      <c r="X830" s="2">
        <v>210.6</v>
      </c>
      <c r="Y830" s="4">
        <v>27930.7</v>
      </c>
      <c r="Z830" s="4">
        <v>315839.09999999998</v>
      </c>
      <c r="AA830" s="4">
        <v>440076.7</v>
      </c>
      <c r="AB830" s="4">
        <v>216842.3</v>
      </c>
      <c r="AC830" s="4">
        <v>259813.7</v>
      </c>
      <c r="AD830" s="4">
        <v>264808.7</v>
      </c>
      <c r="AE830" s="2">
        <v>0</v>
      </c>
      <c r="AF830" s="4">
        <v>217162.3</v>
      </c>
      <c r="AG830" s="2">
        <v>0</v>
      </c>
      <c r="AH830" s="4">
        <v>2074636.8</v>
      </c>
      <c r="AI830" s="2">
        <v>0</v>
      </c>
      <c r="AJ830" s="2">
        <v>0</v>
      </c>
      <c r="AK830" s="2">
        <v>0</v>
      </c>
      <c r="AL830" s="4">
        <v>32593.4</v>
      </c>
      <c r="AM830" s="2">
        <v>0</v>
      </c>
      <c r="AN830" s="3">
        <f t="shared" si="52"/>
        <v>988499.60000000009</v>
      </c>
      <c r="AO830">
        <f t="shared" si="53"/>
        <v>1605849.9</v>
      </c>
      <c r="AP830">
        <f t="shared" si="54"/>
        <v>2324392.5</v>
      </c>
      <c r="AQ830" s="3">
        <f t="shared" si="51"/>
        <v>4918742</v>
      </c>
    </row>
    <row r="831" spans="1:43" x14ac:dyDescent="0.25">
      <c r="A831" s="2">
        <v>16</v>
      </c>
      <c r="B831" s="2">
        <v>2019</v>
      </c>
      <c r="C831" s="2">
        <v>1</v>
      </c>
      <c r="D831" s="4">
        <v>92478.5</v>
      </c>
      <c r="E831" s="4">
        <v>91426.1</v>
      </c>
      <c r="F831" s="4">
        <v>433157.3</v>
      </c>
      <c r="G831" s="2">
        <v>35.6</v>
      </c>
      <c r="H831" s="4">
        <v>86293.6</v>
      </c>
      <c r="I831" s="2">
        <v>18.8</v>
      </c>
      <c r="J831" s="2">
        <v>384.8</v>
      </c>
      <c r="K831" s="4">
        <v>38519.599999999999</v>
      </c>
      <c r="L831" s="4">
        <v>30998</v>
      </c>
      <c r="M831" s="4">
        <v>6659.8</v>
      </c>
      <c r="N831" s="2">
        <v>848.8</v>
      </c>
      <c r="O831" s="2">
        <v>-313.3</v>
      </c>
      <c r="P831" s="4">
        <v>10866.8</v>
      </c>
      <c r="Q831" s="4">
        <v>89724.4</v>
      </c>
      <c r="R831" s="4">
        <v>55728.5</v>
      </c>
      <c r="S831" s="4">
        <v>35546.400000000001</v>
      </c>
      <c r="T831" s="2">
        <v>0</v>
      </c>
      <c r="U831" s="2">
        <v>0</v>
      </c>
      <c r="V831" s="4">
        <v>4630.6000000000004</v>
      </c>
      <c r="W831" s="2">
        <v>504.6</v>
      </c>
      <c r="X831" s="2">
        <v>768.7</v>
      </c>
      <c r="Y831" s="4">
        <v>39885</v>
      </c>
      <c r="Z831" s="4">
        <v>693129.6</v>
      </c>
      <c r="AA831" s="4">
        <v>964246.5</v>
      </c>
      <c r="AB831" s="4">
        <v>462899.6</v>
      </c>
      <c r="AC831" s="4">
        <v>629964.19999999995</v>
      </c>
      <c r="AD831" s="4">
        <v>344622.6</v>
      </c>
      <c r="AE831" s="2">
        <v>0</v>
      </c>
      <c r="AF831" s="2">
        <v>0</v>
      </c>
      <c r="AG831" s="2">
        <v>0</v>
      </c>
      <c r="AH831" s="2">
        <v>0</v>
      </c>
      <c r="AI831" s="2">
        <v>0</v>
      </c>
      <c r="AJ831" s="2">
        <v>0</v>
      </c>
      <c r="AK831" s="2">
        <v>0</v>
      </c>
      <c r="AL831" s="2">
        <v>0</v>
      </c>
      <c r="AM831" s="2">
        <v>0</v>
      </c>
      <c r="AN831" s="3">
        <f t="shared" si="52"/>
        <v>779972.10000000009</v>
      </c>
      <c r="AO831">
        <f t="shared" si="53"/>
        <v>3333053.0000000005</v>
      </c>
      <c r="AP831">
        <f t="shared" si="54"/>
        <v>0</v>
      </c>
      <c r="AQ831" s="3">
        <f t="shared" si="51"/>
        <v>4113025.1000000006</v>
      </c>
    </row>
    <row r="832" spans="1:43" x14ac:dyDescent="0.25">
      <c r="A832" s="2">
        <v>16</v>
      </c>
      <c r="B832" s="2">
        <v>2019</v>
      </c>
      <c r="C832" s="2">
        <v>2</v>
      </c>
      <c r="D832" s="4">
        <v>98840.6</v>
      </c>
      <c r="E832" s="4">
        <v>92239.1</v>
      </c>
      <c r="F832" s="4">
        <v>410829.8</v>
      </c>
      <c r="G832" s="2">
        <v>32.1</v>
      </c>
      <c r="H832" s="4">
        <v>85446.8</v>
      </c>
      <c r="I832" s="4">
        <v>2312.5</v>
      </c>
      <c r="J832" s="2">
        <v>107</v>
      </c>
      <c r="K832" s="4">
        <v>41654</v>
      </c>
      <c r="L832" s="4">
        <v>33178.699999999997</v>
      </c>
      <c r="M832" s="4">
        <v>7034.8</v>
      </c>
      <c r="N832" s="4">
        <v>1044.5999999999999</v>
      </c>
      <c r="O832" s="2">
        <v>160.5</v>
      </c>
      <c r="P832" s="4">
        <v>14926.5</v>
      </c>
      <c r="Q832" s="4">
        <v>93331.6</v>
      </c>
      <c r="R832" s="4">
        <v>67503.8</v>
      </c>
      <c r="S832" s="4">
        <v>38639.9</v>
      </c>
      <c r="T832" s="2">
        <v>0</v>
      </c>
      <c r="U832" s="4">
        <v>-42241.7</v>
      </c>
      <c r="V832" s="4">
        <v>4127.5</v>
      </c>
      <c r="W832" s="4">
        <v>1750.9</v>
      </c>
      <c r="X832" s="2">
        <v>529.20000000000005</v>
      </c>
      <c r="Y832" s="4">
        <v>42524.5</v>
      </c>
      <c r="Z832" s="4">
        <v>715631.5</v>
      </c>
      <c r="AA832" s="4">
        <v>953495</v>
      </c>
      <c r="AB832" s="4">
        <v>479301</v>
      </c>
      <c r="AC832" s="4">
        <v>591582.80000000005</v>
      </c>
      <c r="AD832" s="4">
        <v>474767.3</v>
      </c>
      <c r="AE832" s="2">
        <v>0</v>
      </c>
      <c r="AF832" s="2">
        <v>0</v>
      </c>
      <c r="AG832" s="2">
        <v>0</v>
      </c>
      <c r="AH832" s="2">
        <v>0</v>
      </c>
      <c r="AI832" s="2">
        <v>0</v>
      </c>
      <c r="AJ832" s="2">
        <v>0</v>
      </c>
      <c r="AK832" s="2">
        <v>0</v>
      </c>
      <c r="AL832" s="2">
        <v>0</v>
      </c>
      <c r="AM832" s="2">
        <v>0</v>
      </c>
      <c r="AN832" s="3">
        <f t="shared" si="52"/>
        <v>771675.4</v>
      </c>
      <c r="AO832">
        <f t="shared" si="53"/>
        <v>3437074.8999999994</v>
      </c>
      <c r="AP832">
        <f t="shared" si="54"/>
        <v>0</v>
      </c>
      <c r="AQ832" s="3">
        <f t="shared" si="51"/>
        <v>4208750.3</v>
      </c>
    </row>
    <row r="833" spans="1:43" x14ac:dyDescent="0.25">
      <c r="A833" s="2">
        <v>16</v>
      </c>
      <c r="B833" s="2">
        <v>2019</v>
      </c>
      <c r="C833" s="2">
        <v>3</v>
      </c>
      <c r="D833" s="4">
        <v>101690.9</v>
      </c>
      <c r="E833" s="4">
        <v>91457.7</v>
      </c>
      <c r="F833" s="4">
        <v>405914</v>
      </c>
      <c r="G833" s="2">
        <v>35.799999999999997</v>
      </c>
      <c r="H833" s="4">
        <v>68409.399999999994</v>
      </c>
      <c r="I833" s="4">
        <v>1392.6</v>
      </c>
      <c r="J833" s="2">
        <v>341.8</v>
      </c>
      <c r="K833" s="4">
        <v>24069</v>
      </c>
      <c r="L833" s="4">
        <v>20959.3</v>
      </c>
      <c r="M833" s="4">
        <v>6039.7</v>
      </c>
      <c r="N833" s="2">
        <v>882.6</v>
      </c>
      <c r="O833" s="2">
        <v>162.30000000000001</v>
      </c>
      <c r="P833" s="4">
        <v>14222.5</v>
      </c>
      <c r="Q833" s="4">
        <v>85711.5</v>
      </c>
      <c r="R833" s="4">
        <v>58858.2</v>
      </c>
      <c r="S833" s="4">
        <v>151628.6</v>
      </c>
      <c r="T833" s="2">
        <v>0</v>
      </c>
      <c r="U833" s="2">
        <v>0</v>
      </c>
      <c r="V833" s="4">
        <v>4441.7</v>
      </c>
      <c r="W833" s="4">
        <v>2096.4</v>
      </c>
      <c r="X833" s="2">
        <v>864.4</v>
      </c>
      <c r="Y833" s="4">
        <v>37444.300000000003</v>
      </c>
      <c r="Z833" s="4">
        <v>672703.1</v>
      </c>
      <c r="AA833" s="4">
        <v>904563.6</v>
      </c>
      <c r="AB833" s="4">
        <v>433882.1</v>
      </c>
      <c r="AC833" s="4">
        <v>600684.1</v>
      </c>
      <c r="AD833" s="4">
        <v>470670.2</v>
      </c>
      <c r="AE833" s="2">
        <v>0</v>
      </c>
      <c r="AF833" s="2">
        <v>0</v>
      </c>
      <c r="AG833" s="2">
        <v>0</v>
      </c>
      <c r="AH833" s="2">
        <v>0</v>
      </c>
      <c r="AI833" s="2">
        <v>0</v>
      </c>
      <c r="AJ833" s="2">
        <v>0</v>
      </c>
      <c r="AK833" s="2">
        <v>0</v>
      </c>
      <c r="AL833" s="2">
        <v>0</v>
      </c>
      <c r="AM833" s="2">
        <v>0</v>
      </c>
      <c r="AN833" s="3">
        <f t="shared" si="52"/>
        <v>720310.20000000007</v>
      </c>
      <c r="AO833">
        <f t="shared" si="53"/>
        <v>3438815.6</v>
      </c>
      <c r="AP833">
        <f t="shared" si="54"/>
        <v>0</v>
      </c>
      <c r="AQ833" s="3">
        <f t="shared" si="51"/>
        <v>4159125.8000000003</v>
      </c>
    </row>
    <row r="834" spans="1:43" x14ac:dyDescent="0.25">
      <c r="A834" s="2">
        <v>16</v>
      </c>
      <c r="B834" s="2">
        <v>2019</v>
      </c>
      <c r="C834" s="2">
        <v>4</v>
      </c>
      <c r="D834" s="4">
        <v>106672.2</v>
      </c>
      <c r="E834" s="4">
        <v>92247.8</v>
      </c>
      <c r="F834" s="4">
        <v>403538.8</v>
      </c>
      <c r="G834" s="2">
        <v>38.6</v>
      </c>
      <c r="H834" s="4">
        <v>67989.7</v>
      </c>
      <c r="I834" s="4">
        <v>1340.4</v>
      </c>
      <c r="J834" s="2">
        <v>250.9</v>
      </c>
      <c r="K834" s="4">
        <v>23700.400000000001</v>
      </c>
      <c r="L834" s="4">
        <v>23260.7</v>
      </c>
      <c r="M834" s="4">
        <v>6040.8</v>
      </c>
      <c r="N834" s="2">
        <v>940.4</v>
      </c>
      <c r="O834" s="2">
        <v>271.39999999999998</v>
      </c>
      <c r="P834" s="4">
        <v>13672</v>
      </c>
      <c r="Q834" s="4">
        <v>102683.9</v>
      </c>
      <c r="R834" s="4">
        <v>65318.8</v>
      </c>
      <c r="S834" s="4">
        <v>-79870.399999999994</v>
      </c>
      <c r="T834" s="2">
        <v>0</v>
      </c>
      <c r="U834" s="2">
        <v>0</v>
      </c>
      <c r="V834" s="4">
        <v>-15963.9</v>
      </c>
      <c r="W834" s="4">
        <v>2013.6</v>
      </c>
      <c r="X834" s="2">
        <v>89.8</v>
      </c>
      <c r="Y834" s="4">
        <v>38848.300000000003</v>
      </c>
      <c r="Z834" s="4">
        <v>667857.80000000005</v>
      </c>
      <c r="AA834" s="4">
        <v>893006.4</v>
      </c>
      <c r="AB834" s="4">
        <v>426265.1</v>
      </c>
      <c r="AC834" s="4">
        <v>540465.9</v>
      </c>
      <c r="AD834" s="4">
        <v>428225.3</v>
      </c>
      <c r="AE834" s="2">
        <v>0</v>
      </c>
      <c r="AF834" s="2">
        <v>0</v>
      </c>
      <c r="AG834" s="2">
        <v>0</v>
      </c>
      <c r="AH834" s="2">
        <v>0</v>
      </c>
      <c r="AI834" s="2">
        <v>0</v>
      </c>
      <c r="AJ834" s="2">
        <v>0</v>
      </c>
      <c r="AK834" s="2">
        <v>0</v>
      </c>
      <c r="AL834" s="2">
        <v>0</v>
      </c>
      <c r="AM834" s="2">
        <v>0</v>
      </c>
      <c r="AN834" s="3">
        <f t="shared" si="52"/>
        <v>725080.3</v>
      </c>
      <c r="AO834">
        <f t="shared" si="53"/>
        <v>3083824.4</v>
      </c>
      <c r="AP834">
        <f t="shared" si="54"/>
        <v>0</v>
      </c>
      <c r="AQ834" s="3">
        <f t="shared" si="51"/>
        <v>3808904.7</v>
      </c>
    </row>
    <row r="835" spans="1:43" x14ac:dyDescent="0.25">
      <c r="A835" s="2">
        <v>16</v>
      </c>
      <c r="B835" s="2">
        <v>2019</v>
      </c>
      <c r="C835" s="2">
        <v>5</v>
      </c>
      <c r="D835" s="4">
        <v>70312.100000000006</v>
      </c>
      <c r="E835" s="4">
        <v>66228.600000000006</v>
      </c>
      <c r="F835" s="4">
        <v>241808.5</v>
      </c>
      <c r="G835" s="2">
        <v>35.799999999999997</v>
      </c>
      <c r="H835" s="4">
        <v>38684.300000000003</v>
      </c>
      <c r="I835" s="4">
        <v>1014.9</v>
      </c>
      <c r="J835" s="2">
        <v>252.9</v>
      </c>
      <c r="K835" s="4">
        <v>14350.9</v>
      </c>
      <c r="L835" s="4">
        <v>15677.2</v>
      </c>
      <c r="M835" s="4">
        <v>4711</v>
      </c>
      <c r="N835" s="2">
        <v>825.9</v>
      </c>
      <c r="O835" s="2">
        <v>180.9</v>
      </c>
      <c r="P835" s="4">
        <v>12247.4</v>
      </c>
      <c r="Q835" s="4">
        <v>62533.599999999999</v>
      </c>
      <c r="R835" s="4">
        <v>57609.2</v>
      </c>
      <c r="S835" s="4">
        <v>36409.599999999999</v>
      </c>
      <c r="T835" s="2">
        <v>0</v>
      </c>
      <c r="U835" s="2">
        <v>0</v>
      </c>
      <c r="V835" s="4">
        <v>1895.4</v>
      </c>
      <c r="W835" s="4">
        <v>2132.1</v>
      </c>
      <c r="X835" s="2">
        <v>89.7</v>
      </c>
      <c r="Y835" s="4">
        <v>31519</v>
      </c>
      <c r="Z835" s="4">
        <v>591974.1</v>
      </c>
      <c r="AA835" s="4">
        <v>773735.4</v>
      </c>
      <c r="AB835" s="4">
        <v>371555.9</v>
      </c>
      <c r="AC835" s="4">
        <v>593135.80000000005</v>
      </c>
      <c r="AD835" s="4">
        <v>469857.9</v>
      </c>
      <c r="AE835" s="2">
        <v>0</v>
      </c>
      <c r="AF835" s="2">
        <v>0</v>
      </c>
      <c r="AG835" s="2">
        <v>0</v>
      </c>
      <c r="AH835" s="2">
        <v>0</v>
      </c>
      <c r="AI835" s="2">
        <v>0</v>
      </c>
      <c r="AJ835" s="2">
        <v>0</v>
      </c>
      <c r="AK835" s="2">
        <v>0</v>
      </c>
      <c r="AL835" s="2">
        <v>0</v>
      </c>
      <c r="AM835" s="2">
        <v>0</v>
      </c>
      <c r="AN835" s="3">
        <f t="shared" si="52"/>
        <v>453076.20000000007</v>
      </c>
      <c r="AO835">
        <f t="shared" si="53"/>
        <v>3005701.9</v>
      </c>
      <c r="AP835">
        <f t="shared" si="54"/>
        <v>0</v>
      </c>
      <c r="AQ835" s="3">
        <f t="shared" si="51"/>
        <v>3458778.1</v>
      </c>
    </row>
    <row r="836" spans="1:43" x14ac:dyDescent="0.25">
      <c r="A836" s="2">
        <v>16</v>
      </c>
      <c r="B836" s="2">
        <v>2019</v>
      </c>
      <c r="C836" s="2">
        <v>6</v>
      </c>
      <c r="D836" s="4">
        <v>42888.3</v>
      </c>
      <c r="E836" s="4">
        <v>48659.8</v>
      </c>
      <c r="F836" s="4">
        <v>116566.2</v>
      </c>
      <c r="G836" s="2">
        <v>53.3</v>
      </c>
      <c r="H836" s="4">
        <v>18417.400000000001</v>
      </c>
      <c r="I836" s="2">
        <v>509.6</v>
      </c>
      <c r="J836" s="2">
        <v>53.4</v>
      </c>
      <c r="K836" s="4">
        <v>6394.4</v>
      </c>
      <c r="L836" s="4">
        <v>8316.7999999999993</v>
      </c>
      <c r="M836" s="4">
        <v>3067.9</v>
      </c>
      <c r="N836" s="2">
        <v>883.6</v>
      </c>
      <c r="O836" s="2">
        <v>306.5</v>
      </c>
      <c r="P836" s="4">
        <v>11520.5</v>
      </c>
      <c r="Q836" s="4">
        <v>64495.8</v>
      </c>
      <c r="R836" s="4">
        <v>53398.6</v>
      </c>
      <c r="S836" s="4">
        <v>37802.199999999997</v>
      </c>
      <c r="T836" s="2">
        <v>0</v>
      </c>
      <c r="U836" s="2">
        <v>0</v>
      </c>
      <c r="V836" s="4">
        <v>1933.8</v>
      </c>
      <c r="W836" s="4">
        <v>3139.3</v>
      </c>
      <c r="X836" s="2">
        <v>151.69999999999999</v>
      </c>
      <c r="Y836" s="4">
        <v>30928.400000000001</v>
      </c>
      <c r="Z836" s="4">
        <v>574944.19999999995</v>
      </c>
      <c r="AA836" s="4">
        <v>745215.2</v>
      </c>
      <c r="AB836" s="4">
        <v>349782.3</v>
      </c>
      <c r="AC836" s="4">
        <v>604603.4</v>
      </c>
      <c r="AD836" s="4">
        <v>394100.3</v>
      </c>
      <c r="AE836" s="2">
        <v>0</v>
      </c>
      <c r="AF836" s="2">
        <v>0</v>
      </c>
      <c r="AG836" s="2">
        <v>0</v>
      </c>
      <c r="AH836" s="2">
        <v>0</v>
      </c>
      <c r="AI836" s="2">
        <v>0</v>
      </c>
      <c r="AJ836" s="2">
        <v>0</v>
      </c>
      <c r="AK836" s="2">
        <v>0</v>
      </c>
      <c r="AL836" s="2">
        <v>0</v>
      </c>
      <c r="AM836" s="2">
        <v>0</v>
      </c>
      <c r="AN836" s="3">
        <f t="shared" si="52"/>
        <v>244927.09999999995</v>
      </c>
      <c r="AO836">
        <f t="shared" si="53"/>
        <v>2873205.8</v>
      </c>
      <c r="AP836">
        <f t="shared" si="54"/>
        <v>0</v>
      </c>
      <c r="AQ836" s="3">
        <f t="shared" ref="AQ836:AQ842" si="55">SUM(AN836:AP836)</f>
        <v>3118132.9</v>
      </c>
    </row>
    <row r="837" spans="1:43" x14ac:dyDescent="0.25">
      <c r="A837" s="2">
        <v>16</v>
      </c>
      <c r="B837" s="2">
        <v>2019</v>
      </c>
      <c r="C837" s="2">
        <v>7</v>
      </c>
      <c r="D837" s="4">
        <v>28392.400000000001</v>
      </c>
      <c r="E837" s="4">
        <v>39978.199999999997</v>
      </c>
      <c r="F837" s="4">
        <v>77117.8</v>
      </c>
      <c r="G837" s="2">
        <v>35</v>
      </c>
      <c r="H837" s="4">
        <v>12338.8</v>
      </c>
      <c r="I837" s="2">
        <v>0</v>
      </c>
      <c r="J837" s="2">
        <v>-144</v>
      </c>
      <c r="K837" s="4">
        <v>4622.6000000000004</v>
      </c>
      <c r="L837" s="4">
        <v>5907.1</v>
      </c>
      <c r="M837" s="4">
        <v>2656.2</v>
      </c>
      <c r="N837" s="2">
        <v>754.3</v>
      </c>
      <c r="O837" s="2">
        <v>277.60000000000002</v>
      </c>
      <c r="P837" s="4">
        <v>11473.8</v>
      </c>
      <c r="Q837" s="4">
        <v>61541.4</v>
      </c>
      <c r="R837" s="4">
        <v>47341.9</v>
      </c>
      <c r="S837" s="4">
        <v>16345.4</v>
      </c>
      <c r="T837" s="2">
        <v>0</v>
      </c>
      <c r="U837" s="2">
        <v>0</v>
      </c>
      <c r="V837" s="4">
        <v>1884.1</v>
      </c>
      <c r="W837" s="4">
        <v>2323.1999999999998</v>
      </c>
      <c r="X837" s="2">
        <v>123.2</v>
      </c>
      <c r="Y837" s="4">
        <v>22329.3</v>
      </c>
      <c r="Z837" s="4">
        <v>505157.3</v>
      </c>
      <c r="AA837" s="4">
        <v>703114.2</v>
      </c>
      <c r="AB837" s="4">
        <v>343965.2</v>
      </c>
      <c r="AC837" s="4">
        <v>450708.9</v>
      </c>
      <c r="AD837" s="4">
        <v>407458</v>
      </c>
      <c r="AE837" s="2">
        <v>0</v>
      </c>
      <c r="AF837" s="2">
        <v>0</v>
      </c>
      <c r="AG837" s="2">
        <v>0</v>
      </c>
      <c r="AH837" s="2">
        <v>0</v>
      </c>
      <c r="AI837" s="2">
        <v>0</v>
      </c>
      <c r="AJ837" s="2">
        <v>0</v>
      </c>
      <c r="AK837" s="2">
        <v>0</v>
      </c>
      <c r="AL837" s="2">
        <v>0</v>
      </c>
      <c r="AM837" s="2">
        <v>0</v>
      </c>
      <c r="AN837" s="3">
        <f t="shared" si="52"/>
        <v>170904.10000000003</v>
      </c>
      <c r="AO837">
        <f t="shared" si="53"/>
        <v>2574797.7999999998</v>
      </c>
      <c r="AP837">
        <f t="shared" si="54"/>
        <v>0</v>
      </c>
      <c r="AQ837" s="3">
        <f t="shared" si="55"/>
        <v>2745701.9</v>
      </c>
    </row>
    <row r="838" spans="1:43" x14ac:dyDescent="0.25">
      <c r="A838" s="2">
        <v>16</v>
      </c>
      <c r="B838" s="2">
        <v>2019</v>
      </c>
      <c r="C838" s="2">
        <v>8</v>
      </c>
      <c r="D838" s="4">
        <v>26562.400000000001</v>
      </c>
      <c r="E838" s="4">
        <v>38191</v>
      </c>
      <c r="F838" s="4">
        <v>75373.5</v>
      </c>
      <c r="G838" s="2">
        <v>35.1</v>
      </c>
      <c r="H838" s="4">
        <v>11343.9</v>
      </c>
      <c r="I838" s="2">
        <v>8.4</v>
      </c>
      <c r="J838" s="2">
        <v>4.7</v>
      </c>
      <c r="K838" s="4">
        <v>4406.3999999999996</v>
      </c>
      <c r="L838" s="4">
        <v>5217.7</v>
      </c>
      <c r="M838" s="4">
        <v>2773.1</v>
      </c>
      <c r="N838" s="2">
        <v>702.9</v>
      </c>
      <c r="O838" s="2">
        <v>335.8</v>
      </c>
      <c r="P838" s="4">
        <v>10599.7</v>
      </c>
      <c r="Q838" s="4">
        <v>59922.1</v>
      </c>
      <c r="R838" s="4">
        <v>49098</v>
      </c>
      <c r="S838" s="4">
        <v>15355.8</v>
      </c>
      <c r="T838" s="2">
        <v>0</v>
      </c>
      <c r="U838" s="2">
        <v>0</v>
      </c>
      <c r="V838" s="4">
        <v>1714.2</v>
      </c>
      <c r="W838" s="4">
        <v>1335.4</v>
      </c>
      <c r="X838" s="2">
        <v>200.4</v>
      </c>
      <c r="Y838" s="4">
        <v>23496.9</v>
      </c>
      <c r="Z838" s="4">
        <v>483174.2</v>
      </c>
      <c r="AA838" s="4">
        <v>667043.30000000005</v>
      </c>
      <c r="AB838" s="4">
        <v>343286.2</v>
      </c>
      <c r="AC838" s="4">
        <v>502667.2</v>
      </c>
      <c r="AD838" s="4">
        <v>476922.6</v>
      </c>
      <c r="AE838" s="2">
        <v>0</v>
      </c>
      <c r="AF838" s="2">
        <v>0</v>
      </c>
      <c r="AG838" s="2">
        <v>0</v>
      </c>
      <c r="AH838" s="2">
        <v>0</v>
      </c>
      <c r="AI838" s="2">
        <v>0</v>
      </c>
      <c r="AJ838" s="2">
        <v>0</v>
      </c>
      <c r="AK838" s="2">
        <v>0</v>
      </c>
      <c r="AL838" s="2">
        <v>0</v>
      </c>
      <c r="AM838" s="2">
        <v>0</v>
      </c>
      <c r="AN838" s="3">
        <f t="shared" si="52"/>
        <v>163916.20000000001</v>
      </c>
      <c r="AO838">
        <f t="shared" si="53"/>
        <v>2635854.7000000002</v>
      </c>
      <c r="AP838">
        <f t="shared" si="54"/>
        <v>0</v>
      </c>
      <c r="AQ838" s="3">
        <f t="shared" si="55"/>
        <v>2799770.9000000004</v>
      </c>
    </row>
    <row r="839" spans="1:43" x14ac:dyDescent="0.25">
      <c r="A839" s="2">
        <v>16</v>
      </c>
      <c r="B839" s="2">
        <v>2019</v>
      </c>
      <c r="C839" s="2">
        <v>9</v>
      </c>
      <c r="D839" s="4">
        <v>27622.6</v>
      </c>
      <c r="E839" s="4">
        <v>38916.5</v>
      </c>
      <c r="F839" s="4">
        <v>73842.2</v>
      </c>
      <c r="G839" s="2">
        <v>47.2</v>
      </c>
      <c r="H839" s="4">
        <v>11071.4</v>
      </c>
      <c r="I839" s="2">
        <v>14.6</v>
      </c>
      <c r="J839" s="2">
        <v>3.5</v>
      </c>
      <c r="K839" s="4">
        <v>4493.8</v>
      </c>
      <c r="L839" s="4">
        <v>4493.2</v>
      </c>
      <c r="M839" s="4">
        <v>3067</v>
      </c>
      <c r="N839" s="2">
        <v>744.7</v>
      </c>
      <c r="O839" s="2">
        <v>425.5</v>
      </c>
      <c r="P839" s="4">
        <v>11190.1</v>
      </c>
      <c r="Q839" s="4">
        <v>60694</v>
      </c>
      <c r="R839" s="4">
        <v>49807.7</v>
      </c>
      <c r="S839" s="4">
        <v>15760.6</v>
      </c>
      <c r="T839" s="2">
        <v>0</v>
      </c>
      <c r="U839" s="2">
        <v>0</v>
      </c>
      <c r="V839" s="4">
        <v>1632.1</v>
      </c>
      <c r="W839" s="4">
        <v>2284.5</v>
      </c>
      <c r="X839" s="4">
        <v>1307.2</v>
      </c>
      <c r="Y839" s="4">
        <v>23294.5</v>
      </c>
      <c r="Z839" s="4">
        <v>490974</v>
      </c>
      <c r="AA839" s="4">
        <v>670162</v>
      </c>
      <c r="AB839" s="4">
        <v>317640.5</v>
      </c>
      <c r="AC839" s="4">
        <v>487222.5</v>
      </c>
      <c r="AD839" s="4">
        <v>465658.5</v>
      </c>
      <c r="AE839" s="2">
        <v>0</v>
      </c>
      <c r="AF839" s="2">
        <v>0</v>
      </c>
      <c r="AG839" s="2">
        <v>0</v>
      </c>
      <c r="AH839" s="2">
        <v>0</v>
      </c>
      <c r="AI839" s="2">
        <v>0</v>
      </c>
      <c r="AJ839" s="2">
        <v>0</v>
      </c>
      <c r="AK839" s="2">
        <v>0</v>
      </c>
      <c r="AL839" s="2">
        <v>0</v>
      </c>
      <c r="AM839" s="2">
        <v>0</v>
      </c>
      <c r="AN839" s="3">
        <f t="shared" si="52"/>
        <v>163572</v>
      </c>
      <c r="AO839">
        <f t="shared" si="53"/>
        <v>2598798.4</v>
      </c>
      <c r="AP839">
        <f t="shared" si="54"/>
        <v>0</v>
      </c>
      <c r="AQ839" s="3">
        <f t="shared" si="55"/>
        <v>2762370.4</v>
      </c>
    </row>
    <row r="840" spans="1:43" x14ac:dyDescent="0.25">
      <c r="A840" s="2">
        <v>16</v>
      </c>
      <c r="B840" s="2">
        <v>2019</v>
      </c>
      <c r="C840" s="2">
        <v>10</v>
      </c>
      <c r="D840" s="4">
        <v>32394.3</v>
      </c>
      <c r="E840" s="4">
        <v>41032.5</v>
      </c>
      <c r="F840" s="4">
        <v>100028.6</v>
      </c>
      <c r="G840" s="2">
        <v>32.799999999999997</v>
      </c>
      <c r="H840" s="4">
        <v>14818.7</v>
      </c>
      <c r="I840" s="2">
        <v>20.9</v>
      </c>
      <c r="J840" s="2">
        <v>24.5</v>
      </c>
      <c r="K840" s="4">
        <v>6291.1</v>
      </c>
      <c r="L840" s="4">
        <v>6378.8</v>
      </c>
      <c r="M840" s="4">
        <v>3369.8</v>
      </c>
      <c r="N840" s="2">
        <v>790.7</v>
      </c>
      <c r="O840" s="2">
        <v>310</v>
      </c>
      <c r="P840" s="4">
        <v>11661.5</v>
      </c>
      <c r="Q840" s="4">
        <v>61408</v>
      </c>
      <c r="R840" s="4">
        <v>48100.9</v>
      </c>
      <c r="S840" s="4">
        <v>16096.6</v>
      </c>
      <c r="T840" s="2">
        <v>0</v>
      </c>
      <c r="U840" s="2">
        <v>0</v>
      </c>
      <c r="V840" s="4">
        <v>1986.8</v>
      </c>
      <c r="W840" s="4">
        <v>3409.6</v>
      </c>
      <c r="X840" s="2">
        <v>58.3</v>
      </c>
      <c r="Y840" s="4">
        <v>24343</v>
      </c>
      <c r="Z840" s="4">
        <v>508482.6</v>
      </c>
      <c r="AA840" s="4">
        <v>686763.4</v>
      </c>
      <c r="AB840" s="4">
        <v>330725.90000000002</v>
      </c>
      <c r="AC840" s="4">
        <v>526372.69999999995</v>
      </c>
      <c r="AD840" s="4">
        <v>509763.5</v>
      </c>
      <c r="AE840" s="2">
        <v>0</v>
      </c>
      <c r="AF840" s="2">
        <v>0</v>
      </c>
      <c r="AG840" s="2">
        <v>0</v>
      </c>
      <c r="AH840" s="2">
        <v>0</v>
      </c>
      <c r="AI840" s="2">
        <v>0</v>
      </c>
      <c r="AJ840" s="2">
        <v>0</v>
      </c>
      <c r="AK840" s="2">
        <v>0</v>
      </c>
      <c r="AL840" s="2">
        <v>0</v>
      </c>
      <c r="AM840" s="2">
        <v>0</v>
      </c>
      <c r="AN840" s="3">
        <f t="shared" si="52"/>
        <v>204392</v>
      </c>
      <c r="AO840">
        <f t="shared" si="53"/>
        <v>2730273.5</v>
      </c>
      <c r="AP840">
        <f t="shared" si="54"/>
        <v>0</v>
      </c>
      <c r="AQ840" s="3">
        <f t="shared" si="55"/>
        <v>2934665.5</v>
      </c>
    </row>
    <row r="841" spans="1:43" x14ac:dyDescent="0.25">
      <c r="A841" s="2">
        <v>16</v>
      </c>
      <c r="B841" s="2">
        <v>2019</v>
      </c>
      <c r="C841" s="2">
        <v>11</v>
      </c>
      <c r="D841" s="4">
        <v>44294.2</v>
      </c>
      <c r="E841" s="4">
        <v>49523.4</v>
      </c>
      <c r="F841" s="4">
        <v>158625</v>
      </c>
      <c r="G841" s="2">
        <v>30</v>
      </c>
      <c r="H841" s="4">
        <v>24750.799999999999</v>
      </c>
      <c r="I841" s="2">
        <v>15.7</v>
      </c>
      <c r="J841" s="2">
        <v>3.5</v>
      </c>
      <c r="K841" s="4">
        <v>8381.1</v>
      </c>
      <c r="L841" s="4">
        <v>8640.2000000000007</v>
      </c>
      <c r="M841" s="4">
        <v>4169.3999999999996</v>
      </c>
      <c r="N841" s="4">
        <v>1033.5</v>
      </c>
      <c r="O841" s="2">
        <v>377.7</v>
      </c>
      <c r="P841" s="4">
        <v>13258.8</v>
      </c>
      <c r="Q841" s="4">
        <v>66968.7</v>
      </c>
      <c r="R841" s="4">
        <v>69616.800000000003</v>
      </c>
      <c r="S841" s="4">
        <v>14051.8</v>
      </c>
      <c r="T841" s="2">
        <v>0</v>
      </c>
      <c r="U841" s="2">
        <v>0</v>
      </c>
      <c r="V841" s="4">
        <v>1960.8</v>
      </c>
      <c r="W841" s="4">
        <v>2802.4</v>
      </c>
      <c r="X841" s="2">
        <v>251.3</v>
      </c>
      <c r="Y841" s="4">
        <v>26562.9</v>
      </c>
      <c r="Z841" s="4">
        <v>541827.9</v>
      </c>
      <c r="AA841" s="4">
        <v>734202.7</v>
      </c>
      <c r="AB841" s="4">
        <v>385730.2</v>
      </c>
      <c r="AC841" s="4">
        <v>603417.4</v>
      </c>
      <c r="AD841" s="4">
        <v>493018.8</v>
      </c>
      <c r="AE841" s="2">
        <v>0</v>
      </c>
      <c r="AF841" s="2">
        <v>0</v>
      </c>
      <c r="AG841" s="2">
        <v>0</v>
      </c>
      <c r="AH841" s="2">
        <v>0</v>
      </c>
      <c r="AI841" s="2">
        <v>0</v>
      </c>
      <c r="AJ841" s="2">
        <v>0</v>
      </c>
      <c r="AK841" s="2">
        <v>0</v>
      </c>
      <c r="AL841" s="2">
        <v>0</v>
      </c>
      <c r="AM841" s="2">
        <v>0</v>
      </c>
      <c r="AN841" s="3">
        <f t="shared" si="52"/>
        <v>298433.30000000005</v>
      </c>
      <c r="AO841">
        <f t="shared" si="53"/>
        <v>2955081.6999999997</v>
      </c>
      <c r="AP841">
        <f t="shared" si="54"/>
        <v>0</v>
      </c>
      <c r="AQ841" s="3">
        <f t="shared" si="55"/>
        <v>3253515</v>
      </c>
    </row>
    <row r="842" spans="1:43" x14ac:dyDescent="0.25">
      <c r="A842" s="2">
        <v>16</v>
      </c>
      <c r="B842" s="2">
        <v>2019</v>
      </c>
      <c r="C842" s="2">
        <v>12</v>
      </c>
      <c r="D842" s="4">
        <v>88211.3</v>
      </c>
      <c r="E842" s="4">
        <v>79037.399999999994</v>
      </c>
      <c r="F842" s="4">
        <v>367853</v>
      </c>
      <c r="G842" s="2">
        <v>96.8</v>
      </c>
      <c r="H842" s="4">
        <v>67435.7</v>
      </c>
      <c r="I842" s="2">
        <v>12.5</v>
      </c>
      <c r="J842" s="2">
        <v>237.9</v>
      </c>
      <c r="K842" s="4">
        <v>36016</v>
      </c>
      <c r="L842" s="4">
        <v>24755.8</v>
      </c>
      <c r="M842" s="4">
        <v>6933.8</v>
      </c>
      <c r="N842" s="4">
        <v>1393.6</v>
      </c>
      <c r="O842" s="2">
        <v>332.4</v>
      </c>
      <c r="P842" s="4">
        <v>13916.6</v>
      </c>
      <c r="Q842" s="4">
        <v>87290.3</v>
      </c>
      <c r="R842" s="4">
        <v>80496.2</v>
      </c>
      <c r="S842" s="4">
        <v>14971</v>
      </c>
      <c r="T842" s="2">
        <v>0</v>
      </c>
      <c r="U842" s="2">
        <v>0</v>
      </c>
      <c r="V842" s="4">
        <v>2082.8000000000002</v>
      </c>
      <c r="W842" s="4">
        <v>3187.4</v>
      </c>
      <c r="X842" s="2">
        <v>312.89999999999998</v>
      </c>
      <c r="Y842" s="4">
        <v>33727.599999999999</v>
      </c>
      <c r="Z842" s="4">
        <v>735598.7</v>
      </c>
      <c r="AA842" s="4">
        <v>890626.9</v>
      </c>
      <c r="AB842" s="4">
        <v>483725.6</v>
      </c>
      <c r="AC842" s="4">
        <v>544799.69999999995</v>
      </c>
      <c r="AD842" s="4">
        <v>494501.2</v>
      </c>
      <c r="AE842" s="2">
        <v>0</v>
      </c>
      <c r="AF842" s="2">
        <v>0</v>
      </c>
      <c r="AG842" s="2">
        <v>0</v>
      </c>
      <c r="AH842" s="2">
        <v>0</v>
      </c>
      <c r="AI842" s="2">
        <v>0</v>
      </c>
      <c r="AJ842" s="2">
        <v>0</v>
      </c>
      <c r="AK842" s="2">
        <v>0</v>
      </c>
      <c r="AL842" s="2">
        <v>0</v>
      </c>
      <c r="AM842" s="2">
        <v>0</v>
      </c>
      <c r="AN842" s="3">
        <f t="shared" si="52"/>
        <v>670590.20000000007</v>
      </c>
      <c r="AO842">
        <f t="shared" si="53"/>
        <v>3386962.9000000004</v>
      </c>
      <c r="AP842">
        <f t="shared" si="54"/>
        <v>0</v>
      </c>
      <c r="AQ842" s="3">
        <f t="shared" si="55"/>
        <v>4057553.1000000006</v>
      </c>
    </row>
  </sheetData>
  <autoFilter ref="A2:AQ842" xr:uid="{5A0F940F-C891-4C6E-934E-FAD890B5D5C4}"/>
  <pageMargins left="0.7" right="0.7" top="0.75" bottom="0.75" header="0.3" footer="0.3"/>
  <pageSetup orientation="portrait" horizontalDpi="90" verticalDpi="90" r:id="rId1"/>
  <customProperties>
    <customPr name="EpmWorksheetKeyString_GU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DF064B-281E-4175-A9A8-C7DE21A5E395}">
  <sheetPr codeName="Sheet7">
    <tabColor theme="0" tint="-0.14999847407452621"/>
  </sheetPr>
  <dimension ref="A1:AQ842"/>
  <sheetViews>
    <sheetView topLeftCell="A2" workbookViewId="0">
      <selection activeCell="H24" sqref="H24"/>
    </sheetView>
  </sheetViews>
  <sheetFormatPr defaultRowHeight="15" x14ac:dyDescent="0.25"/>
  <cols>
    <col min="40" max="40" width="11.7109375" bestFit="1" customWidth="1"/>
    <col min="41" max="41" width="11.5703125" bestFit="1" customWidth="1"/>
    <col min="42" max="42" width="11" bestFit="1" customWidth="1"/>
    <col min="43" max="43" width="11.7109375" bestFit="1" customWidth="1"/>
  </cols>
  <sheetData>
    <row r="1" spans="1:43" ht="15.75" thickBot="1" x14ac:dyDescent="0.3"/>
    <row r="2" spans="1:43" ht="16.5" thickTop="1" thickBot="1" x14ac:dyDescent="0.3">
      <c r="A2" s="8" t="s">
        <v>5</v>
      </c>
      <c r="B2" s="1" t="s">
        <v>8</v>
      </c>
      <c r="C2" s="1" t="s">
        <v>3</v>
      </c>
      <c r="D2" s="1" t="s">
        <v>68</v>
      </c>
      <c r="E2" s="1" t="s">
        <v>69</v>
      </c>
      <c r="F2" s="1" t="s">
        <v>70</v>
      </c>
      <c r="G2" s="1" t="s">
        <v>71</v>
      </c>
      <c r="H2" s="1" t="s">
        <v>72</v>
      </c>
      <c r="I2" s="1" t="s">
        <v>73</v>
      </c>
      <c r="J2" s="1" t="s">
        <v>74</v>
      </c>
      <c r="K2" s="1" t="s">
        <v>75</v>
      </c>
      <c r="L2" s="1" t="s">
        <v>76</v>
      </c>
      <c r="M2" s="1" t="s">
        <v>77</v>
      </c>
      <c r="N2" s="1" t="s">
        <v>78</v>
      </c>
      <c r="O2" s="1" t="s">
        <v>79</v>
      </c>
      <c r="P2" s="1" t="s">
        <v>80</v>
      </c>
      <c r="Q2" s="1" t="s">
        <v>81</v>
      </c>
      <c r="R2" s="1" t="s">
        <v>82</v>
      </c>
      <c r="S2" s="1" t="s">
        <v>83</v>
      </c>
      <c r="T2" s="1" t="s">
        <v>84</v>
      </c>
      <c r="U2" s="1" t="s">
        <v>85</v>
      </c>
      <c r="V2" s="1" t="s">
        <v>86</v>
      </c>
      <c r="W2" s="1" t="s">
        <v>87</v>
      </c>
      <c r="X2" s="1" t="s">
        <v>88</v>
      </c>
      <c r="Y2" s="1" t="s">
        <v>89</v>
      </c>
      <c r="Z2" s="1" t="s">
        <v>90</v>
      </c>
      <c r="AA2" s="1" t="s">
        <v>91</v>
      </c>
      <c r="AB2" s="1" t="s">
        <v>92</v>
      </c>
      <c r="AC2" s="1" t="s">
        <v>93</v>
      </c>
      <c r="AD2" s="1" t="s">
        <v>94</v>
      </c>
      <c r="AE2" s="1" t="s">
        <v>95</v>
      </c>
      <c r="AF2" s="1" t="s">
        <v>96</v>
      </c>
      <c r="AG2" s="1" t="s">
        <v>97</v>
      </c>
      <c r="AH2" s="1" t="s">
        <v>98</v>
      </c>
      <c r="AI2" s="1" t="s">
        <v>99</v>
      </c>
      <c r="AJ2" s="1" t="s">
        <v>100</v>
      </c>
      <c r="AK2" s="1" t="s">
        <v>101</v>
      </c>
      <c r="AL2" s="1" t="s">
        <v>102</v>
      </c>
      <c r="AM2" s="1" t="s">
        <v>103</v>
      </c>
      <c r="AN2" s="9" t="s">
        <v>64</v>
      </c>
      <c r="AO2" s="9" t="s">
        <v>65</v>
      </c>
      <c r="AP2" s="9" t="s">
        <v>66</v>
      </c>
      <c r="AQ2" s="9" t="s">
        <v>67</v>
      </c>
    </row>
    <row r="3" spans="1:43" ht="15.75" thickTop="1" x14ac:dyDescent="0.25">
      <c r="A3" s="2">
        <v>1</v>
      </c>
      <c r="B3" s="2">
        <v>2018</v>
      </c>
      <c r="C3" s="2">
        <v>1</v>
      </c>
      <c r="D3" s="4">
        <v>351422.21</v>
      </c>
      <c r="E3" s="4">
        <v>356138.67</v>
      </c>
      <c r="F3" s="4">
        <v>189928.29</v>
      </c>
      <c r="G3" s="4">
        <v>10432.08</v>
      </c>
      <c r="H3" s="4">
        <v>48739.839999999997</v>
      </c>
      <c r="I3" s="4">
        <v>12292.23</v>
      </c>
      <c r="J3" s="4">
        <v>2024.59</v>
      </c>
      <c r="K3" s="4">
        <v>26456.81</v>
      </c>
      <c r="L3" s="4">
        <v>134627.24</v>
      </c>
      <c r="M3" s="4">
        <v>58359.49</v>
      </c>
      <c r="N3" s="2">
        <v>136.65</v>
      </c>
      <c r="O3" s="4">
        <v>13140.65</v>
      </c>
      <c r="P3" s="4">
        <v>118908.07</v>
      </c>
      <c r="Q3" s="4">
        <v>155683.96</v>
      </c>
      <c r="R3" s="4">
        <v>53295.25</v>
      </c>
      <c r="S3" s="4">
        <v>4136.7</v>
      </c>
      <c r="T3" s="2">
        <v>0</v>
      </c>
      <c r="U3" s="4">
        <v>-9520.32</v>
      </c>
      <c r="V3" s="2">
        <v>298.64999999999998</v>
      </c>
      <c r="W3" s="2">
        <v>230.35</v>
      </c>
      <c r="X3" s="4">
        <v>1592.03</v>
      </c>
      <c r="Y3" s="4">
        <v>56828.37</v>
      </c>
      <c r="Z3" s="4">
        <v>452339.87</v>
      </c>
      <c r="AA3" s="4">
        <v>822925.62</v>
      </c>
      <c r="AB3" s="4">
        <v>390372.79</v>
      </c>
      <c r="AC3" s="4">
        <v>126314.83</v>
      </c>
      <c r="AD3" s="4">
        <v>170950.78</v>
      </c>
      <c r="AE3" s="2">
        <v>0</v>
      </c>
      <c r="AF3" s="4">
        <v>8393.6200000000008</v>
      </c>
      <c r="AG3" s="2">
        <v>0</v>
      </c>
      <c r="AH3" s="2">
        <v>0</v>
      </c>
      <c r="AI3" s="2">
        <v>0</v>
      </c>
      <c r="AJ3" s="2">
        <v>0</v>
      </c>
      <c r="AK3" s="2">
        <v>0</v>
      </c>
      <c r="AL3" s="4">
        <v>7093.63</v>
      </c>
      <c r="AM3" s="2">
        <v>0</v>
      </c>
      <c r="AN3" s="3">
        <f>SUM(D3:M3)</f>
        <v>1190421.45</v>
      </c>
      <c r="AO3">
        <f>SUM(N3:AD3)</f>
        <v>2357634.25</v>
      </c>
      <c r="AP3">
        <f>SUM(AE3:AM3)</f>
        <v>15487.25</v>
      </c>
      <c r="AQ3" s="3">
        <f>SUM(AN3:AP3)</f>
        <v>3563542.95</v>
      </c>
    </row>
    <row r="4" spans="1:43" x14ac:dyDescent="0.25">
      <c r="A4" s="2">
        <v>1</v>
      </c>
      <c r="B4" s="2">
        <v>2018</v>
      </c>
      <c r="C4" s="2">
        <v>2</v>
      </c>
      <c r="D4" s="4">
        <v>341865.13</v>
      </c>
      <c r="E4" s="4">
        <v>339325.78</v>
      </c>
      <c r="F4" s="4">
        <v>173087.46</v>
      </c>
      <c r="G4" s="4">
        <v>9970.76</v>
      </c>
      <c r="H4" s="4">
        <v>45583.08</v>
      </c>
      <c r="I4" s="4">
        <v>12114.11</v>
      </c>
      <c r="J4" s="4">
        <v>1736.01</v>
      </c>
      <c r="K4" s="4">
        <v>28094.21</v>
      </c>
      <c r="L4" s="4">
        <v>124800.4</v>
      </c>
      <c r="M4" s="4">
        <v>51620.87</v>
      </c>
      <c r="N4" s="2">
        <v>103.48</v>
      </c>
      <c r="O4" s="4">
        <v>12938.69</v>
      </c>
      <c r="P4" s="4">
        <v>115595.23</v>
      </c>
      <c r="Q4" s="4">
        <v>145780.04</v>
      </c>
      <c r="R4" s="4">
        <v>47719.31</v>
      </c>
      <c r="S4" s="4">
        <v>1123.32</v>
      </c>
      <c r="T4" s="2">
        <v>501.52</v>
      </c>
      <c r="U4" s="2">
        <v>0</v>
      </c>
      <c r="V4" s="2">
        <v>262.82</v>
      </c>
      <c r="W4" s="2">
        <v>212.99</v>
      </c>
      <c r="X4" s="4">
        <v>1638.32</v>
      </c>
      <c r="Y4" s="4">
        <v>54394.82</v>
      </c>
      <c r="Z4" s="4">
        <v>420160.8</v>
      </c>
      <c r="AA4" s="4">
        <v>737716.67</v>
      </c>
      <c r="AB4" s="4">
        <v>356306.55</v>
      </c>
      <c r="AC4" s="4">
        <v>119429.88</v>
      </c>
      <c r="AD4" s="4">
        <v>141938.01</v>
      </c>
      <c r="AE4" s="2">
        <v>0</v>
      </c>
      <c r="AF4" s="4">
        <v>6609.02</v>
      </c>
      <c r="AG4" s="2">
        <v>0</v>
      </c>
      <c r="AH4" s="2">
        <v>0</v>
      </c>
      <c r="AI4" s="2">
        <v>0</v>
      </c>
      <c r="AJ4" s="2">
        <v>0</v>
      </c>
      <c r="AK4" s="2">
        <v>0</v>
      </c>
      <c r="AL4" s="4">
        <v>6283.15</v>
      </c>
      <c r="AM4" s="2">
        <v>0</v>
      </c>
      <c r="AN4" s="3">
        <f t="shared" ref="AN4:AN67" si="0">SUM(D4:M4)</f>
        <v>1128197.81</v>
      </c>
      <c r="AO4">
        <f t="shared" ref="AO4:AO67" si="1">SUM(N4:AD4)</f>
        <v>2155822.4500000002</v>
      </c>
      <c r="AP4">
        <f t="shared" ref="AP4:AP67" si="2">SUM(AE4:AM4)</f>
        <v>12892.17</v>
      </c>
      <c r="AQ4" s="3">
        <f t="shared" ref="AQ4:AQ67" si="3">SUM(AN4:AP4)</f>
        <v>3296912.43</v>
      </c>
    </row>
    <row r="5" spans="1:43" x14ac:dyDescent="0.25">
      <c r="A5" s="2">
        <v>1</v>
      </c>
      <c r="B5" s="2">
        <v>2018</v>
      </c>
      <c r="C5" s="2">
        <v>3</v>
      </c>
      <c r="D5" s="4">
        <v>342834.14</v>
      </c>
      <c r="E5" s="4">
        <v>344937.51</v>
      </c>
      <c r="F5" s="4">
        <v>178461.96</v>
      </c>
      <c r="G5" s="4">
        <v>9592.58</v>
      </c>
      <c r="H5" s="4">
        <v>40625.4</v>
      </c>
      <c r="I5" s="4">
        <v>10240.75</v>
      </c>
      <c r="J5" s="4">
        <v>1965.75</v>
      </c>
      <c r="K5" s="4">
        <v>22709.67</v>
      </c>
      <c r="L5" s="4">
        <v>109859.27</v>
      </c>
      <c r="M5" s="4">
        <v>54630.37</v>
      </c>
      <c r="N5" s="2">
        <v>131.37</v>
      </c>
      <c r="O5" s="4">
        <v>14465.99</v>
      </c>
      <c r="P5" s="4">
        <v>115794.11</v>
      </c>
      <c r="Q5" s="4">
        <v>148899.42000000001</v>
      </c>
      <c r="R5" s="4">
        <v>45353.68</v>
      </c>
      <c r="S5" s="4">
        <v>3303.39</v>
      </c>
      <c r="T5" s="2">
        <v>0</v>
      </c>
      <c r="U5" s="2">
        <v>13.31</v>
      </c>
      <c r="V5" s="2">
        <v>284.89999999999998</v>
      </c>
      <c r="W5" s="2">
        <v>268.57</v>
      </c>
      <c r="X5" s="4">
        <v>1743.93</v>
      </c>
      <c r="Y5" s="4">
        <v>55081.760000000002</v>
      </c>
      <c r="Z5" s="4">
        <v>433368.88</v>
      </c>
      <c r="AA5" s="4">
        <v>772322.15</v>
      </c>
      <c r="AB5" s="4">
        <v>366700.55</v>
      </c>
      <c r="AC5" s="4">
        <v>132384.6</v>
      </c>
      <c r="AD5" s="4">
        <v>159642.78</v>
      </c>
      <c r="AE5" s="2">
        <v>0</v>
      </c>
      <c r="AF5" s="4">
        <v>7198.95</v>
      </c>
      <c r="AG5" s="2">
        <v>0</v>
      </c>
      <c r="AH5" s="2">
        <v>0</v>
      </c>
      <c r="AI5" s="2">
        <v>0</v>
      </c>
      <c r="AJ5" s="2">
        <v>0</v>
      </c>
      <c r="AK5" s="2">
        <v>0</v>
      </c>
      <c r="AL5" s="4">
        <v>7202.19</v>
      </c>
      <c r="AM5" s="2">
        <v>0</v>
      </c>
      <c r="AN5" s="3">
        <f t="shared" si="0"/>
        <v>1115857.4000000001</v>
      </c>
      <c r="AO5">
        <f t="shared" si="1"/>
        <v>2249759.39</v>
      </c>
      <c r="AP5">
        <f t="shared" si="2"/>
        <v>14401.14</v>
      </c>
      <c r="AQ5" s="3">
        <f t="shared" si="3"/>
        <v>3380017.93</v>
      </c>
    </row>
    <row r="6" spans="1:43" x14ac:dyDescent="0.25">
      <c r="A6" s="2">
        <v>1</v>
      </c>
      <c r="B6" s="2">
        <v>2018</v>
      </c>
      <c r="C6" s="2">
        <v>4</v>
      </c>
      <c r="D6" s="4">
        <v>341883.17</v>
      </c>
      <c r="E6" s="4">
        <v>340778.94</v>
      </c>
      <c r="F6" s="4">
        <v>176491.64</v>
      </c>
      <c r="G6" s="4">
        <v>9859.84</v>
      </c>
      <c r="H6" s="4">
        <v>38901.050000000003</v>
      </c>
      <c r="I6" s="4">
        <v>8174.1</v>
      </c>
      <c r="J6" s="4">
        <v>2025.47</v>
      </c>
      <c r="K6" s="4">
        <v>21832.73</v>
      </c>
      <c r="L6" s="4">
        <v>109402.8</v>
      </c>
      <c r="M6" s="4">
        <v>63179.16</v>
      </c>
      <c r="N6" s="2">
        <v>119.37</v>
      </c>
      <c r="O6" s="4">
        <v>12708.66</v>
      </c>
      <c r="P6" s="4">
        <v>114296.62</v>
      </c>
      <c r="Q6" s="4">
        <v>136352.34</v>
      </c>
      <c r="R6" s="4">
        <v>36045.51</v>
      </c>
      <c r="S6" s="4">
        <v>5888.06</v>
      </c>
      <c r="T6" s="2">
        <v>0</v>
      </c>
      <c r="U6" s="2">
        <v>0</v>
      </c>
      <c r="V6" s="2">
        <v>330.02</v>
      </c>
      <c r="W6" s="2">
        <v>251.78</v>
      </c>
      <c r="X6" s="4">
        <v>3125.99</v>
      </c>
      <c r="Y6" s="4">
        <v>53778.49</v>
      </c>
      <c r="Z6" s="4">
        <v>427405.31</v>
      </c>
      <c r="AA6" s="4">
        <v>756872.92</v>
      </c>
      <c r="AB6" s="4">
        <v>327259.78000000003</v>
      </c>
      <c r="AC6" s="4">
        <v>118370.7</v>
      </c>
      <c r="AD6" s="4">
        <v>245343.22</v>
      </c>
      <c r="AE6" s="2">
        <v>0</v>
      </c>
      <c r="AF6" s="4">
        <v>6749.21</v>
      </c>
      <c r="AG6" s="2">
        <v>0</v>
      </c>
      <c r="AH6" s="2">
        <v>0</v>
      </c>
      <c r="AI6" s="2">
        <v>0</v>
      </c>
      <c r="AJ6" s="2">
        <v>0</v>
      </c>
      <c r="AK6" s="2">
        <v>0</v>
      </c>
      <c r="AL6" s="4">
        <v>5790.09</v>
      </c>
      <c r="AM6" s="2">
        <v>0</v>
      </c>
      <c r="AN6" s="3">
        <f t="shared" si="0"/>
        <v>1112528.8999999999</v>
      </c>
      <c r="AO6">
        <f t="shared" si="1"/>
        <v>2238148.77</v>
      </c>
      <c r="AP6">
        <f t="shared" si="2"/>
        <v>12539.3</v>
      </c>
      <c r="AQ6" s="3">
        <f t="shared" si="3"/>
        <v>3363216.9699999997</v>
      </c>
    </row>
    <row r="7" spans="1:43" x14ac:dyDescent="0.25">
      <c r="A7" s="2">
        <v>1</v>
      </c>
      <c r="B7" s="2">
        <v>2018</v>
      </c>
      <c r="C7" s="2">
        <v>5</v>
      </c>
      <c r="D7" s="4">
        <v>335418.09999999998</v>
      </c>
      <c r="E7" s="4">
        <v>332376.42</v>
      </c>
      <c r="F7" s="4">
        <v>153718.45000000001</v>
      </c>
      <c r="G7" s="4">
        <v>9586.36</v>
      </c>
      <c r="H7" s="4">
        <v>25753.98</v>
      </c>
      <c r="I7" s="4">
        <v>6311.61</v>
      </c>
      <c r="J7" s="4">
        <v>1830.23</v>
      </c>
      <c r="K7" s="4">
        <v>16016.91</v>
      </c>
      <c r="L7" s="4">
        <v>84863.48</v>
      </c>
      <c r="M7" s="4">
        <v>43954.83</v>
      </c>
      <c r="N7" s="2">
        <v>116.04</v>
      </c>
      <c r="O7" s="4">
        <v>13252.34</v>
      </c>
      <c r="P7" s="4">
        <v>102899.64</v>
      </c>
      <c r="Q7" s="4">
        <v>124573.77</v>
      </c>
      <c r="R7" s="4">
        <v>39488.31</v>
      </c>
      <c r="S7" s="4">
        <v>4709.13</v>
      </c>
      <c r="T7" s="2">
        <v>0</v>
      </c>
      <c r="U7" s="2">
        <v>0</v>
      </c>
      <c r="V7" s="2">
        <v>352.12</v>
      </c>
      <c r="W7" s="2">
        <v>230.89</v>
      </c>
      <c r="X7" s="4">
        <v>2118.77</v>
      </c>
      <c r="Y7" s="4">
        <v>48557.33</v>
      </c>
      <c r="Z7" s="4">
        <v>397848.29</v>
      </c>
      <c r="AA7" s="4">
        <v>659764.43999999994</v>
      </c>
      <c r="AB7" s="4">
        <v>302421.51</v>
      </c>
      <c r="AC7" s="4">
        <v>136732.56</v>
      </c>
      <c r="AD7" s="4">
        <v>47977.51</v>
      </c>
      <c r="AE7" s="2">
        <v>0</v>
      </c>
      <c r="AF7" s="4">
        <v>7051.94</v>
      </c>
      <c r="AG7" s="2">
        <v>0</v>
      </c>
      <c r="AH7" s="2">
        <v>0</v>
      </c>
      <c r="AI7" s="2">
        <v>0</v>
      </c>
      <c r="AJ7" s="2">
        <v>0</v>
      </c>
      <c r="AK7" s="2">
        <v>0</v>
      </c>
      <c r="AL7" s="4">
        <v>5899.25</v>
      </c>
      <c r="AM7" s="2">
        <v>0</v>
      </c>
      <c r="AN7" s="3">
        <f t="shared" si="0"/>
        <v>1009830.3699999999</v>
      </c>
      <c r="AO7">
        <f t="shared" si="1"/>
        <v>1881042.65</v>
      </c>
      <c r="AP7">
        <f t="shared" si="2"/>
        <v>12951.189999999999</v>
      </c>
      <c r="AQ7" s="3">
        <f t="shared" si="3"/>
        <v>2903824.2099999995</v>
      </c>
    </row>
    <row r="8" spans="1:43" x14ac:dyDescent="0.25">
      <c r="A8" s="2">
        <v>1</v>
      </c>
      <c r="B8" s="2">
        <v>2018</v>
      </c>
      <c r="C8" s="2">
        <v>6</v>
      </c>
      <c r="D8" s="4">
        <v>337501.73</v>
      </c>
      <c r="E8" s="4">
        <v>335765.54</v>
      </c>
      <c r="F8" s="4">
        <v>153008.95999999999</v>
      </c>
      <c r="G8" s="4">
        <v>10134.65</v>
      </c>
      <c r="H8" s="4">
        <v>22800.26</v>
      </c>
      <c r="I8" s="4">
        <v>5955.76</v>
      </c>
      <c r="J8" s="4">
        <v>-1257.3499999999999</v>
      </c>
      <c r="K8" s="4">
        <v>15221.9</v>
      </c>
      <c r="L8" s="4">
        <v>77371.87</v>
      </c>
      <c r="M8" s="4">
        <v>44875.87</v>
      </c>
      <c r="N8" s="2">
        <v>131.93</v>
      </c>
      <c r="O8" s="4">
        <v>14410.72</v>
      </c>
      <c r="P8" s="4">
        <v>103374.73</v>
      </c>
      <c r="Q8" s="4">
        <v>129222.03</v>
      </c>
      <c r="R8" s="4">
        <v>41354.120000000003</v>
      </c>
      <c r="S8" s="4">
        <v>3207.46</v>
      </c>
      <c r="T8" s="2">
        <v>0</v>
      </c>
      <c r="U8" s="2">
        <v>0</v>
      </c>
      <c r="V8" s="2">
        <v>419.05</v>
      </c>
      <c r="W8" s="2">
        <v>224.63</v>
      </c>
      <c r="X8" s="4">
        <v>2000.49</v>
      </c>
      <c r="Y8" s="4">
        <v>51257.97</v>
      </c>
      <c r="Z8" s="4">
        <v>419050.42</v>
      </c>
      <c r="AA8" s="4">
        <v>711035.95</v>
      </c>
      <c r="AB8" s="4">
        <v>302337.15000000002</v>
      </c>
      <c r="AC8" s="4">
        <v>135472.42000000001</v>
      </c>
      <c r="AD8" s="4">
        <v>151245.54</v>
      </c>
      <c r="AE8" s="2">
        <v>0</v>
      </c>
      <c r="AF8" s="4">
        <v>6469.36</v>
      </c>
      <c r="AG8" s="2">
        <v>0</v>
      </c>
      <c r="AH8" s="2">
        <v>0</v>
      </c>
      <c r="AI8" s="2">
        <v>0</v>
      </c>
      <c r="AJ8" s="2">
        <v>0</v>
      </c>
      <c r="AK8" s="2">
        <v>0</v>
      </c>
      <c r="AL8" s="4">
        <v>4503.03</v>
      </c>
      <c r="AM8" s="2">
        <v>0</v>
      </c>
      <c r="AN8" s="3">
        <f t="shared" si="0"/>
        <v>1001379.1900000001</v>
      </c>
      <c r="AO8">
        <f t="shared" si="1"/>
        <v>2064744.6099999999</v>
      </c>
      <c r="AP8">
        <f t="shared" si="2"/>
        <v>10972.39</v>
      </c>
      <c r="AQ8" s="3">
        <f t="shared" si="3"/>
        <v>3077096.19</v>
      </c>
    </row>
    <row r="9" spans="1:43" x14ac:dyDescent="0.25">
      <c r="A9" s="2">
        <v>1</v>
      </c>
      <c r="B9" s="2">
        <v>2018</v>
      </c>
      <c r="C9" s="2">
        <v>7</v>
      </c>
      <c r="D9" s="4">
        <v>326475.49</v>
      </c>
      <c r="E9" s="4">
        <v>318350.76</v>
      </c>
      <c r="F9" s="4">
        <v>150099.14000000001</v>
      </c>
      <c r="G9" s="4">
        <v>9243.9500000000007</v>
      </c>
      <c r="H9" s="4">
        <v>19016.91</v>
      </c>
      <c r="I9" s="4">
        <v>5796.21</v>
      </c>
      <c r="J9" s="2">
        <v>0</v>
      </c>
      <c r="K9" s="4">
        <v>7857.29</v>
      </c>
      <c r="L9" s="4">
        <v>48746.400000000001</v>
      </c>
      <c r="M9" s="4">
        <v>35224.6</v>
      </c>
      <c r="N9" s="2">
        <v>131.46</v>
      </c>
      <c r="O9" s="4">
        <v>12161.57</v>
      </c>
      <c r="P9" s="4">
        <v>97163.63</v>
      </c>
      <c r="Q9" s="4">
        <v>113828.67</v>
      </c>
      <c r="R9" s="4">
        <v>37172.980000000003</v>
      </c>
      <c r="S9" s="4">
        <v>4177.99</v>
      </c>
      <c r="T9" s="2">
        <v>0</v>
      </c>
      <c r="U9" s="2">
        <v>0</v>
      </c>
      <c r="V9" s="2">
        <v>392.96</v>
      </c>
      <c r="W9" s="2">
        <v>217.15</v>
      </c>
      <c r="X9" s="4">
        <v>2393.69</v>
      </c>
      <c r="Y9" s="4">
        <v>44444.43</v>
      </c>
      <c r="Z9" s="4">
        <v>358682.86</v>
      </c>
      <c r="AA9" s="4">
        <v>615985.62</v>
      </c>
      <c r="AB9" s="4">
        <v>284530.19</v>
      </c>
      <c r="AC9" s="4">
        <v>127430.74</v>
      </c>
      <c r="AD9" s="4">
        <v>138194.67000000001</v>
      </c>
      <c r="AE9" s="2">
        <v>0</v>
      </c>
      <c r="AF9" s="4">
        <v>6307.46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4">
        <v>5500.93</v>
      </c>
      <c r="AM9" s="2">
        <v>0</v>
      </c>
      <c r="AN9" s="3">
        <f t="shared" si="0"/>
        <v>920810.75</v>
      </c>
      <c r="AO9">
        <f t="shared" si="1"/>
        <v>1836908.61</v>
      </c>
      <c r="AP9">
        <f t="shared" si="2"/>
        <v>11808.39</v>
      </c>
      <c r="AQ9" s="3">
        <f t="shared" si="3"/>
        <v>2769527.7500000005</v>
      </c>
    </row>
    <row r="10" spans="1:43" x14ac:dyDescent="0.25">
      <c r="A10" s="2">
        <v>1</v>
      </c>
      <c r="B10" s="2">
        <v>2018</v>
      </c>
      <c r="C10" s="2">
        <v>8</v>
      </c>
      <c r="D10" s="4">
        <v>326244.3</v>
      </c>
      <c r="E10" s="4">
        <v>318525.12</v>
      </c>
      <c r="F10" s="4">
        <v>150533.09</v>
      </c>
      <c r="G10" s="4">
        <v>9708.14</v>
      </c>
      <c r="H10" s="4">
        <v>17866.37</v>
      </c>
      <c r="I10" s="4">
        <v>4495.24</v>
      </c>
      <c r="J10" s="2">
        <v>0</v>
      </c>
      <c r="K10" s="4">
        <v>7487.23</v>
      </c>
      <c r="L10" s="4">
        <v>49347.82</v>
      </c>
      <c r="M10" s="4">
        <v>37060.870000000003</v>
      </c>
      <c r="N10" s="2">
        <v>121.96</v>
      </c>
      <c r="O10" s="4">
        <v>12268.83</v>
      </c>
      <c r="P10" s="4">
        <v>95017.49</v>
      </c>
      <c r="Q10" s="4">
        <v>113376.19</v>
      </c>
      <c r="R10" s="4">
        <v>36024.019999999997</v>
      </c>
      <c r="S10" s="4">
        <v>3543.2</v>
      </c>
      <c r="T10" s="2">
        <v>0</v>
      </c>
      <c r="U10" s="2">
        <v>0</v>
      </c>
      <c r="V10" s="2">
        <v>370.26</v>
      </c>
      <c r="W10" s="2">
        <v>264.77</v>
      </c>
      <c r="X10" s="4">
        <v>1856.17</v>
      </c>
      <c r="Y10" s="4">
        <v>46424.88</v>
      </c>
      <c r="Z10" s="4">
        <v>364595.43</v>
      </c>
      <c r="AA10" s="4">
        <v>608046.81999999995</v>
      </c>
      <c r="AB10" s="4">
        <v>273995.87</v>
      </c>
      <c r="AC10" s="4">
        <v>143320.88</v>
      </c>
      <c r="AD10" s="4">
        <v>156171.10999999999</v>
      </c>
      <c r="AE10" s="2">
        <v>0</v>
      </c>
      <c r="AF10" s="4">
        <v>5984.12</v>
      </c>
      <c r="AG10" s="2">
        <v>0</v>
      </c>
      <c r="AH10" s="2">
        <v>0</v>
      </c>
      <c r="AI10" s="2">
        <v>0</v>
      </c>
      <c r="AJ10" s="2">
        <v>0</v>
      </c>
      <c r="AK10" s="2">
        <v>0</v>
      </c>
      <c r="AL10" s="4">
        <v>4509.63</v>
      </c>
      <c r="AM10" s="2">
        <v>0</v>
      </c>
      <c r="AN10" s="3">
        <f t="shared" si="0"/>
        <v>921268.17999999982</v>
      </c>
      <c r="AO10">
        <f t="shared" si="1"/>
        <v>1855397.88</v>
      </c>
      <c r="AP10">
        <f t="shared" si="2"/>
        <v>10493.75</v>
      </c>
      <c r="AQ10" s="3">
        <f t="shared" si="3"/>
        <v>2787159.8099999996</v>
      </c>
    </row>
    <row r="11" spans="1:43" x14ac:dyDescent="0.25">
      <c r="A11" s="2">
        <v>1</v>
      </c>
      <c r="B11" s="2">
        <v>2018</v>
      </c>
      <c r="C11" s="2">
        <v>9</v>
      </c>
      <c r="D11" s="4">
        <v>330566.36</v>
      </c>
      <c r="E11" s="4">
        <v>324944.03000000003</v>
      </c>
      <c r="F11" s="4">
        <v>157905.82999999999</v>
      </c>
      <c r="G11" s="4">
        <v>10113.56</v>
      </c>
      <c r="H11" s="4">
        <v>19678.86</v>
      </c>
      <c r="I11" s="4">
        <v>5148.9399999999996</v>
      </c>
      <c r="J11" s="2">
        <v>0</v>
      </c>
      <c r="K11" s="4">
        <v>11326.62</v>
      </c>
      <c r="L11" s="4">
        <v>57505.85</v>
      </c>
      <c r="M11" s="4">
        <v>42780.65</v>
      </c>
      <c r="N11" s="2">
        <v>139.75</v>
      </c>
      <c r="O11" s="4">
        <v>12973.49</v>
      </c>
      <c r="P11" s="4">
        <v>100665.76</v>
      </c>
      <c r="Q11" s="4">
        <v>123391.67999999999</v>
      </c>
      <c r="R11" s="4">
        <v>40232.730000000003</v>
      </c>
      <c r="S11" s="4">
        <v>1566.83</v>
      </c>
      <c r="T11" s="2">
        <v>0</v>
      </c>
      <c r="U11" s="2">
        <v>0</v>
      </c>
      <c r="V11" s="2">
        <v>426.2</v>
      </c>
      <c r="W11" s="2">
        <v>318.52999999999997</v>
      </c>
      <c r="X11" s="4">
        <v>1690.48</v>
      </c>
      <c r="Y11" s="4">
        <v>49059.24</v>
      </c>
      <c r="Z11" s="4">
        <v>400627.45</v>
      </c>
      <c r="AA11" s="4">
        <v>672268.84</v>
      </c>
      <c r="AB11" s="4">
        <v>308063.52</v>
      </c>
      <c r="AC11" s="4">
        <v>152096.32999999999</v>
      </c>
      <c r="AD11" s="4">
        <v>141003.20000000001</v>
      </c>
      <c r="AE11" s="2">
        <v>0</v>
      </c>
      <c r="AF11" s="4">
        <v>6281.38</v>
      </c>
      <c r="AG11" s="2">
        <v>0</v>
      </c>
      <c r="AH11" s="2">
        <v>0</v>
      </c>
      <c r="AI11" s="2">
        <v>0</v>
      </c>
      <c r="AJ11" s="2">
        <v>0</v>
      </c>
      <c r="AK11" s="2">
        <v>0</v>
      </c>
      <c r="AL11" s="4">
        <v>6070.77</v>
      </c>
      <c r="AM11" s="2">
        <v>0</v>
      </c>
      <c r="AN11" s="3">
        <f t="shared" si="0"/>
        <v>959970.7</v>
      </c>
      <c r="AO11">
        <f t="shared" si="1"/>
        <v>2004524.03</v>
      </c>
      <c r="AP11">
        <f t="shared" si="2"/>
        <v>12352.150000000001</v>
      </c>
      <c r="AQ11" s="3">
        <f t="shared" si="3"/>
        <v>2976846.88</v>
      </c>
    </row>
    <row r="12" spans="1:43" x14ac:dyDescent="0.25">
      <c r="A12" s="2">
        <v>1</v>
      </c>
      <c r="B12" s="2">
        <v>2018</v>
      </c>
      <c r="C12" s="2">
        <v>10</v>
      </c>
      <c r="D12" s="4">
        <v>325993.62</v>
      </c>
      <c r="E12" s="4">
        <v>320058.71999999997</v>
      </c>
      <c r="F12" s="4">
        <v>153653.68</v>
      </c>
      <c r="G12" s="4">
        <v>9759.52</v>
      </c>
      <c r="H12" s="4">
        <v>20069.3</v>
      </c>
      <c r="I12" s="4">
        <v>5082.72</v>
      </c>
      <c r="J12" s="2">
        <v>0</v>
      </c>
      <c r="K12" s="4">
        <v>9839.83</v>
      </c>
      <c r="L12" s="4">
        <v>56567.56</v>
      </c>
      <c r="M12" s="4">
        <v>43455.23</v>
      </c>
      <c r="N12" s="2">
        <v>118.51</v>
      </c>
      <c r="O12" s="4">
        <v>12436</v>
      </c>
      <c r="P12" s="4">
        <v>95290.92</v>
      </c>
      <c r="Q12" s="4">
        <v>114355.62</v>
      </c>
      <c r="R12" s="4">
        <v>34387.019999999997</v>
      </c>
      <c r="S12" s="4">
        <v>2686.44</v>
      </c>
      <c r="T12" s="2">
        <v>0</v>
      </c>
      <c r="U12" s="2">
        <v>30.87</v>
      </c>
      <c r="V12" s="2">
        <v>345.46</v>
      </c>
      <c r="W12" s="2">
        <v>312.79000000000002</v>
      </c>
      <c r="X12" s="4">
        <v>1737.36</v>
      </c>
      <c r="Y12" s="4">
        <v>46311.21</v>
      </c>
      <c r="Z12" s="4">
        <v>362493.2</v>
      </c>
      <c r="AA12" s="4">
        <v>599110.93999999994</v>
      </c>
      <c r="AB12" s="4">
        <v>283249.87</v>
      </c>
      <c r="AC12" s="4">
        <v>120999.72</v>
      </c>
      <c r="AD12" s="4">
        <v>149499.43</v>
      </c>
      <c r="AE12" s="2">
        <v>0</v>
      </c>
      <c r="AF12" s="4">
        <v>6545.59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4">
        <v>5348.37</v>
      </c>
      <c r="AM12" s="2">
        <v>0</v>
      </c>
      <c r="AN12" s="3">
        <f t="shared" si="0"/>
        <v>944480.17999999993</v>
      </c>
      <c r="AO12">
        <f t="shared" si="1"/>
        <v>1823365.3599999999</v>
      </c>
      <c r="AP12">
        <f t="shared" si="2"/>
        <v>11893.96</v>
      </c>
      <c r="AQ12" s="3">
        <f t="shared" si="3"/>
        <v>2779739.5</v>
      </c>
    </row>
    <row r="13" spans="1:43" x14ac:dyDescent="0.25">
      <c r="A13" s="2">
        <v>1</v>
      </c>
      <c r="B13" s="2">
        <v>2018</v>
      </c>
      <c r="C13" s="2">
        <v>11</v>
      </c>
      <c r="D13" s="4">
        <v>325862.03000000003</v>
      </c>
      <c r="E13" s="4">
        <v>321519.61</v>
      </c>
      <c r="F13" s="4">
        <v>163294.56</v>
      </c>
      <c r="G13" s="4">
        <v>9814.15</v>
      </c>
      <c r="H13" s="4">
        <v>26013.06</v>
      </c>
      <c r="I13" s="4">
        <v>8873.3700000000008</v>
      </c>
      <c r="J13" s="2">
        <v>0</v>
      </c>
      <c r="K13" s="4">
        <v>13128.96</v>
      </c>
      <c r="L13" s="4">
        <v>68887.69</v>
      </c>
      <c r="M13" s="4">
        <v>47228.58</v>
      </c>
      <c r="N13" s="2">
        <v>119.28</v>
      </c>
      <c r="O13" s="4">
        <v>12467.88</v>
      </c>
      <c r="P13" s="4">
        <v>100865.03</v>
      </c>
      <c r="Q13" s="4">
        <v>118372.19</v>
      </c>
      <c r="R13" s="4">
        <v>35971.379999999997</v>
      </c>
      <c r="S13" s="4">
        <v>1833.69</v>
      </c>
      <c r="T13" s="4">
        <v>6927.79</v>
      </c>
      <c r="U13" s="2">
        <v>152.96</v>
      </c>
      <c r="V13" s="2">
        <v>376.21</v>
      </c>
      <c r="W13" s="2">
        <v>232.64</v>
      </c>
      <c r="X13" s="4">
        <v>1934.95</v>
      </c>
      <c r="Y13" s="4">
        <v>46329.3</v>
      </c>
      <c r="Z13" s="4">
        <v>369589.72</v>
      </c>
      <c r="AA13" s="4">
        <v>625169.59</v>
      </c>
      <c r="AB13" s="4">
        <v>293436.94</v>
      </c>
      <c r="AC13" s="4">
        <v>103415.56</v>
      </c>
      <c r="AD13" s="4">
        <v>152720.79</v>
      </c>
      <c r="AE13" s="2">
        <v>0</v>
      </c>
      <c r="AF13" s="4">
        <v>5930.4</v>
      </c>
      <c r="AG13" s="2">
        <v>0</v>
      </c>
      <c r="AH13" s="2">
        <v>0</v>
      </c>
      <c r="AI13" s="2">
        <v>0</v>
      </c>
      <c r="AJ13" s="2">
        <v>0</v>
      </c>
      <c r="AK13" s="2">
        <v>0</v>
      </c>
      <c r="AL13" s="2">
        <v>0</v>
      </c>
      <c r="AM13" s="4">
        <v>6590.58</v>
      </c>
      <c r="AN13" s="3">
        <f t="shared" si="0"/>
        <v>984622.00999999989</v>
      </c>
      <c r="AO13">
        <f t="shared" si="1"/>
        <v>1869915.9</v>
      </c>
      <c r="AP13">
        <f t="shared" si="2"/>
        <v>12520.98</v>
      </c>
      <c r="AQ13" s="3">
        <f t="shared" si="3"/>
        <v>2867058.8899999997</v>
      </c>
    </row>
    <row r="14" spans="1:43" x14ac:dyDescent="0.25">
      <c r="A14" s="2">
        <v>1</v>
      </c>
      <c r="B14" s="2">
        <v>2018</v>
      </c>
      <c r="C14" s="2">
        <v>12</v>
      </c>
      <c r="D14" s="4">
        <v>331152.5</v>
      </c>
      <c r="E14" s="4">
        <v>333977.62</v>
      </c>
      <c r="F14" s="4">
        <v>183782.99</v>
      </c>
      <c r="G14" s="4">
        <v>10497.19</v>
      </c>
      <c r="H14" s="4">
        <v>36129.550000000003</v>
      </c>
      <c r="I14" s="4">
        <v>7746.88</v>
      </c>
      <c r="J14" s="2">
        <v>0</v>
      </c>
      <c r="K14" s="4">
        <v>22409.51</v>
      </c>
      <c r="L14" s="4">
        <v>95025.84</v>
      </c>
      <c r="M14" s="4">
        <v>62220.41</v>
      </c>
      <c r="N14" s="2">
        <v>124.18</v>
      </c>
      <c r="O14" s="4">
        <v>13407.94</v>
      </c>
      <c r="P14" s="4">
        <v>105509.08</v>
      </c>
      <c r="Q14" s="4">
        <v>128470.64</v>
      </c>
      <c r="R14" s="4">
        <v>43095.14</v>
      </c>
      <c r="S14" s="4">
        <v>6876.28</v>
      </c>
      <c r="T14" s="2">
        <v>157.69999999999999</v>
      </c>
      <c r="U14" s="2">
        <v>0</v>
      </c>
      <c r="V14" s="2">
        <v>380.83</v>
      </c>
      <c r="W14" s="2">
        <v>240.47</v>
      </c>
      <c r="X14" s="4">
        <v>2001.52</v>
      </c>
      <c r="Y14" s="4">
        <v>52530.74</v>
      </c>
      <c r="Z14" s="4">
        <v>410554.8</v>
      </c>
      <c r="AA14" s="4">
        <v>700237.23</v>
      </c>
      <c r="AB14" s="4">
        <v>333110.2</v>
      </c>
      <c r="AC14" s="4">
        <v>121908.38</v>
      </c>
      <c r="AD14" s="4">
        <v>164198.47</v>
      </c>
      <c r="AE14" s="2">
        <v>0</v>
      </c>
      <c r="AF14" s="4">
        <v>6337.58</v>
      </c>
      <c r="AG14" s="2">
        <v>0</v>
      </c>
      <c r="AH14" s="2">
        <v>0</v>
      </c>
      <c r="AI14" s="2">
        <v>0</v>
      </c>
      <c r="AJ14" s="2">
        <v>0</v>
      </c>
      <c r="AK14" s="2">
        <v>0</v>
      </c>
      <c r="AL14" s="2">
        <v>0</v>
      </c>
      <c r="AM14" s="4">
        <v>6917.12</v>
      </c>
      <c r="AN14" s="3">
        <f t="shared" si="0"/>
        <v>1082942.49</v>
      </c>
      <c r="AO14">
        <f t="shared" si="1"/>
        <v>2082803.5999999999</v>
      </c>
      <c r="AP14">
        <f t="shared" si="2"/>
        <v>13254.7</v>
      </c>
      <c r="AQ14" s="3">
        <f t="shared" si="3"/>
        <v>3179000.79</v>
      </c>
    </row>
    <row r="15" spans="1:43" x14ac:dyDescent="0.25">
      <c r="A15" s="2">
        <v>2</v>
      </c>
      <c r="B15" s="2">
        <v>2018</v>
      </c>
      <c r="C15" s="2">
        <v>1</v>
      </c>
      <c r="D15" s="4">
        <v>227725.42</v>
      </c>
      <c r="E15" s="4">
        <v>980484.41</v>
      </c>
      <c r="F15" s="4">
        <v>575129.36</v>
      </c>
      <c r="G15" s="4">
        <v>1416.28</v>
      </c>
      <c r="H15" s="4">
        <v>9536.7900000000009</v>
      </c>
      <c r="I15" s="2">
        <v>538.29</v>
      </c>
      <c r="J15" s="2">
        <v>0</v>
      </c>
      <c r="K15" s="4">
        <v>3903.79</v>
      </c>
      <c r="L15" s="4">
        <v>9015.74</v>
      </c>
      <c r="M15" s="2">
        <v>0</v>
      </c>
      <c r="N15" s="2">
        <v>0</v>
      </c>
      <c r="O15" s="4">
        <v>3237.32</v>
      </c>
      <c r="P15" s="4">
        <v>38640.699999999997</v>
      </c>
      <c r="Q15" s="4">
        <v>57015.199999999997</v>
      </c>
      <c r="R15" s="4">
        <v>30984.65</v>
      </c>
      <c r="S15" s="4">
        <v>6337.94</v>
      </c>
      <c r="T15" s="2">
        <v>0</v>
      </c>
      <c r="U15" s="4">
        <v>-16063.21</v>
      </c>
      <c r="V15" s="2">
        <v>189.48</v>
      </c>
      <c r="W15" s="2">
        <v>68.650000000000006</v>
      </c>
      <c r="X15" s="2">
        <v>665.65</v>
      </c>
      <c r="Y15" s="4">
        <v>29621.22</v>
      </c>
      <c r="Z15" s="4">
        <v>266310.76</v>
      </c>
      <c r="AA15" s="4">
        <v>372750.42</v>
      </c>
      <c r="AB15" s="4">
        <v>169926.59</v>
      </c>
      <c r="AC15" s="4">
        <v>157201.54999999999</v>
      </c>
      <c r="AD15" s="4">
        <v>292093.95</v>
      </c>
      <c r="AE15" s="2">
        <v>0</v>
      </c>
      <c r="AF15" s="4">
        <v>57454.31</v>
      </c>
      <c r="AG15" s="2">
        <v>0</v>
      </c>
      <c r="AH15" s="4">
        <v>60957.2</v>
      </c>
      <c r="AI15" s="2">
        <v>0</v>
      </c>
      <c r="AJ15" s="2">
        <v>0</v>
      </c>
      <c r="AK15" s="4">
        <v>10286.370000000001</v>
      </c>
      <c r="AL15" s="4">
        <v>17544.919999999998</v>
      </c>
      <c r="AM15" s="2">
        <v>-900.55</v>
      </c>
      <c r="AN15" s="3">
        <f t="shared" si="0"/>
        <v>1807750.08</v>
      </c>
      <c r="AO15">
        <f t="shared" si="1"/>
        <v>1408980.8699999999</v>
      </c>
      <c r="AP15">
        <f t="shared" si="2"/>
        <v>145342.25</v>
      </c>
      <c r="AQ15" s="3">
        <f t="shared" si="3"/>
        <v>3362073.2</v>
      </c>
    </row>
    <row r="16" spans="1:43" x14ac:dyDescent="0.25">
      <c r="A16" s="2">
        <v>2</v>
      </c>
      <c r="B16" s="2">
        <v>2018</v>
      </c>
      <c r="C16" s="2">
        <v>2</v>
      </c>
      <c r="D16" s="4">
        <v>219900.71</v>
      </c>
      <c r="E16" s="4">
        <v>911900.2</v>
      </c>
      <c r="F16" s="4">
        <v>511433.27</v>
      </c>
      <c r="G16" s="4">
        <v>1190.28</v>
      </c>
      <c r="H16" s="4">
        <v>8001.86</v>
      </c>
      <c r="I16" s="2">
        <v>381.23</v>
      </c>
      <c r="J16" s="2">
        <v>0</v>
      </c>
      <c r="K16" s="4">
        <v>3226.49</v>
      </c>
      <c r="L16" s="4">
        <v>8502.77</v>
      </c>
      <c r="M16" s="2">
        <v>0</v>
      </c>
      <c r="N16" s="2">
        <v>0</v>
      </c>
      <c r="O16" s="4">
        <v>3248.27</v>
      </c>
      <c r="P16" s="4">
        <v>31284.84</v>
      </c>
      <c r="Q16" s="4">
        <v>58423.91</v>
      </c>
      <c r="R16" s="4">
        <v>29146.240000000002</v>
      </c>
      <c r="S16" s="4">
        <v>5786.68</v>
      </c>
      <c r="T16" s="2">
        <v>92.89</v>
      </c>
      <c r="U16" s="2">
        <v>0</v>
      </c>
      <c r="V16" s="2">
        <v>176.74</v>
      </c>
      <c r="W16" s="2">
        <v>211.61</v>
      </c>
      <c r="X16" s="2">
        <v>673.27</v>
      </c>
      <c r="Y16" s="4">
        <v>32481.29</v>
      </c>
      <c r="Z16" s="4">
        <v>257427.46</v>
      </c>
      <c r="AA16" s="4">
        <v>349434.2</v>
      </c>
      <c r="AB16" s="4">
        <v>201124.55</v>
      </c>
      <c r="AC16" s="4">
        <v>128776.09</v>
      </c>
      <c r="AD16" s="4">
        <v>245914.01</v>
      </c>
      <c r="AE16" s="2">
        <v>0</v>
      </c>
      <c r="AF16" s="4">
        <v>41223.629999999997</v>
      </c>
      <c r="AG16" s="2">
        <v>51.94</v>
      </c>
      <c r="AH16" s="4">
        <v>92618.45</v>
      </c>
      <c r="AI16" s="2">
        <v>0</v>
      </c>
      <c r="AJ16" s="2">
        <v>0</v>
      </c>
      <c r="AK16" s="4">
        <v>9115.2999999999993</v>
      </c>
      <c r="AL16" s="4">
        <v>10674.5</v>
      </c>
      <c r="AM16" s="2">
        <v>157.78</v>
      </c>
      <c r="AN16" s="3">
        <f t="shared" si="0"/>
        <v>1664536.81</v>
      </c>
      <c r="AO16">
        <f t="shared" si="1"/>
        <v>1344202.05</v>
      </c>
      <c r="AP16">
        <f t="shared" si="2"/>
        <v>153841.59999999998</v>
      </c>
      <c r="AQ16" s="3">
        <f t="shared" si="3"/>
        <v>3162580.4600000004</v>
      </c>
    </row>
    <row r="17" spans="1:43" x14ac:dyDescent="0.25">
      <c r="A17" s="2">
        <v>2</v>
      </c>
      <c r="B17" s="2">
        <v>2018</v>
      </c>
      <c r="C17" s="2">
        <v>3</v>
      </c>
      <c r="D17" s="4">
        <v>197106.35</v>
      </c>
      <c r="E17" s="4">
        <v>774390.59</v>
      </c>
      <c r="F17" s="4">
        <v>452699.08</v>
      </c>
      <c r="G17" s="4">
        <v>1065.55</v>
      </c>
      <c r="H17" s="4">
        <v>7388.48</v>
      </c>
      <c r="I17" s="2">
        <v>321.31</v>
      </c>
      <c r="J17" s="2">
        <v>0</v>
      </c>
      <c r="K17" s="4">
        <v>2070.4899999999998</v>
      </c>
      <c r="L17" s="4">
        <v>6803.49</v>
      </c>
      <c r="M17" s="2">
        <v>0</v>
      </c>
      <c r="N17" s="2">
        <v>0</v>
      </c>
      <c r="O17" s="4">
        <v>3956.36</v>
      </c>
      <c r="P17" s="4">
        <v>26192.1</v>
      </c>
      <c r="Q17" s="4">
        <v>53799.29</v>
      </c>
      <c r="R17" s="4">
        <v>26298.67</v>
      </c>
      <c r="S17" s="4">
        <v>4767.53</v>
      </c>
      <c r="T17" s="2">
        <v>0</v>
      </c>
      <c r="U17" s="2">
        <v>0</v>
      </c>
      <c r="V17" s="2">
        <v>169.88</v>
      </c>
      <c r="W17" s="2">
        <v>161</v>
      </c>
      <c r="X17" s="2">
        <v>754.08</v>
      </c>
      <c r="Y17" s="4">
        <v>28458.63</v>
      </c>
      <c r="Z17" s="4">
        <v>245820.62</v>
      </c>
      <c r="AA17" s="4">
        <v>329087.64</v>
      </c>
      <c r="AB17" s="4">
        <v>189638.53</v>
      </c>
      <c r="AC17" s="4">
        <v>129611.69</v>
      </c>
      <c r="AD17" s="4">
        <v>264547.96000000002</v>
      </c>
      <c r="AE17" s="2">
        <v>0</v>
      </c>
      <c r="AF17" s="4">
        <v>50510.99</v>
      </c>
      <c r="AG17" s="2">
        <v>193.08</v>
      </c>
      <c r="AH17" s="4">
        <v>63327.21</v>
      </c>
      <c r="AI17" s="2">
        <v>0</v>
      </c>
      <c r="AJ17" s="2">
        <v>0</v>
      </c>
      <c r="AK17" s="4">
        <v>16077.05</v>
      </c>
      <c r="AL17" s="4">
        <v>2690.6</v>
      </c>
      <c r="AM17" s="2">
        <v>142.22</v>
      </c>
      <c r="AN17" s="3">
        <f t="shared" si="0"/>
        <v>1441845.34</v>
      </c>
      <c r="AO17">
        <f t="shared" si="1"/>
        <v>1303263.98</v>
      </c>
      <c r="AP17">
        <f t="shared" si="2"/>
        <v>132941.15</v>
      </c>
      <c r="AQ17" s="3">
        <f t="shared" si="3"/>
        <v>2878050.47</v>
      </c>
    </row>
    <row r="18" spans="1:43" x14ac:dyDescent="0.25">
      <c r="A18" s="2">
        <v>2</v>
      </c>
      <c r="B18" s="2">
        <v>2018</v>
      </c>
      <c r="C18" s="2">
        <v>4</v>
      </c>
      <c r="D18" s="4">
        <v>197635.22</v>
      </c>
      <c r="E18" s="4">
        <v>771512.78</v>
      </c>
      <c r="F18" s="4">
        <v>449506.38</v>
      </c>
      <c r="G18" s="4">
        <v>1084.27</v>
      </c>
      <c r="H18" s="4">
        <v>7581.1</v>
      </c>
      <c r="I18" s="2">
        <v>265.77</v>
      </c>
      <c r="J18" s="2">
        <v>0.25</v>
      </c>
      <c r="K18" s="4">
        <v>1910.3</v>
      </c>
      <c r="L18" s="4">
        <v>6428.11</v>
      </c>
      <c r="M18" s="2">
        <v>0</v>
      </c>
      <c r="N18" s="2">
        <v>0</v>
      </c>
      <c r="O18" s="4">
        <v>3248.66</v>
      </c>
      <c r="P18" s="4">
        <v>25781.72</v>
      </c>
      <c r="Q18" s="4">
        <v>54251.98</v>
      </c>
      <c r="R18" s="4">
        <v>25242.25</v>
      </c>
      <c r="S18" s="4">
        <v>6495.75</v>
      </c>
      <c r="T18" s="2">
        <v>0</v>
      </c>
      <c r="U18" s="2">
        <v>0</v>
      </c>
      <c r="V18" s="2">
        <v>166.67</v>
      </c>
      <c r="W18" s="2">
        <v>141.34</v>
      </c>
      <c r="X18" s="4">
        <v>1009.55</v>
      </c>
      <c r="Y18" s="4">
        <v>29270.400000000001</v>
      </c>
      <c r="Z18" s="4">
        <v>259115.05</v>
      </c>
      <c r="AA18" s="4">
        <v>368891.77</v>
      </c>
      <c r="AB18" s="4">
        <v>212487.71</v>
      </c>
      <c r="AC18" s="4">
        <v>128407.8</v>
      </c>
      <c r="AD18" s="4">
        <v>252843.73</v>
      </c>
      <c r="AE18" s="2">
        <v>0</v>
      </c>
      <c r="AF18" s="4">
        <v>43424.67</v>
      </c>
      <c r="AG18" s="4">
        <v>4793.24</v>
      </c>
      <c r="AH18" s="4">
        <v>67748.429999999993</v>
      </c>
      <c r="AI18" s="2">
        <v>0</v>
      </c>
      <c r="AJ18" s="2">
        <v>0</v>
      </c>
      <c r="AK18" s="4">
        <v>8640.4</v>
      </c>
      <c r="AL18" s="4">
        <v>9838.69</v>
      </c>
      <c r="AM18" s="2">
        <v>0</v>
      </c>
      <c r="AN18" s="3">
        <f t="shared" si="0"/>
        <v>1435924.1800000002</v>
      </c>
      <c r="AO18">
        <f t="shared" si="1"/>
        <v>1367354.38</v>
      </c>
      <c r="AP18">
        <f t="shared" si="2"/>
        <v>134445.43</v>
      </c>
      <c r="AQ18" s="3">
        <f t="shared" si="3"/>
        <v>2937723.99</v>
      </c>
    </row>
    <row r="19" spans="1:43" x14ac:dyDescent="0.25">
      <c r="A19" s="2">
        <v>2</v>
      </c>
      <c r="B19" s="2">
        <v>2018</v>
      </c>
      <c r="C19" s="2">
        <v>5</v>
      </c>
      <c r="D19" s="4">
        <v>189016.26</v>
      </c>
      <c r="E19" s="4">
        <v>723590.3</v>
      </c>
      <c r="F19" s="4">
        <v>417767.29</v>
      </c>
      <c r="G19" s="4">
        <v>1070.6300000000001</v>
      </c>
      <c r="H19" s="4">
        <v>6044.51</v>
      </c>
      <c r="I19" s="2">
        <v>169.26</v>
      </c>
      <c r="J19" s="2">
        <v>0</v>
      </c>
      <c r="K19" s="4">
        <v>1167</v>
      </c>
      <c r="L19" s="4">
        <v>4556.1000000000004</v>
      </c>
      <c r="M19" s="2">
        <v>0</v>
      </c>
      <c r="N19" s="2">
        <v>0</v>
      </c>
      <c r="O19" s="4">
        <v>3159.11</v>
      </c>
      <c r="P19" s="4">
        <v>27026.35</v>
      </c>
      <c r="Q19" s="4">
        <v>49967.91</v>
      </c>
      <c r="R19" s="4">
        <v>22653.32</v>
      </c>
      <c r="S19" s="4">
        <v>3382.01</v>
      </c>
      <c r="T19" s="2">
        <v>250</v>
      </c>
      <c r="U19" s="2">
        <v>0</v>
      </c>
      <c r="V19" s="2">
        <v>170.6</v>
      </c>
      <c r="W19" s="2">
        <v>127.47</v>
      </c>
      <c r="X19" s="4">
        <v>3397.63</v>
      </c>
      <c r="Y19" s="4">
        <v>27091.71</v>
      </c>
      <c r="Z19" s="4">
        <v>237970.11</v>
      </c>
      <c r="AA19" s="4">
        <v>313828.68</v>
      </c>
      <c r="AB19" s="4">
        <v>157587.44</v>
      </c>
      <c r="AC19" s="4">
        <v>126827.58</v>
      </c>
      <c r="AD19" s="4">
        <v>250865.5</v>
      </c>
      <c r="AE19" s="2">
        <v>0</v>
      </c>
      <c r="AF19" s="4">
        <v>42468.63</v>
      </c>
      <c r="AG19" s="2">
        <v>0</v>
      </c>
      <c r="AH19" s="4">
        <v>72832.850000000006</v>
      </c>
      <c r="AI19" s="2">
        <v>0</v>
      </c>
      <c r="AJ19" s="2">
        <v>0</v>
      </c>
      <c r="AK19" s="4">
        <v>10304.06</v>
      </c>
      <c r="AL19" s="4">
        <v>6601.43</v>
      </c>
      <c r="AM19" s="2">
        <v>317.07</v>
      </c>
      <c r="AN19" s="3">
        <f t="shared" si="0"/>
        <v>1343381.35</v>
      </c>
      <c r="AO19">
        <f t="shared" si="1"/>
        <v>1224305.42</v>
      </c>
      <c r="AP19">
        <f t="shared" si="2"/>
        <v>132524.04</v>
      </c>
      <c r="AQ19" s="3">
        <f t="shared" si="3"/>
        <v>2700210.81</v>
      </c>
    </row>
    <row r="20" spans="1:43" x14ac:dyDescent="0.25">
      <c r="A20" s="2">
        <v>2</v>
      </c>
      <c r="B20" s="2">
        <v>2018</v>
      </c>
      <c r="C20" s="2">
        <v>6</v>
      </c>
      <c r="D20" s="4">
        <v>189430.96</v>
      </c>
      <c r="E20" s="4">
        <v>719915.23</v>
      </c>
      <c r="F20" s="4">
        <v>414059.14</v>
      </c>
      <c r="G20" s="4">
        <v>1033.6099999999999</v>
      </c>
      <c r="H20" s="4">
        <v>4991.38</v>
      </c>
      <c r="I20" s="2">
        <v>52.78</v>
      </c>
      <c r="J20" s="2">
        <v>0</v>
      </c>
      <c r="K20" s="2">
        <v>824.09</v>
      </c>
      <c r="L20" s="4">
        <v>3822.65</v>
      </c>
      <c r="M20" s="2">
        <v>0</v>
      </c>
      <c r="N20" s="2">
        <v>0</v>
      </c>
      <c r="O20" s="4">
        <v>3097.42</v>
      </c>
      <c r="P20" s="4">
        <v>27158.61</v>
      </c>
      <c r="Q20" s="4">
        <v>52507.81</v>
      </c>
      <c r="R20" s="4">
        <v>22702.93</v>
      </c>
      <c r="S20" s="4">
        <v>2926.26</v>
      </c>
      <c r="T20" s="2">
        <v>301.20999999999998</v>
      </c>
      <c r="U20" s="2">
        <v>0</v>
      </c>
      <c r="V20" s="2">
        <v>164.32</v>
      </c>
      <c r="W20" s="2">
        <v>141.34</v>
      </c>
      <c r="X20" s="2">
        <v>796.47</v>
      </c>
      <c r="Y20" s="4">
        <v>26378.25</v>
      </c>
      <c r="Z20" s="4">
        <v>240701.83</v>
      </c>
      <c r="AA20" s="4">
        <v>302179.73</v>
      </c>
      <c r="AB20" s="4">
        <v>171205.96</v>
      </c>
      <c r="AC20" s="4">
        <v>140322.75</v>
      </c>
      <c r="AD20" s="4">
        <v>263893.05</v>
      </c>
      <c r="AE20" s="2">
        <v>0</v>
      </c>
      <c r="AF20" s="4">
        <v>38632.53</v>
      </c>
      <c r="AG20" s="2">
        <v>0</v>
      </c>
      <c r="AH20" s="4">
        <v>68711.539999999994</v>
      </c>
      <c r="AI20" s="2">
        <v>0</v>
      </c>
      <c r="AJ20" s="2">
        <v>0</v>
      </c>
      <c r="AK20" s="4">
        <v>9954.5499999999993</v>
      </c>
      <c r="AL20" s="4">
        <v>7484.14</v>
      </c>
      <c r="AM20" s="2">
        <v>132.93</v>
      </c>
      <c r="AN20" s="3">
        <f t="shared" si="0"/>
        <v>1334129.8400000001</v>
      </c>
      <c r="AO20">
        <f t="shared" si="1"/>
        <v>1254477.94</v>
      </c>
      <c r="AP20">
        <f t="shared" si="2"/>
        <v>124915.68999999999</v>
      </c>
      <c r="AQ20" s="3">
        <f t="shared" si="3"/>
        <v>2713523.47</v>
      </c>
    </row>
    <row r="21" spans="1:43" x14ac:dyDescent="0.25">
      <c r="A21" s="2">
        <v>2</v>
      </c>
      <c r="B21" s="2">
        <v>2018</v>
      </c>
      <c r="C21" s="2">
        <v>7</v>
      </c>
      <c r="D21" s="4">
        <v>156469.65</v>
      </c>
      <c r="E21" s="4">
        <v>647307.5</v>
      </c>
      <c r="F21" s="4">
        <v>521116.66</v>
      </c>
      <c r="G21" s="4">
        <v>1114.4100000000001</v>
      </c>
      <c r="H21" s="4">
        <v>5295.13</v>
      </c>
      <c r="I21" s="2">
        <v>0</v>
      </c>
      <c r="J21" s="2">
        <v>0</v>
      </c>
      <c r="K21" s="2">
        <v>616.09</v>
      </c>
      <c r="L21" s="4">
        <v>3046.18</v>
      </c>
      <c r="M21" s="2">
        <v>0</v>
      </c>
      <c r="N21" s="2">
        <v>0</v>
      </c>
      <c r="O21" s="4">
        <v>3286.13</v>
      </c>
      <c r="P21" s="4">
        <v>25011.07</v>
      </c>
      <c r="Q21" s="4">
        <v>51406.25</v>
      </c>
      <c r="R21" s="4">
        <v>21854.03</v>
      </c>
      <c r="S21" s="4">
        <v>10057.51</v>
      </c>
      <c r="T21" s="2">
        <v>784.79</v>
      </c>
      <c r="U21" s="2">
        <v>0</v>
      </c>
      <c r="V21" s="2">
        <v>61.73</v>
      </c>
      <c r="W21" s="2">
        <v>146.93</v>
      </c>
      <c r="X21" s="2">
        <v>798.31</v>
      </c>
      <c r="Y21" s="4">
        <v>26263.84</v>
      </c>
      <c r="Z21" s="4">
        <v>234185.8</v>
      </c>
      <c r="AA21" s="4">
        <v>283612.59000000003</v>
      </c>
      <c r="AB21" s="4">
        <v>174894.5</v>
      </c>
      <c r="AC21" s="4">
        <v>123658.69</v>
      </c>
      <c r="AD21" s="4">
        <v>250339.9</v>
      </c>
      <c r="AE21" s="2">
        <v>0</v>
      </c>
      <c r="AF21" s="4">
        <v>38767.17</v>
      </c>
      <c r="AG21" s="2">
        <v>0</v>
      </c>
      <c r="AH21" s="4">
        <v>53417.66</v>
      </c>
      <c r="AI21" s="2">
        <v>0</v>
      </c>
      <c r="AJ21" s="2">
        <v>0</v>
      </c>
      <c r="AK21" s="4">
        <v>9629.27</v>
      </c>
      <c r="AL21" s="4">
        <v>4571.13</v>
      </c>
      <c r="AM21" s="2">
        <v>150</v>
      </c>
      <c r="AN21" s="3">
        <f t="shared" si="0"/>
        <v>1334965.6199999999</v>
      </c>
      <c r="AO21">
        <f t="shared" si="1"/>
        <v>1206362.0699999998</v>
      </c>
      <c r="AP21">
        <f t="shared" si="2"/>
        <v>106535.23000000001</v>
      </c>
      <c r="AQ21" s="3">
        <f t="shared" si="3"/>
        <v>2647862.9199999995</v>
      </c>
    </row>
    <row r="22" spans="1:43" x14ac:dyDescent="0.25">
      <c r="A22" s="2">
        <v>2</v>
      </c>
      <c r="B22" s="2">
        <v>2018</v>
      </c>
      <c r="C22" s="2">
        <v>8</v>
      </c>
      <c r="D22" s="4">
        <v>154661.35999999999</v>
      </c>
      <c r="E22" s="4">
        <v>638183.34</v>
      </c>
      <c r="F22" s="4">
        <v>512596.97</v>
      </c>
      <c r="G22" s="4">
        <v>1110.3699999999999</v>
      </c>
      <c r="H22" s="4">
        <v>5340.65</v>
      </c>
      <c r="I22" s="2">
        <v>0</v>
      </c>
      <c r="J22" s="2">
        <v>0</v>
      </c>
      <c r="K22" s="2">
        <v>610.61</v>
      </c>
      <c r="L22" s="4">
        <v>2704.88</v>
      </c>
      <c r="M22" s="2">
        <v>0</v>
      </c>
      <c r="N22" s="2">
        <v>0</v>
      </c>
      <c r="O22" s="4">
        <v>3171.57</v>
      </c>
      <c r="P22" s="4">
        <v>25548.3</v>
      </c>
      <c r="Q22" s="4">
        <v>50859.519999999997</v>
      </c>
      <c r="R22" s="4">
        <v>21110.34</v>
      </c>
      <c r="S22" s="4">
        <v>8925</v>
      </c>
      <c r="T22" s="4">
        <v>1529.28</v>
      </c>
      <c r="U22" s="4">
        <v>2235.08</v>
      </c>
      <c r="V22" s="2">
        <v>277.33999999999997</v>
      </c>
      <c r="W22" s="2">
        <v>173.49</v>
      </c>
      <c r="X22" s="2">
        <v>757.67</v>
      </c>
      <c r="Y22" s="4">
        <v>21228.09</v>
      </c>
      <c r="Z22" s="4">
        <v>231926.92</v>
      </c>
      <c r="AA22" s="4">
        <v>278159.92</v>
      </c>
      <c r="AB22" s="4">
        <v>171207.77</v>
      </c>
      <c r="AC22" s="4">
        <v>129106.53</v>
      </c>
      <c r="AD22" s="4">
        <v>257302.48</v>
      </c>
      <c r="AE22" s="2">
        <v>0</v>
      </c>
      <c r="AF22" s="4">
        <v>38649.58</v>
      </c>
      <c r="AG22" s="2">
        <v>0</v>
      </c>
      <c r="AH22" s="4">
        <v>50597.19</v>
      </c>
      <c r="AI22" s="2">
        <v>0</v>
      </c>
      <c r="AJ22" s="2">
        <v>0</v>
      </c>
      <c r="AK22" s="4">
        <v>8638.23</v>
      </c>
      <c r="AL22" s="4">
        <v>-3012.28</v>
      </c>
      <c r="AM22" s="2">
        <v>150</v>
      </c>
      <c r="AN22" s="3">
        <f t="shared" si="0"/>
        <v>1315208.18</v>
      </c>
      <c r="AO22">
        <f t="shared" si="1"/>
        <v>1203519.3</v>
      </c>
      <c r="AP22">
        <f t="shared" si="2"/>
        <v>95022.720000000001</v>
      </c>
      <c r="AQ22" s="3">
        <f t="shared" si="3"/>
        <v>2613750.2000000002</v>
      </c>
    </row>
    <row r="23" spans="1:43" x14ac:dyDescent="0.25">
      <c r="A23" s="2">
        <v>2</v>
      </c>
      <c r="B23" s="2">
        <v>2018</v>
      </c>
      <c r="C23" s="2">
        <v>9</v>
      </c>
      <c r="D23" s="4">
        <v>158464.65</v>
      </c>
      <c r="E23" s="4">
        <v>658881.24</v>
      </c>
      <c r="F23" s="4">
        <v>532888.03</v>
      </c>
      <c r="G23" s="4">
        <v>1095.99</v>
      </c>
      <c r="H23" s="4">
        <v>5909.29</v>
      </c>
      <c r="I23" s="2">
        <v>0</v>
      </c>
      <c r="J23" s="2">
        <v>0</v>
      </c>
      <c r="K23" s="2">
        <v>593.73</v>
      </c>
      <c r="L23" s="4">
        <v>2889.66</v>
      </c>
      <c r="M23" s="2">
        <v>0</v>
      </c>
      <c r="N23" s="2">
        <v>0</v>
      </c>
      <c r="O23" s="4">
        <v>3899.52</v>
      </c>
      <c r="P23" s="4">
        <v>26122.52</v>
      </c>
      <c r="Q23" s="4">
        <v>54611.41</v>
      </c>
      <c r="R23" s="4">
        <v>20003.78</v>
      </c>
      <c r="S23" s="4">
        <v>1099.04</v>
      </c>
      <c r="T23" s="2">
        <v>0</v>
      </c>
      <c r="U23" s="2">
        <v>0</v>
      </c>
      <c r="V23" s="2">
        <v>185.61</v>
      </c>
      <c r="W23" s="2">
        <v>169.22</v>
      </c>
      <c r="X23" s="2">
        <v>708.82</v>
      </c>
      <c r="Y23" s="4">
        <v>27296.38</v>
      </c>
      <c r="Z23" s="4">
        <v>253110.32</v>
      </c>
      <c r="AA23" s="4">
        <v>308374.21999999997</v>
      </c>
      <c r="AB23" s="4">
        <v>187845.33</v>
      </c>
      <c r="AC23" s="4">
        <v>145963.99</v>
      </c>
      <c r="AD23" s="4">
        <v>240786.37</v>
      </c>
      <c r="AE23" s="2">
        <v>0</v>
      </c>
      <c r="AF23" s="4">
        <v>29144.13</v>
      </c>
      <c r="AG23" s="2">
        <v>0</v>
      </c>
      <c r="AH23" s="4">
        <v>48012.26</v>
      </c>
      <c r="AI23" s="2">
        <v>0</v>
      </c>
      <c r="AJ23" s="2">
        <v>0</v>
      </c>
      <c r="AK23" s="4">
        <v>16608.400000000001</v>
      </c>
      <c r="AL23" s="4">
        <v>1319.01</v>
      </c>
      <c r="AM23" s="2">
        <v>150</v>
      </c>
      <c r="AN23" s="3">
        <f t="shared" si="0"/>
        <v>1360722.5899999999</v>
      </c>
      <c r="AO23">
        <f t="shared" si="1"/>
        <v>1270176.5299999998</v>
      </c>
      <c r="AP23">
        <f t="shared" si="2"/>
        <v>95233.8</v>
      </c>
      <c r="AQ23" s="3">
        <f t="shared" si="3"/>
        <v>2726132.9199999995</v>
      </c>
    </row>
    <row r="24" spans="1:43" x14ac:dyDescent="0.25">
      <c r="A24" s="2">
        <v>2</v>
      </c>
      <c r="B24" s="2">
        <v>2018</v>
      </c>
      <c r="C24" s="2">
        <v>10</v>
      </c>
      <c r="D24" s="4">
        <v>155481.76999999999</v>
      </c>
      <c r="E24" s="4">
        <v>641956.89</v>
      </c>
      <c r="F24" s="4">
        <v>523029.73</v>
      </c>
      <c r="G24" s="4">
        <v>1355.68</v>
      </c>
      <c r="H24" s="4">
        <v>5369.82</v>
      </c>
      <c r="I24" s="2">
        <v>0</v>
      </c>
      <c r="J24" s="2">
        <v>0</v>
      </c>
      <c r="K24" s="2">
        <v>574.24</v>
      </c>
      <c r="L24" s="4">
        <v>2908.68</v>
      </c>
      <c r="M24" s="2">
        <v>0</v>
      </c>
      <c r="N24" s="2">
        <v>0</v>
      </c>
      <c r="O24" s="4">
        <v>3300.08</v>
      </c>
      <c r="P24" s="4">
        <v>25799.66</v>
      </c>
      <c r="Q24" s="4">
        <v>55812.02</v>
      </c>
      <c r="R24" s="4">
        <v>20824.12</v>
      </c>
      <c r="S24" s="4">
        <v>17636.32</v>
      </c>
      <c r="T24" s="2">
        <v>250</v>
      </c>
      <c r="U24" s="2">
        <v>0</v>
      </c>
      <c r="V24" s="2">
        <v>169.54</v>
      </c>
      <c r="W24" s="2">
        <v>191.73</v>
      </c>
      <c r="X24" s="2">
        <v>688.36</v>
      </c>
      <c r="Y24" s="4">
        <v>26035.91</v>
      </c>
      <c r="Z24" s="4">
        <v>232845.14</v>
      </c>
      <c r="AA24" s="4">
        <v>276380.03000000003</v>
      </c>
      <c r="AB24" s="4">
        <v>174982.14</v>
      </c>
      <c r="AC24" s="4">
        <v>147908.37</v>
      </c>
      <c r="AD24" s="4">
        <v>252287.91</v>
      </c>
      <c r="AE24" s="2">
        <v>0</v>
      </c>
      <c r="AF24" s="4">
        <v>31018.63</v>
      </c>
      <c r="AG24" s="2">
        <v>0</v>
      </c>
      <c r="AH24" s="4">
        <v>42833.42</v>
      </c>
      <c r="AI24" s="2">
        <v>0</v>
      </c>
      <c r="AJ24" s="2">
        <v>0</v>
      </c>
      <c r="AK24" s="4">
        <v>19360.48</v>
      </c>
      <c r="AL24" s="4">
        <v>1253.3499999999999</v>
      </c>
      <c r="AM24" s="2">
        <v>213.68</v>
      </c>
      <c r="AN24" s="3">
        <f t="shared" si="0"/>
        <v>1330676.81</v>
      </c>
      <c r="AO24">
        <f t="shared" si="1"/>
        <v>1235111.33</v>
      </c>
      <c r="AP24">
        <f t="shared" si="2"/>
        <v>94679.56</v>
      </c>
      <c r="AQ24" s="3">
        <f t="shared" si="3"/>
        <v>2660467.7000000002</v>
      </c>
    </row>
    <row r="25" spans="1:43" x14ac:dyDescent="0.25">
      <c r="A25" s="2">
        <v>2</v>
      </c>
      <c r="B25" s="2">
        <v>2018</v>
      </c>
      <c r="C25" s="2">
        <v>11</v>
      </c>
      <c r="D25" s="4">
        <v>157443.85999999999</v>
      </c>
      <c r="E25" s="4">
        <v>655231.98</v>
      </c>
      <c r="F25" s="4">
        <v>548286.9</v>
      </c>
      <c r="G25" s="4">
        <v>1108.8499999999999</v>
      </c>
      <c r="H25" s="4">
        <v>7383.27</v>
      </c>
      <c r="I25" s="2">
        <v>0</v>
      </c>
      <c r="J25" s="2">
        <v>0</v>
      </c>
      <c r="K25" s="2">
        <v>816.56</v>
      </c>
      <c r="L25" s="4">
        <v>4258.1099999999997</v>
      </c>
      <c r="M25" s="2">
        <v>0</v>
      </c>
      <c r="N25" s="2">
        <v>0</v>
      </c>
      <c r="O25" s="4">
        <v>3336.68</v>
      </c>
      <c r="P25" s="4">
        <v>26611.55</v>
      </c>
      <c r="Q25" s="4">
        <v>52907.35</v>
      </c>
      <c r="R25" s="4">
        <v>21925.48</v>
      </c>
      <c r="S25" s="4">
        <v>1520.33</v>
      </c>
      <c r="T25" s="4">
        <v>1675.67</v>
      </c>
      <c r="U25" s="2">
        <v>0</v>
      </c>
      <c r="V25" s="2">
        <v>181.97</v>
      </c>
      <c r="W25" s="2">
        <v>135.44999999999999</v>
      </c>
      <c r="X25" s="2">
        <v>722.05</v>
      </c>
      <c r="Y25" s="4">
        <v>26192.62</v>
      </c>
      <c r="Z25" s="4">
        <v>245122.32</v>
      </c>
      <c r="AA25" s="4">
        <v>294682.77</v>
      </c>
      <c r="AB25" s="4">
        <v>178950.55</v>
      </c>
      <c r="AC25" s="4">
        <v>124226.69</v>
      </c>
      <c r="AD25" s="4">
        <v>265221.98</v>
      </c>
      <c r="AE25" s="2">
        <v>0</v>
      </c>
      <c r="AF25" s="4">
        <v>33160.44</v>
      </c>
      <c r="AG25" s="4">
        <v>5582.25</v>
      </c>
      <c r="AH25" s="4">
        <v>62100.73</v>
      </c>
      <c r="AI25" s="2">
        <v>0</v>
      </c>
      <c r="AJ25" s="2">
        <v>0</v>
      </c>
      <c r="AK25" s="4">
        <v>17923.669999999998</v>
      </c>
      <c r="AL25" s="4">
        <v>-1675.66</v>
      </c>
      <c r="AM25" s="2">
        <v>87.87</v>
      </c>
      <c r="AN25" s="3">
        <f t="shared" si="0"/>
        <v>1374529.5300000003</v>
      </c>
      <c r="AO25">
        <f t="shared" si="1"/>
        <v>1243413.46</v>
      </c>
      <c r="AP25">
        <f t="shared" si="2"/>
        <v>117179.3</v>
      </c>
      <c r="AQ25" s="3">
        <f t="shared" si="3"/>
        <v>2735122.29</v>
      </c>
    </row>
    <row r="26" spans="1:43" x14ac:dyDescent="0.25">
      <c r="A26" s="2">
        <v>2</v>
      </c>
      <c r="B26" s="2">
        <v>2018</v>
      </c>
      <c r="C26" s="2">
        <v>12</v>
      </c>
      <c r="D26" s="4">
        <v>164343.20000000001</v>
      </c>
      <c r="E26" s="4">
        <v>716006.42</v>
      </c>
      <c r="F26" s="4">
        <v>645245.34</v>
      </c>
      <c r="G26" s="4">
        <v>1183.6199999999999</v>
      </c>
      <c r="H26" s="4">
        <v>9358.75</v>
      </c>
      <c r="I26" s="2">
        <v>0</v>
      </c>
      <c r="J26" s="2">
        <v>0</v>
      </c>
      <c r="K26" s="4">
        <v>2043.19</v>
      </c>
      <c r="L26" s="4">
        <v>7221.19</v>
      </c>
      <c r="M26" s="2">
        <v>0</v>
      </c>
      <c r="N26" s="2">
        <v>0</v>
      </c>
      <c r="O26" s="4">
        <v>3861.45</v>
      </c>
      <c r="P26" s="4">
        <v>28159.51</v>
      </c>
      <c r="Q26" s="4">
        <v>54945.8</v>
      </c>
      <c r="R26" s="4">
        <v>23698.62</v>
      </c>
      <c r="S26" s="4">
        <v>2930.97</v>
      </c>
      <c r="T26" s="4">
        <v>1058.5899999999999</v>
      </c>
      <c r="U26" s="2">
        <v>0</v>
      </c>
      <c r="V26" s="2">
        <v>150.04</v>
      </c>
      <c r="W26" s="2">
        <v>203.47</v>
      </c>
      <c r="X26" s="2">
        <v>667.38</v>
      </c>
      <c r="Y26" s="4">
        <v>28162.54</v>
      </c>
      <c r="Z26" s="4">
        <v>257029.13</v>
      </c>
      <c r="AA26" s="4">
        <v>325697.84000000003</v>
      </c>
      <c r="AB26" s="4">
        <v>169533.62</v>
      </c>
      <c r="AC26" s="4">
        <v>161225.78</v>
      </c>
      <c r="AD26" s="4">
        <v>261285.85</v>
      </c>
      <c r="AE26" s="4">
        <v>2131.81</v>
      </c>
      <c r="AF26" s="4">
        <v>37668.800000000003</v>
      </c>
      <c r="AG26" s="2">
        <v>0</v>
      </c>
      <c r="AH26" s="4">
        <v>47681.45</v>
      </c>
      <c r="AI26" s="2">
        <v>0</v>
      </c>
      <c r="AJ26" s="2">
        <v>0</v>
      </c>
      <c r="AK26" s="4">
        <v>19471.650000000001</v>
      </c>
      <c r="AL26" s="4">
        <v>28961.22</v>
      </c>
      <c r="AM26" s="2">
        <v>-1.55</v>
      </c>
      <c r="AN26" s="3">
        <f t="shared" si="0"/>
        <v>1545401.71</v>
      </c>
      <c r="AO26">
        <f t="shared" si="1"/>
        <v>1318610.5900000001</v>
      </c>
      <c r="AP26">
        <f t="shared" si="2"/>
        <v>135913.38</v>
      </c>
      <c r="AQ26" s="3">
        <f t="shared" si="3"/>
        <v>2999925.6799999997</v>
      </c>
    </row>
    <row r="27" spans="1:43" x14ac:dyDescent="0.25">
      <c r="A27" s="2">
        <v>3</v>
      </c>
      <c r="B27" s="2">
        <v>2018</v>
      </c>
      <c r="C27" s="2">
        <v>1</v>
      </c>
      <c r="D27" s="4">
        <v>130737.89</v>
      </c>
      <c r="E27" s="4">
        <v>217503.24</v>
      </c>
      <c r="F27" s="4">
        <v>70785.990000000005</v>
      </c>
      <c r="G27" s="2">
        <v>543.83000000000004</v>
      </c>
      <c r="H27" s="4">
        <v>5465.11</v>
      </c>
      <c r="I27" s="2">
        <v>0</v>
      </c>
      <c r="J27" s="2">
        <v>0</v>
      </c>
      <c r="K27" s="4">
        <v>7920.41</v>
      </c>
      <c r="L27" s="4">
        <v>2173.69</v>
      </c>
      <c r="M27" s="2">
        <v>0</v>
      </c>
      <c r="N27" s="2">
        <v>0</v>
      </c>
      <c r="O27" s="4">
        <v>1890</v>
      </c>
      <c r="P27" s="4">
        <v>37223.99</v>
      </c>
      <c r="Q27" s="4">
        <v>29867.62</v>
      </c>
      <c r="R27" s="4">
        <v>17780.63</v>
      </c>
      <c r="S27" s="4">
        <v>-2410.87</v>
      </c>
      <c r="T27" s="2">
        <v>0</v>
      </c>
      <c r="U27" s="2">
        <v>0</v>
      </c>
      <c r="V27" s="2">
        <v>0</v>
      </c>
      <c r="W27" s="2">
        <v>196.77</v>
      </c>
      <c r="X27" s="2">
        <v>524.51</v>
      </c>
      <c r="Y27" s="4">
        <v>27761.59</v>
      </c>
      <c r="Z27" s="4">
        <v>143145.54999999999</v>
      </c>
      <c r="AA27" s="4">
        <v>163388.32</v>
      </c>
      <c r="AB27" s="4">
        <v>93203.51</v>
      </c>
      <c r="AC27" s="4">
        <v>65374.17</v>
      </c>
      <c r="AD27" s="4">
        <v>68803.259999999995</v>
      </c>
      <c r="AE27" s="2">
        <v>0</v>
      </c>
      <c r="AF27" s="4">
        <v>10508.81</v>
      </c>
      <c r="AG27" s="2">
        <v>0</v>
      </c>
      <c r="AH27" s="2">
        <v>0</v>
      </c>
      <c r="AI27" s="2">
        <v>0</v>
      </c>
      <c r="AJ27" s="2">
        <v>0</v>
      </c>
      <c r="AK27" s="2">
        <v>0</v>
      </c>
      <c r="AL27" s="2">
        <v>12.41</v>
      </c>
      <c r="AM27" s="2">
        <v>0</v>
      </c>
      <c r="AN27" s="3">
        <f t="shared" si="0"/>
        <v>435130.16</v>
      </c>
      <c r="AO27">
        <f t="shared" si="1"/>
        <v>646749.05000000005</v>
      </c>
      <c r="AP27">
        <f t="shared" si="2"/>
        <v>10521.22</v>
      </c>
      <c r="AQ27" s="3">
        <f t="shared" si="3"/>
        <v>1092400.43</v>
      </c>
    </row>
    <row r="28" spans="1:43" x14ac:dyDescent="0.25">
      <c r="A28" s="2">
        <v>3</v>
      </c>
      <c r="B28" s="2">
        <v>2018</v>
      </c>
      <c r="C28" s="2">
        <v>2</v>
      </c>
      <c r="D28" s="4">
        <v>130064.2</v>
      </c>
      <c r="E28" s="4">
        <v>214949.65</v>
      </c>
      <c r="F28" s="4">
        <v>66454.210000000006</v>
      </c>
      <c r="G28" s="2">
        <v>542.70000000000005</v>
      </c>
      <c r="H28" s="4">
        <v>4997.67</v>
      </c>
      <c r="I28" s="2">
        <v>0</v>
      </c>
      <c r="J28" s="2">
        <v>0</v>
      </c>
      <c r="K28" s="4">
        <v>8438.89</v>
      </c>
      <c r="L28" s="4">
        <v>2229.5300000000002</v>
      </c>
      <c r="M28" s="2">
        <v>0</v>
      </c>
      <c r="N28" s="2">
        <v>0</v>
      </c>
      <c r="O28" s="4">
        <v>1647.54</v>
      </c>
      <c r="P28" s="4">
        <v>36245.72</v>
      </c>
      <c r="Q28" s="4">
        <v>28087.26</v>
      </c>
      <c r="R28" s="4">
        <v>17917.46</v>
      </c>
      <c r="S28" s="4">
        <v>2951.19</v>
      </c>
      <c r="T28" s="2">
        <v>0</v>
      </c>
      <c r="U28" s="2">
        <v>600.83000000000004</v>
      </c>
      <c r="V28" s="2">
        <v>0</v>
      </c>
      <c r="W28" s="2">
        <v>214.22</v>
      </c>
      <c r="X28" s="2">
        <v>528.85</v>
      </c>
      <c r="Y28" s="4">
        <v>102184.32000000001</v>
      </c>
      <c r="Z28" s="4">
        <v>145603.53</v>
      </c>
      <c r="AA28" s="4">
        <v>166474.18</v>
      </c>
      <c r="AB28" s="4">
        <v>94746.86</v>
      </c>
      <c r="AC28" s="4">
        <v>51771.6</v>
      </c>
      <c r="AD28" s="4">
        <v>34324.69</v>
      </c>
      <c r="AE28" s="2">
        <v>0</v>
      </c>
      <c r="AF28" s="4">
        <v>7377.32</v>
      </c>
      <c r="AG28" s="2">
        <v>0</v>
      </c>
      <c r="AH28" s="2">
        <v>0</v>
      </c>
      <c r="AI28" s="2">
        <v>0</v>
      </c>
      <c r="AJ28" s="2">
        <v>0</v>
      </c>
      <c r="AK28" s="2">
        <v>0</v>
      </c>
      <c r="AL28" s="2">
        <v>9.3000000000000007</v>
      </c>
      <c r="AM28" s="2">
        <v>0</v>
      </c>
      <c r="AN28" s="3">
        <f t="shared" si="0"/>
        <v>427676.85000000003</v>
      </c>
      <c r="AO28">
        <f t="shared" si="1"/>
        <v>683298.25</v>
      </c>
      <c r="AP28">
        <f t="shared" si="2"/>
        <v>7386.62</v>
      </c>
      <c r="AQ28" s="3">
        <f t="shared" si="3"/>
        <v>1118361.7200000002</v>
      </c>
    </row>
    <row r="29" spans="1:43" x14ac:dyDescent="0.25">
      <c r="A29" s="2">
        <v>3</v>
      </c>
      <c r="B29" s="2">
        <v>2018</v>
      </c>
      <c r="C29" s="2">
        <v>3</v>
      </c>
      <c r="D29" s="4">
        <v>121308.37</v>
      </c>
      <c r="E29" s="4">
        <v>187156.42</v>
      </c>
      <c r="F29" s="4">
        <v>59737.89</v>
      </c>
      <c r="G29" s="2">
        <v>681.61</v>
      </c>
      <c r="H29" s="4">
        <v>3983.87</v>
      </c>
      <c r="I29" s="2">
        <v>0</v>
      </c>
      <c r="J29" s="2">
        <v>0</v>
      </c>
      <c r="K29" s="4">
        <v>5331.99</v>
      </c>
      <c r="L29" s="4">
        <v>1254.08</v>
      </c>
      <c r="M29" s="2">
        <v>0</v>
      </c>
      <c r="N29" s="2">
        <v>0</v>
      </c>
      <c r="O29" s="4">
        <v>1645</v>
      </c>
      <c r="P29" s="4">
        <v>29782.43</v>
      </c>
      <c r="Q29" s="4">
        <v>29797.8</v>
      </c>
      <c r="R29" s="4">
        <v>-1727.75</v>
      </c>
      <c r="S29" s="4">
        <v>1605.89</v>
      </c>
      <c r="T29" s="2">
        <v>0</v>
      </c>
      <c r="U29" s="2">
        <v>300.24</v>
      </c>
      <c r="V29" s="2">
        <v>0</v>
      </c>
      <c r="W29" s="2">
        <v>220.85</v>
      </c>
      <c r="X29" s="2">
        <v>499.57</v>
      </c>
      <c r="Y29" s="4">
        <v>-53853.9</v>
      </c>
      <c r="Z29" s="4">
        <v>123716.56</v>
      </c>
      <c r="AA29" s="4">
        <v>160838.71</v>
      </c>
      <c r="AB29" s="4">
        <v>88893.5</v>
      </c>
      <c r="AC29" s="4">
        <v>51319.05</v>
      </c>
      <c r="AD29" s="4">
        <v>50867.95</v>
      </c>
      <c r="AE29" s="2">
        <v>0</v>
      </c>
      <c r="AF29" s="4">
        <v>8966.0499999999993</v>
      </c>
      <c r="AG29" s="2">
        <v>0</v>
      </c>
      <c r="AH29" s="2">
        <v>0</v>
      </c>
      <c r="AI29" s="2">
        <v>0</v>
      </c>
      <c r="AJ29" s="2">
        <v>0</v>
      </c>
      <c r="AK29" s="2">
        <v>0</v>
      </c>
      <c r="AL29" s="2">
        <v>0</v>
      </c>
      <c r="AM29" s="2">
        <v>0</v>
      </c>
      <c r="AN29" s="3">
        <f t="shared" si="0"/>
        <v>379454.23000000004</v>
      </c>
      <c r="AO29">
        <f t="shared" si="1"/>
        <v>483905.9</v>
      </c>
      <c r="AP29">
        <f t="shared" si="2"/>
        <v>8966.0499999999993</v>
      </c>
      <c r="AQ29" s="3">
        <f t="shared" si="3"/>
        <v>872326.18000000017</v>
      </c>
    </row>
    <row r="30" spans="1:43" x14ac:dyDescent="0.25">
      <c r="A30" s="2">
        <v>3</v>
      </c>
      <c r="B30" s="2">
        <v>2018</v>
      </c>
      <c r="C30" s="2">
        <v>4</v>
      </c>
      <c r="D30" s="4">
        <v>122086.02</v>
      </c>
      <c r="E30" s="4">
        <v>189682.16</v>
      </c>
      <c r="F30" s="4">
        <v>62237.32</v>
      </c>
      <c r="G30" s="2">
        <v>601.9</v>
      </c>
      <c r="H30" s="4">
        <v>4548.97</v>
      </c>
      <c r="I30" s="2">
        <v>0</v>
      </c>
      <c r="J30" s="2">
        <v>0</v>
      </c>
      <c r="K30" s="4">
        <v>6914.52</v>
      </c>
      <c r="L30" s="4">
        <v>1503.64</v>
      </c>
      <c r="M30" s="2">
        <v>0</v>
      </c>
      <c r="N30" s="2">
        <v>0</v>
      </c>
      <c r="O30" s="4">
        <v>1645</v>
      </c>
      <c r="P30" s="4">
        <v>31714.959999999999</v>
      </c>
      <c r="Q30" s="4">
        <v>27721.27</v>
      </c>
      <c r="R30" s="4">
        <v>10253.57</v>
      </c>
      <c r="S30" s="4">
        <v>1506.75</v>
      </c>
      <c r="T30" s="2">
        <v>0</v>
      </c>
      <c r="U30" s="2">
        <v>0</v>
      </c>
      <c r="V30" s="2">
        <v>0</v>
      </c>
      <c r="W30" s="2">
        <v>230.59</v>
      </c>
      <c r="X30" s="4">
        <v>1201.8699999999999</v>
      </c>
      <c r="Y30" s="4">
        <v>20883.23</v>
      </c>
      <c r="Z30" s="4">
        <v>134528.24</v>
      </c>
      <c r="AA30" s="4">
        <v>158076.62</v>
      </c>
      <c r="AB30" s="4">
        <v>95536.29</v>
      </c>
      <c r="AC30" s="4">
        <v>53021.49</v>
      </c>
      <c r="AD30" s="4">
        <v>48583.76</v>
      </c>
      <c r="AE30" s="2">
        <v>0</v>
      </c>
      <c r="AF30" s="4">
        <v>7813.19</v>
      </c>
      <c r="AG30" s="2">
        <v>0</v>
      </c>
      <c r="AH30" s="2">
        <v>0</v>
      </c>
      <c r="AI30" s="2">
        <v>0</v>
      </c>
      <c r="AJ30" s="2">
        <v>0</v>
      </c>
      <c r="AK30" s="2">
        <v>0</v>
      </c>
      <c r="AL30" s="2">
        <v>74.63</v>
      </c>
      <c r="AM30" s="2">
        <v>0</v>
      </c>
      <c r="AN30" s="3">
        <f t="shared" si="0"/>
        <v>387574.53</v>
      </c>
      <c r="AO30">
        <f t="shared" si="1"/>
        <v>584903.64</v>
      </c>
      <c r="AP30">
        <f t="shared" si="2"/>
        <v>7887.82</v>
      </c>
      <c r="AQ30" s="3">
        <f t="shared" si="3"/>
        <v>980365.99</v>
      </c>
    </row>
    <row r="31" spans="1:43" x14ac:dyDescent="0.25">
      <c r="A31" s="2">
        <v>3</v>
      </c>
      <c r="B31" s="2">
        <v>2018</v>
      </c>
      <c r="C31" s="2">
        <v>5</v>
      </c>
      <c r="D31" s="4">
        <v>117417.91</v>
      </c>
      <c r="E31" s="4">
        <v>178501.03</v>
      </c>
      <c r="F31" s="4">
        <v>56585.11</v>
      </c>
      <c r="G31" s="2">
        <v>541.04</v>
      </c>
      <c r="H31" s="4">
        <v>3329.36</v>
      </c>
      <c r="I31" s="2">
        <v>0</v>
      </c>
      <c r="J31" s="2">
        <v>0</v>
      </c>
      <c r="K31" s="4">
        <v>4263.6400000000003</v>
      </c>
      <c r="L31" s="4">
        <v>1065.58</v>
      </c>
      <c r="M31" s="2">
        <v>0</v>
      </c>
      <c r="N31" s="2">
        <v>0</v>
      </c>
      <c r="O31" s="4">
        <v>1645</v>
      </c>
      <c r="P31" s="4">
        <v>28214.97</v>
      </c>
      <c r="Q31" s="4">
        <v>23897.759999999998</v>
      </c>
      <c r="R31" s="4">
        <v>11262.6</v>
      </c>
      <c r="S31" s="4">
        <v>1223.19</v>
      </c>
      <c r="T31" s="2">
        <v>0</v>
      </c>
      <c r="U31" s="2">
        <v>0</v>
      </c>
      <c r="V31" s="2">
        <v>0</v>
      </c>
      <c r="W31" s="2">
        <v>234.88</v>
      </c>
      <c r="X31" s="2">
        <v>577.57000000000005</v>
      </c>
      <c r="Y31" s="4">
        <v>17229.02</v>
      </c>
      <c r="Z31" s="4">
        <v>121097.39</v>
      </c>
      <c r="AA31" s="4">
        <v>139319.04000000001</v>
      </c>
      <c r="AB31" s="4">
        <v>87082.17</v>
      </c>
      <c r="AC31" s="4">
        <v>52744.31</v>
      </c>
      <c r="AD31" s="4">
        <v>45833.120000000003</v>
      </c>
      <c r="AE31" s="2">
        <v>0</v>
      </c>
      <c r="AF31" s="4">
        <v>7527.59</v>
      </c>
      <c r="AG31" s="2">
        <v>0</v>
      </c>
      <c r="AH31" s="2">
        <v>0</v>
      </c>
      <c r="AI31" s="2">
        <v>0</v>
      </c>
      <c r="AJ31" s="2">
        <v>0</v>
      </c>
      <c r="AK31" s="2">
        <v>0</v>
      </c>
      <c r="AL31" s="2">
        <v>3.11</v>
      </c>
      <c r="AM31" s="2">
        <v>0</v>
      </c>
      <c r="AN31" s="3">
        <f t="shared" si="0"/>
        <v>361703.67</v>
      </c>
      <c r="AO31">
        <f t="shared" si="1"/>
        <v>530361.02</v>
      </c>
      <c r="AP31">
        <f t="shared" si="2"/>
        <v>7530.7</v>
      </c>
      <c r="AQ31" s="3">
        <f t="shared" si="3"/>
        <v>899595.3899999999</v>
      </c>
    </row>
    <row r="32" spans="1:43" x14ac:dyDescent="0.25">
      <c r="A32" s="2">
        <v>3</v>
      </c>
      <c r="B32" s="2">
        <v>2018</v>
      </c>
      <c r="C32" s="2">
        <v>6</v>
      </c>
      <c r="D32" s="4">
        <v>116235.82</v>
      </c>
      <c r="E32" s="4">
        <v>176450.39</v>
      </c>
      <c r="F32" s="4">
        <v>54107.12</v>
      </c>
      <c r="G32" s="2">
        <v>560.21</v>
      </c>
      <c r="H32" s="4">
        <v>2619.7800000000002</v>
      </c>
      <c r="I32" s="2">
        <v>0</v>
      </c>
      <c r="J32" s="2">
        <v>0</v>
      </c>
      <c r="K32" s="4">
        <v>3195.21</v>
      </c>
      <c r="L32" s="2">
        <v>718.01</v>
      </c>
      <c r="M32" s="2">
        <v>0</v>
      </c>
      <c r="N32" s="2">
        <v>0</v>
      </c>
      <c r="O32" s="4">
        <v>1610</v>
      </c>
      <c r="P32" s="4">
        <v>28029.599999999999</v>
      </c>
      <c r="Q32" s="4">
        <v>23958.1</v>
      </c>
      <c r="R32" s="4">
        <v>9939.9599999999991</v>
      </c>
      <c r="S32" s="4">
        <v>1335.31</v>
      </c>
      <c r="T32" s="2">
        <v>0</v>
      </c>
      <c r="U32" s="2">
        <v>0</v>
      </c>
      <c r="V32" s="2">
        <v>0</v>
      </c>
      <c r="W32" s="2">
        <v>227.98</v>
      </c>
      <c r="X32" s="2">
        <v>489.19</v>
      </c>
      <c r="Y32" s="4">
        <v>15780.48</v>
      </c>
      <c r="Z32" s="4">
        <v>117121.27</v>
      </c>
      <c r="AA32" s="4">
        <v>137089.16</v>
      </c>
      <c r="AB32" s="4">
        <v>82382</v>
      </c>
      <c r="AC32" s="4">
        <v>49475.23</v>
      </c>
      <c r="AD32" s="4">
        <v>47300.75</v>
      </c>
      <c r="AE32" s="2">
        <v>0</v>
      </c>
      <c r="AF32" s="4">
        <v>6510.32</v>
      </c>
      <c r="AG32" s="2">
        <v>0</v>
      </c>
      <c r="AH32" s="2">
        <v>0</v>
      </c>
      <c r="AI32" s="2">
        <v>0</v>
      </c>
      <c r="AJ32" s="2">
        <v>0</v>
      </c>
      <c r="AK32" s="2">
        <v>0</v>
      </c>
      <c r="AL32" s="2">
        <v>0</v>
      </c>
      <c r="AM32" s="2">
        <v>0</v>
      </c>
      <c r="AN32" s="3">
        <f t="shared" si="0"/>
        <v>353886.5400000001</v>
      </c>
      <c r="AO32">
        <f t="shared" si="1"/>
        <v>514739.03</v>
      </c>
      <c r="AP32">
        <f t="shared" si="2"/>
        <v>6510.32</v>
      </c>
      <c r="AQ32" s="3">
        <f t="shared" si="3"/>
        <v>875135.89</v>
      </c>
    </row>
    <row r="33" spans="1:43" x14ac:dyDescent="0.25">
      <c r="A33" s="2">
        <v>3</v>
      </c>
      <c r="B33" s="2">
        <v>2018</v>
      </c>
      <c r="C33" s="2">
        <v>7</v>
      </c>
      <c r="D33" s="4">
        <v>106523.2</v>
      </c>
      <c r="E33" s="4">
        <v>169494.37</v>
      </c>
      <c r="F33" s="4">
        <v>66156.78</v>
      </c>
      <c r="G33" s="2">
        <v>681.46</v>
      </c>
      <c r="H33" s="4">
        <v>1720.9</v>
      </c>
      <c r="I33" s="2">
        <v>0</v>
      </c>
      <c r="J33" s="2">
        <v>0</v>
      </c>
      <c r="K33" s="4">
        <v>1998.71</v>
      </c>
      <c r="L33" s="2">
        <v>497.85</v>
      </c>
      <c r="M33" s="2">
        <v>0</v>
      </c>
      <c r="N33" s="2">
        <v>0</v>
      </c>
      <c r="O33" s="4">
        <v>1680</v>
      </c>
      <c r="P33" s="4">
        <v>28373.83</v>
      </c>
      <c r="Q33" s="4">
        <v>21117.75</v>
      </c>
      <c r="R33" s="4">
        <v>9857.14</v>
      </c>
      <c r="S33" s="4">
        <v>1063.6500000000001</v>
      </c>
      <c r="T33" s="2">
        <v>0</v>
      </c>
      <c r="U33" s="2">
        <v>0</v>
      </c>
      <c r="V33" s="2">
        <v>0</v>
      </c>
      <c r="W33" s="2">
        <v>239.55</v>
      </c>
      <c r="X33" s="2">
        <v>478.01</v>
      </c>
      <c r="Y33" s="4">
        <v>12966.53</v>
      </c>
      <c r="Z33" s="4">
        <v>104367.98</v>
      </c>
      <c r="AA33" s="4">
        <v>127954.11</v>
      </c>
      <c r="AB33" s="4">
        <v>86251.76</v>
      </c>
      <c r="AC33" s="4">
        <v>53378.2</v>
      </c>
      <c r="AD33" s="4">
        <v>43623.66</v>
      </c>
      <c r="AE33" s="2">
        <v>0</v>
      </c>
      <c r="AF33" s="4">
        <v>6832.62</v>
      </c>
      <c r="AG33" s="2">
        <v>0</v>
      </c>
      <c r="AH33" s="2">
        <v>0</v>
      </c>
      <c r="AI33" s="2">
        <v>0</v>
      </c>
      <c r="AJ33" s="2">
        <v>0</v>
      </c>
      <c r="AK33" s="2">
        <v>0</v>
      </c>
      <c r="AL33" s="2">
        <v>0</v>
      </c>
      <c r="AM33" s="2">
        <v>0</v>
      </c>
      <c r="AN33" s="3">
        <f t="shared" si="0"/>
        <v>347073.27</v>
      </c>
      <c r="AO33">
        <f t="shared" si="1"/>
        <v>491352.17000000004</v>
      </c>
      <c r="AP33">
        <f t="shared" si="2"/>
        <v>6832.62</v>
      </c>
      <c r="AQ33" s="3">
        <f t="shared" si="3"/>
        <v>845258.06</v>
      </c>
    </row>
    <row r="34" spans="1:43" x14ac:dyDescent="0.25">
      <c r="A34" s="2">
        <v>3</v>
      </c>
      <c r="B34" s="2">
        <v>2018</v>
      </c>
      <c r="C34" s="2">
        <v>8</v>
      </c>
      <c r="D34" s="4">
        <v>106163.19</v>
      </c>
      <c r="E34" s="4">
        <v>168231.36</v>
      </c>
      <c r="F34" s="4">
        <v>65508.9</v>
      </c>
      <c r="G34" s="2">
        <v>560</v>
      </c>
      <c r="H34" s="4">
        <v>1675.13</v>
      </c>
      <c r="I34" s="2">
        <v>0</v>
      </c>
      <c r="J34" s="2">
        <v>0</v>
      </c>
      <c r="K34" s="4">
        <v>2052.8000000000002</v>
      </c>
      <c r="L34" s="2">
        <v>494.83</v>
      </c>
      <c r="M34" s="2">
        <v>0</v>
      </c>
      <c r="N34" s="2">
        <v>0</v>
      </c>
      <c r="O34" s="4">
        <v>1472.14</v>
      </c>
      <c r="P34" s="4">
        <v>27851.040000000001</v>
      </c>
      <c r="Q34" s="4">
        <v>21334.2</v>
      </c>
      <c r="R34" s="4">
        <v>9098.16</v>
      </c>
      <c r="S34" s="4">
        <v>1034.1099999999999</v>
      </c>
      <c r="T34" s="2">
        <v>0</v>
      </c>
      <c r="U34" s="2">
        <v>0</v>
      </c>
      <c r="V34" s="2">
        <v>0</v>
      </c>
      <c r="W34" s="2">
        <v>234.66</v>
      </c>
      <c r="X34" s="2">
        <v>489.16</v>
      </c>
      <c r="Y34" s="4">
        <v>12439.41</v>
      </c>
      <c r="Z34" s="4">
        <v>104108.01</v>
      </c>
      <c r="AA34" s="4">
        <v>132558.47</v>
      </c>
      <c r="AB34" s="4">
        <v>86763.62</v>
      </c>
      <c r="AC34" s="4">
        <v>48144.69</v>
      </c>
      <c r="AD34" s="4">
        <v>46891.48</v>
      </c>
      <c r="AE34" s="2">
        <v>0</v>
      </c>
      <c r="AF34" s="4">
        <v>6902.56</v>
      </c>
      <c r="AG34" s="2">
        <v>0</v>
      </c>
      <c r="AH34" s="2">
        <v>0</v>
      </c>
      <c r="AI34" s="2">
        <v>0</v>
      </c>
      <c r="AJ34" s="2">
        <v>0</v>
      </c>
      <c r="AK34" s="2">
        <v>0</v>
      </c>
      <c r="AL34" s="2">
        <v>0</v>
      </c>
      <c r="AM34" s="2">
        <v>0</v>
      </c>
      <c r="AN34" s="3">
        <f t="shared" si="0"/>
        <v>344686.21</v>
      </c>
      <c r="AO34">
        <f t="shared" si="1"/>
        <v>492419.14999999997</v>
      </c>
      <c r="AP34">
        <f t="shared" si="2"/>
        <v>6902.56</v>
      </c>
      <c r="AQ34" s="3">
        <f t="shared" si="3"/>
        <v>844007.92</v>
      </c>
    </row>
    <row r="35" spans="1:43" x14ac:dyDescent="0.25">
      <c r="A35" s="2">
        <v>3</v>
      </c>
      <c r="B35" s="2">
        <v>2018</v>
      </c>
      <c r="C35" s="2">
        <v>9</v>
      </c>
      <c r="D35" s="4">
        <v>108486.32</v>
      </c>
      <c r="E35" s="4">
        <v>174163.92</v>
      </c>
      <c r="F35" s="4">
        <v>68403.199999999997</v>
      </c>
      <c r="G35" s="2">
        <v>585.33000000000004</v>
      </c>
      <c r="H35" s="4">
        <v>1790.59</v>
      </c>
      <c r="I35" s="2">
        <v>0</v>
      </c>
      <c r="J35" s="2">
        <v>0</v>
      </c>
      <c r="K35" s="4">
        <v>1994.64</v>
      </c>
      <c r="L35" s="2">
        <v>488.22</v>
      </c>
      <c r="M35" s="2">
        <v>0</v>
      </c>
      <c r="N35" s="2">
        <v>0</v>
      </c>
      <c r="O35" s="4">
        <v>1920.33</v>
      </c>
      <c r="P35" s="4">
        <v>36298.14</v>
      </c>
      <c r="Q35" s="4">
        <v>22283.69</v>
      </c>
      <c r="R35" s="4">
        <v>10534.73</v>
      </c>
      <c r="S35" s="4">
        <v>1264.01</v>
      </c>
      <c r="T35" s="2">
        <v>0</v>
      </c>
      <c r="U35" s="2">
        <v>0</v>
      </c>
      <c r="V35" s="2">
        <v>0</v>
      </c>
      <c r="W35" s="2">
        <v>224.78</v>
      </c>
      <c r="X35" s="2">
        <v>508.58</v>
      </c>
      <c r="Y35" s="4">
        <v>14737.29</v>
      </c>
      <c r="Z35" s="4">
        <v>115401.38</v>
      </c>
      <c r="AA35" s="4">
        <v>144032.25</v>
      </c>
      <c r="AB35" s="4">
        <v>94774.5</v>
      </c>
      <c r="AC35" s="4">
        <v>60415.89</v>
      </c>
      <c r="AD35" s="4">
        <v>45799.19</v>
      </c>
      <c r="AE35" s="2">
        <v>0</v>
      </c>
      <c r="AF35" s="4">
        <v>6751.86</v>
      </c>
      <c r="AG35" s="2">
        <v>0</v>
      </c>
      <c r="AH35" s="2">
        <v>0</v>
      </c>
      <c r="AI35" s="2">
        <v>0</v>
      </c>
      <c r="AJ35" s="2">
        <v>0</v>
      </c>
      <c r="AK35" s="2">
        <v>0</v>
      </c>
      <c r="AL35" s="2">
        <v>0</v>
      </c>
      <c r="AM35" s="2">
        <v>0</v>
      </c>
      <c r="AN35" s="3">
        <f t="shared" si="0"/>
        <v>355912.22000000003</v>
      </c>
      <c r="AO35">
        <f t="shared" si="1"/>
        <v>548194.76</v>
      </c>
      <c r="AP35">
        <f t="shared" si="2"/>
        <v>6751.86</v>
      </c>
      <c r="AQ35" s="3">
        <f t="shared" si="3"/>
        <v>910858.84</v>
      </c>
    </row>
    <row r="36" spans="1:43" x14ac:dyDescent="0.25">
      <c r="A36" s="2">
        <v>3</v>
      </c>
      <c r="B36" s="2">
        <v>2018</v>
      </c>
      <c r="C36" s="2">
        <v>10</v>
      </c>
      <c r="D36" s="4">
        <v>106570.95</v>
      </c>
      <c r="E36" s="4">
        <v>169422.04</v>
      </c>
      <c r="F36" s="4">
        <v>67185.929999999993</v>
      </c>
      <c r="G36" s="2">
        <v>560</v>
      </c>
      <c r="H36" s="4">
        <v>1770.33</v>
      </c>
      <c r="I36" s="2">
        <v>0</v>
      </c>
      <c r="J36" s="2">
        <v>0</v>
      </c>
      <c r="K36" s="4">
        <v>2085.34</v>
      </c>
      <c r="L36" s="2">
        <v>417.41</v>
      </c>
      <c r="M36" s="2">
        <v>0</v>
      </c>
      <c r="N36" s="2">
        <v>0</v>
      </c>
      <c r="O36" s="4">
        <v>2114.37</v>
      </c>
      <c r="P36" s="4">
        <v>37604.93</v>
      </c>
      <c r="Q36" s="4">
        <v>21771.919999999998</v>
      </c>
      <c r="R36" s="4">
        <v>10013.129999999999</v>
      </c>
      <c r="S36" s="2">
        <v>988.39</v>
      </c>
      <c r="T36" s="2">
        <v>0</v>
      </c>
      <c r="U36" s="2">
        <v>0</v>
      </c>
      <c r="V36" s="2">
        <v>0</v>
      </c>
      <c r="W36" s="2">
        <v>230.24</v>
      </c>
      <c r="X36" s="2">
        <v>853.58</v>
      </c>
      <c r="Y36" s="4">
        <v>14157.45</v>
      </c>
      <c r="Z36" s="4">
        <v>100527.83</v>
      </c>
      <c r="AA36" s="4">
        <v>125192.22</v>
      </c>
      <c r="AB36" s="4">
        <v>78156.02</v>
      </c>
      <c r="AC36" s="4">
        <v>58042.1</v>
      </c>
      <c r="AD36" s="4">
        <v>46919.62</v>
      </c>
      <c r="AE36" s="2">
        <v>0</v>
      </c>
      <c r="AF36" s="4">
        <v>7182.33</v>
      </c>
      <c r="AG36" s="2">
        <v>0</v>
      </c>
      <c r="AH36" s="2">
        <v>0</v>
      </c>
      <c r="AI36" s="2">
        <v>0</v>
      </c>
      <c r="AJ36" s="2">
        <v>0</v>
      </c>
      <c r="AK36" s="2">
        <v>0</v>
      </c>
      <c r="AL36" s="2">
        <v>0</v>
      </c>
      <c r="AM36" s="2">
        <v>0</v>
      </c>
      <c r="AN36" s="3">
        <f t="shared" si="0"/>
        <v>348012</v>
      </c>
      <c r="AO36">
        <f t="shared" si="1"/>
        <v>496571.80000000005</v>
      </c>
      <c r="AP36">
        <f t="shared" si="2"/>
        <v>7182.33</v>
      </c>
      <c r="AQ36" s="3">
        <f t="shared" si="3"/>
        <v>851766.13</v>
      </c>
    </row>
    <row r="37" spans="1:43" x14ac:dyDescent="0.25">
      <c r="A37" s="2">
        <v>3</v>
      </c>
      <c r="B37" s="2">
        <v>2018</v>
      </c>
      <c r="C37" s="2">
        <v>11</v>
      </c>
      <c r="D37" s="4">
        <v>106898.83</v>
      </c>
      <c r="E37" s="4">
        <v>169471.02</v>
      </c>
      <c r="F37" s="4">
        <v>68868.34</v>
      </c>
      <c r="G37" s="2">
        <v>552</v>
      </c>
      <c r="H37" s="4">
        <v>2299.15</v>
      </c>
      <c r="I37" s="2">
        <v>0</v>
      </c>
      <c r="J37" s="2">
        <v>0</v>
      </c>
      <c r="K37" s="4">
        <v>3254.2</v>
      </c>
      <c r="L37" s="2">
        <v>749.47</v>
      </c>
      <c r="M37" s="2">
        <v>0</v>
      </c>
      <c r="N37" s="2">
        <v>0</v>
      </c>
      <c r="O37" s="4">
        <v>1708</v>
      </c>
      <c r="P37" s="4">
        <v>29641.21</v>
      </c>
      <c r="Q37" s="4">
        <v>20655.05</v>
      </c>
      <c r="R37" s="4">
        <v>9835.93</v>
      </c>
      <c r="S37" s="4">
        <v>15718.16</v>
      </c>
      <c r="T37" s="2">
        <v>639.11</v>
      </c>
      <c r="U37" s="4">
        <v>1289.28</v>
      </c>
      <c r="V37" s="2">
        <v>0</v>
      </c>
      <c r="W37" s="2">
        <v>196.84</v>
      </c>
      <c r="X37" s="2">
        <v>471.57</v>
      </c>
      <c r="Y37" s="4">
        <v>14295.94</v>
      </c>
      <c r="Z37" s="4">
        <v>103056.69</v>
      </c>
      <c r="AA37" s="4">
        <v>124009.71</v>
      </c>
      <c r="AB37" s="4">
        <v>81828.53</v>
      </c>
      <c r="AC37" s="4">
        <v>38196.35</v>
      </c>
      <c r="AD37" s="4">
        <v>46335.6</v>
      </c>
      <c r="AE37" s="2">
        <v>0</v>
      </c>
      <c r="AF37" s="4">
        <v>7844.08</v>
      </c>
      <c r="AG37" s="2">
        <v>0</v>
      </c>
      <c r="AH37" s="2">
        <v>0</v>
      </c>
      <c r="AI37" s="2">
        <v>0</v>
      </c>
      <c r="AJ37" s="2">
        <v>0</v>
      </c>
      <c r="AK37" s="2">
        <v>0</v>
      </c>
      <c r="AL37" s="2">
        <v>0</v>
      </c>
      <c r="AM37" s="2">
        <v>0</v>
      </c>
      <c r="AN37" s="3">
        <f t="shared" si="0"/>
        <v>352093.00999999995</v>
      </c>
      <c r="AO37">
        <f t="shared" si="1"/>
        <v>487877.97</v>
      </c>
      <c r="AP37">
        <f t="shared" si="2"/>
        <v>7844.08</v>
      </c>
      <c r="AQ37" s="3">
        <f t="shared" si="3"/>
        <v>847815.05999999994</v>
      </c>
    </row>
    <row r="38" spans="1:43" x14ac:dyDescent="0.25">
      <c r="A38" s="2">
        <v>3</v>
      </c>
      <c r="B38" s="2">
        <v>2018</v>
      </c>
      <c r="C38" s="2">
        <v>12</v>
      </c>
      <c r="D38" s="4">
        <v>113507.66</v>
      </c>
      <c r="E38" s="4">
        <v>187855.18</v>
      </c>
      <c r="F38" s="4">
        <v>84550.59</v>
      </c>
      <c r="G38" s="2">
        <v>564.66</v>
      </c>
      <c r="H38" s="4">
        <v>4266.1000000000004</v>
      </c>
      <c r="I38" s="2">
        <v>0</v>
      </c>
      <c r="J38" s="2">
        <v>0</v>
      </c>
      <c r="K38" s="4">
        <v>6503.6</v>
      </c>
      <c r="L38" s="4">
        <v>1644.84</v>
      </c>
      <c r="M38" s="2">
        <v>0</v>
      </c>
      <c r="N38" s="2">
        <v>0</v>
      </c>
      <c r="O38" s="4">
        <v>1742.52</v>
      </c>
      <c r="P38" s="4">
        <v>18477.55</v>
      </c>
      <c r="Q38" s="4">
        <v>27555</v>
      </c>
      <c r="R38" s="4">
        <v>14151.96</v>
      </c>
      <c r="S38" s="4">
        <v>-12903.2</v>
      </c>
      <c r="T38" s="2">
        <v>535.98</v>
      </c>
      <c r="U38" s="2">
        <v>838.68</v>
      </c>
      <c r="V38" s="2">
        <v>0</v>
      </c>
      <c r="W38" s="2">
        <v>316.06</v>
      </c>
      <c r="X38" s="2">
        <v>519.79999999999995</v>
      </c>
      <c r="Y38" s="4">
        <v>17927.7</v>
      </c>
      <c r="Z38" s="4">
        <v>131361.54</v>
      </c>
      <c r="AA38" s="4">
        <v>162130.96</v>
      </c>
      <c r="AB38" s="4">
        <v>123416.99</v>
      </c>
      <c r="AC38" s="4">
        <v>51124.69</v>
      </c>
      <c r="AD38" s="4">
        <v>53924.03</v>
      </c>
      <c r="AE38" s="2">
        <v>0</v>
      </c>
      <c r="AF38" s="4">
        <v>9070.9699999999993</v>
      </c>
      <c r="AG38" s="2">
        <v>0</v>
      </c>
      <c r="AH38" s="2">
        <v>0</v>
      </c>
      <c r="AI38" s="2">
        <v>0</v>
      </c>
      <c r="AJ38" s="2">
        <v>0</v>
      </c>
      <c r="AK38" s="2">
        <v>0</v>
      </c>
      <c r="AL38" s="2">
        <v>0</v>
      </c>
      <c r="AM38" s="2">
        <v>0</v>
      </c>
      <c r="AN38" s="3">
        <f t="shared" si="0"/>
        <v>398892.62999999989</v>
      </c>
      <c r="AO38">
        <f t="shared" si="1"/>
        <v>591120.26</v>
      </c>
      <c r="AP38">
        <f t="shared" si="2"/>
        <v>9070.9699999999993</v>
      </c>
      <c r="AQ38" s="3">
        <f t="shared" si="3"/>
        <v>999083.85999999987</v>
      </c>
    </row>
    <row r="39" spans="1:43" x14ac:dyDescent="0.25">
      <c r="A39" s="2">
        <v>4</v>
      </c>
      <c r="B39" s="2">
        <v>2018</v>
      </c>
      <c r="C39" s="2">
        <v>1</v>
      </c>
      <c r="D39" s="4">
        <v>165928.17000000001</v>
      </c>
      <c r="E39" s="4">
        <v>637088.05000000005</v>
      </c>
      <c r="F39" s="4">
        <v>377657.83</v>
      </c>
      <c r="G39" s="2">
        <v>272</v>
      </c>
      <c r="H39" s="4">
        <v>38629.660000000003</v>
      </c>
      <c r="I39" s="4">
        <v>1124.3399999999999</v>
      </c>
      <c r="J39" s="4">
        <v>-27261.22</v>
      </c>
      <c r="K39" s="4">
        <v>2570.38</v>
      </c>
      <c r="L39" s="4">
        <v>1641.47</v>
      </c>
      <c r="M39" s="2">
        <v>485</v>
      </c>
      <c r="N39" s="2">
        <v>0</v>
      </c>
      <c r="O39" s="2">
        <v>945.82</v>
      </c>
      <c r="P39" s="4">
        <v>38369.17</v>
      </c>
      <c r="Q39" s="4">
        <v>61059.65</v>
      </c>
      <c r="R39" s="4">
        <v>46909.08</v>
      </c>
      <c r="S39" s="4">
        <v>25602.69</v>
      </c>
      <c r="T39" s="2">
        <v>0</v>
      </c>
      <c r="U39" s="4">
        <v>15660.77</v>
      </c>
      <c r="V39" s="2">
        <v>0</v>
      </c>
      <c r="W39" s="2">
        <v>0</v>
      </c>
      <c r="X39" s="2">
        <v>210</v>
      </c>
      <c r="Y39" s="4">
        <v>42681</v>
      </c>
      <c r="Z39" s="4">
        <v>333471.21999999997</v>
      </c>
      <c r="AA39" s="4">
        <v>617083.18999999994</v>
      </c>
      <c r="AB39" s="4">
        <v>406951.45</v>
      </c>
      <c r="AC39" s="4">
        <v>62166.44</v>
      </c>
      <c r="AD39" s="4">
        <v>394980.09</v>
      </c>
      <c r="AE39" s="2">
        <v>257.19</v>
      </c>
      <c r="AF39" s="4">
        <v>78693.070000000007</v>
      </c>
      <c r="AG39" s="2">
        <v>0</v>
      </c>
      <c r="AH39" s="4">
        <v>29046.63</v>
      </c>
      <c r="AI39" s="2">
        <v>0</v>
      </c>
      <c r="AJ39" s="2">
        <v>0</v>
      </c>
      <c r="AK39" s="4">
        <v>72861.88</v>
      </c>
      <c r="AL39" s="2">
        <v>0</v>
      </c>
      <c r="AM39" s="4">
        <v>7129.32</v>
      </c>
      <c r="AN39" s="3">
        <f t="shared" si="0"/>
        <v>1198135.68</v>
      </c>
      <c r="AO39">
        <f t="shared" si="1"/>
        <v>2046090.5699999998</v>
      </c>
      <c r="AP39">
        <f t="shared" si="2"/>
        <v>187988.09000000003</v>
      </c>
      <c r="AQ39" s="3">
        <f t="shared" si="3"/>
        <v>3432214.34</v>
      </c>
    </row>
    <row r="40" spans="1:43" x14ac:dyDescent="0.25">
      <c r="A40" s="2">
        <v>4</v>
      </c>
      <c r="B40" s="2">
        <v>2018</v>
      </c>
      <c r="C40" s="2">
        <v>2</v>
      </c>
      <c r="D40" s="4">
        <v>156826.98000000001</v>
      </c>
      <c r="E40" s="4">
        <v>604324.80000000005</v>
      </c>
      <c r="F40" s="4">
        <v>341629.82</v>
      </c>
      <c r="G40" s="2">
        <v>260</v>
      </c>
      <c r="H40" s="4">
        <v>33128.44</v>
      </c>
      <c r="I40" s="4">
        <v>1125.02</v>
      </c>
      <c r="J40" s="2">
        <v>4.8899999999999997</v>
      </c>
      <c r="K40" s="4">
        <v>2587.37</v>
      </c>
      <c r="L40" s="4">
        <v>1451.11</v>
      </c>
      <c r="M40" s="2">
        <v>449.28</v>
      </c>
      <c r="N40" s="2">
        <v>0</v>
      </c>
      <c r="O40" s="4">
        <v>1145.1099999999999</v>
      </c>
      <c r="P40" s="4">
        <v>36447.089999999997</v>
      </c>
      <c r="Q40" s="4">
        <v>58485.84</v>
      </c>
      <c r="R40" s="4">
        <v>43407.03</v>
      </c>
      <c r="S40" s="4">
        <v>25166.44</v>
      </c>
      <c r="T40" s="2">
        <v>0</v>
      </c>
      <c r="U40" s="4">
        <v>15236.51</v>
      </c>
      <c r="V40" s="2">
        <v>0</v>
      </c>
      <c r="W40" s="2">
        <v>0</v>
      </c>
      <c r="X40" s="2">
        <v>220.23</v>
      </c>
      <c r="Y40" s="4">
        <v>45335.21</v>
      </c>
      <c r="Z40" s="4">
        <v>313323.8</v>
      </c>
      <c r="AA40" s="4">
        <v>567706.66</v>
      </c>
      <c r="AB40" s="4">
        <v>366941.09</v>
      </c>
      <c r="AC40" s="4">
        <v>160296.79</v>
      </c>
      <c r="AD40" s="4">
        <v>330956.39</v>
      </c>
      <c r="AE40" s="2">
        <v>-65.7</v>
      </c>
      <c r="AF40" s="4">
        <v>69735.44</v>
      </c>
      <c r="AG40" s="2">
        <v>0</v>
      </c>
      <c r="AH40" s="4">
        <v>21008.6</v>
      </c>
      <c r="AI40" s="2">
        <v>0</v>
      </c>
      <c r="AJ40" s="2">
        <v>0</v>
      </c>
      <c r="AK40" s="4">
        <v>77242.8</v>
      </c>
      <c r="AL40" s="2">
        <v>0</v>
      </c>
      <c r="AM40" s="4">
        <v>5095.29</v>
      </c>
      <c r="AN40" s="3">
        <f t="shared" si="0"/>
        <v>1141787.7100000002</v>
      </c>
      <c r="AO40">
        <f t="shared" si="1"/>
        <v>1964668.19</v>
      </c>
      <c r="AP40">
        <f t="shared" si="2"/>
        <v>173016.43000000002</v>
      </c>
      <c r="AQ40" s="3">
        <f t="shared" si="3"/>
        <v>3279472.3300000005</v>
      </c>
    </row>
    <row r="41" spans="1:43" x14ac:dyDescent="0.25">
      <c r="A41" s="2">
        <v>4</v>
      </c>
      <c r="B41" s="2">
        <v>2018</v>
      </c>
      <c r="C41" s="2">
        <v>3</v>
      </c>
      <c r="D41" s="4">
        <v>143245.92000000001</v>
      </c>
      <c r="E41" s="4">
        <v>533298.24</v>
      </c>
      <c r="F41" s="4">
        <v>299867.52000000002</v>
      </c>
      <c r="G41" s="2">
        <v>280</v>
      </c>
      <c r="H41" s="4">
        <v>26306.46</v>
      </c>
      <c r="I41" s="2">
        <v>969.71</v>
      </c>
      <c r="J41" s="2">
        <v>437.04</v>
      </c>
      <c r="K41" s="4">
        <v>1434.46</v>
      </c>
      <c r="L41" s="2">
        <v>911.94</v>
      </c>
      <c r="M41" s="2">
        <v>404.22</v>
      </c>
      <c r="N41" s="2">
        <v>0</v>
      </c>
      <c r="O41" s="4">
        <v>1033.96</v>
      </c>
      <c r="P41" s="4">
        <v>31194.98</v>
      </c>
      <c r="Q41" s="4">
        <v>53191.4</v>
      </c>
      <c r="R41" s="4">
        <v>32810.57</v>
      </c>
      <c r="S41" s="4">
        <v>17643.509999999998</v>
      </c>
      <c r="T41" s="2">
        <v>0</v>
      </c>
      <c r="U41" s="4">
        <v>13905.97</v>
      </c>
      <c r="V41" s="2">
        <v>0</v>
      </c>
      <c r="W41" s="2">
        <v>0</v>
      </c>
      <c r="X41" s="2">
        <v>245</v>
      </c>
      <c r="Y41" s="4">
        <v>7131.15</v>
      </c>
      <c r="Z41" s="4">
        <v>294516.40000000002</v>
      </c>
      <c r="AA41" s="4">
        <v>499279.14</v>
      </c>
      <c r="AB41" s="4">
        <v>277554.89</v>
      </c>
      <c r="AC41" s="4">
        <v>132491.62</v>
      </c>
      <c r="AD41" s="4">
        <v>375739.06</v>
      </c>
      <c r="AE41" s="2">
        <v>0</v>
      </c>
      <c r="AF41" s="4">
        <v>74808.98</v>
      </c>
      <c r="AG41" s="2">
        <v>0</v>
      </c>
      <c r="AH41" s="4">
        <v>29239.05</v>
      </c>
      <c r="AI41" s="2">
        <v>0</v>
      </c>
      <c r="AJ41" s="2">
        <v>0</v>
      </c>
      <c r="AK41" s="4">
        <v>70823.820000000007</v>
      </c>
      <c r="AL41" s="2">
        <v>0</v>
      </c>
      <c r="AM41" s="4">
        <v>6105.23</v>
      </c>
      <c r="AN41" s="3">
        <f t="shared" si="0"/>
        <v>1007155.5099999999</v>
      </c>
      <c r="AO41">
        <f t="shared" si="1"/>
        <v>1736737.6500000004</v>
      </c>
      <c r="AP41">
        <f t="shared" si="2"/>
        <v>180977.08000000002</v>
      </c>
      <c r="AQ41" s="3">
        <f t="shared" si="3"/>
        <v>2924870.24</v>
      </c>
    </row>
    <row r="42" spans="1:43" x14ac:dyDescent="0.25">
      <c r="A42" s="2">
        <v>4</v>
      </c>
      <c r="B42" s="2">
        <v>2018</v>
      </c>
      <c r="C42" s="2">
        <v>4</v>
      </c>
      <c r="D42" s="4">
        <v>146036.56</v>
      </c>
      <c r="E42" s="4">
        <v>545884.4</v>
      </c>
      <c r="F42" s="4">
        <v>337485.61</v>
      </c>
      <c r="G42" s="2">
        <v>280</v>
      </c>
      <c r="H42" s="4">
        <v>33776.980000000003</v>
      </c>
      <c r="I42" s="4">
        <v>1012.8</v>
      </c>
      <c r="J42" s="2">
        <v>671.95</v>
      </c>
      <c r="K42" s="4">
        <v>1817.5</v>
      </c>
      <c r="L42" s="4">
        <v>1220.83</v>
      </c>
      <c r="M42" s="2">
        <v>429.83</v>
      </c>
      <c r="N42" s="2">
        <v>0</v>
      </c>
      <c r="O42" s="4">
        <v>1524.86</v>
      </c>
      <c r="P42" s="4">
        <v>32020.76</v>
      </c>
      <c r="Q42" s="4">
        <v>54695.83</v>
      </c>
      <c r="R42" s="4">
        <v>36968.18</v>
      </c>
      <c r="S42" s="4">
        <v>24934.639999999999</v>
      </c>
      <c r="T42" s="2">
        <v>0</v>
      </c>
      <c r="U42" s="4">
        <v>16376.25</v>
      </c>
      <c r="V42" s="2">
        <v>0</v>
      </c>
      <c r="W42" s="2">
        <v>0</v>
      </c>
      <c r="X42" s="2">
        <v>245</v>
      </c>
      <c r="Y42" s="4">
        <v>36823.06</v>
      </c>
      <c r="Z42" s="4">
        <v>315229.49</v>
      </c>
      <c r="AA42" s="4">
        <v>564649.27</v>
      </c>
      <c r="AB42" s="4">
        <v>342984.53</v>
      </c>
      <c r="AC42" s="4">
        <v>152971.49</v>
      </c>
      <c r="AD42" s="4">
        <v>343565.1</v>
      </c>
      <c r="AE42" s="2">
        <v>-191.49</v>
      </c>
      <c r="AF42" s="4">
        <v>72824.25</v>
      </c>
      <c r="AG42" s="2">
        <v>0</v>
      </c>
      <c r="AH42" s="4">
        <v>24820.41</v>
      </c>
      <c r="AI42" s="2">
        <v>0</v>
      </c>
      <c r="AJ42" s="2">
        <v>0</v>
      </c>
      <c r="AK42" s="4">
        <v>73388.09</v>
      </c>
      <c r="AL42" s="2">
        <v>0</v>
      </c>
      <c r="AM42" s="4">
        <v>5369.6</v>
      </c>
      <c r="AN42" s="3">
        <f t="shared" si="0"/>
        <v>1068616.4600000002</v>
      </c>
      <c r="AO42">
        <f t="shared" si="1"/>
        <v>1922988.46</v>
      </c>
      <c r="AP42">
        <f t="shared" si="2"/>
        <v>176210.86000000002</v>
      </c>
      <c r="AQ42" s="3">
        <f t="shared" si="3"/>
        <v>3167815.78</v>
      </c>
    </row>
    <row r="43" spans="1:43" x14ac:dyDescent="0.25">
      <c r="A43" s="2">
        <v>4</v>
      </c>
      <c r="B43" s="2">
        <v>2018</v>
      </c>
      <c r="C43" s="2">
        <v>5</v>
      </c>
      <c r="D43" s="4">
        <v>138767.28</v>
      </c>
      <c r="E43" s="4">
        <v>517950.03</v>
      </c>
      <c r="F43" s="4">
        <v>280646.38</v>
      </c>
      <c r="G43" s="2">
        <v>380</v>
      </c>
      <c r="H43" s="4">
        <v>22511</v>
      </c>
      <c r="I43" s="2">
        <v>871.12</v>
      </c>
      <c r="J43" s="2">
        <v>796.37</v>
      </c>
      <c r="K43" s="4">
        <v>1206.68</v>
      </c>
      <c r="L43" s="2">
        <v>927.98</v>
      </c>
      <c r="M43" s="2">
        <v>378.96</v>
      </c>
      <c r="N43" s="2">
        <v>0</v>
      </c>
      <c r="O43" s="2">
        <v>972.3</v>
      </c>
      <c r="P43" s="4">
        <v>29405.87</v>
      </c>
      <c r="Q43" s="4">
        <v>50444.04</v>
      </c>
      <c r="R43" s="4">
        <v>33519.07</v>
      </c>
      <c r="S43" s="4">
        <v>14673.63</v>
      </c>
      <c r="T43" s="2">
        <v>0</v>
      </c>
      <c r="U43" s="4">
        <v>27626.880000000001</v>
      </c>
      <c r="V43" s="2">
        <v>0</v>
      </c>
      <c r="W43" s="2">
        <v>0</v>
      </c>
      <c r="X43" s="2">
        <v>245</v>
      </c>
      <c r="Y43" s="4">
        <v>27934.41</v>
      </c>
      <c r="Z43" s="4">
        <v>287440.31</v>
      </c>
      <c r="AA43" s="4">
        <v>478494</v>
      </c>
      <c r="AB43" s="4">
        <v>283385.95</v>
      </c>
      <c r="AC43" s="4">
        <v>132817.82999999999</v>
      </c>
      <c r="AD43" s="4">
        <v>330214.55</v>
      </c>
      <c r="AE43" s="2">
        <v>0</v>
      </c>
      <c r="AF43" s="4">
        <v>74644.19</v>
      </c>
      <c r="AG43" s="2">
        <v>0</v>
      </c>
      <c r="AH43" s="4">
        <v>26261.01</v>
      </c>
      <c r="AI43" s="2">
        <v>0</v>
      </c>
      <c r="AJ43" s="2">
        <v>0</v>
      </c>
      <c r="AK43" s="4">
        <v>75060.45</v>
      </c>
      <c r="AL43" s="2">
        <v>0</v>
      </c>
      <c r="AM43" s="4">
        <v>5227.43</v>
      </c>
      <c r="AN43" s="3">
        <f t="shared" si="0"/>
        <v>964435.8</v>
      </c>
      <c r="AO43">
        <f t="shared" si="1"/>
        <v>1697173.84</v>
      </c>
      <c r="AP43">
        <f t="shared" si="2"/>
        <v>181193.08</v>
      </c>
      <c r="AQ43" s="3">
        <f t="shared" si="3"/>
        <v>2842802.72</v>
      </c>
    </row>
    <row r="44" spans="1:43" x14ac:dyDescent="0.25">
      <c r="A44" s="2">
        <v>4</v>
      </c>
      <c r="B44" s="2">
        <v>2018</v>
      </c>
      <c r="C44" s="2">
        <v>6</v>
      </c>
      <c r="D44" s="4">
        <v>136929.28</v>
      </c>
      <c r="E44" s="4">
        <v>511097.46</v>
      </c>
      <c r="F44" s="4">
        <v>261816.25</v>
      </c>
      <c r="G44" s="2">
        <v>260</v>
      </c>
      <c r="H44" s="4">
        <v>16503.580000000002</v>
      </c>
      <c r="I44" s="2">
        <v>112.6</v>
      </c>
      <c r="J44" s="2">
        <v>928.11</v>
      </c>
      <c r="K44" s="4">
        <v>1039.93</v>
      </c>
      <c r="L44" s="2">
        <v>521.73</v>
      </c>
      <c r="M44" s="2">
        <v>376.83</v>
      </c>
      <c r="N44" s="2">
        <v>0</v>
      </c>
      <c r="O44" s="2">
        <v>963.6</v>
      </c>
      <c r="P44" s="4">
        <v>28756.27</v>
      </c>
      <c r="Q44" s="4">
        <v>51125.67</v>
      </c>
      <c r="R44" s="4">
        <v>47200.74</v>
      </c>
      <c r="S44" s="4">
        <v>45502.53</v>
      </c>
      <c r="T44" s="2">
        <v>0</v>
      </c>
      <c r="U44" s="2">
        <v>0</v>
      </c>
      <c r="V44" s="2">
        <v>0</v>
      </c>
      <c r="W44" s="2">
        <v>0</v>
      </c>
      <c r="X44" s="2">
        <v>245</v>
      </c>
      <c r="Y44" s="4">
        <v>29915.81</v>
      </c>
      <c r="Z44" s="4">
        <v>286590.33</v>
      </c>
      <c r="AA44" s="4">
        <v>471215.86</v>
      </c>
      <c r="AB44" s="4">
        <v>260056.33</v>
      </c>
      <c r="AC44" s="4">
        <v>129288.89</v>
      </c>
      <c r="AD44" s="4">
        <v>302192.34000000003</v>
      </c>
      <c r="AE44" s="2">
        <v>0</v>
      </c>
      <c r="AF44" s="4">
        <v>73819.98</v>
      </c>
      <c r="AG44" s="2">
        <v>0</v>
      </c>
      <c r="AH44" s="4">
        <v>23826.29</v>
      </c>
      <c r="AI44" s="2">
        <v>0</v>
      </c>
      <c r="AJ44" s="2">
        <v>0</v>
      </c>
      <c r="AK44" s="4">
        <v>79170.490000000005</v>
      </c>
      <c r="AL44" s="2">
        <v>0</v>
      </c>
      <c r="AM44" s="4">
        <v>4896.17</v>
      </c>
      <c r="AN44" s="3">
        <f t="shared" si="0"/>
        <v>929585.7699999999</v>
      </c>
      <c r="AO44">
        <f t="shared" si="1"/>
        <v>1653053.37</v>
      </c>
      <c r="AP44">
        <f t="shared" si="2"/>
        <v>181712.93000000002</v>
      </c>
      <c r="AQ44" s="3">
        <f t="shared" si="3"/>
        <v>2764352.0700000003</v>
      </c>
    </row>
    <row r="45" spans="1:43" x14ac:dyDescent="0.25">
      <c r="A45" s="2">
        <v>4</v>
      </c>
      <c r="B45" s="2">
        <v>2018</v>
      </c>
      <c r="C45" s="2">
        <v>7</v>
      </c>
      <c r="D45" s="4">
        <v>113700.64</v>
      </c>
      <c r="E45" s="4">
        <v>492646.85</v>
      </c>
      <c r="F45" s="4">
        <v>294170.19</v>
      </c>
      <c r="G45" s="2">
        <v>303.67</v>
      </c>
      <c r="H45" s="4">
        <v>17076.169999999998</v>
      </c>
      <c r="I45" s="2">
        <v>198.19</v>
      </c>
      <c r="J45" s="2">
        <v>300</v>
      </c>
      <c r="K45" s="2">
        <v>789.73</v>
      </c>
      <c r="L45" s="2">
        <v>722.13</v>
      </c>
      <c r="M45" s="2">
        <v>0</v>
      </c>
      <c r="N45" s="2">
        <v>0</v>
      </c>
      <c r="O45" s="4">
        <v>1006.05</v>
      </c>
      <c r="P45" s="4">
        <v>29037.37</v>
      </c>
      <c r="Q45" s="4">
        <v>46087.82</v>
      </c>
      <c r="R45" s="4">
        <v>34212.71</v>
      </c>
      <c r="S45" s="4">
        <v>11760.43</v>
      </c>
      <c r="T45" s="4">
        <v>7416.02</v>
      </c>
      <c r="U45" s="2">
        <v>0</v>
      </c>
      <c r="V45" s="2">
        <v>0</v>
      </c>
      <c r="W45" s="2">
        <v>0</v>
      </c>
      <c r="X45" s="2">
        <v>245</v>
      </c>
      <c r="Y45" s="4">
        <v>25234.15</v>
      </c>
      <c r="Z45" s="4">
        <v>276044.34999999998</v>
      </c>
      <c r="AA45" s="4">
        <v>468964.69</v>
      </c>
      <c r="AB45" s="4">
        <v>232346.15</v>
      </c>
      <c r="AC45" s="4">
        <v>154940.51999999999</v>
      </c>
      <c r="AD45" s="4">
        <v>337311.82</v>
      </c>
      <c r="AE45" s="2">
        <v>0</v>
      </c>
      <c r="AF45" s="4">
        <v>70278.2</v>
      </c>
      <c r="AG45" s="2">
        <v>0</v>
      </c>
      <c r="AH45" s="4">
        <v>24287.02</v>
      </c>
      <c r="AI45" s="2">
        <v>0</v>
      </c>
      <c r="AJ45" s="2">
        <v>0</v>
      </c>
      <c r="AK45" s="4">
        <v>80634.53</v>
      </c>
      <c r="AL45" s="2">
        <v>0</v>
      </c>
      <c r="AM45" s="4">
        <v>4950.74</v>
      </c>
      <c r="AN45" s="3">
        <f t="shared" si="0"/>
        <v>919907.57</v>
      </c>
      <c r="AO45">
        <f t="shared" si="1"/>
        <v>1624607.08</v>
      </c>
      <c r="AP45">
        <f t="shared" si="2"/>
        <v>180150.49</v>
      </c>
      <c r="AQ45" s="3">
        <f t="shared" si="3"/>
        <v>2724665.1399999997</v>
      </c>
    </row>
    <row r="46" spans="1:43" x14ac:dyDescent="0.25">
      <c r="A46" s="2">
        <v>4</v>
      </c>
      <c r="B46" s="2">
        <v>2018</v>
      </c>
      <c r="C46" s="2">
        <v>8</v>
      </c>
      <c r="D46" s="4">
        <v>113586.86</v>
      </c>
      <c r="E46" s="4">
        <v>487879.69</v>
      </c>
      <c r="F46" s="4">
        <v>292088.75</v>
      </c>
      <c r="G46" s="2">
        <v>320</v>
      </c>
      <c r="H46" s="4">
        <v>15912.9</v>
      </c>
      <c r="I46" s="2">
        <v>230.63</v>
      </c>
      <c r="J46" s="2">
        <v>75</v>
      </c>
      <c r="K46" s="2">
        <v>752.47</v>
      </c>
      <c r="L46" s="2">
        <v>621.12</v>
      </c>
      <c r="M46" s="2">
        <v>0</v>
      </c>
      <c r="N46" s="2">
        <v>0</v>
      </c>
      <c r="O46" s="4">
        <v>1010.3</v>
      </c>
      <c r="P46" s="4">
        <v>28540.18</v>
      </c>
      <c r="Q46" s="4">
        <v>48174.11</v>
      </c>
      <c r="R46" s="4">
        <v>28772.49</v>
      </c>
      <c r="S46" s="4">
        <v>10778.07</v>
      </c>
      <c r="T46" s="2">
        <v>0</v>
      </c>
      <c r="U46" s="2">
        <v>0</v>
      </c>
      <c r="V46" s="2">
        <v>0</v>
      </c>
      <c r="W46" s="2">
        <v>0</v>
      </c>
      <c r="X46" s="2">
        <v>473.53</v>
      </c>
      <c r="Y46" s="4">
        <v>25635.97</v>
      </c>
      <c r="Z46" s="4">
        <v>269335.57</v>
      </c>
      <c r="AA46" s="4">
        <v>445732.46</v>
      </c>
      <c r="AB46" s="4">
        <v>217214.28</v>
      </c>
      <c r="AC46" s="4">
        <v>139348.57</v>
      </c>
      <c r="AD46" s="4">
        <v>310116.51</v>
      </c>
      <c r="AE46" s="2">
        <v>36.340000000000003</v>
      </c>
      <c r="AF46" s="4">
        <v>76579.45</v>
      </c>
      <c r="AG46" s="2">
        <v>0</v>
      </c>
      <c r="AH46" s="4">
        <v>19995.759999999998</v>
      </c>
      <c r="AI46" s="2">
        <v>0</v>
      </c>
      <c r="AJ46" s="2">
        <v>0</v>
      </c>
      <c r="AK46" s="4">
        <v>81474.98</v>
      </c>
      <c r="AL46" s="2">
        <v>0</v>
      </c>
      <c r="AM46" s="4">
        <v>4446.97</v>
      </c>
      <c r="AN46" s="3">
        <f t="shared" si="0"/>
        <v>911467.42</v>
      </c>
      <c r="AO46">
        <f t="shared" si="1"/>
        <v>1525132.04</v>
      </c>
      <c r="AP46">
        <f t="shared" si="2"/>
        <v>182533.49999999997</v>
      </c>
      <c r="AQ46" s="3">
        <f t="shared" si="3"/>
        <v>2619132.96</v>
      </c>
    </row>
    <row r="47" spans="1:43" x14ac:dyDescent="0.25">
      <c r="A47" s="2">
        <v>4</v>
      </c>
      <c r="B47" s="2">
        <v>2018</v>
      </c>
      <c r="C47" s="2">
        <v>9</v>
      </c>
      <c r="D47" s="4">
        <v>114349.54</v>
      </c>
      <c r="E47" s="4">
        <v>497187.27</v>
      </c>
      <c r="F47" s="4">
        <v>297451.67</v>
      </c>
      <c r="G47" s="2">
        <v>340</v>
      </c>
      <c r="H47" s="4">
        <v>16712.96</v>
      </c>
      <c r="I47" s="2">
        <v>254.18</v>
      </c>
      <c r="J47" s="2">
        <v>159.41999999999999</v>
      </c>
      <c r="K47" s="4">
        <v>1150.24</v>
      </c>
      <c r="L47" s="2">
        <v>773.67</v>
      </c>
      <c r="M47" s="2">
        <v>0</v>
      </c>
      <c r="N47" s="2">
        <v>0</v>
      </c>
      <c r="O47" s="2">
        <v>955.08</v>
      </c>
      <c r="P47" s="4">
        <v>30245.919999999998</v>
      </c>
      <c r="Q47" s="4">
        <v>51969.440000000002</v>
      </c>
      <c r="R47" s="4">
        <v>31217.18</v>
      </c>
      <c r="S47" s="4">
        <v>10807.8</v>
      </c>
      <c r="T47" s="2">
        <v>0</v>
      </c>
      <c r="U47" s="2">
        <v>150</v>
      </c>
      <c r="V47" s="2">
        <v>0</v>
      </c>
      <c r="W47" s="2">
        <v>0</v>
      </c>
      <c r="X47" s="2">
        <v>453.23</v>
      </c>
      <c r="Y47" s="4">
        <v>28702.87</v>
      </c>
      <c r="Z47" s="4">
        <v>295287.45</v>
      </c>
      <c r="AA47" s="4">
        <v>477891.8</v>
      </c>
      <c r="AB47" s="4">
        <v>232209.92000000001</v>
      </c>
      <c r="AC47" s="4">
        <v>138497.07999999999</v>
      </c>
      <c r="AD47" s="4">
        <v>311047.05</v>
      </c>
      <c r="AE47" s="2">
        <v>0</v>
      </c>
      <c r="AF47" s="4">
        <v>67922.27</v>
      </c>
      <c r="AG47" s="2">
        <v>0</v>
      </c>
      <c r="AH47" s="4">
        <v>14212.4</v>
      </c>
      <c r="AI47" s="2">
        <v>0</v>
      </c>
      <c r="AJ47" s="2">
        <v>0</v>
      </c>
      <c r="AK47" s="4">
        <v>62500</v>
      </c>
      <c r="AL47" s="2">
        <v>0</v>
      </c>
      <c r="AM47" s="4">
        <v>4684.8999999999996</v>
      </c>
      <c r="AN47" s="3">
        <f t="shared" si="0"/>
        <v>928378.95000000007</v>
      </c>
      <c r="AO47">
        <f t="shared" si="1"/>
        <v>1609434.82</v>
      </c>
      <c r="AP47">
        <f t="shared" si="2"/>
        <v>149319.56999999998</v>
      </c>
      <c r="AQ47" s="3">
        <f t="shared" si="3"/>
        <v>2687133.34</v>
      </c>
    </row>
    <row r="48" spans="1:43" x14ac:dyDescent="0.25">
      <c r="A48" s="2">
        <v>4</v>
      </c>
      <c r="B48" s="2">
        <v>2018</v>
      </c>
      <c r="C48" s="2">
        <v>10</v>
      </c>
      <c r="D48" s="4">
        <v>112807.02</v>
      </c>
      <c r="E48" s="4">
        <v>488235.5</v>
      </c>
      <c r="F48" s="4">
        <v>289506.36</v>
      </c>
      <c r="G48" s="2">
        <v>346.16</v>
      </c>
      <c r="H48" s="4">
        <v>15788.52</v>
      </c>
      <c r="I48" s="2">
        <v>288.27</v>
      </c>
      <c r="J48" s="2">
        <v>150.83000000000001</v>
      </c>
      <c r="K48" s="2">
        <v>827.75</v>
      </c>
      <c r="L48" s="2">
        <v>597.44000000000005</v>
      </c>
      <c r="M48" s="2">
        <v>0</v>
      </c>
      <c r="N48" s="2">
        <v>0</v>
      </c>
      <c r="O48" s="2">
        <v>873.57</v>
      </c>
      <c r="P48" s="4">
        <v>30258.74</v>
      </c>
      <c r="Q48" s="4">
        <v>45185.63</v>
      </c>
      <c r="R48" s="4">
        <v>27199.439999999999</v>
      </c>
      <c r="S48" s="4">
        <v>6676.08</v>
      </c>
      <c r="T48" s="2">
        <v>0</v>
      </c>
      <c r="U48" s="2">
        <v>300.19</v>
      </c>
      <c r="V48" s="2">
        <v>0</v>
      </c>
      <c r="W48" s="2">
        <v>0</v>
      </c>
      <c r="X48" s="2">
        <v>441.4</v>
      </c>
      <c r="Y48" s="4">
        <v>27244.69</v>
      </c>
      <c r="Z48" s="4">
        <v>260132.65</v>
      </c>
      <c r="AA48" s="4">
        <v>417904.47</v>
      </c>
      <c r="AB48" s="4">
        <v>208480.33</v>
      </c>
      <c r="AC48" s="4">
        <v>131169.70000000001</v>
      </c>
      <c r="AD48" s="4">
        <v>335916.68</v>
      </c>
      <c r="AE48" s="2">
        <v>0</v>
      </c>
      <c r="AF48" s="4">
        <v>73368.960000000006</v>
      </c>
      <c r="AG48" s="2">
        <v>0</v>
      </c>
      <c r="AH48" s="4">
        <v>11411.14</v>
      </c>
      <c r="AI48" s="2">
        <v>0</v>
      </c>
      <c r="AJ48" s="2">
        <v>0</v>
      </c>
      <c r="AK48" s="4">
        <v>62500</v>
      </c>
      <c r="AL48" s="2">
        <v>0</v>
      </c>
      <c r="AM48" s="4">
        <v>5061.12</v>
      </c>
      <c r="AN48" s="3">
        <f t="shared" si="0"/>
        <v>908547.85</v>
      </c>
      <c r="AO48">
        <f t="shared" si="1"/>
        <v>1491783.5699999998</v>
      </c>
      <c r="AP48">
        <f t="shared" si="2"/>
        <v>152341.22</v>
      </c>
      <c r="AQ48" s="3">
        <f t="shared" si="3"/>
        <v>2552672.64</v>
      </c>
    </row>
    <row r="49" spans="1:43" x14ac:dyDescent="0.25">
      <c r="A49" s="2">
        <v>4</v>
      </c>
      <c r="B49" s="2">
        <v>2018</v>
      </c>
      <c r="C49" s="2">
        <v>11</v>
      </c>
      <c r="D49" s="4">
        <v>114449.62</v>
      </c>
      <c r="E49" s="4">
        <v>493851.2</v>
      </c>
      <c r="F49" s="4">
        <v>314319.78000000003</v>
      </c>
      <c r="G49" s="2">
        <v>340</v>
      </c>
      <c r="H49" s="4">
        <v>24181.35</v>
      </c>
      <c r="I49" s="2">
        <v>522.85</v>
      </c>
      <c r="J49" s="2">
        <v>302.05</v>
      </c>
      <c r="K49" s="4">
        <v>1144.1199999999999</v>
      </c>
      <c r="L49" s="2">
        <v>919.56</v>
      </c>
      <c r="M49" s="2">
        <v>0</v>
      </c>
      <c r="N49" s="2">
        <v>0</v>
      </c>
      <c r="O49" s="2">
        <v>874.28</v>
      </c>
      <c r="P49" s="4">
        <v>30045.98</v>
      </c>
      <c r="Q49" s="4">
        <v>49318.41</v>
      </c>
      <c r="R49" s="4">
        <v>28585.26</v>
      </c>
      <c r="S49" s="4">
        <v>8849.09</v>
      </c>
      <c r="T49" s="2">
        <v>0</v>
      </c>
      <c r="U49" s="2">
        <v>303.11</v>
      </c>
      <c r="V49" s="2">
        <v>0</v>
      </c>
      <c r="W49" s="2">
        <v>0</v>
      </c>
      <c r="X49" s="2">
        <v>437.61</v>
      </c>
      <c r="Y49" s="4">
        <v>28212.68</v>
      </c>
      <c r="Z49" s="4">
        <v>268060.90999999997</v>
      </c>
      <c r="AA49" s="4">
        <v>457968.89</v>
      </c>
      <c r="AB49" s="4">
        <v>251539.22</v>
      </c>
      <c r="AC49" s="4">
        <v>129539.85</v>
      </c>
      <c r="AD49" s="4">
        <v>341197.31</v>
      </c>
      <c r="AE49" s="2">
        <v>0</v>
      </c>
      <c r="AF49" s="4">
        <v>71954.460000000006</v>
      </c>
      <c r="AG49" s="2">
        <v>0</v>
      </c>
      <c r="AH49" s="4">
        <v>33641.69</v>
      </c>
      <c r="AI49" s="2">
        <v>0</v>
      </c>
      <c r="AJ49" s="2">
        <v>0</v>
      </c>
      <c r="AK49" s="4">
        <v>75425.37</v>
      </c>
      <c r="AL49" s="2">
        <v>0</v>
      </c>
      <c r="AM49" s="4">
        <v>5417.86</v>
      </c>
      <c r="AN49" s="3">
        <f t="shared" si="0"/>
        <v>950030.53000000014</v>
      </c>
      <c r="AO49">
        <f t="shared" si="1"/>
        <v>1594932.6</v>
      </c>
      <c r="AP49">
        <f t="shared" si="2"/>
        <v>186439.38</v>
      </c>
      <c r="AQ49" s="3">
        <f t="shared" si="3"/>
        <v>2731402.5100000002</v>
      </c>
    </row>
    <row r="50" spans="1:43" x14ac:dyDescent="0.25">
      <c r="A50" s="2">
        <v>4</v>
      </c>
      <c r="B50" s="2">
        <v>2018</v>
      </c>
      <c r="C50" s="2">
        <v>12</v>
      </c>
      <c r="D50" s="4">
        <v>123229.3</v>
      </c>
      <c r="E50" s="4">
        <v>546085.81000000006</v>
      </c>
      <c r="F50" s="4">
        <v>373584.84</v>
      </c>
      <c r="G50" s="2">
        <v>352.67</v>
      </c>
      <c r="H50" s="4">
        <v>33141.730000000003</v>
      </c>
      <c r="I50" s="4">
        <v>1002.07</v>
      </c>
      <c r="J50" s="2">
        <v>0.19</v>
      </c>
      <c r="K50" s="4">
        <v>1871.77</v>
      </c>
      <c r="L50" s="4">
        <v>1434.29</v>
      </c>
      <c r="M50" s="2">
        <v>0</v>
      </c>
      <c r="N50" s="2">
        <v>0</v>
      </c>
      <c r="O50" s="2">
        <v>942.85</v>
      </c>
      <c r="P50" s="4">
        <v>33725.89</v>
      </c>
      <c r="Q50" s="4">
        <v>58873.65</v>
      </c>
      <c r="R50" s="4">
        <v>40390.36</v>
      </c>
      <c r="S50" s="4">
        <v>11594.1</v>
      </c>
      <c r="T50" s="2">
        <v>0</v>
      </c>
      <c r="U50" s="4">
        <v>12577.07</v>
      </c>
      <c r="V50" s="2">
        <v>0</v>
      </c>
      <c r="W50" s="2">
        <v>0</v>
      </c>
      <c r="X50" s="2">
        <v>430.95</v>
      </c>
      <c r="Y50" s="4">
        <v>32005.26</v>
      </c>
      <c r="Z50" s="4">
        <v>307290.90999999997</v>
      </c>
      <c r="AA50" s="4">
        <v>552945.98</v>
      </c>
      <c r="AB50" s="4">
        <v>324856.34999999998</v>
      </c>
      <c r="AC50" s="4">
        <v>165131.81</v>
      </c>
      <c r="AD50" s="4">
        <v>351957.92</v>
      </c>
      <c r="AE50" s="4">
        <v>1776.5</v>
      </c>
      <c r="AF50" s="4">
        <v>73426.679999999993</v>
      </c>
      <c r="AG50" s="2">
        <v>0</v>
      </c>
      <c r="AH50" s="4">
        <v>26970.13</v>
      </c>
      <c r="AI50" s="2">
        <v>0</v>
      </c>
      <c r="AJ50" s="2">
        <v>0</v>
      </c>
      <c r="AK50" s="4">
        <v>70258.05</v>
      </c>
      <c r="AL50" s="2">
        <v>0</v>
      </c>
      <c r="AM50" s="4">
        <v>6220.06</v>
      </c>
      <c r="AN50" s="3">
        <f t="shared" si="0"/>
        <v>1080702.6700000004</v>
      </c>
      <c r="AO50">
        <f t="shared" si="1"/>
        <v>1892723.1</v>
      </c>
      <c r="AP50">
        <f t="shared" si="2"/>
        <v>178651.41999999998</v>
      </c>
      <c r="AQ50" s="3">
        <f t="shared" si="3"/>
        <v>3152077.1900000004</v>
      </c>
    </row>
    <row r="51" spans="1:43" x14ac:dyDescent="0.25">
      <c r="A51" s="2">
        <v>5</v>
      </c>
      <c r="B51" s="2">
        <v>2018</v>
      </c>
      <c r="C51" s="2">
        <v>1</v>
      </c>
      <c r="D51" s="4">
        <v>35530.839999999997</v>
      </c>
      <c r="E51" s="4">
        <v>76812.13</v>
      </c>
      <c r="F51" s="4">
        <v>27543.78</v>
      </c>
      <c r="G51" s="2">
        <v>20</v>
      </c>
      <c r="H51" s="2">
        <v>132.44999999999999</v>
      </c>
      <c r="I51" s="2">
        <v>380.41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420</v>
      </c>
      <c r="P51" s="4">
        <v>7851.11</v>
      </c>
      <c r="Q51" s="4">
        <v>7599.62</v>
      </c>
      <c r="R51" s="4">
        <v>3055.23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4">
        <v>3076.38</v>
      </c>
      <c r="Z51" s="4">
        <v>38799.089999999997</v>
      </c>
      <c r="AA51" s="4">
        <v>22456.22</v>
      </c>
      <c r="AB51" s="4">
        <v>33694.879999999997</v>
      </c>
      <c r="AC51" s="4">
        <v>9698.8700000000008</v>
      </c>
      <c r="AD51" s="4">
        <v>7361.05</v>
      </c>
      <c r="AE51" s="2">
        <v>0</v>
      </c>
      <c r="AF51" s="4">
        <v>6985.25</v>
      </c>
      <c r="AG51" s="2">
        <v>0</v>
      </c>
      <c r="AH51" s="4">
        <v>2195.7199999999998</v>
      </c>
      <c r="AI51" s="2">
        <v>0</v>
      </c>
      <c r="AJ51" s="2">
        <v>0</v>
      </c>
      <c r="AK51" s="2">
        <v>0</v>
      </c>
      <c r="AL51" s="2">
        <v>0</v>
      </c>
      <c r="AM51" s="2">
        <v>0</v>
      </c>
      <c r="AN51" s="3">
        <f t="shared" si="0"/>
        <v>140419.61000000002</v>
      </c>
      <c r="AO51">
        <f t="shared" si="1"/>
        <v>134012.44999999998</v>
      </c>
      <c r="AP51">
        <f t="shared" si="2"/>
        <v>9180.9699999999993</v>
      </c>
      <c r="AQ51" s="3">
        <f t="shared" si="3"/>
        <v>283613.02999999997</v>
      </c>
    </row>
    <row r="52" spans="1:43" x14ac:dyDescent="0.25">
      <c r="A52" s="2">
        <v>5</v>
      </c>
      <c r="B52" s="2">
        <v>2018</v>
      </c>
      <c r="C52" s="2">
        <v>2</v>
      </c>
      <c r="D52" s="4">
        <v>30599.38</v>
      </c>
      <c r="E52" s="4">
        <v>61992.1</v>
      </c>
      <c r="F52" s="4">
        <v>22386.48</v>
      </c>
      <c r="G52" s="2">
        <v>20</v>
      </c>
      <c r="H52" s="2">
        <v>124.03</v>
      </c>
      <c r="I52" s="2">
        <v>364.91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420</v>
      </c>
      <c r="P52" s="4">
        <v>7412.7</v>
      </c>
      <c r="Q52" s="4">
        <v>7897.47</v>
      </c>
      <c r="R52" s="2">
        <v>26.56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4">
        <v>3292.59</v>
      </c>
      <c r="Z52" s="4">
        <v>30336.25</v>
      </c>
      <c r="AA52" s="4">
        <v>20086.259999999998</v>
      </c>
      <c r="AB52" s="4">
        <v>16545.830000000002</v>
      </c>
      <c r="AC52" s="4">
        <v>-63506.17</v>
      </c>
      <c r="AD52" s="4">
        <v>5981.66</v>
      </c>
      <c r="AE52" s="2">
        <v>0</v>
      </c>
      <c r="AF52" s="4">
        <v>5471.89</v>
      </c>
      <c r="AG52" s="2">
        <v>0</v>
      </c>
      <c r="AH52" s="4">
        <v>1903.94</v>
      </c>
      <c r="AI52" s="2">
        <v>0</v>
      </c>
      <c r="AJ52" s="2">
        <v>0</v>
      </c>
      <c r="AK52" s="2">
        <v>0</v>
      </c>
      <c r="AL52" s="2">
        <v>0</v>
      </c>
      <c r="AM52" s="2">
        <v>0</v>
      </c>
      <c r="AN52" s="3">
        <f t="shared" si="0"/>
        <v>115486.9</v>
      </c>
      <c r="AO52">
        <f t="shared" si="1"/>
        <v>28493.150000000005</v>
      </c>
      <c r="AP52">
        <f t="shared" si="2"/>
        <v>7375.83</v>
      </c>
      <c r="AQ52" s="3">
        <f t="shared" si="3"/>
        <v>151355.87999999998</v>
      </c>
    </row>
    <row r="53" spans="1:43" x14ac:dyDescent="0.25">
      <c r="A53" s="2">
        <v>5</v>
      </c>
      <c r="B53" s="2">
        <v>2018</v>
      </c>
      <c r="C53" s="2">
        <v>3</v>
      </c>
      <c r="D53" s="4">
        <v>28400.12</v>
      </c>
      <c r="E53" s="4">
        <v>55438.8</v>
      </c>
      <c r="F53" s="4">
        <v>20224.830000000002</v>
      </c>
      <c r="G53" s="2">
        <v>20</v>
      </c>
      <c r="H53" s="2">
        <v>112.39</v>
      </c>
      <c r="I53" s="2">
        <v>363.67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455</v>
      </c>
      <c r="P53" s="4">
        <v>6377.32</v>
      </c>
      <c r="Q53" s="4">
        <v>6151.07</v>
      </c>
      <c r="R53" s="2">
        <v>342.43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4">
        <v>2041.2</v>
      </c>
      <c r="Z53" s="4">
        <v>24564.55</v>
      </c>
      <c r="AA53" s="4">
        <v>16990.54</v>
      </c>
      <c r="AB53" s="4">
        <v>20279.46</v>
      </c>
      <c r="AC53" s="4">
        <v>149158.79999999999</v>
      </c>
      <c r="AD53" s="4">
        <v>7375.51</v>
      </c>
      <c r="AE53" s="2">
        <v>0</v>
      </c>
      <c r="AF53" s="4">
        <v>5324.52</v>
      </c>
      <c r="AG53" s="2">
        <v>0</v>
      </c>
      <c r="AH53" s="4">
        <v>2085.7399999999998</v>
      </c>
      <c r="AI53" s="2">
        <v>0</v>
      </c>
      <c r="AJ53" s="2">
        <v>0</v>
      </c>
      <c r="AK53" s="2">
        <v>0</v>
      </c>
      <c r="AL53" s="2">
        <v>0</v>
      </c>
      <c r="AM53" s="2">
        <v>0</v>
      </c>
      <c r="AN53" s="3">
        <f t="shared" si="0"/>
        <v>104559.81</v>
      </c>
      <c r="AO53">
        <f t="shared" si="1"/>
        <v>233735.88</v>
      </c>
      <c r="AP53">
        <f t="shared" si="2"/>
        <v>7410.26</v>
      </c>
      <c r="AQ53" s="3">
        <f t="shared" si="3"/>
        <v>345705.95</v>
      </c>
    </row>
    <row r="54" spans="1:43" x14ac:dyDescent="0.25">
      <c r="A54" s="2">
        <v>5</v>
      </c>
      <c r="B54" s="2">
        <v>2018</v>
      </c>
      <c r="C54" s="2">
        <v>4</v>
      </c>
      <c r="D54" s="4">
        <v>27687.18</v>
      </c>
      <c r="E54" s="4">
        <v>53186.93</v>
      </c>
      <c r="F54" s="4">
        <v>19661.509999999998</v>
      </c>
      <c r="G54" s="2">
        <v>20</v>
      </c>
      <c r="H54" s="2">
        <v>89.83</v>
      </c>
      <c r="I54" s="2">
        <v>364.21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455</v>
      </c>
      <c r="P54" s="4">
        <v>6252.32</v>
      </c>
      <c r="Q54" s="4">
        <v>6936.28</v>
      </c>
      <c r="R54" s="2">
        <v>452.59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4">
        <v>2521.58</v>
      </c>
      <c r="Z54" s="4">
        <v>23991.52</v>
      </c>
      <c r="AA54" s="4">
        <v>17906.599999999999</v>
      </c>
      <c r="AB54" s="4">
        <v>13371.16</v>
      </c>
      <c r="AC54" s="4">
        <v>38816.14</v>
      </c>
      <c r="AD54" s="4">
        <v>6187.38</v>
      </c>
      <c r="AE54" s="2">
        <v>0</v>
      </c>
      <c r="AF54" s="4">
        <v>5428.27</v>
      </c>
      <c r="AG54" s="2">
        <v>0</v>
      </c>
      <c r="AH54" s="4">
        <v>2289</v>
      </c>
      <c r="AI54" s="2">
        <v>0</v>
      </c>
      <c r="AJ54" s="2">
        <v>0</v>
      </c>
      <c r="AK54" s="2">
        <v>0</v>
      </c>
      <c r="AL54" s="2">
        <v>0</v>
      </c>
      <c r="AM54" s="2">
        <v>0</v>
      </c>
      <c r="AN54" s="3">
        <f t="shared" si="0"/>
        <v>101009.66</v>
      </c>
      <c r="AO54">
        <f t="shared" si="1"/>
        <v>116890.56999999999</v>
      </c>
      <c r="AP54">
        <f t="shared" si="2"/>
        <v>7717.27</v>
      </c>
      <c r="AQ54" s="3">
        <f t="shared" si="3"/>
        <v>225617.49999999997</v>
      </c>
    </row>
    <row r="55" spans="1:43" x14ac:dyDescent="0.25">
      <c r="A55" s="2">
        <v>5</v>
      </c>
      <c r="B55" s="2">
        <v>2018</v>
      </c>
      <c r="C55" s="2">
        <v>5</v>
      </c>
      <c r="D55" s="4">
        <v>26551.62</v>
      </c>
      <c r="E55" s="4">
        <v>50078.95</v>
      </c>
      <c r="F55" s="4">
        <v>17907.23</v>
      </c>
      <c r="G55" s="2">
        <v>20</v>
      </c>
      <c r="H55" s="2">
        <v>91.81</v>
      </c>
      <c r="I55" s="2">
        <v>371.25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455</v>
      </c>
      <c r="P55" s="4">
        <v>5911.54</v>
      </c>
      <c r="Q55" s="4">
        <v>7029.89</v>
      </c>
      <c r="R55" s="2">
        <v>518.95000000000005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4">
        <v>1822.91</v>
      </c>
      <c r="Z55" s="4">
        <v>19060.53</v>
      </c>
      <c r="AA55" s="4">
        <v>13896.4</v>
      </c>
      <c r="AB55" s="4">
        <v>9526.48</v>
      </c>
      <c r="AC55" s="4">
        <v>30336.58</v>
      </c>
      <c r="AD55" s="4">
        <v>5917.98</v>
      </c>
      <c r="AE55" s="2">
        <v>0</v>
      </c>
      <c r="AF55" s="4">
        <v>4784.46</v>
      </c>
      <c r="AG55" s="2">
        <v>0</v>
      </c>
      <c r="AH55" s="4">
        <v>2170.3200000000002</v>
      </c>
      <c r="AI55" s="2">
        <v>0</v>
      </c>
      <c r="AJ55" s="2">
        <v>0</v>
      </c>
      <c r="AK55" s="2">
        <v>0</v>
      </c>
      <c r="AL55" s="2">
        <v>0</v>
      </c>
      <c r="AM55" s="2">
        <v>0</v>
      </c>
      <c r="AN55" s="3">
        <f t="shared" si="0"/>
        <v>95020.859999999986</v>
      </c>
      <c r="AO55">
        <f t="shared" si="1"/>
        <v>94476.26</v>
      </c>
      <c r="AP55">
        <f t="shared" si="2"/>
        <v>6954.7800000000007</v>
      </c>
      <c r="AQ55" s="3">
        <f t="shared" si="3"/>
        <v>196451.9</v>
      </c>
    </row>
    <row r="56" spans="1:43" x14ac:dyDescent="0.25">
      <c r="A56" s="2">
        <v>5</v>
      </c>
      <c r="B56" s="2">
        <v>2018</v>
      </c>
      <c r="C56" s="2">
        <v>6</v>
      </c>
      <c r="D56" s="4">
        <v>25949.15</v>
      </c>
      <c r="E56" s="4">
        <v>49087.54</v>
      </c>
      <c r="F56" s="4">
        <v>17637.3</v>
      </c>
      <c r="G56" s="2">
        <v>20</v>
      </c>
      <c r="H56" s="2">
        <v>97.9</v>
      </c>
      <c r="I56" s="2">
        <v>308.7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420</v>
      </c>
      <c r="P56" s="4">
        <v>5591.07</v>
      </c>
      <c r="Q56" s="4">
        <v>5487.6</v>
      </c>
      <c r="R56" s="2">
        <v>527.79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4">
        <v>1745.92</v>
      </c>
      <c r="Z56" s="4">
        <v>18857.830000000002</v>
      </c>
      <c r="AA56" s="4">
        <v>13175.83</v>
      </c>
      <c r="AB56" s="4">
        <v>7463.7</v>
      </c>
      <c r="AC56" s="4">
        <v>34326.959999999999</v>
      </c>
      <c r="AD56" s="4">
        <v>5531.72</v>
      </c>
      <c r="AE56" s="2">
        <v>0</v>
      </c>
      <c r="AF56" s="4">
        <v>4318.42</v>
      </c>
      <c r="AG56" s="2">
        <v>0</v>
      </c>
      <c r="AH56" s="4">
        <v>1833.65</v>
      </c>
      <c r="AI56" s="2">
        <v>0</v>
      </c>
      <c r="AJ56" s="2">
        <v>0</v>
      </c>
      <c r="AK56" s="2">
        <v>0</v>
      </c>
      <c r="AL56" s="2">
        <v>0</v>
      </c>
      <c r="AM56" s="2">
        <v>0</v>
      </c>
      <c r="AN56" s="3">
        <f t="shared" si="0"/>
        <v>93100.59</v>
      </c>
      <c r="AO56">
        <f t="shared" si="1"/>
        <v>93128.42</v>
      </c>
      <c r="AP56">
        <f t="shared" si="2"/>
        <v>6152.07</v>
      </c>
      <c r="AQ56" s="3">
        <f t="shared" si="3"/>
        <v>192381.08000000002</v>
      </c>
    </row>
    <row r="57" spans="1:43" x14ac:dyDescent="0.25">
      <c r="A57" s="2">
        <v>5</v>
      </c>
      <c r="B57" s="2">
        <v>2018</v>
      </c>
      <c r="C57" s="2">
        <v>7</v>
      </c>
      <c r="D57" s="4">
        <v>20577.21</v>
      </c>
      <c r="E57" s="4">
        <v>47236.91</v>
      </c>
      <c r="F57" s="4">
        <v>26880.78</v>
      </c>
      <c r="G57" s="2">
        <v>20</v>
      </c>
      <c r="H57" s="2">
        <v>0</v>
      </c>
      <c r="I57" s="2">
        <v>109.94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490</v>
      </c>
      <c r="P57" s="4">
        <v>5722.06</v>
      </c>
      <c r="Q57" s="4">
        <v>4732.7</v>
      </c>
      <c r="R57" s="2">
        <v>362.97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4">
        <v>2249.94</v>
      </c>
      <c r="Z57" s="4">
        <v>18191.310000000001</v>
      </c>
      <c r="AA57" s="4">
        <v>11289.57</v>
      </c>
      <c r="AB57" s="4">
        <v>4056.98</v>
      </c>
      <c r="AC57" s="4">
        <v>26788.65</v>
      </c>
      <c r="AD57" s="4">
        <v>5535.83</v>
      </c>
      <c r="AE57" s="2">
        <v>0</v>
      </c>
      <c r="AF57" s="4">
        <v>4883.9799999999996</v>
      </c>
      <c r="AG57" s="2">
        <v>0</v>
      </c>
      <c r="AH57" s="4">
        <v>1896.4</v>
      </c>
      <c r="AI57" s="2">
        <v>0</v>
      </c>
      <c r="AJ57" s="2">
        <v>0</v>
      </c>
      <c r="AK57" s="2">
        <v>0</v>
      </c>
      <c r="AL57" s="2">
        <v>0</v>
      </c>
      <c r="AM57" s="2">
        <v>0</v>
      </c>
      <c r="AN57" s="3">
        <f t="shared" si="0"/>
        <v>94824.84</v>
      </c>
      <c r="AO57">
        <f t="shared" si="1"/>
        <v>79420.010000000009</v>
      </c>
      <c r="AP57">
        <f t="shared" si="2"/>
        <v>6780.3799999999992</v>
      </c>
      <c r="AQ57" s="3">
        <f t="shared" si="3"/>
        <v>181025.23</v>
      </c>
    </row>
    <row r="58" spans="1:43" x14ac:dyDescent="0.25">
      <c r="A58" s="2">
        <v>5</v>
      </c>
      <c r="B58" s="2">
        <v>2018</v>
      </c>
      <c r="C58" s="2">
        <v>8</v>
      </c>
      <c r="D58" s="4">
        <v>20763.32</v>
      </c>
      <c r="E58" s="4">
        <v>47078.77</v>
      </c>
      <c r="F58" s="4">
        <v>26870.05</v>
      </c>
      <c r="G58" s="2">
        <v>20</v>
      </c>
      <c r="H58" s="2">
        <v>0</v>
      </c>
      <c r="I58" s="2">
        <v>-772.02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420</v>
      </c>
      <c r="P58" s="4">
        <v>5874.71</v>
      </c>
      <c r="Q58" s="4">
        <v>4879.2700000000004</v>
      </c>
      <c r="R58" s="2">
        <v>392.06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4">
        <v>2240.2600000000002</v>
      </c>
      <c r="Z58" s="4">
        <v>17282.79</v>
      </c>
      <c r="AA58" s="4">
        <v>11799.62</v>
      </c>
      <c r="AB58" s="4">
        <v>4061.45</v>
      </c>
      <c r="AC58" s="4">
        <v>2834.27</v>
      </c>
      <c r="AD58" s="4">
        <v>5358.18</v>
      </c>
      <c r="AE58" s="2">
        <v>0</v>
      </c>
      <c r="AF58" s="4">
        <v>6144.42</v>
      </c>
      <c r="AG58" s="2">
        <v>0</v>
      </c>
      <c r="AH58" s="4">
        <v>2741.25</v>
      </c>
      <c r="AI58" s="2">
        <v>0</v>
      </c>
      <c r="AJ58" s="2">
        <v>0</v>
      </c>
      <c r="AK58" s="2">
        <v>0</v>
      </c>
      <c r="AL58" s="2">
        <v>0</v>
      </c>
      <c r="AM58" s="2">
        <v>0</v>
      </c>
      <c r="AN58" s="3">
        <f t="shared" si="0"/>
        <v>93960.12</v>
      </c>
      <c r="AO58">
        <f t="shared" si="1"/>
        <v>55142.609999999993</v>
      </c>
      <c r="AP58">
        <f t="shared" si="2"/>
        <v>8885.67</v>
      </c>
      <c r="AQ58" s="3">
        <f t="shared" si="3"/>
        <v>157988.4</v>
      </c>
    </row>
    <row r="59" spans="1:43" x14ac:dyDescent="0.25">
      <c r="A59" s="2">
        <v>5</v>
      </c>
      <c r="B59" s="2">
        <v>2018</v>
      </c>
      <c r="C59" s="2">
        <v>9</v>
      </c>
      <c r="D59" s="4">
        <v>20693.439999999999</v>
      </c>
      <c r="E59" s="4">
        <v>47256.24</v>
      </c>
      <c r="F59" s="4">
        <v>27010.13</v>
      </c>
      <c r="G59" s="2">
        <v>40</v>
      </c>
      <c r="H59" s="2">
        <v>0</v>
      </c>
      <c r="I59" s="2">
        <v>51.41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455</v>
      </c>
      <c r="P59" s="4">
        <v>6074.41</v>
      </c>
      <c r="Q59" s="4">
        <v>5101.97</v>
      </c>
      <c r="R59" s="2">
        <v>364.85</v>
      </c>
      <c r="S59" s="2">
        <v>0</v>
      </c>
      <c r="T59" s="2">
        <v>1.58</v>
      </c>
      <c r="U59" s="2">
        <v>0</v>
      </c>
      <c r="V59" s="2">
        <v>0</v>
      </c>
      <c r="W59" s="2">
        <v>0</v>
      </c>
      <c r="X59" s="2">
        <v>0</v>
      </c>
      <c r="Y59" s="4">
        <v>2338.58</v>
      </c>
      <c r="Z59" s="4">
        <v>17217.919999999998</v>
      </c>
      <c r="AA59" s="4">
        <v>10900.43</v>
      </c>
      <c r="AB59" s="4">
        <v>3976.78</v>
      </c>
      <c r="AC59" s="4">
        <v>23753.97</v>
      </c>
      <c r="AD59" s="4">
        <v>5367.65</v>
      </c>
      <c r="AE59" s="2">
        <v>0</v>
      </c>
      <c r="AF59" s="4">
        <v>6164.48</v>
      </c>
      <c r="AG59" s="2">
        <v>0</v>
      </c>
      <c r="AH59" s="4">
        <v>1682.99</v>
      </c>
      <c r="AI59" s="2">
        <v>0</v>
      </c>
      <c r="AJ59" s="2">
        <v>0</v>
      </c>
      <c r="AK59" s="2">
        <v>0</v>
      </c>
      <c r="AL59" s="2">
        <v>0</v>
      </c>
      <c r="AM59" s="2">
        <v>0</v>
      </c>
      <c r="AN59" s="3">
        <f t="shared" si="0"/>
        <v>95051.22</v>
      </c>
      <c r="AO59">
        <f t="shared" si="1"/>
        <v>75553.139999999985</v>
      </c>
      <c r="AP59">
        <f t="shared" si="2"/>
        <v>7847.4699999999993</v>
      </c>
      <c r="AQ59" s="3">
        <f t="shared" si="3"/>
        <v>178451.83</v>
      </c>
    </row>
    <row r="60" spans="1:43" x14ac:dyDescent="0.25">
      <c r="A60" s="2">
        <v>5</v>
      </c>
      <c r="B60" s="2">
        <v>2018</v>
      </c>
      <c r="C60" s="2">
        <v>10</v>
      </c>
      <c r="D60" s="4">
        <v>20515.54</v>
      </c>
      <c r="E60" s="4">
        <v>47503.3</v>
      </c>
      <c r="F60" s="4">
        <v>27381.13</v>
      </c>
      <c r="G60" s="2">
        <v>40</v>
      </c>
      <c r="H60" s="2">
        <v>0</v>
      </c>
      <c r="I60" s="2">
        <v>50.96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490</v>
      </c>
      <c r="P60" s="4">
        <v>6271.21</v>
      </c>
      <c r="Q60" s="4">
        <v>7780.58</v>
      </c>
      <c r="R60" s="2">
        <v>698.75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4">
        <v>2254.4899999999998</v>
      </c>
      <c r="Z60" s="4">
        <v>17526.14</v>
      </c>
      <c r="AA60" s="4">
        <v>11469.64</v>
      </c>
      <c r="AB60" s="4">
        <v>5452.01</v>
      </c>
      <c r="AC60" s="4">
        <v>29800</v>
      </c>
      <c r="AD60" s="4">
        <v>6172.26</v>
      </c>
      <c r="AE60" s="2">
        <v>0</v>
      </c>
      <c r="AF60" s="4">
        <v>8582.0400000000009</v>
      </c>
      <c r="AG60" s="2">
        <v>0</v>
      </c>
      <c r="AH60" s="4">
        <v>2098.83</v>
      </c>
      <c r="AI60" s="2">
        <v>0</v>
      </c>
      <c r="AJ60" s="2">
        <v>0</v>
      </c>
      <c r="AK60" s="2">
        <v>0</v>
      </c>
      <c r="AL60" s="2">
        <v>0</v>
      </c>
      <c r="AM60" s="2">
        <v>0</v>
      </c>
      <c r="AN60" s="3">
        <f t="shared" si="0"/>
        <v>95490.930000000008</v>
      </c>
      <c r="AO60">
        <f t="shared" si="1"/>
        <v>87915.08</v>
      </c>
      <c r="AP60">
        <f t="shared" si="2"/>
        <v>10680.87</v>
      </c>
      <c r="AQ60" s="3">
        <f t="shared" si="3"/>
        <v>194086.88</v>
      </c>
    </row>
    <row r="61" spans="1:43" x14ac:dyDescent="0.25">
      <c r="A61" s="2">
        <v>5</v>
      </c>
      <c r="B61" s="2">
        <v>2018</v>
      </c>
      <c r="C61" s="2">
        <v>11</v>
      </c>
      <c r="D61" s="4">
        <v>20748.41</v>
      </c>
      <c r="E61" s="4">
        <v>48191.4</v>
      </c>
      <c r="F61" s="4">
        <v>28422.080000000002</v>
      </c>
      <c r="G61" s="2">
        <v>40</v>
      </c>
      <c r="H61" s="2">
        <v>0</v>
      </c>
      <c r="I61" s="2">
        <v>77.5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910</v>
      </c>
      <c r="P61" s="4">
        <v>6065.62</v>
      </c>
      <c r="Q61" s="4">
        <v>5720.4</v>
      </c>
      <c r="R61" s="2">
        <v>808.07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4">
        <v>2356.44</v>
      </c>
      <c r="Z61" s="4">
        <v>17923.990000000002</v>
      </c>
      <c r="AA61" s="4">
        <v>12387.46</v>
      </c>
      <c r="AB61" s="4">
        <v>5001.4399999999996</v>
      </c>
      <c r="AC61" s="4">
        <v>26500.79</v>
      </c>
      <c r="AD61" s="4">
        <v>6556.99</v>
      </c>
      <c r="AE61" s="2">
        <v>0</v>
      </c>
      <c r="AF61" s="4">
        <v>7112.87</v>
      </c>
      <c r="AG61" s="2">
        <v>0</v>
      </c>
      <c r="AH61" s="4">
        <v>1828.41</v>
      </c>
      <c r="AI61" s="2">
        <v>0</v>
      </c>
      <c r="AJ61" s="2">
        <v>0</v>
      </c>
      <c r="AK61" s="2">
        <v>0</v>
      </c>
      <c r="AL61" s="2">
        <v>0</v>
      </c>
      <c r="AM61" s="2">
        <v>0</v>
      </c>
      <c r="AN61" s="3">
        <f t="shared" si="0"/>
        <v>97479.39</v>
      </c>
      <c r="AO61">
        <f t="shared" si="1"/>
        <v>84231.200000000012</v>
      </c>
      <c r="AP61">
        <f t="shared" si="2"/>
        <v>8941.2800000000007</v>
      </c>
      <c r="AQ61" s="3">
        <f t="shared" si="3"/>
        <v>190651.87000000002</v>
      </c>
    </row>
    <row r="62" spans="1:43" x14ac:dyDescent="0.25">
      <c r="A62" s="2">
        <v>5</v>
      </c>
      <c r="B62" s="2">
        <v>2018</v>
      </c>
      <c r="C62" s="2">
        <v>12</v>
      </c>
      <c r="D62" s="4">
        <v>22082.7</v>
      </c>
      <c r="E62" s="4">
        <v>56170.36</v>
      </c>
      <c r="F62" s="4">
        <v>36740.46</v>
      </c>
      <c r="G62" s="2">
        <v>100</v>
      </c>
      <c r="H62" s="2">
        <v>0</v>
      </c>
      <c r="I62" s="2">
        <v>51.43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385</v>
      </c>
      <c r="P62" s="4">
        <v>6734.13</v>
      </c>
      <c r="Q62" s="4">
        <v>6471.02</v>
      </c>
      <c r="R62" s="2">
        <v>361.83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4">
        <v>3450.94</v>
      </c>
      <c r="Z62" s="4">
        <v>22423.55</v>
      </c>
      <c r="AA62" s="4">
        <v>19395.63</v>
      </c>
      <c r="AB62" s="4">
        <v>14300.8</v>
      </c>
      <c r="AC62" s="4">
        <v>27171.58</v>
      </c>
      <c r="AD62" s="4">
        <v>7511.06</v>
      </c>
      <c r="AE62" s="2">
        <v>0</v>
      </c>
      <c r="AF62" s="4">
        <v>5827.67</v>
      </c>
      <c r="AG62" s="2">
        <v>0</v>
      </c>
      <c r="AH62" s="4">
        <v>2244.59</v>
      </c>
      <c r="AI62" s="2">
        <v>0</v>
      </c>
      <c r="AJ62" s="2">
        <v>0</v>
      </c>
      <c r="AK62" s="2">
        <v>0</v>
      </c>
      <c r="AL62" s="2">
        <v>0</v>
      </c>
      <c r="AM62" s="2">
        <v>0</v>
      </c>
      <c r="AN62" s="3">
        <f t="shared" si="0"/>
        <v>115144.94999999998</v>
      </c>
      <c r="AO62">
        <f t="shared" si="1"/>
        <v>108205.54000000001</v>
      </c>
      <c r="AP62">
        <f t="shared" si="2"/>
        <v>8072.26</v>
      </c>
      <c r="AQ62" s="3">
        <f t="shared" si="3"/>
        <v>231422.75</v>
      </c>
    </row>
    <row r="63" spans="1:43" x14ac:dyDescent="0.25">
      <c r="A63" s="2">
        <v>6</v>
      </c>
      <c r="B63" s="2">
        <v>2018</v>
      </c>
      <c r="C63" s="2">
        <v>1</v>
      </c>
      <c r="D63" s="4">
        <v>98400.1</v>
      </c>
      <c r="E63" s="4">
        <v>296057.27</v>
      </c>
      <c r="F63" s="4">
        <v>279461.90000000002</v>
      </c>
      <c r="G63" s="2">
        <v>224</v>
      </c>
      <c r="H63" s="2">
        <v>909.17</v>
      </c>
      <c r="I63" s="2">
        <v>251.89</v>
      </c>
      <c r="J63" s="4">
        <v>2998.94</v>
      </c>
      <c r="K63" s="2">
        <v>782.5</v>
      </c>
      <c r="L63" s="4">
        <v>4673.54</v>
      </c>
      <c r="M63" s="2">
        <v>0</v>
      </c>
      <c r="N63" s="2">
        <v>0</v>
      </c>
      <c r="O63" s="4">
        <v>1226.1600000000001</v>
      </c>
      <c r="P63" s="4">
        <v>59689.64</v>
      </c>
      <c r="Q63" s="4">
        <v>29992.69</v>
      </c>
      <c r="R63" s="4">
        <v>76996.320000000007</v>
      </c>
      <c r="S63" s="4">
        <v>37192.68</v>
      </c>
      <c r="T63" s="2">
        <v>0</v>
      </c>
      <c r="U63" s="4">
        <v>4887.5</v>
      </c>
      <c r="V63" s="2">
        <v>0</v>
      </c>
      <c r="W63" s="2">
        <v>0</v>
      </c>
      <c r="X63" s="2">
        <v>411.43</v>
      </c>
      <c r="Y63" s="4">
        <v>64363.4</v>
      </c>
      <c r="Z63" s="4">
        <v>287416.46000000002</v>
      </c>
      <c r="AA63" s="4">
        <v>325936.19</v>
      </c>
      <c r="AB63" s="4">
        <v>171487.96</v>
      </c>
      <c r="AC63" s="4">
        <v>137874.46</v>
      </c>
      <c r="AD63" s="4">
        <v>222016.98</v>
      </c>
      <c r="AE63" s="4">
        <v>3987.93</v>
      </c>
      <c r="AF63" s="4">
        <v>222109.39</v>
      </c>
      <c r="AG63" s="2">
        <v>0</v>
      </c>
      <c r="AH63" s="4">
        <v>236198.36</v>
      </c>
      <c r="AI63" s="2">
        <v>0</v>
      </c>
      <c r="AJ63" s="4">
        <v>1191.52</v>
      </c>
      <c r="AK63" s="4">
        <v>596556.23</v>
      </c>
      <c r="AL63" s="2">
        <v>0</v>
      </c>
      <c r="AM63" s="4">
        <v>19125.28</v>
      </c>
      <c r="AN63" s="3">
        <f t="shared" si="0"/>
        <v>683759.31</v>
      </c>
      <c r="AO63">
        <f t="shared" si="1"/>
        <v>1419491.8699999999</v>
      </c>
      <c r="AP63">
        <f t="shared" si="2"/>
        <v>1079168.71</v>
      </c>
      <c r="AQ63" s="3">
        <f t="shared" si="3"/>
        <v>3182419.8899999997</v>
      </c>
    </row>
    <row r="64" spans="1:43" x14ac:dyDescent="0.25">
      <c r="A64" s="2">
        <v>6</v>
      </c>
      <c r="B64" s="2">
        <v>2018</v>
      </c>
      <c r="C64" s="2">
        <v>2</v>
      </c>
      <c r="D64" s="4">
        <v>90377.26</v>
      </c>
      <c r="E64" s="4">
        <v>260471.65</v>
      </c>
      <c r="F64" s="4">
        <v>251821.66</v>
      </c>
      <c r="G64" s="2">
        <v>220</v>
      </c>
      <c r="H64" s="2">
        <v>712.27</v>
      </c>
      <c r="I64" s="2">
        <v>151.66</v>
      </c>
      <c r="J64" s="4">
        <v>4139.59</v>
      </c>
      <c r="K64" s="2">
        <v>868.41</v>
      </c>
      <c r="L64" s="4">
        <v>1606.83</v>
      </c>
      <c r="M64" s="2">
        <v>0</v>
      </c>
      <c r="N64" s="2">
        <v>0</v>
      </c>
      <c r="O64" s="4">
        <v>1908.02</v>
      </c>
      <c r="P64" s="4">
        <v>51712.76</v>
      </c>
      <c r="Q64" s="4">
        <v>47050.3</v>
      </c>
      <c r="R64" s="4">
        <v>54474.3</v>
      </c>
      <c r="S64" s="4">
        <v>11844.98</v>
      </c>
      <c r="T64" s="2">
        <v>0</v>
      </c>
      <c r="U64" s="4">
        <v>2784.97</v>
      </c>
      <c r="V64" s="2">
        <v>0</v>
      </c>
      <c r="W64" s="2">
        <v>0</v>
      </c>
      <c r="X64" s="2">
        <v>356.48</v>
      </c>
      <c r="Y64" s="4">
        <v>49613.47</v>
      </c>
      <c r="Z64" s="4">
        <v>237657.29</v>
      </c>
      <c r="AA64" s="4">
        <v>262387.3</v>
      </c>
      <c r="AB64" s="4">
        <v>165514.17000000001</v>
      </c>
      <c r="AC64" s="4">
        <v>128897.72</v>
      </c>
      <c r="AD64" s="4">
        <v>182787</v>
      </c>
      <c r="AE64" s="2">
        <v>974.53</v>
      </c>
      <c r="AF64" s="4">
        <v>187296.79</v>
      </c>
      <c r="AG64" s="2">
        <v>0</v>
      </c>
      <c r="AH64" s="4">
        <v>196537.83</v>
      </c>
      <c r="AI64" s="2">
        <v>120.91</v>
      </c>
      <c r="AJ64" s="4">
        <v>5989.62</v>
      </c>
      <c r="AK64" s="4">
        <v>587100.25</v>
      </c>
      <c r="AL64" s="2">
        <v>0</v>
      </c>
      <c r="AM64" s="4">
        <v>14400.17</v>
      </c>
      <c r="AN64" s="3">
        <f t="shared" si="0"/>
        <v>610369.32999999996</v>
      </c>
      <c r="AO64">
        <f t="shared" si="1"/>
        <v>1196988.7600000002</v>
      </c>
      <c r="AP64">
        <f t="shared" si="2"/>
        <v>992420.1</v>
      </c>
      <c r="AQ64" s="3">
        <f t="shared" si="3"/>
        <v>2799778.1900000004</v>
      </c>
    </row>
    <row r="65" spans="1:43" x14ac:dyDescent="0.25">
      <c r="A65" s="2">
        <v>6</v>
      </c>
      <c r="B65" s="2">
        <v>2018</v>
      </c>
      <c r="C65" s="2">
        <v>3</v>
      </c>
      <c r="D65" s="4">
        <v>86106.51</v>
      </c>
      <c r="E65" s="4">
        <v>229783.9</v>
      </c>
      <c r="F65" s="4">
        <v>207582.05</v>
      </c>
      <c r="G65" s="2">
        <v>200</v>
      </c>
      <c r="H65" s="2">
        <v>842.93</v>
      </c>
      <c r="I65" s="2">
        <v>76.91</v>
      </c>
      <c r="J65" s="4">
        <v>2531.7600000000002</v>
      </c>
      <c r="K65" s="2">
        <v>636.96</v>
      </c>
      <c r="L65" s="4">
        <v>2493.38</v>
      </c>
      <c r="M65" s="2">
        <v>0</v>
      </c>
      <c r="N65" s="2">
        <v>0</v>
      </c>
      <c r="O65" s="4">
        <v>1155</v>
      </c>
      <c r="P65" s="4">
        <v>32943.949999999997</v>
      </c>
      <c r="Q65" s="4">
        <v>43757.78</v>
      </c>
      <c r="R65" s="4">
        <v>48180.92</v>
      </c>
      <c r="S65" s="4">
        <v>17893.04</v>
      </c>
      <c r="T65" s="2">
        <v>0</v>
      </c>
      <c r="U65" s="4">
        <v>4115.6099999999997</v>
      </c>
      <c r="V65" s="2">
        <v>0</v>
      </c>
      <c r="W65" s="2">
        <v>0</v>
      </c>
      <c r="X65" s="4">
        <v>2949.02</v>
      </c>
      <c r="Y65" s="4">
        <v>38540.370000000003</v>
      </c>
      <c r="Z65" s="4">
        <v>227446.27</v>
      </c>
      <c r="AA65" s="4">
        <v>247574.94</v>
      </c>
      <c r="AB65" s="4">
        <v>149072.26999999999</v>
      </c>
      <c r="AC65" s="4">
        <v>123792.7</v>
      </c>
      <c r="AD65" s="4">
        <v>206053.71</v>
      </c>
      <c r="AE65" s="2">
        <v>304.43</v>
      </c>
      <c r="AF65" s="4">
        <v>204107.6</v>
      </c>
      <c r="AG65" s="2">
        <v>344.22</v>
      </c>
      <c r="AH65" s="4">
        <v>205437.71</v>
      </c>
      <c r="AI65" s="2">
        <v>0</v>
      </c>
      <c r="AJ65" s="2">
        <v>730.04</v>
      </c>
      <c r="AK65" s="4">
        <v>758056.79</v>
      </c>
      <c r="AL65" s="2">
        <v>0</v>
      </c>
      <c r="AM65" s="4">
        <v>17274.07</v>
      </c>
      <c r="AN65" s="3">
        <f t="shared" si="0"/>
        <v>530254.4</v>
      </c>
      <c r="AO65">
        <f t="shared" si="1"/>
        <v>1143475.5799999998</v>
      </c>
      <c r="AP65">
        <f t="shared" si="2"/>
        <v>1186254.8600000001</v>
      </c>
      <c r="AQ65" s="3">
        <f t="shared" si="3"/>
        <v>2859984.84</v>
      </c>
    </row>
    <row r="66" spans="1:43" x14ac:dyDescent="0.25">
      <c r="A66" s="2">
        <v>6</v>
      </c>
      <c r="B66" s="2">
        <v>2018</v>
      </c>
      <c r="C66" s="2">
        <v>4</v>
      </c>
      <c r="D66" s="4">
        <v>85636.54</v>
      </c>
      <c r="E66" s="4">
        <v>227162.08</v>
      </c>
      <c r="F66" s="4">
        <v>217050.3</v>
      </c>
      <c r="G66" s="2">
        <v>200</v>
      </c>
      <c r="H66" s="2">
        <v>629.85</v>
      </c>
      <c r="I66" s="2">
        <v>101.66</v>
      </c>
      <c r="J66" s="4">
        <v>4219.63</v>
      </c>
      <c r="K66" s="2">
        <v>676.67</v>
      </c>
      <c r="L66" s="4">
        <v>2032.46</v>
      </c>
      <c r="M66" s="2">
        <v>0</v>
      </c>
      <c r="N66" s="2">
        <v>0</v>
      </c>
      <c r="O66" s="4">
        <v>1155</v>
      </c>
      <c r="P66" s="4">
        <v>28510.37</v>
      </c>
      <c r="Q66" s="4">
        <v>38590.18</v>
      </c>
      <c r="R66" s="4">
        <v>38065.879999999997</v>
      </c>
      <c r="S66" s="4">
        <v>21220.16</v>
      </c>
      <c r="T66" s="2">
        <v>0</v>
      </c>
      <c r="U66" s="4">
        <v>3201.92</v>
      </c>
      <c r="V66" s="2">
        <v>0</v>
      </c>
      <c r="W66" s="2">
        <v>0</v>
      </c>
      <c r="X66" s="4">
        <v>3585.33</v>
      </c>
      <c r="Y66" s="4">
        <v>36283.99</v>
      </c>
      <c r="Z66" s="4">
        <v>218624.02</v>
      </c>
      <c r="AA66" s="4">
        <v>232034.45</v>
      </c>
      <c r="AB66" s="4">
        <v>136030.76</v>
      </c>
      <c r="AC66" s="4">
        <v>106161.2</v>
      </c>
      <c r="AD66" s="4">
        <v>174743.55</v>
      </c>
      <c r="AE66" s="2">
        <v>990.83</v>
      </c>
      <c r="AF66" s="4">
        <v>188233.35</v>
      </c>
      <c r="AG66" s="2">
        <v>0</v>
      </c>
      <c r="AH66" s="4">
        <v>228898.51</v>
      </c>
      <c r="AI66" s="2">
        <v>0</v>
      </c>
      <c r="AJ66" s="4">
        <v>2957.47</v>
      </c>
      <c r="AK66" s="4">
        <v>731786.84</v>
      </c>
      <c r="AL66" s="2">
        <v>0</v>
      </c>
      <c r="AM66" s="4">
        <v>14805.62</v>
      </c>
      <c r="AN66" s="3">
        <f t="shared" si="0"/>
        <v>537709.18999999994</v>
      </c>
      <c r="AO66">
        <f t="shared" si="1"/>
        <v>1038206.81</v>
      </c>
      <c r="AP66">
        <f t="shared" si="2"/>
        <v>1167672.6200000001</v>
      </c>
      <c r="AQ66" s="3">
        <f t="shared" si="3"/>
        <v>2743588.62</v>
      </c>
    </row>
    <row r="67" spans="1:43" x14ac:dyDescent="0.25">
      <c r="A67" s="2">
        <v>6</v>
      </c>
      <c r="B67" s="2">
        <v>2018</v>
      </c>
      <c r="C67" s="2">
        <v>5</v>
      </c>
      <c r="D67" s="4">
        <v>84304.63</v>
      </c>
      <c r="E67" s="4">
        <v>219444.9</v>
      </c>
      <c r="F67" s="4">
        <v>205737.36</v>
      </c>
      <c r="G67" s="2">
        <v>76</v>
      </c>
      <c r="H67" s="2">
        <v>741.13</v>
      </c>
      <c r="I67" s="2">
        <v>101.66</v>
      </c>
      <c r="J67" s="4">
        <v>1506.31</v>
      </c>
      <c r="K67" s="2">
        <v>560.92999999999995</v>
      </c>
      <c r="L67" s="4">
        <v>1774.72</v>
      </c>
      <c r="M67" s="2">
        <v>0</v>
      </c>
      <c r="N67" s="2">
        <v>0</v>
      </c>
      <c r="O67" s="4">
        <v>1120</v>
      </c>
      <c r="P67" s="4">
        <v>23873.279999999999</v>
      </c>
      <c r="Q67" s="4">
        <v>32831.06</v>
      </c>
      <c r="R67" s="4">
        <v>30286.82</v>
      </c>
      <c r="S67" s="4">
        <v>19856.189999999999</v>
      </c>
      <c r="T67" s="2">
        <v>0</v>
      </c>
      <c r="U67" s="2">
        <v>0</v>
      </c>
      <c r="V67" s="2">
        <v>0</v>
      </c>
      <c r="W67" s="2">
        <v>0</v>
      </c>
      <c r="X67" s="4">
        <v>3537.83</v>
      </c>
      <c r="Y67" s="4">
        <v>33558.15</v>
      </c>
      <c r="Z67" s="4">
        <v>206438.48</v>
      </c>
      <c r="AA67" s="4">
        <v>220446.47</v>
      </c>
      <c r="AB67" s="4">
        <v>132372.49</v>
      </c>
      <c r="AC67" s="4">
        <v>91554.12</v>
      </c>
      <c r="AD67" s="4">
        <v>210370.33</v>
      </c>
      <c r="AE67" s="4">
        <v>1575.7</v>
      </c>
      <c r="AF67" s="4">
        <v>182516.7</v>
      </c>
      <c r="AG67" s="4">
        <v>3684.55</v>
      </c>
      <c r="AH67" s="4">
        <v>211775.02</v>
      </c>
      <c r="AI67" s="2">
        <v>0</v>
      </c>
      <c r="AJ67" s="4">
        <v>10528.78</v>
      </c>
      <c r="AK67" s="4">
        <v>814014.12</v>
      </c>
      <c r="AL67" s="2">
        <v>0</v>
      </c>
      <c r="AM67" s="4">
        <v>13263.65</v>
      </c>
      <c r="AN67" s="3">
        <f t="shared" si="0"/>
        <v>514247.63999999996</v>
      </c>
      <c r="AO67">
        <f t="shared" si="1"/>
        <v>1006245.22</v>
      </c>
      <c r="AP67">
        <f t="shared" si="2"/>
        <v>1237358.52</v>
      </c>
      <c r="AQ67" s="3">
        <f t="shared" si="3"/>
        <v>2757851.38</v>
      </c>
    </row>
    <row r="68" spans="1:43" x14ac:dyDescent="0.25">
      <c r="A68" s="2">
        <v>6</v>
      </c>
      <c r="B68" s="2">
        <v>2018</v>
      </c>
      <c r="C68" s="2">
        <v>6</v>
      </c>
      <c r="D68" s="4">
        <v>83473.289999999994</v>
      </c>
      <c r="E68" s="4">
        <v>214325.99</v>
      </c>
      <c r="F68" s="4">
        <v>203851.06</v>
      </c>
      <c r="G68" s="2">
        <v>325.33</v>
      </c>
      <c r="H68" s="2">
        <v>592.34</v>
      </c>
      <c r="I68" s="2">
        <v>101.89</v>
      </c>
      <c r="J68" s="4">
        <v>1589.58</v>
      </c>
      <c r="K68" s="2">
        <v>548.66</v>
      </c>
      <c r="L68" s="4">
        <v>1359.67</v>
      </c>
      <c r="M68" s="2">
        <v>0</v>
      </c>
      <c r="N68" s="2">
        <v>0</v>
      </c>
      <c r="O68" s="4">
        <v>1085</v>
      </c>
      <c r="P68" s="4">
        <v>22231.34</v>
      </c>
      <c r="Q68" s="4">
        <v>30606.44</v>
      </c>
      <c r="R68" s="4">
        <v>26239.47</v>
      </c>
      <c r="S68" s="4">
        <v>19375.61</v>
      </c>
      <c r="T68" s="2">
        <v>0</v>
      </c>
      <c r="U68" s="4">
        <v>5732.15</v>
      </c>
      <c r="V68" s="2">
        <v>0</v>
      </c>
      <c r="W68" s="2">
        <v>0</v>
      </c>
      <c r="X68" s="4">
        <v>2572.92</v>
      </c>
      <c r="Y68" s="4">
        <v>30726.26</v>
      </c>
      <c r="Z68" s="4">
        <v>205772.06</v>
      </c>
      <c r="AA68" s="4">
        <v>217725.76</v>
      </c>
      <c r="AB68" s="4">
        <v>123150.75</v>
      </c>
      <c r="AC68" s="4">
        <v>93522.68</v>
      </c>
      <c r="AD68" s="4">
        <v>209432.18</v>
      </c>
      <c r="AE68" s="2">
        <v>318.01</v>
      </c>
      <c r="AF68" s="4">
        <v>180478.11</v>
      </c>
      <c r="AG68" s="2">
        <v>0</v>
      </c>
      <c r="AH68" s="4">
        <v>219338.06</v>
      </c>
      <c r="AI68" s="2">
        <v>0</v>
      </c>
      <c r="AJ68" s="4">
        <v>4563.04</v>
      </c>
      <c r="AK68" s="4">
        <v>795788.6</v>
      </c>
      <c r="AL68" s="2">
        <v>0</v>
      </c>
      <c r="AM68" s="4">
        <v>12303.48</v>
      </c>
      <c r="AN68" s="3">
        <f t="shared" ref="AN68:AN131" si="4">SUM(D68:M68)</f>
        <v>506167.81</v>
      </c>
      <c r="AO68">
        <f t="shared" ref="AO68:AO131" si="5">SUM(N68:AD68)</f>
        <v>988172.61999999988</v>
      </c>
      <c r="AP68">
        <f t="shared" ref="AP68:AP131" si="6">SUM(AE68:AM68)</f>
        <v>1212789.2999999998</v>
      </c>
      <c r="AQ68" s="3">
        <f t="shared" ref="AQ68:AQ131" si="7">SUM(AN68:AP68)</f>
        <v>2707129.7299999995</v>
      </c>
    </row>
    <row r="69" spans="1:43" x14ac:dyDescent="0.25">
      <c r="A69" s="2">
        <v>6</v>
      </c>
      <c r="B69" s="2">
        <v>2018</v>
      </c>
      <c r="C69" s="2">
        <v>7</v>
      </c>
      <c r="D69" s="4">
        <v>87494.53</v>
      </c>
      <c r="E69" s="4">
        <v>193118.74</v>
      </c>
      <c r="F69" s="4">
        <v>204631.04000000001</v>
      </c>
      <c r="G69" s="2">
        <v>216</v>
      </c>
      <c r="H69" s="2">
        <v>851.1</v>
      </c>
      <c r="I69" s="2">
        <v>0</v>
      </c>
      <c r="J69" s="2">
        <v>602.04999999999995</v>
      </c>
      <c r="K69" s="4">
        <v>1349.96</v>
      </c>
      <c r="L69" s="2">
        <v>410.02</v>
      </c>
      <c r="M69" s="2">
        <v>747.63</v>
      </c>
      <c r="N69" s="2">
        <v>0</v>
      </c>
      <c r="O69" s="4">
        <v>1160.56</v>
      </c>
      <c r="P69" s="4">
        <v>21395.58</v>
      </c>
      <c r="Q69" s="4">
        <v>29868.05</v>
      </c>
      <c r="R69" s="4">
        <v>28745.96</v>
      </c>
      <c r="S69" s="4">
        <v>17303.96</v>
      </c>
      <c r="T69" s="2">
        <v>0</v>
      </c>
      <c r="U69" s="4">
        <v>2565.19</v>
      </c>
      <c r="V69" s="2">
        <v>0</v>
      </c>
      <c r="W69" s="2">
        <v>0</v>
      </c>
      <c r="X69" s="4">
        <v>2559.6799999999998</v>
      </c>
      <c r="Y69" s="4">
        <v>30031.68</v>
      </c>
      <c r="Z69" s="4">
        <v>181909.21</v>
      </c>
      <c r="AA69" s="4">
        <v>200050.04</v>
      </c>
      <c r="AB69" s="4">
        <v>99111.56</v>
      </c>
      <c r="AC69" s="4">
        <v>102850.6</v>
      </c>
      <c r="AD69" s="4">
        <v>203401.63</v>
      </c>
      <c r="AE69" s="2">
        <v>308.58</v>
      </c>
      <c r="AF69" s="4">
        <v>183582.92</v>
      </c>
      <c r="AG69" s="2">
        <v>0</v>
      </c>
      <c r="AH69" s="4">
        <v>222406.85</v>
      </c>
      <c r="AI69" s="2">
        <v>0</v>
      </c>
      <c r="AJ69" s="2">
        <v>0</v>
      </c>
      <c r="AK69" s="4">
        <v>775628.34</v>
      </c>
      <c r="AL69" s="2">
        <v>0</v>
      </c>
      <c r="AM69" s="4">
        <v>12690.4</v>
      </c>
      <c r="AN69" s="3">
        <f t="shared" si="4"/>
        <v>489421.07000000007</v>
      </c>
      <c r="AO69">
        <f t="shared" si="5"/>
        <v>920953.7</v>
      </c>
      <c r="AP69">
        <f t="shared" si="6"/>
        <v>1194617.0899999999</v>
      </c>
      <c r="AQ69" s="3">
        <f t="shared" si="7"/>
        <v>2604991.86</v>
      </c>
    </row>
    <row r="70" spans="1:43" x14ac:dyDescent="0.25">
      <c r="A70" s="2">
        <v>6</v>
      </c>
      <c r="B70" s="2">
        <v>2018</v>
      </c>
      <c r="C70" s="2">
        <v>8</v>
      </c>
      <c r="D70" s="4">
        <v>87284.51</v>
      </c>
      <c r="E70" s="4">
        <v>194433.61</v>
      </c>
      <c r="F70" s="4">
        <v>209787.68</v>
      </c>
      <c r="G70" s="2">
        <v>260</v>
      </c>
      <c r="H70" s="2">
        <v>851.96</v>
      </c>
      <c r="I70" s="2">
        <v>0</v>
      </c>
      <c r="J70" s="2">
        <v>302.05</v>
      </c>
      <c r="K70" s="4">
        <v>1207.05</v>
      </c>
      <c r="L70" s="2">
        <v>372.77</v>
      </c>
      <c r="M70" s="2">
        <v>792.09</v>
      </c>
      <c r="N70" s="2">
        <v>0</v>
      </c>
      <c r="O70" s="4">
        <v>1365</v>
      </c>
      <c r="P70" s="4">
        <v>20553.7</v>
      </c>
      <c r="Q70" s="4">
        <v>28618.63</v>
      </c>
      <c r="R70" s="4">
        <v>26686.48</v>
      </c>
      <c r="S70" s="4">
        <v>17140.86</v>
      </c>
      <c r="T70" s="2">
        <v>0</v>
      </c>
      <c r="U70" s="2">
        <v>300</v>
      </c>
      <c r="V70" s="2">
        <v>0</v>
      </c>
      <c r="W70" s="2">
        <v>0</v>
      </c>
      <c r="X70" s="4">
        <v>2651.48</v>
      </c>
      <c r="Y70" s="4">
        <v>29256.14</v>
      </c>
      <c r="Z70" s="4">
        <v>185791.13</v>
      </c>
      <c r="AA70" s="4">
        <v>205745.7</v>
      </c>
      <c r="AB70" s="4">
        <v>138237.48000000001</v>
      </c>
      <c r="AC70" s="4">
        <v>106049.77</v>
      </c>
      <c r="AD70" s="4">
        <v>203317.99</v>
      </c>
      <c r="AE70" s="2">
        <v>0</v>
      </c>
      <c r="AF70" s="4">
        <v>182570.46</v>
      </c>
      <c r="AG70" s="4">
        <v>1482.3</v>
      </c>
      <c r="AH70" s="4">
        <v>208167.9</v>
      </c>
      <c r="AI70" s="2">
        <v>0</v>
      </c>
      <c r="AJ70" s="4">
        <v>15130.23</v>
      </c>
      <c r="AK70" s="4">
        <v>651890.16</v>
      </c>
      <c r="AL70" s="2">
        <v>0</v>
      </c>
      <c r="AM70" s="4">
        <v>11859.62</v>
      </c>
      <c r="AN70" s="3">
        <f t="shared" si="4"/>
        <v>495291.72000000003</v>
      </c>
      <c r="AO70">
        <f t="shared" si="5"/>
        <v>965714.36</v>
      </c>
      <c r="AP70">
        <f t="shared" si="6"/>
        <v>1071100.6700000002</v>
      </c>
      <c r="AQ70" s="3">
        <f t="shared" si="7"/>
        <v>2532106.75</v>
      </c>
    </row>
    <row r="71" spans="1:43" x14ac:dyDescent="0.25">
      <c r="A71" s="2">
        <v>6</v>
      </c>
      <c r="B71" s="2">
        <v>2018</v>
      </c>
      <c r="C71" s="2">
        <v>9</v>
      </c>
      <c r="D71" s="4">
        <v>87528.98</v>
      </c>
      <c r="E71" s="4">
        <v>196340.18</v>
      </c>
      <c r="F71" s="4">
        <v>215351</v>
      </c>
      <c r="G71" s="2">
        <v>287.02</v>
      </c>
      <c r="H71" s="2">
        <v>814.99</v>
      </c>
      <c r="I71" s="2">
        <v>0</v>
      </c>
      <c r="J71" s="2">
        <v>453.29</v>
      </c>
      <c r="K71" s="2">
        <v>498.75</v>
      </c>
      <c r="L71" s="2">
        <v>504.51</v>
      </c>
      <c r="M71" s="2">
        <v>729.64</v>
      </c>
      <c r="N71" s="2">
        <v>0</v>
      </c>
      <c r="O71" s="4">
        <v>1120</v>
      </c>
      <c r="P71" s="4">
        <v>20381.740000000002</v>
      </c>
      <c r="Q71" s="4">
        <v>29936.04</v>
      </c>
      <c r="R71" s="4">
        <v>31004.36</v>
      </c>
      <c r="S71" s="4">
        <v>21564.76</v>
      </c>
      <c r="T71" s="2">
        <v>250</v>
      </c>
      <c r="U71" s="2">
        <v>0</v>
      </c>
      <c r="V71" s="2">
        <v>0</v>
      </c>
      <c r="W71" s="2">
        <v>0</v>
      </c>
      <c r="X71" s="4">
        <v>2678.42</v>
      </c>
      <c r="Y71" s="4">
        <v>31071.35</v>
      </c>
      <c r="Z71" s="4">
        <v>190403.91</v>
      </c>
      <c r="AA71" s="4">
        <v>213793.25</v>
      </c>
      <c r="AB71" s="4">
        <v>111007.49</v>
      </c>
      <c r="AC71" s="4">
        <v>98856.51</v>
      </c>
      <c r="AD71" s="4">
        <v>201140.71</v>
      </c>
      <c r="AE71" s="2">
        <v>0</v>
      </c>
      <c r="AF71" s="4">
        <v>178127.18</v>
      </c>
      <c r="AG71" s="4">
        <v>3126.34</v>
      </c>
      <c r="AH71" s="4">
        <v>201526.07</v>
      </c>
      <c r="AI71" s="2">
        <v>0</v>
      </c>
      <c r="AJ71" s="4">
        <v>8768.3799999999992</v>
      </c>
      <c r="AK71" s="4">
        <v>640266.18999999994</v>
      </c>
      <c r="AL71" s="2">
        <v>0</v>
      </c>
      <c r="AM71" s="4">
        <v>11280.27</v>
      </c>
      <c r="AN71" s="3">
        <f t="shared" si="4"/>
        <v>502508.36</v>
      </c>
      <c r="AO71">
        <f t="shared" si="5"/>
        <v>953208.53999999992</v>
      </c>
      <c r="AP71">
        <f t="shared" si="6"/>
        <v>1043094.4299999999</v>
      </c>
      <c r="AQ71" s="3">
        <f t="shared" si="7"/>
        <v>2498811.33</v>
      </c>
    </row>
    <row r="72" spans="1:43" x14ac:dyDescent="0.25">
      <c r="A72" s="2">
        <v>6</v>
      </c>
      <c r="B72" s="2">
        <v>2018</v>
      </c>
      <c r="C72" s="2">
        <v>10</v>
      </c>
      <c r="D72" s="4">
        <v>87981.22</v>
      </c>
      <c r="E72" s="4">
        <v>196830.55</v>
      </c>
      <c r="F72" s="4">
        <v>226046.29</v>
      </c>
      <c r="G72" s="2">
        <v>252.98</v>
      </c>
      <c r="H72" s="2">
        <v>904.15</v>
      </c>
      <c r="I72" s="2">
        <v>0</v>
      </c>
      <c r="J72" s="2">
        <v>453.48</v>
      </c>
      <c r="K72" s="2">
        <v>459.24</v>
      </c>
      <c r="L72" s="2">
        <v>484.02</v>
      </c>
      <c r="M72" s="2">
        <v>808.37</v>
      </c>
      <c r="N72" s="2">
        <v>0</v>
      </c>
      <c r="O72" s="4">
        <v>1120</v>
      </c>
      <c r="P72" s="4">
        <v>20045.47</v>
      </c>
      <c r="Q72" s="4">
        <v>29983.91</v>
      </c>
      <c r="R72" s="4">
        <v>27841.83</v>
      </c>
      <c r="S72" s="4">
        <v>16691.79</v>
      </c>
      <c r="T72" s="2">
        <v>250</v>
      </c>
      <c r="U72" s="2">
        <v>54.59</v>
      </c>
      <c r="V72" s="2">
        <v>0</v>
      </c>
      <c r="W72" s="2">
        <v>0</v>
      </c>
      <c r="X72" s="4">
        <v>2312.9299999999998</v>
      </c>
      <c r="Y72" s="4">
        <v>29833.759999999998</v>
      </c>
      <c r="Z72" s="4">
        <v>179632.11</v>
      </c>
      <c r="AA72" s="4">
        <v>194426.28</v>
      </c>
      <c r="AB72" s="4">
        <v>113088.16</v>
      </c>
      <c r="AC72" s="4">
        <v>99855.33</v>
      </c>
      <c r="AD72" s="4">
        <v>202291</v>
      </c>
      <c r="AE72" s="2">
        <v>0</v>
      </c>
      <c r="AF72" s="4">
        <v>186009.95</v>
      </c>
      <c r="AG72" s="4">
        <v>1383.03</v>
      </c>
      <c r="AH72" s="4">
        <v>231343.19</v>
      </c>
      <c r="AI72" s="2">
        <v>0</v>
      </c>
      <c r="AJ72" s="4">
        <v>11502.8</v>
      </c>
      <c r="AK72" s="4">
        <v>651266.59</v>
      </c>
      <c r="AL72" s="2">
        <v>0</v>
      </c>
      <c r="AM72" s="4">
        <v>13064.7</v>
      </c>
      <c r="AN72" s="3">
        <f t="shared" si="4"/>
        <v>514220.30000000005</v>
      </c>
      <c r="AO72">
        <f t="shared" si="5"/>
        <v>917427.15999999992</v>
      </c>
      <c r="AP72">
        <f t="shared" si="6"/>
        <v>1094570.26</v>
      </c>
      <c r="AQ72" s="3">
        <f t="shared" si="7"/>
        <v>2526217.7199999997</v>
      </c>
    </row>
    <row r="73" spans="1:43" x14ac:dyDescent="0.25">
      <c r="A73" s="2">
        <v>6</v>
      </c>
      <c r="B73" s="2">
        <v>2018</v>
      </c>
      <c r="C73" s="2">
        <v>11</v>
      </c>
      <c r="D73" s="4">
        <v>87482.11</v>
      </c>
      <c r="E73" s="4">
        <v>198523.3</v>
      </c>
      <c r="F73" s="4">
        <v>233543.13</v>
      </c>
      <c r="G73" s="2">
        <v>280</v>
      </c>
      <c r="H73" s="4">
        <v>1379.25</v>
      </c>
      <c r="I73" s="2">
        <v>0</v>
      </c>
      <c r="J73" s="2">
        <v>453.29</v>
      </c>
      <c r="K73" s="4">
        <v>-1105.1099999999999</v>
      </c>
      <c r="L73" s="2">
        <v>741.39</v>
      </c>
      <c r="M73" s="4">
        <v>1232.3</v>
      </c>
      <c r="N73" s="2">
        <v>0</v>
      </c>
      <c r="O73" s="4">
        <v>1120</v>
      </c>
      <c r="P73" s="4">
        <v>21912.05</v>
      </c>
      <c r="Q73" s="4">
        <v>31279.62</v>
      </c>
      <c r="R73" s="4">
        <v>33263.99</v>
      </c>
      <c r="S73" s="4">
        <v>18018.84</v>
      </c>
      <c r="T73" s="2">
        <v>250</v>
      </c>
      <c r="U73" s="4">
        <v>1210.1099999999999</v>
      </c>
      <c r="V73" s="2">
        <v>0</v>
      </c>
      <c r="W73" s="2">
        <v>0</v>
      </c>
      <c r="X73" s="4">
        <v>-8073.93</v>
      </c>
      <c r="Y73" s="4">
        <v>32666.16</v>
      </c>
      <c r="Z73" s="4">
        <v>183524.25</v>
      </c>
      <c r="AA73" s="4">
        <v>215740.52</v>
      </c>
      <c r="AB73" s="4">
        <v>118159.51</v>
      </c>
      <c r="AC73" s="4">
        <v>96741.04</v>
      </c>
      <c r="AD73" s="4">
        <v>219001.64</v>
      </c>
      <c r="AE73" s="2">
        <v>118.23</v>
      </c>
      <c r="AF73" s="4">
        <v>190343.59</v>
      </c>
      <c r="AG73" s="4">
        <v>5460.07</v>
      </c>
      <c r="AH73" s="4">
        <v>221041.35</v>
      </c>
      <c r="AI73" s="2">
        <v>465.16</v>
      </c>
      <c r="AJ73" s="4">
        <v>9954.7199999999993</v>
      </c>
      <c r="AK73" s="4">
        <v>616964.55000000005</v>
      </c>
      <c r="AL73" s="2">
        <v>0</v>
      </c>
      <c r="AM73" s="4">
        <v>14722.09</v>
      </c>
      <c r="AN73" s="3">
        <f t="shared" si="4"/>
        <v>522529.66</v>
      </c>
      <c r="AO73">
        <f t="shared" si="5"/>
        <v>964813.8</v>
      </c>
      <c r="AP73">
        <f t="shared" si="6"/>
        <v>1059069.76</v>
      </c>
      <c r="AQ73" s="3">
        <f t="shared" si="7"/>
        <v>2546413.2199999997</v>
      </c>
    </row>
    <row r="74" spans="1:43" x14ac:dyDescent="0.25">
      <c r="A74" s="2">
        <v>6</v>
      </c>
      <c r="B74" s="2">
        <v>2018</v>
      </c>
      <c r="C74" s="2">
        <v>12</v>
      </c>
      <c r="D74" s="4">
        <v>92178.23</v>
      </c>
      <c r="E74" s="4">
        <v>218747.97</v>
      </c>
      <c r="F74" s="4">
        <v>287081.56</v>
      </c>
      <c r="G74" s="2">
        <v>420</v>
      </c>
      <c r="H74" s="4">
        <v>1481.69</v>
      </c>
      <c r="I74" s="2">
        <v>0</v>
      </c>
      <c r="J74" s="2">
        <v>454.52</v>
      </c>
      <c r="K74" s="2">
        <v>409.18</v>
      </c>
      <c r="L74" s="2">
        <v>646.76</v>
      </c>
      <c r="M74" s="4">
        <v>1375.09</v>
      </c>
      <c r="N74" s="2">
        <v>0</v>
      </c>
      <c r="O74" s="4">
        <v>1295</v>
      </c>
      <c r="P74" s="4">
        <v>30648.54</v>
      </c>
      <c r="Q74" s="4">
        <v>45700</v>
      </c>
      <c r="R74" s="4">
        <v>50420.79</v>
      </c>
      <c r="S74" s="4">
        <v>31044.59</v>
      </c>
      <c r="T74" s="4">
        <v>2251.4299999999998</v>
      </c>
      <c r="U74" s="2">
        <v>704.59</v>
      </c>
      <c r="V74" s="2">
        <v>0</v>
      </c>
      <c r="W74" s="2">
        <v>0</v>
      </c>
      <c r="X74" s="4">
        <v>1533.48</v>
      </c>
      <c r="Y74" s="4">
        <v>43540.91</v>
      </c>
      <c r="Z74" s="4">
        <v>220051.96</v>
      </c>
      <c r="AA74" s="4">
        <v>260674.04</v>
      </c>
      <c r="AB74" s="4">
        <v>149261.44</v>
      </c>
      <c r="AC74" s="4">
        <v>96177.69</v>
      </c>
      <c r="AD74" s="4">
        <v>234304.47</v>
      </c>
      <c r="AE74" s="4">
        <v>10073.69</v>
      </c>
      <c r="AF74" s="4">
        <v>184085.54</v>
      </c>
      <c r="AG74" s="2">
        <v>580.37</v>
      </c>
      <c r="AH74" s="4">
        <v>196607.19</v>
      </c>
      <c r="AI74" s="2">
        <v>216.06</v>
      </c>
      <c r="AJ74" s="4">
        <v>198980.03</v>
      </c>
      <c r="AK74" s="4">
        <v>492419.04</v>
      </c>
      <c r="AL74" s="2">
        <v>0</v>
      </c>
      <c r="AM74" s="4">
        <v>16337.57</v>
      </c>
      <c r="AN74" s="3">
        <f t="shared" si="4"/>
        <v>602795</v>
      </c>
      <c r="AO74">
        <f t="shared" si="5"/>
        <v>1167608.93</v>
      </c>
      <c r="AP74">
        <f t="shared" si="6"/>
        <v>1099299.49</v>
      </c>
      <c r="AQ74" s="3">
        <f t="shared" si="7"/>
        <v>2869703.42</v>
      </c>
    </row>
    <row r="75" spans="1:43" x14ac:dyDescent="0.25">
      <c r="A75" s="2">
        <v>8</v>
      </c>
      <c r="B75" s="2">
        <v>2018</v>
      </c>
      <c r="C75" s="2">
        <v>1</v>
      </c>
      <c r="D75" s="4">
        <v>23107.119999999999</v>
      </c>
      <c r="E75" s="4">
        <v>58848.639999999999</v>
      </c>
      <c r="F75" s="4">
        <v>18753.32</v>
      </c>
      <c r="G75" s="2">
        <v>157.97</v>
      </c>
      <c r="H75" s="2">
        <v>715.11</v>
      </c>
      <c r="I75" s="2">
        <v>0</v>
      </c>
      <c r="J75" s="2">
        <v>0</v>
      </c>
      <c r="K75" s="2">
        <v>0</v>
      </c>
      <c r="L75" s="4">
        <v>1659.83</v>
      </c>
      <c r="M75" s="2">
        <v>0</v>
      </c>
      <c r="N75" s="2">
        <v>0</v>
      </c>
      <c r="O75" s="2">
        <v>490</v>
      </c>
      <c r="P75" s="4">
        <v>6130.92</v>
      </c>
      <c r="Q75" s="4">
        <v>6856.14</v>
      </c>
      <c r="R75" s="4">
        <v>1173.33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35</v>
      </c>
      <c r="Y75" s="4">
        <v>5386.48</v>
      </c>
      <c r="Z75" s="4">
        <v>40772.5</v>
      </c>
      <c r="AA75" s="4">
        <v>53840.46</v>
      </c>
      <c r="AB75" s="4">
        <v>32067.16</v>
      </c>
      <c r="AC75" s="4">
        <v>37645.699999999997</v>
      </c>
      <c r="AD75" s="4">
        <v>108510.64</v>
      </c>
      <c r="AE75" s="2">
        <v>311.66000000000003</v>
      </c>
      <c r="AF75" s="4">
        <v>79029.78</v>
      </c>
      <c r="AG75" s="2">
        <v>0</v>
      </c>
      <c r="AH75" s="2">
        <v>0</v>
      </c>
      <c r="AI75" s="2">
        <v>0</v>
      </c>
      <c r="AJ75" s="4">
        <v>36000</v>
      </c>
      <c r="AK75" s="2">
        <v>0</v>
      </c>
      <c r="AL75" s="2">
        <v>0</v>
      </c>
      <c r="AM75" s="2">
        <v>0</v>
      </c>
      <c r="AN75" s="3">
        <f t="shared" si="4"/>
        <v>103241.98999999999</v>
      </c>
      <c r="AO75">
        <f t="shared" si="5"/>
        <v>292908.33</v>
      </c>
      <c r="AP75">
        <f t="shared" si="6"/>
        <v>115341.44</v>
      </c>
      <c r="AQ75" s="3">
        <f t="shared" si="7"/>
        <v>511491.76</v>
      </c>
    </row>
    <row r="76" spans="1:43" x14ac:dyDescent="0.25">
      <c r="A76" s="2">
        <v>8</v>
      </c>
      <c r="B76" s="2">
        <v>2018</v>
      </c>
      <c r="C76" s="2">
        <v>2</v>
      </c>
      <c r="D76" s="4">
        <v>22146.21</v>
      </c>
      <c r="E76" s="4">
        <v>53139.68</v>
      </c>
      <c r="F76" s="4">
        <v>16750.09</v>
      </c>
      <c r="G76" s="2">
        <v>143.96</v>
      </c>
      <c r="H76" s="2">
        <v>643.39</v>
      </c>
      <c r="I76" s="2">
        <v>0</v>
      </c>
      <c r="J76" s="2">
        <v>0</v>
      </c>
      <c r="K76" s="2">
        <v>0</v>
      </c>
      <c r="L76" s="4">
        <v>1329.08</v>
      </c>
      <c r="M76" s="2">
        <v>0</v>
      </c>
      <c r="N76" s="2">
        <v>0</v>
      </c>
      <c r="O76" s="2">
        <v>509.32</v>
      </c>
      <c r="P76" s="4">
        <v>6044.64</v>
      </c>
      <c r="Q76" s="4">
        <v>6607.68</v>
      </c>
      <c r="R76" s="4">
        <v>1690.3</v>
      </c>
      <c r="S76" s="2">
        <v>0</v>
      </c>
      <c r="T76" s="2">
        <v>0</v>
      </c>
      <c r="U76" s="2">
        <v>799.96</v>
      </c>
      <c r="V76" s="2">
        <v>0</v>
      </c>
      <c r="W76" s="2">
        <v>0</v>
      </c>
      <c r="X76" s="2">
        <v>35</v>
      </c>
      <c r="Y76" s="4">
        <v>6086.01</v>
      </c>
      <c r="Z76" s="4">
        <v>39853.19</v>
      </c>
      <c r="AA76" s="4">
        <v>51112.43</v>
      </c>
      <c r="AB76" s="4">
        <v>33802.57</v>
      </c>
      <c r="AC76" s="4">
        <v>34210.94</v>
      </c>
      <c r="AD76" s="4">
        <v>105918.38</v>
      </c>
      <c r="AE76" s="2">
        <v>0</v>
      </c>
      <c r="AF76" s="4">
        <v>73860.98</v>
      </c>
      <c r="AG76" s="2">
        <v>0</v>
      </c>
      <c r="AH76" s="2">
        <v>0</v>
      </c>
      <c r="AI76" s="2">
        <v>0</v>
      </c>
      <c r="AJ76" s="4">
        <v>36000</v>
      </c>
      <c r="AK76" s="2">
        <v>0</v>
      </c>
      <c r="AL76" s="2">
        <v>0</v>
      </c>
      <c r="AM76" s="2">
        <v>0</v>
      </c>
      <c r="AN76" s="3">
        <f t="shared" si="4"/>
        <v>94152.41</v>
      </c>
      <c r="AO76">
        <f t="shared" si="5"/>
        <v>286670.42000000004</v>
      </c>
      <c r="AP76">
        <f t="shared" si="6"/>
        <v>109860.98</v>
      </c>
      <c r="AQ76" s="3">
        <f t="shared" si="7"/>
        <v>490683.81000000006</v>
      </c>
    </row>
    <row r="77" spans="1:43" x14ac:dyDescent="0.25">
      <c r="A77" s="2">
        <v>8</v>
      </c>
      <c r="B77" s="2">
        <v>2018</v>
      </c>
      <c r="C77" s="2">
        <v>3</v>
      </c>
      <c r="D77" s="4">
        <v>21113.83</v>
      </c>
      <c r="E77" s="4">
        <v>50613.48</v>
      </c>
      <c r="F77" s="4">
        <v>15917.9</v>
      </c>
      <c r="G77" s="2">
        <v>148.03</v>
      </c>
      <c r="H77" s="2">
        <v>393.9</v>
      </c>
      <c r="I77" s="2">
        <v>0</v>
      </c>
      <c r="J77" s="2">
        <v>0</v>
      </c>
      <c r="K77" s="2">
        <v>0</v>
      </c>
      <c r="L77" s="4">
        <v>1069.1099999999999</v>
      </c>
      <c r="M77" s="2">
        <v>0</v>
      </c>
      <c r="N77" s="2">
        <v>0</v>
      </c>
      <c r="O77" s="2">
        <v>490</v>
      </c>
      <c r="P77" s="4">
        <v>5291.23</v>
      </c>
      <c r="Q77" s="4">
        <v>6003.34</v>
      </c>
      <c r="R77" s="4">
        <v>1642.79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35</v>
      </c>
      <c r="Y77" s="4">
        <v>4713.53</v>
      </c>
      <c r="Z77" s="4">
        <v>39064.870000000003</v>
      </c>
      <c r="AA77" s="4">
        <v>49414.2</v>
      </c>
      <c r="AB77" s="4">
        <v>37666.19</v>
      </c>
      <c r="AC77" s="4">
        <v>38749.519999999997</v>
      </c>
      <c r="AD77" s="4">
        <v>114710.67</v>
      </c>
      <c r="AE77" s="2">
        <v>0</v>
      </c>
      <c r="AF77" s="4">
        <v>79892.47</v>
      </c>
      <c r="AG77" s="2">
        <v>0</v>
      </c>
      <c r="AH77" s="2">
        <v>0</v>
      </c>
      <c r="AI77" s="2">
        <v>0</v>
      </c>
      <c r="AJ77" s="4">
        <v>36000</v>
      </c>
      <c r="AK77" s="2">
        <v>0</v>
      </c>
      <c r="AL77" s="2">
        <v>0</v>
      </c>
      <c r="AM77" s="2">
        <v>0</v>
      </c>
      <c r="AN77" s="3">
        <f t="shared" si="4"/>
        <v>89256.249999999985</v>
      </c>
      <c r="AO77">
        <f t="shared" si="5"/>
        <v>297781.33999999997</v>
      </c>
      <c r="AP77">
        <f t="shared" si="6"/>
        <v>115892.47</v>
      </c>
      <c r="AQ77" s="3">
        <f t="shared" si="7"/>
        <v>502930.05999999994</v>
      </c>
    </row>
    <row r="78" spans="1:43" x14ac:dyDescent="0.25">
      <c r="A78" s="2">
        <v>8</v>
      </c>
      <c r="B78" s="2">
        <v>2018</v>
      </c>
      <c r="C78" s="2">
        <v>4</v>
      </c>
      <c r="D78" s="4">
        <v>21180.86</v>
      </c>
      <c r="E78" s="4">
        <v>49870.01</v>
      </c>
      <c r="F78" s="4">
        <v>16038.52</v>
      </c>
      <c r="G78" s="2">
        <v>144.29</v>
      </c>
      <c r="H78" s="2">
        <v>392.78</v>
      </c>
      <c r="I78" s="2">
        <v>0</v>
      </c>
      <c r="J78" s="2">
        <v>0</v>
      </c>
      <c r="K78" s="2">
        <v>0</v>
      </c>
      <c r="L78" s="2">
        <v>960.12</v>
      </c>
      <c r="M78" s="2">
        <v>0</v>
      </c>
      <c r="N78" s="2">
        <v>0</v>
      </c>
      <c r="O78" s="2">
        <v>490</v>
      </c>
      <c r="P78" s="4">
        <v>5605.48</v>
      </c>
      <c r="Q78" s="4">
        <v>5872.23</v>
      </c>
      <c r="R78" s="4">
        <v>1213.3900000000001</v>
      </c>
      <c r="S78" s="2">
        <v>0</v>
      </c>
      <c r="T78" s="2">
        <v>0</v>
      </c>
      <c r="U78" s="2">
        <v>0</v>
      </c>
      <c r="V78" s="2">
        <v>0</v>
      </c>
      <c r="W78" s="2">
        <v>0</v>
      </c>
      <c r="X78" s="2">
        <v>385</v>
      </c>
      <c r="Y78" s="4">
        <v>4999.8900000000003</v>
      </c>
      <c r="Z78" s="4">
        <v>40365.870000000003</v>
      </c>
      <c r="AA78" s="4">
        <v>50422.97</v>
      </c>
      <c r="AB78" s="4">
        <v>35069.440000000002</v>
      </c>
      <c r="AC78" s="4">
        <v>38037.83</v>
      </c>
      <c r="AD78" s="4">
        <v>116511.39</v>
      </c>
      <c r="AE78" s="2">
        <v>0</v>
      </c>
      <c r="AF78" s="4">
        <v>76676.639999999999</v>
      </c>
      <c r="AG78" s="2">
        <v>0</v>
      </c>
      <c r="AH78" s="2">
        <v>0</v>
      </c>
      <c r="AI78" s="2">
        <v>0</v>
      </c>
      <c r="AJ78" s="4">
        <v>36000</v>
      </c>
      <c r="AK78" s="2">
        <v>0</v>
      </c>
      <c r="AL78" s="2">
        <v>0</v>
      </c>
      <c r="AM78" s="2">
        <v>0</v>
      </c>
      <c r="AN78" s="3">
        <f t="shared" si="4"/>
        <v>88586.579999999987</v>
      </c>
      <c r="AO78">
        <f t="shared" si="5"/>
        <v>298973.49000000005</v>
      </c>
      <c r="AP78">
        <f t="shared" si="6"/>
        <v>112676.64</v>
      </c>
      <c r="AQ78" s="3">
        <f t="shared" si="7"/>
        <v>500236.71000000008</v>
      </c>
    </row>
    <row r="79" spans="1:43" x14ac:dyDescent="0.25">
      <c r="A79" s="2">
        <v>8</v>
      </c>
      <c r="B79" s="2">
        <v>2018</v>
      </c>
      <c r="C79" s="2">
        <v>5</v>
      </c>
      <c r="D79" s="4">
        <v>19953.93</v>
      </c>
      <c r="E79" s="4">
        <v>47527.48</v>
      </c>
      <c r="F79" s="4">
        <v>15052.6</v>
      </c>
      <c r="G79" s="2">
        <v>140</v>
      </c>
      <c r="H79" s="2">
        <v>270.92</v>
      </c>
      <c r="I79" s="2">
        <v>0</v>
      </c>
      <c r="J79" s="2">
        <v>0</v>
      </c>
      <c r="K79" s="2">
        <v>0</v>
      </c>
      <c r="L79" s="2">
        <v>636.30999999999995</v>
      </c>
      <c r="M79" s="2">
        <v>0</v>
      </c>
      <c r="N79" s="2">
        <v>0</v>
      </c>
      <c r="O79" s="2">
        <v>490</v>
      </c>
      <c r="P79" s="4">
        <v>5421.06</v>
      </c>
      <c r="Q79" s="4">
        <v>5182.32</v>
      </c>
      <c r="R79" s="4">
        <v>1935.87</v>
      </c>
      <c r="S79" s="2">
        <v>0</v>
      </c>
      <c r="T79" s="2">
        <v>0</v>
      </c>
      <c r="U79" s="2">
        <v>0</v>
      </c>
      <c r="V79" s="2">
        <v>0</v>
      </c>
      <c r="W79" s="2">
        <v>0</v>
      </c>
      <c r="X79" s="2">
        <v>70</v>
      </c>
      <c r="Y79" s="4">
        <v>4672.82</v>
      </c>
      <c r="Z79" s="4">
        <v>37984.33</v>
      </c>
      <c r="AA79" s="4">
        <v>48064.85</v>
      </c>
      <c r="AB79" s="4">
        <v>39606.97</v>
      </c>
      <c r="AC79" s="4">
        <v>38518.76</v>
      </c>
      <c r="AD79" s="4">
        <v>75767.7</v>
      </c>
      <c r="AE79" s="2">
        <v>0</v>
      </c>
      <c r="AF79" s="4">
        <v>75260.45</v>
      </c>
      <c r="AG79" s="2">
        <v>0</v>
      </c>
      <c r="AH79" s="2">
        <v>0</v>
      </c>
      <c r="AI79" s="2">
        <v>0</v>
      </c>
      <c r="AJ79" s="4">
        <v>36000</v>
      </c>
      <c r="AK79" s="2">
        <v>0</v>
      </c>
      <c r="AL79" s="2">
        <v>0</v>
      </c>
      <c r="AM79" s="2">
        <v>0</v>
      </c>
      <c r="AN79" s="3">
        <f t="shared" si="4"/>
        <v>83581.240000000005</v>
      </c>
      <c r="AO79">
        <f t="shared" si="5"/>
        <v>257714.68</v>
      </c>
      <c r="AP79">
        <f t="shared" si="6"/>
        <v>111260.45</v>
      </c>
      <c r="AQ79" s="3">
        <f t="shared" si="7"/>
        <v>452556.37</v>
      </c>
    </row>
    <row r="80" spans="1:43" x14ac:dyDescent="0.25">
      <c r="A80" s="2">
        <v>8</v>
      </c>
      <c r="B80" s="2">
        <v>2018</v>
      </c>
      <c r="C80" s="2">
        <v>6</v>
      </c>
      <c r="D80" s="4">
        <v>19784.990000000002</v>
      </c>
      <c r="E80" s="4">
        <v>46723.8</v>
      </c>
      <c r="F80" s="4">
        <v>14543.3</v>
      </c>
      <c r="G80" s="2">
        <v>140</v>
      </c>
      <c r="H80" s="2">
        <v>182.43</v>
      </c>
      <c r="I80" s="2">
        <v>0</v>
      </c>
      <c r="J80" s="2">
        <v>0</v>
      </c>
      <c r="K80" s="2">
        <v>0</v>
      </c>
      <c r="L80" s="2">
        <v>336.47</v>
      </c>
      <c r="M80" s="2">
        <v>0</v>
      </c>
      <c r="N80" s="2">
        <v>0</v>
      </c>
      <c r="O80" s="2">
        <v>496.85</v>
      </c>
      <c r="P80" s="4">
        <v>4854.58</v>
      </c>
      <c r="Q80" s="4">
        <v>5228.21</v>
      </c>
      <c r="R80" s="4">
        <v>1276.2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35</v>
      </c>
      <c r="Y80" s="4">
        <v>4121.66</v>
      </c>
      <c r="Z80" s="4">
        <v>36221.599999999999</v>
      </c>
      <c r="AA80" s="4">
        <v>44146.67</v>
      </c>
      <c r="AB80" s="4">
        <v>29849.19</v>
      </c>
      <c r="AC80" s="4">
        <v>35074.28</v>
      </c>
      <c r="AD80" s="4">
        <v>136606.48000000001</v>
      </c>
      <c r="AE80" s="2">
        <v>0</v>
      </c>
      <c r="AF80" s="4">
        <v>76811.759999999995</v>
      </c>
      <c r="AG80" s="2">
        <v>0</v>
      </c>
      <c r="AH80" s="2">
        <v>0</v>
      </c>
      <c r="AI80" s="2">
        <v>0</v>
      </c>
      <c r="AJ80" s="4">
        <v>36000</v>
      </c>
      <c r="AK80" s="2">
        <v>0</v>
      </c>
      <c r="AL80" s="2">
        <v>0</v>
      </c>
      <c r="AM80" s="2">
        <v>0</v>
      </c>
      <c r="AN80" s="3">
        <f t="shared" si="4"/>
        <v>81710.990000000005</v>
      </c>
      <c r="AO80">
        <f t="shared" si="5"/>
        <v>297910.71999999997</v>
      </c>
      <c r="AP80">
        <f t="shared" si="6"/>
        <v>112811.76</v>
      </c>
      <c r="AQ80" s="3">
        <f t="shared" si="7"/>
        <v>492433.47</v>
      </c>
    </row>
    <row r="81" spans="1:43" x14ac:dyDescent="0.25">
      <c r="A81" s="2">
        <v>8</v>
      </c>
      <c r="B81" s="2">
        <v>2018</v>
      </c>
      <c r="C81" s="2">
        <v>7</v>
      </c>
      <c r="D81" s="4">
        <v>18650.89</v>
      </c>
      <c r="E81" s="4">
        <v>45324.5</v>
      </c>
      <c r="F81" s="4">
        <v>16753.62</v>
      </c>
      <c r="G81" s="2">
        <v>140</v>
      </c>
      <c r="H81" s="2">
        <v>44.35</v>
      </c>
      <c r="I81" s="2">
        <v>86.01</v>
      </c>
      <c r="J81" s="2">
        <v>0</v>
      </c>
      <c r="K81" s="2">
        <v>0</v>
      </c>
      <c r="L81" s="2">
        <v>208.75</v>
      </c>
      <c r="M81" s="2">
        <v>0</v>
      </c>
      <c r="N81" s="2">
        <v>0</v>
      </c>
      <c r="O81" s="2">
        <v>490</v>
      </c>
      <c r="P81" s="4">
        <v>5237.53</v>
      </c>
      <c r="Q81" s="4">
        <v>5448.87</v>
      </c>
      <c r="R81" s="4">
        <v>1624.05</v>
      </c>
      <c r="S81" s="2">
        <v>0</v>
      </c>
      <c r="T81" s="2">
        <v>0</v>
      </c>
      <c r="U81" s="2">
        <v>142.27000000000001</v>
      </c>
      <c r="V81" s="2">
        <v>0</v>
      </c>
      <c r="W81" s="2">
        <v>0</v>
      </c>
      <c r="X81" s="2">
        <v>35</v>
      </c>
      <c r="Y81" s="4">
        <v>3956.38</v>
      </c>
      <c r="Z81" s="4">
        <v>34044.97</v>
      </c>
      <c r="AA81" s="4">
        <v>47834.1</v>
      </c>
      <c r="AB81" s="4">
        <v>30929.599999999999</v>
      </c>
      <c r="AC81" s="4">
        <v>32661</v>
      </c>
      <c r="AD81" s="4">
        <v>99223.7</v>
      </c>
      <c r="AE81" s="2">
        <v>0</v>
      </c>
      <c r="AF81" s="4">
        <v>79236.89</v>
      </c>
      <c r="AG81" s="2">
        <v>0</v>
      </c>
      <c r="AH81" s="2">
        <v>0</v>
      </c>
      <c r="AI81" s="2">
        <v>0</v>
      </c>
      <c r="AJ81" s="4">
        <v>36000</v>
      </c>
      <c r="AK81" s="2">
        <v>0</v>
      </c>
      <c r="AL81" s="2">
        <v>0</v>
      </c>
      <c r="AM81" s="2">
        <v>0</v>
      </c>
      <c r="AN81" s="3">
        <f t="shared" si="4"/>
        <v>81208.12</v>
      </c>
      <c r="AO81">
        <f t="shared" si="5"/>
        <v>261627.46999999997</v>
      </c>
      <c r="AP81">
        <f t="shared" si="6"/>
        <v>115236.89</v>
      </c>
      <c r="AQ81" s="3">
        <f t="shared" si="7"/>
        <v>458072.48</v>
      </c>
    </row>
    <row r="82" spans="1:43" x14ac:dyDescent="0.25">
      <c r="A82" s="2">
        <v>8</v>
      </c>
      <c r="B82" s="2">
        <v>2018</v>
      </c>
      <c r="C82" s="2">
        <v>8</v>
      </c>
      <c r="D82" s="4">
        <v>18445.75</v>
      </c>
      <c r="E82" s="4">
        <v>44767.87</v>
      </c>
      <c r="F82" s="4">
        <v>16484.86</v>
      </c>
      <c r="G82" s="2">
        <v>140</v>
      </c>
      <c r="H82" s="2">
        <v>36.229999999999997</v>
      </c>
      <c r="I82" s="2">
        <v>82.37</v>
      </c>
      <c r="J82" s="2">
        <v>0</v>
      </c>
      <c r="K82" s="2">
        <v>0</v>
      </c>
      <c r="L82" s="2">
        <v>188.75</v>
      </c>
      <c r="M82" s="2">
        <v>0</v>
      </c>
      <c r="N82" s="2">
        <v>0</v>
      </c>
      <c r="O82" s="2">
        <v>490</v>
      </c>
      <c r="P82" s="4">
        <v>5121.8599999999997</v>
      </c>
      <c r="Q82" s="4">
        <v>5236.32</v>
      </c>
      <c r="R82" s="4">
        <v>1680.35</v>
      </c>
      <c r="S82" s="2">
        <v>0</v>
      </c>
      <c r="T82" s="2">
        <v>0</v>
      </c>
      <c r="U82" s="2">
        <v>859.98</v>
      </c>
      <c r="V82" s="2">
        <v>0</v>
      </c>
      <c r="W82" s="2">
        <v>0</v>
      </c>
      <c r="X82" s="2">
        <v>35</v>
      </c>
      <c r="Y82" s="4">
        <v>3878.49</v>
      </c>
      <c r="Z82" s="4">
        <v>32077.35</v>
      </c>
      <c r="AA82" s="4">
        <v>43406.87</v>
      </c>
      <c r="AB82" s="4">
        <v>28851.35</v>
      </c>
      <c r="AC82" s="4">
        <v>31357.84</v>
      </c>
      <c r="AD82" s="4">
        <v>105872.96000000001</v>
      </c>
      <c r="AE82" s="2">
        <v>0</v>
      </c>
      <c r="AF82" s="4">
        <v>78468.59</v>
      </c>
      <c r="AG82" s="2">
        <v>0</v>
      </c>
      <c r="AH82" s="2">
        <v>0</v>
      </c>
      <c r="AI82" s="2">
        <v>0</v>
      </c>
      <c r="AJ82" s="4">
        <v>36000</v>
      </c>
      <c r="AK82" s="2">
        <v>0</v>
      </c>
      <c r="AL82" s="2">
        <v>0</v>
      </c>
      <c r="AM82" s="2">
        <v>0</v>
      </c>
      <c r="AN82" s="3">
        <f t="shared" si="4"/>
        <v>80145.83</v>
      </c>
      <c r="AO82">
        <f t="shared" si="5"/>
        <v>258868.37</v>
      </c>
      <c r="AP82">
        <f t="shared" si="6"/>
        <v>114468.59</v>
      </c>
      <c r="AQ82" s="3">
        <f t="shared" si="7"/>
        <v>453482.79000000004</v>
      </c>
    </row>
    <row r="83" spans="1:43" x14ac:dyDescent="0.25">
      <c r="A83" s="2">
        <v>8</v>
      </c>
      <c r="B83" s="2">
        <v>2018</v>
      </c>
      <c r="C83" s="2">
        <v>9</v>
      </c>
      <c r="D83" s="4">
        <v>18683.37</v>
      </c>
      <c r="E83" s="4">
        <v>45667.76</v>
      </c>
      <c r="F83" s="4">
        <v>17046.580000000002</v>
      </c>
      <c r="G83" s="2">
        <v>160</v>
      </c>
      <c r="H83" s="2">
        <v>40.28</v>
      </c>
      <c r="I83" s="2">
        <v>89.33</v>
      </c>
      <c r="J83" s="2">
        <v>0</v>
      </c>
      <c r="K83" s="2">
        <v>0</v>
      </c>
      <c r="L83" s="2">
        <v>212.52</v>
      </c>
      <c r="M83" s="2">
        <v>0</v>
      </c>
      <c r="N83" s="2">
        <v>0</v>
      </c>
      <c r="O83" s="2">
        <v>497</v>
      </c>
      <c r="P83" s="4">
        <v>5333.28</v>
      </c>
      <c r="Q83" s="4">
        <v>5324.61</v>
      </c>
      <c r="R83" s="4">
        <v>3704.75</v>
      </c>
      <c r="S83" s="2">
        <v>0</v>
      </c>
      <c r="T83" s="2">
        <v>0</v>
      </c>
      <c r="U83" s="2">
        <v>287.19</v>
      </c>
      <c r="V83" s="2">
        <v>0</v>
      </c>
      <c r="W83" s="2">
        <v>0</v>
      </c>
      <c r="X83" s="2">
        <v>35</v>
      </c>
      <c r="Y83" s="4">
        <v>4854.92</v>
      </c>
      <c r="Z83" s="4">
        <v>38437.040000000001</v>
      </c>
      <c r="AA83" s="4">
        <v>49019.17</v>
      </c>
      <c r="AB83" s="4">
        <v>36495.06</v>
      </c>
      <c r="AC83" s="4">
        <v>34747.379999999997</v>
      </c>
      <c r="AD83" s="4">
        <v>86614.13</v>
      </c>
      <c r="AE83" s="2">
        <v>0</v>
      </c>
      <c r="AF83" s="4">
        <v>85070.17</v>
      </c>
      <c r="AG83" s="2">
        <v>0</v>
      </c>
      <c r="AH83" s="2">
        <v>0</v>
      </c>
      <c r="AI83" s="2">
        <v>0</v>
      </c>
      <c r="AJ83" s="4">
        <v>36000</v>
      </c>
      <c r="AK83" s="2">
        <v>0</v>
      </c>
      <c r="AL83" s="2">
        <v>0</v>
      </c>
      <c r="AM83" s="2">
        <v>0</v>
      </c>
      <c r="AN83" s="3">
        <f t="shared" si="4"/>
        <v>81899.840000000011</v>
      </c>
      <c r="AO83">
        <f t="shared" si="5"/>
        <v>265349.53000000003</v>
      </c>
      <c r="AP83">
        <f t="shared" si="6"/>
        <v>121070.17</v>
      </c>
      <c r="AQ83" s="3">
        <f t="shared" si="7"/>
        <v>468319.54000000004</v>
      </c>
    </row>
    <row r="84" spans="1:43" x14ac:dyDescent="0.25">
      <c r="A84" s="2">
        <v>8</v>
      </c>
      <c r="B84" s="2">
        <v>2018</v>
      </c>
      <c r="C84" s="2">
        <v>10</v>
      </c>
      <c r="D84" s="4">
        <v>18439.48</v>
      </c>
      <c r="E84" s="4">
        <v>44811.48</v>
      </c>
      <c r="F84" s="4">
        <v>16732.39</v>
      </c>
      <c r="G84" s="2">
        <v>160</v>
      </c>
      <c r="H84" s="2">
        <v>54.91</v>
      </c>
      <c r="I84" s="2">
        <v>86.21</v>
      </c>
      <c r="J84" s="2">
        <v>0</v>
      </c>
      <c r="K84" s="2">
        <v>0</v>
      </c>
      <c r="L84" s="2">
        <v>254.24</v>
      </c>
      <c r="M84" s="2">
        <v>0</v>
      </c>
      <c r="N84" s="2">
        <v>0</v>
      </c>
      <c r="O84" s="2">
        <v>490</v>
      </c>
      <c r="P84" s="4">
        <v>5089.97</v>
      </c>
      <c r="Q84" s="4">
        <v>4784.0200000000004</v>
      </c>
      <c r="R84" s="4">
        <v>3352.26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35</v>
      </c>
      <c r="Y84" s="4">
        <v>4559.24</v>
      </c>
      <c r="Z84" s="4">
        <v>35864.97</v>
      </c>
      <c r="AA84" s="4">
        <v>43534.239999999998</v>
      </c>
      <c r="AB84" s="4">
        <v>27082.06</v>
      </c>
      <c r="AC84" s="4">
        <v>38147.300000000003</v>
      </c>
      <c r="AD84" s="4">
        <v>116427.48</v>
      </c>
      <c r="AE84" s="2">
        <v>93.86</v>
      </c>
      <c r="AF84" s="4">
        <v>69199.259999999995</v>
      </c>
      <c r="AG84" s="2">
        <v>0</v>
      </c>
      <c r="AH84" s="2">
        <v>0</v>
      </c>
      <c r="AI84" s="2">
        <v>0</v>
      </c>
      <c r="AJ84" s="4">
        <v>36000</v>
      </c>
      <c r="AK84" s="2">
        <v>0</v>
      </c>
      <c r="AL84" s="2">
        <v>0</v>
      </c>
      <c r="AM84" s="2">
        <v>0</v>
      </c>
      <c r="AN84" s="3">
        <f t="shared" si="4"/>
        <v>80538.710000000021</v>
      </c>
      <c r="AO84">
        <f t="shared" si="5"/>
        <v>279366.53999999998</v>
      </c>
      <c r="AP84">
        <f t="shared" si="6"/>
        <v>105293.12</v>
      </c>
      <c r="AQ84" s="3">
        <f t="shared" si="7"/>
        <v>465198.37</v>
      </c>
    </row>
    <row r="85" spans="1:43" x14ac:dyDescent="0.25">
      <c r="A85" s="2">
        <v>8</v>
      </c>
      <c r="B85" s="2">
        <v>2018</v>
      </c>
      <c r="C85" s="2">
        <v>11</v>
      </c>
      <c r="D85" s="4">
        <v>18795.45</v>
      </c>
      <c r="E85" s="4">
        <v>45186.99</v>
      </c>
      <c r="F85" s="4">
        <v>16947.18</v>
      </c>
      <c r="G85" s="2">
        <v>160.88</v>
      </c>
      <c r="H85" s="2">
        <v>86.4</v>
      </c>
      <c r="I85" s="2">
        <v>120.35</v>
      </c>
      <c r="J85" s="2">
        <v>0</v>
      </c>
      <c r="K85" s="2">
        <v>0</v>
      </c>
      <c r="L85" s="2">
        <v>624.88</v>
      </c>
      <c r="M85" s="2">
        <v>0</v>
      </c>
      <c r="N85" s="2">
        <v>0</v>
      </c>
      <c r="O85" s="2">
        <v>517.35</v>
      </c>
      <c r="P85" s="4">
        <v>5124.04</v>
      </c>
      <c r="Q85" s="4">
        <v>4996.1899999999996</v>
      </c>
      <c r="R85" s="4">
        <v>2499.34</v>
      </c>
      <c r="S85" s="2">
        <v>0</v>
      </c>
      <c r="T85" s="4">
        <v>5306.61</v>
      </c>
      <c r="U85" s="2">
        <v>0</v>
      </c>
      <c r="V85" s="2">
        <v>0</v>
      </c>
      <c r="W85" s="2">
        <v>0</v>
      </c>
      <c r="X85" s="2">
        <v>35</v>
      </c>
      <c r="Y85" s="4">
        <v>4703.32</v>
      </c>
      <c r="Z85" s="4">
        <v>36431.53</v>
      </c>
      <c r="AA85" s="4">
        <v>45000.5</v>
      </c>
      <c r="AB85" s="4">
        <v>27035.13</v>
      </c>
      <c r="AC85" s="4">
        <v>27203.279999999999</v>
      </c>
      <c r="AD85" s="4">
        <v>102018.09</v>
      </c>
      <c r="AE85" s="2">
        <v>239.6</v>
      </c>
      <c r="AF85" s="4">
        <v>65398.09</v>
      </c>
      <c r="AG85" s="2">
        <v>0</v>
      </c>
      <c r="AH85" s="2">
        <v>0</v>
      </c>
      <c r="AI85" s="2">
        <v>0</v>
      </c>
      <c r="AJ85" s="4">
        <v>36000</v>
      </c>
      <c r="AK85" s="2">
        <v>0</v>
      </c>
      <c r="AL85" s="2">
        <v>0</v>
      </c>
      <c r="AM85" s="2">
        <v>0</v>
      </c>
      <c r="AN85" s="3">
        <f t="shared" si="4"/>
        <v>81922.13</v>
      </c>
      <c r="AO85">
        <f t="shared" si="5"/>
        <v>260870.38</v>
      </c>
      <c r="AP85">
        <f t="shared" si="6"/>
        <v>101637.69</v>
      </c>
      <c r="AQ85" s="3">
        <f t="shared" si="7"/>
        <v>444430.2</v>
      </c>
    </row>
    <row r="86" spans="1:43" x14ac:dyDescent="0.25">
      <c r="A86" s="2">
        <v>8</v>
      </c>
      <c r="B86" s="2">
        <v>2018</v>
      </c>
      <c r="C86" s="2">
        <v>12</v>
      </c>
      <c r="D86" s="4">
        <v>19666.900000000001</v>
      </c>
      <c r="E86" s="4">
        <v>49305.3</v>
      </c>
      <c r="F86" s="4">
        <v>19561.72</v>
      </c>
      <c r="G86" s="2">
        <v>174.89</v>
      </c>
      <c r="H86" s="2">
        <v>141.05000000000001</v>
      </c>
      <c r="I86" s="2">
        <v>262.72000000000003</v>
      </c>
      <c r="J86" s="2">
        <v>0</v>
      </c>
      <c r="K86" s="2">
        <v>0</v>
      </c>
      <c r="L86" s="4">
        <v>1263.02</v>
      </c>
      <c r="M86" s="2">
        <v>0</v>
      </c>
      <c r="N86" s="2">
        <v>0</v>
      </c>
      <c r="O86" s="2">
        <v>840</v>
      </c>
      <c r="P86" s="4">
        <v>5434.82</v>
      </c>
      <c r="Q86" s="4">
        <v>5215.68</v>
      </c>
      <c r="R86" s="4">
        <v>2418.21</v>
      </c>
      <c r="S86" s="2">
        <v>0</v>
      </c>
      <c r="T86" s="2">
        <v>0</v>
      </c>
      <c r="U86" s="2">
        <v>0</v>
      </c>
      <c r="V86" s="2">
        <v>0</v>
      </c>
      <c r="W86" s="2">
        <v>0</v>
      </c>
      <c r="X86" s="2">
        <v>35</v>
      </c>
      <c r="Y86" s="4">
        <v>5231.5</v>
      </c>
      <c r="Z86" s="4">
        <v>39063.82</v>
      </c>
      <c r="AA86" s="4">
        <v>50190.14</v>
      </c>
      <c r="AB86" s="4">
        <v>33882.410000000003</v>
      </c>
      <c r="AC86" s="4">
        <v>35998.22</v>
      </c>
      <c r="AD86" s="4">
        <v>95496.22</v>
      </c>
      <c r="AE86" s="2">
        <v>241.88</v>
      </c>
      <c r="AF86" s="4">
        <v>86339</v>
      </c>
      <c r="AG86" s="2">
        <v>0</v>
      </c>
      <c r="AH86" s="2">
        <v>0</v>
      </c>
      <c r="AI86" s="2">
        <v>0</v>
      </c>
      <c r="AJ86" s="4">
        <v>36000</v>
      </c>
      <c r="AK86" s="2">
        <v>0</v>
      </c>
      <c r="AL86" s="2">
        <v>0</v>
      </c>
      <c r="AM86" s="2">
        <v>0</v>
      </c>
      <c r="AN86" s="3">
        <f t="shared" si="4"/>
        <v>90375.60000000002</v>
      </c>
      <c r="AO86">
        <f t="shared" si="5"/>
        <v>273806.02</v>
      </c>
      <c r="AP86">
        <f t="shared" si="6"/>
        <v>122580.88</v>
      </c>
      <c r="AQ86" s="3">
        <f t="shared" si="7"/>
        <v>486762.50000000006</v>
      </c>
    </row>
    <row r="87" spans="1:43" x14ac:dyDescent="0.25">
      <c r="A87" s="2">
        <v>9</v>
      </c>
      <c r="B87" s="2">
        <v>2018</v>
      </c>
      <c r="C87" s="2">
        <v>1</v>
      </c>
      <c r="D87" s="4">
        <v>26944.06</v>
      </c>
      <c r="E87" s="4">
        <v>78723.679999999993</v>
      </c>
      <c r="F87" s="4">
        <v>35075.839999999997</v>
      </c>
      <c r="G87" s="2">
        <v>140</v>
      </c>
      <c r="H87" s="2">
        <v>793.09</v>
      </c>
      <c r="I87" s="2">
        <v>0</v>
      </c>
      <c r="J87" s="4">
        <v>-1390.98</v>
      </c>
      <c r="K87" s="4">
        <v>4928.8500000000004</v>
      </c>
      <c r="L87" s="4">
        <v>1497.16</v>
      </c>
      <c r="M87" s="4">
        <v>1918.21</v>
      </c>
      <c r="N87" s="2">
        <v>0</v>
      </c>
      <c r="O87" s="2">
        <v>560</v>
      </c>
      <c r="P87" s="4">
        <v>18911.37</v>
      </c>
      <c r="Q87" s="4">
        <v>16794.259999999998</v>
      </c>
      <c r="R87" s="4">
        <v>8129.9</v>
      </c>
      <c r="S87" s="2">
        <v>0</v>
      </c>
      <c r="T87" s="2">
        <v>0</v>
      </c>
      <c r="U87" s="2">
        <v>0</v>
      </c>
      <c r="V87" s="2">
        <v>0</v>
      </c>
      <c r="W87" s="2">
        <v>0</v>
      </c>
      <c r="X87" s="2">
        <v>189.68</v>
      </c>
      <c r="Y87" s="4">
        <v>7684.82</v>
      </c>
      <c r="Z87" s="4">
        <v>89811.36</v>
      </c>
      <c r="AA87" s="4">
        <v>116321.04</v>
      </c>
      <c r="AB87" s="4">
        <v>35813.56</v>
      </c>
      <c r="AC87" s="4">
        <v>41941.620000000003</v>
      </c>
      <c r="AD87" s="4">
        <v>36118.28</v>
      </c>
      <c r="AE87" s="2">
        <v>0</v>
      </c>
      <c r="AF87" s="2">
        <v>0</v>
      </c>
      <c r="AG87" s="2">
        <v>0</v>
      </c>
      <c r="AH87" s="2">
        <v>0</v>
      </c>
      <c r="AI87" s="2">
        <v>0</v>
      </c>
      <c r="AJ87" s="2">
        <v>0</v>
      </c>
      <c r="AK87" s="2">
        <v>0</v>
      </c>
      <c r="AL87" s="2">
        <v>0</v>
      </c>
      <c r="AM87" s="2">
        <v>0</v>
      </c>
      <c r="AN87" s="3">
        <f t="shared" si="4"/>
        <v>148629.90999999997</v>
      </c>
      <c r="AO87">
        <f t="shared" si="5"/>
        <v>372275.89</v>
      </c>
      <c r="AP87">
        <f t="shared" si="6"/>
        <v>0</v>
      </c>
      <c r="AQ87" s="3">
        <f t="shared" si="7"/>
        <v>520905.8</v>
      </c>
    </row>
    <row r="88" spans="1:43" x14ac:dyDescent="0.25">
      <c r="A88" s="2">
        <v>9</v>
      </c>
      <c r="B88" s="2">
        <v>2018</v>
      </c>
      <c r="C88" s="2">
        <v>2</v>
      </c>
      <c r="D88" s="4">
        <v>26517.38</v>
      </c>
      <c r="E88" s="4">
        <v>77235.600000000006</v>
      </c>
      <c r="F88" s="4">
        <v>31809.69</v>
      </c>
      <c r="G88" s="2">
        <v>160</v>
      </c>
      <c r="H88" s="2">
        <v>556.37</v>
      </c>
      <c r="I88" s="2">
        <v>0</v>
      </c>
      <c r="J88" s="2">
        <v>0</v>
      </c>
      <c r="K88" s="4">
        <v>4299.99</v>
      </c>
      <c r="L88" s="4">
        <v>1626</v>
      </c>
      <c r="M88" s="4">
        <v>3296.39</v>
      </c>
      <c r="N88" s="2">
        <v>0</v>
      </c>
      <c r="O88" s="2">
        <v>560</v>
      </c>
      <c r="P88" s="4">
        <v>18102.43</v>
      </c>
      <c r="Q88" s="4">
        <v>15334.78</v>
      </c>
      <c r="R88" s="4">
        <v>7753.22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254.24</v>
      </c>
      <c r="Y88" s="4">
        <v>7984.77</v>
      </c>
      <c r="Z88" s="4">
        <v>81567.23</v>
      </c>
      <c r="AA88" s="4">
        <v>108718.54</v>
      </c>
      <c r="AB88" s="4">
        <v>43583.08</v>
      </c>
      <c r="AC88" s="4">
        <v>37509.85</v>
      </c>
      <c r="AD88" s="4">
        <v>31736.560000000001</v>
      </c>
      <c r="AE88" s="2">
        <v>0</v>
      </c>
      <c r="AF88" s="2">
        <v>0</v>
      </c>
      <c r="AG88" s="2">
        <v>0</v>
      </c>
      <c r="AH88" s="2">
        <v>0</v>
      </c>
      <c r="AI88" s="2">
        <v>0</v>
      </c>
      <c r="AJ88" s="2">
        <v>0</v>
      </c>
      <c r="AK88" s="2">
        <v>0</v>
      </c>
      <c r="AL88" s="2">
        <v>0</v>
      </c>
      <c r="AM88" s="2">
        <v>0</v>
      </c>
      <c r="AN88" s="3">
        <f t="shared" si="4"/>
        <v>145501.42000000001</v>
      </c>
      <c r="AO88">
        <f t="shared" si="5"/>
        <v>353104.69999999995</v>
      </c>
      <c r="AP88">
        <f t="shared" si="6"/>
        <v>0</v>
      </c>
      <c r="AQ88" s="3">
        <f t="shared" si="7"/>
        <v>498606.12</v>
      </c>
    </row>
    <row r="89" spans="1:43" x14ac:dyDescent="0.25">
      <c r="A89" s="2">
        <v>9</v>
      </c>
      <c r="B89" s="2">
        <v>2018</v>
      </c>
      <c r="C89" s="2">
        <v>3</v>
      </c>
      <c r="D89" s="4">
        <v>23948.53</v>
      </c>
      <c r="E89" s="4">
        <v>65708.87</v>
      </c>
      <c r="F89" s="4">
        <v>27999.61</v>
      </c>
      <c r="G89" s="2">
        <v>160</v>
      </c>
      <c r="H89" s="2">
        <v>591.66</v>
      </c>
      <c r="I89" s="2">
        <v>0</v>
      </c>
      <c r="J89" s="2">
        <v>0</v>
      </c>
      <c r="K89" s="4">
        <v>3708.85</v>
      </c>
      <c r="L89" s="4">
        <v>1578.64</v>
      </c>
      <c r="M89" s="4">
        <v>2187.71</v>
      </c>
      <c r="N89" s="2">
        <v>0</v>
      </c>
      <c r="O89" s="2">
        <v>560</v>
      </c>
      <c r="P89" s="4">
        <v>15896.39</v>
      </c>
      <c r="Q89" s="4">
        <v>16492.43</v>
      </c>
      <c r="R89" s="4">
        <v>7614.79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175</v>
      </c>
      <c r="Y89" s="4">
        <v>7094.91</v>
      </c>
      <c r="Z89" s="4">
        <v>80773.05</v>
      </c>
      <c r="AA89" s="4">
        <v>126215.57</v>
      </c>
      <c r="AB89" s="4">
        <v>38565.550000000003</v>
      </c>
      <c r="AC89" s="4">
        <v>42393.62</v>
      </c>
      <c r="AD89" s="4">
        <v>34723.18</v>
      </c>
      <c r="AE89" s="2">
        <v>0</v>
      </c>
      <c r="AF89" s="2">
        <v>0</v>
      </c>
      <c r="AG89" s="2">
        <v>0</v>
      </c>
      <c r="AH89" s="2">
        <v>0</v>
      </c>
      <c r="AI89" s="2">
        <v>0</v>
      </c>
      <c r="AJ89" s="2">
        <v>0</v>
      </c>
      <c r="AK89" s="2">
        <v>0</v>
      </c>
      <c r="AL89" s="2">
        <v>0</v>
      </c>
      <c r="AM89" s="2">
        <v>0</v>
      </c>
      <c r="AN89" s="3">
        <f t="shared" si="4"/>
        <v>125883.87000000001</v>
      </c>
      <c r="AO89">
        <f t="shared" si="5"/>
        <v>370504.49</v>
      </c>
      <c r="AP89">
        <f t="shared" si="6"/>
        <v>0</v>
      </c>
      <c r="AQ89" s="3">
        <f t="shared" si="7"/>
        <v>496388.36</v>
      </c>
    </row>
    <row r="90" spans="1:43" x14ac:dyDescent="0.25">
      <c r="A90" s="2">
        <v>9</v>
      </c>
      <c r="B90" s="2">
        <v>2018</v>
      </c>
      <c r="C90" s="2">
        <v>4</v>
      </c>
      <c r="D90" s="4">
        <v>23959.26</v>
      </c>
      <c r="E90" s="4">
        <v>66749.48</v>
      </c>
      <c r="F90" s="4">
        <v>28253.74</v>
      </c>
      <c r="G90" s="2">
        <v>160</v>
      </c>
      <c r="H90" s="2">
        <v>531.98</v>
      </c>
      <c r="I90" s="2">
        <v>0</v>
      </c>
      <c r="J90" s="2">
        <v>0</v>
      </c>
      <c r="K90" s="4">
        <v>4179.6400000000003</v>
      </c>
      <c r="L90" s="4">
        <v>1771.84</v>
      </c>
      <c r="M90" s="4">
        <v>2803.23</v>
      </c>
      <c r="N90" s="2">
        <v>0</v>
      </c>
      <c r="O90" s="2">
        <v>605.16999999999996</v>
      </c>
      <c r="P90" s="4">
        <v>15940.53</v>
      </c>
      <c r="Q90" s="4">
        <v>16589.560000000001</v>
      </c>
      <c r="R90" s="4">
        <v>8058.08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576.03</v>
      </c>
      <c r="Y90" s="4">
        <v>7408.77</v>
      </c>
      <c r="Z90" s="4">
        <v>83398.39</v>
      </c>
      <c r="AA90" s="4">
        <v>117085.92</v>
      </c>
      <c r="AB90" s="4">
        <v>46288.7</v>
      </c>
      <c r="AC90" s="4">
        <v>38466.32</v>
      </c>
      <c r="AD90" s="4">
        <v>31324.13</v>
      </c>
      <c r="AE90" s="2">
        <v>0</v>
      </c>
      <c r="AF90" s="2">
        <v>0</v>
      </c>
      <c r="AG90" s="2">
        <v>0</v>
      </c>
      <c r="AH90" s="2">
        <v>0</v>
      </c>
      <c r="AI90" s="2">
        <v>0</v>
      </c>
      <c r="AJ90" s="2">
        <v>0</v>
      </c>
      <c r="AK90" s="2">
        <v>0</v>
      </c>
      <c r="AL90" s="2">
        <v>0</v>
      </c>
      <c r="AM90" s="2">
        <v>0</v>
      </c>
      <c r="AN90" s="3">
        <f t="shared" si="4"/>
        <v>128409.16999999998</v>
      </c>
      <c r="AO90">
        <f t="shared" si="5"/>
        <v>365741.60000000003</v>
      </c>
      <c r="AP90">
        <f t="shared" si="6"/>
        <v>0</v>
      </c>
      <c r="AQ90" s="3">
        <f t="shared" si="7"/>
        <v>494150.77</v>
      </c>
    </row>
    <row r="91" spans="1:43" x14ac:dyDescent="0.25">
      <c r="A91" s="2">
        <v>9</v>
      </c>
      <c r="B91" s="2">
        <v>2018</v>
      </c>
      <c r="C91" s="2">
        <v>5</v>
      </c>
      <c r="D91" s="4">
        <v>22928.720000000001</v>
      </c>
      <c r="E91" s="4">
        <v>62366.9</v>
      </c>
      <c r="F91" s="4">
        <v>25759.54</v>
      </c>
      <c r="G91" s="2">
        <v>160</v>
      </c>
      <c r="H91" s="2">
        <v>302.60000000000002</v>
      </c>
      <c r="I91" s="2">
        <v>0</v>
      </c>
      <c r="J91" s="2">
        <v>0</v>
      </c>
      <c r="K91" s="4">
        <v>2475.42</v>
      </c>
      <c r="L91" s="4">
        <v>1149.42</v>
      </c>
      <c r="M91" s="4">
        <v>1749.82</v>
      </c>
      <c r="N91" s="2">
        <v>0</v>
      </c>
      <c r="O91" s="2">
        <v>560</v>
      </c>
      <c r="P91" s="4">
        <v>14241.59</v>
      </c>
      <c r="Q91" s="4">
        <v>17781.68</v>
      </c>
      <c r="R91" s="4">
        <v>7849.59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231.43</v>
      </c>
      <c r="Y91" s="4">
        <v>6800.52</v>
      </c>
      <c r="Z91" s="4">
        <v>77275.31</v>
      </c>
      <c r="AA91" s="4">
        <v>106408.73</v>
      </c>
      <c r="AB91" s="4">
        <v>40580.07</v>
      </c>
      <c r="AC91" s="4">
        <v>43363.72</v>
      </c>
      <c r="AD91" s="4">
        <v>29631.83</v>
      </c>
      <c r="AE91" s="2">
        <v>0</v>
      </c>
      <c r="AF91" s="2">
        <v>0</v>
      </c>
      <c r="AG91" s="2">
        <v>0</v>
      </c>
      <c r="AH91" s="2">
        <v>0</v>
      </c>
      <c r="AI91" s="2">
        <v>0</v>
      </c>
      <c r="AJ91" s="2">
        <v>0</v>
      </c>
      <c r="AK91" s="2">
        <v>0</v>
      </c>
      <c r="AL91" s="2">
        <v>0</v>
      </c>
      <c r="AM91" s="2">
        <v>0</v>
      </c>
      <c r="AN91" s="3">
        <f t="shared" si="4"/>
        <v>116892.42000000001</v>
      </c>
      <c r="AO91">
        <f t="shared" si="5"/>
        <v>344724.47000000003</v>
      </c>
      <c r="AP91">
        <f t="shared" si="6"/>
        <v>0</v>
      </c>
      <c r="AQ91" s="3">
        <f t="shared" si="7"/>
        <v>461616.89</v>
      </c>
    </row>
    <row r="92" spans="1:43" x14ac:dyDescent="0.25">
      <c r="A92" s="2">
        <v>9</v>
      </c>
      <c r="B92" s="2">
        <v>2018</v>
      </c>
      <c r="C92" s="2">
        <v>6</v>
      </c>
      <c r="D92" s="4">
        <v>22725.94</v>
      </c>
      <c r="E92" s="4">
        <v>61456.31</v>
      </c>
      <c r="F92" s="4">
        <v>24643.49</v>
      </c>
      <c r="G92" s="2">
        <v>180</v>
      </c>
      <c r="H92" s="2">
        <v>221.43</v>
      </c>
      <c r="I92" s="2">
        <v>0</v>
      </c>
      <c r="J92" s="2">
        <v>0</v>
      </c>
      <c r="K92" s="4">
        <v>1564.55</v>
      </c>
      <c r="L92" s="2">
        <v>930.19</v>
      </c>
      <c r="M92" s="4">
        <v>1271.72</v>
      </c>
      <c r="N92" s="2">
        <v>0</v>
      </c>
      <c r="O92" s="2">
        <v>665</v>
      </c>
      <c r="P92" s="4">
        <v>13436.83</v>
      </c>
      <c r="Q92" s="4">
        <v>13125.94</v>
      </c>
      <c r="R92" s="4">
        <v>6154.59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  <c r="X92" s="2">
        <v>244.42</v>
      </c>
      <c r="Y92" s="4">
        <v>6647.98</v>
      </c>
      <c r="Z92" s="4">
        <v>73822.259999999995</v>
      </c>
      <c r="AA92" s="4">
        <v>97315.1</v>
      </c>
      <c r="AB92" s="4">
        <v>37986.239999999998</v>
      </c>
      <c r="AC92" s="4">
        <v>37201.129999999997</v>
      </c>
      <c r="AD92" s="4">
        <v>29169.4</v>
      </c>
      <c r="AE92" s="2">
        <v>0</v>
      </c>
      <c r="AF92" s="2">
        <v>0</v>
      </c>
      <c r="AG92" s="2">
        <v>0</v>
      </c>
      <c r="AH92" s="2">
        <v>0</v>
      </c>
      <c r="AI92" s="2">
        <v>0</v>
      </c>
      <c r="AJ92" s="2">
        <v>0</v>
      </c>
      <c r="AK92" s="2">
        <v>0</v>
      </c>
      <c r="AL92" s="2">
        <v>0</v>
      </c>
      <c r="AM92" s="2">
        <v>0</v>
      </c>
      <c r="AN92" s="3">
        <f t="shared" si="4"/>
        <v>112993.63</v>
      </c>
      <c r="AO92">
        <f t="shared" si="5"/>
        <v>315768.89</v>
      </c>
      <c r="AP92">
        <f t="shared" si="6"/>
        <v>0</v>
      </c>
      <c r="AQ92" s="3">
        <f t="shared" si="7"/>
        <v>428762.52</v>
      </c>
    </row>
    <row r="93" spans="1:43" x14ac:dyDescent="0.25">
      <c r="A93" s="2">
        <v>9</v>
      </c>
      <c r="B93" s="2">
        <v>2018</v>
      </c>
      <c r="C93" s="2">
        <v>7</v>
      </c>
      <c r="D93" s="4">
        <v>19422.55</v>
      </c>
      <c r="E93" s="4">
        <v>57334.63</v>
      </c>
      <c r="F93" s="4">
        <v>33887.629999999997</v>
      </c>
      <c r="G93" s="2">
        <v>200</v>
      </c>
      <c r="H93" s="2">
        <v>394.28</v>
      </c>
      <c r="I93" s="2">
        <v>0</v>
      </c>
      <c r="J93" s="2">
        <v>0</v>
      </c>
      <c r="K93" s="2">
        <v>898.75</v>
      </c>
      <c r="L93" s="4">
        <v>1021.45</v>
      </c>
      <c r="M93" s="4">
        <v>1136.69</v>
      </c>
      <c r="N93" s="2">
        <v>0</v>
      </c>
      <c r="O93" s="2">
        <v>632.61</v>
      </c>
      <c r="P93" s="4">
        <v>13329.75</v>
      </c>
      <c r="Q93" s="4">
        <v>12544.57</v>
      </c>
      <c r="R93" s="4">
        <v>6934.87</v>
      </c>
      <c r="S93" s="2">
        <v>0</v>
      </c>
      <c r="T93" s="2">
        <v>0</v>
      </c>
      <c r="U93" s="2">
        <v>0</v>
      </c>
      <c r="V93" s="2">
        <v>0</v>
      </c>
      <c r="W93" s="2">
        <v>0</v>
      </c>
      <c r="X93" s="2">
        <v>370.09</v>
      </c>
      <c r="Y93" s="4">
        <v>6711.18</v>
      </c>
      <c r="Z93" s="4">
        <v>66597.34</v>
      </c>
      <c r="AA93" s="4">
        <v>92012.72</v>
      </c>
      <c r="AB93" s="4">
        <v>48523.62</v>
      </c>
      <c r="AC93" s="4">
        <v>38341.47</v>
      </c>
      <c r="AD93" s="4">
        <v>35333.760000000002</v>
      </c>
      <c r="AE93" s="2">
        <v>0</v>
      </c>
      <c r="AF93" s="2">
        <v>0</v>
      </c>
      <c r="AG93" s="2">
        <v>0</v>
      </c>
      <c r="AH93" s="2">
        <v>0</v>
      </c>
      <c r="AI93" s="2">
        <v>0</v>
      </c>
      <c r="AJ93" s="2">
        <v>0</v>
      </c>
      <c r="AK93" s="2">
        <v>0</v>
      </c>
      <c r="AL93" s="2">
        <v>0</v>
      </c>
      <c r="AM93" s="2">
        <v>0</v>
      </c>
      <c r="AN93" s="3">
        <f t="shared" si="4"/>
        <v>114295.98</v>
      </c>
      <c r="AO93">
        <f t="shared" si="5"/>
        <v>321331.98</v>
      </c>
      <c r="AP93">
        <f t="shared" si="6"/>
        <v>0</v>
      </c>
      <c r="AQ93" s="3">
        <f t="shared" si="7"/>
        <v>435627.95999999996</v>
      </c>
    </row>
    <row r="94" spans="1:43" x14ac:dyDescent="0.25">
      <c r="A94" s="2">
        <v>9</v>
      </c>
      <c r="B94" s="2">
        <v>2018</v>
      </c>
      <c r="C94" s="2">
        <v>8</v>
      </c>
      <c r="D94" s="4">
        <v>19133.73</v>
      </c>
      <c r="E94" s="4">
        <v>57057.86</v>
      </c>
      <c r="F94" s="4">
        <v>32901.269999999997</v>
      </c>
      <c r="G94" s="2">
        <v>200</v>
      </c>
      <c r="H94" s="2">
        <v>382.18</v>
      </c>
      <c r="I94" s="2">
        <v>0</v>
      </c>
      <c r="J94" s="2">
        <v>0</v>
      </c>
      <c r="K94" s="4">
        <v>1524.84</v>
      </c>
      <c r="L94" s="2">
        <v>986.89</v>
      </c>
      <c r="M94" s="4">
        <v>1047.74</v>
      </c>
      <c r="N94" s="2">
        <v>0</v>
      </c>
      <c r="O94" s="2">
        <v>595</v>
      </c>
      <c r="P94" s="4">
        <v>12942.17</v>
      </c>
      <c r="Q94" s="4">
        <v>12041.22</v>
      </c>
      <c r="R94" s="4">
        <v>7156.77</v>
      </c>
      <c r="S94" s="2">
        <v>0</v>
      </c>
      <c r="T94" s="2">
        <v>0</v>
      </c>
      <c r="U94" s="2">
        <v>0</v>
      </c>
      <c r="V94" s="2">
        <v>0</v>
      </c>
      <c r="W94" s="2">
        <v>0</v>
      </c>
      <c r="X94" s="2">
        <v>186.59</v>
      </c>
      <c r="Y94" s="4">
        <v>6683.85</v>
      </c>
      <c r="Z94" s="4">
        <v>66648.509999999995</v>
      </c>
      <c r="AA94" s="4">
        <v>91143.02</v>
      </c>
      <c r="AB94" s="4">
        <v>45383.08</v>
      </c>
      <c r="AC94" s="4">
        <v>38626.33</v>
      </c>
      <c r="AD94" s="4">
        <v>22652.65</v>
      </c>
      <c r="AE94" s="2">
        <v>0</v>
      </c>
      <c r="AF94" s="2">
        <v>0</v>
      </c>
      <c r="AG94" s="2">
        <v>0</v>
      </c>
      <c r="AH94" s="2">
        <v>0</v>
      </c>
      <c r="AI94" s="2">
        <v>0</v>
      </c>
      <c r="AJ94" s="2">
        <v>0</v>
      </c>
      <c r="AK94" s="2">
        <v>0</v>
      </c>
      <c r="AL94" s="2">
        <v>0</v>
      </c>
      <c r="AM94" s="2">
        <v>0</v>
      </c>
      <c r="AN94" s="3">
        <f t="shared" si="4"/>
        <v>113234.50999999998</v>
      </c>
      <c r="AO94">
        <f t="shared" si="5"/>
        <v>304059.19000000006</v>
      </c>
      <c r="AP94">
        <f t="shared" si="6"/>
        <v>0</v>
      </c>
      <c r="AQ94" s="3">
        <f t="shared" si="7"/>
        <v>417293.70000000007</v>
      </c>
    </row>
    <row r="95" spans="1:43" x14ac:dyDescent="0.25">
      <c r="A95" s="2">
        <v>9</v>
      </c>
      <c r="B95" s="2">
        <v>2018</v>
      </c>
      <c r="C95" s="2">
        <v>9</v>
      </c>
      <c r="D95" s="4">
        <v>19254.32</v>
      </c>
      <c r="E95" s="4">
        <v>58400.56</v>
      </c>
      <c r="F95" s="4">
        <v>33594.43</v>
      </c>
      <c r="G95" s="2">
        <v>180</v>
      </c>
      <c r="H95" s="2">
        <v>352.47</v>
      </c>
      <c r="I95" s="2">
        <v>0</v>
      </c>
      <c r="J95" s="2">
        <v>0</v>
      </c>
      <c r="K95" s="4">
        <v>1202.46</v>
      </c>
      <c r="L95" s="4">
        <v>1103.94</v>
      </c>
      <c r="M95" s="2">
        <v>864.65</v>
      </c>
      <c r="N95" s="2">
        <v>0</v>
      </c>
      <c r="O95" s="2">
        <v>631.62</v>
      </c>
      <c r="P95" s="4">
        <v>13539.46</v>
      </c>
      <c r="Q95" s="4">
        <v>11352.13</v>
      </c>
      <c r="R95" s="4">
        <v>7140.35</v>
      </c>
      <c r="S95" s="2">
        <v>0</v>
      </c>
      <c r="T95" s="2">
        <v>0</v>
      </c>
      <c r="U95" s="2">
        <v>0</v>
      </c>
      <c r="V95" s="2">
        <v>0</v>
      </c>
      <c r="W95" s="2">
        <v>0</v>
      </c>
      <c r="X95" s="2">
        <v>180.36</v>
      </c>
      <c r="Y95" s="4">
        <v>6967.5</v>
      </c>
      <c r="Z95" s="4">
        <v>66538.33</v>
      </c>
      <c r="AA95" s="4">
        <v>86790.46</v>
      </c>
      <c r="AB95" s="4">
        <v>47686.239999999998</v>
      </c>
      <c r="AC95" s="4">
        <v>35832.43</v>
      </c>
      <c r="AD95" s="4">
        <v>27868.69</v>
      </c>
      <c r="AE95" s="2">
        <v>0</v>
      </c>
      <c r="AF95" s="2">
        <v>0</v>
      </c>
      <c r="AG95" s="2">
        <v>0</v>
      </c>
      <c r="AH95" s="2">
        <v>0</v>
      </c>
      <c r="AI95" s="2">
        <v>0</v>
      </c>
      <c r="AJ95" s="2">
        <v>0</v>
      </c>
      <c r="AK95" s="2">
        <v>0</v>
      </c>
      <c r="AL95" s="2">
        <v>0</v>
      </c>
      <c r="AM95" s="2">
        <v>0</v>
      </c>
      <c r="AN95" s="3">
        <f t="shared" si="4"/>
        <v>114952.83</v>
      </c>
      <c r="AO95">
        <f t="shared" si="5"/>
        <v>304527.57</v>
      </c>
      <c r="AP95">
        <f t="shared" si="6"/>
        <v>0</v>
      </c>
      <c r="AQ95" s="3">
        <f t="shared" si="7"/>
        <v>419480.4</v>
      </c>
    </row>
    <row r="96" spans="1:43" x14ac:dyDescent="0.25">
      <c r="A96" s="2">
        <v>9</v>
      </c>
      <c r="B96" s="2">
        <v>2018</v>
      </c>
      <c r="C96" s="2">
        <v>10</v>
      </c>
      <c r="D96" s="4">
        <v>19434.009999999998</v>
      </c>
      <c r="E96" s="4">
        <v>58472.47</v>
      </c>
      <c r="F96" s="4">
        <v>33683.82</v>
      </c>
      <c r="G96" s="2">
        <v>220</v>
      </c>
      <c r="H96" s="2">
        <v>464.59</v>
      </c>
      <c r="I96" s="2">
        <v>0</v>
      </c>
      <c r="J96" s="2">
        <v>150</v>
      </c>
      <c r="K96" s="4">
        <v>1621.72</v>
      </c>
      <c r="L96" s="4">
        <v>1267.6600000000001</v>
      </c>
      <c r="M96" s="2">
        <v>822.95</v>
      </c>
      <c r="N96" s="2">
        <v>0</v>
      </c>
      <c r="O96" s="2">
        <v>981.91</v>
      </c>
      <c r="P96" s="4">
        <v>13579.08</v>
      </c>
      <c r="Q96" s="4">
        <v>11165.6</v>
      </c>
      <c r="R96" s="4">
        <v>8049.23</v>
      </c>
      <c r="S96" s="2">
        <v>0</v>
      </c>
      <c r="T96" s="2">
        <v>0</v>
      </c>
      <c r="U96" s="2">
        <v>0</v>
      </c>
      <c r="V96" s="2">
        <v>0</v>
      </c>
      <c r="W96" s="2">
        <v>0</v>
      </c>
      <c r="X96" s="2">
        <v>185.95</v>
      </c>
      <c r="Y96" s="4">
        <v>6751.08</v>
      </c>
      <c r="Z96" s="4">
        <v>66975.399999999994</v>
      </c>
      <c r="AA96" s="4">
        <v>87826.55</v>
      </c>
      <c r="AB96" s="4">
        <v>43431.42</v>
      </c>
      <c r="AC96" s="4">
        <v>43947.59</v>
      </c>
      <c r="AD96" s="4">
        <v>30575.58</v>
      </c>
      <c r="AE96" s="2">
        <v>0</v>
      </c>
      <c r="AF96" s="2">
        <v>0</v>
      </c>
      <c r="AG96" s="2">
        <v>0</v>
      </c>
      <c r="AH96" s="2">
        <v>0</v>
      </c>
      <c r="AI96" s="2">
        <v>0</v>
      </c>
      <c r="AJ96" s="2">
        <v>0</v>
      </c>
      <c r="AK96" s="2">
        <v>0</v>
      </c>
      <c r="AL96" s="2">
        <v>0</v>
      </c>
      <c r="AM96" s="2">
        <v>0</v>
      </c>
      <c r="AN96" s="3">
        <f t="shared" si="4"/>
        <v>116137.21999999999</v>
      </c>
      <c r="AO96">
        <f t="shared" si="5"/>
        <v>313469.38999999996</v>
      </c>
      <c r="AP96">
        <f t="shared" si="6"/>
        <v>0</v>
      </c>
      <c r="AQ96" s="3">
        <f t="shared" si="7"/>
        <v>429606.60999999993</v>
      </c>
    </row>
    <row r="97" spans="1:43" x14ac:dyDescent="0.25">
      <c r="A97" s="2">
        <v>9</v>
      </c>
      <c r="B97" s="2">
        <v>2018</v>
      </c>
      <c r="C97" s="2">
        <v>11</v>
      </c>
      <c r="D97" s="4">
        <v>19328.32</v>
      </c>
      <c r="E97" s="4">
        <v>58857.55</v>
      </c>
      <c r="F97" s="4">
        <v>34464.51</v>
      </c>
      <c r="G97" s="2">
        <v>200</v>
      </c>
      <c r="H97" s="2">
        <v>642.07000000000005</v>
      </c>
      <c r="I97" s="2">
        <v>0</v>
      </c>
      <c r="J97" s="2">
        <v>151.85</v>
      </c>
      <c r="K97" s="4">
        <v>2286.16</v>
      </c>
      <c r="L97" s="4">
        <v>1645.1</v>
      </c>
      <c r="M97" s="4">
        <v>1361.42</v>
      </c>
      <c r="N97" s="2">
        <v>0</v>
      </c>
      <c r="O97" s="4">
        <v>1757.52</v>
      </c>
      <c r="P97" s="4">
        <v>13493.16</v>
      </c>
      <c r="Q97" s="4">
        <v>14175.21</v>
      </c>
      <c r="R97" s="4">
        <v>8742.2099999999991</v>
      </c>
      <c r="S97" s="2">
        <v>0</v>
      </c>
      <c r="T97" s="2">
        <v>0</v>
      </c>
      <c r="U97" s="2">
        <v>0</v>
      </c>
      <c r="V97" s="2">
        <v>0</v>
      </c>
      <c r="W97" s="2">
        <v>0</v>
      </c>
      <c r="X97" s="2">
        <v>216.32</v>
      </c>
      <c r="Y97" s="4">
        <v>7524.86</v>
      </c>
      <c r="Z97" s="4">
        <v>65121.32</v>
      </c>
      <c r="AA97" s="4">
        <v>90377.03</v>
      </c>
      <c r="AB97" s="4">
        <v>44632.15</v>
      </c>
      <c r="AC97" s="4">
        <v>39703.730000000003</v>
      </c>
      <c r="AD97" s="4">
        <v>32388.03</v>
      </c>
      <c r="AE97" s="2">
        <v>0</v>
      </c>
      <c r="AF97" s="2">
        <v>0</v>
      </c>
      <c r="AG97" s="2">
        <v>0</v>
      </c>
      <c r="AH97" s="2">
        <v>0</v>
      </c>
      <c r="AI97" s="2">
        <v>0</v>
      </c>
      <c r="AJ97" s="2">
        <v>0</v>
      </c>
      <c r="AK97" s="2">
        <v>0</v>
      </c>
      <c r="AL97" s="2">
        <v>0</v>
      </c>
      <c r="AM97" s="2">
        <v>0</v>
      </c>
      <c r="AN97" s="3">
        <f t="shared" si="4"/>
        <v>118936.98000000003</v>
      </c>
      <c r="AO97">
        <f t="shared" si="5"/>
        <v>318131.54000000004</v>
      </c>
      <c r="AP97">
        <f t="shared" si="6"/>
        <v>0</v>
      </c>
      <c r="AQ97" s="3">
        <f t="shared" si="7"/>
        <v>437068.52000000008</v>
      </c>
    </row>
    <row r="98" spans="1:43" x14ac:dyDescent="0.25">
      <c r="A98" s="2">
        <v>9</v>
      </c>
      <c r="B98" s="2">
        <v>2018</v>
      </c>
      <c r="C98" s="2">
        <v>12</v>
      </c>
      <c r="D98" s="4">
        <v>20363.82</v>
      </c>
      <c r="E98" s="4">
        <v>65711.48</v>
      </c>
      <c r="F98" s="4">
        <v>40576.910000000003</v>
      </c>
      <c r="G98" s="2">
        <v>185.99</v>
      </c>
      <c r="H98" s="2">
        <v>702.61</v>
      </c>
      <c r="I98" s="2">
        <v>0</v>
      </c>
      <c r="J98" s="2">
        <v>-151.85</v>
      </c>
      <c r="K98" s="4">
        <v>3006.84</v>
      </c>
      <c r="L98" s="4">
        <v>1728.21</v>
      </c>
      <c r="M98" s="4">
        <v>1574.89</v>
      </c>
      <c r="N98" s="2">
        <v>0</v>
      </c>
      <c r="O98" s="4">
        <v>1637.67</v>
      </c>
      <c r="P98" s="4">
        <v>14778.15</v>
      </c>
      <c r="Q98" s="4">
        <v>15493.37</v>
      </c>
      <c r="R98" s="4">
        <v>8704.2000000000007</v>
      </c>
      <c r="S98" s="2">
        <v>0</v>
      </c>
      <c r="T98" s="4">
        <v>1541.72</v>
      </c>
      <c r="U98" s="4">
        <v>2820.42</v>
      </c>
      <c r="V98" s="2">
        <v>0</v>
      </c>
      <c r="W98" s="2">
        <v>0</v>
      </c>
      <c r="X98" s="2">
        <v>166.01</v>
      </c>
      <c r="Y98" s="4">
        <v>8360.7199999999993</v>
      </c>
      <c r="Z98" s="4">
        <v>71189.36</v>
      </c>
      <c r="AA98" s="4">
        <v>105557.65</v>
      </c>
      <c r="AB98" s="4">
        <v>44504.08</v>
      </c>
      <c r="AC98" s="4">
        <v>33822.25</v>
      </c>
      <c r="AD98" s="4">
        <v>29886.94</v>
      </c>
      <c r="AE98" s="2">
        <v>0</v>
      </c>
      <c r="AF98" s="2">
        <v>0</v>
      </c>
      <c r="AG98" s="2">
        <v>0</v>
      </c>
      <c r="AH98" s="2">
        <v>0</v>
      </c>
      <c r="AI98" s="2">
        <v>0</v>
      </c>
      <c r="AJ98" s="2">
        <v>0</v>
      </c>
      <c r="AK98" s="2">
        <v>0</v>
      </c>
      <c r="AL98" s="2">
        <v>0</v>
      </c>
      <c r="AM98" s="2">
        <v>0</v>
      </c>
      <c r="AN98" s="3">
        <f t="shared" si="4"/>
        <v>133698.9</v>
      </c>
      <c r="AO98">
        <f t="shared" si="5"/>
        <v>338462.54</v>
      </c>
      <c r="AP98">
        <f t="shared" si="6"/>
        <v>0</v>
      </c>
      <c r="AQ98" s="3">
        <f t="shared" si="7"/>
        <v>472161.43999999994</v>
      </c>
    </row>
    <row r="99" spans="1:43" x14ac:dyDescent="0.25">
      <c r="A99" s="2">
        <v>10</v>
      </c>
      <c r="B99" s="2">
        <v>2018</v>
      </c>
      <c r="C99" s="2">
        <v>1</v>
      </c>
      <c r="D99" s="4">
        <v>1840</v>
      </c>
      <c r="E99" s="4">
        <v>2984</v>
      </c>
      <c r="F99" s="2">
        <v>867.5</v>
      </c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</v>
      </c>
      <c r="M99" s="2">
        <v>0</v>
      </c>
      <c r="N99" s="2">
        <v>0</v>
      </c>
      <c r="O99" s="2">
        <v>38.36</v>
      </c>
      <c r="P99" s="4">
        <v>1657</v>
      </c>
      <c r="Q99" s="4">
        <v>2098.38</v>
      </c>
      <c r="R99" s="2">
        <v>105.16</v>
      </c>
      <c r="S99" s="2">
        <v>0</v>
      </c>
      <c r="T99" s="2">
        <v>0</v>
      </c>
      <c r="U99" s="2">
        <v>0</v>
      </c>
      <c r="V99" s="2">
        <v>0</v>
      </c>
      <c r="W99" s="2">
        <v>0</v>
      </c>
      <c r="X99" s="2">
        <v>0</v>
      </c>
      <c r="Y99" s="2">
        <v>574.66999999999996</v>
      </c>
      <c r="Z99" s="4">
        <v>5035.04</v>
      </c>
      <c r="AA99" s="4">
        <v>7365.58</v>
      </c>
      <c r="AB99" s="4">
        <v>7263.99</v>
      </c>
      <c r="AC99" s="2">
        <v>0</v>
      </c>
      <c r="AD99" s="4">
        <v>19069.57</v>
      </c>
      <c r="AE99" s="2">
        <v>0</v>
      </c>
      <c r="AF99" s="2">
        <v>0</v>
      </c>
      <c r="AG99" s="2">
        <v>0</v>
      </c>
      <c r="AH99" s="2">
        <v>0</v>
      </c>
      <c r="AI99" s="2">
        <v>0</v>
      </c>
      <c r="AJ99" s="2">
        <v>0</v>
      </c>
      <c r="AK99" s="2">
        <v>0</v>
      </c>
      <c r="AL99" s="2">
        <v>0</v>
      </c>
      <c r="AM99" s="2">
        <v>0</v>
      </c>
      <c r="AN99" s="3">
        <f t="shared" si="4"/>
        <v>5691.5</v>
      </c>
      <c r="AO99">
        <f t="shared" si="5"/>
        <v>43207.75</v>
      </c>
      <c r="AP99">
        <f t="shared" si="6"/>
        <v>0</v>
      </c>
      <c r="AQ99" s="3">
        <f t="shared" si="7"/>
        <v>48899.25</v>
      </c>
    </row>
    <row r="100" spans="1:43" x14ac:dyDescent="0.25">
      <c r="A100" s="2">
        <v>10</v>
      </c>
      <c r="B100" s="2">
        <v>2018</v>
      </c>
      <c r="C100" s="2">
        <v>2</v>
      </c>
      <c r="D100" s="4">
        <v>1761.51</v>
      </c>
      <c r="E100" s="4">
        <v>2778.45</v>
      </c>
      <c r="F100" s="2">
        <v>731.17</v>
      </c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  <c r="O100" s="2">
        <v>36.39</v>
      </c>
      <c r="P100" s="4">
        <v>1031.17</v>
      </c>
      <c r="Q100" s="4">
        <v>1133.8699999999999</v>
      </c>
      <c r="R100" s="2">
        <v>50</v>
      </c>
      <c r="S100" s="2">
        <v>0</v>
      </c>
      <c r="T100" s="2">
        <v>0</v>
      </c>
      <c r="U100" s="2">
        <v>0</v>
      </c>
      <c r="V100" s="2">
        <v>0</v>
      </c>
      <c r="W100" s="2">
        <v>0</v>
      </c>
      <c r="X100" s="2">
        <v>0</v>
      </c>
      <c r="Y100" s="4">
        <v>1107.51</v>
      </c>
      <c r="Z100" s="4">
        <v>7406.9</v>
      </c>
      <c r="AA100" s="4">
        <v>6540.5</v>
      </c>
      <c r="AB100" s="4">
        <v>5881.01</v>
      </c>
      <c r="AC100" s="2">
        <v>0</v>
      </c>
      <c r="AD100" s="4">
        <v>15144.1</v>
      </c>
      <c r="AE100" s="2">
        <v>0</v>
      </c>
      <c r="AF100" s="2">
        <v>0</v>
      </c>
      <c r="AG100" s="2">
        <v>0</v>
      </c>
      <c r="AH100" s="2">
        <v>0</v>
      </c>
      <c r="AI100" s="2">
        <v>0</v>
      </c>
      <c r="AJ100" s="2">
        <v>0</v>
      </c>
      <c r="AK100" s="2">
        <v>0</v>
      </c>
      <c r="AL100" s="2">
        <v>0</v>
      </c>
      <c r="AM100" s="2">
        <v>0</v>
      </c>
      <c r="AN100" s="3">
        <f t="shared" si="4"/>
        <v>5271.13</v>
      </c>
      <c r="AO100">
        <f t="shared" si="5"/>
        <v>38331.449999999997</v>
      </c>
      <c r="AP100">
        <f t="shared" si="6"/>
        <v>0</v>
      </c>
      <c r="AQ100" s="3">
        <f t="shared" si="7"/>
        <v>43602.579999999994</v>
      </c>
    </row>
    <row r="101" spans="1:43" x14ac:dyDescent="0.25">
      <c r="A101" s="2">
        <v>10</v>
      </c>
      <c r="B101" s="2">
        <v>2018</v>
      </c>
      <c r="C101" s="2">
        <v>3</v>
      </c>
      <c r="D101" s="4">
        <v>1658.07</v>
      </c>
      <c r="E101" s="4">
        <v>2534.3000000000002</v>
      </c>
      <c r="F101" s="2">
        <v>676.05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</v>
      </c>
      <c r="M101" s="2">
        <v>0</v>
      </c>
      <c r="N101" s="2">
        <v>0</v>
      </c>
      <c r="O101" s="2">
        <v>36.020000000000003</v>
      </c>
      <c r="P101" s="4">
        <v>1376.78</v>
      </c>
      <c r="Q101" s="4">
        <v>1712.86</v>
      </c>
      <c r="R101" s="2">
        <v>50</v>
      </c>
      <c r="S101" s="2">
        <v>0</v>
      </c>
      <c r="T101" s="2">
        <v>0</v>
      </c>
      <c r="U101" s="2">
        <v>0</v>
      </c>
      <c r="V101" s="2">
        <v>0</v>
      </c>
      <c r="W101" s="2">
        <v>0</v>
      </c>
      <c r="X101" s="2">
        <v>0</v>
      </c>
      <c r="Y101" s="2">
        <v>662.52</v>
      </c>
      <c r="Z101" s="4">
        <v>5645.64</v>
      </c>
      <c r="AA101" s="4">
        <v>4791.3100000000004</v>
      </c>
      <c r="AB101" s="4">
        <v>6708.93</v>
      </c>
      <c r="AC101" s="2">
        <v>0</v>
      </c>
      <c r="AD101" s="4">
        <v>17487.82</v>
      </c>
      <c r="AE101" s="2">
        <v>0</v>
      </c>
      <c r="AF101" s="2">
        <v>0</v>
      </c>
      <c r="AG101" s="2">
        <v>0</v>
      </c>
      <c r="AH101" s="2">
        <v>0</v>
      </c>
      <c r="AI101" s="2">
        <v>0</v>
      </c>
      <c r="AJ101" s="2">
        <v>0</v>
      </c>
      <c r="AK101" s="2">
        <v>0</v>
      </c>
      <c r="AL101" s="2">
        <v>0</v>
      </c>
      <c r="AM101" s="2">
        <v>0</v>
      </c>
      <c r="AN101" s="3">
        <f t="shared" si="4"/>
        <v>4868.42</v>
      </c>
      <c r="AO101">
        <f t="shared" si="5"/>
        <v>38471.880000000005</v>
      </c>
      <c r="AP101">
        <f t="shared" si="6"/>
        <v>0</v>
      </c>
      <c r="AQ101" s="3">
        <f t="shared" si="7"/>
        <v>43340.3</v>
      </c>
    </row>
    <row r="102" spans="1:43" x14ac:dyDescent="0.25">
      <c r="A102" s="2">
        <v>10</v>
      </c>
      <c r="B102" s="2">
        <v>2018</v>
      </c>
      <c r="C102" s="2">
        <v>4</v>
      </c>
      <c r="D102" s="4">
        <v>1638.3</v>
      </c>
      <c r="E102" s="4">
        <v>2535.0100000000002</v>
      </c>
      <c r="F102" s="2">
        <v>662.21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37.200000000000003</v>
      </c>
      <c r="P102" s="4">
        <v>1436.47</v>
      </c>
      <c r="Q102" s="4">
        <v>1762.34</v>
      </c>
      <c r="R102" s="2">
        <v>50</v>
      </c>
      <c r="S102" s="2">
        <v>0</v>
      </c>
      <c r="T102" s="2">
        <v>0</v>
      </c>
      <c r="U102" s="2">
        <v>0</v>
      </c>
      <c r="V102" s="2">
        <v>0</v>
      </c>
      <c r="W102" s="2">
        <v>0</v>
      </c>
      <c r="X102" s="2">
        <v>0</v>
      </c>
      <c r="Y102" s="2">
        <v>697.46</v>
      </c>
      <c r="Z102" s="4">
        <v>5905.52</v>
      </c>
      <c r="AA102" s="4">
        <v>5479.86</v>
      </c>
      <c r="AB102" s="4">
        <v>6351.51</v>
      </c>
      <c r="AC102" s="2">
        <v>0</v>
      </c>
      <c r="AD102" s="4">
        <v>15421.05</v>
      </c>
      <c r="AE102" s="2">
        <v>0</v>
      </c>
      <c r="AF102" s="2">
        <v>0</v>
      </c>
      <c r="AG102" s="2">
        <v>0</v>
      </c>
      <c r="AH102" s="2">
        <v>0</v>
      </c>
      <c r="AI102" s="2">
        <v>0</v>
      </c>
      <c r="AJ102" s="2">
        <v>0</v>
      </c>
      <c r="AK102" s="2">
        <v>0</v>
      </c>
      <c r="AL102" s="2">
        <v>0</v>
      </c>
      <c r="AM102" s="2">
        <v>0</v>
      </c>
      <c r="AN102" s="3">
        <f t="shared" si="4"/>
        <v>4835.5200000000004</v>
      </c>
      <c r="AO102">
        <f t="shared" si="5"/>
        <v>37141.410000000003</v>
      </c>
      <c r="AP102">
        <f t="shared" si="6"/>
        <v>0</v>
      </c>
      <c r="AQ102" s="3">
        <f t="shared" si="7"/>
        <v>41976.930000000008</v>
      </c>
    </row>
    <row r="103" spans="1:43" x14ac:dyDescent="0.25">
      <c r="A103" s="2">
        <v>10</v>
      </c>
      <c r="B103" s="2">
        <v>2018</v>
      </c>
      <c r="C103" s="2">
        <v>5</v>
      </c>
      <c r="D103" s="4">
        <v>1565.17</v>
      </c>
      <c r="E103" s="4">
        <v>2331.85</v>
      </c>
      <c r="F103" s="2">
        <v>634.08000000000004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36.83</v>
      </c>
      <c r="P103" s="4">
        <v>1224.98</v>
      </c>
      <c r="Q103" s="4">
        <v>1634.54</v>
      </c>
      <c r="R103" s="2">
        <v>89.06</v>
      </c>
      <c r="S103" s="2">
        <v>0</v>
      </c>
      <c r="T103" s="2">
        <v>0</v>
      </c>
      <c r="U103" s="2">
        <v>0</v>
      </c>
      <c r="V103" s="2">
        <v>0</v>
      </c>
      <c r="W103" s="2">
        <v>0</v>
      </c>
      <c r="X103" s="2">
        <v>0</v>
      </c>
      <c r="Y103" s="2">
        <v>797.62</v>
      </c>
      <c r="Z103" s="4">
        <v>5297.42</v>
      </c>
      <c r="AA103" s="4">
        <v>3711.67</v>
      </c>
      <c r="AB103" s="4">
        <v>6029.1</v>
      </c>
      <c r="AC103" s="2">
        <v>0</v>
      </c>
      <c r="AD103" s="4">
        <v>15221.93</v>
      </c>
      <c r="AE103" s="2">
        <v>0</v>
      </c>
      <c r="AF103" s="2">
        <v>0</v>
      </c>
      <c r="AG103" s="2">
        <v>0</v>
      </c>
      <c r="AH103" s="2">
        <v>0</v>
      </c>
      <c r="AI103" s="2">
        <v>0</v>
      </c>
      <c r="AJ103" s="2">
        <v>0</v>
      </c>
      <c r="AK103" s="2">
        <v>0</v>
      </c>
      <c r="AL103" s="2">
        <v>0</v>
      </c>
      <c r="AM103" s="2">
        <v>0</v>
      </c>
      <c r="AN103" s="3">
        <f t="shared" si="4"/>
        <v>4531.1000000000004</v>
      </c>
      <c r="AO103">
        <f t="shared" si="5"/>
        <v>34043.15</v>
      </c>
      <c r="AP103">
        <f t="shared" si="6"/>
        <v>0</v>
      </c>
      <c r="AQ103" s="3">
        <f t="shared" si="7"/>
        <v>38574.25</v>
      </c>
    </row>
    <row r="104" spans="1:43" x14ac:dyDescent="0.25">
      <c r="A104" s="2">
        <v>10</v>
      </c>
      <c r="B104" s="2">
        <v>2018</v>
      </c>
      <c r="C104" s="2">
        <v>6</v>
      </c>
      <c r="D104" s="4">
        <v>1551.92</v>
      </c>
      <c r="E104" s="4">
        <v>2291.2199999999998</v>
      </c>
      <c r="F104" s="2">
        <v>634.29</v>
      </c>
      <c r="G104" s="2">
        <v>0</v>
      </c>
      <c r="H104" s="2">
        <v>0</v>
      </c>
      <c r="I104" s="2">
        <v>0</v>
      </c>
      <c r="J104" s="2">
        <v>0</v>
      </c>
      <c r="K104" s="2">
        <v>0</v>
      </c>
      <c r="L104" s="2">
        <v>0</v>
      </c>
      <c r="M104" s="2">
        <v>0</v>
      </c>
      <c r="N104" s="2">
        <v>0</v>
      </c>
      <c r="O104" s="2">
        <v>38.76</v>
      </c>
      <c r="P104" s="4">
        <v>1283.47</v>
      </c>
      <c r="Q104" s="4">
        <v>1812.28</v>
      </c>
      <c r="R104" s="2">
        <v>110.83</v>
      </c>
      <c r="S104" s="2">
        <v>0</v>
      </c>
      <c r="T104" s="2">
        <v>0</v>
      </c>
      <c r="U104" s="2">
        <v>0</v>
      </c>
      <c r="V104" s="2">
        <v>0</v>
      </c>
      <c r="W104" s="2">
        <v>0</v>
      </c>
      <c r="X104" s="2">
        <v>0</v>
      </c>
      <c r="Y104" s="2">
        <v>640.25</v>
      </c>
      <c r="Z104" s="4">
        <v>5411.64</v>
      </c>
      <c r="AA104" s="4">
        <v>3668.93</v>
      </c>
      <c r="AB104" s="4">
        <v>5936.39</v>
      </c>
      <c r="AC104" s="2">
        <v>0</v>
      </c>
      <c r="AD104" s="4">
        <v>13455.31</v>
      </c>
      <c r="AE104" s="2">
        <v>0</v>
      </c>
      <c r="AF104" s="2">
        <v>0</v>
      </c>
      <c r="AG104" s="2">
        <v>0</v>
      </c>
      <c r="AH104" s="2">
        <v>0</v>
      </c>
      <c r="AI104" s="2">
        <v>0</v>
      </c>
      <c r="AJ104" s="2">
        <v>0</v>
      </c>
      <c r="AK104" s="2">
        <v>0</v>
      </c>
      <c r="AL104" s="2">
        <v>0</v>
      </c>
      <c r="AM104" s="2">
        <v>0</v>
      </c>
      <c r="AN104" s="3">
        <f t="shared" si="4"/>
        <v>4477.43</v>
      </c>
      <c r="AO104">
        <f t="shared" si="5"/>
        <v>32357.86</v>
      </c>
      <c r="AP104">
        <f t="shared" si="6"/>
        <v>0</v>
      </c>
      <c r="AQ104" s="3">
        <f t="shared" si="7"/>
        <v>36835.29</v>
      </c>
    </row>
    <row r="105" spans="1:43" x14ac:dyDescent="0.25">
      <c r="A105" s="2">
        <v>10</v>
      </c>
      <c r="B105" s="2">
        <v>2018</v>
      </c>
      <c r="C105" s="2">
        <v>7</v>
      </c>
      <c r="D105" s="4">
        <v>1280.19</v>
      </c>
      <c r="E105" s="4">
        <v>2528.1799999999998</v>
      </c>
      <c r="F105" s="2">
        <v>891.9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37.979999999999997</v>
      </c>
      <c r="P105" s="4">
        <v>1186.05</v>
      </c>
      <c r="Q105" s="4">
        <v>1347.99</v>
      </c>
      <c r="R105" s="2">
        <v>176.67</v>
      </c>
      <c r="S105" s="2">
        <v>0</v>
      </c>
      <c r="T105" s="2">
        <v>0</v>
      </c>
      <c r="U105" s="2">
        <v>0</v>
      </c>
      <c r="V105" s="2">
        <v>0</v>
      </c>
      <c r="W105" s="2">
        <v>0</v>
      </c>
      <c r="X105" s="2">
        <v>0</v>
      </c>
      <c r="Y105" s="2">
        <v>736.96</v>
      </c>
      <c r="Z105" s="4">
        <v>4103.8</v>
      </c>
      <c r="AA105" s="4">
        <v>4148.22</v>
      </c>
      <c r="AB105" s="4">
        <v>5524.43</v>
      </c>
      <c r="AC105" s="2">
        <v>0</v>
      </c>
      <c r="AD105" s="4">
        <v>13394.68</v>
      </c>
      <c r="AE105" s="2">
        <v>0</v>
      </c>
      <c r="AF105" s="2">
        <v>0</v>
      </c>
      <c r="AG105" s="2">
        <v>0</v>
      </c>
      <c r="AH105" s="2">
        <v>0</v>
      </c>
      <c r="AI105" s="2">
        <v>0</v>
      </c>
      <c r="AJ105" s="2">
        <v>0</v>
      </c>
      <c r="AK105" s="2">
        <v>0</v>
      </c>
      <c r="AL105" s="2">
        <v>0</v>
      </c>
      <c r="AM105" s="2">
        <v>0</v>
      </c>
      <c r="AN105" s="3">
        <f t="shared" si="4"/>
        <v>4700.2699999999995</v>
      </c>
      <c r="AO105">
        <f t="shared" si="5"/>
        <v>30656.780000000002</v>
      </c>
      <c r="AP105">
        <f t="shared" si="6"/>
        <v>0</v>
      </c>
      <c r="AQ105" s="3">
        <f t="shared" si="7"/>
        <v>35357.050000000003</v>
      </c>
    </row>
    <row r="106" spans="1:43" x14ac:dyDescent="0.25">
      <c r="A106" s="2">
        <v>10</v>
      </c>
      <c r="B106" s="2">
        <v>2018</v>
      </c>
      <c r="C106" s="2">
        <v>8</v>
      </c>
      <c r="D106" s="4">
        <v>1246.01</v>
      </c>
      <c r="E106" s="4">
        <v>2431.39</v>
      </c>
      <c r="F106" s="2">
        <v>865.62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36.39</v>
      </c>
      <c r="P106" s="4">
        <v>1226.3499999999999</v>
      </c>
      <c r="Q106" s="4">
        <v>1134.33</v>
      </c>
      <c r="R106" s="2">
        <v>174.42</v>
      </c>
      <c r="S106" s="2">
        <v>0</v>
      </c>
      <c r="T106" s="2">
        <v>0</v>
      </c>
      <c r="U106" s="2">
        <v>0</v>
      </c>
      <c r="V106" s="2">
        <v>0</v>
      </c>
      <c r="W106" s="2">
        <v>0</v>
      </c>
      <c r="X106" s="2">
        <v>0</v>
      </c>
      <c r="Y106" s="2">
        <v>645.49</v>
      </c>
      <c r="Z106" s="4">
        <v>4081.24</v>
      </c>
      <c r="AA106" s="4">
        <v>3988.27</v>
      </c>
      <c r="AB106" s="4">
        <v>5437.58</v>
      </c>
      <c r="AC106" s="2">
        <v>0</v>
      </c>
      <c r="AD106" s="4">
        <v>13693.69</v>
      </c>
      <c r="AE106" s="2">
        <v>0</v>
      </c>
      <c r="AF106" s="2">
        <v>0</v>
      </c>
      <c r="AG106" s="2">
        <v>0</v>
      </c>
      <c r="AH106" s="2">
        <v>0</v>
      </c>
      <c r="AI106" s="2">
        <v>0</v>
      </c>
      <c r="AJ106" s="2">
        <v>0</v>
      </c>
      <c r="AK106" s="2">
        <v>0</v>
      </c>
      <c r="AL106" s="2">
        <v>0</v>
      </c>
      <c r="AM106" s="2">
        <v>0</v>
      </c>
      <c r="AN106" s="3">
        <f t="shared" si="4"/>
        <v>4543.0199999999995</v>
      </c>
      <c r="AO106">
        <f t="shared" si="5"/>
        <v>30417.760000000002</v>
      </c>
      <c r="AP106">
        <f t="shared" si="6"/>
        <v>0</v>
      </c>
      <c r="AQ106" s="3">
        <f t="shared" si="7"/>
        <v>34960.78</v>
      </c>
    </row>
    <row r="107" spans="1:43" x14ac:dyDescent="0.25">
      <c r="A107" s="2">
        <v>10</v>
      </c>
      <c r="B107" s="2">
        <v>2018</v>
      </c>
      <c r="C107" s="2">
        <v>9</v>
      </c>
      <c r="D107" s="4">
        <v>1251.3599999999999</v>
      </c>
      <c r="E107" s="4">
        <v>2458.54</v>
      </c>
      <c r="F107" s="2">
        <v>865.81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38.76</v>
      </c>
      <c r="P107" s="4">
        <v>1420.51</v>
      </c>
      <c r="Q107" s="4">
        <v>1395.22</v>
      </c>
      <c r="R107" s="2">
        <v>165.69</v>
      </c>
      <c r="S107" s="2">
        <v>0</v>
      </c>
      <c r="T107" s="2">
        <v>0</v>
      </c>
      <c r="U107" s="2">
        <v>0</v>
      </c>
      <c r="V107" s="2">
        <v>0</v>
      </c>
      <c r="W107" s="2">
        <v>0</v>
      </c>
      <c r="X107" s="2">
        <v>0</v>
      </c>
      <c r="Y107" s="2">
        <v>792.42</v>
      </c>
      <c r="Z107" s="4">
        <v>4693.29</v>
      </c>
      <c r="AA107" s="4">
        <v>4616.6099999999997</v>
      </c>
      <c r="AB107" s="4">
        <v>5504.54</v>
      </c>
      <c r="AC107" s="2">
        <v>0</v>
      </c>
      <c r="AD107" s="4">
        <v>13325.17</v>
      </c>
      <c r="AE107" s="2">
        <v>0</v>
      </c>
      <c r="AF107" s="2">
        <v>0</v>
      </c>
      <c r="AG107" s="2">
        <v>0</v>
      </c>
      <c r="AH107" s="2">
        <v>0</v>
      </c>
      <c r="AI107" s="2">
        <v>0</v>
      </c>
      <c r="AJ107" s="2">
        <v>0</v>
      </c>
      <c r="AK107" s="2">
        <v>0</v>
      </c>
      <c r="AL107" s="2">
        <v>0</v>
      </c>
      <c r="AM107" s="2">
        <v>0</v>
      </c>
      <c r="AN107" s="3">
        <f t="shared" si="4"/>
        <v>4575.7099999999991</v>
      </c>
      <c r="AO107">
        <f t="shared" si="5"/>
        <v>31952.21</v>
      </c>
      <c r="AP107">
        <f t="shared" si="6"/>
        <v>0</v>
      </c>
      <c r="AQ107" s="3">
        <f t="shared" si="7"/>
        <v>36527.919999999998</v>
      </c>
    </row>
    <row r="108" spans="1:43" x14ac:dyDescent="0.25">
      <c r="A108" s="2">
        <v>10</v>
      </c>
      <c r="B108" s="2">
        <v>2018</v>
      </c>
      <c r="C108" s="2">
        <v>10</v>
      </c>
      <c r="D108" s="4">
        <v>1247.0899999999999</v>
      </c>
      <c r="E108" s="4">
        <v>2425.04</v>
      </c>
      <c r="F108" s="2">
        <v>747.78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35.61</v>
      </c>
      <c r="P108" s="4">
        <v>1441.73</v>
      </c>
      <c r="Q108" s="4">
        <v>1140.6099999999999</v>
      </c>
      <c r="R108" s="2">
        <v>160.22999999999999</v>
      </c>
      <c r="S108" s="2">
        <v>0</v>
      </c>
      <c r="T108" s="2">
        <v>0</v>
      </c>
      <c r="U108" s="2">
        <v>0</v>
      </c>
      <c r="V108" s="2">
        <v>0</v>
      </c>
      <c r="W108" s="2">
        <v>0</v>
      </c>
      <c r="X108" s="2">
        <v>0</v>
      </c>
      <c r="Y108" s="2">
        <v>749.85</v>
      </c>
      <c r="Z108" s="4">
        <v>4159.53</v>
      </c>
      <c r="AA108" s="4">
        <v>4108.08</v>
      </c>
      <c r="AB108" s="4">
        <v>4820.8</v>
      </c>
      <c r="AC108" s="2">
        <v>0</v>
      </c>
      <c r="AD108" s="4">
        <v>14651.48</v>
      </c>
      <c r="AE108" s="2">
        <v>0</v>
      </c>
      <c r="AF108" s="2">
        <v>0</v>
      </c>
      <c r="AG108" s="2">
        <v>0</v>
      </c>
      <c r="AH108" s="2">
        <v>0</v>
      </c>
      <c r="AI108" s="2">
        <v>0</v>
      </c>
      <c r="AJ108" s="2">
        <v>0</v>
      </c>
      <c r="AK108" s="2">
        <v>0</v>
      </c>
      <c r="AL108" s="2">
        <v>0</v>
      </c>
      <c r="AM108" s="2">
        <v>0</v>
      </c>
      <c r="AN108" s="3">
        <f t="shared" si="4"/>
        <v>4419.91</v>
      </c>
      <c r="AO108">
        <f t="shared" si="5"/>
        <v>31267.919999999998</v>
      </c>
      <c r="AP108">
        <f t="shared" si="6"/>
        <v>0</v>
      </c>
      <c r="AQ108" s="3">
        <f t="shared" si="7"/>
        <v>35687.83</v>
      </c>
    </row>
    <row r="109" spans="1:43" x14ac:dyDescent="0.25">
      <c r="A109" s="2">
        <v>10</v>
      </c>
      <c r="B109" s="2">
        <v>2018</v>
      </c>
      <c r="C109" s="2">
        <v>11</v>
      </c>
      <c r="D109" s="4">
        <v>1253.94</v>
      </c>
      <c r="E109" s="4">
        <v>2467.4499999999998</v>
      </c>
      <c r="F109" s="2">
        <v>752.49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36.42</v>
      </c>
      <c r="P109" s="4">
        <v>1465.37</v>
      </c>
      <c r="Q109" s="4">
        <v>1240.1199999999999</v>
      </c>
      <c r="R109" s="2">
        <v>200.35</v>
      </c>
      <c r="S109" s="2">
        <v>0</v>
      </c>
      <c r="T109" s="2">
        <v>0</v>
      </c>
      <c r="U109" s="2">
        <v>0</v>
      </c>
      <c r="V109" s="2">
        <v>0</v>
      </c>
      <c r="W109" s="2">
        <v>0</v>
      </c>
      <c r="X109" s="2">
        <v>0</v>
      </c>
      <c r="Y109" s="2">
        <v>828.96</v>
      </c>
      <c r="Z109" s="4">
        <v>4343.55</v>
      </c>
      <c r="AA109" s="4">
        <v>4972.95</v>
      </c>
      <c r="AB109" s="4">
        <v>5265.51</v>
      </c>
      <c r="AC109" s="2">
        <v>0</v>
      </c>
      <c r="AD109" s="4">
        <v>15330.29</v>
      </c>
      <c r="AE109" s="2">
        <v>0</v>
      </c>
      <c r="AF109" s="2">
        <v>0</v>
      </c>
      <c r="AG109" s="2">
        <v>0</v>
      </c>
      <c r="AH109" s="2">
        <v>0</v>
      </c>
      <c r="AI109" s="2">
        <v>0</v>
      </c>
      <c r="AJ109" s="2">
        <v>0</v>
      </c>
      <c r="AK109" s="2">
        <v>0</v>
      </c>
      <c r="AL109" s="2">
        <v>0</v>
      </c>
      <c r="AM109" s="2">
        <v>0</v>
      </c>
      <c r="AN109" s="3">
        <f t="shared" si="4"/>
        <v>4473.88</v>
      </c>
      <c r="AO109">
        <f t="shared" si="5"/>
        <v>33683.520000000004</v>
      </c>
      <c r="AP109">
        <f t="shared" si="6"/>
        <v>0</v>
      </c>
      <c r="AQ109" s="3">
        <f t="shared" si="7"/>
        <v>38157.4</v>
      </c>
    </row>
    <row r="110" spans="1:43" x14ac:dyDescent="0.25">
      <c r="A110" s="2">
        <v>10</v>
      </c>
      <c r="B110" s="2">
        <v>2018</v>
      </c>
      <c r="C110" s="2">
        <v>12</v>
      </c>
      <c r="D110" s="4">
        <v>1289.9100000000001</v>
      </c>
      <c r="E110" s="4">
        <v>2620.48</v>
      </c>
      <c r="F110" s="2">
        <v>796.44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36.049999999999997</v>
      </c>
      <c r="P110" s="4">
        <v>1559.01</v>
      </c>
      <c r="Q110" s="4">
        <v>1170.75</v>
      </c>
      <c r="R110" s="2">
        <v>182.72</v>
      </c>
      <c r="S110" s="2">
        <v>0</v>
      </c>
      <c r="T110" s="2">
        <v>0</v>
      </c>
      <c r="U110" s="2">
        <v>0</v>
      </c>
      <c r="V110" s="2">
        <v>0</v>
      </c>
      <c r="W110" s="2">
        <v>0</v>
      </c>
      <c r="X110" s="2">
        <v>0</v>
      </c>
      <c r="Y110" s="2">
        <v>844.74</v>
      </c>
      <c r="Z110" s="4">
        <v>5151.29</v>
      </c>
      <c r="AA110" s="4">
        <v>6354.59</v>
      </c>
      <c r="AB110" s="4">
        <v>6185.89</v>
      </c>
      <c r="AC110" s="2">
        <v>0</v>
      </c>
      <c r="AD110" s="4">
        <v>17093.61</v>
      </c>
      <c r="AE110" s="2">
        <v>0</v>
      </c>
      <c r="AF110" s="2">
        <v>0</v>
      </c>
      <c r="AG110" s="2">
        <v>0</v>
      </c>
      <c r="AH110" s="2">
        <v>0</v>
      </c>
      <c r="AI110" s="2">
        <v>0</v>
      </c>
      <c r="AJ110" s="2">
        <v>0</v>
      </c>
      <c r="AK110" s="2">
        <v>0</v>
      </c>
      <c r="AL110" s="2">
        <v>0</v>
      </c>
      <c r="AM110" s="2">
        <v>0</v>
      </c>
      <c r="AN110" s="3">
        <f t="shared" si="4"/>
        <v>4706.83</v>
      </c>
      <c r="AO110">
        <f t="shared" si="5"/>
        <v>38578.65</v>
      </c>
      <c r="AP110">
        <f t="shared" si="6"/>
        <v>0</v>
      </c>
      <c r="AQ110" s="3">
        <f t="shared" si="7"/>
        <v>43285.48</v>
      </c>
    </row>
    <row r="111" spans="1:43" x14ac:dyDescent="0.25">
      <c r="A111" s="2">
        <v>11</v>
      </c>
      <c r="B111" s="2">
        <v>2018</v>
      </c>
      <c r="C111" s="2">
        <v>1</v>
      </c>
      <c r="D111" s="4">
        <v>151514.84</v>
      </c>
      <c r="E111" s="4">
        <v>350557.46</v>
      </c>
      <c r="F111" s="4">
        <v>406090.73</v>
      </c>
      <c r="G111" s="2">
        <v>961.9</v>
      </c>
      <c r="H111" s="4">
        <v>52994.98</v>
      </c>
      <c r="I111" s="4">
        <v>2833.8</v>
      </c>
      <c r="J111" s="2">
        <v>0</v>
      </c>
      <c r="K111" s="4">
        <v>36861.81</v>
      </c>
      <c r="L111" s="4">
        <v>23011.88</v>
      </c>
      <c r="M111" s="2">
        <v>0</v>
      </c>
      <c r="N111" s="2">
        <v>230.73</v>
      </c>
      <c r="O111" s="4">
        <v>2000.72</v>
      </c>
      <c r="P111" s="4">
        <v>19036.990000000002</v>
      </c>
      <c r="Q111" s="4">
        <v>28406.61</v>
      </c>
      <c r="R111" s="4">
        <v>10639.31</v>
      </c>
      <c r="S111" s="4">
        <v>2013.95</v>
      </c>
      <c r="T111" s="2">
        <v>0</v>
      </c>
      <c r="U111" s="2">
        <v>0</v>
      </c>
      <c r="V111" s="4">
        <v>10014.93</v>
      </c>
      <c r="W111" s="2">
        <v>0</v>
      </c>
      <c r="X111" s="4">
        <v>1158.17</v>
      </c>
      <c r="Y111" s="4">
        <v>25797.23</v>
      </c>
      <c r="Z111" s="4">
        <v>212038.75</v>
      </c>
      <c r="AA111" s="4">
        <v>236240.65</v>
      </c>
      <c r="AB111" s="4">
        <v>73813.02</v>
      </c>
      <c r="AC111" s="4">
        <v>90729.07</v>
      </c>
      <c r="AD111" s="4">
        <v>49311.77</v>
      </c>
      <c r="AE111" s="2">
        <v>0</v>
      </c>
      <c r="AF111" s="2">
        <v>0</v>
      </c>
      <c r="AG111" s="4">
        <v>11655.37</v>
      </c>
      <c r="AH111" s="4">
        <v>60132.36</v>
      </c>
      <c r="AI111" s="2">
        <v>0</v>
      </c>
      <c r="AJ111" s="2">
        <v>0</v>
      </c>
      <c r="AK111" s="2">
        <v>0</v>
      </c>
      <c r="AL111" s="2">
        <v>0</v>
      </c>
      <c r="AM111" s="2">
        <v>0</v>
      </c>
      <c r="AN111" s="3">
        <f t="shared" si="4"/>
        <v>1024827.4</v>
      </c>
      <c r="AO111">
        <f t="shared" si="5"/>
        <v>761431.90000000014</v>
      </c>
      <c r="AP111">
        <f t="shared" si="6"/>
        <v>71787.73</v>
      </c>
      <c r="AQ111" s="3">
        <f t="shared" si="7"/>
        <v>1858047.0300000003</v>
      </c>
    </row>
    <row r="112" spans="1:43" x14ac:dyDescent="0.25">
      <c r="A112" s="2">
        <v>11</v>
      </c>
      <c r="B112" s="2">
        <v>2018</v>
      </c>
      <c r="C112" s="2">
        <v>2</v>
      </c>
      <c r="D112" s="4">
        <v>149868.88</v>
      </c>
      <c r="E112" s="4">
        <v>337392.58</v>
      </c>
      <c r="F112" s="4">
        <v>373540.08</v>
      </c>
      <c r="G112" s="2">
        <v>966.32</v>
      </c>
      <c r="H112" s="4">
        <v>46125.94</v>
      </c>
      <c r="I112" s="4">
        <v>2009.13</v>
      </c>
      <c r="J112" s="2">
        <v>0</v>
      </c>
      <c r="K112" s="4">
        <v>34509.160000000003</v>
      </c>
      <c r="L112" s="4">
        <v>20470.41</v>
      </c>
      <c r="M112" s="2">
        <v>0</v>
      </c>
      <c r="N112" s="2">
        <v>193.49</v>
      </c>
      <c r="O112" s="4">
        <v>2536.94</v>
      </c>
      <c r="P112" s="4">
        <v>21174.29</v>
      </c>
      <c r="Q112" s="4">
        <v>25012.04</v>
      </c>
      <c r="R112" s="4">
        <v>12040.38</v>
      </c>
      <c r="S112" s="4">
        <v>1691.89</v>
      </c>
      <c r="T112" s="2">
        <v>0</v>
      </c>
      <c r="U112" s="2">
        <v>0</v>
      </c>
      <c r="V112" s="4">
        <v>7350</v>
      </c>
      <c r="W112" s="2">
        <v>0</v>
      </c>
      <c r="X112" s="4">
        <v>1119.02</v>
      </c>
      <c r="Y112" s="4">
        <v>26775.62</v>
      </c>
      <c r="Z112" s="4">
        <v>204322.68</v>
      </c>
      <c r="AA112" s="4">
        <v>217923.27</v>
      </c>
      <c r="AB112" s="4">
        <v>56026.85</v>
      </c>
      <c r="AC112" s="4">
        <v>80361.27</v>
      </c>
      <c r="AD112" s="4">
        <v>48608.45</v>
      </c>
      <c r="AE112" s="2">
        <v>0</v>
      </c>
      <c r="AF112" s="2">
        <v>0</v>
      </c>
      <c r="AG112" s="4">
        <v>1625.78</v>
      </c>
      <c r="AH112" s="4">
        <v>60393.71</v>
      </c>
      <c r="AI112" s="2">
        <v>0</v>
      </c>
      <c r="AJ112" s="2">
        <v>0</v>
      </c>
      <c r="AK112" s="2">
        <v>0</v>
      </c>
      <c r="AL112" s="2">
        <v>0</v>
      </c>
      <c r="AM112" s="2">
        <v>0</v>
      </c>
      <c r="AN112" s="3">
        <f t="shared" si="4"/>
        <v>964882.50000000012</v>
      </c>
      <c r="AO112">
        <f t="shared" si="5"/>
        <v>705136.19</v>
      </c>
      <c r="AP112">
        <f t="shared" si="6"/>
        <v>62019.49</v>
      </c>
      <c r="AQ112" s="3">
        <f t="shared" si="7"/>
        <v>1732038.18</v>
      </c>
    </row>
    <row r="113" spans="1:43" x14ac:dyDescent="0.25">
      <c r="A113" s="2">
        <v>11</v>
      </c>
      <c r="B113" s="2">
        <v>2018</v>
      </c>
      <c r="C113" s="2">
        <v>3</v>
      </c>
      <c r="D113" s="4">
        <v>143682.47</v>
      </c>
      <c r="E113" s="4">
        <v>308261.58</v>
      </c>
      <c r="F113" s="4">
        <v>366089.24</v>
      </c>
      <c r="G113" s="4">
        <v>1009.93</v>
      </c>
      <c r="H113" s="4">
        <v>39826.54</v>
      </c>
      <c r="I113" s="4">
        <v>1846.35</v>
      </c>
      <c r="J113" s="2">
        <v>0</v>
      </c>
      <c r="K113" s="4">
        <v>24380.49</v>
      </c>
      <c r="L113" s="4">
        <v>14931.66</v>
      </c>
      <c r="M113" s="2">
        <v>0</v>
      </c>
      <c r="N113" s="2">
        <v>197.1</v>
      </c>
      <c r="O113" s="4">
        <v>1807.21</v>
      </c>
      <c r="P113" s="4">
        <v>17243.53</v>
      </c>
      <c r="Q113" s="4">
        <v>26537.38</v>
      </c>
      <c r="R113" s="4">
        <v>9535.0499999999993</v>
      </c>
      <c r="S113" s="4">
        <v>1457.21</v>
      </c>
      <c r="T113" s="2">
        <v>0</v>
      </c>
      <c r="U113" s="2">
        <v>0</v>
      </c>
      <c r="V113" s="4">
        <v>6516.53</v>
      </c>
      <c r="W113" s="2">
        <v>0</v>
      </c>
      <c r="X113" s="4">
        <v>1088.8900000000001</v>
      </c>
      <c r="Y113" s="4">
        <v>24275.13</v>
      </c>
      <c r="Z113" s="4">
        <v>192342.86</v>
      </c>
      <c r="AA113" s="4">
        <v>205887.58</v>
      </c>
      <c r="AB113" s="4">
        <v>55852.77</v>
      </c>
      <c r="AC113" s="4">
        <v>92732.66</v>
      </c>
      <c r="AD113" s="4">
        <v>46891.26</v>
      </c>
      <c r="AE113" s="2">
        <v>0</v>
      </c>
      <c r="AF113" s="2">
        <v>0</v>
      </c>
      <c r="AG113" s="2">
        <v>0</v>
      </c>
      <c r="AH113" s="4">
        <v>92181.27</v>
      </c>
      <c r="AI113" s="2">
        <v>0</v>
      </c>
      <c r="AJ113" s="2">
        <v>0</v>
      </c>
      <c r="AK113" s="2">
        <v>0</v>
      </c>
      <c r="AL113" s="2">
        <v>0</v>
      </c>
      <c r="AM113" s="2">
        <v>0</v>
      </c>
      <c r="AN113" s="3">
        <f t="shared" si="4"/>
        <v>900028.26000000013</v>
      </c>
      <c r="AO113">
        <f t="shared" si="5"/>
        <v>682365.16</v>
      </c>
      <c r="AP113">
        <f t="shared" si="6"/>
        <v>92181.27</v>
      </c>
      <c r="AQ113" s="3">
        <f t="shared" si="7"/>
        <v>1674574.6900000002</v>
      </c>
    </row>
    <row r="114" spans="1:43" x14ac:dyDescent="0.25">
      <c r="A114" s="2">
        <v>11</v>
      </c>
      <c r="B114" s="2">
        <v>2018</v>
      </c>
      <c r="C114" s="2">
        <v>4</v>
      </c>
      <c r="D114" s="4">
        <v>145232.74</v>
      </c>
      <c r="E114" s="4">
        <v>315935.53000000003</v>
      </c>
      <c r="F114" s="4">
        <v>384155.05</v>
      </c>
      <c r="G114" s="2">
        <v>996.1</v>
      </c>
      <c r="H114" s="4">
        <v>36906.870000000003</v>
      </c>
      <c r="I114" s="4">
        <v>1542.68</v>
      </c>
      <c r="J114" s="2">
        <v>75</v>
      </c>
      <c r="K114" s="4">
        <v>23343.22</v>
      </c>
      <c r="L114" s="4">
        <v>15125.62</v>
      </c>
      <c r="M114" s="2">
        <v>0</v>
      </c>
      <c r="N114" s="2">
        <v>214.37</v>
      </c>
      <c r="O114" s="4">
        <v>1719.79</v>
      </c>
      <c r="P114" s="4">
        <v>17595.27</v>
      </c>
      <c r="Q114" s="4">
        <v>27154.49</v>
      </c>
      <c r="R114" s="4">
        <v>10492.15</v>
      </c>
      <c r="S114" s="4">
        <v>1488.88</v>
      </c>
      <c r="T114" s="2">
        <v>0</v>
      </c>
      <c r="U114" s="2">
        <v>0</v>
      </c>
      <c r="V114" s="4">
        <v>6558.2</v>
      </c>
      <c r="W114" s="2">
        <v>0</v>
      </c>
      <c r="X114" s="4">
        <v>1471.46</v>
      </c>
      <c r="Y114" s="4">
        <v>24848.3</v>
      </c>
      <c r="Z114" s="4">
        <v>191425.15</v>
      </c>
      <c r="AA114" s="4">
        <v>207200.21</v>
      </c>
      <c r="AB114" s="4">
        <v>55186.38</v>
      </c>
      <c r="AC114" s="4">
        <v>76185.77</v>
      </c>
      <c r="AD114" s="4">
        <v>35848.01</v>
      </c>
      <c r="AE114" s="2">
        <v>0</v>
      </c>
      <c r="AF114" s="2">
        <v>0</v>
      </c>
      <c r="AG114" s="2">
        <v>0</v>
      </c>
      <c r="AH114" s="4">
        <v>87102.27</v>
      </c>
      <c r="AI114" s="2">
        <v>0</v>
      </c>
      <c r="AJ114" s="2">
        <v>0</v>
      </c>
      <c r="AK114" s="2">
        <v>0</v>
      </c>
      <c r="AL114" s="2">
        <v>0</v>
      </c>
      <c r="AM114" s="2">
        <v>0</v>
      </c>
      <c r="AN114" s="3">
        <f t="shared" si="4"/>
        <v>923312.81</v>
      </c>
      <c r="AO114">
        <f t="shared" si="5"/>
        <v>657388.43000000005</v>
      </c>
      <c r="AP114">
        <f t="shared" si="6"/>
        <v>87102.27</v>
      </c>
      <c r="AQ114" s="3">
        <f t="shared" si="7"/>
        <v>1667803.5100000002</v>
      </c>
    </row>
    <row r="115" spans="1:43" x14ac:dyDescent="0.25">
      <c r="A115" s="2">
        <v>11</v>
      </c>
      <c r="B115" s="2">
        <v>2018</v>
      </c>
      <c r="C115" s="2">
        <v>5</v>
      </c>
      <c r="D115" s="4">
        <v>136266.51</v>
      </c>
      <c r="E115" s="4">
        <v>292391.67999999999</v>
      </c>
      <c r="F115" s="4">
        <v>333245.96999999997</v>
      </c>
      <c r="G115" s="2">
        <v>944.67</v>
      </c>
      <c r="H115" s="4">
        <v>25352.46</v>
      </c>
      <c r="I115" s="4">
        <v>1152.3499999999999</v>
      </c>
      <c r="J115" s="2">
        <v>376.02</v>
      </c>
      <c r="K115" s="4">
        <v>15278.1</v>
      </c>
      <c r="L115" s="4">
        <v>11270.22</v>
      </c>
      <c r="M115" s="2">
        <v>0</v>
      </c>
      <c r="N115" s="2">
        <v>197.1</v>
      </c>
      <c r="O115" s="4">
        <v>1720.88</v>
      </c>
      <c r="P115" s="4">
        <v>16142.11</v>
      </c>
      <c r="Q115" s="4">
        <v>26624.25</v>
      </c>
      <c r="R115" s="4">
        <v>7319.3</v>
      </c>
      <c r="S115" s="2">
        <v>0</v>
      </c>
      <c r="T115" s="2">
        <v>0</v>
      </c>
      <c r="U115" s="2">
        <v>0</v>
      </c>
      <c r="V115" s="4">
        <v>6598.48</v>
      </c>
      <c r="W115" s="2">
        <v>0</v>
      </c>
      <c r="X115" s="4">
        <v>1082.81</v>
      </c>
      <c r="Y115" s="4">
        <v>21630.54</v>
      </c>
      <c r="Z115" s="4">
        <v>170564.14</v>
      </c>
      <c r="AA115" s="4">
        <v>184765.81</v>
      </c>
      <c r="AB115" s="4">
        <v>51953.53</v>
      </c>
      <c r="AC115" s="4">
        <v>64309.1</v>
      </c>
      <c r="AD115" s="4">
        <v>54502.35</v>
      </c>
      <c r="AE115" s="2">
        <v>0</v>
      </c>
      <c r="AF115" s="2">
        <v>0</v>
      </c>
      <c r="AG115" s="4">
        <v>2246.9899999999998</v>
      </c>
      <c r="AH115" s="4">
        <v>68491.17</v>
      </c>
      <c r="AI115" s="2">
        <v>0</v>
      </c>
      <c r="AJ115" s="2">
        <v>0</v>
      </c>
      <c r="AK115" s="2">
        <v>0</v>
      </c>
      <c r="AL115" s="2">
        <v>0</v>
      </c>
      <c r="AM115" s="2">
        <v>0</v>
      </c>
      <c r="AN115" s="3">
        <f t="shared" si="4"/>
        <v>816277.97999999986</v>
      </c>
      <c r="AO115">
        <f t="shared" si="5"/>
        <v>607410.4</v>
      </c>
      <c r="AP115">
        <f t="shared" si="6"/>
        <v>70738.16</v>
      </c>
      <c r="AQ115" s="3">
        <f t="shared" si="7"/>
        <v>1494426.5399999998</v>
      </c>
    </row>
    <row r="116" spans="1:43" x14ac:dyDescent="0.25">
      <c r="A116" s="2">
        <v>11</v>
      </c>
      <c r="B116" s="2">
        <v>2018</v>
      </c>
      <c r="C116" s="2">
        <v>6</v>
      </c>
      <c r="D116" s="4">
        <v>134015.59</v>
      </c>
      <c r="E116" s="4">
        <v>285557.57</v>
      </c>
      <c r="F116" s="4">
        <v>307149.62</v>
      </c>
      <c r="G116" s="2">
        <v>940</v>
      </c>
      <c r="H116" s="4">
        <v>18513.169999999998</v>
      </c>
      <c r="I116" s="2">
        <v>721.61</v>
      </c>
      <c r="J116" s="4">
        <v>1655.52</v>
      </c>
      <c r="K116" s="4">
        <v>10490.17</v>
      </c>
      <c r="L116" s="4">
        <v>6572.45</v>
      </c>
      <c r="M116" s="2">
        <v>0</v>
      </c>
      <c r="N116" s="2">
        <v>204.08</v>
      </c>
      <c r="O116" s="4">
        <v>1909.16</v>
      </c>
      <c r="P116" s="4">
        <v>16227.63</v>
      </c>
      <c r="Q116" s="4">
        <v>21703.759999999998</v>
      </c>
      <c r="R116" s="4">
        <v>6347.31</v>
      </c>
      <c r="S116" s="2">
        <v>0</v>
      </c>
      <c r="T116" s="2">
        <v>0</v>
      </c>
      <c r="U116" s="2">
        <v>0</v>
      </c>
      <c r="V116" s="4">
        <v>7429.55</v>
      </c>
      <c r="W116" s="2">
        <v>0</v>
      </c>
      <c r="X116" s="4">
        <v>1035.54</v>
      </c>
      <c r="Y116" s="4">
        <v>20178.18</v>
      </c>
      <c r="Z116" s="4">
        <v>165226.72</v>
      </c>
      <c r="AA116" s="4">
        <v>176718.74</v>
      </c>
      <c r="AB116" s="4">
        <v>57232.87</v>
      </c>
      <c r="AC116" s="4">
        <v>74767.69</v>
      </c>
      <c r="AD116" s="4">
        <v>36226.339999999997</v>
      </c>
      <c r="AE116" s="2">
        <v>0</v>
      </c>
      <c r="AF116" s="2">
        <v>0</v>
      </c>
      <c r="AG116" s="2">
        <v>0</v>
      </c>
      <c r="AH116" s="4">
        <v>62566.82</v>
      </c>
      <c r="AI116" s="2">
        <v>0</v>
      </c>
      <c r="AJ116" s="2">
        <v>0</v>
      </c>
      <c r="AK116" s="2">
        <v>0</v>
      </c>
      <c r="AL116" s="2">
        <v>0</v>
      </c>
      <c r="AM116" s="2">
        <v>0</v>
      </c>
      <c r="AN116" s="3">
        <f t="shared" si="4"/>
        <v>765615.70000000007</v>
      </c>
      <c r="AO116">
        <f t="shared" si="5"/>
        <v>585207.56999999995</v>
      </c>
      <c r="AP116">
        <f t="shared" si="6"/>
        <v>62566.82</v>
      </c>
      <c r="AQ116" s="3">
        <f t="shared" si="7"/>
        <v>1413390.09</v>
      </c>
    </row>
    <row r="117" spans="1:43" x14ac:dyDescent="0.25">
      <c r="A117" s="2">
        <v>11</v>
      </c>
      <c r="B117" s="2">
        <v>2018</v>
      </c>
      <c r="C117" s="2">
        <v>7</v>
      </c>
      <c r="D117" s="4">
        <v>128606.41</v>
      </c>
      <c r="E117" s="4">
        <v>285562.33</v>
      </c>
      <c r="F117" s="4">
        <v>282215.09999999998</v>
      </c>
      <c r="G117" s="2">
        <v>960</v>
      </c>
      <c r="H117" s="4">
        <v>14035.78</v>
      </c>
      <c r="I117" s="2">
        <v>251.3</v>
      </c>
      <c r="J117" s="4">
        <v>2561.75</v>
      </c>
      <c r="K117" s="4">
        <v>7343.17</v>
      </c>
      <c r="L117" s="4">
        <v>4839.3999999999996</v>
      </c>
      <c r="M117" s="2">
        <v>0</v>
      </c>
      <c r="N117" s="2">
        <v>185.41</v>
      </c>
      <c r="O117" s="4">
        <v>1925.89</v>
      </c>
      <c r="P117" s="4">
        <v>15054.96</v>
      </c>
      <c r="Q117" s="4">
        <v>20976.01</v>
      </c>
      <c r="R117" s="4">
        <v>5997.91</v>
      </c>
      <c r="S117" s="2">
        <v>0</v>
      </c>
      <c r="T117" s="2">
        <v>0</v>
      </c>
      <c r="U117" s="2">
        <v>0</v>
      </c>
      <c r="V117" s="4">
        <v>6824.49</v>
      </c>
      <c r="W117" s="2">
        <v>0</v>
      </c>
      <c r="X117" s="4">
        <v>1030.22</v>
      </c>
      <c r="Y117" s="4">
        <v>18229.04</v>
      </c>
      <c r="Z117" s="4">
        <v>154526.21</v>
      </c>
      <c r="AA117" s="4">
        <v>157294.6</v>
      </c>
      <c r="AB117" s="4">
        <v>47286.9</v>
      </c>
      <c r="AC117" s="4">
        <v>67883.710000000006</v>
      </c>
      <c r="AD117" s="4">
        <v>35755.89</v>
      </c>
      <c r="AE117" s="2">
        <v>0</v>
      </c>
      <c r="AF117" s="2">
        <v>0</v>
      </c>
      <c r="AG117" s="2">
        <v>0</v>
      </c>
      <c r="AH117" s="4">
        <v>65954.539999999994</v>
      </c>
      <c r="AI117" s="2">
        <v>0</v>
      </c>
      <c r="AJ117" s="2">
        <v>0</v>
      </c>
      <c r="AK117" s="2">
        <v>0</v>
      </c>
      <c r="AL117" s="2">
        <v>0</v>
      </c>
      <c r="AM117" s="2">
        <v>0</v>
      </c>
      <c r="AN117" s="3">
        <f t="shared" si="4"/>
        <v>726375.24000000011</v>
      </c>
      <c r="AO117">
        <f t="shared" si="5"/>
        <v>532971.24</v>
      </c>
      <c r="AP117">
        <f t="shared" si="6"/>
        <v>65954.539999999994</v>
      </c>
      <c r="AQ117" s="3">
        <f t="shared" si="7"/>
        <v>1325301.02</v>
      </c>
    </row>
    <row r="118" spans="1:43" x14ac:dyDescent="0.25">
      <c r="A118" s="2">
        <v>11</v>
      </c>
      <c r="B118" s="2">
        <v>2018</v>
      </c>
      <c r="C118" s="2">
        <v>8</v>
      </c>
      <c r="D118" s="4">
        <v>127880.17</v>
      </c>
      <c r="E118" s="4">
        <v>282019.77</v>
      </c>
      <c r="F118" s="4">
        <v>280630.26</v>
      </c>
      <c r="G118" s="4">
        <v>1040</v>
      </c>
      <c r="H118" s="4">
        <v>14187.65</v>
      </c>
      <c r="I118" s="2">
        <v>301.91000000000003</v>
      </c>
      <c r="J118" s="4">
        <v>2267.5500000000002</v>
      </c>
      <c r="K118" s="4">
        <v>7075.6</v>
      </c>
      <c r="L118" s="4">
        <v>4205.78</v>
      </c>
      <c r="M118" s="2">
        <v>0</v>
      </c>
      <c r="N118" s="2">
        <v>226.68</v>
      </c>
      <c r="O118" s="4">
        <v>1827.25</v>
      </c>
      <c r="P118" s="4">
        <v>14651.52</v>
      </c>
      <c r="Q118" s="4">
        <v>19898.2</v>
      </c>
      <c r="R118" s="4">
        <v>5514.11</v>
      </c>
      <c r="S118" s="2">
        <v>0</v>
      </c>
      <c r="T118" s="2">
        <v>0</v>
      </c>
      <c r="U118" s="2">
        <v>0</v>
      </c>
      <c r="V118" s="4">
        <v>-5490.11</v>
      </c>
      <c r="W118" s="2">
        <v>0</v>
      </c>
      <c r="X118" s="4">
        <v>1025.92</v>
      </c>
      <c r="Y118" s="4">
        <v>18550.96</v>
      </c>
      <c r="Z118" s="4">
        <v>149566.10999999999</v>
      </c>
      <c r="AA118" s="4">
        <v>152489.10999999999</v>
      </c>
      <c r="AB118" s="4">
        <v>51373.46</v>
      </c>
      <c r="AC118" s="4">
        <v>67235.570000000007</v>
      </c>
      <c r="AD118" s="4">
        <v>41691.9</v>
      </c>
      <c r="AE118" s="2">
        <v>0</v>
      </c>
      <c r="AF118" s="2">
        <v>0</v>
      </c>
      <c r="AG118" s="2">
        <v>0</v>
      </c>
      <c r="AH118" s="4">
        <v>58906.45</v>
      </c>
      <c r="AI118" s="2">
        <v>0</v>
      </c>
      <c r="AJ118" s="2">
        <v>0</v>
      </c>
      <c r="AK118" s="2">
        <v>0</v>
      </c>
      <c r="AL118" s="2">
        <v>0</v>
      </c>
      <c r="AM118" s="2">
        <v>0</v>
      </c>
      <c r="AN118" s="3">
        <f t="shared" si="4"/>
        <v>719608.69000000006</v>
      </c>
      <c r="AO118">
        <f t="shared" si="5"/>
        <v>518560.68000000005</v>
      </c>
      <c r="AP118">
        <f t="shared" si="6"/>
        <v>58906.45</v>
      </c>
      <c r="AQ118" s="3">
        <f t="shared" si="7"/>
        <v>1297075.82</v>
      </c>
    </row>
    <row r="119" spans="1:43" x14ac:dyDescent="0.25">
      <c r="A119" s="2">
        <v>11</v>
      </c>
      <c r="B119" s="2">
        <v>2018</v>
      </c>
      <c r="C119" s="2">
        <v>9</v>
      </c>
      <c r="D119" s="4">
        <v>129738.15</v>
      </c>
      <c r="E119" s="4">
        <v>288569.3</v>
      </c>
      <c r="F119" s="4">
        <v>295780.5</v>
      </c>
      <c r="G119" s="4">
        <v>1043.67</v>
      </c>
      <c r="H119" s="4">
        <v>14546.22</v>
      </c>
      <c r="I119" s="2">
        <v>378.51</v>
      </c>
      <c r="J119" s="4">
        <v>2867.89</v>
      </c>
      <c r="K119" s="4">
        <v>7429.21</v>
      </c>
      <c r="L119" s="4">
        <v>5080.91</v>
      </c>
      <c r="M119" s="2">
        <v>0</v>
      </c>
      <c r="N119" s="2">
        <v>224.01</v>
      </c>
      <c r="O119" s="4">
        <v>2029.47</v>
      </c>
      <c r="P119" s="4">
        <v>16194.37</v>
      </c>
      <c r="Q119" s="4">
        <v>22912.91</v>
      </c>
      <c r="R119" s="4">
        <v>5748.43</v>
      </c>
      <c r="S119" s="4">
        <v>2452.56</v>
      </c>
      <c r="T119" s="2">
        <v>0</v>
      </c>
      <c r="U119" s="2">
        <v>0</v>
      </c>
      <c r="V119" s="4">
        <v>6822.36</v>
      </c>
      <c r="W119" s="2">
        <v>0</v>
      </c>
      <c r="X119" s="4">
        <v>1049.95</v>
      </c>
      <c r="Y119" s="4">
        <v>20282.419999999998</v>
      </c>
      <c r="Z119" s="4">
        <v>162747.65</v>
      </c>
      <c r="AA119" s="4">
        <v>159844.93</v>
      </c>
      <c r="AB119" s="4">
        <v>52967.19</v>
      </c>
      <c r="AC119" s="4">
        <v>67084.789999999994</v>
      </c>
      <c r="AD119" s="4">
        <v>41459.339999999997</v>
      </c>
      <c r="AE119" s="2">
        <v>0</v>
      </c>
      <c r="AF119" s="2">
        <v>0</v>
      </c>
      <c r="AG119" s="2">
        <v>338.58</v>
      </c>
      <c r="AH119" s="4">
        <v>74093.649999999994</v>
      </c>
      <c r="AI119" s="2">
        <v>0</v>
      </c>
      <c r="AJ119" s="2">
        <v>0</v>
      </c>
      <c r="AK119" s="2">
        <v>0</v>
      </c>
      <c r="AL119" s="2">
        <v>0</v>
      </c>
      <c r="AM119" s="2">
        <v>0</v>
      </c>
      <c r="AN119" s="3">
        <f t="shared" si="4"/>
        <v>745434.36</v>
      </c>
      <c r="AO119">
        <f t="shared" si="5"/>
        <v>561820.38</v>
      </c>
      <c r="AP119">
        <f t="shared" si="6"/>
        <v>74432.23</v>
      </c>
      <c r="AQ119" s="3">
        <f t="shared" si="7"/>
        <v>1381686.97</v>
      </c>
    </row>
    <row r="120" spans="1:43" x14ac:dyDescent="0.25">
      <c r="A120" s="2">
        <v>11</v>
      </c>
      <c r="B120" s="2">
        <v>2018</v>
      </c>
      <c r="C120" s="2">
        <v>10</v>
      </c>
      <c r="D120" s="4">
        <v>128472.77</v>
      </c>
      <c r="E120" s="4">
        <v>283912.27</v>
      </c>
      <c r="F120" s="4">
        <v>297029.21999999997</v>
      </c>
      <c r="G120" s="4">
        <v>1040</v>
      </c>
      <c r="H120" s="4">
        <v>15365.08</v>
      </c>
      <c r="I120" s="2">
        <v>422.65</v>
      </c>
      <c r="J120" s="4">
        <v>2111.7600000000002</v>
      </c>
      <c r="K120" s="4">
        <v>7515.37</v>
      </c>
      <c r="L120" s="4">
        <v>5506.09</v>
      </c>
      <c r="M120" s="2">
        <v>0</v>
      </c>
      <c r="N120" s="2">
        <v>198.66</v>
      </c>
      <c r="O120" s="4">
        <v>2029.06</v>
      </c>
      <c r="P120" s="4">
        <v>15741.93</v>
      </c>
      <c r="Q120" s="4">
        <v>20230.259999999998</v>
      </c>
      <c r="R120" s="4">
        <v>6792.54</v>
      </c>
      <c r="S120" s="4">
        <v>2011.57</v>
      </c>
      <c r="T120" s="2">
        <v>0</v>
      </c>
      <c r="U120" s="2">
        <v>0</v>
      </c>
      <c r="V120" s="4">
        <v>5885.03</v>
      </c>
      <c r="W120" s="2">
        <v>0</v>
      </c>
      <c r="X120" s="4">
        <v>1021.37</v>
      </c>
      <c r="Y120" s="4">
        <v>19108.3</v>
      </c>
      <c r="Z120" s="4">
        <v>153089.63</v>
      </c>
      <c r="AA120" s="4">
        <v>147905.88</v>
      </c>
      <c r="AB120" s="4">
        <v>50135.54</v>
      </c>
      <c r="AC120" s="4">
        <v>72459.95</v>
      </c>
      <c r="AD120" s="4">
        <v>41265.08</v>
      </c>
      <c r="AE120" s="2">
        <v>0</v>
      </c>
      <c r="AF120" s="2">
        <v>0</v>
      </c>
      <c r="AG120" s="4">
        <v>3461.8</v>
      </c>
      <c r="AH120" s="4">
        <v>63519.7</v>
      </c>
      <c r="AI120" s="2">
        <v>0</v>
      </c>
      <c r="AJ120" s="2">
        <v>0</v>
      </c>
      <c r="AK120" s="2">
        <v>0</v>
      </c>
      <c r="AL120" s="2">
        <v>0</v>
      </c>
      <c r="AM120" s="2">
        <v>0</v>
      </c>
      <c r="AN120" s="3">
        <f t="shared" si="4"/>
        <v>741375.21</v>
      </c>
      <c r="AO120">
        <f t="shared" si="5"/>
        <v>537874.79999999993</v>
      </c>
      <c r="AP120">
        <f t="shared" si="6"/>
        <v>66981.5</v>
      </c>
      <c r="AQ120" s="3">
        <f t="shared" si="7"/>
        <v>1346231.5099999998</v>
      </c>
    </row>
    <row r="121" spans="1:43" x14ac:dyDescent="0.25">
      <c r="A121" s="2">
        <v>11</v>
      </c>
      <c r="B121" s="2">
        <v>2018</v>
      </c>
      <c r="C121" s="2">
        <v>11</v>
      </c>
      <c r="D121" s="4">
        <v>132087.72</v>
      </c>
      <c r="E121" s="4">
        <v>292183.21000000002</v>
      </c>
      <c r="F121" s="4">
        <v>338273.06</v>
      </c>
      <c r="G121" s="4">
        <v>1045.8699999999999</v>
      </c>
      <c r="H121" s="4">
        <v>26658.41</v>
      </c>
      <c r="I121" s="2">
        <v>922.01</v>
      </c>
      <c r="J121" s="4">
        <v>1457.21</v>
      </c>
      <c r="K121" s="4">
        <v>14072.87</v>
      </c>
      <c r="L121" s="4">
        <v>10822.29</v>
      </c>
      <c r="M121" s="2">
        <v>166.01</v>
      </c>
      <c r="N121" s="2">
        <v>216.6</v>
      </c>
      <c r="O121" s="4">
        <v>2107.87</v>
      </c>
      <c r="P121" s="4">
        <v>16713.490000000002</v>
      </c>
      <c r="Q121" s="4">
        <v>23621.8</v>
      </c>
      <c r="R121" s="4">
        <v>6499.25</v>
      </c>
      <c r="S121" s="2">
        <v>442.53</v>
      </c>
      <c r="T121" s="2">
        <v>0</v>
      </c>
      <c r="U121" s="2">
        <v>0</v>
      </c>
      <c r="V121" s="4">
        <v>6358.11</v>
      </c>
      <c r="W121" s="2">
        <v>0</v>
      </c>
      <c r="X121" s="4">
        <v>1045.1300000000001</v>
      </c>
      <c r="Y121" s="4">
        <v>20180.72</v>
      </c>
      <c r="Z121" s="4">
        <v>166510.25</v>
      </c>
      <c r="AA121" s="4">
        <v>174660.28</v>
      </c>
      <c r="AB121" s="4">
        <v>56247.92</v>
      </c>
      <c r="AC121" s="4">
        <v>75062.13</v>
      </c>
      <c r="AD121" s="4">
        <v>45265.63</v>
      </c>
      <c r="AE121" s="2">
        <v>0</v>
      </c>
      <c r="AF121" s="2">
        <v>0</v>
      </c>
      <c r="AG121" s="2">
        <v>0</v>
      </c>
      <c r="AH121" s="4">
        <v>57952.22</v>
      </c>
      <c r="AI121" s="2">
        <v>0</v>
      </c>
      <c r="AJ121" s="2">
        <v>0</v>
      </c>
      <c r="AK121" s="2">
        <v>0</v>
      </c>
      <c r="AL121" s="2">
        <v>0</v>
      </c>
      <c r="AM121" s="2">
        <v>0</v>
      </c>
      <c r="AN121" s="3">
        <f t="shared" si="4"/>
        <v>817688.66</v>
      </c>
      <c r="AO121">
        <f t="shared" si="5"/>
        <v>594931.71000000008</v>
      </c>
      <c r="AP121">
        <f t="shared" si="6"/>
        <v>57952.22</v>
      </c>
      <c r="AQ121" s="3">
        <f t="shared" si="7"/>
        <v>1470572.59</v>
      </c>
    </row>
    <row r="122" spans="1:43" x14ac:dyDescent="0.25">
      <c r="A122" s="2">
        <v>11</v>
      </c>
      <c r="B122" s="2">
        <v>2018</v>
      </c>
      <c r="C122" s="2">
        <v>12</v>
      </c>
      <c r="D122" s="4">
        <v>138511.44</v>
      </c>
      <c r="E122" s="4">
        <v>314305.96999999997</v>
      </c>
      <c r="F122" s="4">
        <v>393729.26</v>
      </c>
      <c r="G122" s="4">
        <v>1080</v>
      </c>
      <c r="H122" s="4">
        <v>42857.26</v>
      </c>
      <c r="I122" s="4">
        <v>1298.8</v>
      </c>
      <c r="J122" s="4">
        <v>1569.36</v>
      </c>
      <c r="K122" s="4">
        <v>28171.94</v>
      </c>
      <c r="L122" s="4">
        <v>20576.099999999999</v>
      </c>
      <c r="M122" s="2">
        <v>239.05</v>
      </c>
      <c r="N122" s="2">
        <v>191.68</v>
      </c>
      <c r="O122" s="4">
        <v>2036.72</v>
      </c>
      <c r="P122" s="4">
        <v>18153.43</v>
      </c>
      <c r="Q122" s="4">
        <v>28041.1</v>
      </c>
      <c r="R122" s="4">
        <v>7105.69</v>
      </c>
      <c r="S122" s="4">
        <v>2275.46</v>
      </c>
      <c r="T122" s="2">
        <v>310.8</v>
      </c>
      <c r="U122" s="2">
        <v>0</v>
      </c>
      <c r="V122" s="4">
        <v>6198.45</v>
      </c>
      <c r="W122" s="2">
        <v>0</v>
      </c>
      <c r="X122" s="4">
        <v>1091.9100000000001</v>
      </c>
      <c r="Y122" s="4">
        <v>23822.99</v>
      </c>
      <c r="Z122" s="4">
        <v>191198.61</v>
      </c>
      <c r="AA122" s="4">
        <v>202109.86</v>
      </c>
      <c r="AB122" s="4">
        <v>68082</v>
      </c>
      <c r="AC122" s="4">
        <v>74556.63</v>
      </c>
      <c r="AD122" s="4">
        <v>45116.97</v>
      </c>
      <c r="AE122" s="2">
        <v>0</v>
      </c>
      <c r="AF122" s="2">
        <v>0</v>
      </c>
      <c r="AG122" s="2">
        <v>0</v>
      </c>
      <c r="AH122" s="4">
        <v>83692.929999999993</v>
      </c>
      <c r="AI122" s="2">
        <v>0</v>
      </c>
      <c r="AJ122" s="2">
        <v>0</v>
      </c>
      <c r="AK122" s="2">
        <v>0</v>
      </c>
      <c r="AL122" s="2">
        <v>0</v>
      </c>
      <c r="AM122" s="2">
        <v>0</v>
      </c>
      <c r="AN122" s="3">
        <f t="shared" si="4"/>
        <v>942339.17999999993</v>
      </c>
      <c r="AO122">
        <f t="shared" si="5"/>
        <v>670292.29999999993</v>
      </c>
      <c r="AP122">
        <f t="shared" si="6"/>
        <v>83692.929999999993</v>
      </c>
      <c r="AQ122" s="3">
        <f t="shared" si="7"/>
        <v>1696324.41</v>
      </c>
    </row>
    <row r="123" spans="1:43" x14ac:dyDescent="0.25">
      <c r="A123" s="2">
        <v>13</v>
      </c>
      <c r="B123" s="2">
        <v>2018</v>
      </c>
      <c r="C123" s="2">
        <v>1</v>
      </c>
      <c r="D123" s="4">
        <v>42381.23</v>
      </c>
      <c r="E123" s="4">
        <v>91315.09</v>
      </c>
      <c r="F123" s="4">
        <v>205096</v>
      </c>
      <c r="G123" s="4">
        <v>2204.83</v>
      </c>
      <c r="H123" s="4">
        <v>41570.49</v>
      </c>
      <c r="I123" s="4">
        <v>2417.31</v>
      </c>
      <c r="J123" s="2">
        <v>0</v>
      </c>
      <c r="K123" s="4">
        <v>1287.0999999999999</v>
      </c>
      <c r="L123" s="4">
        <v>3464.72</v>
      </c>
      <c r="M123" s="4">
        <v>1561.91</v>
      </c>
      <c r="N123" s="2">
        <v>53.79</v>
      </c>
      <c r="O123" s="4">
        <v>1099</v>
      </c>
      <c r="P123" s="4">
        <v>5888.04</v>
      </c>
      <c r="Q123" s="4">
        <v>10476.66</v>
      </c>
      <c r="R123" s="4">
        <v>5600.11</v>
      </c>
      <c r="S123" s="4">
        <v>4792.16</v>
      </c>
      <c r="T123" s="2">
        <v>0</v>
      </c>
      <c r="U123" s="2">
        <v>0</v>
      </c>
      <c r="V123" s="2">
        <v>162.26</v>
      </c>
      <c r="W123" s="2">
        <v>0</v>
      </c>
      <c r="X123" s="2">
        <v>70</v>
      </c>
      <c r="Y123" s="4">
        <v>3973.67</v>
      </c>
      <c r="Z123" s="4">
        <v>57052.42</v>
      </c>
      <c r="AA123" s="4">
        <v>85473.54</v>
      </c>
      <c r="AB123" s="4">
        <v>22084.63</v>
      </c>
      <c r="AC123" s="4">
        <v>16608.75</v>
      </c>
      <c r="AD123" s="2">
        <v>0</v>
      </c>
      <c r="AE123" s="2">
        <v>0</v>
      </c>
      <c r="AF123" s="2">
        <v>0</v>
      </c>
      <c r="AG123" s="2">
        <v>0</v>
      </c>
      <c r="AH123" s="2">
        <v>0</v>
      </c>
      <c r="AI123" s="2">
        <v>0</v>
      </c>
      <c r="AJ123" s="2">
        <v>0</v>
      </c>
      <c r="AK123" s="4">
        <v>84276.45</v>
      </c>
      <c r="AL123" s="2">
        <v>822.51</v>
      </c>
      <c r="AM123" s="2">
        <v>0</v>
      </c>
      <c r="AN123" s="3">
        <f t="shared" si="4"/>
        <v>391298.67999999993</v>
      </c>
      <c r="AO123">
        <f t="shared" si="5"/>
        <v>213335.02999999997</v>
      </c>
      <c r="AP123">
        <f t="shared" si="6"/>
        <v>85098.959999999992</v>
      </c>
      <c r="AQ123" s="3">
        <f t="shared" si="7"/>
        <v>689732.66999999993</v>
      </c>
    </row>
    <row r="124" spans="1:43" x14ac:dyDescent="0.25">
      <c r="A124" s="2">
        <v>13</v>
      </c>
      <c r="B124" s="2">
        <v>2018</v>
      </c>
      <c r="C124" s="2">
        <v>2</v>
      </c>
      <c r="D124" s="4">
        <v>41717.56</v>
      </c>
      <c r="E124" s="4">
        <v>86858.12</v>
      </c>
      <c r="F124" s="4">
        <v>169980.98</v>
      </c>
      <c r="G124" s="4">
        <v>2085.17</v>
      </c>
      <c r="H124" s="4">
        <v>33343.81</v>
      </c>
      <c r="I124" s="4">
        <v>1713.09</v>
      </c>
      <c r="J124" s="2">
        <v>0</v>
      </c>
      <c r="K124" s="4">
        <v>1382.98</v>
      </c>
      <c r="L124" s="4">
        <v>2988.72</v>
      </c>
      <c r="M124" s="4">
        <v>1540.71</v>
      </c>
      <c r="N124" s="2">
        <v>53.79</v>
      </c>
      <c r="O124" s="4">
        <v>1085</v>
      </c>
      <c r="P124" s="4">
        <v>5586.64</v>
      </c>
      <c r="Q124" s="4">
        <v>9240.2999999999993</v>
      </c>
      <c r="R124" s="4">
        <v>5117.99</v>
      </c>
      <c r="S124" s="4">
        <v>4700.3100000000004</v>
      </c>
      <c r="T124" s="2">
        <v>0</v>
      </c>
      <c r="U124" s="2">
        <v>0</v>
      </c>
      <c r="V124" s="2">
        <v>152.68</v>
      </c>
      <c r="W124" s="2">
        <v>0</v>
      </c>
      <c r="X124" s="2">
        <v>70</v>
      </c>
      <c r="Y124" s="4">
        <v>3958.98</v>
      </c>
      <c r="Z124" s="4">
        <v>56432.46</v>
      </c>
      <c r="AA124" s="4">
        <v>82263.13</v>
      </c>
      <c r="AB124" s="4">
        <v>22970.33</v>
      </c>
      <c r="AC124" s="4">
        <v>16828.14</v>
      </c>
      <c r="AD124" s="2">
        <v>0</v>
      </c>
      <c r="AE124" s="2">
        <v>0</v>
      </c>
      <c r="AF124" s="2">
        <v>0</v>
      </c>
      <c r="AG124" s="2">
        <v>0</v>
      </c>
      <c r="AH124" s="2">
        <v>0</v>
      </c>
      <c r="AI124" s="2">
        <v>0</v>
      </c>
      <c r="AJ124" s="2">
        <v>0</v>
      </c>
      <c r="AK124" s="4">
        <v>82140.600000000006</v>
      </c>
      <c r="AL124" s="4">
        <v>1093.4000000000001</v>
      </c>
      <c r="AM124" s="2">
        <v>0</v>
      </c>
      <c r="AN124" s="3">
        <f t="shared" si="4"/>
        <v>341611.14</v>
      </c>
      <c r="AO124">
        <f t="shared" si="5"/>
        <v>208459.75</v>
      </c>
      <c r="AP124">
        <f t="shared" si="6"/>
        <v>83234</v>
      </c>
      <c r="AQ124" s="3">
        <f t="shared" si="7"/>
        <v>633304.89</v>
      </c>
    </row>
    <row r="125" spans="1:43" x14ac:dyDescent="0.25">
      <c r="A125" s="2">
        <v>13</v>
      </c>
      <c r="B125" s="2">
        <v>2018</v>
      </c>
      <c r="C125" s="2">
        <v>3</v>
      </c>
      <c r="D125" s="4">
        <v>40392.86</v>
      </c>
      <c r="E125" s="4">
        <v>87168.87</v>
      </c>
      <c r="F125" s="4">
        <v>178937.65</v>
      </c>
      <c r="G125" s="4">
        <v>2056.2199999999998</v>
      </c>
      <c r="H125" s="4">
        <v>33217.82</v>
      </c>
      <c r="I125" s="4">
        <v>1582.14</v>
      </c>
      <c r="J125" s="2">
        <v>0</v>
      </c>
      <c r="K125" s="2">
        <v>322.22000000000003</v>
      </c>
      <c r="L125" s="4">
        <v>2585.5300000000002</v>
      </c>
      <c r="M125" s="4">
        <v>1079.4100000000001</v>
      </c>
      <c r="N125" s="2">
        <v>53.79</v>
      </c>
      <c r="O125" s="4">
        <v>1091.8800000000001</v>
      </c>
      <c r="P125" s="4">
        <v>5232.78</v>
      </c>
      <c r="Q125" s="4">
        <v>9307.82</v>
      </c>
      <c r="R125" s="4">
        <v>5562.7</v>
      </c>
      <c r="S125" s="4">
        <v>4517.54</v>
      </c>
      <c r="T125" s="2">
        <v>0</v>
      </c>
      <c r="U125" s="2">
        <v>0</v>
      </c>
      <c r="V125" s="2">
        <v>155.66</v>
      </c>
      <c r="W125" s="2">
        <v>0</v>
      </c>
      <c r="X125" s="2">
        <v>70</v>
      </c>
      <c r="Y125" s="4">
        <v>3239.6</v>
      </c>
      <c r="Z125" s="4">
        <v>58713.52</v>
      </c>
      <c r="AA125" s="4">
        <v>84525.78</v>
      </c>
      <c r="AB125" s="4">
        <v>22767.79</v>
      </c>
      <c r="AC125" s="4">
        <v>16857.36</v>
      </c>
      <c r="AD125" s="2">
        <v>0</v>
      </c>
      <c r="AE125" s="2">
        <v>0</v>
      </c>
      <c r="AF125" s="2">
        <v>0</v>
      </c>
      <c r="AG125" s="2">
        <v>0</v>
      </c>
      <c r="AH125" s="2">
        <v>0</v>
      </c>
      <c r="AI125" s="2">
        <v>0</v>
      </c>
      <c r="AJ125" s="2">
        <v>0</v>
      </c>
      <c r="AK125" s="4">
        <v>85610.18</v>
      </c>
      <c r="AL125" s="2">
        <v>830.51</v>
      </c>
      <c r="AM125" s="2">
        <v>0</v>
      </c>
      <c r="AN125" s="3">
        <f t="shared" si="4"/>
        <v>347342.72</v>
      </c>
      <c r="AO125">
        <f t="shared" si="5"/>
        <v>212096.22000000003</v>
      </c>
      <c r="AP125">
        <f t="shared" si="6"/>
        <v>86440.689999999988</v>
      </c>
      <c r="AQ125" s="3">
        <f t="shared" si="7"/>
        <v>645879.62999999989</v>
      </c>
    </row>
    <row r="126" spans="1:43" x14ac:dyDescent="0.25">
      <c r="A126" s="2">
        <v>13</v>
      </c>
      <c r="B126" s="2">
        <v>2018</v>
      </c>
      <c r="C126" s="2">
        <v>4</v>
      </c>
      <c r="D126" s="4">
        <v>40587.89</v>
      </c>
      <c r="E126" s="4">
        <v>86698.57</v>
      </c>
      <c r="F126" s="4">
        <v>173158.14</v>
      </c>
      <c r="G126" s="4">
        <v>2451.4899999999998</v>
      </c>
      <c r="H126" s="4">
        <v>30920.49</v>
      </c>
      <c r="I126" s="2">
        <v>693.17</v>
      </c>
      <c r="J126" s="2">
        <v>0</v>
      </c>
      <c r="K126" s="2">
        <v>760.9</v>
      </c>
      <c r="L126" s="4">
        <v>2270.61</v>
      </c>
      <c r="M126" s="4">
        <v>1069.3</v>
      </c>
      <c r="N126" s="2">
        <v>45.11</v>
      </c>
      <c r="O126" s="4">
        <v>1085</v>
      </c>
      <c r="P126" s="4">
        <v>5107.75</v>
      </c>
      <c r="Q126" s="4">
        <v>8901.5</v>
      </c>
      <c r="R126" s="4">
        <v>6009.57</v>
      </c>
      <c r="S126" s="4">
        <v>4409.78</v>
      </c>
      <c r="T126" s="2">
        <v>0</v>
      </c>
      <c r="U126" s="2">
        <v>0</v>
      </c>
      <c r="V126" s="2">
        <v>156.88999999999999</v>
      </c>
      <c r="W126" s="2">
        <v>0</v>
      </c>
      <c r="X126" s="2">
        <v>70</v>
      </c>
      <c r="Y126" s="4">
        <v>3251.34</v>
      </c>
      <c r="Z126" s="4">
        <v>56558.37</v>
      </c>
      <c r="AA126" s="4">
        <v>82144.92</v>
      </c>
      <c r="AB126" s="4">
        <v>20870.939999999999</v>
      </c>
      <c r="AC126" s="4">
        <v>16299.34</v>
      </c>
      <c r="AD126" s="2">
        <v>0</v>
      </c>
      <c r="AE126" s="2">
        <v>0</v>
      </c>
      <c r="AF126" s="2">
        <v>0</v>
      </c>
      <c r="AG126" s="2">
        <v>0</v>
      </c>
      <c r="AH126" s="2">
        <v>0</v>
      </c>
      <c r="AI126" s="2">
        <v>0</v>
      </c>
      <c r="AJ126" s="2">
        <v>0</v>
      </c>
      <c r="AK126" s="4">
        <v>71054.399999999994</v>
      </c>
      <c r="AL126" s="2">
        <v>809.46</v>
      </c>
      <c r="AM126" s="2">
        <v>0</v>
      </c>
      <c r="AN126" s="3">
        <f t="shared" si="4"/>
        <v>338610.56</v>
      </c>
      <c r="AO126">
        <f t="shared" si="5"/>
        <v>204910.50999999998</v>
      </c>
      <c r="AP126">
        <f t="shared" si="6"/>
        <v>71863.86</v>
      </c>
      <c r="AQ126" s="3">
        <f t="shared" si="7"/>
        <v>615384.92999999993</v>
      </c>
    </row>
    <row r="127" spans="1:43" x14ac:dyDescent="0.25">
      <c r="A127" s="2">
        <v>13</v>
      </c>
      <c r="B127" s="2">
        <v>2018</v>
      </c>
      <c r="C127" s="2">
        <v>5</v>
      </c>
      <c r="D127" s="4">
        <v>38480.32</v>
      </c>
      <c r="E127" s="4">
        <v>82061.39</v>
      </c>
      <c r="F127" s="4">
        <v>145273.68</v>
      </c>
      <c r="G127" s="4">
        <v>2245.15</v>
      </c>
      <c r="H127" s="4">
        <v>20960.759999999998</v>
      </c>
      <c r="I127" s="4">
        <v>1593.88</v>
      </c>
      <c r="J127" s="2">
        <v>0</v>
      </c>
      <c r="K127" s="2">
        <v>383.1</v>
      </c>
      <c r="L127" s="4">
        <v>1941.8</v>
      </c>
      <c r="M127" s="2">
        <v>895.77</v>
      </c>
      <c r="N127" s="2">
        <v>45.11</v>
      </c>
      <c r="O127" s="4">
        <v>1085</v>
      </c>
      <c r="P127" s="4">
        <v>4885.59</v>
      </c>
      <c r="Q127" s="4">
        <v>8300.64</v>
      </c>
      <c r="R127" s="4">
        <v>4462.53</v>
      </c>
      <c r="S127" s="4">
        <v>2947.52</v>
      </c>
      <c r="T127" s="2">
        <v>0</v>
      </c>
      <c r="U127" s="2">
        <v>0</v>
      </c>
      <c r="V127" s="2">
        <v>147.71</v>
      </c>
      <c r="W127" s="2">
        <v>0</v>
      </c>
      <c r="X127" s="2">
        <v>70</v>
      </c>
      <c r="Y127" s="4">
        <v>3239.96</v>
      </c>
      <c r="Z127" s="4">
        <v>53841.29</v>
      </c>
      <c r="AA127" s="4">
        <v>77375.210000000006</v>
      </c>
      <c r="AB127" s="4">
        <v>20852.73</v>
      </c>
      <c r="AC127" s="4">
        <v>15526.06</v>
      </c>
      <c r="AD127" s="2">
        <v>0</v>
      </c>
      <c r="AE127" s="2">
        <v>0</v>
      </c>
      <c r="AF127" s="2">
        <v>0</v>
      </c>
      <c r="AG127" s="2">
        <v>0</v>
      </c>
      <c r="AH127" s="2">
        <v>0</v>
      </c>
      <c r="AI127" s="2">
        <v>0</v>
      </c>
      <c r="AJ127" s="2">
        <v>0</v>
      </c>
      <c r="AK127" s="4">
        <v>91006.58</v>
      </c>
      <c r="AL127" s="2">
        <v>617.94000000000005</v>
      </c>
      <c r="AM127" s="2">
        <v>0</v>
      </c>
      <c r="AN127" s="3">
        <f t="shared" si="4"/>
        <v>293835.85000000003</v>
      </c>
      <c r="AO127">
        <f t="shared" si="5"/>
        <v>192779.35</v>
      </c>
      <c r="AP127">
        <f t="shared" si="6"/>
        <v>91624.52</v>
      </c>
      <c r="AQ127" s="3">
        <f t="shared" si="7"/>
        <v>578239.72000000009</v>
      </c>
    </row>
    <row r="128" spans="1:43" x14ac:dyDescent="0.25">
      <c r="A128" s="2">
        <v>13</v>
      </c>
      <c r="B128" s="2">
        <v>2018</v>
      </c>
      <c r="C128" s="2">
        <v>6</v>
      </c>
      <c r="D128" s="4">
        <v>37834.78</v>
      </c>
      <c r="E128" s="4">
        <v>81128.66</v>
      </c>
      <c r="F128" s="4">
        <v>134777.82</v>
      </c>
      <c r="G128" s="4">
        <v>2310.1999999999998</v>
      </c>
      <c r="H128" s="4">
        <v>16710.689999999999</v>
      </c>
      <c r="I128" s="4">
        <v>1051.8599999999999</v>
      </c>
      <c r="J128" s="2">
        <v>0</v>
      </c>
      <c r="K128" s="2">
        <v>247.95</v>
      </c>
      <c r="L128" s="4">
        <v>1858.76</v>
      </c>
      <c r="M128" s="2">
        <v>827.2</v>
      </c>
      <c r="N128" s="2">
        <v>53.79</v>
      </c>
      <c r="O128" s="4">
        <v>1120</v>
      </c>
      <c r="P128" s="4">
        <v>5565.17</v>
      </c>
      <c r="Q128" s="4">
        <v>7829.33</v>
      </c>
      <c r="R128" s="4">
        <v>5741.78</v>
      </c>
      <c r="S128" s="4">
        <v>2929.52</v>
      </c>
      <c r="T128" s="2">
        <v>0</v>
      </c>
      <c r="U128" s="2">
        <v>0</v>
      </c>
      <c r="V128" s="2">
        <v>168.37</v>
      </c>
      <c r="W128" s="2">
        <v>0</v>
      </c>
      <c r="X128" s="2">
        <v>70</v>
      </c>
      <c r="Y128" s="4">
        <v>3037.53</v>
      </c>
      <c r="Z128" s="4">
        <v>52624.92</v>
      </c>
      <c r="AA128" s="4">
        <v>73348</v>
      </c>
      <c r="AB128" s="4">
        <v>22027.23</v>
      </c>
      <c r="AC128" s="4">
        <v>14127.59</v>
      </c>
      <c r="AD128" s="2">
        <v>0</v>
      </c>
      <c r="AE128" s="2">
        <v>0</v>
      </c>
      <c r="AF128" s="2">
        <v>0</v>
      </c>
      <c r="AG128" s="2">
        <v>0</v>
      </c>
      <c r="AH128" s="2">
        <v>0</v>
      </c>
      <c r="AI128" s="2">
        <v>0</v>
      </c>
      <c r="AJ128" s="2">
        <v>0</v>
      </c>
      <c r="AK128" s="4">
        <v>32248.03</v>
      </c>
      <c r="AL128" s="2">
        <v>526.58000000000004</v>
      </c>
      <c r="AM128" s="2">
        <v>0</v>
      </c>
      <c r="AN128" s="3">
        <f t="shared" si="4"/>
        <v>276747.92000000004</v>
      </c>
      <c r="AO128">
        <f t="shared" si="5"/>
        <v>188643.23</v>
      </c>
      <c r="AP128">
        <f t="shared" si="6"/>
        <v>32774.61</v>
      </c>
      <c r="AQ128" s="3">
        <f t="shared" si="7"/>
        <v>498165.76000000001</v>
      </c>
    </row>
    <row r="129" spans="1:43" x14ac:dyDescent="0.25">
      <c r="A129" s="2">
        <v>13</v>
      </c>
      <c r="B129" s="2">
        <v>2018</v>
      </c>
      <c r="C129" s="2">
        <v>7</v>
      </c>
      <c r="D129" s="4">
        <v>35677.449999999997</v>
      </c>
      <c r="E129" s="4">
        <v>78084.539999999994</v>
      </c>
      <c r="F129" s="4">
        <v>124569.08</v>
      </c>
      <c r="G129" s="4">
        <v>2069.42</v>
      </c>
      <c r="H129" s="4">
        <v>12744.2</v>
      </c>
      <c r="I129" s="2">
        <v>523.49</v>
      </c>
      <c r="J129" s="2">
        <v>0</v>
      </c>
      <c r="K129" s="2">
        <v>176.61</v>
      </c>
      <c r="L129" s="4">
        <v>1833.7</v>
      </c>
      <c r="M129" s="2">
        <v>0</v>
      </c>
      <c r="N129" s="2">
        <v>53.79</v>
      </c>
      <c r="O129" s="4">
        <v>1031.71</v>
      </c>
      <c r="P129" s="4">
        <v>4771.7700000000004</v>
      </c>
      <c r="Q129" s="4">
        <v>8022.62</v>
      </c>
      <c r="R129" s="4">
        <v>5232.16</v>
      </c>
      <c r="S129" s="4">
        <v>2998.09</v>
      </c>
      <c r="T129" s="2">
        <v>0</v>
      </c>
      <c r="U129" s="2">
        <v>0</v>
      </c>
      <c r="V129" s="2">
        <v>162.85</v>
      </c>
      <c r="W129" s="2">
        <v>0</v>
      </c>
      <c r="X129" s="2">
        <v>70</v>
      </c>
      <c r="Y129" s="4">
        <v>3318.44</v>
      </c>
      <c r="Z129" s="4">
        <v>54664.45</v>
      </c>
      <c r="AA129" s="4">
        <v>73721.14</v>
      </c>
      <c r="AB129" s="4">
        <v>24348.85</v>
      </c>
      <c r="AC129" s="4">
        <v>10876.39</v>
      </c>
      <c r="AD129" s="2">
        <v>0</v>
      </c>
      <c r="AE129" s="2">
        <v>0</v>
      </c>
      <c r="AF129" s="2">
        <v>0</v>
      </c>
      <c r="AG129" s="2">
        <v>0</v>
      </c>
      <c r="AH129" s="2">
        <v>0</v>
      </c>
      <c r="AI129" s="2">
        <v>0</v>
      </c>
      <c r="AJ129" s="2">
        <v>0</v>
      </c>
      <c r="AK129" s="4">
        <v>24021.919999999998</v>
      </c>
      <c r="AL129" s="2">
        <v>447.92</v>
      </c>
      <c r="AM129" s="2">
        <v>0</v>
      </c>
      <c r="AN129" s="3">
        <f t="shared" si="4"/>
        <v>255678.49000000002</v>
      </c>
      <c r="AO129">
        <f t="shared" si="5"/>
        <v>189272.26</v>
      </c>
      <c r="AP129">
        <f t="shared" si="6"/>
        <v>24469.839999999997</v>
      </c>
      <c r="AQ129" s="3">
        <f t="shared" si="7"/>
        <v>469420.58999999997</v>
      </c>
    </row>
    <row r="130" spans="1:43" x14ac:dyDescent="0.25">
      <c r="A130" s="2">
        <v>13</v>
      </c>
      <c r="B130" s="2">
        <v>2018</v>
      </c>
      <c r="C130" s="2">
        <v>8</v>
      </c>
      <c r="D130" s="4">
        <v>35273.22</v>
      </c>
      <c r="E130" s="4">
        <v>76866.03</v>
      </c>
      <c r="F130" s="4">
        <v>120405.49</v>
      </c>
      <c r="G130" s="4">
        <v>1968.02</v>
      </c>
      <c r="H130" s="4">
        <v>11842.71</v>
      </c>
      <c r="I130" s="2">
        <v>486.85</v>
      </c>
      <c r="J130" s="2">
        <v>0</v>
      </c>
      <c r="K130" s="2">
        <v>162.91</v>
      </c>
      <c r="L130" s="4">
        <v>1371.57</v>
      </c>
      <c r="M130" s="2">
        <v>0</v>
      </c>
      <c r="N130" s="2">
        <v>53.79</v>
      </c>
      <c r="O130" s="4">
        <v>1068.71</v>
      </c>
      <c r="P130" s="4">
        <v>4736.99</v>
      </c>
      <c r="Q130" s="4">
        <v>8347.3799999999992</v>
      </c>
      <c r="R130" s="4">
        <v>5042.7700000000004</v>
      </c>
      <c r="S130" s="4">
        <v>2677</v>
      </c>
      <c r="T130" s="2">
        <v>0</v>
      </c>
      <c r="U130" s="2">
        <v>0</v>
      </c>
      <c r="V130" s="2">
        <v>152.72999999999999</v>
      </c>
      <c r="W130" s="2">
        <v>0</v>
      </c>
      <c r="X130" s="2">
        <v>70</v>
      </c>
      <c r="Y130" s="4">
        <v>2969.64</v>
      </c>
      <c r="Z130" s="4">
        <v>52313.93</v>
      </c>
      <c r="AA130" s="4">
        <v>68902.64</v>
      </c>
      <c r="AB130" s="4">
        <v>22571.47</v>
      </c>
      <c r="AC130" s="4">
        <v>9858</v>
      </c>
      <c r="AD130" s="2">
        <v>0</v>
      </c>
      <c r="AE130" s="2">
        <v>0</v>
      </c>
      <c r="AF130" s="2">
        <v>0</v>
      </c>
      <c r="AG130" s="2">
        <v>0</v>
      </c>
      <c r="AH130" s="2">
        <v>0</v>
      </c>
      <c r="AI130" s="2">
        <v>0</v>
      </c>
      <c r="AJ130" s="2">
        <v>0</v>
      </c>
      <c r="AK130" s="4">
        <v>25367.599999999999</v>
      </c>
      <c r="AL130" s="2">
        <v>362.78</v>
      </c>
      <c r="AM130" s="2">
        <v>0</v>
      </c>
      <c r="AN130" s="3">
        <f t="shared" si="4"/>
        <v>248376.8</v>
      </c>
      <c r="AO130">
        <f t="shared" si="5"/>
        <v>178765.05000000002</v>
      </c>
      <c r="AP130">
        <f t="shared" si="6"/>
        <v>25730.379999999997</v>
      </c>
      <c r="AQ130" s="3">
        <f t="shared" si="7"/>
        <v>452872.23</v>
      </c>
    </row>
    <row r="131" spans="1:43" x14ac:dyDescent="0.25">
      <c r="A131" s="2">
        <v>13</v>
      </c>
      <c r="B131" s="2">
        <v>2018</v>
      </c>
      <c r="C131" s="2">
        <v>9</v>
      </c>
      <c r="D131" s="4">
        <v>39612.18</v>
      </c>
      <c r="E131" s="4">
        <v>85434.74</v>
      </c>
      <c r="F131" s="4">
        <v>133366.97</v>
      </c>
      <c r="G131" s="4">
        <v>2427.1</v>
      </c>
      <c r="H131" s="4">
        <v>14610.37</v>
      </c>
      <c r="I131" s="2">
        <v>485.28</v>
      </c>
      <c r="J131" s="2">
        <v>0</v>
      </c>
      <c r="K131" s="2">
        <v>198</v>
      </c>
      <c r="L131" s="4">
        <v>2006.68</v>
      </c>
      <c r="M131" s="2">
        <v>0</v>
      </c>
      <c r="N131" s="2">
        <v>53.79</v>
      </c>
      <c r="O131" s="4">
        <v>1179.49</v>
      </c>
      <c r="P131" s="4">
        <v>5462.55</v>
      </c>
      <c r="Q131" s="4">
        <v>9160.59</v>
      </c>
      <c r="R131" s="4">
        <v>5423.33</v>
      </c>
      <c r="S131" s="4">
        <v>3422.58</v>
      </c>
      <c r="T131" s="2">
        <v>0</v>
      </c>
      <c r="U131" s="2">
        <v>0</v>
      </c>
      <c r="V131" s="2">
        <v>162</v>
      </c>
      <c r="W131" s="2">
        <v>0</v>
      </c>
      <c r="X131" s="2">
        <v>79.33</v>
      </c>
      <c r="Y131" s="4">
        <v>3451.28</v>
      </c>
      <c r="Z131" s="4">
        <v>59156.97</v>
      </c>
      <c r="AA131" s="4">
        <v>76947.58</v>
      </c>
      <c r="AB131" s="4">
        <v>25862.86</v>
      </c>
      <c r="AC131" s="4">
        <v>11971.86</v>
      </c>
      <c r="AD131" s="2">
        <v>0</v>
      </c>
      <c r="AE131" s="2">
        <v>0</v>
      </c>
      <c r="AF131" s="2">
        <v>0</v>
      </c>
      <c r="AG131" s="2">
        <v>0</v>
      </c>
      <c r="AH131" s="2">
        <v>0</v>
      </c>
      <c r="AI131" s="2">
        <v>0</v>
      </c>
      <c r="AJ131" s="2">
        <v>0</v>
      </c>
      <c r="AK131" s="4">
        <v>95380.88</v>
      </c>
      <c r="AL131" s="2">
        <v>343.96</v>
      </c>
      <c r="AM131" s="2">
        <v>0</v>
      </c>
      <c r="AN131" s="3">
        <f t="shared" si="4"/>
        <v>278141.32000000007</v>
      </c>
      <c r="AO131">
        <f t="shared" si="5"/>
        <v>202334.20999999996</v>
      </c>
      <c r="AP131">
        <f t="shared" si="6"/>
        <v>95724.840000000011</v>
      </c>
      <c r="AQ131" s="3">
        <f t="shared" si="7"/>
        <v>576200.37</v>
      </c>
    </row>
    <row r="132" spans="1:43" x14ac:dyDescent="0.25">
      <c r="A132" s="2">
        <v>13</v>
      </c>
      <c r="B132" s="2">
        <v>2018</v>
      </c>
      <c r="C132" s="2">
        <v>10</v>
      </c>
      <c r="D132" s="4">
        <v>35202.28</v>
      </c>
      <c r="E132" s="4">
        <v>77107.58</v>
      </c>
      <c r="F132" s="4">
        <v>121559.27</v>
      </c>
      <c r="G132" s="4">
        <v>2011.42</v>
      </c>
      <c r="H132" s="4">
        <v>12882.88</v>
      </c>
      <c r="I132" s="2">
        <v>438.1</v>
      </c>
      <c r="J132" s="2">
        <v>0</v>
      </c>
      <c r="K132" s="2">
        <v>167.58</v>
      </c>
      <c r="L132" s="4">
        <v>1629.27</v>
      </c>
      <c r="M132" s="2">
        <v>0</v>
      </c>
      <c r="N132" s="2">
        <v>45.11</v>
      </c>
      <c r="O132" s="4">
        <v>1100.49</v>
      </c>
      <c r="P132" s="4">
        <v>4821.3999999999996</v>
      </c>
      <c r="Q132" s="4">
        <v>7749.33</v>
      </c>
      <c r="R132" s="4">
        <v>4378.1899999999996</v>
      </c>
      <c r="S132" s="4">
        <v>2298.88</v>
      </c>
      <c r="T132" s="2">
        <v>0</v>
      </c>
      <c r="U132" s="2">
        <v>0</v>
      </c>
      <c r="V132" s="2">
        <v>123.15</v>
      </c>
      <c r="W132" s="2">
        <v>0</v>
      </c>
      <c r="X132" s="2">
        <v>70</v>
      </c>
      <c r="Y132" s="4">
        <v>3073.96</v>
      </c>
      <c r="Z132" s="4">
        <v>50305.87</v>
      </c>
      <c r="AA132" s="4">
        <v>64759.43</v>
      </c>
      <c r="AB132" s="4">
        <v>20827.580000000002</v>
      </c>
      <c r="AC132" s="4">
        <v>9608.3700000000008</v>
      </c>
      <c r="AD132" s="2">
        <v>0</v>
      </c>
      <c r="AE132" s="2">
        <v>0</v>
      </c>
      <c r="AF132" s="2">
        <v>0</v>
      </c>
      <c r="AG132" s="2">
        <v>0</v>
      </c>
      <c r="AH132" s="2">
        <v>0</v>
      </c>
      <c r="AI132" s="2">
        <v>0</v>
      </c>
      <c r="AJ132" s="2">
        <v>0</v>
      </c>
      <c r="AK132" s="4">
        <v>95724.67</v>
      </c>
      <c r="AL132" s="2">
        <v>465.29</v>
      </c>
      <c r="AM132" s="2">
        <v>0</v>
      </c>
      <c r="AN132" s="3">
        <f t="shared" ref="AN132:AN195" si="8">SUM(D132:M132)</f>
        <v>250998.38</v>
      </c>
      <c r="AO132">
        <f t="shared" ref="AO132:AO195" si="9">SUM(N132:AD132)</f>
        <v>169161.76</v>
      </c>
      <c r="AP132">
        <f t="shared" ref="AP132:AP195" si="10">SUM(AE132:AM132)</f>
        <v>96189.959999999992</v>
      </c>
      <c r="AQ132" s="3">
        <f t="shared" ref="AQ132:AQ195" si="11">SUM(AN132:AP132)</f>
        <v>516350.1</v>
      </c>
    </row>
    <row r="133" spans="1:43" x14ac:dyDescent="0.25">
      <c r="A133" s="2">
        <v>13</v>
      </c>
      <c r="B133" s="2">
        <v>2018</v>
      </c>
      <c r="C133" s="2">
        <v>11</v>
      </c>
      <c r="D133" s="4">
        <v>35544.410000000003</v>
      </c>
      <c r="E133" s="4">
        <v>77289.539999999994</v>
      </c>
      <c r="F133" s="4">
        <v>135345.98000000001</v>
      </c>
      <c r="G133" s="4">
        <v>2116.42</v>
      </c>
      <c r="H133" s="4">
        <v>18363.03</v>
      </c>
      <c r="I133" s="2">
        <v>950.46</v>
      </c>
      <c r="J133" s="2">
        <v>0</v>
      </c>
      <c r="K133" s="2">
        <v>292.73</v>
      </c>
      <c r="L133" s="4">
        <v>2721.01</v>
      </c>
      <c r="M133" s="2">
        <v>0</v>
      </c>
      <c r="N133" s="2">
        <v>45.11</v>
      </c>
      <c r="O133" s="4">
        <v>1071</v>
      </c>
      <c r="P133" s="4">
        <v>5143.57</v>
      </c>
      <c r="Q133" s="4">
        <v>8401.7000000000007</v>
      </c>
      <c r="R133" s="4">
        <v>5081.9799999999996</v>
      </c>
      <c r="S133" s="4">
        <v>3245.3</v>
      </c>
      <c r="T133" s="2">
        <v>0</v>
      </c>
      <c r="U133" s="2">
        <v>0</v>
      </c>
      <c r="V133" s="2">
        <v>121.32</v>
      </c>
      <c r="W133" s="2">
        <v>0</v>
      </c>
      <c r="X133" s="2">
        <v>70</v>
      </c>
      <c r="Y133" s="4">
        <v>2840.3</v>
      </c>
      <c r="Z133" s="4">
        <v>50976.17</v>
      </c>
      <c r="AA133" s="4">
        <v>67657.48</v>
      </c>
      <c r="AB133" s="4">
        <v>24862.14</v>
      </c>
      <c r="AC133" s="4">
        <v>9668.7800000000007</v>
      </c>
      <c r="AD133" s="2">
        <v>0</v>
      </c>
      <c r="AE133" s="2">
        <v>0</v>
      </c>
      <c r="AF133" s="2">
        <v>0</v>
      </c>
      <c r="AG133" s="2">
        <v>0</v>
      </c>
      <c r="AH133" s="2">
        <v>0</v>
      </c>
      <c r="AI133" s="2">
        <v>0</v>
      </c>
      <c r="AJ133" s="2">
        <v>0</v>
      </c>
      <c r="AK133" s="4">
        <v>33213.75</v>
      </c>
      <c r="AL133" s="2">
        <v>443.54</v>
      </c>
      <c r="AM133" s="2">
        <v>0</v>
      </c>
      <c r="AN133" s="3">
        <f t="shared" si="8"/>
        <v>272623.58</v>
      </c>
      <c r="AO133">
        <f t="shared" si="9"/>
        <v>179184.85</v>
      </c>
      <c r="AP133">
        <f t="shared" si="10"/>
        <v>33657.29</v>
      </c>
      <c r="AQ133" s="3">
        <f t="shared" si="11"/>
        <v>485465.72000000003</v>
      </c>
    </row>
    <row r="134" spans="1:43" x14ac:dyDescent="0.25">
      <c r="A134" s="2">
        <v>13</v>
      </c>
      <c r="B134" s="2">
        <v>2018</v>
      </c>
      <c r="C134" s="2">
        <v>12</v>
      </c>
      <c r="D134" s="4">
        <v>38604.17</v>
      </c>
      <c r="E134" s="4">
        <v>84436.7</v>
      </c>
      <c r="F134" s="4">
        <v>170245.66</v>
      </c>
      <c r="G134" s="4">
        <v>2192.94</v>
      </c>
      <c r="H134" s="4">
        <v>32824.019999999997</v>
      </c>
      <c r="I134" s="4">
        <v>2272.84</v>
      </c>
      <c r="J134" s="2">
        <v>0</v>
      </c>
      <c r="K134" s="2">
        <v>698.56</v>
      </c>
      <c r="L134" s="4">
        <v>4247.08</v>
      </c>
      <c r="M134" s="2">
        <v>0</v>
      </c>
      <c r="N134" s="2">
        <v>63.33</v>
      </c>
      <c r="O134" s="4">
        <v>1435</v>
      </c>
      <c r="P134" s="4">
        <v>5917.05</v>
      </c>
      <c r="Q134" s="4">
        <v>9775.42</v>
      </c>
      <c r="R134" s="4">
        <v>6223.31</v>
      </c>
      <c r="S134" s="4">
        <v>2958.4</v>
      </c>
      <c r="T134" s="2">
        <v>0</v>
      </c>
      <c r="U134" s="2">
        <v>0</v>
      </c>
      <c r="V134" s="2">
        <v>140.9</v>
      </c>
      <c r="W134" s="2">
        <v>0</v>
      </c>
      <c r="X134" s="2">
        <v>70</v>
      </c>
      <c r="Y134" s="4">
        <v>3061.58</v>
      </c>
      <c r="Z134" s="4">
        <v>57675.45</v>
      </c>
      <c r="AA134" s="4">
        <v>79414.490000000005</v>
      </c>
      <c r="AB134" s="4">
        <v>24450.23</v>
      </c>
      <c r="AC134" s="4">
        <v>13668.31</v>
      </c>
      <c r="AD134" s="2">
        <v>0</v>
      </c>
      <c r="AE134" s="2">
        <v>0</v>
      </c>
      <c r="AF134" s="2">
        <v>0</v>
      </c>
      <c r="AG134" s="2">
        <v>0</v>
      </c>
      <c r="AH134" s="2">
        <v>0</v>
      </c>
      <c r="AI134" s="2">
        <v>0</v>
      </c>
      <c r="AJ134" s="2">
        <v>0</v>
      </c>
      <c r="AK134" s="4">
        <v>83701.73</v>
      </c>
      <c r="AL134" s="2">
        <v>670.81</v>
      </c>
      <c r="AM134" s="2">
        <v>0</v>
      </c>
      <c r="AN134" s="3">
        <f t="shared" si="8"/>
        <v>335521.97000000009</v>
      </c>
      <c r="AO134">
        <f t="shared" si="9"/>
        <v>204853.47</v>
      </c>
      <c r="AP134">
        <f t="shared" si="10"/>
        <v>84372.54</v>
      </c>
      <c r="AQ134" s="3">
        <f t="shared" si="11"/>
        <v>624747.9800000001</v>
      </c>
    </row>
    <row r="135" spans="1:43" x14ac:dyDescent="0.25">
      <c r="A135" s="2">
        <v>14</v>
      </c>
      <c r="B135" s="2">
        <v>2018</v>
      </c>
      <c r="C135" s="2">
        <v>1</v>
      </c>
      <c r="D135" s="4">
        <v>74432.78</v>
      </c>
      <c r="E135" s="4">
        <v>198110.04</v>
      </c>
      <c r="F135" s="4">
        <v>104228.93</v>
      </c>
      <c r="G135" s="2">
        <v>884.83</v>
      </c>
      <c r="H135" s="2">
        <v>988.87</v>
      </c>
      <c r="I135" s="2">
        <v>426.72</v>
      </c>
      <c r="J135" s="2">
        <v>-380.08</v>
      </c>
      <c r="K135" s="4">
        <v>9416.24</v>
      </c>
      <c r="L135" s="4">
        <v>9910.06</v>
      </c>
      <c r="M135" s="2">
        <v>0</v>
      </c>
      <c r="N135" s="2">
        <v>25.65</v>
      </c>
      <c r="O135" s="4">
        <v>3714.51</v>
      </c>
      <c r="P135" s="4">
        <v>35034.5</v>
      </c>
      <c r="Q135" s="4">
        <v>16749.259999999998</v>
      </c>
      <c r="R135" s="4">
        <v>4971.9399999999996</v>
      </c>
      <c r="S135" s="2">
        <v>0</v>
      </c>
      <c r="T135" s="2">
        <v>0</v>
      </c>
      <c r="U135" s="2">
        <v>0</v>
      </c>
      <c r="V135" s="2">
        <v>54.54</v>
      </c>
      <c r="W135" s="2">
        <v>0</v>
      </c>
      <c r="X135" s="2">
        <v>418.28</v>
      </c>
      <c r="Y135" s="4">
        <v>32879.82</v>
      </c>
      <c r="Z135" s="4">
        <v>93389.94</v>
      </c>
      <c r="AA135" s="4">
        <v>113912.15</v>
      </c>
      <c r="AB135" s="4">
        <v>41522.800000000003</v>
      </c>
      <c r="AC135" s="4">
        <v>59809.919999999998</v>
      </c>
      <c r="AD135" s="4">
        <v>13806.72</v>
      </c>
      <c r="AE135" s="2">
        <v>0</v>
      </c>
      <c r="AF135" s="2">
        <v>0</v>
      </c>
      <c r="AG135" s="2">
        <v>0</v>
      </c>
      <c r="AH135" s="2">
        <v>0</v>
      </c>
      <c r="AI135" s="2">
        <v>0</v>
      </c>
      <c r="AJ135" s="2">
        <v>0</v>
      </c>
      <c r="AK135" s="4">
        <v>72871.929999999993</v>
      </c>
      <c r="AL135" s="2">
        <v>0</v>
      </c>
      <c r="AM135" s="2">
        <v>0</v>
      </c>
      <c r="AN135" s="3">
        <f t="shared" si="8"/>
        <v>398018.38999999996</v>
      </c>
      <c r="AO135">
        <f t="shared" si="9"/>
        <v>416290.02999999991</v>
      </c>
      <c r="AP135">
        <f t="shared" si="10"/>
        <v>72871.929999999993</v>
      </c>
      <c r="AQ135" s="3">
        <f t="shared" si="11"/>
        <v>887180.34999999986</v>
      </c>
    </row>
    <row r="136" spans="1:43" x14ac:dyDescent="0.25">
      <c r="A136" s="2">
        <v>14</v>
      </c>
      <c r="B136" s="2">
        <v>2018</v>
      </c>
      <c r="C136" s="2">
        <v>2</v>
      </c>
      <c r="D136" s="4">
        <v>73511.87</v>
      </c>
      <c r="E136" s="4">
        <v>189855.62</v>
      </c>
      <c r="F136" s="4">
        <v>99928.41</v>
      </c>
      <c r="G136" s="2">
        <v>893.78</v>
      </c>
      <c r="H136" s="2">
        <v>686.06</v>
      </c>
      <c r="I136" s="2">
        <v>371.69</v>
      </c>
      <c r="J136" s="2">
        <v>0</v>
      </c>
      <c r="K136" s="4">
        <v>8527.8700000000008</v>
      </c>
      <c r="L136" s="4">
        <v>8765.99</v>
      </c>
      <c r="M136" s="2">
        <v>0</v>
      </c>
      <c r="N136" s="2">
        <v>21.69</v>
      </c>
      <c r="O136" s="4">
        <v>3920</v>
      </c>
      <c r="P136" s="4">
        <v>36140.76</v>
      </c>
      <c r="Q136" s="4">
        <v>17164.04</v>
      </c>
      <c r="R136" s="4">
        <v>4619.68</v>
      </c>
      <c r="S136" s="2">
        <v>0</v>
      </c>
      <c r="T136" s="2">
        <v>0</v>
      </c>
      <c r="U136" s="2">
        <v>0</v>
      </c>
      <c r="V136" s="2">
        <v>56.8</v>
      </c>
      <c r="W136" s="2">
        <v>0</v>
      </c>
      <c r="X136" s="2">
        <v>416.51</v>
      </c>
      <c r="Y136" s="4">
        <v>27912.720000000001</v>
      </c>
      <c r="Z136" s="4">
        <v>84349.75</v>
      </c>
      <c r="AA136" s="4">
        <v>107096.66</v>
      </c>
      <c r="AB136" s="4">
        <v>46732.84</v>
      </c>
      <c r="AC136" s="4">
        <v>45690.79</v>
      </c>
      <c r="AD136" s="4">
        <v>9569.75</v>
      </c>
      <c r="AE136" s="2">
        <v>0</v>
      </c>
      <c r="AF136" s="2">
        <v>0</v>
      </c>
      <c r="AG136" s="2">
        <v>0</v>
      </c>
      <c r="AH136" s="2">
        <v>0</v>
      </c>
      <c r="AI136" s="2">
        <v>0</v>
      </c>
      <c r="AJ136" s="2">
        <v>0</v>
      </c>
      <c r="AK136" s="4">
        <v>60608</v>
      </c>
      <c r="AL136" s="2">
        <v>0</v>
      </c>
      <c r="AM136" s="2">
        <v>0</v>
      </c>
      <c r="AN136" s="3">
        <f t="shared" si="8"/>
        <v>382541.29000000004</v>
      </c>
      <c r="AO136">
        <f t="shared" si="9"/>
        <v>383691.98999999993</v>
      </c>
      <c r="AP136">
        <f t="shared" si="10"/>
        <v>60608</v>
      </c>
      <c r="AQ136" s="3">
        <f t="shared" si="11"/>
        <v>826841.28</v>
      </c>
    </row>
    <row r="137" spans="1:43" x14ac:dyDescent="0.25">
      <c r="A137" s="2">
        <v>14</v>
      </c>
      <c r="B137" s="2">
        <v>2018</v>
      </c>
      <c r="C137" s="2">
        <v>3</v>
      </c>
      <c r="D137" s="4">
        <v>64502.1</v>
      </c>
      <c r="E137" s="4">
        <v>154296.81</v>
      </c>
      <c r="F137" s="4">
        <v>77070</v>
      </c>
      <c r="G137" s="2">
        <v>864.98</v>
      </c>
      <c r="H137" s="2">
        <v>670.81</v>
      </c>
      <c r="I137" s="2">
        <v>327.02</v>
      </c>
      <c r="J137" s="2">
        <v>-75.45</v>
      </c>
      <c r="K137" s="4">
        <v>6373.09</v>
      </c>
      <c r="L137" s="4">
        <v>6611.05</v>
      </c>
      <c r="M137" s="2">
        <v>0</v>
      </c>
      <c r="N137" s="2">
        <v>23.76</v>
      </c>
      <c r="O137" s="4">
        <v>3710</v>
      </c>
      <c r="P137" s="4">
        <v>23256.36</v>
      </c>
      <c r="Q137" s="4">
        <v>13669.05</v>
      </c>
      <c r="R137" s="4">
        <v>3702.77</v>
      </c>
      <c r="S137" s="2">
        <v>0</v>
      </c>
      <c r="T137" s="2">
        <v>0</v>
      </c>
      <c r="U137" s="2">
        <v>0</v>
      </c>
      <c r="V137" s="2">
        <v>49.79</v>
      </c>
      <c r="W137" s="2">
        <v>0</v>
      </c>
      <c r="X137" s="2">
        <v>433.22</v>
      </c>
      <c r="Y137" s="4">
        <v>17385.96</v>
      </c>
      <c r="Z137" s="4">
        <v>67827.289999999994</v>
      </c>
      <c r="AA137" s="4">
        <v>84612.88</v>
      </c>
      <c r="AB137" s="4">
        <v>33645.699999999997</v>
      </c>
      <c r="AC137" s="4">
        <v>45412.67</v>
      </c>
      <c r="AD137" s="4">
        <v>10830.23</v>
      </c>
      <c r="AE137" s="2">
        <v>0</v>
      </c>
      <c r="AF137" s="2">
        <v>0</v>
      </c>
      <c r="AG137" s="2">
        <v>0</v>
      </c>
      <c r="AH137" s="2">
        <v>0</v>
      </c>
      <c r="AI137" s="2">
        <v>0</v>
      </c>
      <c r="AJ137" s="2">
        <v>0</v>
      </c>
      <c r="AK137" s="4">
        <v>60608</v>
      </c>
      <c r="AL137" s="2">
        <v>0</v>
      </c>
      <c r="AM137" s="2">
        <v>0</v>
      </c>
      <c r="AN137" s="3">
        <f t="shared" si="8"/>
        <v>310640.41000000003</v>
      </c>
      <c r="AO137">
        <f t="shared" si="9"/>
        <v>304559.67999999993</v>
      </c>
      <c r="AP137">
        <f t="shared" si="10"/>
        <v>60608</v>
      </c>
      <c r="AQ137" s="3">
        <f t="shared" si="11"/>
        <v>675808.09</v>
      </c>
    </row>
    <row r="138" spans="1:43" x14ac:dyDescent="0.25">
      <c r="A138" s="2">
        <v>14</v>
      </c>
      <c r="B138" s="2">
        <v>2018</v>
      </c>
      <c r="C138" s="2">
        <v>4</v>
      </c>
      <c r="D138" s="4">
        <v>65712.83</v>
      </c>
      <c r="E138" s="4">
        <v>155444.04999999999</v>
      </c>
      <c r="F138" s="4">
        <v>79643.460000000006</v>
      </c>
      <c r="G138" s="2">
        <v>863.64</v>
      </c>
      <c r="H138" s="2">
        <v>922.96</v>
      </c>
      <c r="I138" s="2">
        <v>436.54</v>
      </c>
      <c r="J138" s="2">
        <v>0</v>
      </c>
      <c r="K138" s="4">
        <v>8126.47</v>
      </c>
      <c r="L138" s="4">
        <v>7832.02</v>
      </c>
      <c r="M138" s="2">
        <v>0</v>
      </c>
      <c r="N138" s="2">
        <v>23.76</v>
      </c>
      <c r="O138" s="4">
        <v>3755.98</v>
      </c>
      <c r="P138" s="4">
        <v>23992.86</v>
      </c>
      <c r="Q138" s="4">
        <v>16113.84</v>
      </c>
      <c r="R138" s="4">
        <v>4653.68</v>
      </c>
      <c r="S138" s="4">
        <v>6719.8</v>
      </c>
      <c r="T138" s="2">
        <v>0</v>
      </c>
      <c r="U138" s="2">
        <v>0</v>
      </c>
      <c r="V138" s="2">
        <v>59.29</v>
      </c>
      <c r="W138" s="2">
        <v>0</v>
      </c>
      <c r="X138" s="4">
        <v>1098.02</v>
      </c>
      <c r="Y138" s="4">
        <v>17391.919999999998</v>
      </c>
      <c r="Z138" s="4">
        <v>77115.02</v>
      </c>
      <c r="AA138" s="4">
        <v>100199.38</v>
      </c>
      <c r="AB138" s="4">
        <v>50933.17</v>
      </c>
      <c r="AC138" s="4">
        <v>42208.42</v>
      </c>
      <c r="AD138" s="4">
        <v>10977.48</v>
      </c>
      <c r="AE138" s="2">
        <v>0</v>
      </c>
      <c r="AF138" s="2">
        <v>0</v>
      </c>
      <c r="AG138" s="2">
        <v>0</v>
      </c>
      <c r="AH138" s="2">
        <v>0</v>
      </c>
      <c r="AI138" s="2">
        <v>0</v>
      </c>
      <c r="AJ138" s="2">
        <v>0</v>
      </c>
      <c r="AK138" s="4">
        <v>100095.49</v>
      </c>
      <c r="AL138" s="2">
        <v>0</v>
      </c>
      <c r="AM138" s="2">
        <v>0</v>
      </c>
      <c r="AN138" s="3">
        <f t="shared" si="8"/>
        <v>318981.97000000003</v>
      </c>
      <c r="AO138">
        <f t="shared" si="9"/>
        <v>355242.61999999994</v>
      </c>
      <c r="AP138">
        <f t="shared" si="10"/>
        <v>100095.49</v>
      </c>
      <c r="AQ138" s="3">
        <f t="shared" si="11"/>
        <v>774320.08</v>
      </c>
    </row>
    <row r="139" spans="1:43" x14ac:dyDescent="0.25">
      <c r="A139" s="2">
        <v>14</v>
      </c>
      <c r="B139" s="2">
        <v>2018</v>
      </c>
      <c r="C139" s="2">
        <v>5</v>
      </c>
      <c r="D139" s="4">
        <v>63185.02</v>
      </c>
      <c r="E139" s="4">
        <v>147248.35999999999</v>
      </c>
      <c r="F139" s="4">
        <v>72717.039999999994</v>
      </c>
      <c r="G139" s="2">
        <v>864.45</v>
      </c>
      <c r="H139" s="2">
        <v>718.7</v>
      </c>
      <c r="I139" s="2">
        <v>374.71</v>
      </c>
      <c r="J139" s="2">
        <v>0</v>
      </c>
      <c r="K139" s="4">
        <v>5191.3100000000004</v>
      </c>
      <c r="L139" s="4">
        <v>5666.74</v>
      </c>
      <c r="M139" s="2">
        <v>0</v>
      </c>
      <c r="N139" s="2">
        <v>27.72</v>
      </c>
      <c r="O139" s="4">
        <v>3780</v>
      </c>
      <c r="P139" s="4">
        <v>20930.18</v>
      </c>
      <c r="Q139" s="4">
        <v>14086.92</v>
      </c>
      <c r="R139" s="4">
        <v>3335.16</v>
      </c>
      <c r="S139" s="4">
        <v>-6485.93</v>
      </c>
      <c r="T139" s="2">
        <v>0</v>
      </c>
      <c r="U139" s="2">
        <v>0</v>
      </c>
      <c r="V139" s="2">
        <v>49.79</v>
      </c>
      <c r="W139" s="2">
        <v>0</v>
      </c>
      <c r="X139" s="2">
        <v>540.53</v>
      </c>
      <c r="Y139" s="4">
        <v>14631.95</v>
      </c>
      <c r="Z139" s="4">
        <v>64766.19</v>
      </c>
      <c r="AA139" s="4">
        <v>82374.87</v>
      </c>
      <c r="AB139" s="4">
        <v>35329.919999999998</v>
      </c>
      <c r="AC139" s="4">
        <v>41336.019999999997</v>
      </c>
      <c r="AD139" s="4">
        <v>10301.64</v>
      </c>
      <c r="AE139" s="2">
        <v>0</v>
      </c>
      <c r="AF139" s="2">
        <v>0</v>
      </c>
      <c r="AG139" s="2">
        <v>0</v>
      </c>
      <c r="AH139" s="2">
        <v>0</v>
      </c>
      <c r="AI139" s="2">
        <v>0</v>
      </c>
      <c r="AJ139" s="2">
        <v>0</v>
      </c>
      <c r="AK139" s="4">
        <v>98082.1</v>
      </c>
      <c r="AL139" s="2">
        <v>0</v>
      </c>
      <c r="AM139" s="2">
        <v>0</v>
      </c>
      <c r="AN139" s="3">
        <f t="shared" si="8"/>
        <v>295966.33</v>
      </c>
      <c r="AO139">
        <f t="shared" si="9"/>
        <v>285004.96000000002</v>
      </c>
      <c r="AP139">
        <f t="shared" si="10"/>
        <v>98082.1</v>
      </c>
      <c r="AQ139" s="3">
        <f t="shared" si="11"/>
        <v>679053.39</v>
      </c>
    </row>
    <row r="140" spans="1:43" x14ac:dyDescent="0.25">
      <c r="A140" s="2">
        <v>14</v>
      </c>
      <c r="B140" s="2">
        <v>2018</v>
      </c>
      <c r="C140" s="2">
        <v>6</v>
      </c>
      <c r="D140" s="4">
        <v>62169.18</v>
      </c>
      <c r="E140" s="4">
        <v>143861.91</v>
      </c>
      <c r="F140" s="4">
        <v>69058.25</v>
      </c>
      <c r="G140" s="2">
        <v>869.22</v>
      </c>
      <c r="H140" s="2">
        <v>587.95000000000005</v>
      </c>
      <c r="I140" s="2">
        <v>181</v>
      </c>
      <c r="J140" s="2">
        <v>0</v>
      </c>
      <c r="K140" s="4">
        <v>2252.91</v>
      </c>
      <c r="L140" s="4">
        <v>2267.21</v>
      </c>
      <c r="M140" s="2">
        <v>0</v>
      </c>
      <c r="N140" s="2">
        <v>23.76</v>
      </c>
      <c r="O140" s="4">
        <v>3714</v>
      </c>
      <c r="P140" s="4">
        <v>20743.53</v>
      </c>
      <c r="Q140" s="4">
        <v>12324.44</v>
      </c>
      <c r="R140" s="4">
        <v>2557.59</v>
      </c>
      <c r="S140" s="4">
        <v>1141.18</v>
      </c>
      <c r="T140" s="2">
        <v>0</v>
      </c>
      <c r="U140" s="2">
        <v>0</v>
      </c>
      <c r="V140" s="2">
        <v>64.05</v>
      </c>
      <c r="W140" s="2">
        <v>0</v>
      </c>
      <c r="X140" s="2">
        <v>412.27</v>
      </c>
      <c r="Y140" s="4">
        <v>14161.21</v>
      </c>
      <c r="Z140" s="4">
        <v>63776.26</v>
      </c>
      <c r="AA140" s="4">
        <v>81834.33</v>
      </c>
      <c r="AB140" s="4">
        <v>29784.57</v>
      </c>
      <c r="AC140" s="4">
        <v>52953.24</v>
      </c>
      <c r="AD140" s="4">
        <v>10409.66</v>
      </c>
      <c r="AE140" s="2">
        <v>0</v>
      </c>
      <c r="AF140" s="2">
        <v>0</v>
      </c>
      <c r="AG140" s="2">
        <v>0</v>
      </c>
      <c r="AH140" s="2">
        <v>0</v>
      </c>
      <c r="AI140" s="2">
        <v>0</v>
      </c>
      <c r="AJ140" s="2">
        <v>0</v>
      </c>
      <c r="AK140" s="4">
        <v>97598.31</v>
      </c>
      <c r="AL140" s="2">
        <v>0</v>
      </c>
      <c r="AM140" s="2">
        <v>0</v>
      </c>
      <c r="AN140" s="3">
        <f t="shared" si="8"/>
        <v>281247.62999999995</v>
      </c>
      <c r="AO140">
        <f t="shared" si="9"/>
        <v>293900.08999999997</v>
      </c>
      <c r="AP140">
        <f t="shared" si="10"/>
        <v>97598.31</v>
      </c>
      <c r="AQ140" s="3">
        <f t="shared" si="11"/>
        <v>672746.03</v>
      </c>
    </row>
    <row r="141" spans="1:43" x14ac:dyDescent="0.25">
      <c r="A141" s="2">
        <v>14</v>
      </c>
      <c r="B141" s="2">
        <v>2018</v>
      </c>
      <c r="C141" s="2">
        <v>7</v>
      </c>
      <c r="D141" s="4">
        <v>55116.34</v>
      </c>
      <c r="E141" s="4">
        <v>130427.43</v>
      </c>
      <c r="F141" s="4">
        <v>94284.36</v>
      </c>
      <c r="G141" s="2">
        <v>865.17</v>
      </c>
      <c r="H141" s="4">
        <v>1127.28</v>
      </c>
      <c r="I141" s="2">
        <v>0</v>
      </c>
      <c r="J141" s="2">
        <v>0</v>
      </c>
      <c r="K141" s="4">
        <v>1799.39</v>
      </c>
      <c r="L141" s="4">
        <v>1891.01</v>
      </c>
      <c r="M141" s="2">
        <v>0</v>
      </c>
      <c r="N141" s="2">
        <v>27.72</v>
      </c>
      <c r="O141" s="4">
        <v>4345.97</v>
      </c>
      <c r="P141" s="4">
        <v>19427.22</v>
      </c>
      <c r="Q141" s="4">
        <v>13723.13</v>
      </c>
      <c r="R141" s="4">
        <v>2467</v>
      </c>
      <c r="S141" s="2">
        <v>0</v>
      </c>
      <c r="T141" s="2">
        <v>0</v>
      </c>
      <c r="U141" s="2">
        <v>0</v>
      </c>
      <c r="V141" s="2">
        <v>49.79</v>
      </c>
      <c r="W141" s="2">
        <v>0</v>
      </c>
      <c r="X141" s="2">
        <v>429.77</v>
      </c>
      <c r="Y141" s="4">
        <v>14007.55</v>
      </c>
      <c r="Z141" s="4">
        <v>60275.88</v>
      </c>
      <c r="AA141" s="4">
        <v>68528.89</v>
      </c>
      <c r="AB141" s="4">
        <v>37473</v>
      </c>
      <c r="AC141" s="4">
        <v>53154.32</v>
      </c>
      <c r="AD141" s="4">
        <v>11153.31</v>
      </c>
      <c r="AE141" s="2">
        <v>0</v>
      </c>
      <c r="AF141" s="2">
        <v>0</v>
      </c>
      <c r="AG141" s="2">
        <v>0</v>
      </c>
      <c r="AH141" s="2">
        <v>0</v>
      </c>
      <c r="AI141" s="2">
        <v>0</v>
      </c>
      <c r="AJ141" s="2">
        <v>0</v>
      </c>
      <c r="AK141" s="4">
        <v>109142.31</v>
      </c>
      <c r="AL141" s="2">
        <v>0</v>
      </c>
      <c r="AM141" s="2">
        <v>0</v>
      </c>
      <c r="AN141" s="3">
        <f t="shared" si="8"/>
        <v>285510.98000000004</v>
      </c>
      <c r="AO141">
        <f t="shared" si="9"/>
        <v>285063.55</v>
      </c>
      <c r="AP141">
        <f t="shared" si="10"/>
        <v>109142.31</v>
      </c>
      <c r="AQ141" s="3">
        <f t="shared" si="11"/>
        <v>679716.84000000008</v>
      </c>
    </row>
    <row r="142" spans="1:43" x14ac:dyDescent="0.25">
      <c r="A142" s="2">
        <v>14</v>
      </c>
      <c r="B142" s="2">
        <v>2018</v>
      </c>
      <c r="C142" s="2">
        <v>8</v>
      </c>
      <c r="D142" s="4">
        <v>54638.13</v>
      </c>
      <c r="E142" s="4">
        <v>128498.33</v>
      </c>
      <c r="F142" s="4">
        <v>93101.19</v>
      </c>
      <c r="G142" s="2">
        <v>862.49</v>
      </c>
      <c r="H142" s="4">
        <v>1155</v>
      </c>
      <c r="I142" s="2">
        <v>0</v>
      </c>
      <c r="J142" s="2">
        <v>0</v>
      </c>
      <c r="K142" s="4">
        <v>1849.75</v>
      </c>
      <c r="L142" s="4">
        <v>1669.18</v>
      </c>
      <c r="M142" s="2">
        <v>0</v>
      </c>
      <c r="N142" s="2">
        <v>21.69</v>
      </c>
      <c r="O142" s="4">
        <v>4200</v>
      </c>
      <c r="P142" s="4">
        <v>19811.849999999999</v>
      </c>
      <c r="Q142" s="4">
        <v>13478.88</v>
      </c>
      <c r="R142" s="4">
        <v>2272.58</v>
      </c>
      <c r="S142" s="2">
        <v>0</v>
      </c>
      <c r="T142" s="2">
        <v>0</v>
      </c>
      <c r="U142" s="2">
        <v>0</v>
      </c>
      <c r="V142" s="2">
        <v>54.31</v>
      </c>
      <c r="W142" s="2">
        <v>0</v>
      </c>
      <c r="X142" s="2">
        <v>438.54</v>
      </c>
      <c r="Y142" s="4">
        <v>13518.4</v>
      </c>
      <c r="Z142" s="4">
        <v>57642.83</v>
      </c>
      <c r="AA142" s="4">
        <v>65425.64</v>
      </c>
      <c r="AB142" s="4">
        <v>34611.620000000003</v>
      </c>
      <c r="AC142" s="4">
        <v>55500.800000000003</v>
      </c>
      <c r="AD142" s="4">
        <v>9967.16</v>
      </c>
      <c r="AE142" s="2">
        <v>0</v>
      </c>
      <c r="AF142" s="2">
        <v>0</v>
      </c>
      <c r="AG142" s="2">
        <v>0</v>
      </c>
      <c r="AH142" s="2">
        <v>0</v>
      </c>
      <c r="AI142" s="2">
        <v>0</v>
      </c>
      <c r="AJ142" s="2">
        <v>0</v>
      </c>
      <c r="AK142" s="4">
        <v>112225.01</v>
      </c>
      <c r="AL142" s="2">
        <v>0</v>
      </c>
      <c r="AM142" s="2">
        <v>0</v>
      </c>
      <c r="AN142" s="3">
        <f t="shared" si="8"/>
        <v>281774.07</v>
      </c>
      <c r="AO142">
        <f t="shared" si="9"/>
        <v>276944.3</v>
      </c>
      <c r="AP142">
        <f t="shared" si="10"/>
        <v>112225.01</v>
      </c>
      <c r="AQ142" s="3">
        <f t="shared" si="11"/>
        <v>670943.38</v>
      </c>
    </row>
    <row r="143" spans="1:43" x14ac:dyDescent="0.25">
      <c r="A143" s="2">
        <v>14</v>
      </c>
      <c r="B143" s="2">
        <v>2018</v>
      </c>
      <c r="C143" s="2">
        <v>9</v>
      </c>
      <c r="D143" s="4">
        <v>55734.78</v>
      </c>
      <c r="E143" s="4">
        <v>133051.32</v>
      </c>
      <c r="F143" s="4">
        <v>97135.23</v>
      </c>
      <c r="G143" s="2">
        <v>875.88</v>
      </c>
      <c r="H143" s="4">
        <v>1283.9100000000001</v>
      </c>
      <c r="I143" s="2">
        <v>0</v>
      </c>
      <c r="J143" s="2">
        <v>0</v>
      </c>
      <c r="K143" s="4">
        <v>1760.37</v>
      </c>
      <c r="L143" s="4">
        <v>1929.55</v>
      </c>
      <c r="M143" s="2">
        <v>0</v>
      </c>
      <c r="N143" s="2">
        <v>29.61</v>
      </c>
      <c r="O143" s="4">
        <v>3941.24</v>
      </c>
      <c r="P143" s="4">
        <v>19498.18</v>
      </c>
      <c r="Q143" s="4">
        <v>14659.18</v>
      </c>
      <c r="R143" s="4">
        <v>2836.66</v>
      </c>
      <c r="S143" s="2">
        <v>0</v>
      </c>
      <c r="T143" s="2">
        <v>0</v>
      </c>
      <c r="U143" s="2">
        <v>0</v>
      </c>
      <c r="V143" s="2">
        <v>61.56</v>
      </c>
      <c r="W143" s="2">
        <v>0</v>
      </c>
      <c r="X143" s="2">
        <v>478.72</v>
      </c>
      <c r="Y143" s="4">
        <v>13801.63</v>
      </c>
      <c r="Z143" s="4">
        <v>59909.38</v>
      </c>
      <c r="AA143" s="4">
        <v>67852.19</v>
      </c>
      <c r="AB143" s="4">
        <v>39158.199999999997</v>
      </c>
      <c r="AC143" s="4">
        <v>58340.82</v>
      </c>
      <c r="AD143" s="4">
        <v>8665.01</v>
      </c>
      <c r="AE143" s="2">
        <v>0</v>
      </c>
      <c r="AF143" s="2">
        <v>0</v>
      </c>
      <c r="AG143" s="2">
        <v>0</v>
      </c>
      <c r="AH143" s="2">
        <v>0</v>
      </c>
      <c r="AI143" s="2">
        <v>0</v>
      </c>
      <c r="AJ143" s="2">
        <v>0</v>
      </c>
      <c r="AK143" s="4">
        <v>117225.36</v>
      </c>
      <c r="AL143" s="2">
        <v>0</v>
      </c>
      <c r="AM143" s="2">
        <v>0</v>
      </c>
      <c r="AN143" s="3">
        <f t="shared" si="8"/>
        <v>291771.03999999998</v>
      </c>
      <c r="AO143">
        <f t="shared" si="9"/>
        <v>289232.38</v>
      </c>
      <c r="AP143">
        <f t="shared" si="10"/>
        <v>117225.36</v>
      </c>
      <c r="AQ143" s="3">
        <f t="shared" si="11"/>
        <v>698228.77999999991</v>
      </c>
    </row>
    <row r="144" spans="1:43" x14ac:dyDescent="0.25">
      <c r="A144" s="2">
        <v>14</v>
      </c>
      <c r="B144" s="2">
        <v>2018</v>
      </c>
      <c r="C144" s="2">
        <v>10</v>
      </c>
      <c r="D144" s="4">
        <v>56169.95</v>
      </c>
      <c r="E144" s="4">
        <v>131317.53</v>
      </c>
      <c r="F144" s="4">
        <v>95634.08</v>
      </c>
      <c r="G144" s="4">
        <v>1665.23</v>
      </c>
      <c r="H144" s="4">
        <v>1227.24</v>
      </c>
      <c r="I144" s="2">
        <v>0</v>
      </c>
      <c r="J144" s="2">
        <v>0</v>
      </c>
      <c r="K144" s="4">
        <v>1833.56</v>
      </c>
      <c r="L144" s="4">
        <v>1883.8</v>
      </c>
      <c r="M144" s="2">
        <v>0</v>
      </c>
      <c r="N144" s="2">
        <v>21.69</v>
      </c>
      <c r="O144" s="4">
        <v>4246.18</v>
      </c>
      <c r="P144" s="4">
        <v>20586.55</v>
      </c>
      <c r="Q144" s="4">
        <v>13337.29</v>
      </c>
      <c r="R144" s="4">
        <v>2610.09</v>
      </c>
      <c r="S144" s="2">
        <v>0</v>
      </c>
      <c r="T144" s="2">
        <v>0</v>
      </c>
      <c r="U144" s="2">
        <v>0</v>
      </c>
      <c r="V144" s="2">
        <v>49.79</v>
      </c>
      <c r="W144" s="2">
        <v>0</v>
      </c>
      <c r="X144" s="2">
        <v>657.64</v>
      </c>
      <c r="Y144" s="4">
        <v>13525.93</v>
      </c>
      <c r="Z144" s="4">
        <v>51727.91</v>
      </c>
      <c r="AA144" s="4">
        <v>56726.879999999997</v>
      </c>
      <c r="AB144" s="4">
        <v>32317.96</v>
      </c>
      <c r="AC144" s="4">
        <v>31487.29</v>
      </c>
      <c r="AD144" s="4">
        <v>9298.24</v>
      </c>
      <c r="AE144" s="2">
        <v>0</v>
      </c>
      <c r="AF144" s="2">
        <v>0</v>
      </c>
      <c r="AG144" s="2">
        <v>0</v>
      </c>
      <c r="AH144" s="2">
        <v>0</v>
      </c>
      <c r="AI144" s="2">
        <v>0</v>
      </c>
      <c r="AJ144" s="2">
        <v>0</v>
      </c>
      <c r="AK144" s="4">
        <v>80578.94</v>
      </c>
      <c r="AL144" s="2">
        <v>0</v>
      </c>
      <c r="AM144" s="2">
        <v>0</v>
      </c>
      <c r="AN144" s="3">
        <f t="shared" si="8"/>
        <v>289731.38999999996</v>
      </c>
      <c r="AO144">
        <f t="shared" si="9"/>
        <v>236593.44</v>
      </c>
      <c r="AP144">
        <f t="shared" si="10"/>
        <v>80578.94</v>
      </c>
      <c r="AQ144" s="3">
        <f t="shared" si="11"/>
        <v>606903.77</v>
      </c>
    </row>
    <row r="145" spans="1:43" x14ac:dyDescent="0.25">
      <c r="A145" s="2">
        <v>14</v>
      </c>
      <c r="B145" s="2">
        <v>2018</v>
      </c>
      <c r="C145" s="2">
        <v>11</v>
      </c>
      <c r="D145" s="4">
        <v>56090.5</v>
      </c>
      <c r="E145" s="4">
        <v>122126.5</v>
      </c>
      <c r="F145" s="4">
        <v>91936.09</v>
      </c>
      <c r="G145" s="4">
        <v>2515.86</v>
      </c>
      <c r="H145" s="4">
        <v>1228.1099999999999</v>
      </c>
      <c r="I145" s="2">
        <v>0</v>
      </c>
      <c r="J145" s="2">
        <v>0</v>
      </c>
      <c r="K145" s="4">
        <v>1740.69</v>
      </c>
      <c r="L145" s="4">
        <v>1938.27</v>
      </c>
      <c r="M145" s="2">
        <v>0</v>
      </c>
      <c r="N145" s="2">
        <v>0</v>
      </c>
      <c r="O145" s="4">
        <v>7985.9</v>
      </c>
      <c r="P145" s="4">
        <v>22900.959999999999</v>
      </c>
      <c r="Q145" s="4">
        <v>11348.72</v>
      </c>
      <c r="R145" s="4">
        <v>1271.02</v>
      </c>
      <c r="S145" s="2">
        <v>0</v>
      </c>
      <c r="T145" s="2">
        <v>0</v>
      </c>
      <c r="U145" s="2">
        <v>0</v>
      </c>
      <c r="V145" s="2">
        <v>78.3</v>
      </c>
      <c r="W145" s="2">
        <v>0</v>
      </c>
      <c r="X145" s="4">
        <v>1443.44</v>
      </c>
      <c r="Y145" s="4">
        <v>12916.7</v>
      </c>
      <c r="Z145" s="4">
        <v>38396.559999999998</v>
      </c>
      <c r="AA145" s="4">
        <v>41158.550000000003</v>
      </c>
      <c r="AB145" s="4">
        <v>34450.449999999997</v>
      </c>
      <c r="AC145" s="4">
        <v>29248.85</v>
      </c>
      <c r="AD145" s="4">
        <v>11718.7</v>
      </c>
      <c r="AE145" s="2">
        <v>0</v>
      </c>
      <c r="AF145" s="2">
        <v>0</v>
      </c>
      <c r="AG145" s="2">
        <v>0</v>
      </c>
      <c r="AH145" s="2">
        <v>0</v>
      </c>
      <c r="AI145" s="2">
        <v>0</v>
      </c>
      <c r="AJ145" s="2">
        <v>0</v>
      </c>
      <c r="AK145" s="4">
        <v>98277.06</v>
      </c>
      <c r="AL145" s="2">
        <v>0</v>
      </c>
      <c r="AM145" s="2">
        <v>0</v>
      </c>
      <c r="AN145" s="3">
        <f t="shared" si="8"/>
        <v>277576.01999999996</v>
      </c>
      <c r="AO145">
        <f t="shared" si="9"/>
        <v>212918.15000000005</v>
      </c>
      <c r="AP145">
        <f t="shared" si="10"/>
        <v>98277.06</v>
      </c>
      <c r="AQ145" s="3">
        <f t="shared" si="11"/>
        <v>588771.23</v>
      </c>
    </row>
    <row r="146" spans="1:43" x14ac:dyDescent="0.25">
      <c r="A146" s="2">
        <v>14</v>
      </c>
      <c r="B146" s="2">
        <v>2018</v>
      </c>
      <c r="C146" s="2">
        <v>12</v>
      </c>
      <c r="D146" s="4">
        <v>56347.86</v>
      </c>
      <c r="E146" s="4">
        <v>136509.54999999999</v>
      </c>
      <c r="F146" s="4">
        <v>111240.83</v>
      </c>
      <c r="G146" s="2">
        <v>937.89</v>
      </c>
      <c r="H146" s="4">
        <v>3263.87</v>
      </c>
      <c r="I146" s="2">
        <v>0</v>
      </c>
      <c r="J146" s="2">
        <v>0</v>
      </c>
      <c r="K146" s="4">
        <v>5427.36</v>
      </c>
      <c r="L146" s="4">
        <v>7082.31</v>
      </c>
      <c r="M146" s="2">
        <v>0</v>
      </c>
      <c r="N146" s="2">
        <v>0</v>
      </c>
      <c r="O146" s="4">
        <v>4182.96</v>
      </c>
      <c r="P146" s="4">
        <v>20874.86</v>
      </c>
      <c r="Q146" s="4">
        <v>13970.2</v>
      </c>
      <c r="R146" s="4">
        <v>3772.19</v>
      </c>
      <c r="S146" s="2">
        <v>0</v>
      </c>
      <c r="T146" s="2">
        <v>0</v>
      </c>
      <c r="U146" s="2">
        <v>0</v>
      </c>
      <c r="V146" s="2">
        <v>87.62</v>
      </c>
      <c r="W146" s="2">
        <v>0</v>
      </c>
      <c r="X146" s="2">
        <v>376.55</v>
      </c>
      <c r="Y146" s="4">
        <v>13956.5</v>
      </c>
      <c r="Z146" s="4">
        <v>62791.55</v>
      </c>
      <c r="AA146" s="4">
        <v>90152.58</v>
      </c>
      <c r="AB146" s="4">
        <v>14719.88</v>
      </c>
      <c r="AC146" s="4">
        <v>40178.07</v>
      </c>
      <c r="AD146" s="4">
        <v>11766.66</v>
      </c>
      <c r="AE146" s="2">
        <v>0</v>
      </c>
      <c r="AF146" s="2">
        <v>0</v>
      </c>
      <c r="AG146" s="2">
        <v>0</v>
      </c>
      <c r="AH146" s="2">
        <v>0</v>
      </c>
      <c r="AI146" s="2">
        <v>0</v>
      </c>
      <c r="AJ146" s="2">
        <v>0</v>
      </c>
      <c r="AK146" s="4">
        <v>72418.38</v>
      </c>
      <c r="AL146" s="2">
        <v>0</v>
      </c>
      <c r="AM146" s="2">
        <v>0</v>
      </c>
      <c r="AN146" s="3">
        <f t="shared" si="8"/>
        <v>320809.67</v>
      </c>
      <c r="AO146">
        <f t="shared" si="9"/>
        <v>276829.62</v>
      </c>
      <c r="AP146">
        <f t="shared" si="10"/>
        <v>72418.38</v>
      </c>
      <c r="AQ146" s="3">
        <f t="shared" si="11"/>
        <v>670057.67000000004</v>
      </c>
    </row>
    <row r="147" spans="1:43" x14ac:dyDescent="0.25">
      <c r="A147" s="2">
        <v>15</v>
      </c>
      <c r="B147" s="2">
        <v>2018</v>
      </c>
      <c r="C147" s="2">
        <v>1</v>
      </c>
      <c r="D147" s="4">
        <v>205058.44</v>
      </c>
      <c r="E147" s="4">
        <v>678683.16</v>
      </c>
      <c r="F147" s="4">
        <v>239084.16</v>
      </c>
      <c r="G147" s="2">
        <v>700</v>
      </c>
      <c r="H147" s="4">
        <v>2584.77</v>
      </c>
      <c r="I147" s="2">
        <v>157.59</v>
      </c>
      <c r="J147" s="2">
        <v>960.57</v>
      </c>
      <c r="K147" s="4">
        <v>3944.02</v>
      </c>
      <c r="L147" s="4">
        <v>5207.62</v>
      </c>
      <c r="M147" s="2">
        <v>0</v>
      </c>
      <c r="N147" s="2">
        <v>79.62</v>
      </c>
      <c r="O147" s="4">
        <v>1924.82</v>
      </c>
      <c r="P147" s="4">
        <v>21245.03</v>
      </c>
      <c r="Q147" s="4">
        <v>13099.04</v>
      </c>
      <c r="R147" s="4">
        <v>8626.49</v>
      </c>
      <c r="S147" s="4">
        <v>3382.29</v>
      </c>
      <c r="T147" s="2">
        <v>0</v>
      </c>
      <c r="U147" s="2">
        <v>0</v>
      </c>
      <c r="V147" s="2">
        <v>431.82</v>
      </c>
      <c r="W147" s="2">
        <v>0</v>
      </c>
      <c r="X147" s="2">
        <v>492.42</v>
      </c>
      <c r="Y147" s="4">
        <v>21040.54</v>
      </c>
      <c r="Z147" s="4">
        <v>101605.33</v>
      </c>
      <c r="AA147" s="4">
        <v>122242.05</v>
      </c>
      <c r="AB147" s="4">
        <v>54461.43</v>
      </c>
      <c r="AC147" s="4">
        <v>25002.639999999999</v>
      </c>
      <c r="AD147" s="4">
        <v>45645.88</v>
      </c>
      <c r="AE147" s="2">
        <v>0</v>
      </c>
      <c r="AF147" s="4">
        <v>17829.97</v>
      </c>
      <c r="AG147" s="2">
        <v>0</v>
      </c>
      <c r="AH147" s="2">
        <v>0</v>
      </c>
      <c r="AI147" s="2">
        <v>0</v>
      </c>
      <c r="AJ147" s="2">
        <v>0</v>
      </c>
      <c r="AK147" s="2">
        <v>0</v>
      </c>
      <c r="AL147" s="4">
        <v>10245.23</v>
      </c>
      <c r="AM147" s="2">
        <v>0</v>
      </c>
      <c r="AN147" s="3">
        <f t="shared" si="8"/>
        <v>1136380.3300000003</v>
      </c>
      <c r="AO147">
        <f t="shared" si="9"/>
        <v>419279.4</v>
      </c>
      <c r="AP147">
        <f t="shared" si="10"/>
        <v>28075.200000000001</v>
      </c>
      <c r="AQ147" s="3">
        <f t="shared" si="11"/>
        <v>1583734.9300000004</v>
      </c>
    </row>
    <row r="148" spans="1:43" x14ac:dyDescent="0.25">
      <c r="A148" s="2">
        <v>15</v>
      </c>
      <c r="B148" s="2">
        <v>2018</v>
      </c>
      <c r="C148" s="2">
        <v>2</v>
      </c>
      <c r="D148" s="4">
        <v>185722</v>
      </c>
      <c r="E148" s="4">
        <v>596957.93999999994</v>
      </c>
      <c r="F148" s="4">
        <v>220376.87</v>
      </c>
      <c r="G148" s="2">
        <v>681.18</v>
      </c>
      <c r="H148" s="4">
        <v>2089.37</v>
      </c>
      <c r="I148" s="2">
        <v>157.58000000000001</v>
      </c>
      <c r="J148" s="4">
        <v>-5671.67</v>
      </c>
      <c r="K148" s="4">
        <v>2966.5</v>
      </c>
      <c r="L148" s="4">
        <v>3515.73</v>
      </c>
      <c r="M148" s="2">
        <v>0</v>
      </c>
      <c r="N148" s="2">
        <v>54.42</v>
      </c>
      <c r="O148" s="4">
        <v>1934.24</v>
      </c>
      <c r="P148" s="4">
        <v>20795.3</v>
      </c>
      <c r="Q148" s="4">
        <v>13143.99</v>
      </c>
      <c r="R148" s="4">
        <v>8123.2</v>
      </c>
      <c r="S148" s="4">
        <v>3302.2</v>
      </c>
      <c r="T148" s="2">
        <v>0</v>
      </c>
      <c r="U148" s="2">
        <v>0</v>
      </c>
      <c r="V148" s="2">
        <v>318.17</v>
      </c>
      <c r="W148" s="2">
        <v>0</v>
      </c>
      <c r="X148" s="2">
        <v>514.41999999999996</v>
      </c>
      <c r="Y148" s="4">
        <v>18678.240000000002</v>
      </c>
      <c r="Z148" s="4">
        <v>90200.22</v>
      </c>
      <c r="AA148" s="4">
        <v>117048.56</v>
      </c>
      <c r="AB148" s="4">
        <v>58533.58</v>
      </c>
      <c r="AC148" s="4">
        <v>22709.99</v>
      </c>
      <c r="AD148" s="4">
        <v>41400.519999999997</v>
      </c>
      <c r="AE148" s="2">
        <v>0</v>
      </c>
      <c r="AF148" s="4">
        <v>18356.32</v>
      </c>
      <c r="AG148" s="2">
        <v>0</v>
      </c>
      <c r="AH148" s="2">
        <v>0</v>
      </c>
      <c r="AI148" s="2">
        <v>0</v>
      </c>
      <c r="AJ148" s="2">
        <v>0</v>
      </c>
      <c r="AK148" s="2">
        <v>0</v>
      </c>
      <c r="AL148" s="4">
        <v>6625.01</v>
      </c>
      <c r="AM148" s="2">
        <v>0</v>
      </c>
      <c r="AN148" s="3">
        <f t="shared" si="8"/>
        <v>1006795.4999999999</v>
      </c>
      <c r="AO148">
        <f t="shared" si="9"/>
        <v>396757.05</v>
      </c>
      <c r="AP148">
        <f t="shared" si="10"/>
        <v>24981.33</v>
      </c>
      <c r="AQ148" s="3">
        <f t="shared" si="11"/>
        <v>1428533.88</v>
      </c>
    </row>
    <row r="149" spans="1:43" x14ac:dyDescent="0.25">
      <c r="A149" s="2">
        <v>15</v>
      </c>
      <c r="B149" s="2">
        <v>2018</v>
      </c>
      <c r="C149" s="2">
        <v>3</v>
      </c>
      <c r="D149" s="4">
        <v>156846.63</v>
      </c>
      <c r="E149" s="4">
        <v>478339.99</v>
      </c>
      <c r="F149" s="4">
        <v>175158.46</v>
      </c>
      <c r="G149" s="2">
        <v>700</v>
      </c>
      <c r="H149" s="4">
        <v>2094.14</v>
      </c>
      <c r="I149" s="2">
        <v>157.09</v>
      </c>
      <c r="J149" s="2">
        <v>301.44</v>
      </c>
      <c r="K149" s="4">
        <v>2314.5700000000002</v>
      </c>
      <c r="L149" s="4">
        <v>3201</v>
      </c>
      <c r="M149" s="2">
        <v>0</v>
      </c>
      <c r="N149" s="2">
        <v>74.23</v>
      </c>
      <c r="O149" s="4">
        <v>1931.97</v>
      </c>
      <c r="P149" s="4">
        <v>15446.77</v>
      </c>
      <c r="Q149" s="4">
        <v>10591.85</v>
      </c>
      <c r="R149" s="4">
        <v>6526.97</v>
      </c>
      <c r="S149" s="4">
        <v>3414.91</v>
      </c>
      <c r="T149" s="2">
        <v>0</v>
      </c>
      <c r="U149" s="2">
        <v>0</v>
      </c>
      <c r="V149" s="2">
        <v>299.27</v>
      </c>
      <c r="W149" s="2">
        <v>0</v>
      </c>
      <c r="X149" s="2">
        <v>481.61</v>
      </c>
      <c r="Y149" s="4">
        <v>12319.91</v>
      </c>
      <c r="Z149" s="4">
        <v>79933.91</v>
      </c>
      <c r="AA149" s="4">
        <v>95526.38</v>
      </c>
      <c r="AB149" s="4">
        <v>50581.59</v>
      </c>
      <c r="AC149" s="4">
        <v>28250.43</v>
      </c>
      <c r="AD149" s="4">
        <v>45959.97</v>
      </c>
      <c r="AE149" s="2">
        <v>0</v>
      </c>
      <c r="AF149" s="4">
        <v>18434.150000000001</v>
      </c>
      <c r="AG149" s="2">
        <v>0</v>
      </c>
      <c r="AH149" s="2">
        <v>0</v>
      </c>
      <c r="AI149" s="2">
        <v>0</v>
      </c>
      <c r="AJ149" s="2">
        <v>0</v>
      </c>
      <c r="AK149" s="2">
        <v>0</v>
      </c>
      <c r="AL149" s="4">
        <v>3694.26</v>
      </c>
      <c r="AM149" s="2">
        <v>0</v>
      </c>
      <c r="AN149" s="3">
        <f t="shared" si="8"/>
        <v>819113.31999999983</v>
      </c>
      <c r="AO149">
        <f t="shared" si="9"/>
        <v>351339.77</v>
      </c>
      <c r="AP149">
        <f t="shared" si="10"/>
        <v>22128.410000000003</v>
      </c>
      <c r="AQ149" s="3">
        <f t="shared" si="11"/>
        <v>1192581.4999999998</v>
      </c>
    </row>
    <row r="150" spans="1:43" x14ac:dyDescent="0.25">
      <c r="A150" s="2">
        <v>15</v>
      </c>
      <c r="B150" s="2">
        <v>2018</v>
      </c>
      <c r="C150" s="2">
        <v>4</v>
      </c>
      <c r="D150" s="4">
        <v>154362.07</v>
      </c>
      <c r="E150" s="4">
        <v>470001.61</v>
      </c>
      <c r="F150" s="4">
        <v>184999.26</v>
      </c>
      <c r="G150" s="2">
        <v>805.81</v>
      </c>
      <c r="H150" s="4">
        <v>2235.64</v>
      </c>
      <c r="I150" s="2">
        <v>157.34</v>
      </c>
      <c r="J150" s="2">
        <v>301.44</v>
      </c>
      <c r="K150" s="4">
        <v>2198.75</v>
      </c>
      <c r="L150" s="4">
        <v>3305.63</v>
      </c>
      <c r="M150" s="2">
        <v>0</v>
      </c>
      <c r="N150" s="2">
        <v>81.88</v>
      </c>
      <c r="O150" s="4">
        <v>1990.54</v>
      </c>
      <c r="P150" s="4">
        <v>15997.38</v>
      </c>
      <c r="Q150" s="4">
        <v>11467.99</v>
      </c>
      <c r="R150" s="4">
        <v>7353.32</v>
      </c>
      <c r="S150" s="4">
        <v>3617.94</v>
      </c>
      <c r="T150" s="2">
        <v>0</v>
      </c>
      <c r="U150" s="2">
        <v>0</v>
      </c>
      <c r="V150" s="2">
        <v>294.66000000000003</v>
      </c>
      <c r="W150" s="2">
        <v>0</v>
      </c>
      <c r="X150" s="2">
        <v>522.61</v>
      </c>
      <c r="Y150" s="4">
        <v>13082.56</v>
      </c>
      <c r="Z150" s="4">
        <v>82217.119999999995</v>
      </c>
      <c r="AA150" s="4">
        <v>104777.28</v>
      </c>
      <c r="AB150" s="4">
        <v>51237.3</v>
      </c>
      <c r="AC150" s="4">
        <v>24783.06</v>
      </c>
      <c r="AD150" s="4">
        <v>44478.74</v>
      </c>
      <c r="AE150" s="2">
        <v>0</v>
      </c>
      <c r="AF150" s="4">
        <v>17640.86</v>
      </c>
      <c r="AG150" s="2">
        <v>0</v>
      </c>
      <c r="AH150" s="2">
        <v>0</v>
      </c>
      <c r="AI150" s="2">
        <v>0</v>
      </c>
      <c r="AJ150" s="2">
        <v>0</v>
      </c>
      <c r="AK150" s="2">
        <v>0</v>
      </c>
      <c r="AL150" s="4">
        <v>2927.68</v>
      </c>
      <c r="AM150" s="2">
        <v>0</v>
      </c>
      <c r="AN150" s="3">
        <f t="shared" si="8"/>
        <v>818367.54999999993</v>
      </c>
      <c r="AO150">
        <f t="shared" si="9"/>
        <v>361902.38</v>
      </c>
      <c r="AP150">
        <f t="shared" si="10"/>
        <v>20568.54</v>
      </c>
      <c r="AQ150" s="3">
        <f t="shared" si="11"/>
        <v>1200838.47</v>
      </c>
    </row>
    <row r="151" spans="1:43" x14ac:dyDescent="0.25">
      <c r="A151" s="2">
        <v>15</v>
      </c>
      <c r="B151" s="2">
        <v>2018</v>
      </c>
      <c r="C151" s="2">
        <v>5</v>
      </c>
      <c r="D151" s="4">
        <v>142531.26</v>
      </c>
      <c r="E151" s="4">
        <v>421071.61</v>
      </c>
      <c r="F151" s="4">
        <v>164477.51</v>
      </c>
      <c r="G151" s="2">
        <v>666.64</v>
      </c>
      <c r="H151" s="4">
        <v>1888.17</v>
      </c>
      <c r="I151" s="2">
        <v>182.12</v>
      </c>
      <c r="J151" s="4">
        <v>1350.83</v>
      </c>
      <c r="K151" s="4">
        <v>1386.12</v>
      </c>
      <c r="L151" s="4">
        <v>1806.56</v>
      </c>
      <c r="M151" s="2">
        <v>0</v>
      </c>
      <c r="N151" s="2">
        <v>74.23</v>
      </c>
      <c r="O151" s="4">
        <v>1936.99</v>
      </c>
      <c r="P151" s="4">
        <v>14363.82</v>
      </c>
      <c r="Q151" s="4">
        <v>9156.66</v>
      </c>
      <c r="R151" s="4">
        <v>6137.95</v>
      </c>
      <c r="S151" s="4">
        <v>3364.83</v>
      </c>
      <c r="T151" s="2">
        <v>0</v>
      </c>
      <c r="U151" s="2">
        <v>0</v>
      </c>
      <c r="V151" s="2">
        <v>308.08</v>
      </c>
      <c r="W151" s="2">
        <v>0</v>
      </c>
      <c r="X151" s="2">
        <v>481.3</v>
      </c>
      <c r="Y151" s="4">
        <v>10679.76</v>
      </c>
      <c r="Z151" s="4">
        <v>72020.37</v>
      </c>
      <c r="AA151" s="4">
        <v>86435.72</v>
      </c>
      <c r="AB151" s="4">
        <v>49008.94</v>
      </c>
      <c r="AC151" s="4">
        <v>26011.35</v>
      </c>
      <c r="AD151" s="4">
        <v>41997.16</v>
      </c>
      <c r="AE151" s="2">
        <v>0</v>
      </c>
      <c r="AF151" s="4">
        <v>18510.3</v>
      </c>
      <c r="AG151" s="2">
        <v>0</v>
      </c>
      <c r="AH151" s="2">
        <v>0</v>
      </c>
      <c r="AI151" s="2">
        <v>0</v>
      </c>
      <c r="AJ151" s="2">
        <v>0</v>
      </c>
      <c r="AK151" s="2">
        <v>0</v>
      </c>
      <c r="AL151" s="4">
        <v>1570.55</v>
      </c>
      <c r="AM151" s="2">
        <v>0</v>
      </c>
      <c r="AN151" s="3">
        <f t="shared" si="8"/>
        <v>735360.82000000007</v>
      </c>
      <c r="AO151">
        <f t="shared" si="9"/>
        <v>321977.16000000003</v>
      </c>
      <c r="AP151">
        <f t="shared" si="10"/>
        <v>20080.849999999999</v>
      </c>
      <c r="AQ151" s="3">
        <f t="shared" si="11"/>
        <v>1077418.83</v>
      </c>
    </row>
    <row r="152" spans="1:43" x14ac:dyDescent="0.25">
      <c r="A152" s="2">
        <v>15</v>
      </c>
      <c r="B152" s="2">
        <v>2018</v>
      </c>
      <c r="C152" s="2">
        <v>6</v>
      </c>
      <c r="D152" s="4">
        <v>139267.54999999999</v>
      </c>
      <c r="E152" s="4">
        <v>411067.87</v>
      </c>
      <c r="F152" s="4">
        <v>161686.51999999999</v>
      </c>
      <c r="G152" s="2">
        <v>711.38</v>
      </c>
      <c r="H152" s="4">
        <v>1336.62</v>
      </c>
      <c r="I152" s="2">
        <v>156.41999999999999</v>
      </c>
      <c r="J152" s="2">
        <v>-599.16999999999996</v>
      </c>
      <c r="K152" s="2">
        <v>973.89</v>
      </c>
      <c r="L152" s="4">
        <v>1029.32</v>
      </c>
      <c r="M152" s="2">
        <v>0</v>
      </c>
      <c r="N152" s="2">
        <v>81.25</v>
      </c>
      <c r="O152" s="4">
        <v>1968.26</v>
      </c>
      <c r="P152" s="4">
        <v>14279.69</v>
      </c>
      <c r="Q152" s="4">
        <v>9107.2999999999993</v>
      </c>
      <c r="R152" s="4">
        <v>3982.59</v>
      </c>
      <c r="S152" s="4">
        <v>3545.53</v>
      </c>
      <c r="T152" s="2">
        <v>0</v>
      </c>
      <c r="U152" s="2">
        <v>0</v>
      </c>
      <c r="V152" s="2">
        <v>328.8</v>
      </c>
      <c r="W152" s="2">
        <v>0</v>
      </c>
      <c r="X152" s="2">
        <v>481.64</v>
      </c>
      <c r="Y152" s="4">
        <v>9851.07</v>
      </c>
      <c r="Z152" s="4">
        <v>65421.04</v>
      </c>
      <c r="AA152" s="4">
        <v>77617.919999999998</v>
      </c>
      <c r="AB152" s="4">
        <v>44555</v>
      </c>
      <c r="AC152" s="4">
        <v>22259.89</v>
      </c>
      <c r="AD152" s="4">
        <v>41077.32</v>
      </c>
      <c r="AE152" s="2">
        <v>0</v>
      </c>
      <c r="AF152" s="4">
        <v>21994.83</v>
      </c>
      <c r="AG152" s="2">
        <v>0</v>
      </c>
      <c r="AH152" s="2">
        <v>0</v>
      </c>
      <c r="AI152" s="2">
        <v>0</v>
      </c>
      <c r="AJ152" s="2">
        <v>0</v>
      </c>
      <c r="AK152" s="2">
        <v>0</v>
      </c>
      <c r="AL152" s="4">
        <v>1135.6300000000001</v>
      </c>
      <c r="AM152" s="2">
        <v>0</v>
      </c>
      <c r="AN152" s="3">
        <f t="shared" si="8"/>
        <v>715630.39999999991</v>
      </c>
      <c r="AO152">
        <f t="shared" si="9"/>
        <v>294557.30000000005</v>
      </c>
      <c r="AP152">
        <f t="shared" si="10"/>
        <v>23130.460000000003</v>
      </c>
      <c r="AQ152" s="3">
        <f t="shared" si="11"/>
        <v>1033318.1599999999</v>
      </c>
    </row>
    <row r="153" spans="1:43" x14ac:dyDescent="0.25">
      <c r="A153" s="2">
        <v>15</v>
      </c>
      <c r="B153" s="2">
        <v>2018</v>
      </c>
      <c r="C153" s="2">
        <v>7</v>
      </c>
      <c r="D153" s="4">
        <v>77272.53</v>
      </c>
      <c r="E153" s="4">
        <v>410121.29</v>
      </c>
      <c r="F153" s="4">
        <v>250969.18</v>
      </c>
      <c r="G153" s="2">
        <v>720</v>
      </c>
      <c r="H153" s="4">
        <v>1185.77</v>
      </c>
      <c r="I153" s="2">
        <v>0</v>
      </c>
      <c r="J153" s="2">
        <v>150</v>
      </c>
      <c r="K153" s="2">
        <v>411.08</v>
      </c>
      <c r="L153" s="4">
        <v>1248.42</v>
      </c>
      <c r="M153" s="2">
        <v>0</v>
      </c>
      <c r="N153" s="2">
        <v>76.489999999999995</v>
      </c>
      <c r="O153" s="4">
        <v>1990.5</v>
      </c>
      <c r="P153" s="4">
        <v>14097.96</v>
      </c>
      <c r="Q153" s="4">
        <v>8102.17</v>
      </c>
      <c r="R153" s="4">
        <v>4504.74</v>
      </c>
      <c r="S153" s="4">
        <v>3396.96</v>
      </c>
      <c r="T153" s="2">
        <v>0</v>
      </c>
      <c r="U153" s="2">
        <v>0</v>
      </c>
      <c r="V153" s="2">
        <v>297.37</v>
      </c>
      <c r="W153" s="2">
        <v>0</v>
      </c>
      <c r="X153" s="2">
        <v>518.64</v>
      </c>
      <c r="Y153" s="4">
        <v>8671.7800000000007</v>
      </c>
      <c r="Z153" s="4">
        <v>64716.06</v>
      </c>
      <c r="AA153" s="4">
        <v>76370.98</v>
      </c>
      <c r="AB153" s="4">
        <v>38222.11</v>
      </c>
      <c r="AC153" s="4">
        <v>31913.8</v>
      </c>
      <c r="AD153" s="4">
        <v>41129.919999999998</v>
      </c>
      <c r="AE153" s="2">
        <v>0</v>
      </c>
      <c r="AF153" s="4">
        <v>19529.57</v>
      </c>
      <c r="AG153" s="2">
        <v>0</v>
      </c>
      <c r="AH153" s="2">
        <v>0</v>
      </c>
      <c r="AI153" s="2">
        <v>0</v>
      </c>
      <c r="AJ153" s="2">
        <v>0</v>
      </c>
      <c r="AK153" s="2">
        <v>0</v>
      </c>
      <c r="AL153" s="2">
        <v>884.48</v>
      </c>
      <c r="AM153" s="2">
        <v>0</v>
      </c>
      <c r="AN153" s="3">
        <f t="shared" si="8"/>
        <v>742078.27</v>
      </c>
      <c r="AO153">
        <f t="shared" si="9"/>
        <v>294009.48</v>
      </c>
      <c r="AP153">
        <f t="shared" si="10"/>
        <v>20414.05</v>
      </c>
      <c r="AQ153" s="3">
        <f t="shared" si="11"/>
        <v>1056501.8</v>
      </c>
    </row>
    <row r="154" spans="1:43" x14ac:dyDescent="0.25">
      <c r="A154" s="2">
        <v>15</v>
      </c>
      <c r="B154" s="2">
        <v>2018</v>
      </c>
      <c r="C154" s="2">
        <v>8</v>
      </c>
      <c r="D154" s="4">
        <v>76865.919999999998</v>
      </c>
      <c r="E154" s="4">
        <v>405765.55</v>
      </c>
      <c r="F154" s="4">
        <v>252252.58</v>
      </c>
      <c r="G154" s="2">
        <v>720</v>
      </c>
      <c r="H154" s="4">
        <v>1120.95</v>
      </c>
      <c r="I154" s="2">
        <v>0</v>
      </c>
      <c r="J154" s="2">
        <v>150</v>
      </c>
      <c r="K154" s="2">
        <v>385.19</v>
      </c>
      <c r="L154" s="4">
        <v>1227.6300000000001</v>
      </c>
      <c r="M154" s="2">
        <v>0</v>
      </c>
      <c r="N154" s="2">
        <v>74.23</v>
      </c>
      <c r="O154" s="4">
        <v>2226.7199999999998</v>
      </c>
      <c r="P154" s="4">
        <v>14024.62</v>
      </c>
      <c r="Q154" s="4">
        <v>8121.26</v>
      </c>
      <c r="R154" s="4">
        <v>3958.27</v>
      </c>
      <c r="S154" s="4">
        <v>4449.3999999999996</v>
      </c>
      <c r="T154" s="2">
        <v>0</v>
      </c>
      <c r="U154" s="2">
        <v>0</v>
      </c>
      <c r="V154" s="2">
        <v>305.99</v>
      </c>
      <c r="W154" s="2">
        <v>0</v>
      </c>
      <c r="X154" s="2">
        <v>549.64</v>
      </c>
      <c r="Y154" s="4">
        <v>8608.17</v>
      </c>
      <c r="Z154" s="4">
        <v>62352.67</v>
      </c>
      <c r="AA154" s="4">
        <v>74018.83</v>
      </c>
      <c r="AB154" s="4">
        <v>36225.17</v>
      </c>
      <c r="AC154" s="4">
        <v>36957.519999999997</v>
      </c>
      <c r="AD154" s="4">
        <v>33013.730000000003</v>
      </c>
      <c r="AE154" s="2">
        <v>0</v>
      </c>
      <c r="AF154" s="4">
        <v>18239.310000000001</v>
      </c>
      <c r="AG154" s="2">
        <v>0</v>
      </c>
      <c r="AH154" s="2">
        <v>0</v>
      </c>
      <c r="AI154" s="2">
        <v>0</v>
      </c>
      <c r="AJ154" s="2">
        <v>0</v>
      </c>
      <c r="AK154" s="2">
        <v>0</v>
      </c>
      <c r="AL154" s="2">
        <v>803.87</v>
      </c>
      <c r="AM154" s="2">
        <v>0</v>
      </c>
      <c r="AN154" s="3">
        <f t="shared" si="8"/>
        <v>738487.81999999983</v>
      </c>
      <c r="AO154">
        <f t="shared" si="9"/>
        <v>284886.21999999997</v>
      </c>
      <c r="AP154">
        <f t="shared" si="10"/>
        <v>19043.18</v>
      </c>
      <c r="AQ154" s="3">
        <f t="shared" si="11"/>
        <v>1042417.2199999999</v>
      </c>
    </row>
    <row r="155" spans="1:43" x14ac:dyDescent="0.25">
      <c r="A155" s="2">
        <v>15</v>
      </c>
      <c r="B155" s="2">
        <v>2018</v>
      </c>
      <c r="C155" s="2">
        <v>9</v>
      </c>
      <c r="D155" s="4">
        <v>77655.83</v>
      </c>
      <c r="E155" s="4">
        <v>411411.55</v>
      </c>
      <c r="F155" s="4">
        <v>258428.75</v>
      </c>
      <c r="G155" s="2">
        <v>720</v>
      </c>
      <c r="H155" s="4">
        <v>1230.78</v>
      </c>
      <c r="I155" s="2">
        <v>0</v>
      </c>
      <c r="J155" s="2">
        <v>300.2</v>
      </c>
      <c r="K155" s="2">
        <v>416.76</v>
      </c>
      <c r="L155" s="4">
        <v>1336.94</v>
      </c>
      <c r="M155" s="2">
        <v>0</v>
      </c>
      <c r="N155" s="2">
        <v>89.05</v>
      </c>
      <c r="O155" s="4">
        <v>2107.0700000000002</v>
      </c>
      <c r="P155" s="4">
        <v>14166.26</v>
      </c>
      <c r="Q155" s="4">
        <v>8329.6200000000008</v>
      </c>
      <c r="R155" s="4">
        <v>4326.38</v>
      </c>
      <c r="S155" s="4">
        <v>4076.37</v>
      </c>
      <c r="T155" s="2">
        <v>0</v>
      </c>
      <c r="U155" s="2">
        <v>0</v>
      </c>
      <c r="V155" s="2">
        <v>333.03</v>
      </c>
      <c r="W155" s="2">
        <v>0</v>
      </c>
      <c r="X155" s="2">
        <v>555.57000000000005</v>
      </c>
      <c r="Y155" s="4">
        <v>9348.61</v>
      </c>
      <c r="Z155" s="4">
        <v>69001.429999999993</v>
      </c>
      <c r="AA155" s="4">
        <v>81703.83</v>
      </c>
      <c r="AB155" s="4">
        <v>39168.230000000003</v>
      </c>
      <c r="AC155" s="4">
        <v>33620.82</v>
      </c>
      <c r="AD155" s="4">
        <v>21904.54</v>
      </c>
      <c r="AE155" s="2">
        <v>0</v>
      </c>
      <c r="AF155" s="4">
        <v>17171.7</v>
      </c>
      <c r="AG155" s="2">
        <v>0</v>
      </c>
      <c r="AH155" s="2">
        <v>0</v>
      </c>
      <c r="AI155" s="2">
        <v>0</v>
      </c>
      <c r="AJ155" s="2">
        <v>0</v>
      </c>
      <c r="AK155" s="2">
        <v>0</v>
      </c>
      <c r="AL155" s="2">
        <v>886.89</v>
      </c>
      <c r="AM155" s="2">
        <v>0</v>
      </c>
      <c r="AN155" s="3">
        <f t="shared" si="8"/>
        <v>751500.80999999994</v>
      </c>
      <c r="AO155">
        <f t="shared" si="9"/>
        <v>288730.80999999994</v>
      </c>
      <c r="AP155">
        <f t="shared" si="10"/>
        <v>18058.59</v>
      </c>
      <c r="AQ155" s="3">
        <f t="shared" si="11"/>
        <v>1058290.21</v>
      </c>
    </row>
    <row r="156" spans="1:43" x14ac:dyDescent="0.25">
      <c r="A156" s="2">
        <v>15</v>
      </c>
      <c r="B156" s="2">
        <v>2018</v>
      </c>
      <c r="C156" s="2">
        <v>10</v>
      </c>
      <c r="D156" s="4">
        <v>77315.61</v>
      </c>
      <c r="E156" s="4">
        <v>408586.54</v>
      </c>
      <c r="F156" s="4">
        <v>257426.77</v>
      </c>
      <c r="G156" s="2">
        <v>760</v>
      </c>
      <c r="H156" s="4">
        <v>1328.53</v>
      </c>
      <c r="I156" s="2">
        <v>0</v>
      </c>
      <c r="J156" s="2">
        <v>0</v>
      </c>
      <c r="K156" s="2">
        <v>430.8</v>
      </c>
      <c r="L156" s="4">
        <v>1472.06</v>
      </c>
      <c r="M156" s="2">
        <v>0</v>
      </c>
      <c r="N156" s="2">
        <v>71.59</v>
      </c>
      <c r="O156" s="4">
        <v>2076.75</v>
      </c>
      <c r="P156" s="4">
        <v>13924.56</v>
      </c>
      <c r="Q156" s="4">
        <v>7890.16</v>
      </c>
      <c r="R156" s="4">
        <v>3554.7</v>
      </c>
      <c r="S156" s="4">
        <v>2064.71</v>
      </c>
      <c r="T156" s="2">
        <v>0</v>
      </c>
      <c r="U156" s="2">
        <v>0</v>
      </c>
      <c r="V156" s="2">
        <v>222.72</v>
      </c>
      <c r="W156" s="2">
        <v>0</v>
      </c>
      <c r="X156" s="2">
        <v>550.9</v>
      </c>
      <c r="Y156" s="4">
        <v>9210.07</v>
      </c>
      <c r="Z156" s="4">
        <v>63603.6</v>
      </c>
      <c r="AA156" s="4">
        <v>74419.520000000004</v>
      </c>
      <c r="AB156" s="4">
        <v>38351.730000000003</v>
      </c>
      <c r="AC156" s="4">
        <v>31578.87</v>
      </c>
      <c r="AD156" s="4">
        <v>54330.75</v>
      </c>
      <c r="AE156" s="2">
        <v>0</v>
      </c>
      <c r="AF156" s="4">
        <v>18264.86</v>
      </c>
      <c r="AG156" s="2">
        <v>0</v>
      </c>
      <c r="AH156" s="2">
        <v>0</v>
      </c>
      <c r="AI156" s="2">
        <v>0</v>
      </c>
      <c r="AJ156" s="2">
        <v>0</v>
      </c>
      <c r="AK156" s="2">
        <v>0</v>
      </c>
      <c r="AL156" s="2">
        <v>820.69</v>
      </c>
      <c r="AM156" s="2">
        <v>0</v>
      </c>
      <c r="AN156" s="3">
        <f t="shared" si="8"/>
        <v>747320.31</v>
      </c>
      <c r="AO156">
        <f t="shared" si="9"/>
        <v>301850.63</v>
      </c>
      <c r="AP156">
        <f t="shared" si="10"/>
        <v>19085.55</v>
      </c>
      <c r="AQ156" s="3">
        <f t="shared" si="11"/>
        <v>1068256.49</v>
      </c>
    </row>
    <row r="157" spans="1:43" x14ac:dyDescent="0.25">
      <c r="A157" s="2">
        <v>15</v>
      </c>
      <c r="B157" s="2">
        <v>2018</v>
      </c>
      <c r="C157" s="2">
        <v>11</v>
      </c>
      <c r="D157" s="4">
        <v>78390.81</v>
      </c>
      <c r="E157" s="4">
        <v>417326.93</v>
      </c>
      <c r="F157" s="4">
        <v>270320.43</v>
      </c>
      <c r="G157" s="2">
        <v>780</v>
      </c>
      <c r="H157" s="4">
        <v>1783.45</v>
      </c>
      <c r="I157" s="2">
        <v>0</v>
      </c>
      <c r="J157" s="2">
        <v>150</v>
      </c>
      <c r="K157" s="2">
        <v>714.82</v>
      </c>
      <c r="L157" s="4">
        <v>3282.79</v>
      </c>
      <c r="M157" s="2">
        <v>0</v>
      </c>
      <c r="N157" s="2">
        <v>74.23</v>
      </c>
      <c r="O157" s="4">
        <v>2071.06</v>
      </c>
      <c r="P157" s="4">
        <v>14074.75</v>
      </c>
      <c r="Q157" s="4">
        <v>7351.2</v>
      </c>
      <c r="R157" s="4">
        <v>4170.3599999999997</v>
      </c>
      <c r="S157" s="4">
        <v>2757.98</v>
      </c>
      <c r="T157" s="2">
        <v>0</v>
      </c>
      <c r="U157" s="2">
        <v>0</v>
      </c>
      <c r="V157" s="2">
        <v>562.75</v>
      </c>
      <c r="W157" s="2">
        <v>0</v>
      </c>
      <c r="X157" s="2">
        <v>548.15</v>
      </c>
      <c r="Y157" s="4">
        <v>9590.5400000000009</v>
      </c>
      <c r="Z157" s="4">
        <v>74420.479999999996</v>
      </c>
      <c r="AA157" s="4">
        <v>84186.68</v>
      </c>
      <c r="AB157" s="4">
        <v>42535.64</v>
      </c>
      <c r="AC157" s="4">
        <v>38217.1</v>
      </c>
      <c r="AD157" s="4">
        <v>39607.51</v>
      </c>
      <c r="AE157" s="2">
        <v>0</v>
      </c>
      <c r="AF157" s="4">
        <v>17401.36</v>
      </c>
      <c r="AG157" s="2">
        <v>0</v>
      </c>
      <c r="AH157" s="2">
        <v>0</v>
      </c>
      <c r="AI157" s="2">
        <v>0</v>
      </c>
      <c r="AJ157" s="2">
        <v>0</v>
      </c>
      <c r="AK157" s="2">
        <v>0</v>
      </c>
      <c r="AL157" s="4">
        <v>1528.5</v>
      </c>
      <c r="AM157" s="2">
        <v>0</v>
      </c>
      <c r="AN157" s="3">
        <f t="shared" si="8"/>
        <v>772749.22999999986</v>
      </c>
      <c r="AO157">
        <f t="shared" si="9"/>
        <v>320168.43</v>
      </c>
      <c r="AP157">
        <f t="shared" si="10"/>
        <v>18929.86</v>
      </c>
      <c r="AQ157" s="3">
        <f t="shared" si="11"/>
        <v>1111847.52</v>
      </c>
    </row>
    <row r="158" spans="1:43" x14ac:dyDescent="0.25">
      <c r="A158" s="2">
        <v>15</v>
      </c>
      <c r="B158" s="2">
        <v>2018</v>
      </c>
      <c r="C158" s="2">
        <v>12</v>
      </c>
      <c r="D158" s="4">
        <v>84439.95</v>
      </c>
      <c r="E158" s="4">
        <v>494131.78</v>
      </c>
      <c r="F158" s="4">
        <v>342123.12</v>
      </c>
      <c r="G158" s="2">
        <v>780</v>
      </c>
      <c r="H158" s="4">
        <v>2078.9299999999998</v>
      </c>
      <c r="I158" s="2">
        <v>0</v>
      </c>
      <c r="J158" s="2">
        <v>150.19999999999999</v>
      </c>
      <c r="K158" s="4">
        <v>1334.73</v>
      </c>
      <c r="L158" s="4">
        <v>6049.93</v>
      </c>
      <c r="M158" s="2">
        <v>0</v>
      </c>
      <c r="N158" s="2">
        <v>81.88</v>
      </c>
      <c r="O158" s="4">
        <v>2089.89</v>
      </c>
      <c r="P158" s="4">
        <v>16649.650000000001</v>
      </c>
      <c r="Q158" s="4">
        <v>10632.69</v>
      </c>
      <c r="R158" s="4">
        <v>5452.81</v>
      </c>
      <c r="S158" s="4">
        <v>6050.71</v>
      </c>
      <c r="T158" s="2">
        <v>0</v>
      </c>
      <c r="U158" s="2">
        <v>0</v>
      </c>
      <c r="V158" s="2">
        <v>185.01</v>
      </c>
      <c r="W158" s="2">
        <v>0</v>
      </c>
      <c r="X158" s="2">
        <v>554.49</v>
      </c>
      <c r="Y158" s="4">
        <v>12054.81</v>
      </c>
      <c r="Z158" s="4">
        <v>100187.75</v>
      </c>
      <c r="AA158" s="4">
        <v>108610.76</v>
      </c>
      <c r="AB158" s="4">
        <v>45272.54</v>
      </c>
      <c r="AC158" s="4">
        <v>34878.01</v>
      </c>
      <c r="AD158" s="4">
        <v>41298.32</v>
      </c>
      <c r="AE158" s="2">
        <v>0</v>
      </c>
      <c r="AF158" s="4">
        <v>20478.310000000001</v>
      </c>
      <c r="AG158" s="2">
        <v>0</v>
      </c>
      <c r="AH158" s="2">
        <v>0</v>
      </c>
      <c r="AI158" s="2">
        <v>0</v>
      </c>
      <c r="AJ158" s="2">
        <v>0</v>
      </c>
      <c r="AK158" s="2">
        <v>0</v>
      </c>
      <c r="AL158" s="4">
        <v>5403.84</v>
      </c>
      <c r="AM158" s="2">
        <v>0</v>
      </c>
      <c r="AN158" s="3">
        <f t="shared" si="8"/>
        <v>931088.64</v>
      </c>
      <c r="AO158">
        <f t="shared" si="9"/>
        <v>383999.32</v>
      </c>
      <c r="AP158">
        <f t="shared" si="10"/>
        <v>25882.15</v>
      </c>
      <c r="AQ158" s="3">
        <f t="shared" si="11"/>
        <v>1340970.1099999999</v>
      </c>
    </row>
    <row r="159" spans="1:43" x14ac:dyDescent="0.25">
      <c r="A159" s="2">
        <v>16</v>
      </c>
      <c r="B159" s="2">
        <v>2018</v>
      </c>
      <c r="C159" s="2">
        <v>1</v>
      </c>
      <c r="D159" s="4">
        <v>72303.75</v>
      </c>
      <c r="E159" s="4">
        <v>78811.63</v>
      </c>
      <c r="F159" s="4">
        <v>204483.59</v>
      </c>
      <c r="G159" s="2">
        <v>260</v>
      </c>
      <c r="H159" s="4">
        <v>30033.59</v>
      </c>
      <c r="I159" s="2">
        <v>186.95</v>
      </c>
      <c r="J159" s="2">
        <v>0</v>
      </c>
      <c r="K159" s="4">
        <v>14660.69</v>
      </c>
      <c r="L159" s="4">
        <v>8207.49</v>
      </c>
      <c r="M159" s="4">
        <v>1556.42</v>
      </c>
      <c r="N159" s="2">
        <v>14.22</v>
      </c>
      <c r="O159" s="4">
        <v>1610</v>
      </c>
      <c r="P159" s="4">
        <v>11333.15</v>
      </c>
      <c r="Q159" s="4">
        <v>29364.42</v>
      </c>
      <c r="R159" s="4">
        <v>14231.91</v>
      </c>
      <c r="S159" s="4">
        <v>4255.75</v>
      </c>
      <c r="T159" s="2">
        <v>0</v>
      </c>
      <c r="U159" s="2">
        <v>0</v>
      </c>
      <c r="V159" s="2">
        <v>162.74</v>
      </c>
      <c r="W159" s="2">
        <v>377.23</v>
      </c>
      <c r="X159" s="2">
        <v>207.45</v>
      </c>
      <c r="Y159" s="4">
        <v>21811.200000000001</v>
      </c>
      <c r="Z159" s="4">
        <v>224743.22</v>
      </c>
      <c r="AA159" s="4">
        <v>244558.78</v>
      </c>
      <c r="AB159" s="4">
        <v>102965.08</v>
      </c>
      <c r="AC159" s="4">
        <v>99957.68</v>
      </c>
      <c r="AD159" s="4">
        <v>59768.2</v>
      </c>
      <c r="AE159" s="2">
        <v>0</v>
      </c>
      <c r="AF159" s="2">
        <v>0</v>
      </c>
      <c r="AG159" s="2">
        <v>0</v>
      </c>
      <c r="AH159" s="2">
        <v>0</v>
      </c>
      <c r="AI159" s="2">
        <v>0</v>
      </c>
      <c r="AJ159" s="2">
        <v>0</v>
      </c>
      <c r="AK159" s="2">
        <v>0</v>
      </c>
      <c r="AL159" s="2">
        <v>0</v>
      </c>
      <c r="AM159" s="2">
        <v>0</v>
      </c>
      <c r="AN159" s="3">
        <f t="shared" si="8"/>
        <v>410504.11</v>
      </c>
      <c r="AO159">
        <f t="shared" si="9"/>
        <v>815361.0299999998</v>
      </c>
      <c r="AP159">
        <f t="shared" si="10"/>
        <v>0</v>
      </c>
      <c r="AQ159" s="3">
        <f t="shared" si="11"/>
        <v>1225865.1399999997</v>
      </c>
    </row>
    <row r="160" spans="1:43" x14ac:dyDescent="0.25">
      <c r="A160" s="2">
        <v>16</v>
      </c>
      <c r="B160" s="2">
        <v>2018</v>
      </c>
      <c r="C160" s="2">
        <v>2</v>
      </c>
      <c r="D160" s="4">
        <v>74056.92</v>
      </c>
      <c r="E160" s="4">
        <v>78732.73</v>
      </c>
      <c r="F160" s="4">
        <v>193777.16</v>
      </c>
      <c r="G160" s="2">
        <v>260</v>
      </c>
      <c r="H160" s="4">
        <v>28963.69</v>
      </c>
      <c r="I160" s="2">
        <v>159.63999999999999</v>
      </c>
      <c r="J160" s="2">
        <v>0</v>
      </c>
      <c r="K160" s="4">
        <v>14276.72</v>
      </c>
      <c r="L160" s="4">
        <v>7503.82</v>
      </c>
      <c r="M160" s="4">
        <v>1323.85</v>
      </c>
      <c r="N160" s="2">
        <v>10.73</v>
      </c>
      <c r="O160" s="4">
        <v>1295</v>
      </c>
      <c r="P160" s="4">
        <v>11969.03</v>
      </c>
      <c r="Q160" s="4">
        <v>28366.15</v>
      </c>
      <c r="R160" s="4">
        <v>15168.01</v>
      </c>
      <c r="S160" s="4">
        <v>4686.25</v>
      </c>
      <c r="T160" s="2">
        <v>0</v>
      </c>
      <c r="U160" s="2">
        <v>0</v>
      </c>
      <c r="V160" s="2">
        <v>292.31</v>
      </c>
      <c r="W160" s="2">
        <v>281.08</v>
      </c>
      <c r="X160" s="2">
        <v>179.28</v>
      </c>
      <c r="Y160" s="4">
        <v>22583.19</v>
      </c>
      <c r="Z160" s="4">
        <v>226654.29</v>
      </c>
      <c r="AA160" s="4">
        <v>247208.4</v>
      </c>
      <c r="AB160" s="4">
        <v>113893.64</v>
      </c>
      <c r="AC160" s="4">
        <v>92547.86</v>
      </c>
      <c r="AD160" s="4">
        <v>51146.559999999998</v>
      </c>
      <c r="AE160" s="2">
        <v>0</v>
      </c>
      <c r="AF160" s="2">
        <v>0</v>
      </c>
      <c r="AG160" s="2">
        <v>0</v>
      </c>
      <c r="AH160" s="2">
        <v>0</v>
      </c>
      <c r="AI160" s="2">
        <v>0</v>
      </c>
      <c r="AJ160" s="2">
        <v>0</v>
      </c>
      <c r="AK160" s="2">
        <v>0</v>
      </c>
      <c r="AL160" s="2">
        <v>0</v>
      </c>
      <c r="AM160" s="2">
        <v>0</v>
      </c>
      <c r="AN160" s="3">
        <f t="shared" si="8"/>
        <v>399054.52999999997</v>
      </c>
      <c r="AO160">
        <f t="shared" si="9"/>
        <v>816281.78</v>
      </c>
      <c r="AP160">
        <f t="shared" si="10"/>
        <v>0</v>
      </c>
      <c r="AQ160" s="3">
        <f t="shared" si="11"/>
        <v>1215336.31</v>
      </c>
    </row>
    <row r="161" spans="1:43" x14ac:dyDescent="0.25">
      <c r="A161" s="2">
        <v>16</v>
      </c>
      <c r="B161" s="2">
        <v>2018</v>
      </c>
      <c r="C161" s="2">
        <v>3</v>
      </c>
      <c r="D161" s="4">
        <v>74406.899999999994</v>
      </c>
      <c r="E161" s="4">
        <v>77695.520000000004</v>
      </c>
      <c r="F161" s="4">
        <v>197596.58</v>
      </c>
      <c r="G161" s="2">
        <v>260</v>
      </c>
      <c r="H161" s="4">
        <v>26481.43</v>
      </c>
      <c r="I161" s="2">
        <v>129.36000000000001</v>
      </c>
      <c r="J161" s="2">
        <v>0</v>
      </c>
      <c r="K161" s="4">
        <v>8593.0400000000009</v>
      </c>
      <c r="L161" s="4">
        <v>6216.9</v>
      </c>
      <c r="M161" s="4">
        <v>1292.95</v>
      </c>
      <c r="N161" s="2">
        <v>8.11</v>
      </c>
      <c r="O161" s="4">
        <v>1477.97</v>
      </c>
      <c r="P161" s="4">
        <v>11012.74</v>
      </c>
      <c r="Q161" s="4">
        <v>24041.96</v>
      </c>
      <c r="R161" s="4">
        <v>14127.12</v>
      </c>
      <c r="S161" s="2">
        <v>260.32</v>
      </c>
      <c r="T161" s="2">
        <v>0</v>
      </c>
      <c r="U161" s="2">
        <v>0</v>
      </c>
      <c r="V161" s="2">
        <v>423.89</v>
      </c>
      <c r="W161" s="2">
        <v>381.65</v>
      </c>
      <c r="X161" s="2">
        <v>923.87</v>
      </c>
      <c r="Y161" s="4">
        <v>19942.400000000001</v>
      </c>
      <c r="Z161" s="4">
        <v>210556.89</v>
      </c>
      <c r="AA161" s="4">
        <v>228996.33</v>
      </c>
      <c r="AB161" s="4">
        <v>76885.09</v>
      </c>
      <c r="AC161" s="4">
        <v>86153.14</v>
      </c>
      <c r="AD161" s="4">
        <v>56841.17</v>
      </c>
      <c r="AE161" s="2">
        <v>0</v>
      </c>
      <c r="AF161" s="2">
        <v>0</v>
      </c>
      <c r="AG161" s="2">
        <v>0</v>
      </c>
      <c r="AH161" s="2">
        <v>0</v>
      </c>
      <c r="AI161" s="2">
        <v>0</v>
      </c>
      <c r="AJ161" s="2">
        <v>0</v>
      </c>
      <c r="AK161" s="2">
        <v>0</v>
      </c>
      <c r="AL161" s="2">
        <v>0</v>
      </c>
      <c r="AM161" s="2">
        <v>0</v>
      </c>
      <c r="AN161" s="3">
        <f t="shared" si="8"/>
        <v>392672.68</v>
      </c>
      <c r="AO161">
        <f t="shared" si="9"/>
        <v>732032.65</v>
      </c>
      <c r="AP161">
        <f t="shared" si="10"/>
        <v>0</v>
      </c>
      <c r="AQ161" s="3">
        <f t="shared" si="11"/>
        <v>1124705.33</v>
      </c>
    </row>
    <row r="162" spans="1:43" x14ac:dyDescent="0.25">
      <c r="A162" s="2">
        <v>16</v>
      </c>
      <c r="B162" s="2">
        <v>2018</v>
      </c>
      <c r="C162" s="2">
        <v>4</v>
      </c>
      <c r="D162" s="4">
        <v>78541.23</v>
      </c>
      <c r="E162" s="4">
        <v>81638.73</v>
      </c>
      <c r="F162" s="4">
        <v>207876.55</v>
      </c>
      <c r="G162" s="2">
        <v>260</v>
      </c>
      <c r="H162" s="4">
        <v>28589.01</v>
      </c>
      <c r="I162" s="2">
        <v>127.47</v>
      </c>
      <c r="J162" s="2">
        <v>0</v>
      </c>
      <c r="K162" s="4">
        <v>9463.5400000000009</v>
      </c>
      <c r="L162" s="4">
        <v>6523.67</v>
      </c>
      <c r="M162" s="4">
        <v>1253.76</v>
      </c>
      <c r="N162" s="2">
        <v>5.05</v>
      </c>
      <c r="O162" s="4">
        <v>1365</v>
      </c>
      <c r="P162" s="4">
        <v>11311.37</v>
      </c>
      <c r="Q162" s="4">
        <v>27877.360000000001</v>
      </c>
      <c r="R162" s="4">
        <v>15152.24</v>
      </c>
      <c r="S162" s="4">
        <v>3312.42</v>
      </c>
      <c r="T162" s="2">
        <v>0</v>
      </c>
      <c r="U162" s="2">
        <v>0</v>
      </c>
      <c r="V162" s="2">
        <v>995.86</v>
      </c>
      <c r="W162" s="2">
        <v>354.46</v>
      </c>
      <c r="X162" s="2">
        <v>295.98</v>
      </c>
      <c r="Y162" s="4">
        <v>20498.05</v>
      </c>
      <c r="Z162" s="4">
        <v>214236.56</v>
      </c>
      <c r="AA162" s="4">
        <v>236126.38</v>
      </c>
      <c r="AB162" s="4">
        <v>100852.62</v>
      </c>
      <c r="AC162" s="4">
        <v>86506.15</v>
      </c>
      <c r="AD162" s="4">
        <v>48983.92</v>
      </c>
      <c r="AE162" s="2">
        <v>0</v>
      </c>
      <c r="AF162" s="2">
        <v>0</v>
      </c>
      <c r="AG162" s="2">
        <v>0</v>
      </c>
      <c r="AH162" s="2">
        <v>0</v>
      </c>
      <c r="AI162" s="2">
        <v>0</v>
      </c>
      <c r="AJ162" s="2">
        <v>0</v>
      </c>
      <c r="AK162" s="2">
        <v>0</v>
      </c>
      <c r="AL162" s="2">
        <v>0</v>
      </c>
      <c r="AM162" s="2">
        <v>0</v>
      </c>
      <c r="AN162" s="3">
        <f t="shared" si="8"/>
        <v>414273.95999999996</v>
      </c>
      <c r="AO162">
        <f t="shared" si="9"/>
        <v>767873.42</v>
      </c>
      <c r="AP162">
        <f t="shared" si="10"/>
        <v>0</v>
      </c>
      <c r="AQ162" s="3">
        <f t="shared" si="11"/>
        <v>1182147.3799999999</v>
      </c>
    </row>
    <row r="163" spans="1:43" x14ac:dyDescent="0.25">
      <c r="A163" s="2">
        <v>16</v>
      </c>
      <c r="B163" s="2">
        <v>2018</v>
      </c>
      <c r="C163" s="2">
        <v>5</v>
      </c>
      <c r="D163" s="4">
        <v>72750.8</v>
      </c>
      <c r="E163" s="4">
        <v>72925.11</v>
      </c>
      <c r="F163" s="4">
        <v>156831.57999999999</v>
      </c>
      <c r="G163" s="2">
        <v>260</v>
      </c>
      <c r="H163" s="4">
        <v>18953.740000000002</v>
      </c>
      <c r="I163" s="2">
        <v>146.26</v>
      </c>
      <c r="J163" s="2">
        <v>0</v>
      </c>
      <c r="K163" s="4">
        <v>5899.9</v>
      </c>
      <c r="L163" s="4">
        <v>5505.52</v>
      </c>
      <c r="M163" s="4">
        <v>1009.52</v>
      </c>
      <c r="N163" s="2">
        <v>19.75</v>
      </c>
      <c r="O163" s="4">
        <v>1332.24</v>
      </c>
      <c r="P163" s="4">
        <v>10729.97</v>
      </c>
      <c r="Q163" s="4">
        <v>23886.18</v>
      </c>
      <c r="R163" s="4">
        <v>19404.2</v>
      </c>
      <c r="S163" s="4">
        <v>3084.35</v>
      </c>
      <c r="T163" s="2">
        <v>0</v>
      </c>
      <c r="U163" s="2">
        <v>0</v>
      </c>
      <c r="V163" s="2">
        <v>586.59</v>
      </c>
      <c r="W163" s="2">
        <v>361.53</v>
      </c>
      <c r="X163" s="2">
        <v>168.81</v>
      </c>
      <c r="Y163" s="4">
        <v>17350.73</v>
      </c>
      <c r="Z163" s="4">
        <v>195410.1</v>
      </c>
      <c r="AA163" s="4">
        <v>216559.45</v>
      </c>
      <c r="AB163" s="4">
        <v>87497.48</v>
      </c>
      <c r="AC163" s="4">
        <v>80288.25</v>
      </c>
      <c r="AD163" s="4">
        <v>51856.51</v>
      </c>
      <c r="AE163" s="2">
        <v>0</v>
      </c>
      <c r="AF163" s="2">
        <v>0</v>
      </c>
      <c r="AG163" s="2">
        <v>0</v>
      </c>
      <c r="AH163" s="2">
        <v>0</v>
      </c>
      <c r="AI163" s="2">
        <v>0</v>
      </c>
      <c r="AJ163" s="2">
        <v>0</v>
      </c>
      <c r="AK163" s="2">
        <v>0</v>
      </c>
      <c r="AL163" s="2">
        <v>0</v>
      </c>
      <c r="AM163" s="2">
        <v>0</v>
      </c>
      <c r="AN163" s="3">
        <f t="shared" si="8"/>
        <v>334282.43000000005</v>
      </c>
      <c r="AO163">
        <f t="shared" si="9"/>
        <v>708536.14</v>
      </c>
      <c r="AP163">
        <f t="shared" si="10"/>
        <v>0</v>
      </c>
      <c r="AQ163" s="3">
        <f t="shared" si="11"/>
        <v>1042818.5700000001</v>
      </c>
    </row>
    <row r="164" spans="1:43" x14ac:dyDescent="0.25">
      <c r="A164" s="2">
        <v>16</v>
      </c>
      <c r="B164" s="2">
        <v>2018</v>
      </c>
      <c r="C164" s="2">
        <v>6</v>
      </c>
      <c r="D164" s="4">
        <v>69347.95</v>
      </c>
      <c r="E164" s="4">
        <v>69226.25</v>
      </c>
      <c r="F164" s="4">
        <v>132407.96</v>
      </c>
      <c r="G164" s="2">
        <v>260</v>
      </c>
      <c r="H164" s="4">
        <v>15228.7</v>
      </c>
      <c r="I164" s="2">
        <v>151.54</v>
      </c>
      <c r="J164" s="2">
        <v>300.89999999999998</v>
      </c>
      <c r="K164" s="4">
        <v>4562.09</v>
      </c>
      <c r="L164" s="4">
        <v>3812.27</v>
      </c>
      <c r="M164" s="2">
        <v>855.48</v>
      </c>
      <c r="N164" s="2">
        <v>5.7</v>
      </c>
      <c r="O164" s="4">
        <v>1373.47</v>
      </c>
      <c r="P164" s="4">
        <v>10007.66</v>
      </c>
      <c r="Q164" s="4">
        <v>25101.93</v>
      </c>
      <c r="R164" s="4">
        <v>15015.35</v>
      </c>
      <c r="S164" s="4">
        <v>6119.03</v>
      </c>
      <c r="T164" s="2">
        <v>0</v>
      </c>
      <c r="U164" s="2">
        <v>0</v>
      </c>
      <c r="V164" s="2">
        <v>546.79</v>
      </c>
      <c r="W164" s="2">
        <v>514.6</v>
      </c>
      <c r="X164" s="2">
        <v>196.94</v>
      </c>
      <c r="Y164" s="4">
        <v>15754.65</v>
      </c>
      <c r="Z164" s="4">
        <v>191557.42</v>
      </c>
      <c r="AA164" s="4">
        <v>202314.03</v>
      </c>
      <c r="AB164" s="4">
        <v>78342.89</v>
      </c>
      <c r="AC164" s="4">
        <v>79495.97</v>
      </c>
      <c r="AD164" s="4">
        <v>52353.42</v>
      </c>
      <c r="AE164" s="2">
        <v>0</v>
      </c>
      <c r="AF164" s="2">
        <v>0</v>
      </c>
      <c r="AG164" s="2">
        <v>0</v>
      </c>
      <c r="AH164" s="2">
        <v>0</v>
      </c>
      <c r="AI164" s="2">
        <v>0</v>
      </c>
      <c r="AJ164" s="2">
        <v>0</v>
      </c>
      <c r="AK164" s="2">
        <v>0</v>
      </c>
      <c r="AL164" s="2">
        <v>0</v>
      </c>
      <c r="AM164" s="2">
        <v>0</v>
      </c>
      <c r="AN164" s="3">
        <f t="shared" si="8"/>
        <v>296153.14000000007</v>
      </c>
      <c r="AO164">
        <f t="shared" si="9"/>
        <v>678699.85000000009</v>
      </c>
      <c r="AP164">
        <f t="shared" si="10"/>
        <v>0</v>
      </c>
      <c r="AQ164" s="3">
        <f t="shared" si="11"/>
        <v>974852.99000000022</v>
      </c>
    </row>
    <row r="165" spans="1:43" x14ac:dyDescent="0.25">
      <c r="A165" s="2">
        <v>16</v>
      </c>
      <c r="B165" s="2">
        <v>2018</v>
      </c>
      <c r="C165" s="2">
        <v>7</v>
      </c>
      <c r="D165" s="4">
        <v>67090.740000000005</v>
      </c>
      <c r="E165" s="4">
        <v>72133.3</v>
      </c>
      <c r="F165" s="4">
        <v>112341.45</v>
      </c>
      <c r="G165" s="2">
        <v>260</v>
      </c>
      <c r="H165" s="4">
        <v>10288.06</v>
      </c>
      <c r="I165" s="2">
        <v>56.62</v>
      </c>
      <c r="J165" s="2">
        <v>327.01</v>
      </c>
      <c r="K165" s="4">
        <v>3269.78</v>
      </c>
      <c r="L165" s="4">
        <v>1943.25</v>
      </c>
      <c r="M165" s="2">
        <v>775.45</v>
      </c>
      <c r="N165" s="2">
        <v>61.84</v>
      </c>
      <c r="O165" s="4">
        <v>1469.06</v>
      </c>
      <c r="P165" s="4">
        <v>9765.11</v>
      </c>
      <c r="Q165" s="4">
        <v>23471.14</v>
      </c>
      <c r="R165" s="4">
        <v>8648.83</v>
      </c>
      <c r="S165" s="4">
        <v>4144.6899999999996</v>
      </c>
      <c r="T165" s="2">
        <v>0</v>
      </c>
      <c r="U165" s="2">
        <v>0</v>
      </c>
      <c r="V165" s="2">
        <v>562.94000000000005</v>
      </c>
      <c r="W165" s="2">
        <v>450.75</v>
      </c>
      <c r="X165" s="2">
        <v>232.29</v>
      </c>
      <c r="Y165" s="4">
        <v>16733.79</v>
      </c>
      <c r="Z165" s="4">
        <v>176793.4</v>
      </c>
      <c r="AA165" s="4">
        <v>187032.02</v>
      </c>
      <c r="AB165" s="4">
        <v>65457.17</v>
      </c>
      <c r="AC165" s="4">
        <v>79533.97</v>
      </c>
      <c r="AD165" s="4">
        <v>51831.08</v>
      </c>
      <c r="AE165" s="2">
        <v>0</v>
      </c>
      <c r="AF165" s="2">
        <v>0</v>
      </c>
      <c r="AG165" s="2">
        <v>0</v>
      </c>
      <c r="AH165" s="2">
        <v>0</v>
      </c>
      <c r="AI165" s="2">
        <v>0</v>
      </c>
      <c r="AJ165" s="2">
        <v>0</v>
      </c>
      <c r="AK165" s="2">
        <v>0</v>
      </c>
      <c r="AL165" s="2">
        <v>0</v>
      </c>
      <c r="AM165" s="2">
        <v>0</v>
      </c>
      <c r="AN165" s="3">
        <f t="shared" si="8"/>
        <v>268485.66000000003</v>
      </c>
      <c r="AO165">
        <f t="shared" si="9"/>
        <v>626188.07999999996</v>
      </c>
      <c r="AP165">
        <f t="shared" si="10"/>
        <v>0</v>
      </c>
      <c r="AQ165" s="3">
        <f t="shared" si="11"/>
        <v>894673.74</v>
      </c>
    </row>
    <row r="166" spans="1:43" x14ac:dyDescent="0.25">
      <c r="A166" s="2">
        <v>16</v>
      </c>
      <c r="B166" s="2">
        <v>2018</v>
      </c>
      <c r="C166" s="2">
        <v>8</v>
      </c>
      <c r="D166" s="4">
        <v>67166.78</v>
      </c>
      <c r="E166" s="4">
        <v>70669.81</v>
      </c>
      <c r="F166" s="4">
        <v>107913.56</v>
      </c>
      <c r="G166" s="2">
        <v>260</v>
      </c>
      <c r="H166" s="4">
        <v>9717.7800000000007</v>
      </c>
      <c r="I166" s="2">
        <v>56.85</v>
      </c>
      <c r="J166" s="2">
        <v>302.27999999999997</v>
      </c>
      <c r="K166" s="4">
        <v>3054.35</v>
      </c>
      <c r="L166" s="4">
        <v>1575.06</v>
      </c>
      <c r="M166" s="2">
        <v>671.94</v>
      </c>
      <c r="N166" s="2">
        <v>73.680000000000007</v>
      </c>
      <c r="O166" s="4">
        <v>1876</v>
      </c>
      <c r="P166" s="4">
        <v>8592.7199999999993</v>
      </c>
      <c r="Q166" s="4">
        <v>20081.14</v>
      </c>
      <c r="R166" s="4">
        <v>8557.17</v>
      </c>
      <c r="S166" s="4">
        <v>4249</v>
      </c>
      <c r="T166" s="2">
        <v>0</v>
      </c>
      <c r="U166" s="2">
        <v>0</v>
      </c>
      <c r="V166" s="2">
        <v>592.78</v>
      </c>
      <c r="W166" s="2">
        <v>354.07</v>
      </c>
      <c r="X166" s="2">
        <v>699.89</v>
      </c>
      <c r="Y166" s="4">
        <v>15677.47</v>
      </c>
      <c r="Z166" s="4">
        <v>165107.70000000001</v>
      </c>
      <c r="AA166" s="4">
        <v>172969.51</v>
      </c>
      <c r="AB166" s="4">
        <v>56217.67</v>
      </c>
      <c r="AC166" s="4">
        <v>73777.16</v>
      </c>
      <c r="AD166" s="4">
        <v>54454.83</v>
      </c>
      <c r="AE166" s="2">
        <v>0</v>
      </c>
      <c r="AF166" s="2">
        <v>0</v>
      </c>
      <c r="AG166" s="2">
        <v>0</v>
      </c>
      <c r="AH166" s="2">
        <v>0</v>
      </c>
      <c r="AI166" s="2">
        <v>0</v>
      </c>
      <c r="AJ166" s="2">
        <v>0</v>
      </c>
      <c r="AK166" s="2">
        <v>0</v>
      </c>
      <c r="AL166" s="2">
        <v>0</v>
      </c>
      <c r="AM166" s="2">
        <v>0</v>
      </c>
      <c r="AN166" s="3">
        <f t="shared" si="8"/>
        <v>261388.41</v>
      </c>
      <c r="AO166">
        <f t="shared" si="9"/>
        <v>583280.78999999992</v>
      </c>
      <c r="AP166">
        <f t="shared" si="10"/>
        <v>0</v>
      </c>
      <c r="AQ166" s="3">
        <f t="shared" si="11"/>
        <v>844669.2</v>
      </c>
    </row>
    <row r="167" spans="1:43" x14ac:dyDescent="0.25">
      <c r="A167" s="2">
        <v>16</v>
      </c>
      <c r="B167" s="2">
        <v>2018</v>
      </c>
      <c r="C167" s="2">
        <v>9</v>
      </c>
      <c r="D167" s="4">
        <v>71092</v>
      </c>
      <c r="E167" s="4">
        <v>73597.850000000006</v>
      </c>
      <c r="F167" s="4">
        <v>116258.64</v>
      </c>
      <c r="G167" s="2">
        <v>260</v>
      </c>
      <c r="H167" s="4">
        <v>11344.89</v>
      </c>
      <c r="I167" s="2">
        <v>122.34</v>
      </c>
      <c r="J167" s="2">
        <v>513.9</v>
      </c>
      <c r="K167" s="4">
        <v>3336.33</v>
      </c>
      <c r="L167" s="4">
        <v>1945.15</v>
      </c>
      <c r="M167" s="2">
        <v>847.05</v>
      </c>
      <c r="N167" s="2">
        <v>85.43</v>
      </c>
      <c r="O167" s="4">
        <v>1472.14</v>
      </c>
      <c r="P167" s="4">
        <v>8575.6299999999992</v>
      </c>
      <c r="Q167" s="4">
        <v>23342.38</v>
      </c>
      <c r="R167" s="4">
        <v>11945.87</v>
      </c>
      <c r="S167" s="4">
        <v>4371.28</v>
      </c>
      <c r="T167" s="2">
        <v>0</v>
      </c>
      <c r="U167" s="2">
        <v>0</v>
      </c>
      <c r="V167" s="2">
        <v>627.55999999999995</v>
      </c>
      <c r="W167" s="2">
        <v>475.8</v>
      </c>
      <c r="X167" s="2">
        <v>193.17</v>
      </c>
      <c r="Y167" s="4">
        <v>17595.599999999999</v>
      </c>
      <c r="Z167" s="4">
        <v>179118.85</v>
      </c>
      <c r="AA167" s="4">
        <v>189870.11</v>
      </c>
      <c r="AB167" s="4">
        <v>65001.19</v>
      </c>
      <c r="AC167" s="4">
        <v>73779.600000000006</v>
      </c>
      <c r="AD167" s="4">
        <v>52089.38</v>
      </c>
      <c r="AE167" s="2">
        <v>0</v>
      </c>
      <c r="AF167" s="2">
        <v>0</v>
      </c>
      <c r="AG167" s="2">
        <v>0</v>
      </c>
      <c r="AH167" s="2">
        <v>0</v>
      </c>
      <c r="AI167" s="2">
        <v>0</v>
      </c>
      <c r="AJ167" s="2">
        <v>0</v>
      </c>
      <c r="AK167" s="2">
        <v>0</v>
      </c>
      <c r="AL167" s="2">
        <v>0</v>
      </c>
      <c r="AM167" s="2">
        <v>0</v>
      </c>
      <c r="AN167" s="3">
        <f t="shared" si="8"/>
        <v>279318.15000000008</v>
      </c>
      <c r="AO167">
        <f t="shared" si="9"/>
        <v>628543.99</v>
      </c>
      <c r="AP167">
        <f t="shared" si="10"/>
        <v>0</v>
      </c>
      <c r="AQ167" s="3">
        <f t="shared" si="11"/>
        <v>907862.14000000013</v>
      </c>
    </row>
    <row r="168" spans="1:43" x14ac:dyDescent="0.25">
      <c r="A168" s="2">
        <v>16</v>
      </c>
      <c r="B168" s="2">
        <v>2018</v>
      </c>
      <c r="C168" s="2">
        <v>10</v>
      </c>
      <c r="D168" s="4">
        <v>71118.19</v>
      </c>
      <c r="E168" s="4">
        <v>71420.149999999994</v>
      </c>
      <c r="F168" s="4">
        <v>112947.19</v>
      </c>
      <c r="G168" s="2">
        <v>280</v>
      </c>
      <c r="H168" s="4">
        <v>10841.61</v>
      </c>
      <c r="I168" s="2">
        <v>53.55</v>
      </c>
      <c r="J168" s="2">
        <v>302.52</v>
      </c>
      <c r="K168" s="4">
        <v>3120.38</v>
      </c>
      <c r="L168" s="4">
        <v>1699.69</v>
      </c>
      <c r="M168" s="2">
        <v>759.77</v>
      </c>
      <c r="N168" s="2">
        <v>88.94</v>
      </c>
      <c r="O168" s="4">
        <v>1516.46</v>
      </c>
      <c r="P168" s="4">
        <v>8713.51</v>
      </c>
      <c r="Q168" s="4">
        <v>23198.38</v>
      </c>
      <c r="R168" s="4">
        <v>8484.7999999999993</v>
      </c>
      <c r="S168" s="4">
        <v>5582.67</v>
      </c>
      <c r="T168" s="2">
        <v>0</v>
      </c>
      <c r="U168" s="2">
        <v>0</v>
      </c>
      <c r="V168" s="2">
        <v>644.03</v>
      </c>
      <c r="W168" s="2">
        <v>415.84</v>
      </c>
      <c r="X168" s="2">
        <v>193.17</v>
      </c>
      <c r="Y168" s="4">
        <v>16714.89</v>
      </c>
      <c r="Z168" s="4">
        <v>170265.94</v>
      </c>
      <c r="AA168" s="4">
        <v>179210.92</v>
      </c>
      <c r="AB168" s="4">
        <v>60260.57</v>
      </c>
      <c r="AC168" s="4">
        <v>76718.850000000006</v>
      </c>
      <c r="AD168" s="4">
        <v>61848.15</v>
      </c>
      <c r="AE168" s="2">
        <v>0</v>
      </c>
      <c r="AF168" s="2">
        <v>0</v>
      </c>
      <c r="AG168" s="2">
        <v>0</v>
      </c>
      <c r="AH168" s="2">
        <v>0</v>
      </c>
      <c r="AI168" s="2">
        <v>0</v>
      </c>
      <c r="AJ168" s="2">
        <v>0</v>
      </c>
      <c r="AK168" s="2">
        <v>0</v>
      </c>
      <c r="AL168" s="2">
        <v>0</v>
      </c>
      <c r="AM168" s="2">
        <v>0</v>
      </c>
      <c r="AN168" s="3">
        <f t="shared" si="8"/>
        <v>272543.05000000005</v>
      </c>
      <c r="AO168">
        <f t="shared" si="9"/>
        <v>613857.12000000011</v>
      </c>
      <c r="AP168">
        <f t="shared" si="10"/>
        <v>0</v>
      </c>
      <c r="AQ168" s="3">
        <f t="shared" si="11"/>
        <v>886400.17000000016</v>
      </c>
    </row>
    <row r="169" spans="1:43" x14ac:dyDescent="0.25">
      <c r="A169" s="2">
        <v>16</v>
      </c>
      <c r="B169" s="2">
        <v>2018</v>
      </c>
      <c r="C169" s="2">
        <v>11</v>
      </c>
      <c r="D169" s="4">
        <v>77269.61</v>
      </c>
      <c r="E169" s="4">
        <v>74285.240000000005</v>
      </c>
      <c r="F169" s="4">
        <v>135823.32999999999</v>
      </c>
      <c r="G169" s="2">
        <v>300</v>
      </c>
      <c r="H169" s="4">
        <v>15505.83</v>
      </c>
      <c r="I169" s="2">
        <v>54.5</v>
      </c>
      <c r="J169" s="2">
        <v>677.79</v>
      </c>
      <c r="K169" s="4">
        <v>4900.1099999999997</v>
      </c>
      <c r="L169" s="4">
        <v>2962.27</v>
      </c>
      <c r="M169" s="2">
        <v>997.27</v>
      </c>
      <c r="N169" s="2">
        <v>140.1</v>
      </c>
      <c r="O169" s="4">
        <v>1551.46</v>
      </c>
      <c r="P169" s="4">
        <v>9033.19</v>
      </c>
      <c r="Q169" s="4">
        <v>24682.720000000001</v>
      </c>
      <c r="R169" s="4">
        <v>10744.2</v>
      </c>
      <c r="S169" s="4">
        <v>6125.59</v>
      </c>
      <c r="T169" s="2">
        <v>0</v>
      </c>
      <c r="U169" s="2">
        <v>0</v>
      </c>
      <c r="V169" s="2">
        <v>640.42999999999995</v>
      </c>
      <c r="W169" s="2">
        <v>402.34</v>
      </c>
      <c r="X169" s="4">
        <v>1399.9</v>
      </c>
      <c r="Y169" s="4">
        <v>17235.64</v>
      </c>
      <c r="Z169" s="4">
        <v>181187.94</v>
      </c>
      <c r="AA169" s="4">
        <v>190905.73</v>
      </c>
      <c r="AB169" s="4">
        <v>65809.73</v>
      </c>
      <c r="AC169" s="4">
        <v>80978.080000000002</v>
      </c>
      <c r="AD169" s="4">
        <v>54715.06</v>
      </c>
      <c r="AE169" s="2">
        <v>0</v>
      </c>
      <c r="AF169" s="2">
        <v>0</v>
      </c>
      <c r="AG169" s="2">
        <v>0</v>
      </c>
      <c r="AH169" s="2">
        <v>0</v>
      </c>
      <c r="AI169" s="2">
        <v>0</v>
      </c>
      <c r="AJ169" s="2">
        <v>0</v>
      </c>
      <c r="AK169" s="2">
        <v>0</v>
      </c>
      <c r="AL169" s="2">
        <v>0</v>
      </c>
      <c r="AM169" s="2">
        <v>0</v>
      </c>
      <c r="AN169" s="3">
        <f t="shared" si="8"/>
        <v>312775.95</v>
      </c>
      <c r="AO169">
        <f t="shared" si="9"/>
        <v>645552.10999999987</v>
      </c>
      <c r="AP169">
        <f t="shared" si="10"/>
        <v>0</v>
      </c>
      <c r="AQ169" s="3">
        <f t="shared" si="11"/>
        <v>958328.05999999982</v>
      </c>
    </row>
    <row r="170" spans="1:43" x14ac:dyDescent="0.25">
      <c r="A170" s="2">
        <v>16</v>
      </c>
      <c r="B170" s="2">
        <v>2018</v>
      </c>
      <c r="C170" s="2">
        <v>12</v>
      </c>
      <c r="D170" s="4">
        <v>83574.429999999993</v>
      </c>
      <c r="E170" s="4">
        <v>80423.009999999995</v>
      </c>
      <c r="F170" s="4">
        <v>170016.88</v>
      </c>
      <c r="G170" s="2">
        <v>300</v>
      </c>
      <c r="H170" s="4">
        <v>24497.99</v>
      </c>
      <c r="I170" s="2">
        <v>54.28</v>
      </c>
      <c r="J170" s="2">
        <v>518.66999999999996</v>
      </c>
      <c r="K170" s="4">
        <v>9622.34</v>
      </c>
      <c r="L170" s="4">
        <v>5875.96</v>
      </c>
      <c r="M170" s="4">
        <v>1355.4</v>
      </c>
      <c r="N170" s="2">
        <v>153.63</v>
      </c>
      <c r="O170" s="4">
        <v>1631.38</v>
      </c>
      <c r="P170" s="4">
        <v>10995.62</v>
      </c>
      <c r="Q170" s="4">
        <v>28055.45</v>
      </c>
      <c r="R170" s="4">
        <v>13714.12</v>
      </c>
      <c r="S170" s="4">
        <v>6456.07</v>
      </c>
      <c r="T170" s="2">
        <v>0</v>
      </c>
      <c r="U170" s="4">
        <v>4821.66</v>
      </c>
      <c r="V170" s="2">
        <v>768.78</v>
      </c>
      <c r="W170" s="2">
        <v>144.21</v>
      </c>
      <c r="X170" s="2">
        <v>285.05</v>
      </c>
      <c r="Y170" s="4">
        <v>18087.22</v>
      </c>
      <c r="Z170" s="4">
        <v>209265.65</v>
      </c>
      <c r="AA170" s="4">
        <v>223595.09</v>
      </c>
      <c r="AB170" s="4">
        <v>84523.25</v>
      </c>
      <c r="AC170" s="4">
        <v>85742.35</v>
      </c>
      <c r="AD170" s="4">
        <v>51790.400000000001</v>
      </c>
      <c r="AE170" s="2">
        <v>0</v>
      </c>
      <c r="AF170" s="2">
        <v>0</v>
      </c>
      <c r="AG170" s="2">
        <v>0</v>
      </c>
      <c r="AH170" s="2">
        <v>0</v>
      </c>
      <c r="AI170" s="2">
        <v>0</v>
      </c>
      <c r="AJ170" s="2">
        <v>0</v>
      </c>
      <c r="AK170" s="2">
        <v>0</v>
      </c>
      <c r="AL170" s="2">
        <v>0</v>
      </c>
      <c r="AM170" s="2">
        <v>0</v>
      </c>
      <c r="AN170" s="3">
        <f t="shared" si="8"/>
        <v>376238.96000000008</v>
      </c>
      <c r="AO170">
        <f t="shared" si="9"/>
        <v>740029.93</v>
      </c>
      <c r="AP170">
        <f t="shared" si="10"/>
        <v>0</v>
      </c>
      <c r="AQ170" s="3">
        <f t="shared" si="11"/>
        <v>1116268.8900000001</v>
      </c>
    </row>
    <row r="171" spans="1:43" x14ac:dyDescent="0.25">
      <c r="A171" s="2">
        <v>1</v>
      </c>
      <c r="B171" s="2">
        <v>2020</v>
      </c>
      <c r="C171" s="2">
        <v>1</v>
      </c>
      <c r="D171" s="4">
        <v>340801.33</v>
      </c>
      <c r="E171" s="4">
        <v>336539.31</v>
      </c>
      <c r="F171" s="4">
        <v>208990.17</v>
      </c>
      <c r="G171" s="4">
        <v>10304.02</v>
      </c>
      <c r="H171" s="4">
        <v>47029.87</v>
      </c>
      <c r="I171" s="4">
        <v>11895.34</v>
      </c>
      <c r="J171" s="2">
        <v>285.10000000000002</v>
      </c>
      <c r="K171" s="4">
        <v>26426.12</v>
      </c>
      <c r="L171" s="4">
        <v>122799.46</v>
      </c>
      <c r="M171" s="4">
        <v>77366.820000000007</v>
      </c>
      <c r="N171" s="2">
        <v>53.96</v>
      </c>
      <c r="O171" s="4">
        <v>13178.36</v>
      </c>
      <c r="P171" s="4">
        <v>107472.68</v>
      </c>
      <c r="Q171" s="4">
        <v>147680.84</v>
      </c>
      <c r="R171" s="4">
        <v>64580.69</v>
      </c>
      <c r="S171" s="4">
        <v>17022.2</v>
      </c>
      <c r="T171" s="4">
        <v>15222.82</v>
      </c>
      <c r="U171" s="4">
        <v>6777.82</v>
      </c>
      <c r="V171" s="2">
        <v>395.81</v>
      </c>
      <c r="W171" s="2">
        <v>111.97</v>
      </c>
      <c r="X171" s="4">
        <v>2218.6</v>
      </c>
      <c r="Y171" s="4">
        <v>59235.67</v>
      </c>
      <c r="Z171" s="4">
        <v>448140.1</v>
      </c>
      <c r="AA171" s="4">
        <v>769424.41</v>
      </c>
      <c r="AB171" s="4">
        <v>328011.78999999998</v>
      </c>
      <c r="AC171" s="4">
        <v>-47107.839999999997</v>
      </c>
      <c r="AD171" s="4">
        <v>194038.16</v>
      </c>
      <c r="AE171" s="2">
        <v>0</v>
      </c>
      <c r="AF171" s="4">
        <v>6631.3</v>
      </c>
      <c r="AG171" s="2">
        <v>0</v>
      </c>
      <c r="AH171" s="2">
        <v>0</v>
      </c>
      <c r="AI171" s="2">
        <v>0</v>
      </c>
      <c r="AJ171" s="2">
        <v>0</v>
      </c>
      <c r="AK171" s="2">
        <v>0</v>
      </c>
      <c r="AL171" s="2">
        <v>0</v>
      </c>
      <c r="AM171" s="4">
        <v>5613.75</v>
      </c>
      <c r="AN171" s="3">
        <f t="shared" si="8"/>
        <v>1182437.54</v>
      </c>
      <c r="AO171">
        <f t="shared" si="9"/>
        <v>2126458.04</v>
      </c>
      <c r="AP171">
        <f t="shared" si="10"/>
        <v>12245.05</v>
      </c>
      <c r="AQ171" s="3">
        <f t="shared" si="11"/>
        <v>3321140.63</v>
      </c>
    </row>
    <row r="172" spans="1:43" x14ac:dyDescent="0.25">
      <c r="A172" s="2">
        <v>1</v>
      </c>
      <c r="B172" s="2">
        <v>2020</v>
      </c>
      <c r="C172" s="2">
        <v>2</v>
      </c>
      <c r="D172" s="4">
        <v>329495.34000000003</v>
      </c>
      <c r="E172" s="4">
        <v>323786.77</v>
      </c>
      <c r="F172" s="4">
        <v>197281.35</v>
      </c>
      <c r="G172" s="4">
        <v>9691.35</v>
      </c>
      <c r="H172" s="4">
        <v>45191.040000000001</v>
      </c>
      <c r="I172" s="4">
        <v>10863.94</v>
      </c>
      <c r="J172" s="2">
        <v>285.10000000000002</v>
      </c>
      <c r="K172" s="4">
        <v>25397.86</v>
      </c>
      <c r="L172" s="4">
        <v>111590.11</v>
      </c>
      <c r="M172" s="4">
        <v>71255.47</v>
      </c>
      <c r="N172" s="2">
        <v>54.16</v>
      </c>
      <c r="O172" s="4">
        <v>13137.96</v>
      </c>
      <c r="P172" s="4">
        <v>105926.54</v>
      </c>
      <c r="Q172" s="4">
        <v>144020.04</v>
      </c>
      <c r="R172" s="4">
        <v>64562.35</v>
      </c>
      <c r="S172" s="4">
        <v>15598.38</v>
      </c>
      <c r="T172" s="4">
        <v>14822.97</v>
      </c>
      <c r="U172" s="4">
        <v>6266.66</v>
      </c>
      <c r="V172" s="2">
        <v>421.2</v>
      </c>
      <c r="W172" s="2">
        <v>73.709999999999994</v>
      </c>
      <c r="X172" s="4">
        <v>2382.04</v>
      </c>
      <c r="Y172" s="4">
        <v>56427.39</v>
      </c>
      <c r="Z172" s="4">
        <v>432790.66</v>
      </c>
      <c r="AA172" s="4">
        <v>743771.95</v>
      </c>
      <c r="AB172" s="4">
        <v>305324.03999999998</v>
      </c>
      <c r="AC172" s="4">
        <v>117132.88</v>
      </c>
      <c r="AD172" s="4">
        <v>174458.22</v>
      </c>
      <c r="AE172" s="2">
        <v>0</v>
      </c>
      <c r="AF172" s="4">
        <v>6720.46</v>
      </c>
      <c r="AG172" s="2">
        <v>0</v>
      </c>
      <c r="AH172" s="2">
        <v>0</v>
      </c>
      <c r="AI172" s="2">
        <v>0</v>
      </c>
      <c r="AJ172" s="2">
        <v>0</v>
      </c>
      <c r="AK172" s="2">
        <v>0</v>
      </c>
      <c r="AL172" s="2">
        <v>0</v>
      </c>
      <c r="AM172" s="4">
        <v>4867.37</v>
      </c>
      <c r="AN172" s="3">
        <f t="shared" si="8"/>
        <v>1124838.33</v>
      </c>
      <c r="AO172">
        <f t="shared" si="9"/>
        <v>2197171.15</v>
      </c>
      <c r="AP172">
        <f t="shared" si="10"/>
        <v>11587.83</v>
      </c>
      <c r="AQ172" s="3">
        <f t="shared" si="11"/>
        <v>3333597.31</v>
      </c>
    </row>
    <row r="173" spans="1:43" x14ac:dyDescent="0.25">
      <c r="A173" s="2">
        <v>1</v>
      </c>
      <c r="B173" s="2">
        <v>2020</v>
      </c>
      <c r="C173" s="2">
        <v>3</v>
      </c>
      <c r="D173" s="4">
        <v>329632.86</v>
      </c>
      <c r="E173" s="4">
        <v>320777.8</v>
      </c>
      <c r="F173" s="4">
        <v>192570.39</v>
      </c>
      <c r="G173" s="4">
        <v>9978.23</v>
      </c>
      <c r="H173" s="4">
        <v>40904.79</v>
      </c>
      <c r="I173" s="4">
        <v>2201.2399999999998</v>
      </c>
      <c r="J173" s="2">
        <v>285.10000000000002</v>
      </c>
      <c r="K173" s="4">
        <v>23878.19</v>
      </c>
      <c r="L173" s="4">
        <v>109770.52</v>
      </c>
      <c r="M173" s="4">
        <v>68096.929999999993</v>
      </c>
      <c r="N173" s="2">
        <v>51.51</v>
      </c>
      <c r="O173" s="4">
        <v>13070.64</v>
      </c>
      <c r="P173" s="4">
        <v>107327.22</v>
      </c>
      <c r="Q173" s="4">
        <v>138585.49</v>
      </c>
      <c r="R173" s="4">
        <v>60542.51</v>
      </c>
      <c r="S173" s="4">
        <v>6429.57</v>
      </c>
      <c r="T173" s="4">
        <v>14881.84</v>
      </c>
      <c r="U173" s="4">
        <v>10796.2</v>
      </c>
      <c r="V173" s="2">
        <v>406.63</v>
      </c>
      <c r="W173" s="2">
        <v>97.55</v>
      </c>
      <c r="X173" s="4">
        <v>2679.83</v>
      </c>
      <c r="Y173" s="4">
        <v>58280.57</v>
      </c>
      <c r="Z173" s="4">
        <v>417271.77</v>
      </c>
      <c r="AA173" s="4">
        <v>713573.6</v>
      </c>
      <c r="AB173" s="4">
        <v>295296.17</v>
      </c>
      <c r="AC173" s="4">
        <v>100562.73</v>
      </c>
      <c r="AD173" s="4">
        <v>168723.16</v>
      </c>
      <c r="AE173" s="2">
        <v>0</v>
      </c>
      <c r="AF173" s="4">
        <v>8491.56</v>
      </c>
      <c r="AG173" s="2">
        <v>0</v>
      </c>
      <c r="AH173" s="2">
        <v>0</v>
      </c>
      <c r="AI173" s="2">
        <v>0</v>
      </c>
      <c r="AJ173" s="2">
        <v>0</v>
      </c>
      <c r="AK173" s="2">
        <v>0</v>
      </c>
      <c r="AL173" s="2">
        <v>0</v>
      </c>
      <c r="AM173" s="4">
        <v>4960.09</v>
      </c>
      <c r="AN173" s="3">
        <f t="shared" si="8"/>
        <v>1098096.0499999998</v>
      </c>
      <c r="AO173">
        <f t="shared" si="9"/>
        <v>2108576.9900000002</v>
      </c>
      <c r="AP173">
        <f t="shared" si="10"/>
        <v>13451.65</v>
      </c>
      <c r="AQ173" s="3">
        <f t="shared" si="11"/>
        <v>3220124.69</v>
      </c>
    </row>
    <row r="174" spans="1:43" x14ac:dyDescent="0.25">
      <c r="A174" s="2">
        <v>1</v>
      </c>
      <c r="B174" s="2">
        <v>2020</v>
      </c>
      <c r="C174" s="2">
        <v>4</v>
      </c>
      <c r="D174" s="4">
        <v>328812.92</v>
      </c>
      <c r="E174" s="4">
        <v>319209.13</v>
      </c>
      <c r="F174" s="4">
        <v>187159.17</v>
      </c>
      <c r="G174" s="4">
        <v>9486.52</v>
      </c>
      <c r="H174" s="4">
        <v>33850.47</v>
      </c>
      <c r="I174" s="4">
        <v>5968.32</v>
      </c>
      <c r="J174" s="2">
        <v>285.10000000000002</v>
      </c>
      <c r="K174" s="4">
        <v>14968.28</v>
      </c>
      <c r="L174" s="4">
        <v>64902.95</v>
      </c>
      <c r="M174" s="4">
        <v>43658.61</v>
      </c>
      <c r="N174" s="2">
        <v>51.45</v>
      </c>
      <c r="O174" s="4">
        <v>12668.13</v>
      </c>
      <c r="P174" s="4">
        <v>94510.49</v>
      </c>
      <c r="Q174" s="4">
        <v>100929.64</v>
      </c>
      <c r="R174" s="4">
        <v>37218.870000000003</v>
      </c>
      <c r="S174" s="4">
        <v>6221.3</v>
      </c>
      <c r="T174" s="4">
        <v>13872.31</v>
      </c>
      <c r="U174" s="4">
        <v>14889.82</v>
      </c>
      <c r="V174" s="2">
        <v>192.41</v>
      </c>
      <c r="W174" s="2">
        <v>99.32</v>
      </c>
      <c r="X174" s="4">
        <v>2270.5100000000002</v>
      </c>
      <c r="Y174" s="4">
        <v>44121.23</v>
      </c>
      <c r="Z174" s="4">
        <v>303430.71000000002</v>
      </c>
      <c r="AA174" s="4">
        <v>497736.45</v>
      </c>
      <c r="AB174" s="4">
        <v>214670.18</v>
      </c>
      <c r="AC174" s="4">
        <v>77257.69</v>
      </c>
      <c r="AD174" s="4">
        <v>153755.35</v>
      </c>
      <c r="AE174" s="2">
        <v>0</v>
      </c>
      <c r="AF174" s="2">
        <v>0</v>
      </c>
      <c r="AG174" s="2">
        <v>0</v>
      </c>
      <c r="AH174" s="2">
        <v>0</v>
      </c>
      <c r="AI174" s="2">
        <v>0</v>
      </c>
      <c r="AJ174" s="2">
        <v>0</v>
      </c>
      <c r="AK174" s="2">
        <v>0</v>
      </c>
      <c r="AL174" s="2">
        <v>0</v>
      </c>
      <c r="AM174" s="4">
        <v>5141.01</v>
      </c>
      <c r="AN174" s="3">
        <f t="shared" si="8"/>
        <v>1008301.47</v>
      </c>
      <c r="AO174">
        <f t="shared" si="9"/>
        <v>1573895.8599999999</v>
      </c>
      <c r="AP174">
        <f t="shared" si="10"/>
        <v>5141.01</v>
      </c>
      <c r="AQ174" s="3">
        <f t="shared" si="11"/>
        <v>2587338.34</v>
      </c>
    </row>
    <row r="175" spans="1:43" x14ac:dyDescent="0.25">
      <c r="A175" s="2">
        <v>1</v>
      </c>
      <c r="B175" s="2">
        <v>2020</v>
      </c>
      <c r="C175" s="2">
        <v>5</v>
      </c>
      <c r="D175" s="4">
        <v>329949.84000000003</v>
      </c>
      <c r="E175" s="4">
        <v>318829.8</v>
      </c>
      <c r="F175" s="4">
        <v>180313</v>
      </c>
      <c r="G175" s="4">
        <v>9307.61</v>
      </c>
      <c r="H175" s="4">
        <v>25630.59</v>
      </c>
      <c r="I175" s="4">
        <v>4240.05</v>
      </c>
      <c r="J175" s="2">
        <v>285.10000000000002</v>
      </c>
      <c r="K175" s="4">
        <v>8339.8700000000008</v>
      </c>
      <c r="L175" s="4">
        <v>51017.75</v>
      </c>
      <c r="M175" s="4">
        <v>35591.620000000003</v>
      </c>
      <c r="N175" s="2">
        <v>53.95</v>
      </c>
      <c r="O175" s="4">
        <v>12049.88</v>
      </c>
      <c r="P175" s="4">
        <v>90383.08</v>
      </c>
      <c r="Q175" s="4">
        <v>90388.93</v>
      </c>
      <c r="R175" s="4">
        <v>28559.279999999999</v>
      </c>
      <c r="S175" s="4">
        <v>4596.8900000000003</v>
      </c>
      <c r="T175" s="4">
        <v>11493.26</v>
      </c>
      <c r="U175" s="4">
        <v>18835.900000000001</v>
      </c>
      <c r="V175" s="2">
        <v>188.93</v>
      </c>
      <c r="W175" s="2">
        <v>75.64</v>
      </c>
      <c r="X175" s="4">
        <v>2585.61</v>
      </c>
      <c r="Y175" s="4">
        <v>36848.620000000003</v>
      </c>
      <c r="Z175" s="4">
        <v>267471.44</v>
      </c>
      <c r="AA175" s="4">
        <v>387484.53</v>
      </c>
      <c r="AB175" s="4">
        <v>165206.76</v>
      </c>
      <c r="AC175" s="4">
        <v>136931.32</v>
      </c>
      <c r="AD175" s="4">
        <v>166020.15</v>
      </c>
      <c r="AE175" s="2">
        <v>0</v>
      </c>
      <c r="AF175" s="4">
        <v>18198.080000000002</v>
      </c>
      <c r="AG175" s="2">
        <v>0</v>
      </c>
      <c r="AH175" s="2">
        <v>0</v>
      </c>
      <c r="AI175" s="2">
        <v>0</v>
      </c>
      <c r="AJ175" s="2">
        <v>0</v>
      </c>
      <c r="AK175" s="2">
        <v>0</v>
      </c>
      <c r="AL175" s="2">
        <v>0</v>
      </c>
      <c r="AM175" s="4">
        <v>5398.53</v>
      </c>
      <c r="AN175" s="3">
        <f t="shared" si="8"/>
        <v>963505.23</v>
      </c>
      <c r="AO175">
        <f t="shared" si="9"/>
        <v>1419174.1700000002</v>
      </c>
      <c r="AP175">
        <f t="shared" si="10"/>
        <v>23596.61</v>
      </c>
      <c r="AQ175" s="3">
        <f t="shared" si="11"/>
        <v>2406276.0100000002</v>
      </c>
    </row>
    <row r="176" spans="1:43" x14ac:dyDescent="0.25">
      <c r="A176" s="2">
        <v>1</v>
      </c>
      <c r="B176" s="2">
        <v>2020</v>
      </c>
      <c r="C176" s="2">
        <v>6</v>
      </c>
      <c r="D176" s="4">
        <v>329169.2</v>
      </c>
      <c r="E176" s="4">
        <v>317326.02</v>
      </c>
      <c r="F176" s="4">
        <v>178465.38</v>
      </c>
      <c r="G176" s="4">
        <v>9755.23</v>
      </c>
      <c r="H176" s="4">
        <v>24393.599999999999</v>
      </c>
      <c r="I176" s="4">
        <v>4357.91</v>
      </c>
      <c r="J176" s="2">
        <v>285.10000000000002</v>
      </c>
      <c r="K176" s="4">
        <v>9080.48</v>
      </c>
      <c r="L176" s="4">
        <v>58720.67</v>
      </c>
      <c r="M176" s="4">
        <v>41655.4</v>
      </c>
      <c r="N176" s="2">
        <v>70.040000000000006</v>
      </c>
      <c r="O176" s="4">
        <v>12703.6</v>
      </c>
      <c r="P176" s="4">
        <v>94296.03</v>
      </c>
      <c r="Q176" s="4">
        <v>102113.29</v>
      </c>
      <c r="R176" s="4">
        <v>34855.949999999997</v>
      </c>
      <c r="S176" s="4">
        <v>5323.78</v>
      </c>
      <c r="T176" s="2">
        <v>474.4</v>
      </c>
      <c r="U176" s="4">
        <v>21654.77</v>
      </c>
      <c r="V176" s="2">
        <v>297.64999999999998</v>
      </c>
      <c r="W176" s="2">
        <v>86.59</v>
      </c>
      <c r="X176" s="4">
        <v>2587.5300000000002</v>
      </c>
      <c r="Y176" s="4">
        <v>38868.74</v>
      </c>
      <c r="Z176" s="4">
        <v>301333.63</v>
      </c>
      <c r="AA176" s="4">
        <v>451790.15</v>
      </c>
      <c r="AB176" s="4">
        <v>180213.53</v>
      </c>
      <c r="AC176" s="4">
        <v>139627.39000000001</v>
      </c>
      <c r="AD176" s="4">
        <v>145300.96</v>
      </c>
      <c r="AE176" s="2">
        <v>0</v>
      </c>
      <c r="AF176" s="4">
        <v>7111.51</v>
      </c>
      <c r="AG176" s="2">
        <v>0</v>
      </c>
      <c r="AH176" s="2">
        <v>0</v>
      </c>
      <c r="AI176" s="2">
        <v>0</v>
      </c>
      <c r="AJ176" s="2">
        <v>0</v>
      </c>
      <c r="AK176" s="2">
        <v>0</v>
      </c>
      <c r="AL176" s="2">
        <v>0</v>
      </c>
      <c r="AM176" s="4">
        <v>5492.55</v>
      </c>
      <c r="AN176" s="3">
        <f t="shared" si="8"/>
        <v>973208.99</v>
      </c>
      <c r="AO176">
        <f t="shared" si="9"/>
        <v>1531598.0299999998</v>
      </c>
      <c r="AP176">
        <f t="shared" si="10"/>
        <v>12604.060000000001</v>
      </c>
      <c r="AQ176" s="3">
        <f t="shared" si="11"/>
        <v>2517411.0799999996</v>
      </c>
    </row>
    <row r="177" spans="1:43" x14ac:dyDescent="0.25">
      <c r="A177" s="2">
        <v>1</v>
      </c>
      <c r="B177" s="2">
        <v>2020</v>
      </c>
      <c r="C177" s="2">
        <v>7</v>
      </c>
      <c r="D177" s="4">
        <v>321831.34999999998</v>
      </c>
      <c r="E177" s="4">
        <v>307510.15000000002</v>
      </c>
      <c r="F177" s="4">
        <v>158850.42000000001</v>
      </c>
      <c r="G177" s="4">
        <v>9403.23</v>
      </c>
      <c r="H177" s="4">
        <v>17495.990000000002</v>
      </c>
      <c r="I177" s="4">
        <v>3858.63</v>
      </c>
      <c r="J177" s="2">
        <v>285.10000000000002</v>
      </c>
      <c r="K177" s="4">
        <v>7977.03</v>
      </c>
      <c r="L177" s="4">
        <v>49826.64</v>
      </c>
      <c r="M177" s="4">
        <v>37791.699999999997</v>
      </c>
      <c r="N177" s="2">
        <v>59.25</v>
      </c>
      <c r="O177" s="4">
        <v>12484.14</v>
      </c>
      <c r="P177" s="4">
        <v>89609.54</v>
      </c>
      <c r="Q177" s="4">
        <v>103877.46</v>
      </c>
      <c r="R177" s="4">
        <v>36866.449999999997</v>
      </c>
      <c r="S177" s="4">
        <v>7377.44</v>
      </c>
      <c r="T177" s="4">
        <v>2073.2399999999998</v>
      </c>
      <c r="U177" s="4">
        <v>18268.25</v>
      </c>
      <c r="V177" s="2">
        <v>351.58</v>
      </c>
      <c r="W177" s="2">
        <v>48.23</v>
      </c>
      <c r="X177" s="4">
        <v>3129.45</v>
      </c>
      <c r="Y177" s="4">
        <v>38639.85</v>
      </c>
      <c r="Z177" s="4">
        <v>310305.67</v>
      </c>
      <c r="AA177" s="4">
        <v>469790.93</v>
      </c>
      <c r="AB177" s="4">
        <v>181996.85</v>
      </c>
      <c r="AC177" s="4">
        <v>116528.02</v>
      </c>
      <c r="AD177" s="4">
        <v>153488.57999999999</v>
      </c>
      <c r="AE177" s="2">
        <v>0</v>
      </c>
      <c r="AF177" s="4">
        <v>7304.72</v>
      </c>
      <c r="AG177" s="2">
        <v>0</v>
      </c>
      <c r="AH177" s="2">
        <v>0</v>
      </c>
      <c r="AI177" s="2">
        <v>0</v>
      </c>
      <c r="AJ177" s="2">
        <v>0</v>
      </c>
      <c r="AK177" s="2">
        <v>0</v>
      </c>
      <c r="AL177" s="2">
        <v>0</v>
      </c>
      <c r="AM177" s="4">
        <v>4642.3100000000004</v>
      </c>
      <c r="AN177" s="3">
        <f t="shared" si="8"/>
        <v>914830.24</v>
      </c>
      <c r="AO177">
        <f t="shared" si="9"/>
        <v>1544894.9300000002</v>
      </c>
      <c r="AP177">
        <f t="shared" si="10"/>
        <v>11947.03</v>
      </c>
      <c r="AQ177" s="3">
        <f t="shared" si="11"/>
        <v>2471672.1999999997</v>
      </c>
    </row>
    <row r="178" spans="1:43" x14ac:dyDescent="0.25">
      <c r="A178" s="2">
        <v>1</v>
      </c>
      <c r="B178" s="2">
        <v>2020</v>
      </c>
      <c r="C178" s="2">
        <v>8</v>
      </c>
      <c r="D178" s="4">
        <v>320581.12</v>
      </c>
      <c r="E178" s="4">
        <v>306149.84999999998</v>
      </c>
      <c r="F178" s="4">
        <v>157476.59</v>
      </c>
      <c r="G178" s="4">
        <v>9581.14</v>
      </c>
      <c r="H178" s="4">
        <v>16791</v>
      </c>
      <c r="I178" s="4">
        <v>3865.78</v>
      </c>
      <c r="J178" s="2">
        <v>287.92</v>
      </c>
      <c r="K178" s="4">
        <v>8110.9</v>
      </c>
      <c r="L178" s="4">
        <v>50789.17</v>
      </c>
      <c r="M178" s="4">
        <v>40634.61</v>
      </c>
      <c r="N178" s="2">
        <v>61.76</v>
      </c>
      <c r="O178" s="4">
        <v>12548.03</v>
      </c>
      <c r="P178" s="4">
        <v>89185.91</v>
      </c>
      <c r="Q178" s="4">
        <v>106569.54</v>
      </c>
      <c r="R178" s="4">
        <v>37231.96</v>
      </c>
      <c r="S178" s="4">
        <v>7289.94</v>
      </c>
      <c r="T178" s="4">
        <v>2532.09</v>
      </c>
      <c r="U178" s="4">
        <v>13649.11</v>
      </c>
      <c r="V178" s="2">
        <v>357.92</v>
      </c>
      <c r="W178" s="2">
        <v>53.68</v>
      </c>
      <c r="X178" s="4">
        <v>3184.38</v>
      </c>
      <c r="Y178" s="4">
        <v>40111.410000000003</v>
      </c>
      <c r="Z178" s="4">
        <v>316361.28000000003</v>
      </c>
      <c r="AA178" s="4">
        <v>475917.5</v>
      </c>
      <c r="AB178" s="4">
        <v>189752.21</v>
      </c>
      <c r="AC178" s="4">
        <v>106710.05</v>
      </c>
      <c r="AD178" s="4">
        <v>143588.60999999999</v>
      </c>
      <c r="AE178" s="2">
        <v>0</v>
      </c>
      <c r="AF178" s="4">
        <v>6476.58</v>
      </c>
      <c r="AG178" s="2">
        <v>0</v>
      </c>
      <c r="AH178" s="2">
        <v>0</v>
      </c>
      <c r="AI178" s="2">
        <v>0</v>
      </c>
      <c r="AJ178" s="2">
        <v>0</v>
      </c>
      <c r="AK178" s="2">
        <v>0</v>
      </c>
      <c r="AL178" s="2">
        <v>0</v>
      </c>
      <c r="AM178" s="4">
        <v>4619.6400000000003</v>
      </c>
      <c r="AN178" s="3">
        <f t="shared" si="8"/>
        <v>914268.08000000007</v>
      </c>
      <c r="AO178">
        <f t="shared" si="9"/>
        <v>1545105.38</v>
      </c>
      <c r="AP178">
        <f t="shared" si="10"/>
        <v>11096.220000000001</v>
      </c>
      <c r="AQ178" s="3">
        <f t="shared" si="11"/>
        <v>2470469.6800000002</v>
      </c>
    </row>
    <row r="179" spans="1:43" x14ac:dyDescent="0.25">
      <c r="A179" s="2">
        <v>1</v>
      </c>
      <c r="B179" s="2">
        <v>2020</v>
      </c>
      <c r="C179" s="2">
        <v>9</v>
      </c>
      <c r="D179" s="4">
        <v>317455.63</v>
      </c>
      <c r="E179" s="4">
        <v>302287.40000000002</v>
      </c>
      <c r="F179" s="4">
        <v>153855.44</v>
      </c>
      <c r="G179" s="4">
        <v>9381.4599999999991</v>
      </c>
      <c r="H179" s="4">
        <v>15401.01</v>
      </c>
      <c r="I179" s="4">
        <v>3538.01</v>
      </c>
      <c r="J179" s="2">
        <v>285.98</v>
      </c>
      <c r="K179" s="4">
        <v>7471.43</v>
      </c>
      <c r="L179" s="4">
        <v>49458.98</v>
      </c>
      <c r="M179" s="4">
        <v>37814.68</v>
      </c>
      <c r="N179" s="2">
        <v>69.989999999999995</v>
      </c>
      <c r="O179" s="4">
        <v>12517.27</v>
      </c>
      <c r="P179" s="4">
        <v>86744.97</v>
      </c>
      <c r="Q179" s="4">
        <v>103281.84</v>
      </c>
      <c r="R179" s="4">
        <v>36975.96</v>
      </c>
      <c r="S179" s="4">
        <v>8173.72</v>
      </c>
      <c r="T179" s="4">
        <v>3020.45</v>
      </c>
      <c r="U179" s="4">
        <v>13896.37</v>
      </c>
      <c r="V179" s="2">
        <v>351.27</v>
      </c>
      <c r="W179" s="2">
        <v>42.76</v>
      </c>
      <c r="X179" s="4">
        <v>3539.47</v>
      </c>
      <c r="Y179" s="4">
        <v>38514.42</v>
      </c>
      <c r="Z179" s="4">
        <v>307952.74</v>
      </c>
      <c r="AA179" s="4">
        <v>464880.29</v>
      </c>
      <c r="AB179" s="4">
        <v>172171.09</v>
      </c>
      <c r="AC179" s="4">
        <v>136669.31</v>
      </c>
      <c r="AD179" s="4">
        <v>148919.5</v>
      </c>
      <c r="AE179" s="2">
        <v>0</v>
      </c>
      <c r="AF179" s="4">
        <v>6651.02</v>
      </c>
      <c r="AG179" s="2">
        <v>0</v>
      </c>
      <c r="AH179" s="2">
        <v>0</v>
      </c>
      <c r="AI179" s="2">
        <v>0</v>
      </c>
      <c r="AJ179" s="2">
        <v>0</v>
      </c>
      <c r="AK179" s="2">
        <v>0</v>
      </c>
      <c r="AL179" s="2">
        <v>0</v>
      </c>
      <c r="AM179" s="4">
        <v>4386.49</v>
      </c>
      <c r="AN179" s="3">
        <f t="shared" si="8"/>
        <v>896950.02</v>
      </c>
      <c r="AO179">
        <f t="shared" si="9"/>
        <v>1537721.4200000002</v>
      </c>
      <c r="AP179">
        <f t="shared" si="10"/>
        <v>11037.51</v>
      </c>
      <c r="AQ179" s="3">
        <f t="shared" si="11"/>
        <v>2445708.9500000002</v>
      </c>
    </row>
    <row r="180" spans="1:43" x14ac:dyDescent="0.25">
      <c r="A180" s="2">
        <v>1</v>
      </c>
      <c r="B180" s="2">
        <v>2020</v>
      </c>
      <c r="C180" s="2">
        <v>10</v>
      </c>
      <c r="D180" s="4">
        <v>318577.99</v>
      </c>
      <c r="E180" s="4">
        <v>305009.63</v>
      </c>
      <c r="F180" s="4">
        <v>160708.56</v>
      </c>
      <c r="G180" s="4">
        <v>9516.4500000000007</v>
      </c>
      <c r="H180" s="4">
        <v>18679.97</v>
      </c>
      <c r="I180" s="4">
        <v>4214.12</v>
      </c>
      <c r="J180" s="2">
        <v>285.98</v>
      </c>
      <c r="K180" s="4">
        <v>9671.34</v>
      </c>
      <c r="L180" s="4">
        <v>61189.22</v>
      </c>
      <c r="M180" s="4">
        <v>42073.55</v>
      </c>
      <c r="N180" s="2">
        <v>56.69</v>
      </c>
      <c r="O180" s="4">
        <v>13230.43</v>
      </c>
      <c r="P180" s="4">
        <v>89444</v>
      </c>
      <c r="Q180" s="4">
        <v>109714.32</v>
      </c>
      <c r="R180" s="4">
        <v>39895.160000000003</v>
      </c>
      <c r="S180" s="4">
        <v>8501.4</v>
      </c>
      <c r="T180" s="4">
        <v>2876.49</v>
      </c>
      <c r="U180" s="4">
        <v>14835.31</v>
      </c>
      <c r="V180" s="2">
        <v>348.23</v>
      </c>
      <c r="W180" s="2">
        <v>42.76</v>
      </c>
      <c r="X180" s="4">
        <v>2538.7600000000002</v>
      </c>
      <c r="Y180" s="4">
        <v>40281.61</v>
      </c>
      <c r="Z180" s="4">
        <v>313937.76</v>
      </c>
      <c r="AA180" s="4">
        <v>485562.48</v>
      </c>
      <c r="AB180" s="4">
        <v>181436.03</v>
      </c>
      <c r="AC180" s="4">
        <v>199251.6</v>
      </c>
      <c r="AD180" s="4">
        <v>152415.65</v>
      </c>
      <c r="AE180" s="2">
        <v>0</v>
      </c>
      <c r="AF180" s="4">
        <v>7537.73</v>
      </c>
      <c r="AG180" s="2">
        <v>0</v>
      </c>
      <c r="AH180" s="2">
        <v>0</v>
      </c>
      <c r="AI180" s="2">
        <v>0</v>
      </c>
      <c r="AJ180" s="2">
        <v>0</v>
      </c>
      <c r="AK180" s="2">
        <v>0</v>
      </c>
      <c r="AL180" s="2">
        <v>1.52</v>
      </c>
      <c r="AM180" s="4">
        <v>4620.97</v>
      </c>
      <c r="AN180" s="3">
        <f t="shared" si="8"/>
        <v>929926.80999999982</v>
      </c>
      <c r="AO180">
        <f t="shared" si="9"/>
        <v>1654368.68</v>
      </c>
      <c r="AP180">
        <f t="shared" si="10"/>
        <v>12160.220000000001</v>
      </c>
      <c r="AQ180" s="3">
        <f t="shared" si="11"/>
        <v>2596455.71</v>
      </c>
    </row>
    <row r="181" spans="1:43" x14ac:dyDescent="0.25">
      <c r="A181" s="2">
        <v>1</v>
      </c>
      <c r="B181" s="2">
        <v>2020</v>
      </c>
      <c r="C181" s="2">
        <v>11</v>
      </c>
      <c r="D181" s="4">
        <v>322572.02</v>
      </c>
      <c r="E181" s="4">
        <v>313447.71999999997</v>
      </c>
      <c r="F181" s="4">
        <v>177786.52</v>
      </c>
      <c r="G181" s="4">
        <v>10149.68</v>
      </c>
      <c r="H181" s="4">
        <v>25426.11</v>
      </c>
      <c r="I181" s="4">
        <v>6006.09</v>
      </c>
      <c r="J181" s="2">
        <v>288.37</v>
      </c>
      <c r="K181" s="4">
        <v>15292.9</v>
      </c>
      <c r="L181" s="4">
        <v>78069.39</v>
      </c>
      <c r="M181" s="4">
        <v>53783.26</v>
      </c>
      <c r="N181" s="2">
        <v>61.97</v>
      </c>
      <c r="O181" s="4">
        <v>13415.97</v>
      </c>
      <c r="P181" s="4">
        <v>95307.08</v>
      </c>
      <c r="Q181" s="4">
        <v>121275.9</v>
      </c>
      <c r="R181" s="4">
        <v>47723.48</v>
      </c>
      <c r="S181" s="4">
        <v>9852.11</v>
      </c>
      <c r="T181" s="4">
        <v>3023.8</v>
      </c>
      <c r="U181" s="4">
        <v>14735.18</v>
      </c>
      <c r="V181" s="2">
        <v>351.18</v>
      </c>
      <c r="W181" s="2">
        <v>42.76</v>
      </c>
      <c r="X181" s="4">
        <v>2603.19</v>
      </c>
      <c r="Y181" s="4">
        <v>44181.66</v>
      </c>
      <c r="Z181" s="4">
        <v>345648.63</v>
      </c>
      <c r="AA181" s="4">
        <v>550500.27</v>
      </c>
      <c r="AB181" s="4">
        <v>213605.11</v>
      </c>
      <c r="AC181" s="4">
        <v>186117.89</v>
      </c>
      <c r="AD181" s="4">
        <v>147571.38</v>
      </c>
      <c r="AE181" s="2">
        <v>0</v>
      </c>
      <c r="AF181" s="4">
        <v>6771.81</v>
      </c>
      <c r="AG181" s="2">
        <v>0</v>
      </c>
      <c r="AH181" s="2">
        <v>0</v>
      </c>
      <c r="AI181" s="2">
        <v>0</v>
      </c>
      <c r="AJ181" s="2">
        <v>0</v>
      </c>
      <c r="AK181" s="2">
        <v>0</v>
      </c>
      <c r="AL181" s="2">
        <v>0</v>
      </c>
      <c r="AM181" s="4">
        <v>5342.4</v>
      </c>
      <c r="AN181" s="3">
        <f t="shared" si="8"/>
        <v>1002822.06</v>
      </c>
      <c r="AO181">
        <f t="shared" si="9"/>
        <v>1796017.56</v>
      </c>
      <c r="AP181">
        <f t="shared" si="10"/>
        <v>12114.21</v>
      </c>
      <c r="AQ181" s="3">
        <f t="shared" si="11"/>
        <v>2810953.83</v>
      </c>
    </row>
    <row r="182" spans="1:43" x14ac:dyDescent="0.25">
      <c r="A182" s="2">
        <v>1</v>
      </c>
      <c r="B182" s="2">
        <v>2020</v>
      </c>
      <c r="C182" s="2">
        <v>12</v>
      </c>
      <c r="D182" s="4">
        <v>330281.7</v>
      </c>
      <c r="E182" s="4">
        <v>323737.15000000002</v>
      </c>
      <c r="F182" s="4">
        <v>203367.54</v>
      </c>
      <c r="G182" s="4">
        <v>10825.25</v>
      </c>
      <c r="H182" s="4">
        <v>37431.82</v>
      </c>
      <c r="I182" s="4">
        <v>7383.08</v>
      </c>
      <c r="J182" s="2">
        <v>288.82</v>
      </c>
      <c r="K182" s="4">
        <v>22885.200000000001</v>
      </c>
      <c r="L182" s="4">
        <v>105086.12</v>
      </c>
      <c r="M182" s="4">
        <v>59685.94</v>
      </c>
      <c r="N182" s="2">
        <v>53.66</v>
      </c>
      <c r="O182" s="4">
        <v>13439.24</v>
      </c>
      <c r="P182" s="4">
        <v>98673.43</v>
      </c>
      <c r="Q182" s="4">
        <v>128031.01</v>
      </c>
      <c r="R182" s="4">
        <v>50601.32</v>
      </c>
      <c r="S182" s="4">
        <v>11017.32</v>
      </c>
      <c r="T182" s="4">
        <v>2691.58</v>
      </c>
      <c r="U182" s="2">
        <v>0</v>
      </c>
      <c r="V182" s="2">
        <v>338.8</v>
      </c>
      <c r="W182" s="2">
        <v>42.76</v>
      </c>
      <c r="X182" s="4">
        <v>1949.63</v>
      </c>
      <c r="Y182" s="4">
        <v>46423.28</v>
      </c>
      <c r="Z182" s="4">
        <v>363555.55</v>
      </c>
      <c r="AA182" s="4">
        <v>581785.18999999994</v>
      </c>
      <c r="AB182" s="4">
        <v>223984.67</v>
      </c>
      <c r="AC182" s="4">
        <v>134213.97</v>
      </c>
      <c r="AD182" s="4">
        <v>211222.42</v>
      </c>
      <c r="AE182" s="2">
        <v>0</v>
      </c>
      <c r="AF182" s="4">
        <v>7660.87</v>
      </c>
      <c r="AG182" s="2">
        <v>0</v>
      </c>
      <c r="AH182" s="2">
        <v>0</v>
      </c>
      <c r="AI182" s="2">
        <v>0</v>
      </c>
      <c r="AJ182" s="2">
        <v>0</v>
      </c>
      <c r="AK182" s="2">
        <v>0</v>
      </c>
      <c r="AL182" s="2">
        <v>0</v>
      </c>
      <c r="AM182" s="4">
        <v>12005.63</v>
      </c>
      <c r="AN182" s="3">
        <f t="shared" si="8"/>
        <v>1100972.6199999999</v>
      </c>
      <c r="AO182">
        <f t="shared" si="9"/>
        <v>1868023.8299999998</v>
      </c>
      <c r="AP182">
        <f t="shared" si="10"/>
        <v>19666.5</v>
      </c>
      <c r="AQ182" s="3">
        <f t="shared" si="11"/>
        <v>2988662.9499999997</v>
      </c>
    </row>
    <row r="183" spans="1:43" x14ac:dyDescent="0.25">
      <c r="A183" s="2">
        <v>2</v>
      </c>
      <c r="B183" s="2">
        <v>2020</v>
      </c>
      <c r="C183" s="2">
        <v>1</v>
      </c>
      <c r="D183" s="4">
        <v>171717.93</v>
      </c>
      <c r="E183" s="4">
        <v>727183.76</v>
      </c>
      <c r="F183" s="4">
        <v>627776.93999999994</v>
      </c>
      <c r="G183" s="4">
        <v>1255.43</v>
      </c>
      <c r="H183" s="4">
        <v>8328.4500000000007</v>
      </c>
      <c r="I183" s="2">
        <v>0</v>
      </c>
      <c r="J183" s="4">
        <v>1533.12</v>
      </c>
      <c r="K183" s="4">
        <v>2877.62</v>
      </c>
      <c r="L183" s="4">
        <v>8695.27</v>
      </c>
      <c r="M183" s="2">
        <v>0</v>
      </c>
      <c r="N183" s="2">
        <v>0</v>
      </c>
      <c r="O183" s="4">
        <v>3702.27</v>
      </c>
      <c r="P183" s="4">
        <v>25617.45</v>
      </c>
      <c r="Q183" s="4">
        <v>62326.55</v>
      </c>
      <c r="R183" s="4">
        <v>26748.18</v>
      </c>
      <c r="S183" s="4">
        <v>10353.09</v>
      </c>
      <c r="T183" s="2">
        <v>0</v>
      </c>
      <c r="U183" s="4">
        <v>7865.66</v>
      </c>
      <c r="V183" s="2">
        <v>101.3</v>
      </c>
      <c r="W183" s="2">
        <v>88.05</v>
      </c>
      <c r="X183" s="2">
        <v>886.77</v>
      </c>
      <c r="Y183" s="4">
        <v>32110.09</v>
      </c>
      <c r="Z183" s="4">
        <v>260248.82</v>
      </c>
      <c r="AA183" s="4">
        <v>328723.96999999997</v>
      </c>
      <c r="AB183" s="4">
        <v>181836.75</v>
      </c>
      <c r="AC183" s="4">
        <v>170354.41</v>
      </c>
      <c r="AD183" s="4">
        <v>271852.38</v>
      </c>
      <c r="AE183" s="2">
        <v>0</v>
      </c>
      <c r="AF183" s="4">
        <v>43858.95</v>
      </c>
      <c r="AG183" s="2">
        <v>0</v>
      </c>
      <c r="AH183" s="4">
        <v>41717.480000000003</v>
      </c>
      <c r="AI183" s="2">
        <v>0</v>
      </c>
      <c r="AJ183" s="2">
        <v>0</v>
      </c>
      <c r="AK183" s="4">
        <v>23588.43</v>
      </c>
      <c r="AL183" s="4">
        <v>17308.650000000001</v>
      </c>
      <c r="AM183" s="2">
        <v>-105.67</v>
      </c>
      <c r="AN183" s="3">
        <f t="shared" si="8"/>
        <v>1549368.52</v>
      </c>
      <c r="AO183">
        <f t="shared" si="9"/>
        <v>1382815.7399999998</v>
      </c>
      <c r="AP183">
        <f t="shared" si="10"/>
        <v>126367.83999999998</v>
      </c>
      <c r="AQ183" s="3">
        <f t="shared" si="11"/>
        <v>3058552.0999999996</v>
      </c>
    </row>
    <row r="184" spans="1:43" x14ac:dyDescent="0.25">
      <c r="A184" s="2">
        <v>2</v>
      </c>
      <c r="B184" s="2">
        <v>2020</v>
      </c>
      <c r="C184" s="2">
        <v>2</v>
      </c>
      <c r="D184" s="4">
        <v>172887.51</v>
      </c>
      <c r="E184" s="4">
        <v>749236.03</v>
      </c>
      <c r="F184" s="4">
        <v>649074.17000000004</v>
      </c>
      <c r="G184" s="4">
        <v>1164.18</v>
      </c>
      <c r="H184" s="4">
        <v>8048.72</v>
      </c>
      <c r="I184" s="2">
        <v>53.65</v>
      </c>
      <c r="J184" s="4">
        <v>1194.74</v>
      </c>
      <c r="K184" s="4">
        <v>2569.94</v>
      </c>
      <c r="L184" s="4">
        <v>7563.8</v>
      </c>
      <c r="M184" s="2">
        <v>0</v>
      </c>
      <c r="N184" s="2">
        <v>0</v>
      </c>
      <c r="O184" s="4">
        <v>4170.51</v>
      </c>
      <c r="P184" s="4">
        <v>26082.6</v>
      </c>
      <c r="Q184" s="4">
        <v>60360.62</v>
      </c>
      <c r="R184" s="4">
        <v>30364.31</v>
      </c>
      <c r="S184" s="4">
        <v>5313.19</v>
      </c>
      <c r="T184" s="2">
        <v>0</v>
      </c>
      <c r="U184" s="4">
        <v>14366.35</v>
      </c>
      <c r="V184" s="2">
        <v>119.22</v>
      </c>
      <c r="W184" s="2">
        <v>101.96</v>
      </c>
      <c r="X184" s="2">
        <v>768.94</v>
      </c>
      <c r="Y184" s="4">
        <v>34592.199999999997</v>
      </c>
      <c r="Z184" s="4">
        <v>264657.15000000002</v>
      </c>
      <c r="AA184" s="4">
        <v>328795.32</v>
      </c>
      <c r="AB184" s="4">
        <v>190800.04</v>
      </c>
      <c r="AC184" s="4">
        <v>151841.28</v>
      </c>
      <c r="AD184" s="4">
        <v>241105.49</v>
      </c>
      <c r="AE184" s="2">
        <v>0</v>
      </c>
      <c r="AF184" s="4">
        <v>31259.51</v>
      </c>
      <c r="AG184" s="2">
        <v>0</v>
      </c>
      <c r="AH184" s="4">
        <v>33432.379999999997</v>
      </c>
      <c r="AI184" s="2">
        <v>0</v>
      </c>
      <c r="AJ184" s="2">
        <v>0</v>
      </c>
      <c r="AK184" s="4">
        <v>23331.27</v>
      </c>
      <c r="AL184" s="4">
        <v>25093.8</v>
      </c>
      <c r="AM184" s="2">
        <v>142.55000000000001</v>
      </c>
      <c r="AN184" s="3">
        <f t="shared" si="8"/>
        <v>1591792.7399999998</v>
      </c>
      <c r="AO184">
        <f t="shared" si="9"/>
        <v>1353439.1800000002</v>
      </c>
      <c r="AP184">
        <f t="shared" si="10"/>
        <v>113259.51000000001</v>
      </c>
      <c r="AQ184" s="3">
        <f t="shared" si="11"/>
        <v>3058491.4299999997</v>
      </c>
    </row>
    <row r="185" spans="1:43" x14ac:dyDescent="0.25">
      <c r="A185" s="2">
        <v>2</v>
      </c>
      <c r="B185" s="2">
        <v>2020</v>
      </c>
      <c r="C185" s="2">
        <v>3</v>
      </c>
      <c r="D185" s="4">
        <v>166507.94</v>
      </c>
      <c r="E185" s="4">
        <v>705395.28</v>
      </c>
      <c r="F185" s="4">
        <v>603341.48</v>
      </c>
      <c r="G185" s="4">
        <v>1175</v>
      </c>
      <c r="H185" s="4">
        <v>7077.37</v>
      </c>
      <c r="I185" s="2">
        <v>399.09</v>
      </c>
      <c r="J185" s="4">
        <v>1521.51</v>
      </c>
      <c r="K185" s="4">
        <v>1649.43</v>
      </c>
      <c r="L185" s="4">
        <v>6228.89</v>
      </c>
      <c r="M185" s="2">
        <v>0</v>
      </c>
      <c r="N185" s="2">
        <v>0</v>
      </c>
      <c r="O185" s="4">
        <v>3854.41</v>
      </c>
      <c r="P185" s="4">
        <v>24995.66</v>
      </c>
      <c r="Q185" s="4">
        <v>55997</v>
      </c>
      <c r="R185" s="4">
        <v>27932.720000000001</v>
      </c>
      <c r="S185" s="4">
        <v>5937.65</v>
      </c>
      <c r="T185" s="2">
        <v>0</v>
      </c>
      <c r="U185" s="4">
        <v>6442.41</v>
      </c>
      <c r="V185" s="2">
        <v>98.79</v>
      </c>
      <c r="W185" s="2">
        <v>80.010000000000005</v>
      </c>
      <c r="X185" s="2">
        <v>942.13</v>
      </c>
      <c r="Y185" s="4">
        <v>29600.03</v>
      </c>
      <c r="Z185" s="4">
        <v>245783.06</v>
      </c>
      <c r="AA185" s="4">
        <v>301187.21000000002</v>
      </c>
      <c r="AB185" s="4">
        <v>181303.28</v>
      </c>
      <c r="AC185" s="4">
        <v>139608.43</v>
      </c>
      <c r="AD185" s="4">
        <v>261023.49</v>
      </c>
      <c r="AE185" s="2">
        <v>0</v>
      </c>
      <c r="AF185" s="4">
        <v>2495.2399999999998</v>
      </c>
      <c r="AG185" s="2">
        <v>0</v>
      </c>
      <c r="AH185" s="4">
        <v>39085.32</v>
      </c>
      <c r="AI185" s="2">
        <v>0</v>
      </c>
      <c r="AJ185" s="2">
        <v>0</v>
      </c>
      <c r="AK185" s="4">
        <v>149514.07</v>
      </c>
      <c r="AL185" s="4">
        <v>19052.599999999999</v>
      </c>
      <c r="AM185" s="2">
        <v>229.89</v>
      </c>
      <c r="AN185" s="3">
        <f t="shared" si="8"/>
        <v>1493295.99</v>
      </c>
      <c r="AO185">
        <f t="shared" si="9"/>
        <v>1284786.28</v>
      </c>
      <c r="AP185">
        <f t="shared" si="10"/>
        <v>210377.12000000002</v>
      </c>
      <c r="AQ185" s="3">
        <f t="shared" si="11"/>
        <v>2988459.39</v>
      </c>
    </row>
    <row r="186" spans="1:43" x14ac:dyDescent="0.25">
      <c r="A186" s="2">
        <v>2</v>
      </c>
      <c r="B186" s="2">
        <v>2020</v>
      </c>
      <c r="C186" s="2">
        <v>4</v>
      </c>
      <c r="D186" s="4">
        <v>167091.75</v>
      </c>
      <c r="E186" s="4">
        <v>679253.02</v>
      </c>
      <c r="F186" s="4">
        <v>592490.23999999999</v>
      </c>
      <c r="G186" s="4">
        <v>1163.46</v>
      </c>
      <c r="H186" s="4">
        <v>6860.53</v>
      </c>
      <c r="I186" s="2">
        <v>401.36</v>
      </c>
      <c r="J186" s="4">
        <v>1017.58</v>
      </c>
      <c r="K186" s="2">
        <v>741.18</v>
      </c>
      <c r="L186" s="4">
        <v>3318.93</v>
      </c>
      <c r="M186" s="2">
        <v>0</v>
      </c>
      <c r="N186" s="2">
        <v>0</v>
      </c>
      <c r="O186" s="4">
        <v>3686.06</v>
      </c>
      <c r="P186" s="4">
        <v>22117.89</v>
      </c>
      <c r="Q186" s="4">
        <v>44390.32</v>
      </c>
      <c r="R186" s="4">
        <v>21240.47</v>
      </c>
      <c r="S186" s="4">
        <v>-3185.19</v>
      </c>
      <c r="T186" s="2">
        <v>0</v>
      </c>
      <c r="U186" s="4">
        <v>3705.74</v>
      </c>
      <c r="V186" s="2">
        <v>103.38</v>
      </c>
      <c r="W186" s="2">
        <v>78.819999999999993</v>
      </c>
      <c r="X186" s="2">
        <v>757.58</v>
      </c>
      <c r="Y186" s="4">
        <v>23337.51</v>
      </c>
      <c r="Z186" s="4">
        <v>194799.42</v>
      </c>
      <c r="AA186" s="4">
        <v>224884.51</v>
      </c>
      <c r="AB186" s="4">
        <v>122716.19</v>
      </c>
      <c r="AC186" s="4">
        <v>145950.51</v>
      </c>
      <c r="AD186" s="4">
        <v>232523.94</v>
      </c>
      <c r="AE186" s="2">
        <v>0</v>
      </c>
      <c r="AF186" s="4">
        <v>56564.04</v>
      </c>
      <c r="AG186" s="2">
        <v>0</v>
      </c>
      <c r="AH186" s="4">
        <v>33342.85</v>
      </c>
      <c r="AI186" s="2">
        <v>0</v>
      </c>
      <c r="AJ186" s="2">
        <v>0</v>
      </c>
      <c r="AK186" s="4">
        <v>148118.20000000001</v>
      </c>
      <c r="AL186" s="4">
        <v>13150.63</v>
      </c>
      <c r="AM186" s="2">
        <v>783.14</v>
      </c>
      <c r="AN186" s="3">
        <f t="shared" si="8"/>
        <v>1452338.05</v>
      </c>
      <c r="AO186">
        <f t="shared" si="9"/>
        <v>1037107.1499999999</v>
      </c>
      <c r="AP186">
        <f t="shared" si="10"/>
        <v>251958.86000000004</v>
      </c>
      <c r="AQ186" s="3">
        <f t="shared" si="11"/>
        <v>2741404.06</v>
      </c>
    </row>
    <row r="187" spans="1:43" x14ac:dyDescent="0.25">
      <c r="A187" s="2">
        <v>2</v>
      </c>
      <c r="B187" s="2">
        <v>2020</v>
      </c>
      <c r="C187" s="2">
        <v>5</v>
      </c>
      <c r="D187" s="4">
        <v>166585.93</v>
      </c>
      <c r="E187" s="4">
        <v>674755.75</v>
      </c>
      <c r="F187" s="4">
        <v>589086.73</v>
      </c>
      <c r="G187" s="4">
        <v>1192.79</v>
      </c>
      <c r="H187" s="4">
        <v>6467.31</v>
      </c>
      <c r="I187" s="2">
        <v>339.08</v>
      </c>
      <c r="J187" s="4">
        <v>1163.99</v>
      </c>
      <c r="K187" s="2">
        <v>648.99</v>
      </c>
      <c r="L187" s="4">
        <v>2261.5</v>
      </c>
      <c r="M187" s="2">
        <v>0</v>
      </c>
      <c r="N187" s="2">
        <v>0</v>
      </c>
      <c r="O187" s="4">
        <v>3638.38</v>
      </c>
      <c r="P187" s="4">
        <v>23047.56</v>
      </c>
      <c r="Q187" s="4">
        <v>44270.34</v>
      </c>
      <c r="R187" s="4">
        <v>18062.87</v>
      </c>
      <c r="S187" s="4">
        <v>3507.39</v>
      </c>
      <c r="T187" s="4">
        <v>3790.38</v>
      </c>
      <c r="U187" s="2">
        <v>389.85</v>
      </c>
      <c r="V187" s="2">
        <v>106.08</v>
      </c>
      <c r="W187" s="2">
        <v>67.739999999999995</v>
      </c>
      <c r="X187" s="4">
        <v>1149.8499999999999</v>
      </c>
      <c r="Y187" s="4">
        <v>22115.99</v>
      </c>
      <c r="Z187" s="4">
        <v>186767.03</v>
      </c>
      <c r="AA187" s="4">
        <v>196927.88</v>
      </c>
      <c r="AB187" s="4">
        <v>130797.87</v>
      </c>
      <c r="AC187" s="4">
        <v>160363.56</v>
      </c>
      <c r="AD187" s="4">
        <v>231712.41</v>
      </c>
      <c r="AE187" s="2">
        <v>0</v>
      </c>
      <c r="AF187" s="4">
        <v>96382.81</v>
      </c>
      <c r="AG187" s="2">
        <v>0</v>
      </c>
      <c r="AH187" s="4">
        <v>29562.77</v>
      </c>
      <c r="AI187" s="2">
        <v>0</v>
      </c>
      <c r="AJ187" s="2">
        <v>0</v>
      </c>
      <c r="AK187" s="4">
        <v>148688.01</v>
      </c>
      <c r="AL187" s="4">
        <v>13631.17</v>
      </c>
      <c r="AM187" s="2">
        <v>389.99</v>
      </c>
      <c r="AN187" s="3">
        <f t="shared" si="8"/>
        <v>1442502.07</v>
      </c>
      <c r="AO187">
        <f t="shared" si="9"/>
        <v>1026715.18</v>
      </c>
      <c r="AP187">
        <f t="shared" si="10"/>
        <v>288654.75</v>
      </c>
      <c r="AQ187" s="3">
        <f t="shared" si="11"/>
        <v>2757872</v>
      </c>
    </row>
    <row r="188" spans="1:43" x14ac:dyDescent="0.25">
      <c r="A188" s="2">
        <v>2</v>
      </c>
      <c r="B188" s="2">
        <v>2020</v>
      </c>
      <c r="C188" s="2">
        <v>6</v>
      </c>
      <c r="D188" s="4">
        <v>167523.88</v>
      </c>
      <c r="E188" s="4">
        <v>676062.68</v>
      </c>
      <c r="F188" s="4">
        <v>574162.66</v>
      </c>
      <c r="G188" s="4">
        <v>1357.08</v>
      </c>
      <c r="H188" s="4">
        <v>5767.17</v>
      </c>
      <c r="I188" s="2">
        <v>396.37</v>
      </c>
      <c r="J188" s="4">
        <v>1024.75</v>
      </c>
      <c r="K188" s="2">
        <v>550.04</v>
      </c>
      <c r="L188" s="4">
        <v>2710.87</v>
      </c>
      <c r="M188" s="2">
        <v>0</v>
      </c>
      <c r="N188" s="2">
        <v>0</v>
      </c>
      <c r="O188" s="4">
        <v>3771.65</v>
      </c>
      <c r="P188" s="4">
        <v>25087.78</v>
      </c>
      <c r="Q188" s="4">
        <v>52729.19</v>
      </c>
      <c r="R188" s="4">
        <v>23226.32</v>
      </c>
      <c r="S188" s="4">
        <v>2552.91</v>
      </c>
      <c r="T188" s="2">
        <v>37.35</v>
      </c>
      <c r="U188" s="4">
        <v>2045.74</v>
      </c>
      <c r="V188" s="2">
        <v>127.99</v>
      </c>
      <c r="W188" s="2">
        <v>99.48</v>
      </c>
      <c r="X188" s="2">
        <v>833.22</v>
      </c>
      <c r="Y188" s="4">
        <v>23161.31</v>
      </c>
      <c r="Z188" s="4">
        <v>225230.9</v>
      </c>
      <c r="AA188" s="4">
        <v>231121.69</v>
      </c>
      <c r="AB188" s="4">
        <v>152422.29</v>
      </c>
      <c r="AC188" s="4">
        <v>149348.66</v>
      </c>
      <c r="AD188" s="4">
        <v>208864.15</v>
      </c>
      <c r="AE188" s="2">
        <v>0</v>
      </c>
      <c r="AF188" s="4">
        <v>-3011.67</v>
      </c>
      <c r="AG188" s="2">
        <v>0</v>
      </c>
      <c r="AH188" s="4">
        <v>34606.949999999997</v>
      </c>
      <c r="AI188" s="2">
        <v>0</v>
      </c>
      <c r="AJ188" s="2">
        <v>0</v>
      </c>
      <c r="AK188" s="4">
        <v>146893.72</v>
      </c>
      <c r="AL188" s="4">
        <v>12066.83</v>
      </c>
      <c r="AM188" s="2">
        <v>142.55000000000001</v>
      </c>
      <c r="AN188" s="3">
        <f t="shared" si="8"/>
        <v>1429555.5000000005</v>
      </c>
      <c r="AO188">
        <f t="shared" si="9"/>
        <v>1100660.6300000001</v>
      </c>
      <c r="AP188">
        <f t="shared" si="10"/>
        <v>190698.37999999998</v>
      </c>
      <c r="AQ188" s="3">
        <f t="shared" si="11"/>
        <v>2720914.5100000007</v>
      </c>
    </row>
    <row r="189" spans="1:43" x14ac:dyDescent="0.25">
      <c r="A189" s="2">
        <v>2</v>
      </c>
      <c r="B189" s="2">
        <v>2020</v>
      </c>
      <c r="C189" s="2">
        <v>7</v>
      </c>
      <c r="D189" s="4">
        <v>156080.34</v>
      </c>
      <c r="E189" s="4">
        <v>629760.77</v>
      </c>
      <c r="F189" s="4">
        <v>522929.33</v>
      </c>
      <c r="G189" s="4">
        <v>1187.81</v>
      </c>
      <c r="H189" s="4">
        <v>4327.5600000000004</v>
      </c>
      <c r="I189" s="2">
        <v>330.54</v>
      </c>
      <c r="J189" s="4">
        <v>1222.58</v>
      </c>
      <c r="K189" s="2">
        <v>369.06</v>
      </c>
      <c r="L189" s="4">
        <v>2235.5</v>
      </c>
      <c r="M189" s="2">
        <v>0</v>
      </c>
      <c r="N189" s="2">
        <v>0</v>
      </c>
      <c r="O189" s="4">
        <v>3663.5</v>
      </c>
      <c r="P189" s="4">
        <v>22035.14</v>
      </c>
      <c r="Q189" s="4">
        <v>46575.11</v>
      </c>
      <c r="R189" s="4">
        <v>19159.14</v>
      </c>
      <c r="S189" s="4">
        <v>2918.7</v>
      </c>
      <c r="T189" s="2">
        <v>0</v>
      </c>
      <c r="U189" s="2">
        <v>319.13</v>
      </c>
      <c r="V189" s="2">
        <v>90.78</v>
      </c>
      <c r="W189" s="2">
        <v>102.97</v>
      </c>
      <c r="X189" s="2">
        <v>885.12</v>
      </c>
      <c r="Y189" s="4">
        <v>20532.240000000002</v>
      </c>
      <c r="Z189" s="4">
        <v>197904.69</v>
      </c>
      <c r="AA189" s="4">
        <v>212776.81</v>
      </c>
      <c r="AB189" s="4">
        <v>168398.25</v>
      </c>
      <c r="AC189" s="4">
        <v>173949.98</v>
      </c>
      <c r="AD189" s="4">
        <v>234860.75</v>
      </c>
      <c r="AE189" s="2">
        <v>0</v>
      </c>
      <c r="AF189" s="4">
        <v>42725</v>
      </c>
      <c r="AG189" s="2">
        <v>0</v>
      </c>
      <c r="AH189" s="4">
        <v>31994.43</v>
      </c>
      <c r="AI189" s="2">
        <v>0</v>
      </c>
      <c r="AJ189" s="2">
        <v>0</v>
      </c>
      <c r="AK189" s="4">
        <v>145613.48000000001</v>
      </c>
      <c r="AL189" s="4">
        <v>12116.45</v>
      </c>
      <c r="AM189" s="2">
        <v>142.55000000000001</v>
      </c>
      <c r="AN189" s="3">
        <f t="shared" si="8"/>
        <v>1318443.4900000002</v>
      </c>
      <c r="AO189">
        <f t="shared" si="9"/>
        <v>1104172.31</v>
      </c>
      <c r="AP189">
        <f t="shared" si="10"/>
        <v>232591.91</v>
      </c>
      <c r="AQ189" s="3">
        <f t="shared" si="11"/>
        <v>2655207.7100000004</v>
      </c>
    </row>
    <row r="190" spans="1:43" x14ac:dyDescent="0.25">
      <c r="A190" s="2">
        <v>2</v>
      </c>
      <c r="B190" s="2">
        <v>2020</v>
      </c>
      <c r="C190" s="2">
        <v>8</v>
      </c>
      <c r="D190" s="4">
        <v>160707.79</v>
      </c>
      <c r="E190" s="4">
        <v>644895.37</v>
      </c>
      <c r="F190" s="4">
        <v>543284.47999999998</v>
      </c>
      <c r="G190" s="4">
        <v>1176.9100000000001</v>
      </c>
      <c r="H190" s="4">
        <v>4661.1899999999996</v>
      </c>
      <c r="I190" s="2">
        <v>332.19</v>
      </c>
      <c r="J190" s="4">
        <v>1436.01</v>
      </c>
      <c r="K190" s="2">
        <v>416.35</v>
      </c>
      <c r="L190" s="4">
        <v>2108.5</v>
      </c>
      <c r="M190" s="2">
        <v>0</v>
      </c>
      <c r="N190" s="2">
        <v>0</v>
      </c>
      <c r="O190" s="4">
        <v>4014.51</v>
      </c>
      <c r="P190" s="4">
        <v>23597.16</v>
      </c>
      <c r="Q190" s="4">
        <v>51951.63</v>
      </c>
      <c r="R190" s="4">
        <v>22012.13</v>
      </c>
      <c r="S190" s="4">
        <v>2537.63</v>
      </c>
      <c r="T190" s="2">
        <v>0</v>
      </c>
      <c r="U190" s="2">
        <v>285.08999999999997</v>
      </c>
      <c r="V190" s="2">
        <v>120.49</v>
      </c>
      <c r="W190" s="2">
        <v>85.46</v>
      </c>
      <c r="X190" s="2">
        <v>875.47</v>
      </c>
      <c r="Y190" s="4">
        <v>22204.93</v>
      </c>
      <c r="Z190" s="4">
        <v>217617.24</v>
      </c>
      <c r="AA190" s="4">
        <v>231268.72</v>
      </c>
      <c r="AB190" s="4">
        <v>119575.09</v>
      </c>
      <c r="AC190" s="4">
        <v>138801.94</v>
      </c>
      <c r="AD190" s="4">
        <v>226048.43</v>
      </c>
      <c r="AE190" s="2">
        <v>0</v>
      </c>
      <c r="AF190" s="4">
        <v>44917.83</v>
      </c>
      <c r="AG190" s="2">
        <v>0</v>
      </c>
      <c r="AH190" s="4">
        <v>35757.89</v>
      </c>
      <c r="AI190" s="2">
        <v>0</v>
      </c>
      <c r="AJ190" s="2">
        <v>0</v>
      </c>
      <c r="AK190" s="4">
        <v>147031.85</v>
      </c>
      <c r="AL190" s="4">
        <v>12504.27</v>
      </c>
      <c r="AM190" s="2">
        <v>142.55000000000001</v>
      </c>
      <c r="AN190" s="3">
        <f t="shared" si="8"/>
        <v>1359018.79</v>
      </c>
      <c r="AO190">
        <f t="shared" si="9"/>
        <v>1060995.92</v>
      </c>
      <c r="AP190">
        <f t="shared" si="10"/>
        <v>240354.38999999998</v>
      </c>
      <c r="AQ190" s="3">
        <f t="shared" si="11"/>
        <v>2660369.1</v>
      </c>
    </row>
    <row r="191" spans="1:43" x14ac:dyDescent="0.25">
      <c r="A191" s="2">
        <v>2</v>
      </c>
      <c r="B191" s="2">
        <v>2020</v>
      </c>
      <c r="C191" s="2">
        <v>9</v>
      </c>
      <c r="D191" s="4">
        <v>160575.16</v>
      </c>
      <c r="E191" s="4">
        <v>647011.37</v>
      </c>
      <c r="F191" s="4">
        <v>547441.07999999996</v>
      </c>
      <c r="G191" s="4">
        <v>1487.02</v>
      </c>
      <c r="H191" s="4">
        <v>4778.3999999999996</v>
      </c>
      <c r="I191" s="2">
        <v>421.97</v>
      </c>
      <c r="J191" s="4">
        <v>1222</v>
      </c>
      <c r="K191" s="2">
        <v>418.49</v>
      </c>
      <c r="L191" s="4">
        <v>2367.7399999999998</v>
      </c>
      <c r="M191" s="2">
        <v>0</v>
      </c>
      <c r="N191" s="2">
        <v>0</v>
      </c>
      <c r="O191" s="4">
        <v>3990.76</v>
      </c>
      <c r="P191" s="4">
        <v>24112.87</v>
      </c>
      <c r="Q191" s="4">
        <v>70819.12</v>
      </c>
      <c r="R191" s="4">
        <v>22502.36</v>
      </c>
      <c r="S191" s="4">
        <v>2082.35</v>
      </c>
      <c r="T191" s="2">
        <v>0</v>
      </c>
      <c r="U191" s="2">
        <v>285.08999999999997</v>
      </c>
      <c r="V191" s="2">
        <v>94.77</v>
      </c>
      <c r="W191" s="2">
        <v>106.26</v>
      </c>
      <c r="X191" s="2">
        <v>934.76</v>
      </c>
      <c r="Y191" s="4">
        <v>22373.75</v>
      </c>
      <c r="Z191" s="4">
        <v>221287.24</v>
      </c>
      <c r="AA191" s="4">
        <v>232208.99</v>
      </c>
      <c r="AB191" s="4">
        <v>121454.68</v>
      </c>
      <c r="AC191" s="4">
        <v>200599.7</v>
      </c>
      <c r="AD191" s="4">
        <v>227217.76</v>
      </c>
      <c r="AE191" s="2">
        <v>0</v>
      </c>
      <c r="AF191" s="4">
        <v>45609.15</v>
      </c>
      <c r="AG191" s="2">
        <v>0</v>
      </c>
      <c r="AH191" s="4">
        <v>35811.85</v>
      </c>
      <c r="AI191" s="2">
        <v>0</v>
      </c>
      <c r="AJ191" s="2">
        <v>0</v>
      </c>
      <c r="AK191" s="4">
        <v>146706.01999999999</v>
      </c>
      <c r="AL191" s="4">
        <v>14271.17</v>
      </c>
      <c r="AM191" s="2">
        <v>423.52</v>
      </c>
      <c r="AN191" s="3">
        <f t="shared" si="8"/>
        <v>1365723.2299999997</v>
      </c>
      <c r="AO191">
        <f t="shared" si="9"/>
        <v>1150070.46</v>
      </c>
      <c r="AP191">
        <f t="shared" si="10"/>
        <v>242821.71</v>
      </c>
      <c r="AQ191" s="3">
        <f t="shared" si="11"/>
        <v>2758615.3999999994</v>
      </c>
    </row>
    <row r="192" spans="1:43" x14ac:dyDescent="0.25">
      <c r="A192" s="2">
        <v>2</v>
      </c>
      <c r="B192" s="2">
        <v>2020</v>
      </c>
      <c r="C192" s="2">
        <v>10</v>
      </c>
      <c r="D192" s="4">
        <v>159924.32</v>
      </c>
      <c r="E192" s="4">
        <v>640231.87</v>
      </c>
      <c r="F192" s="4">
        <v>550743.72</v>
      </c>
      <c r="G192" s="4">
        <v>1490.55</v>
      </c>
      <c r="H192" s="4">
        <v>5041.01</v>
      </c>
      <c r="I192" s="2">
        <v>391.44</v>
      </c>
      <c r="J192" s="4">
        <v>1237.6099999999999</v>
      </c>
      <c r="K192" s="2">
        <v>500.13</v>
      </c>
      <c r="L192" s="4">
        <v>2464.2199999999998</v>
      </c>
      <c r="M192" s="2">
        <v>0</v>
      </c>
      <c r="N192" s="2">
        <v>0</v>
      </c>
      <c r="O192" s="4">
        <v>3370.01</v>
      </c>
      <c r="P192" s="4">
        <v>24230.23</v>
      </c>
      <c r="Q192" s="4">
        <v>34856.870000000003</v>
      </c>
      <c r="R192" s="4">
        <v>22671.35</v>
      </c>
      <c r="S192" s="4">
        <v>2210.85</v>
      </c>
      <c r="T192" s="4">
        <v>1677.68</v>
      </c>
      <c r="U192" s="4">
        <v>1920.72</v>
      </c>
      <c r="V192" s="2">
        <v>93.17</v>
      </c>
      <c r="W192" s="2">
        <v>74.150000000000006</v>
      </c>
      <c r="X192" s="2">
        <v>955.9</v>
      </c>
      <c r="Y192" s="4">
        <v>23229.119999999999</v>
      </c>
      <c r="Z192" s="4">
        <v>209184.89</v>
      </c>
      <c r="AA192" s="4">
        <v>229392.38</v>
      </c>
      <c r="AB192" s="4">
        <v>122707.27</v>
      </c>
      <c r="AC192" s="4">
        <v>179686.56</v>
      </c>
      <c r="AD192" s="4">
        <v>231892.23</v>
      </c>
      <c r="AE192" s="2">
        <v>0</v>
      </c>
      <c r="AF192" s="4">
        <v>49223.9</v>
      </c>
      <c r="AG192" s="2">
        <v>0</v>
      </c>
      <c r="AH192" s="4">
        <v>39034.36</v>
      </c>
      <c r="AI192" s="2">
        <v>0</v>
      </c>
      <c r="AJ192" s="2">
        <v>0</v>
      </c>
      <c r="AK192" s="4">
        <v>145417.67000000001</v>
      </c>
      <c r="AL192" s="4">
        <v>14775.89</v>
      </c>
      <c r="AM192" s="4">
        <v>1864.52</v>
      </c>
      <c r="AN192" s="3">
        <f t="shared" si="8"/>
        <v>1362024.8699999999</v>
      </c>
      <c r="AO192">
        <f t="shared" si="9"/>
        <v>1088153.3800000001</v>
      </c>
      <c r="AP192">
        <f t="shared" si="10"/>
        <v>250316.34</v>
      </c>
      <c r="AQ192" s="3">
        <f t="shared" si="11"/>
        <v>2700494.59</v>
      </c>
    </row>
    <row r="193" spans="1:43" x14ac:dyDescent="0.25">
      <c r="A193" s="2">
        <v>2</v>
      </c>
      <c r="B193" s="2">
        <v>2020</v>
      </c>
      <c r="C193" s="2">
        <v>11</v>
      </c>
      <c r="D193" s="4">
        <v>164490.64000000001</v>
      </c>
      <c r="E193" s="4">
        <v>665894.12</v>
      </c>
      <c r="F193" s="4">
        <v>588054.32999999996</v>
      </c>
      <c r="G193" s="4">
        <v>1274.47</v>
      </c>
      <c r="H193" s="4">
        <v>6541.49</v>
      </c>
      <c r="I193" s="2">
        <v>424.09</v>
      </c>
      <c r="J193" s="4">
        <v>1298.75</v>
      </c>
      <c r="K193" s="2">
        <v>916.17</v>
      </c>
      <c r="L193" s="4">
        <v>4130.74</v>
      </c>
      <c r="M193" s="2">
        <v>0</v>
      </c>
      <c r="N193" s="2">
        <v>0</v>
      </c>
      <c r="O193" s="4">
        <v>3715.58</v>
      </c>
      <c r="P193" s="4">
        <v>25408.28</v>
      </c>
      <c r="Q193" s="4">
        <v>58340.94</v>
      </c>
      <c r="R193" s="4">
        <v>25582.3</v>
      </c>
      <c r="S193" s="4">
        <v>6880.64</v>
      </c>
      <c r="T193" s="4">
        <v>9641.2900000000009</v>
      </c>
      <c r="U193" s="2">
        <v>319.70999999999998</v>
      </c>
      <c r="V193" s="2">
        <v>108.73</v>
      </c>
      <c r="W193" s="2">
        <v>89.95</v>
      </c>
      <c r="X193" s="2">
        <v>968.08</v>
      </c>
      <c r="Y193" s="4">
        <v>25674.35</v>
      </c>
      <c r="Z193" s="4">
        <v>238128.89</v>
      </c>
      <c r="AA193" s="4">
        <v>262276.69</v>
      </c>
      <c r="AB193" s="4">
        <v>140605.76000000001</v>
      </c>
      <c r="AC193" s="4">
        <v>207339.73</v>
      </c>
      <c r="AD193" s="4">
        <v>231133.99</v>
      </c>
      <c r="AE193" s="2">
        <v>0</v>
      </c>
      <c r="AF193" s="4">
        <v>50740.28</v>
      </c>
      <c r="AG193" s="2">
        <v>0</v>
      </c>
      <c r="AH193" s="4">
        <v>36682.639999999999</v>
      </c>
      <c r="AI193" s="2">
        <v>0</v>
      </c>
      <c r="AJ193" s="2">
        <v>0</v>
      </c>
      <c r="AK193" s="4">
        <v>144265.76999999999</v>
      </c>
      <c r="AL193" s="4">
        <v>21909.87</v>
      </c>
      <c r="AM193" s="4">
        <v>-2694.8</v>
      </c>
      <c r="AN193" s="3">
        <f t="shared" si="8"/>
        <v>1433024.7999999998</v>
      </c>
      <c r="AO193">
        <f t="shared" si="9"/>
        <v>1236214.9099999999</v>
      </c>
      <c r="AP193">
        <f t="shared" si="10"/>
        <v>250903.76</v>
      </c>
      <c r="AQ193" s="3">
        <f t="shared" si="11"/>
        <v>2920143.4699999997</v>
      </c>
    </row>
    <row r="194" spans="1:43" x14ac:dyDescent="0.25">
      <c r="A194" s="2">
        <v>2</v>
      </c>
      <c r="B194" s="2">
        <v>2020</v>
      </c>
      <c r="C194" s="2">
        <v>12</v>
      </c>
      <c r="D194" s="4">
        <v>173081.06</v>
      </c>
      <c r="E194" s="4">
        <v>731829.86</v>
      </c>
      <c r="F194" s="4">
        <v>682751.24</v>
      </c>
      <c r="G194" s="4">
        <v>1288.56</v>
      </c>
      <c r="H194" s="4">
        <v>7869.99</v>
      </c>
      <c r="I194" s="2">
        <v>438.64</v>
      </c>
      <c r="J194" s="4">
        <v>1300.33</v>
      </c>
      <c r="K194" s="4">
        <v>2543.5</v>
      </c>
      <c r="L194" s="4">
        <v>6329.77</v>
      </c>
      <c r="M194" s="2">
        <v>0</v>
      </c>
      <c r="N194" s="2">
        <v>0</v>
      </c>
      <c r="O194" s="4">
        <v>3831.23</v>
      </c>
      <c r="P194" s="4">
        <v>26559.67</v>
      </c>
      <c r="Q194" s="4">
        <v>61619.42</v>
      </c>
      <c r="R194" s="4">
        <v>26488.240000000002</v>
      </c>
      <c r="S194" s="4">
        <v>5825.33</v>
      </c>
      <c r="T194" s="4">
        <v>10031.34</v>
      </c>
      <c r="U194" s="4">
        <v>5673.13</v>
      </c>
      <c r="V194" s="2">
        <v>96.55</v>
      </c>
      <c r="W194" s="2">
        <v>93.08</v>
      </c>
      <c r="X194" s="2">
        <v>966.6</v>
      </c>
      <c r="Y194" s="4">
        <v>27044.84</v>
      </c>
      <c r="Z194" s="4">
        <v>244225.44</v>
      </c>
      <c r="AA194" s="4">
        <v>277504.75</v>
      </c>
      <c r="AB194" s="4">
        <v>147933.04999999999</v>
      </c>
      <c r="AC194" s="4">
        <v>182147.76</v>
      </c>
      <c r="AD194" s="4">
        <v>250322.79</v>
      </c>
      <c r="AE194" s="2">
        <v>0</v>
      </c>
      <c r="AF194" s="4">
        <v>57606.05</v>
      </c>
      <c r="AG194" s="2">
        <v>21.72</v>
      </c>
      <c r="AH194" s="4">
        <v>35779.71</v>
      </c>
      <c r="AI194" s="2">
        <v>0</v>
      </c>
      <c r="AJ194" s="2">
        <v>0</v>
      </c>
      <c r="AK194" s="4">
        <v>148208.57</v>
      </c>
      <c r="AL194" s="4">
        <v>21325.200000000001</v>
      </c>
      <c r="AM194" s="2">
        <v>-3.39</v>
      </c>
      <c r="AN194" s="3">
        <f t="shared" si="8"/>
        <v>1607432.95</v>
      </c>
      <c r="AO194">
        <f t="shared" si="9"/>
        <v>1270363.22</v>
      </c>
      <c r="AP194">
        <f t="shared" si="10"/>
        <v>262937.86</v>
      </c>
      <c r="AQ194" s="3">
        <f t="shared" si="11"/>
        <v>3140734.03</v>
      </c>
    </row>
    <row r="195" spans="1:43" x14ac:dyDescent="0.25">
      <c r="A195" s="2">
        <v>3</v>
      </c>
      <c r="B195" s="2">
        <v>2020</v>
      </c>
      <c r="C195" s="2">
        <v>1</v>
      </c>
      <c r="D195" s="4">
        <v>116072.22</v>
      </c>
      <c r="E195" s="4">
        <v>189965.47</v>
      </c>
      <c r="F195" s="4">
        <v>82922.55</v>
      </c>
      <c r="G195" s="2">
        <v>661.42</v>
      </c>
      <c r="H195" s="4">
        <v>4997.6400000000003</v>
      </c>
      <c r="I195" s="2">
        <v>0</v>
      </c>
      <c r="J195" s="2">
        <v>0</v>
      </c>
      <c r="K195" s="4">
        <v>7238.91</v>
      </c>
      <c r="L195" s="4">
        <v>1676.22</v>
      </c>
      <c r="M195" s="2">
        <v>0</v>
      </c>
      <c r="N195" s="2">
        <v>0</v>
      </c>
      <c r="O195" s="4">
        <v>2142.31</v>
      </c>
      <c r="P195" s="4">
        <v>27203.31</v>
      </c>
      <c r="Q195" s="4">
        <v>27005.17</v>
      </c>
      <c r="R195" s="4">
        <v>13127.11</v>
      </c>
      <c r="S195" s="4">
        <v>7817.6</v>
      </c>
      <c r="T195" s="2">
        <v>0</v>
      </c>
      <c r="U195" s="2">
        <v>0</v>
      </c>
      <c r="V195" s="2">
        <v>0</v>
      </c>
      <c r="W195" s="2">
        <v>156.82</v>
      </c>
      <c r="X195" s="2">
        <v>577.39</v>
      </c>
      <c r="Y195" s="4">
        <v>14927.94</v>
      </c>
      <c r="Z195" s="4">
        <v>128840.52</v>
      </c>
      <c r="AA195" s="4">
        <v>150620.37</v>
      </c>
      <c r="AB195" s="4">
        <v>99213.06</v>
      </c>
      <c r="AC195" s="4">
        <v>59124.26</v>
      </c>
      <c r="AD195" s="4">
        <v>58966.28</v>
      </c>
      <c r="AE195" s="2">
        <v>0</v>
      </c>
      <c r="AF195" s="4">
        <v>6391.76</v>
      </c>
      <c r="AG195" s="2">
        <v>0</v>
      </c>
      <c r="AH195" s="2">
        <v>0</v>
      </c>
      <c r="AI195" s="2">
        <v>0</v>
      </c>
      <c r="AJ195" s="2">
        <v>0</v>
      </c>
      <c r="AK195" s="2">
        <v>0</v>
      </c>
      <c r="AL195" s="2">
        <v>14.77</v>
      </c>
      <c r="AM195" s="2">
        <v>0</v>
      </c>
      <c r="AN195" s="3">
        <f t="shared" si="8"/>
        <v>403534.42999999993</v>
      </c>
      <c r="AO195">
        <f t="shared" si="9"/>
        <v>589722.14</v>
      </c>
      <c r="AP195">
        <f t="shared" si="10"/>
        <v>6406.5300000000007</v>
      </c>
      <c r="AQ195" s="3">
        <f t="shared" si="11"/>
        <v>999663.1</v>
      </c>
    </row>
    <row r="196" spans="1:43" x14ac:dyDescent="0.25">
      <c r="A196" s="2">
        <v>3</v>
      </c>
      <c r="B196" s="2">
        <v>2020</v>
      </c>
      <c r="C196" s="2">
        <v>2</v>
      </c>
      <c r="D196" s="4">
        <v>113686.31</v>
      </c>
      <c r="E196" s="4">
        <v>189165.85</v>
      </c>
      <c r="F196" s="4">
        <v>82087</v>
      </c>
      <c r="G196" s="2">
        <v>650.26</v>
      </c>
      <c r="H196" s="4">
        <v>4697.3100000000004</v>
      </c>
      <c r="I196" s="2">
        <v>0</v>
      </c>
      <c r="J196" s="2">
        <v>0</v>
      </c>
      <c r="K196" s="4">
        <v>7909.71</v>
      </c>
      <c r="L196" s="4">
        <v>1683.15</v>
      </c>
      <c r="M196" s="2">
        <v>0</v>
      </c>
      <c r="N196" s="2">
        <v>0</v>
      </c>
      <c r="O196" s="4">
        <v>2282.91</v>
      </c>
      <c r="P196" s="4">
        <v>27117.59</v>
      </c>
      <c r="Q196" s="4">
        <v>26638.63</v>
      </c>
      <c r="R196" s="4">
        <v>13277.5</v>
      </c>
      <c r="S196" s="4">
        <v>8162.07</v>
      </c>
      <c r="T196" s="2">
        <v>0</v>
      </c>
      <c r="U196" s="2">
        <v>0</v>
      </c>
      <c r="V196" s="2">
        <v>0</v>
      </c>
      <c r="W196" s="2">
        <v>151.07</v>
      </c>
      <c r="X196" s="2">
        <v>566.96</v>
      </c>
      <c r="Y196" s="4">
        <v>16415.060000000001</v>
      </c>
      <c r="Z196" s="4">
        <v>133345.79999999999</v>
      </c>
      <c r="AA196" s="4">
        <v>159081.72</v>
      </c>
      <c r="AB196" s="4">
        <v>109290.02</v>
      </c>
      <c r="AC196" s="4">
        <v>54668.26</v>
      </c>
      <c r="AD196" s="4">
        <v>60927.77</v>
      </c>
      <c r="AE196" s="2">
        <v>0</v>
      </c>
      <c r="AF196" s="4">
        <v>3649.94</v>
      </c>
      <c r="AG196" s="2">
        <v>0</v>
      </c>
      <c r="AH196" s="2">
        <v>0</v>
      </c>
      <c r="AI196" s="2">
        <v>0</v>
      </c>
      <c r="AJ196" s="2">
        <v>0</v>
      </c>
      <c r="AK196" s="2">
        <v>0</v>
      </c>
      <c r="AL196" s="2">
        <v>33.979999999999997</v>
      </c>
      <c r="AM196" s="2">
        <v>0</v>
      </c>
      <c r="AN196" s="3">
        <f t="shared" ref="AN196:AN259" si="12">SUM(D196:M196)</f>
        <v>399879.59000000008</v>
      </c>
      <c r="AO196">
        <f t="shared" ref="AO196:AO259" si="13">SUM(N196:AD196)</f>
        <v>611925.3600000001</v>
      </c>
      <c r="AP196">
        <f t="shared" ref="AP196:AP259" si="14">SUM(AE196:AM196)</f>
        <v>3683.92</v>
      </c>
      <c r="AQ196" s="3">
        <f t="shared" ref="AQ196:AQ259" si="15">SUM(AN196:AP196)</f>
        <v>1015488.8700000002</v>
      </c>
    </row>
    <row r="197" spans="1:43" x14ac:dyDescent="0.25">
      <c r="A197" s="2">
        <v>3</v>
      </c>
      <c r="B197" s="2">
        <v>2020</v>
      </c>
      <c r="C197" s="2">
        <v>3</v>
      </c>
      <c r="D197" s="4">
        <v>112154</v>
      </c>
      <c r="E197" s="4">
        <v>183220.28</v>
      </c>
      <c r="F197" s="4">
        <v>79076.28</v>
      </c>
      <c r="G197" s="2">
        <v>799.97</v>
      </c>
      <c r="H197" s="4">
        <v>4513.1499999999996</v>
      </c>
      <c r="I197" s="2">
        <v>0</v>
      </c>
      <c r="J197" s="2">
        <v>0</v>
      </c>
      <c r="K197" s="4">
        <v>6573.47</v>
      </c>
      <c r="L197" s="4">
        <v>1355.25</v>
      </c>
      <c r="M197" s="2">
        <v>0</v>
      </c>
      <c r="N197" s="2">
        <v>0</v>
      </c>
      <c r="O197" s="4">
        <v>2236.9</v>
      </c>
      <c r="P197" s="4">
        <v>27254.04</v>
      </c>
      <c r="Q197" s="4">
        <v>25112.92</v>
      </c>
      <c r="R197" s="4">
        <v>11317.41</v>
      </c>
      <c r="S197" s="4">
        <v>6095.17</v>
      </c>
      <c r="T197" s="2">
        <v>0</v>
      </c>
      <c r="U197" s="2">
        <v>0</v>
      </c>
      <c r="V197" s="2">
        <v>0</v>
      </c>
      <c r="W197" s="2">
        <v>161.37</v>
      </c>
      <c r="X197" s="2">
        <v>659.07</v>
      </c>
      <c r="Y197" s="4">
        <v>15334.39</v>
      </c>
      <c r="Z197" s="4">
        <v>126266.53</v>
      </c>
      <c r="AA197" s="4">
        <v>148372.66</v>
      </c>
      <c r="AB197" s="4">
        <v>100178.37</v>
      </c>
      <c r="AC197" s="4">
        <v>50001.35</v>
      </c>
      <c r="AD197" s="4">
        <v>53834.38</v>
      </c>
      <c r="AE197" s="2">
        <v>0</v>
      </c>
      <c r="AF197" s="4">
        <v>7380.54</v>
      </c>
      <c r="AG197" s="2">
        <v>0</v>
      </c>
      <c r="AH197" s="2">
        <v>0</v>
      </c>
      <c r="AI197" s="2">
        <v>0</v>
      </c>
      <c r="AJ197" s="2">
        <v>0</v>
      </c>
      <c r="AK197" s="2">
        <v>0</v>
      </c>
      <c r="AL197" s="2">
        <v>63.65</v>
      </c>
      <c r="AM197" s="2">
        <v>0</v>
      </c>
      <c r="AN197" s="3">
        <f t="shared" si="12"/>
        <v>387692.4</v>
      </c>
      <c r="AO197">
        <f t="shared" si="13"/>
        <v>566824.55999999994</v>
      </c>
      <c r="AP197">
        <f t="shared" si="14"/>
        <v>7444.19</v>
      </c>
      <c r="AQ197" s="3">
        <f t="shared" si="15"/>
        <v>961961.14999999991</v>
      </c>
    </row>
    <row r="198" spans="1:43" x14ac:dyDescent="0.25">
      <c r="A198" s="2">
        <v>3</v>
      </c>
      <c r="B198" s="2">
        <v>2020</v>
      </c>
      <c r="C198" s="2">
        <v>4</v>
      </c>
      <c r="D198" s="4">
        <v>110973.46</v>
      </c>
      <c r="E198" s="4">
        <v>175933.69</v>
      </c>
      <c r="F198" s="4">
        <v>77910.05</v>
      </c>
      <c r="G198" s="2">
        <v>629.92999999999995</v>
      </c>
      <c r="H198" s="4">
        <v>2741.84</v>
      </c>
      <c r="I198" s="2">
        <v>0</v>
      </c>
      <c r="J198" s="2">
        <v>0</v>
      </c>
      <c r="K198" s="4">
        <v>3950.97</v>
      </c>
      <c r="L198" s="2">
        <v>734.4</v>
      </c>
      <c r="M198" s="2">
        <v>0</v>
      </c>
      <c r="N198" s="2">
        <v>0</v>
      </c>
      <c r="O198" s="4">
        <v>2060</v>
      </c>
      <c r="P198" s="4">
        <v>24304.720000000001</v>
      </c>
      <c r="Q198" s="4">
        <v>19097.169999999998</v>
      </c>
      <c r="R198" s="4">
        <v>8119.32</v>
      </c>
      <c r="S198" s="4">
        <v>5339.8</v>
      </c>
      <c r="T198" s="2">
        <v>0</v>
      </c>
      <c r="U198" s="2">
        <v>0</v>
      </c>
      <c r="V198" s="2">
        <v>0</v>
      </c>
      <c r="W198" s="2">
        <v>99.13</v>
      </c>
      <c r="X198" s="2">
        <v>698.45</v>
      </c>
      <c r="Y198" s="4">
        <v>12225.66</v>
      </c>
      <c r="Z198" s="4">
        <v>95333.54</v>
      </c>
      <c r="AA198" s="4">
        <v>117096.79</v>
      </c>
      <c r="AB198" s="4">
        <v>87341.86</v>
      </c>
      <c r="AC198" s="4">
        <v>48350.94</v>
      </c>
      <c r="AD198" s="4">
        <v>56417.94</v>
      </c>
      <c r="AE198" s="2">
        <v>0</v>
      </c>
      <c r="AF198" s="4">
        <v>7212.39</v>
      </c>
      <c r="AG198" s="2">
        <v>0</v>
      </c>
      <c r="AH198" s="2">
        <v>0</v>
      </c>
      <c r="AI198" s="2">
        <v>0</v>
      </c>
      <c r="AJ198" s="2">
        <v>0</v>
      </c>
      <c r="AK198" s="2">
        <v>0</v>
      </c>
      <c r="AL198" s="2">
        <v>10.35</v>
      </c>
      <c r="AM198" s="2">
        <v>0</v>
      </c>
      <c r="AN198" s="3">
        <f t="shared" si="12"/>
        <v>372874.34</v>
      </c>
      <c r="AO198">
        <f t="shared" si="13"/>
        <v>476485.31999999995</v>
      </c>
      <c r="AP198">
        <f t="shared" si="14"/>
        <v>7222.7400000000007</v>
      </c>
      <c r="AQ198" s="3">
        <f t="shared" si="15"/>
        <v>856582.39999999991</v>
      </c>
    </row>
    <row r="199" spans="1:43" x14ac:dyDescent="0.25">
      <c r="A199" s="2">
        <v>3</v>
      </c>
      <c r="B199" s="2">
        <v>2020</v>
      </c>
      <c r="C199" s="2">
        <v>5</v>
      </c>
      <c r="D199" s="4">
        <v>109719.49</v>
      </c>
      <c r="E199" s="4">
        <v>173795.88</v>
      </c>
      <c r="F199" s="4">
        <v>75976.820000000007</v>
      </c>
      <c r="G199" s="2">
        <v>660.51</v>
      </c>
      <c r="H199" s="4">
        <v>2188.37</v>
      </c>
      <c r="I199" s="2">
        <v>0</v>
      </c>
      <c r="J199" s="2">
        <v>0</v>
      </c>
      <c r="K199" s="4">
        <v>2464.66</v>
      </c>
      <c r="L199" s="2">
        <v>364.15</v>
      </c>
      <c r="M199" s="2">
        <v>0</v>
      </c>
      <c r="N199" s="2">
        <v>0</v>
      </c>
      <c r="O199" s="4">
        <v>2069.21</v>
      </c>
      <c r="P199" s="4">
        <v>21845.03</v>
      </c>
      <c r="Q199" s="4">
        <v>16965.02</v>
      </c>
      <c r="R199" s="4">
        <v>7053.9</v>
      </c>
      <c r="S199" s="4">
        <v>1479.76</v>
      </c>
      <c r="T199" s="2">
        <v>0</v>
      </c>
      <c r="U199" s="2">
        <v>0</v>
      </c>
      <c r="V199" s="2">
        <v>0</v>
      </c>
      <c r="W199" s="2">
        <v>43</v>
      </c>
      <c r="X199" s="4">
        <v>1645.32</v>
      </c>
      <c r="Y199" s="4">
        <v>11120.26</v>
      </c>
      <c r="Z199" s="4">
        <v>83139.3</v>
      </c>
      <c r="AA199" s="4">
        <v>80342.44</v>
      </c>
      <c r="AB199" s="4">
        <v>81184.31</v>
      </c>
      <c r="AC199" s="4">
        <v>54869.48</v>
      </c>
      <c r="AD199" s="4">
        <v>59440.08</v>
      </c>
      <c r="AE199" s="2">
        <v>0</v>
      </c>
      <c r="AF199" s="4">
        <v>7480.03</v>
      </c>
      <c r="AG199" s="2">
        <v>0</v>
      </c>
      <c r="AH199" s="2">
        <v>0</v>
      </c>
      <c r="AI199" s="2">
        <v>0</v>
      </c>
      <c r="AJ199" s="2">
        <v>0</v>
      </c>
      <c r="AK199" s="2">
        <v>0</v>
      </c>
      <c r="AL199" s="2">
        <v>0</v>
      </c>
      <c r="AM199" s="2">
        <v>0</v>
      </c>
      <c r="AN199" s="3">
        <f t="shared" si="12"/>
        <v>365169.88</v>
      </c>
      <c r="AO199">
        <f t="shared" si="13"/>
        <v>421197.11</v>
      </c>
      <c r="AP199">
        <f t="shared" si="14"/>
        <v>7480.03</v>
      </c>
      <c r="AQ199" s="3">
        <f t="shared" si="15"/>
        <v>793847.02</v>
      </c>
    </row>
    <row r="200" spans="1:43" x14ac:dyDescent="0.25">
      <c r="A200" s="2">
        <v>3</v>
      </c>
      <c r="B200" s="2">
        <v>2020</v>
      </c>
      <c r="C200" s="2">
        <v>6</v>
      </c>
      <c r="D200" s="4">
        <v>108370</v>
      </c>
      <c r="E200" s="4">
        <v>171073.45</v>
      </c>
      <c r="F200" s="4">
        <v>71069.16</v>
      </c>
      <c r="G200" s="2">
        <v>649.49</v>
      </c>
      <c r="H200" s="4">
        <v>1973</v>
      </c>
      <c r="I200" s="2">
        <v>47.52</v>
      </c>
      <c r="J200" s="2">
        <v>0</v>
      </c>
      <c r="K200" s="4">
        <v>2980.65</v>
      </c>
      <c r="L200" s="2">
        <v>558.85</v>
      </c>
      <c r="M200" s="2">
        <v>0</v>
      </c>
      <c r="N200" s="2">
        <v>0</v>
      </c>
      <c r="O200" s="4">
        <v>2108.02</v>
      </c>
      <c r="P200" s="4">
        <v>22603.13</v>
      </c>
      <c r="Q200" s="4">
        <v>19611.54</v>
      </c>
      <c r="R200" s="4">
        <v>8433.5499999999993</v>
      </c>
      <c r="S200" s="4">
        <v>2427.9499999999998</v>
      </c>
      <c r="T200" s="2">
        <v>0</v>
      </c>
      <c r="U200" s="2">
        <v>0</v>
      </c>
      <c r="V200" s="2">
        <v>0</v>
      </c>
      <c r="W200" s="2">
        <v>42.76</v>
      </c>
      <c r="X200" s="2">
        <v>633.74</v>
      </c>
      <c r="Y200" s="4">
        <v>12087.93</v>
      </c>
      <c r="Z200" s="4">
        <v>95621.08</v>
      </c>
      <c r="AA200" s="4">
        <v>104611.4</v>
      </c>
      <c r="AB200" s="4">
        <v>88209.21</v>
      </c>
      <c r="AC200" s="4">
        <v>49687.38</v>
      </c>
      <c r="AD200" s="4">
        <v>59450.55</v>
      </c>
      <c r="AE200" s="2">
        <v>0</v>
      </c>
      <c r="AF200" s="4">
        <v>6544.12</v>
      </c>
      <c r="AG200" s="2">
        <v>0</v>
      </c>
      <c r="AH200" s="2">
        <v>0</v>
      </c>
      <c r="AI200" s="2">
        <v>0</v>
      </c>
      <c r="AJ200" s="2">
        <v>0</v>
      </c>
      <c r="AK200" s="2">
        <v>0</v>
      </c>
      <c r="AL200" s="2">
        <v>0</v>
      </c>
      <c r="AM200" s="2">
        <v>0</v>
      </c>
      <c r="AN200" s="3">
        <f t="shared" si="12"/>
        <v>356722.12</v>
      </c>
      <c r="AO200">
        <f t="shared" si="13"/>
        <v>465528.24</v>
      </c>
      <c r="AP200">
        <f t="shared" si="14"/>
        <v>6544.12</v>
      </c>
      <c r="AQ200" s="3">
        <f t="shared" si="15"/>
        <v>828794.48</v>
      </c>
    </row>
    <row r="201" spans="1:43" x14ac:dyDescent="0.25">
      <c r="A201" s="2">
        <v>3</v>
      </c>
      <c r="B201" s="2">
        <v>2020</v>
      </c>
      <c r="C201" s="2">
        <v>7</v>
      </c>
      <c r="D201" s="4">
        <v>106167.06</v>
      </c>
      <c r="E201" s="4">
        <v>166297.69</v>
      </c>
      <c r="F201" s="4">
        <v>65994.89</v>
      </c>
      <c r="G201" s="2">
        <v>639.48</v>
      </c>
      <c r="H201" s="4">
        <v>1567.59</v>
      </c>
      <c r="I201" s="2">
        <v>47.78</v>
      </c>
      <c r="J201" s="2">
        <v>0</v>
      </c>
      <c r="K201" s="4">
        <v>2014.95</v>
      </c>
      <c r="L201" s="2">
        <v>413.52</v>
      </c>
      <c r="M201" s="2">
        <v>0</v>
      </c>
      <c r="N201" s="2">
        <v>0</v>
      </c>
      <c r="O201" s="4">
        <v>2112.94</v>
      </c>
      <c r="P201" s="4">
        <v>22276.23</v>
      </c>
      <c r="Q201" s="4">
        <v>19355.009999999998</v>
      </c>
      <c r="R201" s="4">
        <v>7804.9</v>
      </c>
      <c r="S201" s="4">
        <v>2466.29</v>
      </c>
      <c r="T201" s="2">
        <v>0</v>
      </c>
      <c r="U201" s="2">
        <v>0</v>
      </c>
      <c r="V201" s="2">
        <v>0</v>
      </c>
      <c r="W201" s="2">
        <v>42.76</v>
      </c>
      <c r="X201" s="2">
        <v>674.45</v>
      </c>
      <c r="Y201" s="4">
        <v>12372.17</v>
      </c>
      <c r="Z201" s="4">
        <v>92865.68</v>
      </c>
      <c r="AA201" s="4">
        <v>102939.03</v>
      </c>
      <c r="AB201" s="4">
        <v>81811</v>
      </c>
      <c r="AC201" s="4">
        <v>47525.95</v>
      </c>
      <c r="AD201" s="4">
        <v>53533.93</v>
      </c>
      <c r="AE201" s="2">
        <v>0</v>
      </c>
      <c r="AF201" s="4">
        <v>6587.03</v>
      </c>
      <c r="AG201" s="2">
        <v>0</v>
      </c>
      <c r="AH201" s="2">
        <v>0</v>
      </c>
      <c r="AI201" s="2">
        <v>0</v>
      </c>
      <c r="AJ201" s="2">
        <v>0</v>
      </c>
      <c r="AK201" s="2">
        <v>0</v>
      </c>
      <c r="AL201" s="2">
        <v>0</v>
      </c>
      <c r="AM201" s="2">
        <v>0</v>
      </c>
      <c r="AN201" s="3">
        <f t="shared" si="12"/>
        <v>343142.96000000008</v>
      </c>
      <c r="AO201">
        <f t="shared" si="13"/>
        <v>445780.33999999997</v>
      </c>
      <c r="AP201">
        <f t="shared" si="14"/>
        <v>6587.03</v>
      </c>
      <c r="AQ201" s="3">
        <f t="shared" si="15"/>
        <v>795510.33000000007</v>
      </c>
    </row>
    <row r="202" spans="1:43" x14ac:dyDescent="0.25">
      <c r="A202" s="2">
        <v>3</v>
      </c>
      <c r="B202" s="2">
        <v>2020</v>
      </c>
      <c r="C202" s="2">
        <v>8</v>
      </c>
      <c r="D202" s="4">
        <v>105926.5</v>
      </c>
      <c r="E202" s="4">
        <v>165886.62</v>
      </c>
      <c r="F202" s="4">
        <v>65656.2</v>
      </c>
      <c r="G202" s="2">
        <v>808.94</v>
      </c>
      <c r="H202" s="4">
        <v>1618.16</v>
      </c>
      <c r="I202" s="2">
        <v>53.29</v>
      </c>
      <c r="J202" s="2">
        <v>0</v>
      </c>
      <c r="K202" s="4">
        <v>1958.64</v>
      </c>
      <c r="L202" s="2">
        <v>431.75</v>
      </c>
      <c r="M202" s="2">
        <v>0</v>
      </c>
      <c r="N202" s="2">
        <v>0</v>
      </c>
      <c r="O202" s="4">
        <v>2100.7800000000002</v>
      </c>
      <c r="P202" s="4">
        <v>22376.7</v>
      </c>
      <c r="Q202" s="4">
        <v>19933.41</v>
      </c>
      <c r="R202" s="4">
        <v>8774.6200000000008</v>
      </c>
      <c r="S202" s="4">
        <v>1222.24</v>
      </c>
      <c r="T202" s="2">
        <v>0</v>
      </c>
      <c r="U202" s="2">
        <v>0</v>
      </c>
      <c r="V202" s="2">
        <v>0</v>
      </c>
      <c r="W202" s="2">
        <v>42.76</v>
      </c>
      <c r="X202" s="2">
        <v>634.38</v>
      </c>
      <c r="Y202" s="4">
        <v>12031.2</v>
      </c>
      <c r="Z202" s="4">
        <v>95148.71</v>
      </c>
      <c r="AA202" s="4">
        <v>105910.51</v>
      </c>
      <c r="AB202" s="4">
        <v>91241.74</v>
      </c>
      <c r="AC202" s="4">
        <v>49769.01</v>
      </c>
      <c r="AD202" s="4">
        <v>56957.5</v>
      </c>
      <c r="AE202" s="2">
        <v>0</v>
      </c>
      <c r="AF202" s="4">
        <v>5993.86</v>
      </c>
      <c r="AG202" s="2">
        <v>0</v>
      </c>
      <c r="AH202" s="2">
        <v>0</v>
      </c>
      <c r="AI202" s="2">
        <v>0</v>
      </c>
      <c r="AJ202" s="2">
        <v>0</v>
      </c>
      <c r="AK202" s="2">
        <v>0</v>
      </c>
      <c r="AL202" s="2">
        <v>0</v>
      </c>
      <c r="AM202" s="2">
        <v>0</v>
      </c>
      <c r="AN202" s="3">
        <f t="shared" si="12"/>
        <v>342340.1</v>
      </c>
      <c r="AO202">
        <f t="shared" si="13"/>
        <v>466143.56</v>
      </c>
      <c r="AP202">
        <f t="shared" si="14"/>
        <v>5993.86</v>
      </c>
      <c r="AQ202" s="3">
        <f t="shared" si="15"/>
        <v>814477.5199999999</v>
      </c>
    </row>
    <row r="203" spans="1:43" x14ac:dyDescent="0.25">
      <c r="A203" s="2">
        <v>3</v>
      </c>
      <c r="B203" s="2">
        <v>2020</v>
      </c>
      <c r="C203" s="2">
        <v>9</v>
      </c>
      <c r="D203" s="4">
        <v>105432.78</v>
      </c>
      <c r="E203" s="4">
        <v>165743.14000000001</v>
      </c>
      <c r="F203" s="4">
        <v>66677.64</v>
      </c>
      <c r="G203" s="2">
        <v>748.75</v>
      </c>
      <c r="H203" s="4">
        <v>1668.67</v>
      </c>
      <c r="I203" s="2">
        <v>58.07</v>
      </c>
      <c r="J203" s="2">
        <v>0</v>
      </c>
      <c r="K203" s="4">
        <v>1841.19</v>
      </c>
      <c r="L203" s="2">
        <v>391.12</v>
      </c>
      <c r="M203" s="2">
        <v>0</v>
      </c>
      <c r="N203" s="2">
        <v>0</v>
      </c>
      <c r="O203" s="4">
        <v>2096.58</v>
      </c>
      <c r="P203" s="4">
        <v>22227.13</v>
      </c>
      <c r="Q203" s="4">
        <v>20155.330000000002</v>
      </c>
      <c r="R203" s="4">
        <v>9472.81</v>
      </c>
      <c r="S203" s="4">
        <v>1106.33</v>
      </c>
      <c r="T203" s="2">
        <v>0</v>
      </c>
      <c r="U203" s="2">
        <v>0</v>
      </c>
      <c r="V203" s="2">
        <v>0</v>
      </c>
      <c r="W203" s="2">
        <v>42.76</v>
      </c>
      <c r="X203" s="2">
        <v>639.86</v>
      </c>
      <c r="Y203" s="4">
        <v>12401.51</v>
      </c>
      <c r="Z203" s="4">
        <v>104961.12</v>
      </c>
      <c r="AA203" s="4">
        <v>101080.63</v>
      </c>
      <c r="AB203" s="4">
        <v>82882.179999999993</v>
      </c>
      <c r="AC203" s="4">
        <v>49193.22</v>
      </c>
      <c r="AD203" s="4">
        <v>56924.37</v>
      </c>
      <c r="AE203" s="2">
        <v>0</v>
      </c>
      <c r="AF203" s="4">
        <v>6447.36</v>
      </c>
      <c r="AG203" s="2">
        <v>0</v>
      </c>
      <c r="AH203" s="2">
        <v>0</v>
      </c>
      <c r="AI203" s="2">
        <v>0</v>
      </c>
      <c r="AJ203" s="2">
        <v>0</v>
      </c>
      <c r="AK203" s="2">
        <v>0</v>
      </c>
      <c r="AL203" s="2">
        <v>0</v>
      </c>
      <c r="AM203" s="2">
        <v>0</v>
      </c>
      <c r="AN203" s="3">
        <f t="shared" si="12"/>
        <v>342561.36000000004</v>
      </c>
      <c r="AO203">
        <f t="shared" si="13"/>
        <v>463183.82999999996</v>
      </c>
      <c r="AP203">
        <f t="shared" si="14"/>
        <v>6447.36</v>
      </c>
      <c r="AQ203" s="3">
        <f t="shared" si="15"/>
        <v>812192.54999999993</v>
      </c>
    </row>
    <row r="204" spans="1:43" x14ac:dyDescent="0.25">
      <c r="A204" s="2">
        <v>3</v>
      </c>
      <c r="B204" s="2">
        <v>2020</v>
      </c>
      <c r="C204" s="2">
        <v>10</v>
      </c>
      <c r="D204" s="4">
        <v>105984.07</v>
      </c>
      <c r="E204" s="4">
        <v>167358.70000000001</v>
      </c>
      <c r="F204" s="4">
        <v>68851.960000000006</v>
      </c>
      <c r="G204" s="2">
        <v>654.54</v>
      </c>
      <c r="H204" s="4">
        <v>2018.95</v>
      </c>
      <c r="I204" s="2">
        <v>56.58</v>
      </c>
      <c r="J204" s="2">
        <v>0</v>
      </c>
      <c r="K204" s="4">
        <v>2476.06</v>
      </c>
      <c r="L204" s="2">
        <v>561.41999999999996</v>
      </c>
      <c r="M204" s="2">
        <v>0</v>
      </c>
      <c r="N204" s="2">
        <v>0</v>
      </c>
      <c r="O204" s="4">
        <v>2095.13</v>
      </c>
      <c r="P204" s="4">
        <v>22579.35</v>
      </c>
      <c r="Q204" s="4">
        <v>20778</v>
      </c>
      <c r="R204" s="4">
        <v>9577.7099999999991</v>
      </c>
      <c r="S204" s="4">
        <v>1224.8699999999999</v>
      </c>
      <c r="T204" s="2">
        <v>0</v>
      </c>
      <c r="U204" s="2">
        <v>0</v>
      </c>
      <c r="V204" s="2">
        <v>0</v>
      </c>
      <c r="W204" s="2">
        <v>42.76</v>
      </c>
      <c r="X204" s="2">
        <v>996.78</v>
      </c>
      <c r="Y204" s="4">
        <v>12793.26</v>
      </c>
      <c r="Z204" s="4">
        <v>97841.82</v>
      </c>
      <c r="AA204" s="4">
        <v>106176.34</v>
      </c>
      <c r="AB204" s="4">
        <v>96770.31</v>
      </c>
      <c r="AC204" s="4">
        <v>47046.92</v>
      </c>
      <c r="AD204" s="4">
        <v>59855.12</v>
      </c>
      <c r="AE204" s="2">
        <v>0</v>
      </c>
      <c r="AF204" s="4">
        <v>6867.59</v>
      </c>
      <c r="AG204" s="2">
        <v>0</v>
      </c>
      <c r="AH204" s="2">
        <v>0</v>
      </c>
      <c r="AI204" s="2">
        <v>0</v>
      </c>
      <c r="AJ204" s="2">
        <v>0</v>
      </c>
      <c r="AK204" s="2">
        <v>0</v>
      </c>
      <c r="AL204" s="2">
        <v>0</v>
      </c>
      <c r="AM204" s="2">
        <v>0</v>
      </c>
      <c r="AN204" s="3">
        <f t="shared" si="12"/>
        <v>347962.28</v>
      </c>
      <c r="AO204">
        <f t="shared" si="13"/>
        <v>477778.37</v>
      </c>
      <c r="AP204">
        <f t="shared" si="14"/>
        <v>6867.59</v>
      </c>
      <c r="AQ204" s="3">
        <f t="shared" si="15"/>
        <v>832608.24</v>
      </c>
    </row>
    <row r="205" spans="1:43" x14ac:dyDescent="0.25">
      <c r="A205" s="2">
        <v>3</v>
      </c>
      <c r="B205" s="2">
        <v>2020</v>
      </c>
      <c r="C205" s="2">
        <v>11</v>
      </c>
      <c r="D205" s="4">
        <v>107354.43</v>
      </c>
      <c r="E205" s="4">
        <v>170142.1</v>
      </c>
      <c r="F205" s="4">
        <v>72175.86</v>
      </c>
      <c r="G205" s="2">
        <v>655.28</v>
      </c>
      <c r="H205" s="4">
        <v>2529.3200000000002</v>
      </c>
      <c r="I205" s="2">
        <v>55.6</v>
      </c>
      <c r="J205" s="2">
        <v>0</v>
      </c>
      <c r="K205" s="4">
        <v>3085.81</v>
      </c>
      <c r="L205" s="2">
        <v>744.78</v>
      </c>
      <c r="M205" s="2">
        <v>0</v>
      </c>
      <c r="N205" s="2">
        <v>0</v>
      </c>
      <c r="O205" s="4">
        <v>2133.94</v>
      </c>
      <c r="P205" s="4">
        <v>22966.73</v>
      </c>
      <c r="Q205" s="4">
        <v>23106.21</v>
      </c>
      <c r="R205" s="4">
        <v>9640.02</v>
      </c>
      <c r="S205" s="4">
        <v>1402.13</v>
      </c>
      <c r="T205" s="2">
        <v>0</v>
      </c>
      <c r="U205" s="2">
        <v>0</v>
      </c>
      <c r="V205" s="2">
        <v>0</v>
      </c>
      <c r="W205" s="2">
        <v>42.76</v>
      </c>
      <c r="X205" s="2">
        <v>630.91</v>
      </c>
      <c r="Y205" s="4">
        <v>13121.89</v>
      </c>
      <c r="Z205" s="4">
        <v>102409.16</v>
      </c>
      <c r="AA205" s="4">
        <v>115897.13</v>
      </c>
      <c r="AB205" s="4">
        <v>109841.93</v>
      </c>
      <c r="AC205" s="4">
        <v>53364.1</v>
      </c>
      <c r="AD205" s="4">
        <v>63801.15</v>
      </c>
      <c r="AE205" s="2">
        <v>0</v>
      </c>
      <c r="AF205" s="4">
        <v>7512.98</v>
      </c>
      <c r="AG205" s="2">
        <v>0</v>
      </c>
      <c r="AH205" s="2">
        <v>0</v>
      </c>
      <c r="AI205" s="2">
        <v>0</v>
      </c>
      <c r="AJ205" s="2">
        <v>0</v>
      </c>
      <c r="AK205" s="2">
        <v>0</v>
      </c>
      <c r="AL205" s="2">
        <v>0</v>
      </c>
      <c r="AM205" s="2">
        <v>0</v>
      </c>
      <c r="AN205" s="3">
        <f t="shared" si="12"/>
        <v>356743.18000000005</v>
      </c>
      <c r="AO205">
        <f t="shared" si="13"/>
        <v>518358.06</v>
      </c>
      <c r="AP205">
        <f t="shared" si="14"/>
        <v>7512.98</v>
      </c>
      <c r="AQ205" s="3">
        <f t="shared" si="15"/>
        <v>882614.22</v>
      </c>
    </row>
    <row r="206" spans="1:43" x14ac:dyDescent="0.25">
      <c r="A206" s="2">
        <v>3</v>
      </c>
      <c r="B206" s="2">
        <v>2020</v>
      </c>
      <c r="C206" s="2">
        <v>12</v>
      </c>
      <c r="D206" s="4">
        <v>111406.71</v>
      </c>
      <c r="E206" s="4">
        <v>180944.01</v>
      </c>
      <c r="F206" s="4">
        <v>81110.84</v>
      </c>
      <c r="G206" s="2">
        <v>676.14</v>
      </c>
      <c r="H206" s="4">
        <v>4493.21</v>
      </c>
      <c r="I206" s="2">
        <v>57.61</v>
      </c>
      <c r="J206" s="2">
        <v>0</v>
      </c>
      <c r="K206" s="4">
        <v>5419.17</v>
      </c>
      <c r="L206" s="4">
        <v>1142.48</v>
      </c>
      <c r="M206" s="2">
        <v>0</v>
      </c>
      <c r="N206" s="2">
        <v>0</v>
      </c>
      <c r="O206" s="4">
        <v>2229.1</v>
      </c>
      <c r="P206" s="4">
        <v>24217.87</v>
      </c>
      <c r="Q206" s="4">
        <v>24883.19</v>
      </c>
      <c r="R206" s="4">
        <v>10925.03</v>
      </c>
      <c r="S206" s="4">
        <v>1312.69</v>
      </c>
      <c r="T206" s="2">
        <v>0</v>
      </c>
      <c r="U206" s="2">
        <v>0</v>
      </c>
      <c r="V206" s="2">
        <v>0</v>
      </c>
      <c r="W206" s="2">
        <v>42.76</v>
      </c>
      <c r="X206" s="2">
        <v>645.53</v>
      </c>
      <c r="Y206" s="4">
        <v>14082.1</v>
      </c>
      <c r="Z206" s="4">
        <v>114966.72</v>
      </c>
      <c r="AA206" s="4">
        <v>125905.47</v>
      </c>
      <c r="AB206" s="4">
        <v>103968.16</v>
      </c>
      <c r="AC206" s="4">
        <v>58368.84</v>
      </c>
      <c r="AD206" s="4">
        <v>61194.080000000002</v>
      </c>
      <c r="AE206" s="2">
        <v>0</v>
      </c>
      <c r="AF206" s="4">
        <v>8712.32</v>
      </c>
      <c r="AG206" s="2">
        <v>0</v>
      </c>
      <c r="AH206" s="2">
        <v>0</v>
      </c>
      <c r="AI206" s="2">
        <v>0</v>
      </c>
      <c r="AJ206" s="2">
        <v>0</v>
      </c>
      <c r="AK206" s="2">
        <v>0</v>
      </c>
      <c r="AL206" s="2">
        <v>0</v>
      </c>
      <c r="AM206" s="2">
        <v>0</v>
      </c>
      <c r="AN206" s="3">
        <f t="shared" si="12"/>
        <v>385250.17000000004</v>
      </c>
      <c r="AO206">
        <f t="shared" si="13"/>
        <v>542741.53999999992</v>
      </c>
      <c r="AP206">
        <f t="shared" si="14"/>
        <v>8712.32</v>
      </c>
      <c r="AQ206" s="3">
        <f t="shared" si="15"/>
        <v>936704.02999999991</v>
      </c>
    </row>
    <row r="207" spans="1:43" x14ac:dyDescent="0.25">
      <c r="A207" s="2">
        <v>4</v>
      </c>
      <c r="B207" s="2">
        <v>2020</v>
      </c>
      <c r="C207" s="2">
        <v>1</v>
      </c>
      <c r="D207" s="4">
        <v>135739.04</v>
      </c>
      <c r="E207" s="4">
        <v>563895.81000000006</v>
      </c>
      <c r="F207" s="4">
        <v>431880.42</v>
      </c>
      <c r="G207" s="2">
        <v>357.89</v>
      </c>
      <c r="H207" s="4">
        <v>40494.89</v>
      </c>
      <c r="I207" s="4">
        <v>1478.7</v>
      </c>
      <c r="J207" s="2">
        <v>463.18</v>
      </c>
      <c r="K207" s="4">
        <v>1949.46</v>
      </c>
      <c r="L207" s="4">
        <v>1948.52</v>
      </c>
      <c r="M207" s="2">
        <v>0</v>
      </c>
      <c r="N207" s="2">
        <v>0</v>
      </c>
      <c r="O207" s="2">
        <v>762.72</v>
      </c>
      <c r="P207" s="4">
        <v>31043.75</v>
      </c>
      <c r="Q207" s="4">
        <v>63649.99</v>
      </c>
      <c r="R207" s="4">
        <v>53777.07</v>
      </c>
      <c r="S207" s="4">
        <v>22915.72</v>
      </c>
      <c r="T207" s="4">
        <v>4740.99</v>
      </c>
      <c r="U207" s="2">
        <v>382.99</v>
      </c>
      <c r="V207" s="2">
        <v>0</v>
      </c>
      <c r="W207" s="2">
        <v>0</v>
      </c>
      <c r="X207" s="2">
        <v>476.36</v>
      </c>
      <c r="Y207" s="4">
        <v>28592.45</v>
      </c>
      <c r="Z207" s="4">
        <v>324976.46000000002</v>
      </c>
      <c r="AA207" s="4">
        <v>626574.5</v>
      </c>
      <c r="AB207" s="4">
        <v>372265.31</v>
      </c>
      <c r="AC207" s="4">
        <v>173455.98</v>
      </c>
      <c r="AD207" s="4">
        <v>414546.25</v>
      </c>
      <c r="AE207" s="2">
        <v>0</v>
      </c>
      <c r="AF207" s="4">
        <v>35438.78</v>
      </c>
      <c r="AG207" s="2">
        <v>0</v>
      </c>
      <c r="AH207" s="4">
        <v>19612.849999999999</v>
      </c>
      <c r="AI207" s="2">
        <v>0</v>
      </c>
      <c r="AJ207" s="2">
        <v>0</v>
      </c>
      <c r="AK207" s="4">
        <v>116389.63</v>
      </c>
      <c r="AL207" s="2">
        <v>0</v>
      </c>
      <c r="AM207" s="4">
        <v>6017.3</v>
      </c>
      <c r="AN207" s="3">
        <f t="shared" si="12"/>
        <v>1178207.9099999997</v>
      </c>
      <c r="AO207">
        <f t="shared" si="13"/>
        <v>2118160.54</v>
      </c>
      <c r="AP207">
        <f t="shared" si="14"/>
        <v>177458.56</v>
      </c>
      <c r="AQ207" s="3">
        <f t="shared" si="15"/>
        <v>3473827.01</v>
      </c>
    </row>
    <row r="208" spans="1:43" x14ac:dyDescent="0.25">
      <c r="A208" s="2">
        <v>4</v>
      </c>
      <c r="B208" s="2">
        <v>2020</v>
      </c>
      <c r="C208" s="2">
        <v>2</v>
      </c>
      <c r="D208" s="4">
        <v>128013.6</v>
      </c>
      <c r="E208" s="4">
        <v>527086.06000000006</v>
      </c>
      <c r="F208" s="4">
        <v>397811.76</v>
      </c>
      <c r="G208" s="2">
        <v>323.17</v>
      </c>
      <c r="H208" s="4">
        <v>37373.31</v>
      </c>
      <c r="I208" s="4">
        <v>1370.07</v>
      </c>
      <c r="J208" s="2">
        <v>455.35</v>
      </c>
      <c r="K208" s="4">
        <v>1713.89</v>
      </c>
      <c r="L208" s="4">
        <v>1812.23</v>
      </c>
      <c r="M208" s="2">
        <v>0</v>
      </c>
      <c r="N208" s="2">
        <v>0</v>
      </c>
      <c r="O208" s="2">
        <v>690.14</v>
      </c>
      <c r="P208" s="4">
        <v>30927.91</v>
      </c>
      <c r="Q208" s="4">
        <v>58955.34</v>
      </c>
      <c r="R208" s="4">
        <v>50279.06</v>
      </c>
      <c r="S208" s="4">
        <v>26822.18</v>
      </c>
      <c r="T208" s="4">
        <v>1882.96</v>
      </c>
      <c r="U208" s="2">
        <v>379.65</v>
      </c>
      <c r="V208" s="2">
        <v>0</v>
      </c>
      <c r="W208" s="2">
        <v>0</v>
      </c>
      <c r="X208" s="2">
        <v>428.25</v>
      </c>
      <c r="Y208" s="4">
        <v>26715.18</v>
      </c>
      <c r="Z208" s="4">
        <v>288820.36</v>
      </c>
      <c r="AA208" s="4">
        <v>541623.43999999994</v>
      </c>
      <c r="AB208" s="4">
        <v>290486.07</v>
      </c>
      <c r="AC208" s="4">
        <v>127929.67</v>
      </c>
      <c r="AD208" s="4">
        <v>404890.34</v>
      </c>
      <c r="AE208" s="2">
        <v>0</v>
      </c>
      <c r="AF208" s="4">
        <v>32375.35</v>
      </c>
      <c r="AG208" s="2">
        <v>0</v>
      </c>
      <c r="AH208" s="4">
        <v>17645.78</v>
      </c>
      <c r="AI208" s="2">
        <v>0</v>
      </c>
      <c r="AJ208" s="2">
        <v>0</v>
      </c>
      <c r="AK208" s="4">
        <v>122784.91</v>
      </c>
      <c r="AL208" s="2">
        <v>0</v>
      </c>
      <c r="AM208" s="4">
        <v>5596.54</v>
      </c>
      <c r="AN208" s="3">
        <f t="shared" si="12"/>
        <v>1095959.44</v>
      </c>
      <c r="AO208">
        <f t="shared" si="13"/>
        <v>1850830.55</v>
      </c>
      <c r="AP208">
        <f t="shared" si="14"/>
        <v>178402.58000000002</v>
      </c>
      <c r="AQ208" s="3">
        <f t="shared" si="15"/>
        <v>3125192.5700000003</v>
      </c>
    </row>
    <row r="209" spans="1:43" x14ac:dyDescent="0.25">
      <c r="A209" s="2">
        <v>4</v>
      </c>
      <c r="B209" s="2">
        <v>2020</v>
      </c>
      <c r="C209" s="2">
        <v>3</v>
      </c>
      <c r="D209" s="4">
        <v>127390.17</v>
      </c>
      <c r="E209" s="4">
        <v>518057.7</v>
      </c>
      <c r="F209" s="4">
        <v>399522.58</v>
      </c>
      <c r="G209" s="2">
        <v>323.17</v>
      </c>
      <c r="H209" s="4">
        <v>36120.629999999997</v>
      </c>
      <c r="I209" s="4">
        <v>1231.72</v>
      </c>
      <c r="J209" s="2">
        <v>434.89</v>
      </c>
      <c r="K209" s="4">
        <v>1539.4</v>
      </c>
      <c r="L209" s="4">
        <v>1438.98</v>
      </c>
      <c r="M209" s="2">
        <v>0</v>
      </c>
      <c r="N209" s="2">
        <v>0</v>
      </c>
      <c r="O209" s="2">
        <v>725.26</v>
      </c>
      <c r="P209" s="4">
        <v>28967.14</v>
      </c>
      <c r="Q209" s="4">
        <v>59181.08</v>
      </c>
      <c r="R209" s="4">
        <v>51272.67</v>
      </c>
      <c r="S209" s="4">
        <v>26723.439999999999</v>
      </c>
      <c r="T209" s="4">
        <v>2034.33</v>
      </c>
      <c r="U209" s="2">
        <v>380.4</v>
      </c>
      <c r="V209" s="2">
        <v>0</v>
      </c>
      <c r="W209" s="2">
        <v>0</v>
      </c>
      <c r="X209" s="2">
        <v>434.47</v>
      </c>
      <c r="Y209" s="4">
        <v>26717.52</v>
      </c>
      <c r="Z209" s="4">
        <v>289155.01</v>
      </c>
      <c r="AA209" s="4">
        <v>553061.11</v>
      </c>
      <c r="AB209" s="4">
        <v>313389.64</v>
      </c>
      <c r="AC209" s="4">
        <v>145734.66</v>
      </c>
      <c r="AD209" s="4">
        <v>357764.52</v>
      </c>
      <c r="AE209" s="2">
        <v>0</v>
      </c>
      <c r="AF209" s="4">
        <v>32470.03</v>
      </c>
      <c r="AG209" s="2">
        <v>0</v>
      </c>
      <c r="AH209" s="4">
        <v>19216.14</v>
      </c>
      <c r="AI209" s="2">
        <v>0</v>
      </c>
      <c r="AJ209" s="2">
        <v>0</v>
      </c>
      <c r="AK209" s="4">
        <v>119440.71</v>
      </c>
      <c r="AL209" s="2">
        <v>0</v>
      </c>
      <c r="AM209" s="4">
        <v>4800.99</v>
      </c>
      <c r="AN209" s="3">
        <f t="shared" si="12"/>
        <v>1086059.2399999998</v>
      </c>
      <c r="AO209">
        <f t="shared" si="13"/>
        <v>1855541.2499999998</v>
      </c>
      <c r="AP209">
        <f t="shared" si="14"/>
        <v>175927.87</v>
      </c>
      <c r="AQ209" s="3">
        <f t="shared" si="15"/>
        <v>3117528.3599999994</v>
      </c>
    </row>
    <row r="210" spans="1:43" x14ac:dyDescent="0.25">
      <c r="A210" s="2">
        <v>4</v>
      </c>
      <c r="B210" s="2">
        <v>2020</v>
      </c>
      <c r="C210" s="2">
        <v>4</v>
      </c>
      <c r="D210" s="4">
        <v>123521.98</v>
      </c>
      <c r="E210" s="4">
        <v>498155.22</v>
      </c>
      <c r="F210" s="4">
        <v>355090.29</v>
      </c>
      <c r="G210" s="2">
        <v>342.18</v>
      </c>
      <c r="H210" s="4">
        <v>25706.080000000002</v>
      </c>
      <c r="I210" s="2">
        <v>706.74</v>
      </c>
      <c r="J210" s="2">
        <v>433.5</v>
      </c>
      <c r="K210" s="4">
        <v>1023.58</v>
      </c>
      <c r="L210" s="2">
        <v>636.79</v>
      </c>
      <c r="M210" s="2">
        <v>0</v>
      </c>
      <c r="N210" s="2">
        <v>0</v>
      </c>
      <c r="O210" s="2">
        <v>701.02</v>
      </c>
      <c r="P210" s="4">
        <v>25027.57</v>
      </c>
      <c r="Q210" s="4">
        <v>44529.35</v>
      </c>
      <c r="R210" s="4">
        <v>33975.360000000001</v>
      </c>
      <c r="S210" s="4">
        <v>16438.25</v>
      </c>
      <c r="T210" s="4">
        <v>1928.36</v>
      </c>
      <c r="U210" s="2">
        <v>367.5</v>
      </c>
      <c r="V210" s="2">
        <v>0</v>
      </c>
      <c r="W210" s="2">
        <v>0</v>
      </c>
      <c r="X210" s="2">
        <v>397.14</v>
      </c>
      <c r="Y210" s="4">
        <v>21583.62</v>
      </c>
      <c r="Z210" s="4">
        <v>217562.23</v>
      </c>
      <c r="AA210" s="4">
        <v>341758.66</v>
      </c>
      <c r="AB210" s="4">
        <v>192792</v>
      </c>
      <c r="AC210" s="4">
        <v>101487.27</v>
      </c>
      <c r="AD210" s="4">
        <v>280215.93</v>
      </c>
      <c r="AE210" s="2">
        <v>0</v>
      </c>
      <c r="AF210" s="4">
        <v>33744.559999999998</v>
      </c>
      <c r="AG210" s="2">
        <v>0</v>
      </c>
      <c r="AH210" s="4">
        <v>12907.33</v>
      </c>
      <c r="AI210" s="2">
        <v>0</v>
      </c>
      <c r="AJ210" s="2">
        <v>0</v>
      </c>
      <c r="AK210" s="4">
        <v>121164.86</v>
      </c>
      <c r="AL210" s="2">
        <v>0</v>
      </c>
      <c r="AM210" s="4">
        <v>3683.01</v>
      </c>
      <c r="AN210" s="3">
        <f t="shared" si="12"/>
        <v>1005616.36</v>
      </c>
      <c r="AO210">
        <f t="shared" si="13"/>
        <v>1278764.26</v>
      </c>
      <c r="AP210">
        <f t="shared" si="14"/>
        <v>171499.76</v>
      </c>
      <c r="AQ210" s="3">
        <f t="shared" si="15"/>
        <v>2455880.38</v>
      </c>
    </row>
    <row r="211" spans="1:43" x14ac:dyDescent="0.25">
      <c r="A211" s="2">
        <v>4</v>
      </c>
      <c r="B211" s="2">
        <v>2020</v>
      </c>
      <c r="C211" s="2">
        <v>5</v>
      </c>
      <c r="D211" s="4">
        <v>122227.09</v>
      </c>
      <c r="E211" s="4">
        <v>492471.28</v>
      </c>
      <c r="F211" s="4">
        <v>322012.03999999998</v>
      </c>
      <c r="G211" s="2">
        <v>361.19</v>
      </c>
      <c r="H211" s="4">
        <v>17887.36</v>
      </c>
      <c r="I211" s="2">
        <v>458.64</v>
      </c>
      <c r="J211" s="2">
        <v>433.31</v>
      </c>
      <c r="K211" s="2">
        <v>659.17</v>
      </c>
      <c r="L211" s="2">
        <v>183.27</v>
      </c>
      <c r="M211" s="2">
        <v>0</v>
      </c>
      <c r="N211" s="2">
        <v>0</v>
      </c>
      <c r="O211" s="2">
        <v>704.14</v>
      </c>
      <c r="P211" s="4">
        <v>23619.34</v>
      </c>
      <c r="Q211" s="4">
        <v>40215.800000000003</v>
      </c>
      <c r="R211" s="4">
        <v>26213.17</v>
      </c>
      <c r="S211" s="4">
        <v>11811.13</v>
      </c>
      <c r="T211" s="2">
        <v>237.58</v>
      </c>
      <c r="U211" s="2">
        <v>363.48</v>
      </c>
      <c r="V211" s="2">
        <v>0</v>
      </c>
      <c r="W211" s="2">
        <v>0</v>
      </c>
      <c r="X211" s="2">
        <v>394.89</v>
      </c>
      <c r="Y211" s="4">
        <v>19560.689999999999</v>
      </c>
      <c r="Z211" s="4">
        <v>183938.41</v>
      </c>
      <c r="AA211" s="4">
        <v>243727.58</v>
      </c>
      <c r="AB211" s="4">
        <v>146133.09</v>
      </c>
      <c r="AC211" s="4">
        <v>95122.05</v>
      </c>
      <c r="AD211" s="4">
        <v>277390.88</v>
      </c>
      <c r="AE211" s="2">
        <v>0</v>
      </c>
      <c r="AF211" s="4">
        <v>34477.9</v>
      </c>
      <c r="AG211" s="2">
        <v>0</v>
      </c>
      <c r="AH211" s="4">
        <v>15291.66</v>
      </c>
      <c r="AI211" s="2">
        <v>0</v>
      </c>
      <c r="AJ211" s="2">
        <v>0</v>
      </c>
      <c r="AK211" s="4">
        <v>121052.99</v>
      </c>
      <c r="AL211" s="2">
        <v>0</v>
      </c>
      <c r="AM211" s="4">
        <v>4067.5</v>
      </c>
      <c r="AN211" s="3">
        <f t="shared" si="12"/>
        <v>956693.35</v>
      </c>
      <c r="AO211">
        <f t="shared" si="13"/>
        <v>1069432.23</v>
      </c>
      <c r="AP211">
        <f t="shared" si="14"/>
        <v>174890.05</v>
      </c>
      <c r="AQ211" s="3">
        <f t="shared" si="15"/>
        <v>2201015.63</v>
      </c>
    </row>
    <row r="212" spans="1:43" x14ac:dyDescent="0.25">
      <c r="A212" s="2">
        <v>4</v>
      </c>
      <c r="B212" s="2">
        <v>2020</v>
      </c>
      <c r="C212" s="2">
        <v>6</v>
      </c>
      <c r="D212" s="4">
        <v>121197.79</v>
      </c>
      <c r="E212" s="4">
        <v>488110.37</v>
      </c>
      <c r="F212" s="4">
        <v>321688.26</v>
      </c>
      <c r="G212" s="2">
        <v>342.18</v>
      </c>
      <c r="H212" s="4">
        <v>20151.62</v>
      </c>
      <c r="I212" s="2">
        <v>587.62</v>
      </c>
      <c r="J212" s="2">
        <v>446.02</v>
      </c>
      <c r="K212" s="2">
        <v>591.26</v>
      </c>
      <c r="L212" s="2">
        <v>216.48</v>
      </c>
      <c r="M212" s="2">
        <v>0</v>
      </c>
      <c r="N212" s="2">
        <v>0</v>
      </c>
      <c r="O212" s="2">
        <v>724.91</v>
      </c>
      <c r="P212" s="4">
        <v>24696.04</v>
      </c>
      <c r="Q212" s="4">
        <v>43977.42</v>
      </c>
      <c r="R212" s="4">
        <v>32048.52</v>
      </c>
      <c r="S212" s="4">
        <v>6565.82</v>
      </c>
      <c r="T212" s="4">
        <v>2860.1</v>
      </c>
      <c r="U212" s="2">
        <v>361.38</v>
      </c>
      <c r="V212" s="2">
        <v>0</v>
      </c>
      <c r="W212" s="2">
        <v>0</v>
      </c>
      <c r="X212" s="2">
        <v>388.19</v>
      </c>
      <c r="Y212" s="4">
        <v>20388.189999999999</v>
      </c>
      <c r="Z212" s="4">
        <v>213942.61</v>
      </c>
      <c r="AA212" s="4">
        <v>289584.46000000002</v>
      </c>
      <c r="AB212" s="4">
        <v>160594.67000000001</v>
      </c>
      <c r="AC212" s="4">
        <v>98011.55</v>
      </c>
      <c r="AD212" s="4">
        <v>303665.71000000002</v>
      </c>
      <c r="AE212" s="2">
        <v>0</v>
      </c>
      <c r="AF212" s="4">
        <v>32582.58</v>
      </c>
      <c r="AG212" s="2">
        <v>0</v>
      </c>
      <c r="AH212" s="4">
        <v>16687.259999999998</v>
      </c>
      <c r="AI212" s="2">
        <v>0</v>
      </c>
      <c r="AJ212" s="2">
        <v>0</v>
      </c>
      <c r="AK212" s="4">
        <v>125245.43</v>
      </c>
      <c r="AL212" s="2">
        <v>0</v>
      </c>
      <c r="AM212" s="4">
        <v>3905.35</v>
      </c>
      <c r="AN212" s="3">
        <f t="shared" si="12"/>
        <v>953331.60000000009</v>
      </c>
      <c r="AO212">
        <f t="shared" si="13"/>
        <v>1197809.57</v>
      </c>
      <c r="AP212">
        <f t="shared" si="14"/>
        <v>178420.62</v>
      </c>
      <c r="AQ212" s="3">
        <f t="shared" si="15"/>
        <v>2329561.79</v>
      </c>
    </row>
    <row r="213" spans="1:43" x14ac:dyDescent="0.25">
      <c r="A213" s="2">
        <v>4</v>
      </c>
      <c r="B213" s="2">
        <v>2020</v>
      </c>
      <c r="C213" s="2">
        <v>7</v>
      </c>
      <c r="D213" s="4">
        <v>119473.98</v>
      </c>
      <c r="E213" s="4">
        <v>480822.74</v>
      </c>
      <c r="F213" s="4">
        <v>308756.84000000003</v>
      </c>
      <c r="G213" s="2">
        <v>342.18</v>
      </c>
      <c r="H213" s="4">
        <v>15698.84</v>
      </c>
      <c r="I213" s="2">
        <v>412.27</v>
      </c>
      <c r="J213" s="2">
        <v>435.26</v>
      </c>
      <c r="K213" s="2">
        <v>734.86</v>
      </c>
      <c r="L213" s="2">
        <v>272.64</v>
      </c>
      <c r="M213" s="2">
        <v>0</v>
      </c>
      <c r="N213" s="2">
        <v>0</v>
      </c>
      <c r="O213" s="2">
        <v>724.66</v>
      </c>
      <c r="P213" s="4">
        <v>24941.4</v>
      </c>
      <c r="Q213" s="4">
        <v>47871.35</v>
      </c>
      <c r="R213" s="4">
        <v>35829.9</v>
      </c>
      <c r="S213" s="4">
        <v>7342.32</v>
      </c>
      <c r="T213" s="2">
        <v>383.86</v>
      </c>
      <c r="U213" s="2">
        <v>361.97</v>
      </c>
      <c r="V213" s="2">
        <v>0</v>
      </c>
      <c r="W213" s="2">
        <v>0</v>
      </c>
      <c r="X213" s="2">
        <v>426.84</v>
      </c>
      <c r="Y213" s="4">
        <v>20251.78</v>
      </c>
      <c r="Z213" s="4">
        <v>230672.49</v>
      </c>
      <c r="AA213" s="4">
        <v>312758.78000000003</v>
      </c>
      <c r="AB213" s="4">
        <v>152420.79</v>
      </c>
      <c r="AC213" s="4">
        <v>114484.04</v>
      </c>
      <c r="AD213" s="4">
        <v>342798.58</v>
      </c>
      <c r="AE213" s="2">
        <v>0</v>
      </c>
      <c r="AF213" s="4">
        <v>32838.51</v>
      </c>
      <c r="AG213" s="2">
        <v>0</v>
      </c>
      <c r="AH213" s="4">
        <v>20527.580000000002</v>
      </c>
      <c r="AI213" s="2">
        <v>0</v>
      </c>
      <c r="AJ213" s="2">
        <v>0</v>
      </c>
      <c r="AK213" s="4">
        <v>125847.23</v>
      </c>
      <c r="AL213" s="2">
        <v>0</v>
      </c>
      <c r="AM213" s="4">
        <v>3980.86</v>
      </c>
      <c r="AN213" s="3">
        <f t="shared" si="12"/>
        <v>926949.6100000001</v>
      </c>
      <c r="AO213">
        <f t="shared" si="13"/>
        <v>1291268.7600000002</v>
      </c>
      <c r="AP213">
        <f t="shared" si="14"/>
        <v>183194.18</v>
      </c>
      <c r="AQ213" s="3">
        <f t="shared" si="15"/>
        <v>2401412.5500000003</v>
      </c>
    </row>
    <row r="214" spans="1:43" x14ac:dyDescent="0.25">
      <c r="A214" s="2">
        <v>4</v>
      </c>
      <c r="B214" s="2">
        <v>2020</v>
      </c>
      <c r="C214" s="2">
        <v>8</v>
      </c>
      <c r="D214" s="4">
        <v>118123.26</v>
      </c>
      <c r="E214" s="4">
        <v>474851.61</v>
      </c>
      <c r="F214" s="4">
        <v>303125.13</v>
      </c>
      <c r="G214" s="2">
        <v>342.18</v>
      </c>
      <c r="H214" s="4">
        <v>13867.51</v>
      </c>
      <c r="I214" s="2">
        <v>430.41</v>
      </c>
      <c r="J214" s="2">
        <v>434.85</v>
      </c>
      <c r="K214" s="2">
        <v>771.04</v>
      </c>
      <c r="L214" s="2">
        <v>260.02</v>
      </c>
      <c r="M214" s="2">
        <v>0</v>
      </c>
      <c r="N214" s="2">
        <v>0</v>
      </c>
      <c r="O214" s="2">
        <v>760.1</v>
      </c>
      <c r="P214" s="4">
        <v>24909.96</v>
      </c>
      <c r="Q214" s="4">
        <v>48168.27</v>
      </c>
      <c r="R214" s="4">
        <v>36168.160000000003</v>
      </c>
      <c r="S214" s="4">
        <v>9238.85</v>
      </c>
      <c r="T214" s="4">
        <v>2999.6</v>
      </c>
      <c r="U214" s="2">
        <v>360.71</v>
      </c>
      <c r="V214" s="2">
        <v>0</v>
      </c>
      <c r="W214" s="2">
        <v>0</v>
      </c>
      <c r="X214" s="2">
        <v>421.55</v>
      </c>
      <c r="Y214" s="4">
        <v>20344.38</v>
      </c>
      <c r="Z214" s="4">
        <v>220815.77</v>
      </c>
      <c r="AA214" s="4">
        <v>310414.03999999998</v>
      </c>
      <c r="AB214" s="4">
        <v>168015.07</v>
      </c>
      <c r="AC214" s="4">
        <v>106962.08</v>
      </c>
      <c r="AD214" s="4">
        <v>285765.96000000002</v>
      </c>
      <c r="AE214" s="2">
        <v>0</v>
      </c>
      <c r="AF214" s="4">
        <v>33555.379999999997</v>
      </c>
      <c r="AG214" s="2">
        <v>0</v>
      </c>
      <c r="AH214" s="4">
        <v>15859.94</v>
      </c>
      <c r="AI214" s="2">
        <v>0</v>
      </c>
      <c r="AJ214" s="2">
        <v>0</v>
      </c>
      <c r="AK214" s="4">
        <v>122179.97</v>
      </c>
      <c r="AL214" s="2">
        <v>0</v>
      </c>
      <c r="AM214" s="4">
        <v>4191.87</v>
      </c>
      <c r="AN214" s="3">
        <f t="shared" si="12"/>
        <v>912206.01000000013</v>
      </c>
      <c r="AO214">
        <f t="shared" si="13"/>
        <v>1235344.5</v>
      </c>
      <c r="AP214">
        <f t="shared" si="14"/>
        <v>175787.16</v>
      </c>
      <c r="AQ214" s="3">
        <f t="shared" si="15"/>
        <v>2323337.6700000004</v>
      </c>
    </row>
    <row r="215" spans="1:43" x14ac:dyDescent="0.25">
      <c r="A215" s="2">
        <v>4</v>
      </c>
      <c r="B215" s="2">
        <v>2020</v>
      </c>
      <c r="C215" s="2">
        <v>9</v>
      </c>
      <c r="D215" s="4">
        <v>117479.78</v>
      </c>
      <c r="E215" s="4">
        <v>475361.93</v>
      </c>
      <c r="F215" s="4">
        <v>304554.63</v>
      </c>
      <c r="G215" s="2">
        <v>366.18</v>
      </c>
      <c r="H215" s="4">
        <v>13707.15</v>
      </c>
      <c r="I215" s="2">
        <v>401.49</v>
      </c>
      <c r="J215" s="2">
        <v>431.35</v>
      </c>
      <c r="K215" s="2">
        <v>776.46</v>
      </c>
      <c r="L215" s="2">
        <v>277.72000000000003</v>
      </c>
      <c r="M215" s="2">
        <v>0</v>
      </c>
      <c r="N215" s="2">
        <v>0</v>
      </c>
      <c r="O215" s="2">
        <v>693.64</v>
      </c>
      <c r="P215" s="4">
        <v>25091.94</v>
      </c>
      <c r="Q215" s="4">
        <v>49745.48</v>
      </c>
      <c r="R215" s="4">
        <v>39181.71</v>
      </c>
      <c r="S215" s="4">
        <v>6744.9</v>
      </c>
      <c r="T215" s="4">
        <v>1897.58</v>
      </c>
      <c r="U215" s="4">
        <v>1689</v>
      </c>
      <c r="V215" s="2">
        <v>0</v>
      </c>
      <c r="W215" s="2">
        <v>0</v>
      </c>
      <c r="X215" s="2">
        <v>403.07</v>
      </c>
      <c r="Y215" s="4">
        <v>20597.28</v>
      </c>
      <c r="Z215" s="4">
        <v>227205.64</v>
      </c>
      <c r="AA215" s="4">
        <v>318975.08</v>
      </c>
      <c r="AB215" s="4">
        <v>159750.15</v>
      </c>
      <c r="AC215" s="4">
        <v>113826.85</v>
      </c>
      <c r="AD215" s="4">
        <v>256014.49</v>
      </c>
      <c r="AE215" s="2">
        <v>0</v>
      </c>
      <c r="AF215" s="4">
        <v>32113.09</v>
      </c>
      <c r="AG215" s="2">
        <v>0</v>
      </c>
      <c r="AH215" s="4">
        <v>16971.73</v>
      </c>
      <c r="AI215" s="2">
        <v>0</v>
      </c>
      <c r="AJ215" s="2">
        <v>0</v>
      </c>
      <c r="AK215" s="4">
        <v>102318</v>
      </c>
      <c r="AL215" s="2">
        <v>0</v>
      </c>
      <c r="AM215" s="4">
        <v>4213.6400000000003</v>
      </c>
      <c r="AN215" s="3">
        <f t="shared" si="12"/>
        <v>913356.69</v>
      </c>
      <c r="AO215">
        <f t="shared" si="13"/>
        <v>1221816.81</v>
      </c>
      <c r="AP215">
        <f t="shared" si="14"/>
        <v>155616.46000000002</v>
      </c>
      <c r="AQ215" s="3">
        <f t="shared" si="15"/>
        <v>2290789.96</v>
      </c>
    </row>
    <row r="216" spans="1:43" x14ac:dyDescent="0.25">
      <c r="A216" s="2">
        <v>4</v>
      </c>
      <c r="B216" s="2">
        <v>2020</v>
      </c>
      <c r="C216" s="2">
        <v>10</v>
      </c>
      <c r="D216" s="4">
        <v>119216.06</v>
      </c>
      <c r="E216" s="4">
        <v>479959.11</v>
      </c>
      <c r="F216" s="4">
        <v>318724.89</v>
      </c>
      <c r="G216" s="2">
        <v>380.2</v>
      </c>
      <c r="H216" s="4">
        <v>17984.21</v>
      </c>
      <c r="I216" s="2">
        <v>490.48</v>
      </c>
      <c r="J216" s="2">
        <v>430.38</v>
      </c>
      <c r="K216" s="2">
        <v>950.26</v>
      </c>
      <c r="L216" s="2">
        <v>341.12</v>
      </c>
      <c r="M216" s="2">
        <v>0</v>
      </c>
      <c r="N216" s="2">
        <v>0</v>
      </c>
      <c r="O216" s="2">
        <v>714.9</v>
      </c>
      <c r="P216" s="4">
        <v>26010.49</v>
      </c>
      <c r="Q216" s="4">
        <v>52154.14</v>
      </c>
      <c r="R216" s="4">
        <v>44269.07</v>
      </c>
      <c r="S216" s="4">
        <v>8180.46</v>
      </c>
      <c r="T216" s="4">
        <v>1996.71</v>
      </c>
      <c r="U216" s="2">
        <v>418.53</v>
      </c>
      <c r="V216" s="2">
        <v>0</v>
      </c>
      <c r="W216" s="2">
        <v>0</v>
      </c>
      <c r="X216" s="2">
        <v>410.31</v>
      </c>
      <c r="Y216" s="4">
        <v>21557.759999999998</v>
      </c>
      <c r="Z216" s="4">
        <v>235999.27</v>
      </c>
      <c r="AA216" s="4">
        <v>339074.65</v>
      </c>
      <c r="AB216" s="4">
        <v>143671.29</v>
      </c>
      <c r="AC216" s="4">
        <v>115544.62</v>
      </c>
      <c r="AD216" s="4">
        <v>347752.42</v>
      </c>
      <c r="AE216" s="2">
        <v>0</v>
      </c>
      <c r="AF216" s="4">
        <v>34778.35</v>
      </c>
      <c r="AG216" s="2">
        <v>0</v>
      </c>
      <c r="AH216" s="4">
        <v>8173.39</v>
      </c>
      <c r="AI216" s="2">
        <v>0</v>
      </c>
      <c r="AJ216" s="2">
        <v>0</v>
      </c>
      <c r="AK216" s="4">
        <v>102300</v>
      </c>
      <c r="AL216" s="2">
        <v>0</v>
      </c>
      <c r="AM216" s="4">
        <v>4418.17</v>
      </c>
      <c r="AN216" s="3">
        <f t="shared" si="12"/>
        <v>938476.70999999985</v>
      </c>
      <c r="AO216">
        <f t="shared" si="13"/>
        <v>1337754.6200000001</v>
      </c>
      <c r="AP216">
        <f t="shared" si="14"/>
        <v>149669.91</v>
      </c>
      <c r="AQ216" s="3">
        <f t="shared" si="15"/>
        <v>2425901.2400000002</v>
      </c>
    </row>
    <row r="217" spans="1:43" x14ac:dyDescent="0.25">
      <c r="A217" s="2">
        <v>4</v>
      </c>
      <c r="B217" s="2">
        <v>2020</v>
      </c>
      <c r="C217" s="2">
        <v>11</v>
      </c>
      <c r="D217" s="4">
        <v>120512.74</v>
      </c>
      <c r="E217" s="4">
        <v>482213.15</v>
      </c>
      <c r="F217" s="4">
        <v>330857.53000000003</v>
      </c>
      <c r="G217" s="2">
        <v>417.9</v>
      </c>
      <c r="H217" s="4">
        <v>20282.25</v>
      </c>
      <c r="I217" s="2">
        <v>695.06</v>
      </c>
      <c r="J217" s="2">
        <v>431.37</v>
      </c>
      <c r="K217" s="4">
        <v>1038.26</v>
      </c>
      <c r="L217" s="2">
        <v>513.26</v>
      </c>
      <c r="M217" s="2">
        <v>0</v>
      </c>
      <c r="N217" s="2">
        <v>0</v>
      </c>
      <c r="O217" s="2">
        <v>706.74</v>
      </c>
      <c r="P217" s="4">
        <v>25433.19</v>
      </c>
      <c r="Q217" s="4">
        <v>52784.53</v>
      </c>
      <c r="R217" s="4">
        <v>46977.73</v>
      </c>
      <c r="S217" s="4">
        <v>8166.07</v>
      </c>
      <c r="T217" s="4">
        <v>3490.13</v>
      </c>
      <c r="U217" s="4">
        <v>1906.03</v>
      </c>
      <c r="V217" s="2">
        <v>0</v>
      </c>
      <c r="W217" s="2">
        <v>0</v>
      </c>
      <c r="X217" s="2">
        <v>456.03</v>
      </c>
      <c r="Y217" s="4">
        <v>21419.84</v>
      </c>
      <c r="Z217" s="4">
        <v>236783.11</v>
      </c>
      <c r="AA217" s="4">
        <v>358532.46</v>
      </c>
      <c r="AB217" s="4">
        <v>198373.89</v>
      </c>
      <c r="AC217" s="4">
        <v>117632.73</v>
      </c>
      <c r="AD217" s="4">
        <v>313937.33</v>
      </c>
      <c r="AE217" s="2">
        <v>0</v>
      </c>
      <c r="AF217" s="4">
        <v>27010.19</v>
      </c>
      <c r="AG217" s="2">
        <v>0</v>
      </c>
      <c r="AH217" s="4">
        <v>10212.48</v>
      </c>
      <c r="AI217" s="2">
        <v>0</v>
      </c>
      <c r="AJ217" s="2">
        <v>0</v>
      </c>
      <c r="AK217" s="4">
        <v>118923.79</v>
      </c>
      <c r="AL217" s="2">
        <v>0</v>
      </c>
      <c r="AM217" s="4">
        <v>4283.26</v>
      </c>
      <c r="AN217" s="3">
        <f t="shared" si="12"/>
        <v>956961.52000000014</v>
      </c>
      <c r="AO217">
        <f t="shared" si="13"/>
        <v>1386599.8100000003</v>
      </c>
      <c r="AP217">
        <f t="shared" si="14"/>
        <v>160429.72</v>
      </c>
      <c r="AQ217" s="3">
        <f t="shared" si="15"/>
        <v>2503991.0500000007</v>
      </c>
    </row>
    <row r="218" spans="1:43" x14ac:dyDescent="0.25">
      <c r="A218" s="2">
        <v>4</v>
      </c>
      <c r="B218" s="2">
        <v>2020</v>
      </c>
      <c r="C218" s="2">
        <v>12</v>
      </c>
      <c r="D218" s="4">
        <v>127746.13</v>
      </c>
      <c r="E218" s="4">
        <v>517216</v>
      </c>
      <c r="F218" s="4">
        <v>389604.1</v>
      </c>
      <c r="G218" s="2">
        <v>438.38</v>
      </c>
      <c r="H218" s="4">
        <v>30613.43</v>
      </c>
      <c r="I218" s="4">
        <v>1116.3</v>
      </c>
      <c r="J218" s="2">
        <v>444.7</v>
      </c>
      <c r="K218" s="4">
        <v>1684.44</v>
      </c>
      <c r="L218" s="4">
        <v>1058.3900000000001</v>
      </c>
      <c r="M218" s="2">
        <v>0</v>
      </c>
      <c r="N218" s="2">
        <v>0</v>
      </c>
      <c r="O218" s="2">
        <v>708</v>
      </c>
      <c r="P218" s="4">
        <v>27230.13</v>
      </c>
      <c r="Q218" s="4">
        <v>60664.61</v>
      </c>
      <c r="R218" s="4">
        <v>58818.16</v>
      </c>
      <c r="S218" s="4">
        <v>-43439.21</v>
      </c>
      <c r="T218" s="4">
        <v>2011.69</v>
      </c>
      <c r="U218" s="2">
        <v>714.62</v>
      </c>
      <c r="V218" s="2">
        <v>0</v>
      </c>
      <c r="W218" s="2">
        <v>0</v>
      </c>
      <c r="X218" s="2">
        <v>410.48</v>
      </c>
      <c r="Y218" s="4">
        <v>23996.93</v>
      </c>
      <c r="Z218" s="4">
        <v>258794.08</v>
      </c>
      <c r="AA218" s="4">
        <v>416274.33</v>
      </c>
      <c r="AB218" s="4">
        <v>224203.28</v>
      </c>
      <c r="AC218" s="4">
        <v>125105.07</v>
      </c>
      <c r="AD218" s="4">
        <v>323239.63</v>
      </c>
      <c r="AE218" s="2">
        <v>0</v>
      </c>
      <c r="AF218" s="4">
        <v>33982.35</v>
      </c>
      <c r="AG218" s="2">
        <v>0</v>
      </c>
      <c r="AH218" s="4">
        <v>14529.86</v>
      </c>
      <c r="AI218" s="2">
        <v>0</v>
      </c>
      <c r="AJ218" s="2">
        <v>0</v>
      </c>
      <c r="AK218" s="4">
        <v>113677.86</v>
      </c>
      <c r="AL218" s="2">
        <v>0</v>
      </c>
      <c r="AM218" s="4">
        <v>4405.9799999999996</v>
      </c>
      <c r="AN218" s="3">
        <f t="shared" si="12"/>
        <v>1069921.8699999999</v>
      </c>
      <c r="AO218">
        <f t="shared" si="13"/>
        <v>1478731.8000000003</v>
      </c>
      <c r="AP218">
        <f t="shared" si="14"/>
        <v>166596.05000000002</v>
      </c>
      <c r="AQ218" s="3">
        <f t="shared" si="15"/>
        <v>2715249.7199999997</v>
      </c>
    </row>
    <row r="219" spans="1:43" x14ac:dyDescent="0.25">
      <c r="A219" s="2">
        <v>5</v>
      </c>
      <c r="B219" s="2">
        <v>2020</v>
      </c>
      <c r="C219" s="2">
        <v>1</v>
      </c>
      <c r="D219" s="4">
        <v>23951.07</v>
      </c>
      <c r="E219" s="4">
        <v>55778.18</v>
      </c>
      <c r="F219" s="4">
        <v>31454.31</v>
      </c>
      <c r="G219" s="2">
        <v>95.05</v>
      </c>
      <c r="H219" s="2">
        <v>119.98</v>
      </c>
      <c r="I219" s="2">
        <v>0</v>
      </c>
      <c r="J219" s="2">
        <v>0</v>
      </c>
      <c r="K219" s="2">
        <v>0</v>
      </c>
      <c r="L219" s="2">
        <v>0</v>
      </c>
      <c r="M219" s="2">
        <v>0</v>
      </c>
      <c r="N219" s="2">
        <v>0</v>
      </c>
      <c r="O219" s="2">
        <v>494.46</v>
      </c>
      <c r="P219" s="4">
        <v>9032.2999999999993</v>
      </c>
      <c r="Q219" s="4">
        <v>7152.43</v>
      </c>
      <c r="R219" s="4">
        <v>1590.07</v>
      </c>
      <c r="S219" s="2">
        <v>0</v>
      </c>
      <c r="T219" s="2">
        <v>0</v>
      </c>
      <c r="U219" s="2">
        <v>0</v>
      </c>
      <c r="V219" s="2">
        <v>0</v>
      </c>
      <c r="W219" s="2">
        <v>0</v>
      </c>
      <c r="X219" s="2">
        <v>0</v>
      </c>
      <c r="Y219" s="4">
        <v>3009.05</v>
      </c>
      <c r="Z219" s="4">
        <v>26460.87</v>
      </c>
      <c r="AA219" s="4">
        <v>19928.439999999999</v>
      </c>
      <c r="AB219" s="4">
        <v>20950.900000000001</v>
      </c>
      <c r="AC219" s="4">
        <v>5779.02</v>
      </c>
      <c r="AD219" s="4">
        <v>22645.39</v>
      </c>
      <c r="AE219" s="2">
        <v>0</v>
      </c>
      <c r="AF219" s="4">
        <v>4724.04</v>
      </c>
      <c r="AG219" s="2">
        <v>0</v>
      </c>
      <c r="AH219" s="4">
        <v>2257.87</v>
      </c>
      <c r="AI219" s="2">
        <v>0</v>
      </c>
      <c r="AJ219" s="2">
        <v>0</v>
      </c>
      <c r="AK219" s="2">
        <v>0</v>
      </c>
      <c r="AL219" s="2">
        <v>0</v>
      </c>
      <c r="AM219" s="2">
        <v>0</v>
      </c>
      <c r="AN219" s="3">
        <f t="shared" si="12"/>
        <v>111398.59</v>
      </c>
      <c r="AO219">
        <f t="shared" si="13"/>
        <v>117042.93</v>
      </c>
      <c r="AP219">
        <f t="shared" si="14"/>
        <v>6981.91</v>
      </c>
      <c r="AQ219" s="3">
        <f t="shared" si="15"/>
        <v>235423.43</v>
      </c>
    </row>
    <row r="220" spans="1:43" x14ac:dyDescent="0.25">
      <c r="A220" s="2">
        <v>5</v>
      </c>
      <c r="B220" s="2">
        <v>2020</v>
      </c>
      <c r="C220" s="2">
        <v>2</v>
      </c>
      <c r="D220" s="4">
        <v>23869.68</v>
      </c>
      <c r="E220" s="4">
        <v>55775</v>
      </c>
      <c r="F220" s="4">
        <v>31572.82</v>
      </c>
      <c r="G220" s="2">
        <v>209.11</v>
      </c>
      <c r="H220" s="2">
        <v>122.88</v>
      </c>
      <c r="I220" s="2">
        <v>0</v>
      </c>
      <c r="J220" s="2">
        <v>0</v>
      </c>
      <c r="K220" s="2">
        <v>0</v>
      </c>
      <c r="L220" s="2">
        <v>0</v>
      </c>
      <c r="M220" s="2">
        <v>0</v>
      </c>
      <c r="N220" s="2">
        <v>0</v>
      </c>
      <c r="O220" s="2">
        <v>490.76</v>
      </c>
      <c r="P220" s="4">
        <v>7096.33</v>
      </c>
      <c r="Q220" s="4">
        <v>6809.57</v>
      </c>
      <c r="R220" s="4">
        <v>2132.85</v>
      </c>
      <c r="S220" s="2">
        <v>0</v>
      </c>
      <c r="T220" s="2">
        <v>0</v>
      </c>
      <c r="U220" s="2">
        <v>0</v>
      </c>
      <c r="V220" s="2">
        <v>0</v>
      </c>
      <c r="W220" s="2">
        <v>0</v>
      </c>
      <c r="X220" s="2">
        <v>0</v>
      </c>
      <c r="Y220" s="4">
        <v>3414.23</v>
      </c>
      <c r="Z220" s="4">
        <v>26793</v>
      </c>
      <c r="AA220" s="4">
        <v>20345.98</v>
      </c>
      <c r="AB220" s="4">
        <v>18718.86</v>
      </c>
      <c r="AC220" s="4">
        <v>4559.33</v>
      </c>
      <c r="AD220" s="4">
        <v>20922.060000000001</v>
      </c>
      <c r="AE220" s="2">
        <v>0</v>
      </c>
      <c r="AF220" s="4">
        <v>3857.1</v>
      </c>
      <c r="AG220" s="2">
        <v>0</v>
      </c>
      <c r="AH220" s="4">
        <v>1744.2</v>
      </c>
      <c r="AI220" s="2">
        <v>0</v>
      </c>
      <c r="AJ220" s="2">
        <v>0</v>
      </c>
      <c r="AK220" s="2">
        <v>0</v>
      </c>
      <c r="AL220" s="2">
        <v>0</v>
      </c>
      <c r="AM220" s="2">
        <v>0</v>
      </c>
      <c r="AN220" s="3">
        <f t="shared" si="12"/>
        <v>111549.49</v>
      </c>
      <c r="AO220">
        <f t="shared" si="13"/>
        <v>111282.97</v>
      </c>
      <c r="AP220">
        <f t="shared" si="14"/>
        <v>5601.3</v>
      </c>
      <c r="AQ220" s="3">
        <f t="shared" si="15"/>
        <v>228433.76</v>
      </c>
    </row>
    <row r="221" spans="1:43" x14ac:dyDescent="0.25">
      <c r="A221" s="2">
        <v>5</v>
      </c>
      <c r="B221" s="2">
        <v>2020</v>
      </c>
      <c r="C221" s="2">
        <v>3</v>
      </c>
      <c r="D221" s="4">
        <v>23475.96</v>
      </c>
      <c r="E221" s="4">
        <v>52962.35</v>
      </c>
      <c r="F221" s="4">
        <v>29872.91</v>
      </c>
      <c r="G221" s="2">
        <v>95.05</v>
      </c>
      <c r="H221" s="2">
        <v>259.11</v>
      </c>
      <c r="I221" s="2">
        <v>0</v>
      </c>
      <c r="J221" s="2">
        <v>0</v>
      </c>
      <c r="K221" s="2">
        <v>0</v>
      </c>
      <c r="L221" s="2">
        <v>0</v>
      </c>
      <c r="M221" s="2">
        <v>0</v>
      </c>
      <c r="N221" s="2">
        <v>0</v>
      </c>
      <c r="O221" s="2">
        <v>480.04</v>
      </c>
      <c r="P221" s="4">
        <v>5226.07</v>
      </c>
      <c r="Q221" s="4">
        <v>6152.35</v>
      </c>
      <c r="R221" s="4">
        <v>1908.8</v>
      </c>
      <c r="S221" s="2">
        <v>0</v>
      </c>
      <c r="T221" s="2">
        <v>0</v>
      </c>
      <c r="U221" s="2">
        <v>0</v>
      </c>
      <c r="V221" s="2">
        <v>0</v>
      </c>
      <c r="W221" s="2">
        <v>0</v>
      </c>
      <c r="X221" s="2">
        <v>0</v>
      </c>
      <c r="Y221" s="4">
        <v>4635.79</v>
      </c>
      <c r="Z221" s="4">
        <v>25227.64</v>
      </c>
      <c r="AA221" s="4">
        <v>17698.03</v>
      </c>
      <c r="AB221" s="4">
        <v>17088.490000000002</v>
      </c>
      <c r="AC221" s="4">
        <v>4517.7</v>
      </c>
      <c r="AD221" s="4">
        <v>21768.91</v>
      </c>
      <c r="AE221" s="2">
        <v>0</v>
      </c>
      <c r="AF221" s="4">
        <v>4294.93</v>
      </c>
      <c r="AG221" s="2">
        <v>0</v>
      </c>
      <c r="AH221" s="4">
        <v>2289.79</v>
      </c>
      <c r="AI221" s="2">
        <v>0</v>
      </c>
      <c r="AJ221" s="2">
        <v>0</v>
      </c>
      <c r="AK221" s="2">
        <v>0</v>
      </c>
      <c r="AL221" s="2">
        <v>0</v>
      </c>
      <c r="AM221" s="2">
        <v>0</v>
      </c>
      <c r="AN221" s="3">
        <f t="shared" si="12"/>
        <v>106665.38</v>
      </c>
      <c r="AO221">
        <f t="shared" si="13"/>
        <v>104703.82</v>
      </c>
      <c r="AP221">
        <f t="shared" si="14"/>
        <v>6584.72</v>
      </c>
      <c r="AQ221" s="3">
        <f t="shared" si="15"/>
        <v>217953.92000000001</v>
      </c>
    </row>
    <row r="222" spans="1:43" x14ac:dyDescent="0.25">
      <c r="A222" s="2">
        <v>5</v>
      </c>
      <c r="B222" s="2">
        <v>2020</v>
      </c>
      <c r="C222" s="2">
        <v>4</v>
      </c>
      <c r="D222" s="4">
        <v>22468.81</v>
      </c>
      <c r="E222" s="4">
        <v>48549.18</v>
      </c>
      <c r="F222" s="4">
        <v>25995.08</v>
      </c>
      <c r="G222" s="2">
        <v>95.05</v>
      </c>
      <c r="H222" s="2">
        <v>215.03</v>
      </c>
      <c r="I222" s="2">
        <v>0</v>
      </c>
      <c r="J222" s="2">
        <v>0</v>
      </c>
      <c r="K222" s="2">
        <v>0</v>
      </c>
      <c r="L222" s="2">
        <v>0</v>
      </c>
      <c r="M222" s="2">
        <v>0</v>
      </c>
      <c r="N222" s="2">
        <v>0</v>
      </c>
      <c r="O222" s="2">
        <v>478.33</v>
      </c>
      <c r="P222" s="4">
        <v>4647.54</v>
      </c>
      <c r="Q222" s="4">
        <v>4454.1899999999996</v>
      </c>
      <c r="R222" s="2">
        <v>492.73</v>
      </c>
      <c r="S222" s="2">
        <v>0</v>
      </c>
      <c r="T222" s="2">
        <v>0</v>
      </c>
      <c r="U222" s="2">
        <v>0</v>
      </c>
      <c r="V222" s="2">
        <v>0</v>
      </c>
      <c r="W222" s="2">
        <v>0</v>
      </c>
      <c r="X222" s="2">
        <v>0</v>
      </c>
      <c r="Y222" s="4">
        <v>2273.96</v>
      </c>
      <c r="Z222" s="4">
        <v>16078.53</v>
      </c>
      <c r="AA222" s="4">
        <v>11899.66</v>
      </c>
      <c r="AB222" s="4">
        <v>8390.2000000000007</v>
      </c>
      <c r="AC222" s="4">
        <v>5482.15</v>
      </c>
      <c r="AD222" s="4">
        <v>23330.62</v>
      </c>
      <c r="AE222" s="2">
        <v>0</v>
      </c>
      <c r="AF222" s="4">
        <v>3983.98</v>
      </c>
      <c r="AG222" s="2">
        <v>0</v>
      </c>
      <c r="AH222" s="4">
        <v>2277.9899999999998</v>
      </c>
      <c r="AI222" s="2">
        <v>0</v>
      </c>
      <c r="AJ222" s="2">
        <v>0</v>
      </c>
      <c r="AK222" s="2">
        <v>0</v>
      </c>
      <c r="AL222" s="2">
        <v>0</v>
      </c>
      <c r="AM222" s="2">
        <v>0</v>
      </c>
      <c r="AN222" s="3">
        <f t="shared" si="12"/>
        <v>97323.150000000009</v>
      </c>
      <c r="AO222">
        <f t="shared" si="13"/>
        <v>77527.91</v>
      </c>
      <c r="AP222">
        <f t="shared" si="14"/>
        <v>6261.9699999999993</v>
      </c>
      <c r="AQ222" s="3">
        <f t="shared" si="15"/>
        <v>181113.03</v>
      </c>
    </row>
    <row r="223" spans="1:43" x14ac:dyDescent="0.25">
      <c r="A223" s="2">
        <v>5</v>
      </c>
      <c r="B223" s="2">
        <v>2020</v>
      </c>
      <c r="C223" s="2">
        <v>5</v>
      </c>
      <c r="D223" s="4">
        <v>22144.87</v>
      </c>
      <c r="E223" s="4">
        <v>47708.92</v>
      </c>
      <c r="F223" s="4">
        <v>25707.15</v>
      </c>
      <c r="G223" s="2">
        <v>95.05</v>
      </c>
      <c r="H223" s="2">
        <v>213.98</v>
      </c>
      <c r="I223" s="2">
        <v>0</v>
      </c>
      <c r="J223" s="2">
        <v>0</v>
      </c>
      <c r="K223" s="2">
        <v>0</v>
      </c>
      <c r="L223" s="2">
        <v>0</v>
      </c>
      <c r="M223" s="2">
        <v>0</v>
      </c>
      <c r="N223" s="2">
        <v>0</v>
      </c>
      <c r="O223" s="2">
        <v>474.01</v>
      </c>
      <c r="P223" s="4">
        <v>4449.2</v>
      </c>
      <c r="Q223" s="4">
        <v>4482.3100000000004</v>
      </c>
      <c r="R223" s="2">
        <v>500.44</v>
      </c>
      <c r="S223" s="2">
        <v>0</v>
      </c>
      <c r="T223" s="2">
        <v>0</v>
      </c>
      <c r="U223" s="2">
        <v>0</v>
      </c>
      <c r="V223" s="2">
        <v>0</v>
      </c>
      <c r="W223" s="2">
        <v>0</v>
      </c>
      <c r="X223" s="2">
        <v>0</v>
      </c>
      <c r="Y223" s="4">
        <v>2265.09</v>
      </c>
      <c r="Z223" s="4">
        <v>14968.36</v>
      </c>
      <c r="AA223" s="4">
        <v>9378.43</v>
      </c>
      <c r="AB223" s="4">
        <v>7153.23</v>
      </c>
      <c r="AC223" s="4">
        <v>5221.1899999999996</v>
      </c>
      <c r="AD223" s="4">
        <v>17586.759999999998</v>
      </c>
      <c r="AE223" s="2">
        <v>0</v>
      </c>
      <c r="AF223" s="4">
        <v>4025.82</v>
      </c>
      <c r="AG223" s="2">
        <v>0</v>
      </c>
      <c r="AH223" s="4">
        <v>1717.47</v>
      </c>
      <c r="AI223" s="2">
        <v>0</v>
      </c>
      <c r="AJ223" s="2">
        <v>0</v>
      </c>
      <c r="AK223" s="2">
        <v>0</v>
      </c>
      <c r="AL223" s="2">
        <v>0</v>
      </c>
      <c r="AM223" s="2">
        <v>0</v>
      </c>
      <c r="AN223" s="3">
        <f t="shared" si="12"/>
        <v>95869.97</v>
      </c>
      <c r="AO223">
        <f t="shared" si="13"/>
        <v>66479.02</v>
      </c>
      <c r="AP223">
        <f t="shared" si="14"/>
        <v>5743.29</v>
      </c>
      <c r="AQ223" s="3">
        <f t="shared" si="15"/>
        <v>168092.28</v>
      </c>
    </row>
    <row r="224" spans="1:43" x14ac:dyDescent="0.25">
      <c r="A224" s="2">
        <v>5</v>
      </c>
      <c r="B224" s="2">
        <v>2020</v>
      </c>
      <c r="C224" s="2">
        <v>6</v>
      </c>
      <c r="D224" s="4">
        <v>21834.89</v>
      </c>
      <c r="E224" s="4">
        <v>47338.37</v>
      </c>
      <c r="F224" s="4">
        <v>25665.52</v>
      </c>
      <c r="G224" s="2">
        <v>114.06</v>
      </c>
      <c r="H224" s="2">
        <v>131.79</v>
      </c>
      <c r="I224" s="2">
        <v>0</v>
      </c>
      <c r="J224" s="2">
        <v>0</v>
      </c>
      <c r="K224" s="2">
        <v>0</v>
      </c>
      <c r="L224" s="2">
        <v>0</v>
      </c>
      <c r="M224" s="2">
        <v>0</v>
      </c>
      <c r="N224" s="2">
        <v>0</v>
      </c>
      <c r="O224" s="2">
        <v>473.66</v>
      </c>
      <c r="P224" s="4">
        <v>4444.32</v>
      </c>
      <c r="Q224" s="4">
        <v>4976.04</v>
      </c>
      <c r="R224" s="2">
        <v>367.78</v>
      </c>
      <c r="S224" s="2">
        <v>0</v>
      </c>
      <c r="T224" s="2">
        <v>0</v>
      </c>
      <c r="U224" s="2">
        <v>0</v>
      </c>
      <c r="V224" s="2">
        <v>0</v>
      </c>
      <c r="W224" s="2">
        <v>0</v>
      </c>
      <c r="X224" s="2">
        <v>0</v>
      </c>
      <c r="Y224" s="4">
        <v>2353.9299999999998</v>
      </c>
      <c r="Z224" s="4">
        <v>16507.97</v>
      </c>
      <c r="AA224" s="4">
        <v>10462.48</v>
      </c>
      <c r="AB224" s="4">
        <v>6432.05</v>
      </c>
      <c r="AC224" s="4">
        <v>5233.08</v>
      </c>
      <c r="AD224" s="4">
        <v>14106.76</v>
      </c>
      <c r="AE224" s="2">
        <v>0</v>
      </c>
      <c r="AF224" s="4">
        <v>4562.18</v>
      </c>
      <c r="AG224" s="2">
        <v>0</v>
      </c>
      <c r="AH224" s="4">
        <v>1431.8</v>
      </c>
      <c r="AI224" s="2">
        <v>0</v>
      </c>
      <c r="AJ224" s="2">
        <v>0</v>
      </c>
      <c r="AK224" s="2">
        <v>0</v>
      </c>
      <c r="AL224" s="2">
        <v>0</v>
      </c>
      <c r="AM224" s="2">
        <v>0</v>
      </c>
      <c r="AN224" s="3">
        <f t="shared" si="12"/>
        <v>95084.63</v>
      </c>
      <c r="AO224">
        <f t="shared" si="13"/>
        <v>65358.070000000014</v>
      </c>
      <c r="AP224">
        <f t="shared" si="14"/>
        <v>5993.9800000000005</v>
      </c>
      <c r="AQ224" s="3">
        <f t="shared" si="15"/>
        <v>166436.68000000002</v>
      </c>
    </row>
    <row r="225" spans="1:43" x14ac:dyDescent="0.25">
      <c r="A225" s="2">
        <v>5</v>
      </c>
      <c r="B225" s="2">
        <v>2020</v>
      </c>
      <c r="C225" s="2">
        <v>7</v>
      </c>
      <c r="D225" s="4">
        <v>21548.21</v>
      </c>
      <c r="E225" s="4">
        <v>46330.81</v>
      </c>
      <c r="F225" s="4">
        <v>24656.19</v>
      </c>
      <c r="G225" s="2">
        <v>152.08000000000001</v>
      </c>
      <c r="H225" s="2">
        <v>81.39</v>
      </c>
      <c r="I225" s="2">
        <v>0</v>
      </c>
      <c r="J225" s="2">
        <v>0</v>
      </c>
      <c r="K225" s="2">
        <v>0</v>
      </c>
      <c r="L225" s="2">
        <v>0</v>
      </c>
      <c r="M225" s="2">
        <v>0</v>
      </c>
      <c r="N225" s="2">
        <v>0</v>
      </c>
      <c r="O225" s="2">
        <v>471.24</v>
      </c>
      <c r="P225" s="4">
        <v>4481.5</v>
      </c>
      <c r="Q225" s="4">
        <v>4733.3100000000004</v>
      </c>
      <c r="R225" s="2">
        <v>459.55</v>
      </c>
      <c r="S225" s="2">
        <v>0</v>
      </c>
      <c r="T225" s="2">
        <v>239.07</v>
      </c>
      <c r="U225" s="2">
        <v>0</v>
      </c>
      <c r="V225" s="2">
        <v>0</v>
      </c>
      <c r="W225" s="2">
        <v>0</v>
      </c>
      <c r="X225" s="2">
        <v>0</v>
      </c>
      <c r="Y225" s="4">
        <v>2233.35</v>
      </c>
      <c r="Z225" s="4">
        <v>15480.97</v>
      </c>
      <c r="AA225" s="4">
        <v>9493.67</v>
      </c>
      <c r="AB225" s="4">
        <v>5383.31</v>
      </c>
      <c r="AC225" s="4">
        <v>5515.84</v>
      </c>
      <c r="AD225" s="4">
        <v>15850.25</v>
      </c>
      <c r="AE225" s="2">
        <v>0</v>
      </c>
      <c r="AF225" s="4">
        <v>4653.46</v>
      </c>
      <c r="AG225" s="2">
        <v>0</v>
      </c>
      <c r="AH225" s="4">
        <v>1580.18</v>
      </c>
      <c r="AI225" s="2">
        <v>0</v>
      </c>
      <c r="AJ225" s="2">
        <v>0</v>
      </c>
      <c r="AK225" s="2">
        <v>0</v>
      </c>
      <c r="AL225" s="2">
        <v>0</v>
      </c>
      <c r="AM225" s="2">
        <v>0</v>
      </c>
      <c r="AN225" s="3">
        <f t="shared" si="12"/>
        <v>92768.68</v>
      </c>
      <c r="AO225">
        <f t="shared" si="13"/>
        <v>64342.06</v>
      </c>
      <c r="AP225">
        <f t="shared" si="14"/>
        <v>6233.64</v>
      </c>
      <c r="AQ225" s="3">
        <f t="shared" si="15"/>
        <v>163344.38</v>
      </c>
    </row>
    <row r="226" spans="1:43" x14ac:dyDescent="0.25">
      <c r="A226" s="2">
        <v>5</v>
      </c>
      <c r="B226" s="2">
        <v>2020</v>
      </c>
      <c r="C226" s="2">
        <v>8</v>
      </c>
      <c r="D226" s="4">
        <v>21569.99</v>
      </c>
      <c r="E226" s="4">
        <v>46318.82</v>
      </c>
      <c r="F226" s="4">
        <v>24929.599999999999</v>
      </c>
      <c r="G226" s="2">
        <v>190.1</v>
      </c>
      <c r="H226" s="2">
        <v>81.87</v>
      </c>
      <c r="I226" s="2">
        <v>0</v>
      </c>
      <c r="J226" s="2">
        <v>0</v>
      </c>
      <c r="K226" s="2">
        <v>0</v>
      </c>
      <c r="L226" s="2">
        <v>0</v>
      </c>
      <c r="M226" s="2">
        <v>0</v>
      </c>
      <c r="N226" s="2">
        <v>0</v>
      </c>
      <c r="O226" s="2">
        <v>473.88</v>
      </c>
      <c r="P226" s="4">
        <v>4586.46</v>
      </c>
      <c r="Q226" s="4">
        <v>5308.01</v>
      </c>
      <c r="R226" s="2">
        <v>616.39</v>
      </c>
      <c r="S226" s="2">
        <v>0</v>
      </c>
      <c r="T226" s="2">
        <v>238.58</v>
      </c>
      <c r="U226" s="2">
        <v>0</v>
      </c>
      <c r="V226" s="2">
        <v>0</v>
      </c>
      <c r="W226" s="2">
        <v>0</v>
      </c>
      <c r="X226" s="2">
        <v>0</v>
      </c>
      <c r="Y226" s="4">
        <v>2401.98</v>
      </c>
      <c r="Z226" s="4">
        <v>16768.04</v>
      </c>
      <c r="AA226" s="4">
        <v>10743.4</v>
      </c>
      <c r="AB226" s="4">
        <v>7294.19</v>
      </c>
      <c r="AC226" s="4">
        <v>5627.63</v>
      </c>
      <c r="AD226" s="4">
        <v>19010.900000000001</v>
      </c>
      <c r="AE226" s="2">
        <v>0</v>
      </c>
      <c r="AF226" s="4">
        <v>4905.8900000000003</v>
      </c>
      <c r="AG226" s="2">
        <v>0</v>
      </c>
      <c r="AH226" s="4">
        <v>1538.39</v>
      </c>
      <c r="AI226" s="2">
        <v>0</v>
      </c>
      <c r="AJ226" s="2">
        <v>0</v>
      </c>
      <c r="AK226" s="2">
        <v>0</v>
      </c>
      <c r="AL226" s="2">
        <v>0</v>
      </c>
      <c r="AM226" s="2">
        <v>0</v>
      </c>
      <c r="AN226" s="3">
        <f t="shared" si="12"/>
        <v>93090.38</v>
      </c>
      <c r="AO226">
        <f t="shared" si="13"/>
        <v>73069.459999999992</v>
      </c>
      <c r="AP226">
        <f t="shared" si="14"/>
        <v>6444.2800000000007</v>
      </c>
      <c r="AQ226" s="3">
        <f t="shared" si="15"/>
        <v>172604.12</v>
      </c>
    </row>
    <row r="227" spans="1:43" x14ac:dyDescent="0.25">
      <c r="A227" s="2">
        <v>5</v>
      </c>
      <c r="B227" s="2">
        <v>2020</v>
      </c>
      <c r="C227" s="2">
        <v>9</v>
      </c>
      <c r="D227" s="4">
        <v>21645.06</v>
      </c>
      <c r="E227" s="4">
        <v>46250.61</v>
      </c>
      <c r="F227" s="4">
        <v>24822.17</v>
      </c>
      <c r="G227" s="2">
        <v>190.1</v>
      </c>
      <c r="H227" s="2">
        <v>79.56</v>
      </c>
      <c r="I227" s="2">
        <v>0</v>
      </c>
      <c r="J227" s="2">
        <v>0</v>
      </c>
      <c r="K227" s="2">
        <v>0</v>
      </c>
      <c r="L227" s="2">
        <v>0</v>
      </c>
      <c r="M227" s="2">
        <v>0</v>
      </c>
      <c r="N227" s="2">
        <v>0</v>
      </c>
      <c r="O227" s="2">
        <v>470.25</v>
      </c>
      <c r="P227" s="4">
        <v>4566.7299999999996</v>
      </c>
      <c r="Q227" s="4">
        <v>5301.99</v>
      </c>
      <c r="R227" s="4">
        <v>1225.21</v>
      </c>
      <c r="S227" s="2">
        <v>155.77000000000001</v>
      </c>
      <c r="T227" s="2">
        <v>0</v>
      </c>
      <c r="U227" s="2">
        <v>0</v>
      </c>
      <c r="V227" s="2">
        <v>0</v>
      </c>
      <c r="W227" s="2">
        <v>0</v>
      </c>
      <c r="X227" s="2">
        <v>0</v>
      </c>
      <c r="Y227" s="4">
        <v>2472.33</v>
      </c>
      <c r="Z227" s="4">
        <v>16044.51</v>
      </c>
      <c r="AA227" s="4">
        <v>9876.15</v>
      </c>
      <c r="AB227" s="4">
        <v>6924.76</v>
      </c>
      <c r="AC227" s="4">
        <v>5134.47</v>
      </c>
      <c r="AD227" s="4">
        <v>18414.900000000001</v>
      </c>
      <c r="AE227" s="2">
        <v>0</v>
      </c>
      <c r="AF227" s="4">
        <v>5789.25</v>
      </c>
      <c r="AG227" s="2">
        <v>0</v>
      </c>
      <c r="AH227" s="4">
        <v>1504.43</v>
      </c>
      <c r="AI227" s="2">
        <v>0</v>
      </c>
      <c r="AJ227" s="2">
        <v>0</v>
      </c>
      <c r="AK227" s="2">
        <v>0</v>
      </c>
      <c r="AL227" s="2">
        <v>0</v>
      </c>
      <c r="AM227" s="2">
        <v>0</v>
      </c>
      <c r="AN227" s="3">
        <f t="shared" si="12"/>
        <v>92987.5</v>
      </c>
      <c r="AO227">
        <f t="shared" si="13"/>
        <v>70587.070000000007</v>
      </c>
      <c r="AP227">
        <f t="shared" si="14"/>
        <v>7293.68</v>
      </c>
      <c r="AQ227" s="3">
        <f t="shared" si="15"/>
        <v>170868.25</v>
      </c>
    </row>
    <row r="228" spans="1:43" x14ac:dyDescent="0.25">
      <c r="A228" s="2">
        <v>5</v>
      </c>
      <c r="B228" s="2">
        <v>2020</v>
      </c>
      <c r="C228" s="2">
        <v>10</v>
      </c>
      <c r="D228" s="4">
        <v>21679.58</v>
      </c>
      <c r="E228" s="4">
        <v>46471.69</v>
      </c>
      <c r="F228" s="4">
        <v>25363.97</v>
      </c>
      <c r="G228" s="2">
        <v>190.1</v>
      </c>
      <c r="H228" s="2">
        <v>86.49</v>
      </c>
      <c r="I228" s="2">
        <v>0</v>
      </c>
      <c r="J228" s="2">
        <v>0</v>
      </c>
      <c r="K228" s="2">
        <v>0</v>
      </c>
      <c r="L228" s="2">
        <v>0</v>
      </c>
      <c r="M228" s="2">
        <v>0</v>
      </c>
      <c r="N228" s="2">
        <v>0</v>
      </c>
      <c r="O228" s="2">
        <v>470.92</v>
      </c>
      <c r="P228" s="4">
        <v>4972.22</v>
      </c>
      <c r="Q228" s="4">
        <v>5277.89</v>
      </c>
      <c r="R228" s="4">
        <v>1483.89</v>
      </c>
      <c r="S228" s="2">
        <v>152.55000000000001</v>
      </c>
      <c r="T228" s="2">
        <v>0</v>
      </c>
      <c r="U228" s="2">
        <v>0</v>
      </c>
      <c r="V228" s="2">
        <v>0</v>
      </c>
      <c r="W228" s="2">
        <v>0</v>
      </c>
      <c r="X228" s="2">
        <v>0</v>
      </c>
      <c r="Y228" s="4">
        <v>2512.8200000000002</v>
      </c>
      <c r="Z228" s="4">
        <v>16972.28</v>
      </c>
      <c r="AA228" s="4">
        <v>11218.92</v>
      </c>
      <c r="AB228" s="4">
        <v>9310.31</v>
      </c>
      <c r="AC228" s="4">
        <v>5118</v>
      </c>
      <c r="AD228" s="4">
        <v>18523.88</v>
      </c>
      <c r="AE228" s="2">
        <v>0</v>
      </c>
      <c r="AF228" s="4">
        <v>6964.03</v>
      </c>
      <c r="AG228" s="2">
        <v>0</v>
      </c>
      <c r="AH228" s="4">
        <v>1419.22</v>
      </c>
      <c r="AI228" s="2">
        <v>0</v>
      </c>
      <c r="AJ228" s="2">
        <v>0</v>
      </c>
      <c r="AK228" s="2">
        <v>0</v>
      </c>
      <c r="AL228" s="2">
        <v>0</v>
      </c>
      <c r="AM228" s="2">
        <v>0</v>
      </c>
      <c r="AN228" s="3">
        <f t="shared" si="12"/>
        <v>93791.830000000016</v>
      </c>
      <c r="AO228">
        <f t="shared" si="13"/>
        <v>76013.679999999993</v>
      </c>
      <c r="AP228">
        <f t="shared" si="14"/>
        <v>8383.25</v>
      </c>
      <c r="AQ228" s="3">
        <f t="shared" si="15"/>
        <v>178188.76</v>
      </c>
    </row>
    <row r="229" spans="1:43" x14ac:dyDescent="0.25">
      <c r="A229" s="2">
        <v>5</v>
      </c>
      <c r="B229" s="2">
        <v>2020</v>
      </c>
      <c r="C229" s="2">
        <v>11</v>
      </c>
      <c r="D229" s="4">
        <v>21886.29</v>
      </c>
      <c r="E229" s="4">
        <v>47034.7</v>
      </c>
      <c r="F229" s="4">
        <v>25883.27</v>
      </c>
      <c r="G229" s="2">
        <v>380.2</v>
      </c>
      <c r="H229" s="2">
        <v>133.65</v>
      </c>
      <c r="I229" s="2">
        <v>0</v>
      </c>
      <c r="J229" s="2">
        <v>0</v>
      </c>
      <c r="K229" s="2">
        <v>0</v>
      </c>
      <c r="L229" s="2">
        <v>0</v>
      </c>
      <c r="M229" s="2">
        <v>0</v>
      </c>
      <c r="N229" s="2">
        <v>0</v>
      </c>
      <c r="O229" s="2">
        <v>472.05</v>
      </c>
      <c r="P229" s="4">
        <v>4638.1400000000003</v>
      </c>
      <c r="Q229" s="4">
        <v>5663.93</v>
      </c>
      <c r="R229" s="4">
        <v>1129.05</v>
      </c>
      <c r="S229" s="2">
        <v>142.55000000000001</v>
      </c>
      <c r="T229" s="2">
        <v>0</v>
      </c>
      <c r="U229" s="2">
        <v>0</v>
      </c>
      <c r="V229" s="2">
        <v>0</v>
      </c>
      <c r="W229" s="2">
        <v>0</v>
      </c>
      <c r="X229" s="2">
        <v>0</v>
      </c>
      <c r="Y229" s="4">
        <v>2779.6</v>
      </c>
      <c r="Z229" s="4">
        <v>17167.78</v>
      </c>
      <c r="AA229" s="4">
        <v>12194.53</v>
      </c>
      <c r="AB229" s="4">
        <v>9543.76</v>
      </c>
      <c r="AC229" s="4">
        <v>5189.93</v>
      </c>
      <c r="AD229" s="4">
        <v>17279.02</v>
      </c>
      <c r="AE229" s="2">
        <v>0</v>
      </c>
      <c r="AF229" s="4">
        <v>5727.09</v>
      </c>
      <c r="AG229" s="2">
        <v>0</v>
      </c>
      <c r="AH229" s="4">
        <v>1427</v>
      </c>
      <c r="AI229" s="2">
        <v>0</v>
      </c>
      <c r="AJ229" s="2">
        <v>0</v>
      </c>
      <c r="AK229" s="2">
        <v>0</v>
      </c>
      <c r="AL229" s="2">
        <v>0</v>
      </c>
      <c r="AM229" s="2">
        <v>0</v>
      </c>
      <c r="AN229" s="3">
        <f t="shared" si="12"/>
        <v>95318.109999999986</v>
      </c>
      <c r="AO229">
        <f t="shared" si="13"/>
        <v>76200.34</v>
      </c>
      <c r="AP229">
        <f t="shared" si="14"/>
        <v>7154.09</v>
      </c>
      <c r="AQ229" s="3">
        <f t="shared" si="15"/>
        <v>178672.53999999998</v>
      </c>
    </row>
    <row r="230" spans="1:43" x14ac:dyDescent="0.25">
      <c r="A230" s="2">
        <v>5</v>
      </c>
      <c r="B230" s="2">
        <v>2020</v>
      </c>
      <c r="C230" s="2">
        <v>12</v>
      </c>
      <c r="D230" s="4">
        <v>23347.7</v>
      </c>
      <c r="E230" s="4">
        <v>54305.919999999998</v>
      </c>
      <c r="F230" s="4">
        <v>31752.27</v>
      </c>
      <c r="G230" s="2">
        <v>171.09</v>
      </c>
      <c r="H230" s="2">
        <v>162.43</v>
      </c>
      <c r="I230" s="2">
        <v>0</v>
      </c>
      <c r="J230" s="2">
        <v>0</v>
      </c>
      <c r="K230" s="2">
        <v>0</v>
      </c>
      <c r="L230" s="2">
        <v>0</v>
      </c>
      <c r="M230" s="2">
        <v>0</v>
      </c>
      <c r="N230" s="2">
        <v>0</v>
      </c>
      <c r="O230" s="2">
        <v>488.89</v>
      </c>
      <c r="P230" s="4">
        <v>5050.05</v>
      </c>
      <c r="Q230" s="4">
        <v>6358.45</v>
      </c>
      <c r="R230" s="4">
        <v>3224.97</v>
      </c>
      <c r="S230" s="2">
        <v>142.55000000000001</v>
      </c>
      <c r="T230" s="2">
        <v>0</v>
      </c>
      <c r="U230" s="2">
        <v>0</v>
      </c>
      <c r="V230" s="2">
        <v>0</v>
      </c>
      <c r="W230" s="2">
        <v>0</v>
      </c>
      <c r="X230" s="2">
        <v>0</v>
      </c>
      <c r="Y230" s="4">
        <v>5462.17</v>
      </c>
      <c r="Z230" s="4">
        <v>21443.85</v>
      </c>
      <c r="AA230" s="4">
        <v>17580.2</v>
      </c>
      <c r="AB230" s="4">
        <v>17947.22</v>
      </c>
      <c r="AC230" s="4">
        <v>5112.42</v>
      </c>
      <c r="AD230" s="4">
        <v>14463.02</v>
      </c>
      <c r="AE230" s="2">
        <v>0</v>
      </c>
      <c r="AF230" s="4">
        <v>6197.79</v>
      </c>
      <c r="AG230" s="2">
        <v>0</v>
      </c>
      <c r="AH230" s="4">
        <v>1945.84</v>
      </c>
      <c r="AI230" s="2">
        <v>0</v>
      </c>
      <c r="AJ230" s="2">
        <v>0</v>
      </c>
      <c r="AK230" s="2">
        <v>0</v>
      </c>
      <c r="AL230" s="2">
        <v>0</v>
      </c>
      <c r="AM230" s="2">
        <v>0</v>
      </c>
      <c r="AN230" s="3">
        <f t="shared" si="12"/>
        <v>109739.40999999999</v>
      </c>
      <c r="AO230">
        <f t="shared" si="13"/>
        <v>97273.79</v>
      </c>
      <c r="AP230">
        <f t="shared" si="14"/>
        <v>8143.63</v>
      </c>
      <c r="AQ230" s="3">
        <f t="shared" si="15"/>
        <v>215156.83</v>
      </c>
    </row>
    <row r="231" spans="1:43" x14ac:dyDescent="0.25">
      <c r="A231" s="2">
        <v>6</v>
      </c>
      <c r="B231" s="2">
        <v>2020</v>
      </c>
      <c r="C231" s="2">
        <v>1</v>
      </c>
      <c r="D231" s="4">
        <v>90922.94</v>
      </c>
      <c r="E231" s="4">
        <v>233643.14</v>
      </c>
      <c r="F231" s="4">
        <v>337874.89</v>
      </c>
      <c r="G231" s="2">
        <v>285.14999999999998</v>
      </c>
      <c r="H231" s="2">
        <v>987.74</v>
      </c>
      <c r="I231" s="2">
        <v>88.59</v>
      </c>
      <c r="J231" s="2">
        <v>288.01</v>
      </c>
      <c r="K231" s="2">
        <v>725.06</v>
      </c>
      <c r="L231" s="2">
        <v>624.73</v>
      </c>
      <c r="M231" s="2">
        <v>983.73</v>
      </c>
      <c r="N231" s="2">
        <v>0</v>
      </c>
      <c r="O231" s="2">
        <v>980.07</v>
      </c>
      <c r="P231" s="4">
        <v>22664.3</v>
      </c>
      <c r="Q231" s="4">
        <v>36868.120000000003</v>
      </c>
      <c r="R231" s="4">
        <v>42541.42</v>
      </c>
      <c r="S231" s="4">
        <v>8794.14</v>
      </c>
      <c r="T231" s="2">
        <v>812.39</v>
      </c>
      <c r="U231" s="2">
        <v>0</v>
      </c>
      <c r="V231" s="2">
        <v>0</v>
      </c>
      <c r="W231" s="2">
        <v>0</v>
      </c>
      <c r="X231" s="4">
        <v>1666.96</v>
      </c>
      <c r="Y231" s="4">
        <v>34375.910000000003</v>
      </c>
      <c r="Z231" s="4">
        <v>242838.3</v>
      </c>
      <c r="AA231" s="4">
        <v>275143.65999999997</v>
      </c>
      <c r="AB231" s="4">
        <v>169493.62</v>
      </c>
      <c r="AC231" s="4">
        <v>77927.56</v>
      </c>
      <c r="AD231" s="4">
        <v>235563.91</v>
      </c>
      <c r="AE231" s="2">
        <v>0</v>
      </c>
      <c r="AF231" s="4">
        <v>115608.69</v>
      </c>
      <c r="AG231" s="2">
        <v>0</v>
      </c>
      <c r="AH231" s="4">
        <v>183499.84</v>
      </c>
      <c r="AI231" s="2">
        <v>0</v>
      </c>
      <c r="AJ231" s="2">
        <v>0</v>
      </c>
      <c r="AK231" s="4">
        <v>883759.02</v>
      </c>
      <c r="AL231" s="2">
        <v>0</v>
      </c>
      <c r="AM231" s="4">
        <v>17236.71</v>
      </c>
      <c r="AN231" s="3">
        <f t="shared" si="12"/>
        <v>666423.98</v>
      </c>
      <c r="AO231">
        <f t="shared" si="13"/>
        <v>1149670.3599999999</v>
      </c>
      <c r="AP231">
        <f t="shared" si="14"/>
        <v>1200104.26</v>
      </c>
      <c r="AQ231" s="3">
        <f t="shared" si="15"/>
        <v>3016198.5999999996</v>
      </c>
    </row>
    <row r="232" spans="1:43" x14ac:dyDescent="0.25">
      <c r="A232" s="2">
        <v>6</v>
      </c>
      <c r="B232" s="2">
        <v>2020</v>
      </c>
      <c r="C232" s="2">
        <v>2</v>
      </c>
      <c r="D232" s="4">
        <v>90095.28</v>
      </c>
      <c r="E232" s="4">
        <v>234103.82</v>
      </c>
      <c r="F232" s="4">
        <v>350485.98</v>
      </c>
      <c r="G232" s="2">
        <v>285.14999999999998</v>
      </c>
      <c r="H232" s="2">
        <v>806.02</v>
      </c>
      <c r="I232" s="2">
        <v>95.04</v>
      </c>
      <c r="J232" s="2">
        <v>287.43</v>
      </c>
      <c r="K232" s="2">
        <v>701.51</v>
      </c>
      <c r="L232" s="2">
        <v>644.89</v>
      </c>
      <c r="M232" s="4">
        <v>1003.52</v>
      </c>
      <c r="N232" s="2">
        <v>0</v>
      </c>
      <c r="O232" s="2">
        <v>964.54</v>
      </c>
      <c r="P232" s="4">
        <v>24458.68</v>
      </c>
      <c r="Q232" s="4">
        <v>38139.14</v>
      </c>
      <c r="R232" s="4">
        <v>21850.07</v>
      </c>
      <c r="S232" s="4">
        <v>10676.66</v>
      </c>
      <c r="T232" s="4">
        <v>1007.36</v>
      </c>
      <c r="U232" s="2">
        <v>0</v>
      </c>
      <c r="V232" s="2">
        <v>0</v>
      </c>
      <c r="W232" s="2">
        <v>0</v>
      </c>
      <c r="X232" s="4">
        <v>1564.89</v>
      </c>
      <c r="Y232" s="4">
        <v>36997.9</v>
      </c>
      <c r="Z232" s="4">
        <v>232978.64</v>
      </c>
      <c r="AA232" s="4">
        <v>274166.59999999998</v>
      </c>
      <c r="AB232" s="4">
        <v>172468.28</v>
      </c>
      <c r="AC232" s="4">
        <v>88406.25</v>
      </c>
      <c r="AD232" s="4">
        <v>225643.45</v>
      </c>
      <c r="AE232" s="2">
        <v>0</v>
      </c>
      <c r="AF232" s="4">
        <v>106623.47</v>
      </c>
      <c r="AG232" s="2">
        <v>504.05</v>
      </c>
      <c r="AH232" s="4">
        <v>168552.59</v>
      </c>
      <c r="AI232" s="2">
        <v>0</v>
      </c>
      <c r="AJ232" s="2">
        <v>0</v>
      </c>
      <c r="AK232" s="4">
        <v>783763.84</v>
      </c>
      <c r="AL232" s="2">
        <v>0</v>
      </c>
      <c r="AM232" s="4">
        <v>16374.25</v>
      </c>
      <c r="AN232" s="3">
        <f t="shared" si="12"/>
        <v>678508.64000000013</v>
      </c>
      <c r="AO232">
        <f t="shared" si="13"/>
        <v>1129322.46</v>
      </c>
      <c r="AP232">
        <f t="shared" si="14"/>
        <v>1075818.2</v>
      </c>
      <c r="AQ232" s="3">
        <f t="shared" si="15"/>
        <v>2883649.3</v>
      </c>
    </row>
    <row r="233" spans="1:43" x14ac:dyDescent="0.25">
      <c r="A233" s="2">
        <v>6</v>
      </c>
      <c r="B233" s="2">
        <v>2020</v>
      </c>
      <c r="C233" s="2">
        <v>3</v>
      </c>
      <c r="D233" s="4">
        <v>89765.28</v>
      </c>
      <c r="E233" s="4">
        <v>229630.45</v>
      </c>
      <c r="F233" s="4">
        <v>348307.52</v>
      </c>
      <c r="G233" s="2">
        <v>285.14999999999998</v>
      </c>
      <c r="H233" s="2">
        <v>868.31</v>
      </c>
      <c r="I233" s="2">
        <v>95.04</v>
      </c>
      <c r="J233" s="2">
        <v>287.45999999999998</v>
      </c>
      <c r="K233" s="2">
        <v>674.67</v>
      </c>
      <c r="L233" s="2">
        <v>566.45000000000005</v>
      </c>
      <c r="M233" s="4">
        <v>1131.81</v>
      </c>
      <c r="N233" s="2">
        <v>0</v>
      </c>
      <c r="O233" s="2">
        <v>964.54</v>
      </c>
      <c r="P233" s="4">
        <v>21786.93</v>
      </c>
      <c r="Q233" s="4">
        <v>36842.910000000003</v>
      </c>
      <c r="R233" s="4">
        <v>31165.54</v>
      </c>
      <c r="S233" s="4">
        <v>10531.94</v>
      </c>
      <c r="T233" s="4">
        <v>1113.73</v>
      </c>
      <c r="U233" s="2">
        <v>0</v>
      </c>
      <c r="V233" s="2">
        <v>0</v>
      </c>
      <c r="W233" s="2">
        <v>0</v>
      </c>
      <c r="X233" s="4">
        <v>1606.5</v>
      </c>
      <c r="Y233" s="4">
        <v>34637.42</v>
      </c>
      <c r="Z233" s="4">
        <v>225999.68</v>
      </c>
      <c r="AA233" s="4">
        <v>252204.22</v>
      </c>
      <c r="AB233" s="4">
        <v>163365.57999999999</v>
      </c>
      <c r="AC233" s="4">
        <v>93876.28</v>
      </c>
      <c r="AD233" s="4">
        <v>236079.26</v>
      </c>
      <c r="AE233" s="2">
        <v>0</v>
      </c>
      <c r="AF233" s="4">
        <v>103833.72</v>
      </c>
      <c r="AG233" s="2">
        <v>780.92</v>
      </c>
      <c r="AH233" s="4">
        <v>161017.04</v>
      </c>
      <c r="AI233" s="2">
        <v>0</v>
      </c>
      <c r="AJ233" s="2">
        <v>0</v>
      </c>
      <c r="AK233" s="4">
        <v>992180.92</v>
      </c>
      <c r="AL233" s="2">
        <v>0</v>
      </c>
      <c r="AM233" s="4">
        <v>12588</v>
      </c>
      <c r="AN233" s="3">
        <f t="shared" si="12"/>
        <v>671612.14000000013</v>
      </c>
      <c r="AO233">
        <f t="shared" si="13"/>
        <v>1110174.53</v>
      </c>
      <c r="AP233">
        <f t="shared" si="14"/>
        <v>1270400.6000000001</v>
      </c>
      <c r="AQ233" s="3">
        <f t="shared" si="15"/>
        <v>3052187.2700000005</v>
      </c>
    </row>
    <row r="234" spans="1:43" x14ac:dyDescent="0.25">
      <c r="A234" s="2">
        <v>6</v>
      </c>
      <c r="B234" s="2">
        <v>2020</v>
      </c>
      <c r="C234" s="2">
        <v>4</v>
      </c>
      <c r="D234" s="4">
        <v>88815.11</v>
      </c>
      <c r="E234" s="4">
        <v>219604.79</v>
      </c>
      <c r="F234" s="4">
        <v>327548.57</v>
      </c>
      <c r="G234" s="2">
        <v>285.14999999999998</v>
      </c>
      <c r="H234" s="2">
        <v>709.53</v>
      </c>
      <c r="I234" s="2">
        <v>97.31</v>
      </c>
      <c r="J234" s="2">
        <v>288.04000000000002</v>
      </c>
      <c r="K234" s="2">
        <v>471.56</v>
      </c>
      <c r="L234" s="2">
        <v>404.56</v>
      </c>
      <c r="M234" s="2">
        <v>583.74</v>
      </c>
      <c r="N234" s="2">
        <v>0</v>
      </c>
      <c r="O234" s="2">
        <v>971.59</v>
      </c>
      <c r="P234" s="4">
        <v>17512.689999999999</v>
      </c>
      <c r="Q234" s="4">
        <v>26454.78</v>
      </c>
      <c r="R234" s="4">
        <v>19343.669999999998</v>
      </c>
      <c r="S234" s="4">
        <v>7136.17</v>
      </c>
      <c r="T234" s="4">
        <v>1443.35</v>
      </c>
      <c r="U234" s="2">
        <v>0</v>
      </c>
      <c r="V234" s="2">
        <v>0</v>
      </c>
      <c r="W234" s="2">
        <v>0</v>
      </c>
      <c r="X234" s="4">
        <v>1376.27</v>
      </c>
      <c r="Y234" s="4">
        <v>26222.19</v>
      </c>
      <c r="Z234" s="4">
        <v>169637.53</v>
      </c>
      <c r="AA234" s="4">
        <v>177083.51999999999</v>
      </c>
      <c r="AB234" s="4">
        <v>122017.49</v>
      </c>
      <c r="AC234" s="4">
        <v>82495.22</v>
      </c>
      <c r="AD234" s="4">
        <v>194024.03</v>
      </c>
      <c r="AE234" s="2">
        <v>0</v>
      </c>
      <c r="AF234" s="4">
        <v>98608.61</v>
      </c>
      <c r="AG234" s="2">
        <v>0</v>
      </c>
      <c r="AH234" s="4">
        <v>214194.73</v>
      </c>
      <c r="AI234" s="2">
        <v>0</v>
      </c>
      <c r="AJ234" s="2">
        <v>0</v>
      </c>
      <c r="AK234" s="4">
        <v>937598.11</v>
      </c>
      <c r="AL234" s="2">
        <v>0</v>
      </c>
      <c r="AM234" s="4">
        <v>7844.97</v>
      </c>
      <c r="AN234" s="3">
        <f t="shared" si="12"/>
        <v>638808.36000000022</v>
      </c>
      <c r="AO234">
        <f t="shared" si="13"/>
        <v>845718.5</v>
      </c>
      <c r="AP234">
        <f t="shared" si="14"/>
        <v>1258246.42</v>
      </c>
      <c r="AQ234" s="3">
        <f t="shared" si="15"/>
        <v>2742773.2800000003</v>
      </c>
    </row>
    <row r="235" spans="1:43" x14ac:dyDescent="0.25">
      <c r="A235" s="2">
        <v>6</v>
      </c>
      <c r="B235" s="2">
        <v>2020</v>
      </c>
      <c r="C235" s="2">
        <v>5</v>
      </c>
      <c r="D235" s="4">
        <v>88174.86</v>
      </c>
      <c r="E235" s="4">
        <v>218321.87</v>
      </c>
      <c r="F235" s="4">
        <v>332516.74</v>
      </c>
      <c r="G235" s="2">
        <v>285.14999999999998</v>
      </c>
      <c r="H235" s="2">
        <v>655.89</v>
      </c>
      <c r="I235" s="2">
        <v>96.62</v>
      </c>
      <c r="J235" s="2">
        <v>287.25</v>
      </c>
      <c r="K235" s="2">
        <v>316.39</v>
      </c>
      <c r="L235" s="2">
        <v>394.76</v>
      </c>
      <c r="M235" s="2">
        <v>541.83000000000004</v>
      </c>
      <c r="N235" s="2">
        <v>0</v>
      </c>
      <c r="O235" s="2">
        <v>970.11</v>
      </c>
      <c r="P235" s="4">
        <v>17089.09</v>
      </c>
      <c r="Q235" s="4">
        <v>25562.52</v>
      </c>
      <c r="R235" s="4">
        <v>18436.099999999999</v>
      </c>
      <c r="S235" s="4">
        <v>6657.94</v>
      </c>
      <c r="T235" s="4">
        <v>1423.93</v>
      </c>
      <c r="U235" s="2">
        <v>0</v>
      </c>
      <c r="V235" s="2">
        <v>0</v>
      </c>
      <c r="W235" s="2">
        <v>0</v>
      </c>
      <c r="X235" s="4">
        <v>1640.08</v>
      </c>
      <c r="Y235" s="4">
        <v>23964.93</v>
      </c>
      <c r="Z235" s="4">
        <v>158316.01999999999</v>
      </c>
      <c r="AA235" s="4">
        <v>164029.5</v>
      </c>
      <c r="AB235" s="4">
        <v>130466.49</v>
      </c>
      <c r="AC235" s="4">
        <v>76562.600000000006</v>
      </c>
      <c r="AD235" s="4">
        <v>207609.23</v>
      </c>
      <c r="AE235" s="2">
        <v>0</v>
      </c>
      <c r="AF235" s="4">
        <v>99936.54</v>
      </c>
      <c r="AG235" s="2">
        <v>0</v>
      </c>
      <c r="AH235" s="4">
        <v>237608.8</v>
      </c>
      <c r="AI235" s="2">
        <v>0</v>
      </c>
      <c r="AJ235" s="2">
        <v>0</v>
      </c>
      <c r="AK235" s="4">
        <v>1002524.01</v>
      </c>
      <c r="AL235" s="2">
        <v>0</v>
      </c>
      <c r="AM235" s="4">
        <v>9580.49</v>
      </c>
      <c r="AN235" s="3">
        <f t="shared" si="12"/>
        <v>641591.36</v>
      </c>
      <c r="AO235">
        <f t="shared" si="13"/>
        <v>832728.53999999992</v>
      </c>
      <c r="AP235">
        <f t="shared" si="14"/>
        <v>1349649.84</v>
      </c>
      <c r="AQ235" s="3">
        <f t="shared" si="15"/>
        <v>2823969.74</v>
      </c>
    </row>
    <row r="236" spans="1:43" x14ac:dyDescent="0.25">
      <c r="A236" s="2">
        <v>6</v>
      </c>
      <c r="B236" s="2">
        <v>2020</v>
      </c>
      <c r="C236" s="2">
        <v>6</v>
      </c>
      <c r="D236" s="4">
        <v>87368.73</v>
      </c>
      <c r="E236" s="4">
        <v>215288.02</v>
      </c>
      <c r="F236" s="4">
        <v>332012.81</v>
      </c>
      <c r="G236" s="2">
        <v>494.26</v>
      </c>
      <c r="H236" s="2">
        <v>653.05999999999995</v>
      </c>
      <c r="I236" s="2">
        <v>100.23</v>
      </c>
      <c r="J236" s="2">
        <v>287.43</v>
      </c>
      <c r="K236" s="2">
        <v>391.84</v>
      </c>
      <c r="L236" s="2">
        <v>278.82</v>
      </c>
      <c r="M236" s="2">
        <v>539.89</v>
      </c>
      <c r="N236" s="2">
        <v>0</v>
      </c>
      <c r="O236" s="4">
        <v>1213.1099999999999</v>
      </c>
      <c r="P236" s="4">
        <v>16922.740000000002</v>
      </c>
      <c r="Q236" s="4">
        <v>28750.13</v>
      </c>
      <c r="R236" s="4">
        <v>19870.25</v>
      </c>
      <c r="S236" s="4">
        <v>6797.8</v>
      </c>
      <c r="T236" s="4">
        <v>2015.52</v>
      </c>
      <c r="U236" s="2">
        <v>0</v>
      </c>
      <c r="V236" s="2">
        <v>0</v>
      </c>
      <c r="W236" s="2">
        <v>0</v>
      </c>
      <c r="X236" s="4">
        <v>1532.8</v>
      </c>
      <c r="Y236" s="4">
        <v>24478.58</v>
      </c>
      <c r="Z236" s="4">
        <v>179019.9</v>
      </c>
      <c r="AA236" s="4">
        <v>181927.38</v>
      </c>
      <c r="AB236" s="4">
        <v>128928.2</v>
      </c>
      <c r="AC236" s="4">
        <v>77297.649999999994</v>
      </c>
      <c r="AD236" s="4">
        <v>185371.24</v>
      </c>
      <c r="AE236" s="2">
        <v>0</v>
      </c>
      <c r="AF236" s="4">
        <v>88779.33</v>
      </c>
      <c r="AG236" s="2">
        <v>0</v>
      </c>
      <c r="AH236" s="4">
        <v>127423.8</v>
      </c>
      <c r="AI236" s="2">
        <v>0</v>
      </c>
      <c r="AJ236" s="2">
        <v>0</v>
      </c>
      <c r="AK236" s="4">
        <v>886242.56</v>
      </c>
      <c r="AL236" s="2">
        <v>0</v>
      </c>
      <c r="AM236" s="4">
        <v>10163.56</v>
      </c>
      <c r="AN236" s="3">
        <f t="shared" si="12"/>
        <v>637415.09000000008</v>
      </c>
      <c r="AO236">
        <f t="shared" si="13"/>
        <v>854125.3</v>
      </c>
      <c r="AP236">
        <f t="shared" si="14"/>
        <v>1112609.25</v>
      </c>
      <c r="AQ236" s="3">
        <f t="shared" si="15"/>
        <v>2604149.64</v>
      </c>
    </row>
    <row r="237" spans="1:43" x14ac:dyDescent="0.25">
      <c r="A237" s="2">
        <v>6</v>
      </c>
      <c r="B237" s="2">
        <v>2020</v>
      </c>
      <c r="C237" s="2">
        <v>7</v>
      </c>
      <c r="D237" s="4">
        <v>86749.99</v>
      </c>
      <c r="E237" s="4">
        <v>214115.18</v>
      </c>
      <c r="F237" s="4">
        <v>334006.32</v>
      </c>
      <c r="G237" s="2">
        <v>401.83</v>
      </c>
      <c r="H237" s="2">
        <v>681.19</v>
      </c>
      <c r="I237" s="2">
        <v>-184.66</v>
      </c>
      <c r="J237" s="2">
        <v>286.67</v>
      </c>
      <c r="K237" s="2">
        <v>445.86</v>
      </c>
      <c r="L237" s="2">
        <v>266.57</v>
      </c>
      <c r="M237" s="2">
        <v>670.04</v>
      </c>
      <c r="N237" s="2">
        <v>0</v>
      </c>
      <c r="O237" s="2">
        <v>979.06</v>
      </c>
      <c r="P237" s="4">
        <v>16863.53</v>
      </c>
      <c r="Q237" s="4">
        <v>30397.75</v>
      </c>
      <c r="R237" s="4">
        <v>21592.87</v>
      </c>
      <c r="S237" s="4">
        <v>6478.48</v>
      </c>
      <c r="T237" s="4">
        <v>2246.2399999999998</v>
      </c>
      <c r="U237" s="2">
        <v>0</v>
      </c>
      <c r="V237" s="2">
        <v>0</v>
      </c>
      <c r="W237" s="2">
        <v>0</v>
      </c>
      <c r="X237" s="4">
        <v>1559.65</v>
      </c>
      <c r="Y237" s="4">
        <v>24367.89</v>
      </c>
      <c r="Z237" s="4">
        <v>182005.77</v>
      </c>
      <c r="AA237" s="4">
        <v>186527.71</v>
      </c>
      <c r="AB237" s="4">
        <v>132242.16</v>
      </c>
      <c r="AC237" s="4">
        <v>86522.47</v>
      </c>
      <c r="AD237" s="4">
        <v>224410.03</v>
      </c>
      <c r="AE237" s="2">
        <v>0</v>
      </c>
      <c r="AF237" s="4">
        <v>106057.45</v>
      </c>
      <c r="AG237" s="2">
        <v>345.43</v>
      </c>
      <c r="AH237" s="4">
        <v>204811.09</v>
      </c>
      <c r="AI237" s="2">
        <v>0</v>
      </c>
      <c r="AJ237" s="2">
        <v>0</v>
      </c>
      <c r="AK237" s="4">
        <v>798768.16</v>
      </c>
      <c r="AL237" s="2">
        <v>0</v>
      </c>
      <c r="AM237" s="4">
        <v>10017.84</v>
      </c>
      <c r="AN237" s="3">
        <f t="shared" si="12"/>
        <v>637438.98999999987</v>
      </c>
      <c r="AO237">
        <f t="shared" si="13"/>
        <v>916193.61</v>
      </c>
      <c r="AP237">
        <f t="shared" si="14"/>
        <v>1119999.97</v>
      </c>
      <c r="AQ237" s="3">
        <f t="shared" si="15"/>
        <v>2673632.5699999998</v>
      </c>
    </row>
    <row r="238" spans="1:43" x14ac:dyDescent="0.25">
      <c r="A238" s="2">
        <v>6</v>
      </c>
      <c r="B238" s="2">
        <v>2020</v>
      </c>
      <c r="C238" s="2">
        <v>8</v>
      </c>
      <c r="D238" s="4">
        <v>85368.39</v>
      </c>
      <c r="E238" s="4">
        <v>210357.01</v>
      </c>
      <c r="F238" s="4">
        <v>330834.09999999998</v>
      </c>
      <c r="G238" s="2">
        <v>268.23</v>
      </c>
      <c r="H238" s="2">
        <v>608.52</v>
      </c>
      <c r="I238" s="2">
        <v>50.46</v>
      </c>
      <c r="J238" s="2">
        <v>287.04000000000002</v>
      </c>
      <c r="K238" s="2">
        <v>419.85</v>
      </c>
      <c r="L238" s="2">
        <v>247.13</v>
      </c>
      <c r="M238" s="2">
        <v>491.83</v>
      </c>
      <c r="N238" s="2">
        <v>0</v>
      </c>
      <c r="O238" s="2">
        <v>978.68</v>
      </c>
      <c r="P238" s="4">
        <v>16961.349999999999</v>
      </c>
      <c r="Q238" s="4">
        <v>29968.29</v>
      </c>
      <c r="R238" s="4">
        <v>19198.84</v>
      </c>
      <c r="S238" s="4">
        <v>13399.67</v>
      </c>
      <c r="T238" s="4">
        <v>2606.8000000000002</v>
      </c>
      <c r="U238" s="2">
        <v>0</v>
      </c>
      <c r="V238" s="2">
        <v>0</v>
      </c>
      <c r="W238" s="2">
        <v>0</v>
      </c>
      <c r="X238" s="4">
        <v>1495.02</v>
      </c>
      <c r="Y238" s="4">
        <v>23937.31</v>
      </c>
      <c r="Z238" s="4">
        <v>182373.53</v>
      </c>
      <c r="AA238" s="4">
        <v>184430.98</v>
      </c>
      <c r="AB238" s="4">
        <v>139995.54</v>
      </c>
      <c r="AC238" s="4">
        <v>91201.27</v>
      </c>
      <c r="AD238" s="4">
        <v>196634.72</v>
      </c>
      <c r="AE238" s="2">
        <v>0</v>
      </c>
      <c r="AF238" s="4">
        <v>94646.58</v>
      </c>
      <c r="AG238" s="2">
        <v>0</v>
      </c>
      <c r="AH238" s="4">
        <v>204057.56</v>
      </c>
      <c r="AI238" s="2">
        <v>0</v>
      </c>
      <c r="AJ238" s="2">
        <v>0</v>
      </c>
      <c r="AK238" s="4">
        <v>837421.43</v>
      </c>
      <c r="AL238" s="2">
        <v>0</v>
      </c>
      <c r="AM238" s="4">
        <v>10346.67</v>
      </c>
      <c r="AN238" s="3">
        <f t="shared" si="12"/>
        <v>628932.55999999994</v>
      </c>
      <c r="AO238">
        <f t="shared" si="13"/>
        <v>903182</v>
      </c>
      <c r="AP238">
        <f t="shared" si="14"/>
        <v>1146472.24</v>
      </c>
      <c r="AQ238" s="3">
        <f t="shared" si="15"/>
        <v>2678586.7999999998</v>
      </c>
    </row>
    <row r="239" spans="1:43" x14ac:dyDescent="0.25">
      <c r="A239" s="2">
        <v>6</v>
      </c>
      <c r="B239" s="2">
        <v>2020</v>
      </c>
      <c r="C239" s="2">
        <v>9</v>
      </c>
      <c r="D239" s="4">
        <v>85357.13</v>
      </c>
      <c r="E239" s="4">
        <v>209356.84</v>
      </c>
      <c r="F239" s="4">
        <v>335191.95</v>
      </c>
      <c r="G239" s="2">
        <v>285.14999999999998</v>
      </c>
      <c r="H239" s="2">
        <v>601.99</v>
      </c>
      <c r="I239" s="2">
        <v>35.1</v>
      </c>
      <c r="J239" s="2">
        <v>286.68</v>
      </c>
      <c r="K239" s="2">
        <v>391.16</v>
      </c>
      <c r="L239" s="2">
        <v>245.62</v>
      </c>
      <c r="M239" s="2">
        <v>578.75</v>
      </c>
      <c r="N239" s="2">
        <v>0</v>
      </c>
      <c r="O239" s="2">
        <v>978.81</v>
      </c>
      <c r="P239" s="4">
        <v>16618.18</v>
      </c>
      <c r="Q239" s="4">
        <v>30019.51</v>
      </c>
      <c r="R239" s="4">
        <v>19097.87</v>
      </c>
      <c r="S239" s="4">
        <v>9139.17</v>
      </c>
      <c r="T239" s="4">
        <v>2493.5100000000002</v>
      </c>
      <c r="U239" s="2">
        <v>0</v>
      </c>
      <c r="V239" s="2">
        <v>0</v>
      </c>
      <c r="W239" s="2">
        <v>0</v>
      </c>
      <c r="X239" s="4">
        <v>1460.68</v>
      </c>
      <c r="Y239" s="4">
        <v>24435.83</v>
      </c>
      <c r="Z239" s="4">
        <v>181626.29</v>
      </c>
      <c r="AA239" s="4">
        <v>187181.7</v>
      </c>
      <c r="AB239" s="4">
        <v>125162.14</v>
      </c>
      <c r="AC239" s="4">
        <v>75105.820000000007</v>
      </c>
      <c r="AD239" s="4">
        <v>197880.97</v>
      </c>
      <c r="AE239" s="2">
        <v>0</v>
      </c>
      <c r="AF239" s="4">
        <v>91624.54</v>
      </c>
      <c r="AG239" s="2">
        <v>870.92</v>
      </c>
      <c r="AH239" s="4">
        <v>202824.42</v>
      </c>
      <c r="AI239" s="2">
        <v>0</v>
      </c>
      <c r="AJ239" s="2">
        <v>0</v>
      </c>
      <c r="AK239" s="4">
        <v>845847.5</v>
      </c>
      <c r="AL239" s="2">
        <v>0</v>
      </c>
      <c r="AM239" s="4">
        <v>10398.67</v>
      </c>
      <c r="AN239" s="3">
        <f t="shared" si="12"/>
        <v>632330.37</v>
      </c>
      <c r="AO239">
        <f t="shared" si="13"/>
        <v>871200.48</v>
      </c>
      <c r="AP239">
        <f t="shared" si="14"/>
        <v>1151566.0499999998</v>
      </c>
      <c r="AQ239" s="3">
        <f t="shared" si="15"/>
        <v>2655096.9</v>
      </c>
    </row>
    <row r="240" spans="1:43" x14ac:dyDescent="0.25">
      <c r="A240" s="2">
        <v>6</v>
      </c>
      <c r="B240" s="2">
        <v>2020</v>
      </c>
      <c r="C240" s="2">
        <v>10</v>
      </c>
      <c r="D240" s="4">
        <v>86117.27</v>
      </c>
      <c r="E240" s="4">
        <v>211705.38</v>
      </c>
      <c r="F240" s="4">
        <v>349915.81</v>
      </c>
      <c r="G240" s="2">
        <v>285.14999999999998</v>
      </c>
      <c r="H240" s="2">
        <v>731.83</v>
      </c>
      <c r="I240" s="2">
        <v>48.64</v>
      </c>
      <c r="J240" s="2">
        <v>286.86</v>
      </c>
      <c r="K240" s="2">
        <v>391.74</v>
      </c>
      <c r="L240" s="2">
        <v>287.10000000000002</v>
      </c>
      <c r="M240" s="2">
        <v>613.35</v>
      </c>
      <c r="N240" s="2">
        <v>0</v>
      </c>
      <c r="O240" s="2">
        <v>977.29</v>
      </c>
      <c r="P240" s="4">
        <v>16564.54</v>
      </c>
      <c r="Q240" s="4">
        <v>30518.12</v>
      </c>
      <c r="R240" s="4">
        <v>19633.060000000001</v>
      </c>
      <c r="S240" s="4">
        <v>7202.14</v>
      </c>
      <c r="T240" s="4">
        <v>2361.2399999999998</v>
      </c>
      <c r="U240" s="2">
        <v>0</v>
      </c>
      <c r="V240" s="2">
        <v>0</v>
      </c>
      <c r="W240" s="2">
        <v>0</v>
      </c>
      <c r="X240" s="4">
        <v>1509.34</v>
      </c>
      <c r="Y240" s="4">
        <v>24724.51</v>
      </c>
      <c r="Z240" s="4">
        <v>181648.76</v>
      </c>
      <c r="AA240" s="4">
        <v>191851.89</v>
      </c>
      <c r="AB240" s="4">
        <v>128132.58</v>
      </c>
      <c r="AC240" s="4">
        <v>83556.66</v>
      </c>
      <c r="AD240" s="4">
        <v>191466.99</v>
      </c>
      <c r="AE240" s="2">
        <v>0</v>
      </c>
      <c r="AF240" s="4">
        <v>101996.46</v>
      </c>
      <c r="AG240" s="2">
        <v>764.29</v>
      </c>
      <c r="AH240" s="4">
        <v>199004.35</v>
      </c>
      <c r="AI240" s="2">
        <v>0</v>
      </c>
      <c r="AJ240" s="2">
        <v>0</v>
      </c>
      <c r="AK240" s="4">
        <v>838595.44</v>
      </c>
      <c r="AL240" s="2">
        <v>0</v>
      </c>
      <c r="AM240" s="4">
        <v>11791.92</v>
      </c>
      <c r="AN240" s="3">
        <f t="shared" si="12"/>
        <v>650383.12999999989</v>
      </c>
      <c r="AO240">
        <f t="shared" si="13"/>
        <v>880147.12</v>
      </c>
      <c r="AP240">
        <f t="shared" si="14"/>
        <v>1152152.46</v>
      </c>
      <c r="AQ240" s="3">
        <f t="shared" si="15"/>
        <v>2682682.71</v>
      </c>
    </row>
    <row r="241" spans="1:43" x14ac:dyDescent="0.25">
      <c r="A241" s="2">
        <v>6</v>
      </c>
      <c r="B241" s="2">
        <v>2020</v>
      </c>
      <c r="C241" s="2">
        <v>11</v>
      </c>
      <c r="D241" s="4">
        <v>86943.38</v>
      </c>
      <c r="E241" s="4">
        <v>214724.3</v>
      </c>
      <c r="F241" s="4">
        <v>363399.1</v>
      </c>
      <c r="G241" s="2">
        <v>304.16000000000003</v>
      </c>
      <c r="H241" s="2">
        <v>840.18</v>
      </c>
      <c r="I241" s="2">
        <v>48.21</v>
      </c>
      <c r="J241" s="2">
        <v>287.25</v>
      </c>
      <c r="K241" s="2">
        <v>388.63</v>
      </c>
      <c r="L241" s="2">
        <v>379.33</v>
      </c>
      <c r="M241" s="2">
        <v>699.55</v>
      </c>
      <c r="N241" s="2">
        <v>0</v>
      </c>
      <c r="O241" s="2">
        <v>974.27</v>
      </c>
      <c r="P241" s="4">
        <v>17250.330000000002</v>
      </c>
      <c r="Q241" s="4">
        <v>32554.05</v>
      </c>
      <c r="R241" s="4">
        <v>21286.51</v>
      </c>
      <c r="S241" s="4">
        <v>7636.99</v>
      </c>
      <c r="T241" s="4">
        <v>2429.84</v>
      </c>
      <c r="U241" s="4">
        <v>1169.1600000000001</v>
      </c>
      <c r="V241" s="2">
        <v>0</v>
      </c>
      <c r="W241" s="2">
        <v>0</v>
      </c>
      <c r="X241" s="4">
        <v>1456.67</v>
      </c>
      <c r="Y241" s="4">
        <v>25464.28</v>
      </c>
      <c r="Z241" s="4">
        <v>189036.72</v>
      </c>
      <c r="AA241" s="4">
        <v>201663.24</v>
      </c>
      <c r="AB241" s="4">
        <v>148518.57999999999</v>
      </c>
      <c r="AC241" s="4">
        <v>79572.850000000006</v>
      </c>
      <c r="AD241" s="4">
        <v>199241.17</v>
      </c>
      <c r="AE241" s="4">
        <v>3336.05</v>
      </c>
      <c r="AF241" s="4">
        <v>95024.05</v>
      </c>
      <c r="AG241" s="2">
        <v>305</v>
      </c>
      <c r="AH241" s="4">
        <v>225480.72</v>
      </c>
      <c r="AI241" s="2">
        <v>0</v>
      </c>
      <c r="AJ241" s="2">
        <v>0</v>
      </c>
      <c r="AK241" s="4">
        <v>793255.54</v>
      </c>
      <c r="AL241" s="2">
        <v>0</v>
      </c>
      <c r="AM241" s="4">
        <v>13412.95</v>
      </c>
      <c r="AN241" s="3">
        <f t="shared" si="12"/>
        <v>668014.09000000008</v>
      </c>
      <c r="AO241">
        <f t="shared" si="13"/>
        <v>928254.66</v>
      </c>
      <c r="AP241">
        <f t="shared" si="14"/>
        <v>1130814.31</v>
      </c>
      <c r="AQ241" s="3">
        <f t="shared" si="15"/>
        <v>2727083.06</v>
      </c>
    </row>
    <row r="242" spans="1:43" x14ac:dyDescent="0.25">
      <c r="A242" s="2">
        <v>6</v>
      </c>
      <c r="B242" s="2">
        <v>2020</v>
      </c>
      <c r="C242" s="2">
        <v>12</v>
      </c>
      <c r="D242" s="4">
        <v>90658.84</v>
      </c>
      <c r="E242" s="4">
        <v>230497.74</v>
      </c>
      <c r="F242" s="4">
        <v>406283.85</v>
      </c>
      <c r="G242" s="2">
        <v>323.17</v>
      </c>
      <c r="H242" s="2">
        <v>996.08</v>
      </c>
      <c r="I242" s="2">
        <v>49.55</v>
      </c>
      <c r="J242" s="2">
        <v>287.25</v>
      </c>
      <c r="K242" s="2">
        <v>484.4</v>
      </c>
      <c r="L242" s="2">
        <v>503.83</v>
      </c>
      <c r="M242" s="2">
        <v>372.71</v>
      </c>
      <c r="N242" s="2">
        <v>0</v>
      </c>
      <c r="O242" s="2">
        <v>987.7</v>
      </c>
      <c r="P242" s="4">
        <v>20045.04</v>
      </c>
      <c r="Q242" s="4">
        <v>40029.519999999997</v>
      </c>
      <c r="R242" s="4">
        <v>31673.57</v>
      </c>
      <c r="S242" s="4">
        <v>7312.19</v>
      </c>
      <c r="T242" s="4">
        <v>2122.34</v>
      </c>
      <c r="U242" s="2">
        <v>0</v>
      </c>
      <c r="V242" s="2">
        <v>0</v>
      </c>
      <c r="W242" s="2">
        <v>0</v>
      </c>
      <c r="X242" s="4">
        <v>1483.2</v>
      </c>
      <c r="Y242" s="4">
        <v>32293.89</v>
      </c>
      <c r="Z242" s="4">
        <v>217733.49</v>
      </c>
      <c r="AA242" s="4">
        <v>235137.19</v>
      </c>
      <c r="AB242" s="4">
        <v>156051.82999999999</v>
      </c>
      <c r="AC242" s="4">
        <v>82310.13</v>
      </c>
      <c r="AD242" s="4">
        <v>208760.4</v>
      </c>
      <c r="AE242" s="2">
        <v>0</v>
      </c>
      <c r="AF242" s="4">
        <v>109051.01</v>
      </c>
      <c r="AG242" s="2">
        <v>0</v>
      </c>
      <c r="AH242" s="4">
        <v>180451.94</v>
      </c>
      <c r="AI242" s="2">
        <v>0</v>
      </c>
      <c r="AJ242" s="2">
        <v>0</v>
      </c>
      <c r="AK242" s="4">
        <v>694396.48</v>
      </c>
      <c r="AL242" s="2">
        <v>0</v>
      </c>
      <c r="AM242" s="4">
        <v>16913.009999999998</v>
      </c>
      <c r="AN242" s="3">
        <f t="shared" si="12"/>
        <v>730457.41999999993</v>
      </c>
      <c r="AO242">
        <f t="shared" si="13"/>
        <v>1035940.4899999999</v>
      </c>
      <c r="AP242">
        <f t="shared" si="14"/>
        <v>1000812.44</v>
      </c>
      <c r="AQ242" s="3">
        <f t="shared" si="15"/>
        <v>2767210.3499999996</v>
      </c>
    </row>
    <row r="243" spans="1:43" x14ac:dyDescent="0.25">
      <c r="A243" s="2">
        <v>8</v>
      </c>
      <c r="B243" s="2">
        <v>2020</v>
      </c>
      <c r="C243" s="2">
        <v>1</v>
      </c>
      <c r="D243" s="4">
        <v>19619.71</v>
      </c>
      <c r="E243" s="4">
        <v>48824.31</v>
      </c>
      <c r="F243" s="4">
        <v>19220.04</v>
      </c>
      <c r="G243" s="2">
        <v>144.86000000000001</v>
      </c>
      <c r="H243" s="2">
        <v>308.06</v>
      </c>
      <c r="I243" s="2">
        <v>0</v>
      </c>
      <c r="J243" s="2">
        <v>0</v>
      </c>
      <c r="K243" s="2">
        <v>0</v>
      </c>
      <c r="L243" s="4">
        <v>1328.07</v>
      </c>
      <c r="M243" s="2">
        <v>0</v>
      </c>
      <c r="N243" s="2">
        <v>0</v>
      </c>
      <c r="O243" s="2">
        <v>565.41999999999996</v>
      </c>
      <c r="P243" s="4">
        <v>5144.51</v>
      </c>
      <c r="Q243" s="4">
        <v>6524.47</v>
      </c>
      <c r="R243" s="4">
        <v>1211.47</v>
      </c>
      <c r="S243" s="2">
        <v>0</v>
      </c>
      <c r="T243" s="2">
        <v>0</v>
      </c>
      <c r="U243" s="2">
        <v>0</v>
      </c>
      <c r="V243" s="2">
        <v>0</v>
      </c>
      <c r="W243" s="2">
        <v>0</v>
      </c>
      <c r="X243" s="2">
        <v>33.26</v>
      </c>
      <c r="Y243" s="4">
        <v>4205.8</v>
      </c>
      <c r="Z243" s="4">
        <v>41614.28</v>
      </c>
      <c r="AA243" s="4">
        <v>51507.040000000001</v>
      </c>
      <c r="AB243" s="4">
        <v>32692.12</v>
      </c>
      <c r="AC243" s="4">
        <v>36367.660000000003</v>
      </c>
      <c r="AD243" s="4">
        <v>91775.17</v>
      </c>
      <c r="AE243" s="2">
        <v>0</v>
      </c>
      <c r="AF243" s="4">
        <v>30171.88</v>
      </c>
      <c r="AG243" s="2">
        <v>0</v>
      </c>
      <c r="AH243" s="2">
        <v>0</v>
      </c>
      <c r="AI243" s="2">
        <v>0</v>
      </c>
      <c r="AJ243" s="2">
        <v>0</v>
      </c>
      <c r="AK243" s="4">
        <v>77368.06</v>
      </c>
      <c r="AL243" s="2">
        <v>0</v>
      </c>
      <c r="AM243" s="2">
        <v>0</v>
      </c>
      <c r="AN243" s="3">
        <f t="shared" si="12"/>
        <v>89445.05</v>
      </c>
      <c r="AO243">
        <f t="shared" si="13"/>
        <v>271641.2</v>
      </c>
      <c r="AP243">
        <f t="shared" si="14"/>
        <v>107539.94</v>
      </c>
      <c r="AQ243" s="3">
        <f t="shared" si="15"/>
        <v>468626.19</v>
      </c>
    </row>
    <row r="244" spans="1:43" x14ac:dyDescent="0.25">
      <c r="A244" s="2">
        <v>8</v>
      </c>
      <c r="B244" s="2">
        <v>2020</v>
      </c>
      <c r="C244" s="2">
        <v>2</v>
      </c>
      <c r="D244" s="4">
        <v>19375.59</v>
      </c>
      <c r="E244" s="4">
        <v>46983.65</v>
      </c>
      <c r="F244" s="4">
        <v>18342.47</v>
      </c>
      <c r="G244" s="2">
        <v>142.80000000000001</v>
      </c>
      <c r="H244" s="2">
        <v>343.38</v>
      </c>
      <c r="I244" s="2">
        <v>0</v>
      </c>
      <c r="J244" s="2">
        <v>0</v>
      </c>
      <c r="K244" s="2">
        <v>0</v>
      </c>
      <c r="L244" s="4">
        <v>1241.9100000000001</v>
      </c>
      <c r="M244" s="2">
        <v>0</v>
      </c>
      <c r="N244" s="2">
        <v>0</v>
      </c>
      <c r="O244" s="2">
        <v>567.58000000000004</v>
      </c>
      <c r="P244" s="4">
        <v>5025.97</v>
      </c>
      <c r="Q244" s="4">
        <v>6103.49</v>
      </c>
      <c r="R244" s="4">
        <v>2085.27</v>
      </c>
      <c r="S244" s="2">
        <v>208.74</v>
      </c>
      <c r="T244" s="2">
        <v>0</v>
      </c>
      <c r="U244" s="2">
        <v>0</v>
      </c>
      <c r="V244" s="2">
        <v>0</v>
      </c>
      <c r="W244" s="2">
        <v>0</v>
      </c>
      <c r="X244" s="2">
        <v>33.26</v>
      </c>
      <c r="Y244" s="4">
        <v>4895.49</v>
      </c>
      <c r="Z244" s="4">
        <v>41437.53</v>
      </c>
      <c r="AA244" s="4">
        <v>47868.93</v>
      </c>
      <c r="AB244" s="4">
        <v>37351.4</v>
      </c>
      <c r="AC244" s="4">
        <v>34748.410000000003</v>
      </c>
      <c r="AD244" s="4">
        <v>88522.94</v>
      </c>
      <c r="AE244" s="2">
        <v>0</v>
      </c>
      <c r="AF244" s="4">
        <v>33973.230000000003</v>
      </c>
      <c r="AG244" s="2">
        <v>0</v>
      </c>
      <c r="AH244" s="2">
        <v>0</v>
      </c>
      <c r="AI244" s="2">
        <v>0</v>
      </c>
      <c r="AJ244" s="2">
        <v>0</v>
      </c>
      <c r="AK244" s="4">
        <v>77684.36</v>
      </c>
      <c r="AL244" s="2">
        <v>0</v>
      </c>
      <c r="AM244" s="2">
        <v>0</v>
      </c>
      <c r="AN244" s="3">
        <f t="shared" si="12"/>
        <v>86429.800000000017</v>
      </c>
      <c r="AO244">
        <f t="shared" si="13"/>
        <v>268849.01</v>
      </c>
      <c r="AP244">
        <f t="shared" si="14"/>
        <v>111657.59</v>
      </c>
      <c r="AQ244" s="3">
        <f t="shared" si="15"/>
        <v>466936.4</v>
      </c>
    </row>
    <row r="245" spans="1:43" x14ac:dyDescent="0.25">
      <c r="A245" s="2">
        <v>8</v>
      </c>
      <c r="B245" s="2">
        <v>2020</v>
      </c>
      <c r="C245" s="2">
        <v>3</v>
      </c>
      <c r="D245" s="4">
        <v>18569.400000000001</v>
      </c>
      <c r="E245" s="4">
        <v>44636.77</v>
      </c>
      <c r="F245" s="4">
        <v>17401.400000000001</v>
      </c>
      <c r="G245" s="2">
        <v>128.53</v>
      </c>
      <c r="H245" s="2">
        <v>252.56</v>
      </c>
      <c r="I245" s="2">
        <v>0</v>
      </c>
      <c r="J245" s="2">
        <v>0</v>
      </c>
      <c r="K245" s="2">
        <v>0</v>
      </c>
      <c r="L245" s="2">
        <v>836.96</v>
      </c>
      <c r="M245" s="2">
        <v>0</v>
      </c>
      <c r="N245" s="2">
        <v>0</v>
      </c>
      <c r="O245" s="2">
        <v>585.38</v>
      </c>
      <c r="P245" s="4">
        <v>4738.01</v>
      </c>
      <c r="Q245" s="4">
        <v>5470.91</v>
      </c>
      <c r="R245" s="4">
        <v>1956.49</v>
      </c>
      <c r="S245" s="2">
        <v>188.36</v>
      </c>
      <c r="T245" s="2">
        <v>0</v>
      </c>
      <c r="U245" s="2">
        <v>0</v>
      </c>
      <c r="V245" s="2">
        <v>0</v>
      </c>
      <c r="W245" s="2">
        <v>0</v>
      </c>
      <c r="X245" s="2">
        <v>33.26</v>
      </c>
      <c r="Y245" s="4">
        <v>4175.7700000000004</v>
      </c>
      <c r="Z245" s="4">
        <v>38680.949999999997</v>
      </c>
      <c r="AA245" s="4">
        <v>43909.72</v>
      </c>
      <c r="AB245" s="4">
        <v>32544.04</v>
      </c>
      <c r="AC245" s="4">
        <v>33678.879999999997</v>
      </c>
      <c r="AD245" s="4">
        <v>91483.14</v>
      </c>
      <c r="AE245" s="2">
        <v>0</v>
      </c>
      <c r="AF245" s="4">
        <v>35615.800000000003</v>
      </c>
      <c r="AG245" s="2">
        <v>0</v>
      </c>
      <c r="AH245" s="2">
        <v>0</v>
      </c>
      <c r="AI245" s="2">
        <v>0</v>
      </c>
      <c r="AJ245" s="2">
        <v>0</v>
      </c>
      <c r="AK245" s="4">
        <v>77114.44</v>
      </c>
      <c r="AL245" s="2">
        <v>0</v>
      </c>
      <c r="AM245" s="2">
        <v>0</v>
      </c>
      <c r="AN245" s="3">
        <f t="shared" si="12"/>
        <v>81825.62000000001</v>
      </c>
      <c r="AO245">
        <f t="shared" si="13"/>
        <v>257444.91000000003</v>
      </c>
      <c r="AP245">
        <f t="shared" si="14"/>
        <v>112730.24000000001</v>
      </c>
      <c r="AQ245" s="3">
        <f t="shared" si="15"/>
        <v>452000.77</v>
      </c>
    </row>
    <row r="246" spans="1:43" x14ac:dyDescent="0.25">
      <c r="A246" s="2">
        <v>8</v>
      </c>
      <c r="B246" s="2">
        <v>2020</v>
      </c>
      <c r="C246" s="2">
        <v>4</v>
      </c>
      <c r="D246" s="4">
        <v>18644.96</v>
      </c>
      <c r="E246" s="4">
        <v>43501.04</v>
      </c>
      <c r="F246" s="4">
        <v>16846.099999999999</v>
      </c>
      <c r="G246" s="2">
        <v>133.07</v>
      </c>
      <c r="H246" s="2">
        <v>124.77</v>
      </c>
      <c r="I246" s="2">
        <v>0</v>
      </c>
      <c r="J246" s="2">
        <v>0</v>
      </c>
      <c r="K246" s="2">
        <v>0</v>
      </c>
      <c r="L246" s="2">
        <v>156.82</v>
      </c>
      <c r="M246" s="2">
        <v>0</v>
      </c>
      <c r="N246" s="2">
        <v>0</v>
      </c>
      <c r="O246" s="2">
        <v>628.57000000000005</v>
      </c>
      <c r="P246" s="4">
        <v>4706.76</v>
      </c>
      <c r="Q246" s="4">
        <v>5370.97</v>
      </c>
      <c r="R246" s="4">
        <v>1749.66</v>
      </c>
      <c r="S246" s="2">
        <v>752.7</v>
      </c>
      <c r="T246" s="2">
        <v>0</v>
      </c>
      <c r="U246" s="2">
        <v>0</v>
      </c>
      <c r="V246" s="2">
        <v>0</v>
      </c>
      <c r="W246" s="2">
        <v>0</v>
      </c>
      <c r="X246" s="2">
        <v>33.26</v>
      </c>
      <c r="Y246" s="4">
        <v>3191.08</v>
      </c>
      <c r="Z246" s="4">
        <v>32226.33</v>
      </c>
      <c r="AA246" s="4">
        <v>35796.5</v>
      </c>
      <c r="AB246" s="4">
        <v>32668.799999999999</v>
      </c>
      <c r="AC246" s="4">
        <v>31838.17</v>
      </c>
      <c r="AD246" s="4">
        <v>73748.259999999995</v>
      </c>
      <c r="AE246" s="2">
        <v>0</v>
      </c>
      <c r="AF246" s="4">
        <v>34945.07</v>
      </c>
      <c r="AG246" s="2">
        <v>0</v>
      </c>
      <c r="AH246" s="2">
        <v>0</v>
      </c>
      <c r="AI246" s="2">
        <v>0</v>
      </c>
      <c r="AJ246" s="2">
        <v>0</v>
      </c>
      <c r="AK246" s="4">
        <v>77750</v>
      </c>
      <c r="AL246" s="2">
        <v>0</v>
      </c>
      <c r="AM246" s="2">
        <v>0</v>
      </c>
      <c r="AN246" s="3">
        <f t="shared" si="12"/>
        <v>79406.760000000024</v>
      </c>
      <c r="AO246">
        <f t="shared" si="13"/>
        <v>222711.06</v>
      </c>
      <c r="AP246">
        <f t="shared" si="14"/>
        <v>112695.07</v>
      </c>
      <c r="AQ246" s="3">
        <f t="shared" si="15"/>
        <v>414812.89</v>
      </c>
    </row>
    <row r="247" spans="1:43" x14ac:dyDescent="0.25">
      <c r="A247" s="2">
        <v>8</v>
      </c>
      <c r="B247" s="2">
        <v>2020</v>
      </c>
      <c r="C247" s="2">
        <v>5</v>
      </c>
      <c r="D247" s="4">
        <v>18634.73</v>
      </c>
      <c r="E247" s="4">
        <v>44162.45</v>
      </c>
      <c r="F247" s="4">
        <v>17025.66</v>
      </c>
      <c r="G247" s="2">
        <v>134.80000000000001</v>
      </c>
      <c r="H247" s="2">
        <v>159.28</v>
      </c>
      <c r="I247" s="2">
        <v>0</v>
      </c>
      <c r="J247" s="2">
        <v>0</v>
      </c>
      <c r="K247" s="2">
        <v>0</v>
      </c>
      <c r="L247" s="2">
        <v>239.99</v>
      </c>
      <c r="M247" s="2">
        <v>0</v>
      </c>
      <c r="N247" s="2">
        <v>0</v>
      </c>
      <c r="O247" s="2">
        <v>598.67999999999995</v>
      </c>
      <c r="P247" s="4">
        <v>4515.18</v>
      </c>
      <c r="Q247" s="4">
        <v>5151.8100000000004</v>
      </c>
      <c r="R247" s="4">
        <v>1438.43</v>
      </c>
      <c r="S247" s="2">
        <v>692.75</v>
      </c>
      <c r="T247" s="2">
        <v>0</v>
      </c>
      <c r="U247" s="2">
        <v>0</v>
      </c>
      <c r="V247" s="2">
        <v>0</v>
      </c>
      <c r="W247" s="2">
        <v>0</v>
      </c>
      <c r="X247" s="2">
        <v>33.26</v>
      </c>
      <c r="Y247" s="4">
        <v>2908.05</v>
      </c>
      <c r="Z247" s="4">
        <v>29546.39</v>
      </c>
      <c r="AA247" s="4">
        <v>31929.7</v>
      </c>
      <c r="AB247" s="4">
        <v>34935.910000000003</v>
      </c>
      <c r="AC247" s="4">
        <v>33774.410000000003</v>
      </c>
      <c r="AD247" s="4">
        <v>73289.84</v>
      </c>
      <c r="AE247" s="2">
        <v>0</v>
      </c>
      <c r="AF247" s="4">
        <v>35347.519999999997</v>
      </c>
      <c r="AG247" s="2">
        <v>0</v>
      </c>
      <c r="AH247" s="2">
        <v>0</v>
      </c>
      <c r="AI247" s="2">
        <v>0</v>
      </c>
      <c r="AJ247" s="2">
        <v>0</v>
      </c>
      <c r="AK247" s="4">
        <v>77750</v>
      </c>
      <c r="AL247" s="2">
        <v>0</v>
      </c>
      <c r="AM247" s="2">
        <v>0</v>
      </c>
      <c r="AN247" s="3">
        <f t="shared" si="12"/>
        <v>80356.91</v>
      </c>
      <c r="AO247">
        <f t="shared" si="13"/>
        <v>218814.41</v>
      </c>
      <c r="AP247">
        <f t="shared" si="14"/>
        <v>113097.51999999999</v>
      </c>
      <c r="AQ247" s="3">
        <f t="shared" si="15"/>
        <v>412268.83999999997</v>
      </c>
    </row>
    <row r="248" spans="1:43" x14ac:dyDescent="0.25">
      <c r="A248" s="2">
        <v>8</v>
      </c>
      <c r="B248" s="2">
        <v>2020</v>
      </c>
      <c r="C248" s="2">
        <v>6</v>
      </c>
      <c r="D248" s="4">
        <v>18402.919999999998</v>
      </c>
      <c r="E248" s="4">
        <v>43825.8</v>
      </c>
      <c r="F248" s="4">
        <v>16319.88</v>
      </c>
      <c r="G248" s="2">
        <v>152.08000000000001</v>
      </c>
      <c r="H248" s="2">
        <v>83.15</v>
      </c>
      <c r="I248" s="2">
        <v>0</v>
      </c>
      <c r="J248" s="2">
        <v>0</v>
      </c>
      <c r="K248" s="2">
        <v>0</v>
      </c>
      <c r="L248" s="2">
        <v>220.93</v>
      </c>
      <c r="M248" s="2">
        <v>0</v>
      </c>
      <c r="N248" s="2">
        <v>0</v>
      </c>
      <c r="O248" s="2">
        <v>647.57000000000005</v>
      </c>
      <c r="P248" s="4">
        <v>4764.55</v>
      </c>
      <c r="Q248" s="4">
        <v>6667.14</v>
      </c>
      <c r="R248" s="4">
        <v>1717.34</v>
      </c>
      <c r="S248" s="2">
        <v>720.92</v>
      </c>
      <c r="T248" s="2">
        <v>0</v>
      </c>
      <c r="U248" s="2">
        <v>0</v>
      </c>
      <c r="V248" s="2">
        <v>0</v>
      </c>
      <c r="W248" s="2">
        <v>0</v>
      </c>
      <c r="X248" s="2">
        <v>33.26</v>
      </c>
      <c r="Y248" s="4">
        <v>2939.74</v>
      </c>
      <c r="Z248" s="4">
        <v>35578.58</v>
      </c>
      <c r="AA248" s="4">
        <v>39564.559999999998</v>
      </c>
      <c r="AB248" s="4">
        <v>31477.7</v>
      </c>
      <c r="AC248" s="4">
        <v>34254.57</v>
      </c>
      <c r="AD248" s="4">
        <v>75589.37</v>
      </c>
      <c r="AE248" s="2">
        <v>0</v>
      </c>
      <c r="AF248" s="4">
        <v>32864.730000000003</v>
      </c>
      <c r="AG248" s="2">
        <v>0</v>
      </c>
      <c r="AH248" s="2">
        <v>0</v>
      </c>
      <c r="AI248" s="2">
        <v>0</v>
      </c>
      <c r="AJ248" s="2">
        <v>0</v>
      </c>
      <c r="AK248" s="4">
        <v>77750</v>
      </c>
      <c r="AL248" s="2">
        <v>0</v>
      </c>
      <c r="AM248" s="2">
        <v>0</v>
      </c>
      <c r="AN248" s="3">
        <f t="shared" si="12"/>
        <v>79004.759999999995</v>
      </c>
      <c r="AO248">
        <f t="shared" si="13"/>
        <v>233955.3</v>
      </c>
      <c r="AP248">
        <f t="shared" si="14"/>
        <v>110614.73000000001</v>
      </c>
      <c r="AQ248" s="3">
        <f t="shared" si="15"/>
        <v>423574.79000000004</v>
      </c>
    </row>
    <row r="249" spans="1:43" x14ac:dyDescent="0.25">
      <c r="A249" s="2">
        <v>8</v>
      </c>
      <c r="B249" s="2">
        <v>2020</v>
      </c>
      <c r="C249" s="2">
        <v>7</v>
      </c>
      <c r="D249" s="4">
        <v>17912.09</v>
      </c>
      <c r="E249" s="4">
        <v>41873.589999999997</v>
      </c>
      <c r="F249" s="4">
        <v>15622.96</v>
      </c>
      <c r="G249" s="2">
        <v>152.08000000000001</v>
      </c>
      <c r="H249" s="2">
        <v>57.58</v>
      </c>
      <c r="I249" s="2">
        <v>0</v>
      </c>
      <c r="J249" s="2">
        <v>0</v>
      </c>
      <c r="K249" s="2">
        <v>0</v>
      </c>
      <c r="L249" s="2">
        <v>165.59</v>
      </c>
      <c r="M249" s="2">
        <v>0</v>
      </c>
      <c r="N249" s="2">
        <v>0</v>
      </c>
      <c r="O249" s="2">
        <v>652.88</v>
      </c>
      <c r="P249" s="4">
        <v>4556.33</v>
      </c>
      <c r="Q249" s="4">
        <v>5882.97</v>
      </c>
      <c r="R249" s="4">
        <v>2128.83</v>
      </c>
      <c r="S249" s="2">
        <v>621.96</v>
      </c>
      <c r="T249" s="2">
        <v>0</v>
      </c>
      <c r="U249" s="2">
        <v>901.78</v>
      </c>
      <c r="V249" s="2">
        <v>0</v>
      </c>
      <c r="W249" s="2">
        <v>0</v>
      </c>
      <c r="X249" s="2">
        <v>33.26</v>
      </c>
      <c r="Y249" s="4">
        <v>2619.64</v>
      </c>
      <c r="Z249" s="4">
        <v>31528.07</v>
      </c>
      <c r="AA249" s="4">
        <v>32651.64</v>
      </c>
      <c r="AB249" s="4">
        <v>29721.7</v>
      </c>
      <c r="AC249" s="4">
        <v>34637.300000000003</v>
      </c>
      <c r="AD249" s="4">
        <v>75648.289999999994</v>
      </c>
      <c r="AE249" s="2">
        <v>0</v>
      </c>
      <c r="AF249" s="4">
        <v>31071.53</v>
      </c>
      <c r="AG249" s="2">
        <v>0</v>
      </c>
      <c r="AH249" s="2">
        <v>0</v>
      </c>
      <c r="AI249" s="2">
        <v>0</v>
      </c>
      <c r="AJ249" s="2">
        <v>0</v>
      </c>
      <c r="AK249" s="4">
        <v>77750</v>
      </c>
      <c r="AL249" s="2">
        <v>0</v>
      </c>
      <c r="AM249" s="2">
        <v>0</v>
      </c>
      <c r="AN249" s="3">
        <f t="shared" si="12"/>
        <v>75783.889999999985</v>
      </c>
      <c r="AO249">
        <f t="shared" si="13"/>
        <v>221584.64999999997</v>
      </c>
      <c r="AP249">
        <f t="shared" si="14"/>
        <v>108821.53</v>
      </c>
      <c r="AQ249" s="3">
        <f t="shared" si="15"/>
        <v>406190.06999999995</v>
      </c>
    </row>
    <row r="250" spans="1:43" x14ac:dyDescent="0.25">
      <c r="A250" s="2">
        <v>8</v>
      </c>
      <c r="B250" s="2">
        <v>2020</v>
      </c>
      <c r="C250" s="2">
        <v>8</v>
      </c>
      <c r="D250" s="4">
        <v>18046.8</v>
      </c>
      <c r="E250" s="4">
        <v>42940.58</v>
      </c>
      <c r="F250" s="4">
        <v>16308.46</v>
      </c>
      <c r="G250" s="2">
        <v>152.08000000000001</v>
      </c>
      <c r="H250" s="2">
        <v>65.5</v>
      </c>
      <c r="I250" s="2">
        <v>0</v>
      </c>
      <c r="J250" s="2">
        <v>0</v>
      </c>
      <c r="K250" s="2">
        <v>0</v>
      </c>
      <c r="L250" s="2">
        <v>188.78</v>
      </c>
      <c r="M250" s="2">
        <v>0</v>
      </c>
      <c r="N250" s="2">
        <v>0</v>
      </c>
      <c r="O250" s="2">
        <v>641.4</v>
      </c>
      <c r="P250" s="4">
        <v>4806.8</v>
      </c>
      <c r="Q250" s="4">
        <v>6532.17</v>
      </c>
      <c r="R250" s="4">
        <v>3162.23</v>
      </c>
      <c r="S250" s="2">
        <v>862.64</v>
      </c>
      <c r="T250" s="2">
        <v>0</v>
      </c>
      <c r="U250" s="2">
        <v>18.5</v>
      </c>
      <c r="V250" s="2">
        <v>0</v>
      </c>
      <c r="W250" s="2">
        <v>0</v>
      </c>
      <c r="X250" s="2">
        <v>33.26</v>
      </c>
      <c r="Y250" s="4">
        <v>2743.42</v>
      </c>
      <c r="Z250" s="4">
        <v>34293.879999999997</v>
      </c>
      <c r="AA250" s="4">
        <v>38103.51</v>
      </c>
      <c r="AB250" s="4">
        <v>29869.57</v>
      </c>
      <c r="AC250" s="4">
        <v>37467.26</v>
      </c>
      <c r="AD250" s="4">
        <v>74776.94</v>
      </c>
      <c r="AE250" s="2">
        <v>0</v>
      </c>
      <c r="AF250" s="4">
        <v>25647.06</v>
      </c>
      <c r="AG250" s="2">
        <v>0</v>
      </c>
      <c r="AH250" s="2">
        <v>0</v>
      </c>
      <c r="AI250" s="2">
        <v>0</v>
      </c>
      <c r="AJ250" s="2">
        <v>0</v>
      </c>
      <c r="AK250" s="4">
        <v>77750</v>
      </c>
      <c r="AL250" s="2">
        <v>0</v>
      </c>
      <c r="AM250" s="2">
        <v>0</v>
      </c>
      <c r="AN250" s="3">
        <f t="shared" si="12"/>
        <v>77702.2</v>
      </c>
      <c r="AO250">
        <f t="shared" si="13"/>
        <v>233311.58000000002</v>
      </c>
      <c r="AP250">
        <f t="shared" si="14"/>
        <v>103397.06</v>
      </c>
      <c r="AQ250" s="3">
        <f t="shared" si="15"/>
        <v>414410.84</v>
      </c>
    </row>
    <row r="251" spans="1:43" x14ac:dyDescent="0.25">
      <c r="A251" s="2">
        <v>8</v>
      </c>
      <c r="B251" s="2">
        <v>2020</v>
      </c>
      <c r="C251" s="2">
        <v>9</v>
      </c>
      <c r="D251" s="4">
        <v>17987.88</v>
      </c>
      <c r="E251" s="4">
        <v>42797.279999999999</v>
      </c>
      <c r="F251" s="4">
        <v>15994.48</v>
      </c>
      <c r="G251" s="2">
        <v>152.08000000000001</v>
      </c>
      <c r="H251" s="2">
        <v>61.33</v>
      </c>
      <c r="I251" s="2">
        <v>0</v>
      </c>
      <c r="J251" s="2">
        <v>0</v>
      </c>
      <c r="K251" s="2">
        <v>0</v>
      </c>
      <c r="L251" s="2">
        <v>211.84</v>
      </c>
      <c r="M251" s="2">
        <v>0</v>
      </c>
      <c r="N251" s="2">
        <v>0</v>
      </c>
      <c r="O251" s="2">
        <v>598.67999999999995</v>
      </c>
      <c r="P251" s="4">
        <v>4780.62</v>
      </c>
      <c r="Q251" s="4">
        <v>6486.1</v>
      </c>
      <c r="R251" s="4">
        <v>1864.16</v>
      </c>
      <c r="S251" s="2">
        <v>663.94</v>
      </c>
      <c r="T251" s="2">
        <v>0</v>
      </c>
      <c r="U251" s="2">
        <v>0</v>
      </c>
      <c r="V251" s="2">
        <v>0</v>
      </c>
      <c r="W251" s="2">
        <v>0</v>
      </c>
      <c r="X251" s="2">
        <v>33.26</v>
      </c>
      <c r="Y251" s="4">
        <v>3204.6</v>
      </c>
      <c r="Z251" s="4">
        <v>35902.39</v>
      </c>
      <c r="AA251" s="4">
        <v>38613.58</v>
      </c>
      <c r="AB251" s="4">
        <v>31717.16</v>
      </c>
      <c r="AC251" s="4">
        <v>30746.48</v>
      </c>
      <c r="AD251" s="4">
        <v>71437.11</v>
      </c>
      <c r="AE251" s="2">
        <v>0</v>
      </c>
      <c r="AF251" s="4">
        <v>26501.9</v>
      </c>
      <c r="AG251" s="2">
        <v>0</v>
      </c>
      <c r="AH251" s="2">
        <v>0</v>
      </c>
      <c r="AI251" s="2">
        <v>0</v>
      </c>
      <c r="AJ251" s="2">
        <v>0</v>
      </c>
      <c r="AK251" s="4">
        <v>77750</v>
      </c>
      <c r="AL251" s="2">
        <v>0</v>
      </c>
      <c r="AM251" s="2">
        <v>0</v>
      </c>
      <c r="AN251" s="3">
        <f t="shared" si="12"/>
        <v>77204.89</v>
      </c>
      <c r="AO251">
        <f t="shared" si="13"/>
        <v>226048.08000000002</v>
      </c>
      <c r="AP251">
        <f t="shared" si="14"/>
        <v>104251.9</v>
      </c>
      <c r="AQ251" s="3">
        <f t="shared" si="15"/>
        <v>407504.87</v>
      </c>
    </row>
    <row r="252" spans="1:43" x14ac:dyDescent="0.25">
      <c r="A252" s="2">
        <v>8</v>
      </c>
      <c r="B252" s="2">
        <v>2020</v>
      </c>
      <c r="C252" s="2">
        <v>10</v>
      </c>
      <c r="D252" s="4">
        <v>18122.32</v>
      </c>
      <c r="E252" s="4">
        <v>42774.25</v>
      </c>
      <c r="F252" s="4">
        <v>16427.080000000002</v>
      </c>
      <c r="G252" s="2">
        <v>148.28</v>
      </c>
      <c r="H252" s="2">
        <v>68.510000000000005</v>
      </c>
      <c r="I252" s="2">
        <v>0</v>
      </c>
      <c r="J252" s="2">
        <v>0</v>
      </c>
      <c r="K252" s="2">
        <v>0</v>
      </c>
      <c r="L252" s="2">
        <v>345.06</v>
      </c>
      <c r="M252" s="2">
        <v>0</v>
      </c>
      <c r="N252" s="2">
        <v>0</v>
      </c>
      <c r="O252" s="2">
        <v>603.03</v>
      </c>
      <c r="P252" s="4">
        <v>4683.54</v>
      </c>
      <c r="Q252" s="4">
        <v>6059.36</v>
      </c>
      <c r="R252" s="4">
        <v>2388.0700000000002</v>
      </c>
      <c r="S252" s="2">
        <v>779.06</v>
      </c>
      <c r="T252" s="2">
        <v>0</v>
      </c>
      <c r="U252" s="2">
        <v>0</v>
      </c>
      <c r="V252" s="2">
        <v>0</v>
      </c>
      <c r="W252" s="2">
        <v>0</v>
      </c>
      <c r="X252" s="2">
        <v>33.26</v>
      </c>
      <c r="Y252" s="4">
        <v>3359.51</v>
      </c>
      <c r="Z252" s="4">
        <v>34889.89</v>
      </c>
      <c r="AA252" s="4">
        <v>36387.24</v>
      </c>
      <c r="AB252" s="4">
        <v>28889.69</v>
      </c>
      <c r="AC252" s="4">
        <v>36491.17</v>
      </c>
      <c r="AD252" s="4">
        <v>77787.399999999994</v>
      </c>
      <c r="AE252" s="2">
        <v>0</v>
      </c>
      <c r="AF252" s="4">
        <v>38575.040000000001</v>
      </c>
      <c r="AG252" s="2">
        <v>0</v>
      </c>
      <c r="AH252" s="2">
        <v>0</v>
      </c>
      <c r="AI252" s="2">
        <v>0</v>
      </c>
      <c r="AJ252" s="2">
        <v>0</v>
      </c>
      <c r="AK252" s="4">
        <v>77750</v>
      </c>
      <c r="AL252" s="2">
        <v>0</v>
      </c>
      <c r="AM252" s="2">
        <v>0</v>
      </c>
      <c r="AN252" s="3">
        <f t="shared" si="12"/>
        <v>77885.499999999985</v>
      </c>
      <c r="AO252">
        <f t="shared" si="13"/>
        <v>232351.22</v>
      </c>
      <c r="AP252">
        <f t="shared" si="14"/>
        <v>116325.04000000001</v>
      </c>
      <c r="AQ252" s="3">
        <f t="shared" si="15"/>
        <v>426561.76</v>
      </c>
    </row>
    <row r="253" spans="1:43" x14ac:dyDescent="0.25">
      <c r="A253" s="2">
        <v>8</v>
      </c>
      <c r="B253" s="2">
        <v>2020</v>
      </c>
      <c r="C253" s="2">
        <v>11</v>
      </c>
      <c r="D253" s="4">
        <v>18264.12</v>
      </c>
      <c r="E253" s="4">
        <v>43780.31</v>
      </c>
      <c r="F253" s="4">
        <v>16911.27</v>
      </c>
      <c r="G253" s="2">
        <v>154.4</v>
      </c>
      <c r="H253" s="2">
        <v>98.33</v>
      </c>
      <c r="I253" s="2">
        <v>0</v>
      </c>
      <c r="J253" s="2">
        <v>0</v>
      </c>
      <c r="K253" s="2">
        <v>0</v>
      </c>
      <c r="L253" s="2">
        <v>765.11</v>
      </c>
      <c r="M253" s="2">
        <v>0</v>
      </c>
      <c r="N253" s="2">
        <v>0</v>
      </c>
      <c r="O253" s="2">
        <v>604.41</v>
      </c>
      <c r="P253" s="4">
        <v>4790.82</v>
      </c>
      <c r="Q253" s="4">
        <v>6360.87</v>
      </c>
      <c r="R253" s="4">
        <v>2612.31</v>
      </c>
      <c r="S253" s="4">
        <v>2288.15</v>
      </c>
      <c r="T253" s="2">
        <v>0</v>
      </c>
      <c r="U253" s="2">
        <v>0</v>
      </c>
      <c r="V253" s="2">
        <v>0</v>
      </c>
      <c r="W253" s="2">
        <v>0</v>
      </c>
      <c r="X253" s="2">
        <v>33.26</v>
      </c>
      <c r="Y253" s="4">
        <v>3734.74</v>
      </c>
      <c r="Z253" s="4">
        <v>38226.449999999997</v>
      </c>
      <c r="AA253" s="4">
        <v>43779.94</v>
      </c>
      <c r="AB253" s="4">
        <v>31160.18</v>
      </c>
      <c r="AC253" s="4">
        <v>37008.269999999997</v>
      </c>
      <c r="AD253" s="4">
        <v>71349.08</v>
      </c>
      <c r="AE253" s="2">
        <v>0</v>
      </c>
      <c r="AF253" s="4">
        <v>31568.73</v>
      </c>
      <c r="AG253" s="2">
        <v>0</v>
      </c>
      <c r="AH253" s="2">
        <v>0</v>
      </c>
      <c r="AI253" s="2">
        <v>0</v>
      </c>
      <c r="AJ253" s="2">
        <v>0</v>
      </c>
      <c r="AK253" s="4">
        <v>77750</v>
      </c>
      <c r="AL253" s="2">
        <v>0</v>
      </c>
      <c r="AM253" s="2">
        <v>0</v>
      </c>
      <c r="AN253" s="3">
        <f t="shared" si="12"/>
        <v>79973.539999999994</v>
      </c>
      <c r="AO253">
        <f t="shared" si="13"/>
        <v>241948.47999999998</v>
      </c>
      <c r="AP253">
        <f t="shared" si="14"/>
        <v>109318.73</v>
      </c>
      <c r="AQ253" s="3">
        <f t="shared" si="15"/>
        <v>431240.74999999994</v>
      </c>
    </row>
    <row r="254" spans="1:43" x14ac:dyDescent="0.25">
      <c r="A254" s="2">
        <v>8</v>
      </c>
      <c r="B254" s="2">
        <v>2020</v>
      </c>
      <c r="C254" s="2">
        <v>12</v>
      </c>
      <c r="D254" s="4">
        <v>18785.07</v>
      </c>
      <c r="E254" s="4">
        <v>46072.33</v>
      </c>
      <c r="F254" s="4">
        <v>18711.97</v>
      </c>
      <c r="G254" s="2">
        <v>180.45</v>
      </c>
      <c r="H254" s="2">
        <v>247.17</v>
      </c>
      <c r="I254" s="2">
        <v>0</v>
      </c>
      <c r="J254" s="2">
        <v>0</v>
      </c>
      <c r="K254" s="2">
        <v>0</v>
      </c>
      <c r="L254" s="4">
        <v>1136.02</v>
      </c>
      <c r="M254" s="2">
        <v>0</v>
      </c>
      <c r="N254" s="2">
        <v>0</v>
      </c>
      <c r="O254" s="2">
        <v>598.67999999999995</v>
      </c>
      <c r="P254" s="4">
        <v>5019.3900000000003</v>
      </c>
      <c r="Q254" s="4">
        <v>5610.44</v>
      </c>
      <c r="R254" s="4">
        <v>2646.55</v>
      </c>
      <c r="S254" s="2">
        <v>-464.69</v>
      </c>
      <c r="T254" s="2">
        <v>0</v>
      </c>
      <c r="U254" s="4">
        <v>2473.88</v>
      </c>
      <c r="V254" s="2">
        <v>0</v>
      </c>
      <c r="W254" s="2">
        <v>0</v>
      </c>
      <c r="X254" s="2">
        <v>33.26</v>
      </c>
      <c r="Y254" s="4">
        <v>3677.99</v>
      </c>
      <c r="Z254" s="4">
        <v>39139.360000000001</v>
      </c>
      <c r="AA254" s="4">
        <v>42045.279999999999</v>
      </c>
      <c r="AB254" s="4">
        <v>28283.61</v>
      </c>
      <c r="AC254" s="4">
        <v>37667.040000000001</v>
      </c>
      <c r="AD254" s="4">
        <v>81259.37</v>
      </c>
      <c r="AE254" s="2">
        <v>0</v>
      </c>
      <c r="AF254" s="4">
        <v>34675.33</v>
      </c>
      <c r="AG254" s="2">
        <v>0</v>
      </c>
      <c r="AH254" s="2">
        <v>0</v>
      </c>
      <c r="AI254" s="2">
        <v>0</v>
      </c>
      <c r="AJ254" s="2">
        <v>0</v>
      </c>
      <c r="AK254" s="4">
        <v>77750</v>
      </c>
      <c r="AL254" s="2">
        <v>0</v>
      </c>
      <c r="AM254" s="2">
        <v>0</v>
      </c>
      <c r="AN254" s="3">
        <f t="shared" si="12"/>
        <v>85133.01</v>
      </c>
      <c r="AO254">
        <f t="shared" si="13"/>
        <v>247990.16</v>
      </c>
      <c r="AP254">
        <f t="shared" si="14"/>
        <v>112425.33</v>
      </c>
      <c r="AQ254" s="3">
        <f t="shared" si="15"/>
        <v>445548.5</v>
      </c>
    </row>
    <row r="255" spans="1:43" x14ac:dyDescent="0.25">
      <c r="A255" s="2">
        <v>9</v>
      </c>
      <c r="B255" s="2">
        <v>2020</v>
      </c>
      <c r="C255" s="2">
        <v>1</v>
      </c>
      <c r="D255" s="4">
        <v>21719.78</v>
      </c>
      <c r="E255" s="4">
        <v>70592.399999999994</v>
      </c>
      <c r="F255" s="4">
        <v>38476.89</v>
      </c>
      <c r="G255" s="2">
        <v>247.13</v>
      </c>
      <c r="H255" s="2">
        <v>780.59</v>
      </c>
      <c r="I255" s="2">
        <v>0</v>
      </c>
      <c r="J255" s="2">
        <v>0</v>
      </c>
      <c r="K255" s="4">
        <v>1756.01</v>
      </c>
      <c r="L255" s="4">
        <v>3151.63</v>
      </c>
      <c r="M255" s="4">
        <v>2225.9</v>
      </c>
      <c r="N255" s="2">
        <v>0</v>
      </c>
      <c r="O255" s="4">
        <v>1346.33</v>
      </c>
      <c r="P255" s="4">
        <v>14742.08</v>
      </c>
      <c r="Q255" s="4">
        <v>15915.51</v>
      </c>
      <c r="R255" s="4">
        <v>12206.97</v>
      </c>
      <c r="S255" s="2">
        <v>0</v>
      </c>
      <c r="T255" s="2">
        <v>0</v>
      </c>
      <c r="U255" s="2">
        <v>0</v>
      </c>
      <c r="V255" s="2">
        <v>0</v>
      </c>
      <c r="W255" s="2">
        <v>0</v>
      </c>
      <c r="X255" s="2">
        <v>190.35</v>
      </c>
      <c r="Y255" s="4">
        <v>7314.29</v>
      </c>
      <c r="Z255" s="4">
        <v>79394.78</v>
      </c>
      <c r="AA255" s="4">
        <v>115425.09</v>
      </c>
      <c r="AB255" s="4">
        <v>40975.129999999997</v>
      </c>
      <c r="AC255" s="4">
        <v>47507.97</v>
      </c>
      <c r="AD255" s="4">
        <v>32908.230000000003</v>
      </c>
      <c r="AE255" s="2">
        <v>0</v>
      </c>
      <c r="AF255" s="2">
        <v>0</v>
      </c>
      <c r="AG255" s="2">
        <v>0</v>
      </c>
      <c r="AH255" s="2">
        <v>0</v>
      </c>
      <c r="AI255" s="2">
        <v>0</v>
      </c>
      <c r="AJ255" s="2">
        <v>0</v>
      </c>
      <c r="AK255" s="2">
        <v>0</v>
      </c>
      <c r="AL255" s="2">
        <v>0</v>
      </c>
      <c r="AM255" s="2">
        <v>0</v>
      </c>
      <c r="AN255" s="3">
        <f t="shared" si="12"/>
        <v>138950.33000000002</v>
      </c>
      <c r="AO255">
        <f t="shared" si="13"/>
        <v>367926.73</v>
      </c>
      <c r="AP255">
        <f t="shared" si="14"/>
        <v>0</v>
      </c>
      <c r="AQ255" s="3">
        <f t="shared" si="15"/>
        <v>506877.06</v>
      </c>
    </row>
    <row r="256" spans="1:43" x14ac:dyDescent="0.25">
      <c r="A256" s="2">
        <v>9</v>
      </c>
      <c r="B256" s="2">
        <v>2020</v>
      </c>
      <c r="C256" s="2">
        <v>2</v>
      </c>
      <c r="D256" s="4">
        <v>21489.439999999999</v>
      </c>
      <c r="E256" s="4">
        <v>71372.59</v>
      </c>
      <c r="F256" s="4">
        <v>38508.1</v>
      </c>
      <c r="G256" s="2">
        <v>247.13</v>
      </c>
      <c r="H256" s="2">
        <v>636.65</v>
      </c>
      <c r="I256" s="2">
        <v>0</v>
      </c>
      <c r="J256" s="2">
        <v>0</v>
      </c>
      <c r="K256" s="4">
        <v>1647.21</v>
      </c>
      <c r="L256" s="4">
        <v>2701.76</v>
      </c>
      <c r="M256" s="4">
        <v>2141.7199999999998</v>
      </c>
      <c r="N256" s="2">
        <v>0</v>
      </c>
      <c r="O256" s="4">
        <v>1628.78</v>
      </c>
      <c r="P256" s="4">
        <v>14816.81</v>
      </c>
      <c r="Q256" s="4">
        <v>15010.57</v>
      </c>
      <c r="R256" s="4">
        <v>11664.82</v>
      </c>
      <c r="S256" s="2">
        <v>0</v>
      </c>
      <c r="T256" s="2">
        <v>0</v>
      </c>
      <c r="U256" s="2">
        <v>0</v>
      </c>
      <c r="V256" s="2">
        <v>0</v>
      </c>
      <c r="W256" s="2">
        <v>0</v>
      </c>
      <c r="X256" s="2">
        <v>300.77</v>
      </c>
      <c r="Y256" s="4">
        <v>7354.1</v>
      </c>
      <c r="Z256" s="4">
        <v>70495.14</v>
      </c>
      <c r="AA256" s="4">
        <v>106541</v>
      </c>
      <c r="AB256" s="4">
        <v>41430.379999999997</v>
      </c>
      <c r="AC256" s="4">
        <v>50685.919999999998</v>
      </c>
      <c r="AD256" s="4">
        <v>28678.400000000001</v>
      </c>
      <c r="AE256" s="2">
        <v>0</v>
      </c>
      <c r="AF256" s="2">
        <v>0</v>
      </c>
      <c r="AG256" s="2">
        <v>0</v>
      </c>
      <c r="AH256" s="2">
        <v>0</v>
      </c>
      <c r="AI256" s="2">
        <v>0</v>
      </c>
      <c r="AJ256" s="2">
        <v>0</v>
      </c>
      <c r="AK256" s="2">
        <v>0</v>
      </c>
      <c r="AL256" s="2">
        <v>0</v>
      </c>
      <c r="AM256" s="2">
        <v>0</v>
      </c>
      <c r="AN256" s="3">
        <f t="shared" si="12"/>
        <v>138744.6</v>
      </c>
      <c r="AO256">
        <f t="shared" si="13"/>
        <v>348606.69</v>
      </c>
      <c r="AP256">
        <f t="shared" si="14"/>
        <v>0</v>
      </c>
      <c r="AQ256" s="3">
        <f t="shared" si="15"/>
        <v>487351.29000000004</v>
      </c>
    </row>
    <row r="257" spans="1:43" x14ac:dyDescent="0.25">
      <c r="A257" s="2">
        <v>9</v>
      </c>
      <c r="B257" s="2">
        <v>2020</v>
      </c>
      <c r="C257" s="2">
        <v>3</v>
      </c>
      <c r="D257" s="4">
        <v>21298.23</v>
      </c>
      <c r="E257" s="4">
        <v>70070.039999999994</v>
      </c>
      <c r="F257" s="4">
        <v>36601.75</v>
      </c>
      <c r="G257" s="2">
        <v>247.13</v>
      </c>
      <c r="H257" s="2">
        <v>497.7</v>
      </c>
      <c r="I257" s="2">
        <v>0</v>
      </c>
      <c r="J257" s="2">
        <v>0</v>
      </c>
      <c r="K257" s="4">
        <v>1670.23</v>
      </c>
      <c r="L257" s="4">
        <v>2137.5500000000002</v>
      </c>
      <c r="M257" s="4">
        <v>1966.66</v>
      </c>
      <c r="N257" s="2">
        <v>0</v>
      </c>
      <c r="O257" s="4">
        <v>1634.73</v>
      </c>
      <c r="P257" s="4">
        <v>14123.59</v>
      </c>
      <c r="Q257" s="4">
        <v>15319.72</v>
      </c>
      <c r="R257" s="4">
        <v>11489.69</v>
      </c>
      <c r="S257" s="2">
        <v>0</v>
      </c>
      <c r="T257" s="2">
        <v>0</v>
      </c>
      <c r="U257" s="2">
        <v>0</v>
      </c>
      <c r="V257" s="2">
        <v>0</v>
      </c>
      <c r="W257" s="2">
        <v>0</v>
      </c>
      <c r="X257" s="4">
        <v>5435.88</v>
      </c>
      <c r="Y257" s="4">
        <v>7550.54</v>
      </c>
      <c r="Z257" s="4">
        <v>71147.7</v>
      </c>
      <c r="AA257" s="4">
        <v>102895.57</v>
      </c>
      <c r="AB257" s="4">
        <v>37474.35</v>
      </c>
      <c r="AC257" s="4">
        <v>49014.97</v>
      </c>
      <c r="AD257" s="4">
        <v>29086.31</v>
      </c>
      <c r="AE257" s="2">
        <v>0</v>
      </c>
      <c r="AF257" s="2">
        <v>0</v>
      </c>
      <c r="AG257" s="2">
        <v>0</v>
      </c>
      <c r="AH257" s="2">
        <v>0</v>
      </c>
      <c r="AI257" s="2">
        <v>0</v>
      </c>
      <c r="AJ257" s="2">
        <v>0</v>
      </c>
      <c r="AK257" s="2">
        <v>0</v>
      </c>
      <c r="AL257" s="2">
        <v>0</v>
      </c>
      <c r="AM257" s="2">
        <v>0</v>
      </c>
      <c r="AN257" s="3">
        <f t="shared" si="12"/>
        <v>134489.28999999998</v>
      </c>
      <c r="AO257">
        <f t="shared" si="13"/>
        <v>345173.05</v>
      </c>
      <c r="AP257">
        <f t="shared" si="14"/>
        <v>0</v>
      </c>
      <c r="AQ257" s="3">
        <f t="shared" si="15"/>
        <v>479662.33999999997</v>
      </c>
    </row>
    <row r="258" spans="1:43" x14ac:dyDescent="0.25">
      <c r="A258" s="2">
        <v>9</v>
      </c>
      <c r="B258" s="2">
        <v>2020</v>
      </c>
      <c r="C258" s="2">
        <v>4</v>
      </c>
      <c r="D258" s="4">
        <v>20182.259999999998</v>
      </c>
      <c r="E258" s="4">
        <v>66501.97</v>
      </c>
      <c r="F258" s="4">
        <v>33855.019999999997</v>
      </c>
      <c r="G258" s="2">
        <v>247.13</v>
      </c>
      <c r="H258" s="2">
        <v>380.39</v>
      </c>
      <c r="I258" s="2">
        <v>0</v>
      </c>
      <c r="J258" s="2">
        <v>0</v>
      </c>
      <c r="K258" s="4">
        <v>1415.37</v>
      </c>
      <c r="L258" s="4">
        <v>1443.14</v>
      </c>
      <c r="M258" s="4">
        <v>1500.64</v>
      </c>
      <c r="N258" s="2">
        <v>0</v>
      </c>
      <c r="O258" s="4">
        <v>1190.96</v>
      </c>
      <c r="P258" s="4">
        <v>12424.82</v>
      </c>
      <c r="Q258" s="4">
        <v>12492.79</v>
      </c>
      <c r="R258" s="4">
        <v>5542.32</v>
      </c>
      <c r="S258" s="2">
        <v>0</v>
      </c>
      <c r="T258" s="2">
        <v>0</v>
      </c>
      <c r="U258" s="2">
        <v>0</v>
      </c>
      <c r="V258" s="2">
        <v>0</v>
      </c>
      <c r="W258" s="2">
        <v>0</v>
      </c>
      <c r="X258" s="4">
        <v>1809.19</v>
      </c>
      <c r="Y258" s="4">
        <v>6108.16</v>
      </c>
      <c r="Z258" s="4">
        <v>55267.88</v>
      </c>
      <c r="AA258" s="4">
        <v>68544.53</v>
      </c>
      <c r="AB258" s="4">
        <v>27295.07</v>
      </c>
      <c r="AC258" s="4">
        <v>52800.38</v>
      </c>
      <c r="AD258" s="4">
        <v>25510.38</v>
      </c>
      <c r="AE258" s="2">
        <v>0</v>
      </c>
      <c r="AF258" s="2">
        <v>0</v>
      </c>
      <c r="AG258" s="2">
        <v>0</v>
      </c>
      <c r="AH258" s="2">
        <v>0</v>
      </c>
      <c r="AI258" s="2">
        <v>0</v>
      </c>
      <c r="AJ258" s="2">
        <v>0</v>
      </c>
      <c r="AK258" s="2">
        <v>0</v>
      </c>
      <c r="AL258" s="2">
        <v>0</v>
      </c>
      <c r="AM258" s="2">
        <v>0</v>
      </c>
      <c r="AN258" s="3">
        <f t="shared" si="12"/>
        <v>125525.92</v>
      </c>
      <c r="AO258">
        <f t="shared" si="13"/>
        <v>268986.48</v>
      </c>
      <c r="AP258">
        <f t="shared" si="14"/>
        <v>0</v>
      </c>
      <c r="AQ258" s="3">
        <f t="shared" si="15"/>
        <v>394512.39999999997</v>
      </c>
    </row>
    <row r="259" spans="1:43" x14ac:dyDescent="0.25">
      <c r="A259" s="2">
        <v>9</v>
      </c>
      <c r="B259" s="2">
        <v>2020</v>
      </c>
      <c r="C259" s="2">
        <v>5</v>
      </c>
      <c r="D259" s="4">
        <v>20365.88</v>
      </c>
      <c r="E259" s="4">
        <v>65626.759999999995</v>
      </c>
      <c r="F259" s="4">
        <v>34077.629999999997</v>
      </c>
      <c r="G259" s="2">
        <v>247.13</v>
      </c>
      <c r="H259" s="2">
        <v>388.49</v>
      </c>
      <c r="I259" s="2">
        <v>0</v>
      </c>
      <c r="J259" s="2">
        <v>0</v>
      </c>
      <c r="K259" s="4">
        <v>1351.44</v>
      </c>
      <c r="L259" s="4">
        <v>1665.19</v>
      </c>
      <c r="M259" s="2">
        <v>500.35</v>
      </c>
      <c r="N259" s="2">
        <v>0</v>
      </c>
      <c r="O259" s="2">
        <v>753.9</v>
      </c>
      <c r="P259" s="4">
        <v>11943.55</v>
      </c>
      <c r="Q259" s="4">
        <v>11407.37</v>
      </c>
      <c r="R259" s="4">
        <v>4425.63</v>
      </c>
      <c r="S259" s="2">
        <v>0</v>
      </c>
      <c r="T259" s="2">
        <v>0</v>
      </c>
      <c r="U259" s="2">
        <v>0</v>
      </c>
      <c r="V259" s="2">
        <v>0</v>
      </c>
      <c r="W259" s="2">
        <v>0</v>
      </c>
      <c r="X259" s="2">
        <v>260.5</v>
      </c>
      <c r="Y259" s="4">
        <v>5929.9</v>
      </c>
      <c r="Z259" s="4">
        <v>51150.81</v>
      </c>
      <c r="AA259" s="4">
        <v>58539.33</v>
      </c>
      <c r="AB259" s="4">
        <v>26699.94</v>
      </c>
      <c r="AC259" s="4">
        <v>41468.99</v>
      </c>
      <c r="AD259" s="4">
        <v>24278.51</v>
      </c>
      <c r="AE259" s="2">
        <v>0</v>
      </c>
      <c r="AF259" s="2">
        <v>0</v>
      </c>
      <c r="AG259" s="2">
        <v>0</v>
      </c>
      <c r="AH259" s="2">
        <v>0</v>
      </c>
      <c r="AI259" s="2">
        <v>0</v>
      </c>
      <c r="AJ259" s="2">
        <v>0</v>
      </c>
      <c r="AK259" s="2">
        <v>0</v>
      </c>
      <c r="AL259" s="2">
        <v>0</v>
      </c>
      <c r="AM259" s="2">
        <v>0</v>
      </c>
      <c r="AN259" s="3">
        <f t="shared" si="12"/>
        <v>124222.87000000001</v>
      </c>
      <c r="AO259">
        <f t="shared" si="13"/>
        <v>236858.43</v>
      </c>
      <c r="AP259">
        <f t="shared" si="14"/>
        <v>0</v>
      </c>
      <c r="AQ259" s="3">
        <f t="shared" si="15"/>
        <v>361081.3</v>
      </c>
    </row>
    <row r="260" spans="1:43" x14ac:dyDescent="0.25">
      <c r="A260" s="2">
        <v>9</v>
      </c>
      <c r="B260" s="2">
        <v>2020</v>
      </c>
      <c r="C260" s="2">
        <v>6</v>
      </c>
      <c r="D260" s="4">
        <v>20243.36</v>
      </c>
      <c r="E260" s="4">
        <v>65650.25</v>
      </c>
      <c r="F260" s="4">
        <v>33484.32</v>
      </c>
      <c r="G260" s="2">
        <v>247.13</v>
      </c>
      <c r="H260" s="2">
        <v>287.26</v>
      </c>
      <c r="I260" s="2">
        <v>0</v>
      </c>
      <c r="J260" s="2">
        <v>0</v>
      </c>
      <c r="K260" s="2">
        <v>963.59</v>
      </c>
      <c r="L260" s="4">
        <v>1524.23</v>
      </c>
      <c r="M260" s="2">
        <v>485.88</v>
      </c>
      <c r="N260" s="2">
        <v>0</v>
      </c>
      <c r="O260" s="2">
        <v>780.72</v>
      </c>
      <c r="P260" s="4">
        <v>12175.84</v>
      </c>
      <c r="Q260" s="4">
        <v>12537.62</v>
      </c>
      <c r="R260" s="4">
        <v>5689.69</v>
      </c>
      <c r="S260" s="2">
        <v>0</v>
      </c>
      <c r="T260" s="2">
        <v>0</v>
      </c>
      <c r="U260" s="2">
        <v>0</v>
      </c>
      <c r="V260" s="2">
        <v>0</v>
      </c>
      <c r="W260" s="2">
        <v>0</v>
      </c>
      <c r="X260" s="2">
        <v>166.3</v>
      </c>
      <c r="Y260" s="4">
        <v>6105.21</v>
      </c>
      <c r="Z260" s="4">
        <v>56897.24</v>
      </c>
      <c r="AA260" s="4">
        <v>70704.14</v>
      </c>
      <c r="AB260" s="4">
        <v>27606.6</v>
      </c>
      <c r="AC260" s="4">
        <v>55904.15</v>
      </c>
      <c r="AD260" s="4">
        <v>26669.51</v>
      </c>
      <c r="AE260" s="2">
        <v>0</v>
      </c>
      <c r="AF260" s="2">
        <v>0</v>
      </c>
      <c r="AG260" s="2">
        <v>0</v>
      </c>
      <c r="AH260" s="2">
        <v>0</v>
      </c>
      <c r="AI260" s="2">
        <v>0</v>
      </c>
      <c r="AJ260" s="2">
        <v>0</v>
      </c>
      <c r="AK260" s="2">
        <v>0</v>
      </c>
      <c r="AL260" s="2">
        <v>0</v>
      </c>
      <c r="AM260" s="2">
        <v>0</v>
      </c>
      <c r="AN260" s="3">
        <f t="shared" ref="AN260:AN323" si="16">SUM(D260:M260)</f>
        <v>122886.01999999999</v>
      </c>
      <c r="AO260">
        <f t="shared" ref="AO260:AO323" si="17">SUM(N260:AD260)</f>
        <v>275237.02</v>
      </c>
      <c r="AP260">
        <f t="shared" ref="AP260:AP323" si="18">SUM(AE260:AM260)</f>
        <v>0</v>
      </c>
      <c r="AQ260" s="3">
        <f t="shared" ref="AQ260:AQ323" si="19">SUM(AN260:AP260)</f>
        <v>398123.04000000004</v>
      </c>
    </row>
    <row r="261" spans="1:43" x14ac:dyDescent="0.25">
      <c r="A261" s="2">
        <v>9</v>
      </c>
      <c r="B261" s="2">
        <v>2020</v>
      </c>
      <c r="C261" s="2">
        <v>7</v>
      </c>
      <c r="D261" s="4">
        <v>19972.95</v>
      </c>
      <c r="E261" s="4">
        <v>65626.240000000005</v>
      </c>
      <c r="F261" s="4">
        <v>32965.65</v>
      </c>
      <c r="G261" s="2">
        <v>247.13</v>
      </c>
      <c r="H261" s="2">
        <v>185.78</v>
      </c>
      <c r="I261" s="2">
        <v>0</v>
      </c>
      <c r="J261" s="2">
        <v>0</v>
      </c>
      <c r="K261" s="2">
        <v>784.01</v>
      </c>
      <c r="L261" s="4">
        <v>1277.3900000000001</v>
      </c>
      <c r="M261" s="2">
        <v>594.6</v>
      </c>
      <c r="N261" s="2">
        <v>0</v>
      </c>
      <c r="O261" s="4">
        <v>1074.01</v>
      </c>
      <c r="P261" s="4">
        <v>11900.91</v>
      </c>
      <c r="Q261" s="4">
        <v>12898.86</v>
      </c>
      <c r="R261" s="4">
        <v>4916.0600000000004</v>
      </c>
      <c r="S261" s="2">
        <v>0</v>
      </c>
      <c r="T261" s="4">
        <v>4660.45</v>
      </c>
      <c r="U261" s="2">
        <v>0</v>
      </c>
      <c r="V261" s="2">
        <v>0</v>
      </c>
      <c r="W261" s="2">
        <v>0</v>
      </c>
      <c r="X261" s="2">
        <v>166.3</v>
      </c>
      <c r="Y261" s="4">
        <v>6208.81</v>
      </c>
      <c r="Z261" s="4">
        <v>57700.72</v>
      </c>
      <c r="AA261" s="4">
        <v>70268.73</v>
      </c>
      <c r="AB261" s="4">
        <v>25939.55</v>
      </c>
      <c r="AC261" s="4">
        <v>45675.43</v>
      </c>
      <c r="AD261" s="4">
        <v>27854.720000000001</v>
      </c>
      <c r="AE261" s="2">
        <v>0</v>
      </c>
      <c r="AF261" s="2">
        <v>0</v>
      </c>
      <c r="AG261" s="2">
        <v>0</v>
      </c>
      <c r="AH261" s="2">
        <v>0</v>
      </c>
      <c r="AI261" s="2">
        <v>0</v>
      </c>
      <c r="AJ261" s="2">
        <v>0</v>
      </c>
      <c r="AK261" s="2">
        <v>0</v>
      </c>
      <c r="AL261" s="2">
        <v>0</v>
      </c>
      <c r="AM261" s="2">
        <v>0</v>
      </c>
      <c r="AN261" s="3">
        <f t="shared" si="16"/>
        <v>121653.75</v>
      </c>
      <c r="AO261">
        <f t="shared" si="17"/>
        <v>269264.54999999993</v>
      </c>
      <c r="AP261">
        <f t="shared" si="18"/>
        <v>0</v>
      </c>
      <c r="AQ261" s="3">
        <f t="shared" si="19"/>
        <v>390918.29999999993</v>
      </c>
    </row>
    <row r="262" spans="1:43" x14ac:dyDescent="0.25">
      <c r="A262" s="2">
        <v>9</v>
      </c>
      <c r="B262" s="2">
        <v>2020</v>
      </c>
      <c r="C262" s="2">
        <v>8</v>
      </c>
      <c r="D262" s="4">
        <v>19915.53</v>
      </c>
      <c r="E262" s="4">
        <v>65375.48</v>
      </c>
      <c r="F262" s="4">
        <v>32894.629999999997</v>
      </c>
      <c r="G262" s="2">
        <v>323.17</v>
      </c>
      <c r="H262" s="2">
        <v>176.64</v>
      </c>
      <c r="I262" s="2">
        <v>0</v>
      </c>
      <c r="J262" s="2">
        <v>0</v>
      </c>
      <c r="K262" s="2">
        <v>774.14</v>
      </c>
      <c r="L262" s="4">
        <v>1321.37</v>
      </c>
      <c r="M262" s="2">
        <v>869.56</v>
      </c>
      <c r="N262" s="2">
        <v>0</v>
      </c>
      <c r="O262" s="4">
        <v>1212.31</v>
      </c>
      <c r="P262" s="4">
        <v>12271.19</v>
      </c>
      <c r="Q262" s="4">
        <v>12701.51</v>
      </c>
      <c r="R262" s="4">
        <v>6288.73</v>
      </c>
      <c r="S262" s="2">
        <v>0</v>
      </c>
      <c r="T262" s="4">
        <v>2258.52</v>
      </c>
      <c r="U262" s="4">
        <v>4955.1499999999996</v>
      </c>
      <c r="V262" s="2">
        <v>0</v>
      </c>
      <c r="W262" s="2">
        <v>0</v>
      </c>
      <c r="X262" s="2">
        <v>491.42</v>
      </c>
      <c r="Y262" s="4">
        <v>5918.55</v>
      </c>
      <c r="Z262" s="4">
        <v>58856.88</v>
      </c>
      <c r="AA262" s="4">
        <v>69423.520000000004</v>
      </c>
      <c r="AB262" s="4">
        <v>26067.23</v>
      </c>
      <c r="AC262" s="4">
        <v>50253.68</v>
      </c>
      <c r="AD262" s="4">
        <v>32679.119999999999</v>
      </c>
      <c r="AE262" s="2">
        <v>0</v>
      </c>
      <c r="AF262" s="2">
        <v>0</v>
      </c>
      <c r="AG262" s="2">
        <v>0</v>
      </c>
      <c r="AH262" s="2">
        <v>0</v>
      </c>
      <c r="AI262" s="2">
        <v>0</v>
      </c>
      <c r="AJ262" s="2">
        <v>0</v>
      </c>
      <c r="AK262" s="2">
        <v>0</v>
      </c>
      <c r="AL262" s="2">
        <v>0</v>
      </c>
      <c r="AM262" s="2">
        <v>0</v>
      </c>
      <c r="AN262" s="3">
        <f t="shared" si="16"/>
        <v>121650.52</v>
      </c>
      <c r="AO262">
        <f t="shared" si="17"/>
        <v>283377.81000000006</v>
      </c>
      <c r="AP262">
        <f t="shared" si="18"/>
        <v>0</v>
      </c>
      <c r="AQ262" s="3">
        <f t="shared" si="19"/>
        <v>405028.33000000007</v>
      </c>
    </row>
    <row r="263" spans="1:43" x14ac:dyDescent="0.25">
      <c r="A263" s="2">
        <v>9</v>
      </c>
      <c r="B263" s="2">
        <v>2020</v>
      </c>
      <c r="C263" s="2">
        <v>9</v>
      </c>
      <c r="D263" s="4">
        <v>19871.75</v>
      </c>
      <c r="E263" s="4">
        <v>65637.09</v>
      </c>
      <c r="F263" s="4">
        <v>32647.4</v>
      </c>
      <c r="G263" s="2">
        <v>266.14</v>
      </c>
      <c r="H263" s="2">
        <v>199.28</v>
      </c>
      <c r="I263" s="2">
        <v>0</v>
      </c>
      <c r="J263" s="2">
        <v>0</v>
      </c>
      <c r="K263" s="2">
        <v>875.66</v>
      </c>
      <c r="L263" s="4">
        <v>1321.42</v>
      </c>
      <c r="M263" s="2">
        <v>708.67</v>
      </c>
      <c r="N263" s="2">
        <v>0</v>
      </c>
      <c r="O263" s="4">
        <v>1449.95</v>
      </c>
      <c r="P263" s="4">
        <v>12341.51</v>
      </c>
      <c r="Q263" s="4">
        <v>12704.13</v>
      </c>
      <c r="R263" s="4">
        <v>7278.97</v>
      </c>
      <c r="S263" s="2">
        <v>0</v>
      </c>
      <c r="T263" s="2">
        <v>0</v>
      </c>
      <c r="U263" s="2">
        <v>0</v>
      </c>
      <c r="V263" s="2">
        <v>0</v>
      </c>
      <c r="W263" s="2">
        <v>0</v>
      </c>
      <c r="X263" s="2">
        <v>436.64</v>
      </c>
      <c r="Y263" s="4">
        <v>5620.19</v>
      </c>
      <c r="Z263" s="4">
        <v>57301.65</v>
      </c>
      <c r="AA263" s="4">
        <v>67647.28</v>
      </c>
      <c r="AB263" s="4">
        <v>25094.880000000001</v>
      </c>
      <c r="AC263" s="4">
        <v>48881.35</v>
      </c>
      <c r="AD263" s="4">
        <v>30099.200000000001</v>
      </c>
      <c r="AE263" s="2">
        <v>0</v>
      </c>
      <c r="AF263" s="2">
        <v>0</v>
      </c>
      <c r="AG263" s="2">
        <v>0</v>
      </c>
      <c r="AH263" s="2">
        <v>0</v>
      </c>
      <c r="AI263" s="2">
        <v>0</v>
      </c>
      <c r="AJ263" s="2">
        <v>0</v>
      </c>
      <c r="AK263" s="2">
        <v>0</v>
      </c>
      <c r="AL263" s="2">
        <v>0</v>
      </c>
      <c r="AM263" s="2">
        <v>0</v>
      </c>
      <c r="AN263" s="3">
        <f t="shared" si="16"/>
        <v>121527.40999999999</v>
      </c>
      <c r="AO263">
        <f t="shared" si="17"/>
        <v>268855.75</v>
      </c>
      <c r="AP263">
        <f t="shared" si="18"/>
        <v>0</v>
      </c>
      <c r="AQ263" s="3">
        <f t="shared" si="19"/>
        <v>390383.16</v>
      </c>
    </row>
    <row r="264" spans="1:43" x14ac:dyDescent="0.25">
      <c r="A264" s="2">
        <v>9</v>
      </c>
      <c r="B264" s="2">
        <v>2020</v>
      </c>
      <c r="C264" s="2">
        <v>10</v>
      </c>
      <c r="D264" s="4">
        <v>19863.810000000001</v>
      </c>
      <c r="E264" s="4">
        <v>66397.789999999994</v>
      </c>
      <c r="F264" s="4">
        <v>33046.269999999997</v>
      </c>
      <c r="G264" s="2">
        <v>285.14999999999998</v>
      </c>
      <c r="H264" s="2">
        <v>221.34</v>
      </c>
      <c r="I264" s="2">
        <v>0</v>
      </c>
      <c r="J264" s="2">
        <v>0</v>
      </c>
      <c r="K264" s="2">
        <v>991.48</v>
      </c>
      <c r="L264" s="4">
        <v>1514.03</v>
      </c>
      <c r="M264" s="2">
        <v>765.69</v>
      </c>
      <c r="N264" s="2">
        <v>0</v>
      </c>
      <c r="O264" s="4">
        <v>1577.69</v>
      </c>
      <c r="P264" s="4">
        <v>12797.65</v>
      </c>
      <c r="Q264" s="4">
        <v>13214.79</v>
      </c>
      <c r="R264" s="4">
        <v>7746.64</v>
      </c>
      <c r="S264" s="2">
        <v>0</v>
      </c>
      <c r="T264" s="2">
        <v>0</v>
      </c>
      <c r="U264" s="2">
        <v>0</v>
      </c>
      <c r="V264" s="2">
        <v>0</v>
      </c>
      <c r="W264" s="2">
        <v>0</v>
      </c>
      <c r="X264" s="4">
        <v>1004.75</v>
      </c>
      <c r="Y264" s="4">
        <v>5713.31</v>
      </c>
      <c r="Z264" s="4">
        <v>58397.99</v>
      </c>
      <c r="AA264" s="4">
        <v>71137.36</v>
      </c>
      <c r="AB264" s="4">
        <v>23485.84</v>
      </c>
      <c r="AC264" s="4">
        <v>48935.13</v>
      </c>
      <c r="AD264" s="4">
        <v>26876.94</v>
      </c>
      <c r="AE264" s="2">
        <v>0</v>
      </c>
      <c r="AF264" s="2">
        <v>0</v>
      </c>
      <c r="AG264" s="2">
        <v>0</v>
      </c>
      <c r="AH264" s="2">
        <v>0</v>
      </c>
      <c r="AI264" s="2">
        <v>0</v>
      </c>
      <c r="AJ264" s="2">
        <v>0</v>
      </c>
      <c r="AK264" s="2">
        <v>0</v>
      </c>
      <c r="AL264" s="2">
        <v>0</v>
      </c>
      <c r="AM264" s="2">
        <v>0</v>
      </c>
      <c r="AN264" s="3">
        <f t="shared" si="16"/>
        <v>123085.55999999998</v>
      </c>
      <c r="AO264">
        <f t="shared" si="17"/>
        <v>270888.08999999997</v>
      </c>
      <c r="AP264">
        <f t="shared" si="18"/>
        <v>0</v>
      </c>
      <c r="AQ264" s="3">
        <f t="shared" si="19"/>
        <v>393973.64999999997</v>
      </c>
    </row>
    <row r="265" spans="1:43" x14ac:dyDescent="0.25">
      <c r="A265" s="2">
        <v>9</v>
      </c>
      <c r="B265" s="2">
        <v>2020</v>
      </c>
      <c r="C265" s="2">
        <v>11</v>
      </c>
      <c r="D265" s="4">
        <v>20079.79</v>
      </c>
      <c r="E265" s="4">
        <v>67354.77</v>
      </c>
      <c r="F265" s="4">
        <v>33752.36</v>
      </c>
      <c r="G265" s="2">
        <v>285.14999999999998</v>
      </c>
      <c r="H265" s="2">
        <v>375.11</v>
      </c>
      <c r="I265" s="2">
        <v>0</v>
      </c>
      <c r="J265" s="2">
        <v>0</v>
      </c>
      <c r="K265" s="4">
        <v>1313.14</v>
      </c>
      <c r="L265" s="4">
        <v>1929.58</v>
      </c>
      <c r="M265" s="4">
        <v>1059.75</v>
      </c>
      <c r="N265" s="2">
        <v>0</v>
      </c>
      <c r="O265" s="4">
        <v>1693.11</v>
      </c>
      <c r="P265" s="4">
        <v>13115.41</v>
      </c>
      <c r="Q265" s="4">
        <v>13950.42</v>
      </c>
      <c r="R265" s="4">
        <v>8382.1200000000008</v>
      </c>
      <c r="S265" s="2">
        <v>0</v>
      </c>
      <c r="T265" s="4">
        <v>3172.82</v>
      </c>
      <c r="U265" s="2">
        <v>0</v>
      </c>
      <c r="V265" s="2">
        <v>0</v>
      </c>
      <c r="W265" s="2">
        <v>0</v>
      </c>
      <c r="X265" s="4">
        <v>1948</v>
      </c>
      <c r="Y265" s="4">
        <v>6269.11</v>
      </c>
      <c r="Z265" s="4">
        <v>62250.29</v>
      </c>
      <c r="AA265" s="4">
        <v>77813.61</v>
      </c>
      <c r="AB265" s="4">
        <v>35626.58</v>
      </c>
      <c r="AC265" s="4">
        <v>40558.54</v>
      </c>
      <c r="AD265" s="4">
        <v>23255.919999999998</v>
      </c>
      <c r="AE265" s="2">
        <v>0</v>
      </c>
      <c r="AF265" s="2">
        <v>0</v>
      </c>
      <c r="AG265" s="2">
        <v>0</v>
      </c>
      <c r="AH265" s="2">
        <v>0</v>
      </c>
      <c r="AI265" s="2">
        <v>0</v>
      </c>
      <c r="AJ265" s="2">
        <v>0</v>
      </c>
      <c r="AK265" s="2">
        <v>0</v>
      </c>
      <c r="AL265" s="2">
        <v>0</v>
      </c>
      <c r="AM265" s="2">
        <v>0</v>
      </c>
      <c r="AN265" s="3">
        <f t="shared" si="16"/>
        <v>126149.65</v>
      </c>
      <c r="AO265">
        <f t="shared" si="17"/>
        <v>288035.93</v>
      </c>
      <c r="AP265">
        <f t="shared" si="18"/>
        <v>0</v>
      </c>
      <c r="AQ265" s="3">
        <f t="shared" si="19"/>
        <v>414185.57999999996</v>
      </c>
    </row>
    <row r="266" spans="1:43" x14ac:dyDescent="0.25">
      <c r="A266" s="2">
        <v>9</v>
      </c>
      <c r="B266" s="2">
        <v>2020</v>
      </c>
      <c r="C266" s="2">
        <v>12</v>
      </c>
      <c r="D266" s="4">
        <v>20837.23</v>
      </c>
      <c r="E266" s="4">
        <v>71505.36</v>
      </c>
      <c r="F266" s="4">
        <v>37264.51</v>
      </c>
      <c r="G266" s="2">
        <v>285.14999999999998</v>
      </c>
      <c r="H266" s="2">
        <v>708.56</v>
      </c>
      <c r="I266" s="2">
        <v>0</v>
      </c>
      <c r="J266" s="2">
        <v>0</v>
      </c>
      <c r="K266" s="4">
        <v>1592.74</v>
      </c>
      <c r="L266" s="4">
        <v>2460.5500000000002</v>
      </c>
      <c r="M266" s="4">
        <v>1357.44</v>
      </c>
      <c r="N266" s="2">
        <v>0</v>
      </c>
      <c r="O266" s="4">
        <v>1439.91</v>
      </c>
      <c r="P266" s="4">
        <v>13886.13</v>
      </c>
      <c r="Q266" s="4">
        <v>14708.95</v>
      </c>
      <c r="R266" s="4">
        <v>10016.99</v>
      </c>
      <c r="S266" s="2">
        <v>0</v>
      </c>
      <c r="T266" s="2">
        <v>0</v>
      </c>
      <c r="U266" s="2">
        <v>0</v>
      </c>
      <c r="V266" s="2">
        <v>0</v>
      </c>
      <c r="W266" s="2">
        <v>0</v>
      </c>
      <c r="X266" s="4">
        <v>4142.7700000000004</v>
      </c>
      <c r="Y266" s="4">
        <v>6853.05</v>
      </c>
      <c r="Z266" s="4">
        <v>66950.05</v>
      </c>
      <c r="AA266" s="4">
        <v>88601.85</v>
      </c>
      <c r="AB266" s="4">
        <v>30684.89</v>
      </c>
      <c r="AC266" s="4">
        <v>55227.6</v>
      </c>
      <c r="AD266" s="4">
        <v>26170.080000000002</v>
      </c>
      <c r="AE266" s="2">
        <v>0</v>
      </c>
      <c r="AF266" s="2">
        <v>0</v>
      </c>
      <c r="AG266" s="2">
        <v>0</v>
      </c>
      <c r="AH266" s="2">
        <v>0</v>
      </c>
      <c r="AI266" s="2">
        <v>0</v>
      </c>
      <c r="AJ266" s="2">
        <v>0</v>
      </c>
      <c r="AK266" s="2">
        <v>0</v>
      </c>
      <c r="AL266" s="2">
        <v>0</v>
      </c>
      <c r="AM266" s="2">
        <v>0</v>
      </c>
      <c r="AN266" s="3">
        <f t="shared" si="16"/>
        <v>136011.53999999998</v>
      </c>
      <c r="AO266">
        <f t="shared" si="17"/>
        <v>318682.27</v>
      </c>
      <c r="AP266">
        <f t="shared" si="18"/>
        <v>0</v>
      </c>
      <c r="AQ266" s="3">
        <f t="shared" si="19"/>
        <v>454693.81</v>
      </c>
    </row>
    <row r="267" spans="1:43" x14ac:dyDescent="0.25">
      <c r="A267" s="2">
        <v>10</v>
      </c>
      <c r="B267" s="2">
        <v>2020</v>
      </c>
      <c r="C267" s="2">
        <v>1</v>
      </c>
      <c r="D267" s="4">
        <v>1538.98</v>
      </c>
      <c r="E267" s="4">
        <v>2257.77</v>
      </c>
      <c r="F267" s="2">
        <v>612.57000000000005</v>
      </c>
      <c r="G267" s="2">
        <v>0</v>
      </c>
      <c r="H267" s="2">
        <v>0</v>
      </c>
      <c r="I267" s="2">
        <v>0</v>
      </c>
      <c r="J267" s="2">
        <v>0</v>
      </c>
      <c r="K267" s="2">
        <v>0</v>
      </c>
      <c r="L267" s="2">
        <v>0</v>
      </c>
      <c r="M267" s="2">
        <v>0</v>
      </c>
      <c r="N267" s="2">
        <v>0</v>
      </c>
      <c r="O267" s="2">
        <v>37.99</v>
      </c>
      <c r="P267" s="4">
        <v>1288.47</v>
      </c>
      <c r="Q267" s="4">
        <v>1399.59</v>
      </c>
      <c r="R267" s="2">
        <v>0</v>
      </c>
      <c r="S267" s="2">
        <v>142.55000000000001</v>
      </c>
      <c r="T267" s="2">
        <v>0</v>
      </c>
      <c r="U267" s="2">
        <v>0</v>
      </c>
      <c r="V267" s="2">
        <v>0</v>
      </c>
      <c r="W267" s="2">
        <v>0</v>
      </c>
      <c r="X267" s="2">
        <v>0</v>
      </c>
      <c r="Y267" s="2">
        <v>612.59</v>
      </c>
      <c r="Z267" s="4">
        <v>6307.21</v>
      </c>
      <c r="AA267" s="4">
        <v>3562.55</v>
      </c>
      <c r="AB267" s="4">
        <v>9325.64</v>
      </c>
      <c r="AC267" s="2">
        <v>0</v>
      </c>
      <c r="AD267" s="4">
        <v>16215.76</v>
      </c>
      <c r="AE267" s="2">
        <v>0</v>
      </c>
      <c r="AF267" s="2">
        <v>0</v>
      </c>
      <c r="AG267" s="2">
        <v>0</v>
      </c>
      <c r="AH267" s="2">
        <v>0</v>
      </c>
      <c r="AI267" s="2">
        <v>0</v>
      </c>
      <c r="AJ267" s="2">
        <v>0</v>
      </c>
      <c r="AK267" s="2">
        <v>0</v>
      </c>
      <c r="AL267" s="2">
        <v>0</v>
      </c>
      <c r="AM267" s="2">
        <v>0</v>
      </c>
      <c r="AN267" s="3">
        <f t="shared" si="16"/>
        <v>4409.32</v>
      </c>
      <c r="AO267">
        <f t="shared" si="17"/>
        <v>38892.35</v>
      </c>
      <c r="AP267">
        <f t="shared" si="18"/>
        <v>0</v>
      </c>
      <c r="AQ267" s="3">
        <f t="shared" si="19"/>
        <v>43301.67</v>
      </c>
    </row>
    <row r="268" spans="1:43" x14ac:dyDescent="0.25">
      <c r="A268" s="2">
        <v>10</v>
      </c>
      <c r="B268" s="2">
        <v>2020</v>
      </c>
      <c r="C268" s="2">
        <v>2</v>
      </c>
      <c r="D268" s="4">
        <v>1572.36</v>
      </c>
      <c r="E268" s="4">
        <v>2263.69</v>
      </c>
      <c r="F268" s="2">
        <v>600.53</v>
      </c>
      <c r="G268" s="2">
        <v>0</v>
      </c>
      <c r="H268" s="2">
        <v>0</v>
      </c>
      <c r="I268" s="2">
        <v>0</v>
      </c>
      <c r="J268" s="2">
        <v>0</v>
      </c>
      <c r="K268" s="2">
        <v>0</v>
      </c>
      <c r="L268" s="2">
        <v>0</v>
      </c>
      <c r="M268" s="2">
        <v>0</v>
      </c>
      <c r="N268" s="2">
        <v>0</v>
      </c>
      <c r="O268" s="2">
        <v>36.479999999999997</v>
      </c>
      <c r="P268" s="4">
        <v>1265.1099999999999</v>
      </c>
      <c r="Q268" s="4">
        <v>1362.55</v>
      </c>
      <c r="R268" s="2">
        <v>0</v>
      </c>
      <c r="S268" s="2">
        <v>142.55000000000001</v>
      </c>
      <c r="T268" s="2">
        <v>0</v>
      </c>
      <c r="U268" s="2">
        <v>0</v>
      </c>
      <c r="V268" s="2">
        <v>0</v>
      </c>
      <c r="W268" s="2">
        <v>0</v>
      </c>
      <c r="X268" s="2">
        <v>0</v>
      </c>
      <c r="Y268" s="2">
        <v>650.69000000000005</v>
      </c>
      <c r="Z268" s="4">
        <v>6016.89</v>
      </c>
      <c r="AA268" s="4">
        <v>12472.24</v>
      </c>
      <c r="AB268" s="4">
        <v>11400.78</v>
      </c>
      <c r="AC268" s="2">
        <v>0</v>
      </c>
      <c r="AD268" s="4">
        <v>15216.54</v>
      </c>
      <c r="AE268" s="2">
        <v>0</v>
      </c>
      <c r="AF268" s="2">
        <v>0</v>
      </c>
      <c r="AG268" s="2">
        <v>0</v>
      </c>
      <c r="AH268" s="2">
        <v>0</v>
      </c>
      <c r="AI268" s="2">
        <v>0</v>
      </c>
      <c r="AJ268" s="2">
        <v>0</v>
      </c>
      <c r="AK268" s="2">
        <v>0</v>
      </c>
      <c r="AL268" s="2">
        <v>0</v>
      </c>
      <c r="AM268" s="2">
        <v>0</v>
      </c>
      <c r="AN268" s="3">
        <f t="shared" si="16"/>
        <v>4436.58</v>
      </c>
      <c r="AO268">
        <f t="shared" si="17"/>
        <v>48563.83</v>
      </c>
      <c r="AP268">
        <f t="shared" si="18"/>
        <v>0</v>
      </c>
      <c r="AQ268" s="3">
        <f t="shared" si="19"/>
        <v>53000.41</v>
      </c>
    </row>
    <row r="269" spans="1:43" x14ac:dyDescent="0.25">
      <c r="A269" s="2">
        <v>10</v>
      </c>
      <c r="B269" s="2">
        <v>2020</v>
      </c>
      <c r="C269" s="2">
        <v>3</v>
      </c>
      <c r="D269" s="4">
        <v>1533.84</v>
      </c>
      <c r="E269" s="4">
        <v>2210.21</v>
      </c>
      <c r="F269" s="2">
        <v>576.15</v>
      </c>
      <c r="G269" s="2">
        <v>0</v>
      </c>
      <c r="H269" s="2">
        <v>0</v>
      </c>
      <c r="I269" s="2">
        <v>0</v>
      </c>
      <c r="J269" s="2">
        <v>0</v>
      </c>
      <c r="K269" s="2">
        <v>0</v>
      </c>
      <c r="L269" s="2">
        <v>0</v>
      </c>
      <c r="M269" s="2">
        <v>0</v>
      </c>
      <c r="N269" s="2">
        <v>0</v>
      </c>
      <c r="O269" s="2">
        <v>34.64</v>
      </c>
      <c r="P269" s="4">
        <v>1198.1500000000001</v>
      </c>
      <c r="Q269" s="4">
        <v>1361.79</v>
      </c>
      <c r="R269" s="2">
        <v>0</v>
      </c>
      <c r="S269" s="2">
        <v>142.55000000000001</v>
      </c>
      <c r="T269" s="2">
        <v>0</v>
      </c>
      <c r="U269" s="2">
        <v>0</v>
      </c>
      <c r="V269" s="2">
        <v>0</v>
      </c>
      <c r="W269" s="2">
        <v>0</v>
      </c>
      <c r="X269" s="2">
        <v>0</v>
      </c>
      <c r="Y269" s="2">
        <v>695.38</v>
      </c>
      <c r="Z269" s="4">
        <v>5651.27</v>
      </c>
      <c r="AA269" s="4">
        <v>6815.5</v>
      </c>
      <c r="AB269" s="4">
        <v>14376.1</v>
      </c>
      <c r="AC269" s="2">
        <v>0</v>
      </c>
      <c r="AD269" s="4">
        <v>14470.27</v>
      </c>
      <c r="AE269" s="2">
        <v>0</v>
      </c>
      <c r="AF269" s="2">
        <v>0</v>
      </c>
      <c r="AG269" s="2">
        <v>0</v>
      </c>
      <c r="AH269" s="2">
        <v>0</v>
      </c>
      <c r="AI269" s="2">
        <v>0</v>
      </c>
      <c r="AJ269" s="2">
        <v>0</v>
      </c>
      <c r="AK269" s="2">
        <v>0</v>
      </c>
      <c r="AL269" s="2">
        <v>0</v>
      </c>
      <c r="AM269" s="2">
        <v>0</v>
      </c>
      <c r="AN269" s="3">
        <f t="shared" si="16"/>
        <v>4320.2</v>
      </c>
      <c r="AO269">
        <f t="shared" si="17"/>
        <v>44745.65</v>
      </c>
      <c r="AP269">
        <f t="shared" si="18"/>
        <v>0</v>
      </c>
      <c r="AQ269" s="3">
        <f t="shared" si="19"/>
        <v>49065.85</v>
      </c>
    </row>
    <row r="270" spans="1:43" x14ac:dyDescent="0.25">
      <c r="A270" s="2">
        <v>10</v>
      </c>
      <c r="B270" s="2">
        <v>2020</v>
      </c>
      <c r="C270" s="2">
        <v>4</v>
      </c>
      <c r="D270" s="4">
        <v>1482.81</v>
      </c>
      <c r="E270" s="4">
        <v>2186.86</v>
      </c>
      <c r="F270" s="2">
        <v>537.99</v>
      </c>
      <c r="G270" s="2">
        <v>0</v>
      </c>
      <c r="H270" s="2">
        <v>0</v>
      </c>
      <c r="I270" s="2">
        <v>0</v>
      </c>
      <c r="J270" s="2">
        <v>0</v>
      </c>
      <c r="K270" s="2">
        <v>0</v>
      </c>
      <c r="L270" s="2">
        <v>0</v>
      </c>
      <c r="M270" s="2">
        <v>0</v>
      </c>
      <c r="N270" s="2">
        <v>0</v>
      </c>
      <c r="O270" s="2">
        <v>34.64</v>
      </c>
      <c r="P270" s="4">
        <v>1081.44</v>
      </c>
      <c r="Q270" s="4">
        <v>1120.94</v>
      </c>
      <c r="R270" s="2">
        <v>0</v>
      </c>
      <c r="S270" s="2">
        <v>170.29</v>
      </c>
      <c r="T270" s="2">
        <v>0</v>
      </c>
      <c r="U270" s="2">
        <v>0</v>
      </c>
      <c r="V270" s="2">
        <v>0</v>
      </c>
      <c r="W270" s="2">
        <v>0</v>
      </c>
      <c r="X270" s="2">
        <v>0</v>
      </c>
      <c r="Y270" s="2">
        <v>566.53</v>
      </c>
      <c r="Z270" s="4">
        <v>4375.6499999999996</v>
      </c>
      <c r="AA270" s="4">
        <v>5128.6000000000004</v>
      </c>
      <c r="AB270" s="4">
        <v>11921.47</v>
      </c>
      <c r="AC270" s="2">
        <v>0</v>
      </c>
      <c r="AD270" s="4">
        <v>11684.29</v>
      </c>
      <c r="AE270" s="2">
        <v>0</v>
      </c>
      <c r="AF270" s="2">
        <v>0</v>
      </c>
      <c r="AG270" s="2">
        <v>0</v>
      </c>
      <c r="AH270" s="2">
        <v>0</v>
      </c>
      <c r="AI270" s="2">
        <v>0</v>
      </c>
      <c r="AJ270" s="2">
        <v>0</v>
      </c>
      <c r="AK270" s="2">
        <v>0</v>
      </c>
      <c r="AL270" s="2">
        <v>0</v>
      </c>
      <c r="AM270" s="2">
        <v>0</v>
      </c>
      <c r="AN270" s="3">
        <f t="shared" si="16"/>
        <v>4207.66</v>
      </c>
      <c r="AO270">
        <f t="shared" si="17"/>
        <v>36083.85</v>
      </c>
      <c r="AP270">
        <f t="shared" si="18"/>
        <v>0</v>
      </c>
      <c r="AQ270" s="3">
        <f t="shared" si="19"/>
        <v>40291.509999999995</v>
      </c>
    </row>
    <row r="271" spans="1:43" x14ac:dyDescent="0.25">
      <c r="A271" s="2">
        <v>10</v>
      </c>
      <c r="B271" s="2">
        <v>2020</v>
      </c>
      <c r="C271" s="2">
        <v>5</v>
      </c>
      <c r="D271" s="4">
        <v>1487.2</v>
      </c>
      <c r="E271" s="4">
        <v>2129.36</v>
      </c>
      <c r="F271" s="2">
        <v>524.54</v>
      </c>
      <c r="G271" s="2">
        <v>0</v>
      </c>
      <c r="H271" s="2">
        <v>0</v>
      </c>
      <c r="I271" s="2">
        <v>0</v>
      </c>
      <c r="J271" s="2">
        <v>0</v>
      </c>
      <c r="K271" s="2">
        <v>0</v>
      </c>
      <c r="L271" s="2">
        <v>0</v>
      </c>
      <c r="M271" s="2">
        <v>0</v>
      </c>
      <c r="N271" s="2">
        <v>0</v>
      </c>
      <c r="O271" s="2">
        <v>35.03</v>
      </c>
      <c r="P271" s="4">
        <v>1114.1199999999999</v>
      </c>
      <c r="Q271" s="4">
        <v>1011.41</v>
      </c>
      <c r="R271" s="2">
        <v>277.01</v>
      </c>
      <c r="S271" s="2">
        <v>179.07</v>
      </c>
      <c r="T271" s="2">
        <v>0</v>
      </c>
      <c r="U271" s="2">
        <v>0</v>
      </c>
      <c r="V271" s="2">
        <v>0</v>
      </c>
      <c r="W271" s="2">
        <v>0</v>
      </c>
      <c r="X271" s="2">
        <v>0</v>
      </c>
      <c r="Y271" s="2">
        <v>559.25</v>
      </c>
      <c r="Z271" s="4">
        <v>4157.92</v>
      </c>
      <c r="AA271" s="4">
        <v>4183.16</v>
      </c>
      <c r="AB271" s="4">
        <v>11868.64</v>
      </c>
      <c r="AC271" s="2">
        <v>0</v>
      </c>
      <c r="AD271" s="4">
        <v>12447.23</v>
      </c>
      <c r="AE271" s="2">
        <v>0</v>
      </c>
      <c r="AF271" s="2">
        <v>0</v>
      </c>
      <c r="AG271" s="2">
        <v>0</v>
      </c>
      <c r="AH271" s="2">
        <v>0</v>
      </c>
      <c r="AI271" s="2">
        <v>0</v>
      </c>
      <c r="AJ271" s="2">
        <v>0</v>
      </c>
      <c r="AK271" s="2">
        <v>0</v>
      </c>
      <c r="AL271" s="2">
        <v>0</v>
      </c>
      <c r="AM271" s="2">
        <v>0</v>
      </c>
      <c r="AN271" s="3">
        <f t="shared" si="16"/>
        <v>4141.1000000000004</v>
      </c>
      <c r="AO271">
        <f t="shared" si="17"/>
        <v>35832.839999999997</v>
      </c>
      <c r="AP271">
        <f t="shared" si="18"/>
        <v>0</v>
      </c>
      <c r="AQ271" s="3">
        <f t="shared" si="19"/>
        <v>39973.939999999995</v>
      </c>
    </row>
    <row r="272" spans="1:43" x14ac:dyDescent="0.25">
      <c r="A272" s="2">
        <v>10</v>
      </c>
      <c r="B272" s="2">
        <v>2020</v>
      </c>
      <c r="C272" s="2">
        <v>6</v>
      </c>
      <c r="D272" s="4">
        <v>1471.34</v>
      </c>
      <c r="E272" s="4">
        <v>2124.89</v>
      </c>
      <c r="F272" s="2">
        <v>526.26</v>
      </c>
      <c r="G272" s="2">
        <v>0</v>
      </c>
      <c r="H272" s="2">
        <v>0</v>
      </c>
      <c r="I272" s="2">
        <v>0</v>
      </c>
      <c r="J272" s="2">
        <v>0</v>
      </c>
      <c r="K272" s="2">
        <v>0</v>
      </c>
      <c r="L272" s="2">
        <v>0</v>
      </c>
      <c r="M272" s="2">
        <v>0</v>
      </c>
      <c r="N272" s="2">
        <v>0</v>
      </c>
      <c r="O272" s="2">
        <v>35.39</v>
      </c>
      <c r="P272" s="4">
        <v>1088.54</v>
      </c>
      <c r="Q272" s="4">
        <v>1086.28</v>
      </c>
      <c r="R272" s="2">
        <v>301.60000000000002</v>
      </c>
      <c r="S272" s="2">
        <v>0</v>
      </c>
      <c r="T272" s="2">
        <v>0</v>
      </c>
      <c r="U272" s="2">
        <v>0</v>
      </c>
      <c r="V272" s="2">
        <v>0</v>
      </c>
      <c r="W272" s="2">
        <v>0</v>
      </c>
      <c r="X272" s="2">
        <v>0</v>
      </c>
      <c r="Y272" s="2">
        <v>541.33000000000004</v>
      </c>
      <c r="Z272" s="4">
        <v>4149.2</v>
      </c>
      <c r="AA272" s="4">
        <v>4409.78</v>
      </c>
      <c r="AB272" s="4">
        <v>14470.83</v>
      </c>
      <c r="AC272" s="2">
        <v>0</v>
      </c>
      <c r="AD272" s="4">
        <v>11783.9</v>
      </c>
      <c r="AE272" s="2">
        <v>0</v>
      </c>
      <c r="AF272" s="2">
        <v>0</v>
      </c>
      <c r="AG272" s="2">
        <v>0</v>
      </c>
      <c r="AH272" s="2">
        <v>0</v>
      </c>
      <c r="AI272" s="2">
        <v>0</v>
      </c>
      <c r="AJ272" s="2">
        <v>0</v>
      </c>
      <c r="AK272" s="2">
        <v>0</v>
      </c>
      <c r="AL272" s="2">
        <v>0</v>
      </c>
      <c r="AM272" s="2">
        <v>0</v>
      </c>
      <c r="AN272" s="3">
        <f t="shared" si="16"/>
        <v>4122.49</v>
      </c>
      <c r="AO272">
        <f t="shared" si="17"/>
        <v>37866.85</v>
      </c>
      <c r="AP272">
        <f t="shared" si="18"/>
        <v>0</v>
      </c>
      <c r="AQ272" s="3">
        <f t="shared" si="19"/>
        <v>41989.34</v>
      </c>
    </row>
    <row r="273" spans="1:43" x14ac:dyDescent="0.25">
      <c r="A273" s="2">
        <v>10</v>
      </c>
      <c r="B273" s="2">
        <v>2020</v>
      </c>
      <c r="C273" s="2">
        <v>7</v>
      </c>
      <c r="D273" s="4">
        <v>1488.41</v>
      </c>
      <c r="E273" s="4">
        <v>2128.25</v>
      </c>
      <c r="F273" s="2">
        <v>505.42</v>
      </c>
      <c r="G273" s="2">
        <v>0</v>
      </c>
      <c r="H273" s="2">
        <v>0</v>
      </c>
      <c r="I273" s="2">
        <v>0</v>
      </c>
      <c r="J273" s="2">
        <v>0</v>
      </c>
      <c r="K273" s="2">
        <v>0</v>
      </c>
      <c r="L273" s="2">
        <v>0</v>
      </c>
      <c r="M273" s="2">
        <v>0</v>
      </c>
      <c r="N273" s="2">
        <v>0</v>
      </c>
      <c r="O273" s="2">
        <v>36.090000000000003</v>
      </c>
      <c r="P273" s="4">
        <v>1133.51</v>
      </c>
      <c r="Q273" s="4">
        <v>1166.3399999999999</v>
      </c>
      <c r="R273" s="2">
        <v>321.36</v>
      </c>
      <c r="S273" s="2">
        <v>0</v>
      </c>
      <c r="T273" s="2">
        <v>0</v>
      </c>
      <c r="U273" s="2">
        <v>0</v>
      </c>
      <c r="V273" s="2">
        <v>0</v>
      </c>
      <c r="W273" s="2">
        <v>0</v>
      </c>
      <c r="X273" s="2">
        <v>0</v>
      </c>
      <c r="Y273" s="2">
        <v>495.23</v>
      </c>
      <c r="Z273" s="4">
        <v>4115.79</v>
      </c>
      <c r="AA273" s="4">
        <v>4678.42</v>
      </c>
      <c r="AB273" s="4">
        <v>13169.26</v>
      </c>
      <c r="AC273" s="2">
        <v>0</v>
      </c>
      <c r="AD273" s="4">
        <v>11420.62</v>
      </c>
      <c r="AE273" s="2">
        <v>0</v>
      </c>
      <c r="AF273" s="2">
        <v>0</v>
      </c>
      <c r="AG273" s="2">
        <v>0</v>
      </c>
      <c r="AH273" s="2">
        <v>0</v>
      </c>
      <c r="AI273" s="2">
        <v>0</v>
      </c>
      <c r="AJ273" s="2">
        <v>0</v>
      </c>
      <c r="AK273" s="2">
        <v>0</v>
      </c>
      <c r="AL273" s="2">
        <v>0</v>
      </c>
      <c r="AM273" s="2">
        <v>0</v>
      </c>
      <c r="AN273" s="3">
        <f t="shared" si="16"/>
        <v>4122.08</v>
      </c>
      <c r="AO273">
        <f t="shared" si="17"/>
        <v>36536.620000000003</v>
      </c>
      <c r="AP273">
        <f t="shared" si="18"/>
        <v>0</v>
      </c>
      <c r="AQ273" s="3">
        <f t="shared" si="19"/>
        <v>40658.700000000004</v>
      </c>
    </row>
    <row r="274" spans="1:43" x14ac:dyDescent="0.25">
      <c r="A274" s="2">
        <v>10</v>
      </c>
      <c r="B274" s="2">
        <v>2020</v>
      </c>
      <c r="C274" s="2">
        <v>8</v>
      </c>
      <c r="D274" s="4">
        <v>1409.31</v>
      </c>
      <c r="E274" s="4">
        <v>2023.38</v>
      </c>
      <c r="F274" s="2">
        <v>519.74</v>
      </c>
      <c r="G274" s="2">
        <v>0</v>
      </c>
      <c r="H274" s="2">
        <v>0</v>
      </c>
      <c r="I274" s="2">
        <v>0</v>
      </c>
      <c r="J274" s="2">
        <v>0</v>
      </c>
      <c r="K274" s="2">
        <v>0</v>
      </c>
      <c r="L274" s="2">
        <v>0</v>
      </c>
      <c r="M274" s="2">
        <v>0</v>
      </c>
      <c r="N274" s="2">
        <v>0</v>
      </c>
      <c r="O274" s="2">
        <v>36.090000000000003</v>
      </c>
      <c r="P274" s="2">
        <v>982.26</v>
      </c>
      <c r="Q274" s="4">
        <v>1071.48</v>
      </c>
      <c r="R274" s="2">
        <v>275.89999999999998</v>
      </c>
      <c r="S274" s="2">
        <v>0</v>
      </c>
      <c r="T274" s="2">
        <v>0</v>
      </c>
      <c r="U274" s="2">
        <v>0</v>
      </c>
      <c r="V274" s="2">
        <v>0</v>
      </c>
      <c r="W274" s="2">
        <v>0</v>
      </c>
      <c r="X274" s="2">
        <v>0</v>
      </c>
      <c r="Y274" s="2">
        <v>456.91</v>
      </c>
      <c r="Z274" s="4">
        <v>3750.62</v>
      </c>
      <c r="AA274" s="4">
        <v>3971.72</v>
      </c>
      <c r="AB274" s="4">
        <v>12342.7</v>
      </c>
      <c r="AC274" s="2">
        <v>0</v>
      </c>
      <c r="AD274" s="4">
        <v>11720.62</v>
      </c>
      <c r="AE274" s="2">
        <v>0</v>
      </c>
      <c r="AF274" s="2">
        <v>0</v>
      </c>
      <c r="AG274" s="2">
        <v>0</v>
      </c>
      <c r="AH274" s="2">
        <v>0</v>
      </c>
      <c r="AI274" s="2">
        <v>0</v>
      </c>
      <c r="AJ274" s="2">
        <v>0</v>
      </c>
      <c r="AK274" s="2">
        <v>0</v>
      </c>
      <c r="AL274" s="2">
        <v>0</v>
      </c>
      <c r="AM274" s="2">
        <v>0</v>
      </c>
      <c r="AN274" s="3">
        <f t="shared" si="16"/>
        <v>3952.4300000000003</v>
      </c>
      <c r="AO274">
        <f t="shared" si="17"/>
        <v>34608.300000000003</v>
      </c>
      <c r="AP274">
        <f t="shared" si="18"/>
        <v>0</v>
      </c>
      <c r="AQ274" s="3">
        <f t="shared" si="19"/>
        <v>38560.730000000003</v>
      </c>
    </row>
    <row r="275" spans="1:43" x14ac:dyDescent="0.25">
      <c r="A275" s="2">
        <v>10</v>
      </c>
      <c r="B275" s="2">
        <v>2020</v>
      </c>
      <c r="C275" s="2">
        <v>9</v>
      </c>
      <c r="D275" s="4">
        <v>1427.42</v>
      </c>
      <c r="E275" s="4">
        <v>2042.91</v>
      </c>
      <c r="F275" s="2">
        <v>516.61</v>
      </c>
      <c r="G275" s="2">
        <v>0</v>
      </c>
      <c r="H275" s="2">
        <v>0</v>
      </c>
      <c r="I275" s="2">
        <v>0</v>
      </c>
      <c r="J275" s="2">
        <v>0</v>
      </c>
      <c r="K275" s="2">
        <v>0</v>
      </c>
      <c r="L275" s="2">
        <v>0</v>
      </c>
      <c r="M275" s="2">
        <v>0</v>
      </c>
      <c r="N275" s="2">
        <v>0</v>
      </c>
      <c r="O275" s="2">
        <v>33.26</v>
      </c>
      <c r="P275" s="4">
        <v>1062.76</v>
      </c>
      <c r="Q275" s="4">
        <v>1159.49</v>
      </c>
      <c r="R275" s="2">
        <v>221.63</v>
      </c>
      <c r="S275" s="2">
        <v>0</v>
      </c>
      <c r="T275" s="2">
        <v>0</v>
      </c>
      <c r="U275" s="2">
        <v>0</v>
      </c>
      <c r="V275" s="2">
        <v>0</v>
      </c>
      <c r="W275" s="2">
        <v>0</v>
      </c>
      <c r="X275" s="2">
        <v>0</v>
      </c>
      <c r="Y275" s="2">
        <v>529.13</v>
      </c>
      <c r="Z275" s="4">
        <v>4173.92</v>
      </c>
      <c r="AA275" s="4">
        <v>4756.24</v>
      </c>
      <c r="AB275" s="4">
        <v>13987.93</v>
      </c>
      <c r="AC275" s="2">
        <v>0</v>
      </c>
      <c r="AD275" s="4">
        <v>11464.28</v>
      </c>
      <c r="AE275" s="2">
        <v>0</v>
      </c>
      <c r="AF275" s="2">
        <v>0</v>
      </c>
      <c r="AG275" s="2">
        <v>0</v>
      </c>
      <c r="AH275" s="2">
        <v>0</v>
      </c>
      <c r="AI275" s="2">
        <v>0</v>
      </c>
      <c r="AJ275" s="2">
        <v>0</v>
      </c>
      <c r="AK275" s="2">
        <v>0</v>
      </c>
      <c r="AL275" s="2">
        <v>0</v>
      </c>
      <c r="AM275" s="2">
        <v>0</v>
      </c>
      <c r="AN275" s="3">
        <f t="shared" si="16"/>
        <v>3986.94</v>
      </c>
      <c r="AO275">
        <f t="shared" si="17"/>
        <v>37388.639999999999</v>
      </c>
      <c r="AP275">
        <f t="shared" si="18"/>
        <v>0</v>
      </c>
      <c r="AQ275" s="3">
        <f t="shared" si="19"/>
        <v>41375.58</v>
      </c>
    </row>
    <row r="276" spans="1:43" x14ac:dyDescent="0.25">
      <c r="A276" s="2">
        <v>10</v>
      </c>
      <c r="B276" s="2">
        <v>2020</v>
      </c>
      <c r="C276" s="2">
        <v>10</v>
      </c>
      <c r="D276" s="4">
        <v>1289.5999999999999</v>
      </c>
      <c r="E276" s="4">
        <v>1845.9</v>
      </c>
      <c r="F276" s="2">
        <v>459.21</v>
      </c>
      <c r="G276" s="2">
        <v>0</v>
      </c>
      <c r="H276" s="2">
        <v>0</v>
      </c>
      <c r="I276" s="2">
        <v>0</v>
      </c>
      <c r="J276" s="2">
        <v>0</v>
      </c>
      <c r="K276" s="2">
        <v>0</v>
      </c>
      <c r="L276" s="2">
        <v>0</v>
      </c>
      <c r="M276" s="2">
        <v>0</v>
      </c>
      <c r="N276" s="2">
        <v>0</v>
      </c>
      <c r="O276" s="2">
        <v>33.26</v>
      </c>
      <c r="P276" s="2">
        <v>976.95</v>
      </c>
      <c r="Q276" s="2">
        <v>972.53</v>
      </c>
      <c r="R276" s="2">
        <v>159.54</v>
      </c>
      <c r="S276" s="2">
        <v>0</v>
      </c>
      <c r="T276" s="2">
        <v>0</v>
      </c>
      <c r="U276" s="2">
        <v>0</v>
      </c>
      <c r="V276" s="2">
        <v>0</v>
      </c>
      <c r="W276" s="2">
        <v>0</v>
      </c>
      <c r="X276" s="2">
        <v>0</v>
      </c>
      <c r="Y276" s="2">
        <v>472.83</v>
      </c>
      <c r="Z276" s="4">
        <v>3458.6</v>
      </c>
      <c r="AA276" s="4">
        <v>3362.42</v>
      </c>
      <c r="AB276" s="4">
        <v>11686.07</v>
      </c>
      <c r="AC276" s="2">
        <v>0</v>
      </c>
      <c r="AD276" s="4">
        <v>13389.34</v>
      </c>
      <c r="AE276" s="2">
        <v>0</v>
      </c>
      <c r="AF276" s="2">
        <v>0</v>
      </c>
      <c r="AG276" s="2">
        <v>0</v>
      </c>
      <c r="AH276" s="2">
        <v>0</v>
      </c>
      <c r="AI276" s="2">
        <v>0</v>
      </c>
      <c r="AJ276" s="2">
        <v>0</v>
      </c>
      <c r="AK276" s="2">
        <v>0</v>
      </c>
      <c r="AL276" s="2">
        <v>0</v>
      </c>
      <c r="AM276" s="2">
        <v>0</v>
      </c>
      <c r="AN276" s="3">
        <f t="shared" si="16"/>
        <v>3594.71</v>
      </c>
      <c r="AO276">
        <f t="shared" si="17"/>
        <v>34511.54</v>
      </c>
      <c r="AP276">
        <f t="shared" si="18"/>
        <v>0</v>
      </c>
      <c r="AQ276" s="3">
        <f t="shared" si="19"/>
        <v>38106.25</v>
      </c>
    </row>
    <row r="277" spans="1:43" x14ac:dyDescent="0.25">
      <c r="A277" s="2">
        <v>10</v>
      </c>
      <c r="B277" s="2">
        <v>2020</v>
      </c>
      <c r="C277" s="2">
        <v>11</v>
      </c>
      <c r="D277" s="4">
        <v>1448.93</v>
      </c>
      <c r="E277" s="4">
        <v>2129.9899999999998</v>
      </c>
      <c r="F277" s="2">
        <v>526.21</v>
      </c>
      <c r="G277" s="2">
        <v>0</v>
      </c>
      <c r="H277" s="2">
        <v>0</v>
      </c>
      <c r="I277" s="2">
        <v>0</v>
      </c>
      <c r="J277" s="2">
        <v>0</v>
      </c>
      <c r="K277" s="2">
        <v>0</v>
      </c>
      <c r="L277" s="2">
        <v>0</v>
      </c>
      <c r="M277" s="2">
        <v>0</v>
      </c>
      <c r="N277" s="2">
        <v>0</v>
      </c>
      <c r="O277" s="2">
        <v>33.94</v>
      </c>
      <c r="P277" s="4">
        <v>1112.05</v>
      </c>
      <c r="Q277" s="4">
        <v>1240.1300000000001</v>
      </c>
      <c r="R277" s="2">
        <v>327.24</v>
      </c>
      <c r="S277" s="2">
        <v>0</v>
      </c>
      <c r="T277" s="2">
        <v>0</v>
      </c>
      <c r="U277" s="2">
        <v>0</v>
      </c>
      <c r="V277" s="2">
        <v>0</v>
      </c>
      <c r="W277" s="2">
        <v>0</v>
      </c>
      <c r="X277" s="2">
        <v>0</v>
      </c>
      <c r="Y277" s="2">
        <v>588.51</v>
      </c>
      <c r="Z277" s="4">
        <v>4754.97</v>
      </c>
      <c r="AA277" s="4">
        <v>4310.1899999999996</v>
      </c>
      <c r="AB277" s="4">
        <v>15115.32</v>
      </c>
      <c r="AC277" s="2">
        <v>0</v>
      </c>
      <c r="AD277" s="4">
        <v>13587.56</v>
      </c>
      <c r="AE277" s="2">
        <v>0</v>
      </c>
      <c r="AF277" s="2">
        <v>0</v>
      </c>
      <c r="AG277" s="2">
        <v>0</v>
      </c>
      <c r="AH277" s="2">
        <v>0</v>
      </c>
      <c r="AI277" s="2">
        <v>0</v>
      </c>
      <c r="AJ277" s="2">
        <v>0</v>
      </c>
      <c r="AK277" s="2">
        <v>0</v>
      </c>
      <c r="AL277" s="2">
        <v>0</v>
      </c>
      <c r="AM277" s="2">
        <v>0</v>
      </c>
      <c r="AN277" s="3">
        <f t="shared" si="16"/>
        <v>4105.13</v>
      </c>
      <c r="AO277">
        <f t="shared" si="17"/>
        <v>41069.909999999996</v>
      </c>
      <c r="AP277">
        <f t="shared" si="18"/>
        <v>0</v>
      </c>
      <c r="AQ277" s="3">
        <f t="shared" si="19"/>
        <v>45175.039999999994</v>
      </c>
    </row>
    <row r="278" spans="1:43" x14ac:dyDescent="0.25">
      <c r="A278" s="2">
        <v>10</v>
      </c>
      <c r="B278" s="2">
        <v>2020</v>
      </c>
      <c r="C278" s="2">
        <v>12</v>
      </c>
      <c r="D278" s="4">
        <v>1525.95</v>
      </c>
      <c r="E278" s="4">
        <v>2245.52</v>
      </c>
      <c r="F278" s="2">
        <v>580.78</v>
      </c>
      <c r="G278" s="2">
        <v>0</v>
      </c>
      <c r="H278" s="2">
        <v>0</v>
      </c>
      <c r="I278" s="2">
        <v>0</v>
      </c>
      <c r="J278" s="2">
        <v>0</v>
      </c>
      <c r="K278" s="2">
        <v>0</v>
      </c>
      <c r="L278" s="2">
        <v>0</v>
      </c>
      <c r="M278" s="2">
        <v>0</v>
      </c>
      <c r="N278" s="2">
        <v>0</v>
      </c>
      <c r="O278" s="2">
        <v>36.93</v>
      </c>
      <c r="P278" s="4">
        <v>1202.08</v>
      </c>
      <c r="Q278" s="4">
        <v>1266.54</v>
      </c>
      <c r="R278" s="2">
        <v>339.58</v>
      </c>
      <c r="S278" s="2">
        <v>0</v>
      </c>
      <c r="T278" s="2">
        <v>0</v>
      </c>
      <c r="U278" s="2">
        <v>142.55000000000001</v>
      </c>
      <c r="V278" s="2">
        <v>0</v>
      </c>
      <c r="W278" s="2">
        <v>0</v>
      </c>
      <c r="X278" s="2">
        <v>0</v>
      </c>
      <c r="Y278" s="2">
        <v>634.46</v>
      </c>
      <c r="Z278" s="4">
        <v>5613.55</v>
      </c>
      <c r="AA278" s="4">
        <v>7744.66</v>
      </c>
      <c r="AB278" s="4">
        <v>17175.3</v>
      </c>
      <c r="AC278" s="2">
        <v>0</v>
      </c>
      <c r="AD278" s="4">
        <v>16453.22</v>
      </c>
      <c r="AE278" s="2">
        <v>0</v>
      </c>
      <c r="AF278" s="2">
        <v>0</v>
      </c>
      <c r="AG278" s="2">
        <v>0</v>
      </c>
      <c r="AH278" s="2">
        <v>0</v>
      </c>
      <c r="AI278" s="2">
        <v>0</v>
      </c>
      <c r="AJ278" s="2">
        <v>0</v>
      </c>
      <c r="AK278" s="2">
        <v>0</v>
      </c>
      <c r="AL278" s="2">
        <v>0</v>
      </c>
      <c r="AM278" s="2">
        <v>0</v>
      </c>
      <c r="AN278" s="3">
        <f t="shared" si="16"/>
        <v>4352.25</v>
      </c>
      <c r="AO278">
        <f t="shared" si="17"/>
        <v>50608.869999999995</v>
      </c>
      <c r="AP278">
        <f t="shared" si="18"/>
        <v>0</v>
      </c>
      <c r="AQ278" s="3">
        <f t="shared" si="19"/>
        <v>54961.119999999995</v>
      </c>
    </row>
    <row r="279" spans="1:43" x14ac:dyDescent="0.25">
      <c r="A279" s="2">
        <v>11</v>
      </c>
      <c r="B279" s="2">
        <v>2020</v>
      </c>
      <c r="C279" s="2">
        <v>1</v>
      </c>
      <c r="D279" s="4">
        <v>146170.38</v>
      </c>
      <c r="E279" s="4">
        <v>333925.57</v>
      </c>
      <c r="F279" s="4">
        <v>482863.25</v>
      </c>
      <c r="G279" s="4">
        <v>1191.48</v>
      </c>
      <c r="H279" s="4">
        <v>45263.39</v>
      </c>
      <c r="I279" s="2">
        <v>100.73</v>
      </c>
      <c r="J279" s="4">
        <v>1694.99</v>
      </c>
      <c r="K279" s="4">
        <v>35572.730000000003</v>
      </c>
      <c r="L279" s="4">
        <v>21087.14</v>
      </c>
      <c r="M279" s="2">
        <v>268.07</v>
      </c>
      <c r="N279" s="2">
        <v>182.13</v>
      </c>
      <c r="O279" s="4">
        <v>2645.34</v>
      </c>
      <c r="P279" s="4">
        <v>18379.740000000002</v>
      </c>
      <c r="Q279" s="4">
        <v>35393.46</v>
      </c>
      <c r="R279" s="4">
        <v>16000.61</v>
      </c>
      <c r="S279" s="4">
        <v>1955.16</v>
      </c>
      <c r="T279" s="2">
        <v>0</v>
      </c>
      <c r="U279" s="2">
        <v>0</v>
      </c>
      <c r="V279" s="4">
        <v>6657.36</v>
      </c>
      <c r="W279" s="2">
        <v>0</v>
      </c>
      <c r="X279" s="4">
        <v>1401.76</v>
      </c>
      <c r="Y279" s="4">
        <v>26659.69</v>
      </c>
      <c r="Z279" s="4">
        <v>212645.41</v>
      </c>
      <c r="AA279" s="4">
        <v>236693.32</v>
      </c>
      <c r="AB279" s="4">
        <v>63444.06</v>
      </c>
      <c r="AC279" s="4">
        <v>88930.92</v>
      </c>
      <c r="AD279" s="4">
        <v>44396.1</v>
      </c>
      <c r="AE279" s="2">
        <v>0</v>
      </c>
      <c r="AF279" s="2">
        <v>0</v>
      </c>
      <c r="AG279" s="2">
        <v>0.2</v>
      </c>
      <c r="AH279" s="4">
        <v>69585.289999999994</v>
      </c>
      <c r="AI279" s="2">
        <v>0</v>
      </c>
      <c r="AJ279" s="2">
        <v>0</v>
      </c>
      <c r="AK279" s="2">
        <v>0</v>
      </c>
      <c r="AL279" s="2">
        <v>0</v>
      </c>
      <c r="AM279" s="2">
        <v>0</v>
      </c>
      <c r="AN279" s="3">
        <f t="shared" si="16"/>
        <v>1068137.73</v>
      </c>
      <c r="AO279">
        <f t="shared" si="17"/>
        <v>755385.06</v>
      </c>
      <c r="AP279">
        <f t="shared" si="18"/>
        <v>69585.489999999991</v>
      </c>
      <c r="AQ279" s="3">
        <f t="shared" si="19"/>
        <v>1893108.28</v>
      </c>
    </row>
    <row r="280" spans="1:43" x14ac:dyDescent="0.25">
      <c r="A280" s="2">
        <v>11</v>
      </c>
      <c r="B280" s="2">
        <v>2020</v>
      </c>
      <c r="C280" s="2">
        <v>2</v>
      </c>
      <c r="D280" s="4">
        <v>143526.56</v>
      </c>
      <c r="E280" s="4">
        <v>328523.19</v>
      </c>
      <c r="F280" s="4">
        <v>458951.73</v>
      </c>
      <c r="G280" s="4">
        <v>1160.83</v>
      </c>
      <c r="H280" s="4">
        <v>37723.660000000003</v>
      </c>
      <c r="I280" s="2">
        <v>98.78</v>
      </c>
      <c r="J280" s="4">
        <v>1616.2</v>
      </c>
      <c r="K280" s="4">
        <v>31205.23</v>
      </c>
      <c r="L280" s="4">
        <v>19252.52</v>
      </c>
      <c r="M280" s="2">
        <v>261.32</v>
      </c>
      <c r="N280" s="2">
        <v>160.41999999999999</v>
      </c>
      <c r="O280" s="4">
        <v>2708.79</v>
      </c>
      <c r="P280" s="4">
        <v>17792.54</v>
      </c>
      <c r="Q280" s="4">
        <v>32615.29</v>
      </c>
      <c r="R280" s="4">
        <v>14840.13</v>
      </c>
      <c r="S280" s="4">
        <v>2234.39</v>
      </c>
      <c r="T280" s="2">
        <v>0</v>
      </c>
      <c r="U280" s="2">
        <v>0</v>
      </c>
      <c r="V280" s="4">
        <v>5695.12</v>
      </c>
      <c r="W280" s="2">
        <v>0</v>
      </c>
      <c r="X280" s="4">
        <v>1318.48</v>
      </c>
      <c r="Y280" s="4">
        <v>25434.07</v>
      </c>
      <c r="Z280" s="4">
        <v>198695.59</v>
      </c>
      <c r="AA280" s="4">
        <v>217769.71</v>
      </c>
      <c r="AB280" s="4">
        <v>60883.32</v>
      </c>
      <c r="AC280" s="4">
        <v>87950.04</v>
      </c>
      <c r="AD280" s="4">
        <v>40965.54</v>
      </c>
      <c r="AE280" s="2">
        <v>0</v>
      </c>
      <c r="AF280" s="2">
        <v>0</v>
      </c>
      <c r="AG280" s="4">
        <v>6584.81</v>
      </c>
      <c r="AH280" s="4">
        <v>94987.36</v>
      </c>
      <c r="AI280" s="2">
        <v>0</v>
      </c>
      <c r="AJ280" s="2">
        <v>0</v>
      </c>
      <c r="AK280" s="2">
        <v>0</v>
      </c>
      <c r="AL280" s="2">
        <v>0</v>
      </c>
      <c r="AM280" s="2">
        <v>0</v>
      </c>
      <c r="AN280" s="3">
        <f t="shared" si="16"/>
        <v>1022320.0199999999</v>
      </c>
      <c r="AO280">
        <f t="shared" si="17"/>
        <v>709063.42999999993</v>
      </c>
      <c r="AP280">
        <f t="shared" si="18"/>
        <v>101572.17</v>
      </c>
      <c r="AQ280" s="3">
        <f t="shared" si="19"/>
        <v>1832955.6199999996</v>
      </c>
    </row>
    <row r="281" spans="1:43" x14ac:dyDescent="0.25">
      <c r="A281" s="2">
        <v>11</v>
      </c>
      <c r="B281" s="2">
        <v>2020</v>
      </c>
      <c r="C281" s="2">
        <v>3</v>
      </c>
      <c r="D281" s="4">
        <v>141652.85</v>
      </c>
      <c r="E281" s="4">
        <v>322146</v>
      </c>
      <c r="F281" s="4">
        <v>463039.17</v>
      </c>
      <c r="G281" s="4">
        <v>1163.3800000000001</v>
      </c>
      <c r="H281" s="4">
        <v>34357.32</v>
      </c>
      <c r="I281" s="2">
        <v>98.74</v>
      </c>
      <c r="J281" s="4">
        <v>1671.07</v>
      </c>
      <c r="K281" s="4">
        <v>28482.26</v>
      </c>
      <c r="L281" s="4">
        <v>17156.080000000002</v>
      </c>
      <c r="M281" s="2">
        <v>228.72</v>
      </c>
      <c r="N281" s="2">
        <v>141.47</v>
      </c>
      <c r="O281" s="4">
        <v>3262.97</v>
      </c>
      <c r="P281" s="4">
        <v>17320.98</v>
      </c>
      <c r="Q281" s="4">
        <v>30501.33</v>
      </c>
      <c r="R281" s="4">
        <v>13233.18</v>
      </c>
      <c r="S281" s="4">
        <v>1188.54</v>
      </c>
      <c r="T281" s="2">
        <v>0</v>
      </c>
      <c r="U281" s="2">
        <v>0</v>
      </c>
      <c r="V281" s="4">
        <v>5792.04</v>
      </c>
      <c r="W281" s="2">
        <v>0</v>
      </c>
      <c r="X281" s="4">
        <v>1443.25</v>
      </c>
      <c r="Y281" s="4">
        <v>24462.07</v>
      </c>
      <c r="Z281" s="4">
        <v>186015.02</v>
      </c>
      <c r="AA281" s="4">
        <v>198240.5</v>
      </c>
      <c r="AB281" s="4">
        <v>54424.37</v>
      </c>
      <c r="AC281" s="4">
        <v>77355.08</v>
      </c>
      <c r="AD281" s="4">
        <v>40508.06</v>
      </c>
      <c r="AE281" s="2">
        <v>0</v>
      </c>
      <c r="AF281" s="2">
        <v>0</v>
      </c>
      <c r="AG281" s="4">
        <v>11851.36</v>
      </c>
      <c r="AH281" s="4">
        <v>83400.490000000005</v>
      </c>
      <c r="AI281" s="2">
        <v>0</v>
      </c>
      <c r="AJ281" s="2">
        <v>0</v>
      </c>
      <c r="AK281" s="2">
        <v>0</v>
      </c>
      <c r="AL281" s="2">
        <v>0</v>
      </c>
      <c r="AM281" s="2">
        <v>0</v>
      </c>
      <c r="AN281" s="3">
        <f t="shared" si="16"/>
        <v>1009995.5899999999</v>
      </c>
      <c r="AO281">
        <f t="shared" si="17"/>
        <v>653888.85999999987</v>
      </c>
      <c r="AP281">
        <f t="shared" si="18"/>
        <v>95251.85</v>
      </c>
      <c r="AQ281" s="3">
        <f t="shared" si="19"/>
        <v>1759136.2999999998</v>
      </c>
    </row>
    <row r="282" spans="1:43" x14ac:dyDescent="0.25">
      <c r="A282" s="2">
        <v>11</v>
      </c>
      <c r="B282" s="2">
        <v>2020</v>
      </c>
      <c r="C282" s="2">
        <v>4</v>
      </c>
      <c r="D282" s="4">
        <v>139778.04999999999</v>
      </c>
      <c r="E282" s="4">
        <v>317486.53000000003</v>
      </c>
      <c r="F282" s="4">
        <v>465841.57</v>
      </c>
      <c r="G282" s="4">
        <v>1155.03</v>
      </c>
      <c r="H282" s="4">
        <v>21570.16</v>
      </c>
      <c r="I282" s="2">
        <v>97.59</v>
      </c>
      <c r="J282" s="4">
        <v>1631.12</v>
      </c>
      <c r="K282" s="4">
        <v>12406.65</v>
      </c>
      <c r="L282" s="4">
        <v>8006.12</v>
      </c>
      <c r="M282" s="2">
        <v>142.77000000000001</v>
      </c>
      <c r="N282" s="2">
        <v>160.41999999999999</v>
      </c>
      <c r="O282" s="4">
        <v>2630.11</v>
      </c>
      <c r="P282" s="4">
        <v>15073.15</v>
      </c>
      <c r="Q282" s="4">
        <v>23825.79</v>
      </c>
      <c r="R282" s="4">
        <v>8201.91</v>
      </c>
      <c r="S282" s="2">
        <v>0</v>
      </c>
      <c r="T282" s="2">
        <v>0</v>
      </c>
      <c r="U282" s="2">
        <v>0</v>
      </c>
      <c r="V282" s="4">
        <v>5224</v>
      </c>
      <c r="W282" s="2">
        <v>0</v>
      </c>
      <c r="X282" s="4">
        <v>1328.56</v>
      </c>
      <c r="Y282" s="4">
        <v>19395.98</v>
      </c>
      <c r="Z282" s="4">
        <v>128618.82</v>
      </c>
      <c r="AA282" s="4">
        <v>137268.4</v>
      </c>
      <c r="AB282" s="4">
        <v>46969.18</v>
      </c>
      <c r="AC282" s="4">
        <v>68123.38</v>
      </c>
      <c r="AD282" s="4">
        <v>36000.6</v>
      </c>
      <c r="AE282" s="2">
        <v>0</v>
      </c>
      <c r="AF282" s="2">
        <v>0</v>
      </c>
      <c r="AG282" s="2">
        <v>0</v>
      </c>
      <c r="AH282" s="4">
        <v>93257.43</v>
      </c>
      <c r="AI282" s="2">
        <v>0</v>
      </c>
      <c r="AJ282" s="2">
        <v>0</v>
      </c>
      <c r="AK282" s="2">
        <v>0</v>
      </c>
      <c r="AL282" s="2">
        <v>0</v>
      </c>
      <c r="AM282" s="2">
        <v>0</v>
      </c>
      <c r="AN282" s="3">
        <f t="shared" si="16"/>
        <v>968115.59000000008</v>
      </c>
      <c r="AO282">
        <f t="shared" si="17"/>
        <v>492820.3</v>
      </c>
      <c r="AP282">
        <f t="shared" si="18"/>
        <v>93257.43</v>
      </c>
      <c r="AQ282" s="3">
        <f t="shared" si="19"/>
        <v>1554193.32</v>
      </c>
    </row>
    <row r="283" spans="1:43" x14ac:dyDescent="0.25">
      <c r="A283" s="2">
        <v>11</v>
      </c>
      <c r="B283" s="2">
        <v>2020</v>
      </c>
      <c r="C283" s="2">
        <v>5</v>
      </c>
      <c r="D283" s="4">
        <v>137971.99</v>
      </c>
      <c r="E283" s="4">
        <v>313227.09000000003</v>
      </c>
      <c r="F283" s="4">
        <v>456800.81</v>
      </c>
      <c r="G283" s="4">
        <v>1204.1199999999999</v>
      </c>
      <c r="H283" s="4">
        <v>20924.330000000002</v>
      </c>
      <c r="I283" s="2">
        <v>98.48</v>
      </c>
      <c r="J283" s="4">
        <v>1629.07</v>
      </c>
      <c r="K283" s="4">
        <v>12187.39</v>
      </c>
      <c r="L283" s="4">
        <v>8468.9699999999993</v>
      </c>
      <c r="M283" s="2">
        <v>177.67</v>
      </c>
      <c r="N283" s="2">
        <v>172.98</v>
      </c>
      <c r="O283" s="4">
        <v>2935.65</v>
      </c>
      <c r="P283" s="4">
        <v>14513.53</v>
      </c>
      <c r="Q283" s="4">
        <v>20168.04</v>
      </c>
      <c r="R283" s="4">
        <v>7035.27</v>
      </c>
      <c r="S283" s="2">
        <v>0</v>
      </c>
      <c r="T283" s="2">
        <v>0</v>
      </c>
      <c r="U283" s="2">
        <v>0</v>
      </c>
      <c r="V283" s="4">
        <v>5821.25</v>
      </c>
      <c r="W283" s="2">
        <v>0</v>
      </c>
      <c r="X283" s="4">
        <v>1320.62</v>
      </c>
      <c r="Y283" s="4">
        <v>18639.39</v>
      </c>
      <c r="Z283" s="4">
        <v>124779.26</v>
      </c>
      <c r="AA283" s="4">
        <v>123223.38</v>
      </c>
      <c r="AB283" s="4">
        <v>46837.67</v>
      </c>
      <c r="AC283" s="4">
        <v>71259.47</v>
      </c>
      <c r="AD283" s="4">
        <v>44711.65</v>
      </c>
      <c r="AE283" s="2">
        <v>0</v>
      </c>
      <c r="AF283" s="2">
        <v>0</v>
      </c>
      <c r="AG283" s="2">
        <v>0</v>
      </c>
      <c r="AH283" s="4">
        <v>82404.06</v>
      </c>
      <c r="AI283" s="2">
        <v>0</v>
      </c>
      <c r="AJ283" s="2">
        <v>0</v>
      </c>
      <c r="AK283" s="2">
        <v>0</v>
      </c>
      <c r="AL283" s="2">
        <v>0</v>
      </c>
      <c r="AM283" s="2">
        <v>0</v>
      </c>
      <c r="AN283" s="3">
        <f t="shared" si="16"/>
        <v>952689.91999999993</v>
      </c>
      <c r="AO283">
        <f t="shared" si="17"/>
        <v>481418.16000000003</v>
      </c>
      <c r="AP283">
        <f t="shared" si="18"/>
        <v>82404.06</v>
      </c>
      <c r="AQ283" s="3">
        <f t="shared" si="19"/>
        <v>1516512.1400000001</v>
      </c>
    </row>
    <row r="284" spans="1:43" x14ac:dyDescent="0.25">
      <c r="A284" s="2">
        <v>11</v>
      </c>
      <c r="B284" s="2">
        <v>2020</v>
      </c>
      <c r="C284" s="2">
        <v>6</v>
      </c>
      <c r="D284" s="4">
        <v>134106.48000000001</v>
      </c>
      <c r="E284" s="4">
        <v>300874.67</v>
      </c>
      <c r="F284" s="4">
        <v>415849.67</v>
      </c>
      <c r="G284" s="4">
        <v>1200.46</v>
      </c>
      <c r="H284" s="4">
        <v>15357.88</v>
      </c>
      <c r="I284" s="2">
        <v>98</v>
      </c>
      <c r="J284" s="4">
        <v>1611.77</v>
      </c>
      <c r="K284" s="4">
        <v>9677.6200000000008</v>
      </c>
      <c r="L284" s="4">
        <v>5842.67</v>
      </c>
      <c r="M284" s="2">
        <v>170.42</v>
      </c>
      <c r="N284" s="2">
        <v>160.41999999999999</v>
      </c>
      <c r="O284" s="4">
        <v>2663.22</v>
      </c>
      <c r="P284" s="4">
        <v>14803.21</v>
      </c>
      <c r="Q284" s="4">
        <v>22246.45</v>
      </c>
      <c r="R284" s="4">
        <v>8670.41</v>
      </c>
      <c r="S284" s="2">
        <v>0</v>
      </c>
      <c r="T284" s="2">
        <v>0</v>
      </c>
      <c r="U284" s="2">
        <v>0</v>
      </c>
      <c r="V284" s="4">
        <v>5503.98</v>
      </c>
      <c r="W284" s="2">
        <v>0</v>
      </c>
      <c r="X284" s="4">
        <v>1298.3699999999999</v>
      </c>
      <c r="Y284" s="4">
        <v>20362.93</v>
      </c>
      <c r="Z284" s="4">
        <v>139451.54</v>
      </c>
      <c r="AA284" s="4">
        <v>141061.98000000001</v>
      </c>
      <c r="AB284" s="4">
        <v>47558.42</v>
      </c>
      <c r="AC284" s="4">
        <v>70388.490000000005</v>
      </c>
      <c r="AD284" s="4">
        <v>37658</v>
      </c>
      <c r="AE284" s="2">
        <v>0</v>
      </c>
      <c r="AF284" s="2">
        <v>0</v>
      </c>
      <c r="AG284" s="2">
        <v>0</v>
      </c>
      <c r="AH284" s="4">
        <v>61655.12</v>
      </c>
      <c r="AI284" s="2">
        <v>0</v>
      </c>
      <c r="AJ284" s="2">
        <v>0</v>
      </c>
      <c r="AK284" s="2">
        <v>0</v>
      </c>
      <c r="AL284" s="2">
        <v>0</v>
      </c>
      <c r="AM284" s="2">
        <v>0</v>
      </c>
      <c r="AN284" s="3">
        <f t="shared" si="16"/>
        <v>884789.64000000013</v>
      </c>
      <c r="AO284">
        <f t="shared" si="17"/>
        <v>511827.42</v>
      </c>
      <c r="AP284">
        <f t="shared" si="18"/>
        <v>61655.12</v>
      </c>
      <c r="AQ284" s="3">
        <f t="shared" si="19"/>
        <v>1458272.1800000002</v>
      </c>
    </row>
    <row r="285" spans="1:43" x14ac:dyDescent="0.25">
      <c r="A285" s="2">
        <v>11</v>
      </c>
      <c r="B285" s="2">
        <v>2020</v>
      </c>
      <c r="C285" s="2">
        <v>7</v>
      </c>
      <c r="D285" s="4">
        <v>129632</v>
      </c>
      <c r="E285" s="4">
        <v>287201.06</v>
      </c>
      <c r="F285" s="4">
        <v>380512.17</v>
      </c>
      <c r="G285" s="4">
        <v>1197.75</v>
      </c>
      <c r="H285" s="4">
        <v>11594.76</v>
      </c>
      <c r="I285" s="2">
        <v>97.79</v>
      </c>
      <c r="J285" s="4">
        <v>1607.29</v>
      </c>
      <c r="K285" s="4">
        <v>7349.34</v>
      </c>
      <c r="L285" s="4">
        <v>3536.2</v>
      </c>
      <c r="M285" s="2">
        <v>155.80000000000001</v>
      </c>
      <c r="N285" s="2">
        <v>153.13</v>
      </c>
      <c r="O285" s="4">
        <v>2696.66</v>
      </c>
      <c r="P285" s="4">
        <v>14649.15</v>
      </c>
      <c r="Q285" s="4">
        <v>19201.28</v>
      </c>
      <c r="R285" s="4">
        <v>8639.3700000000008</v>
      </c>
      <c r="S285" s="2">
        <v>0</v>
      </c>
      <c r="T285" s="2">
        <v>0</v>
      </c>
      <c r="U285" s="2">
        <v>0</v>
      </c>
      <c r="V285" s="4">
        <v>5805.42</v>
      </c>
      <c r="W285" s="2">
        <v>0</v>
      </c>
      <c r="X285" s="4">
        <v>1288.5</v>
      </c>
      <c r="Y285" s="4">
        <v>19917.099999999999</v>
      </c>
      <c r="Z285" s="4">
        <v>137681.75</v>
      </c>
      <c r="AA285" s="4">
        <v>147010.23999999999</v>
      </c>
      <c r="AB285" s="4">
        <v>46564.639999999999</v>
      </c>
      <c r="AC285" s="4">
        <v>66072.63</v>
      </c>
      <c r="AD285" s="4">
        <v>36592.42</v>
      </c>
      <c r="AE285" s="2">
        <v>0</v>
      </c>
      <c r="AF285" s="2">
        <v>0</v>
      </c>
      <c r="AG285" s="4">
        <v>1658.49</v>
      </c>
      <c r="AH285" s="4">
        <v>51229.49</v>
      </c>
      <c r="AI285" s="2">
        <v>0</v>
      </c>
      <c r="AJ285" s="2">
        <v>0</v>
      </c>
      <c r="AK285" s="2">
        <v>0</v>
      </c>
      <c r="AL285" s="2">
        <v>0</v>
      </c>
      <c r="AM285" s="2">
        <v>0</v>
      </c>
      <c r="AN285" s="3">
        <f t="shared" si="16"/>
        <v>822884.16</v>
      </c>
      <c r="AO285">
        <f t="shared" si="17"/>
        <v>506272.29</v>
      </c>
      <c r="AP285">
        <f t="shared" si="18"/>
        <v>52887.979999999996</v>
      </c>
      <c r="AQ285" s="3">
        <f t="shared" si="19"/>
        <v>1382044.43</v>
      </c>
    </row>
    <row r="286" spans="1:43" x14ac:dyDescent="0.25">
      <c r="A286" s="2">
        <v>11</v>
      </c>
      <c r="B286" s="2">
        <v>2020</v>
      </c>
      <c r="C286" s="2">
        <v>8</v>
      </c>
      <c r="D286" s="4">
        <v>128641.24</v>
      </c>
      <c r="E286" s="4">
        <v>284752.88</v>
      </c>
      <c r="F286" s="4">
        <v>380759.91</v>
      </c>
      <c r="G286" s="4">
        <v>1187.96</v>
      </c>
      <c r="H286" s="4">
        <v>11436.78</v>
      </c>
      <c r="I286" s="2">
        <v>96.64</v>
      </c>
      <c r="J286" s="4">
        <v>1607.68</v>
      </c>
      <c r="K286" s="4">
        <v>7172.74</v>
      </c>
      <c r="L286" s="4">
        <v>3473.72</v>
      </c>
      <c r="M286" s="2">
        <v>157.09</v>
      </c>
      <c r="N286" s="2">
        <v>162.27000000000001</v>
      </c>
      <c r="O286" s="4">
        <v>2605.7199999999998</v>
      </c>
      <c r="P286" s="4">
        <v>14601.98</v>
      </c>
      <c r="Q286" s="4">
        <v>22136.93</v>
      </c>
      <c r="R286" s="4">
        <v>8758.48</v>
      </c>
      <c r="S286" s="2">
        <v>0</v>
      </c>
      <c r="T286" s="2">
        <v>0</v>
      </c>
      <c r="U286" s="2">
        <v>0</v>
      </c>
      <c r="V286" s="4">
        <v>5809.8</v>
      </c>
      <c r="W286" s="2">
        <v>0</v>
      </c>
      <c r="X286" s="4">
        <v>1293.81</v>
      </c>
      <c r="Y286" s="4">
        <v>19518.8</v>
      </c>
      <c r="Z286" s="4">
        <v>134705.68</v>
      </c>
      <c r="AA286" s="4">
        <v>135898.48000000001</v>
      </c>
      <c r="AB286" s="4">
        <v>57486.43</v>
      </c>
      <c r="AC286" s="4">
        <v>62796.02</v>
      </c>
      <c r="AD286" s="4">
        <v>39138.980000000003</v>
      </c>
      <c r="AE286" s="2">
        <v>0</v>
      </c>
      <c r="AF286" s="2">
        <v>0</v>
      </c>
      <c r="AG286" s="2">
        <v>0</v>
      </c>
      <c r="AH286" s="4">
        <v>60089.4</v>
      </c>
      <c r="AI286" s="2">
        <v>0</v>
      </c>
      <c r="AJ286" s="2">
        <v>0</v>
      </c>
      <c r="AK286" s="2">
        <v>0</v>
      </c>
      <c r="AL286" s="2">
        <v>0</v>
      </c>
      <c r="AM286" s="2">
        <v>0</v>
      </c>
      <c r="AN286" s="3">
        <f t="shared" si="16"/>
        <v>819286.64</v>
      </c>
      <c r="AO286">
        <f t="shared" si="17"/>
        <v>504913.38</v>
      </c>
      <c r="AP286">
        <f t="shared" si="18"/>
        <v>60089.4</v>
      </c>
      <c r="AQ286" s="3">
        <f t="shared" si="19"/>
        <v>1384289.42</v>
      </c>
    </row>
    <row r="287" spans="1:43" x14ac:dyDescent="0.25">
      <c r="A287" s="2">
        <v>11</v>
      </c>
      <c r="B287" s="2">
        <v>2020</v>
      </c>
      <c r="C287" s="2">
        <v>9</v>
      </c>
      <c r="D287" s="4">
        <v>128892.69</v>
      </c>
      <c r="E287" s="4">
        <v>285458</v>
      </c>
      <c r="F287" s="4">
        <v>388138.13</v>
      </c>
      <c r="G287" s="4">
        <v>1242.6500000000001</v>
      </c>
      <c r="H287" s="4">
        <v>11962.58</v>
      </c>
      <c r="I287" s="2">
        <v>97.76</v>
      </c>
      <c r="J287" s="4">
        <v>1608.32</v>
      </c>
      <c r="K287" s="4">
        <v>7368.3</v>
      </c>
      <c r="L287" s="4">
        <v>3968.58</v>
      </c>
      <c r="M287" s="2">
        <v>161.04</v>
      </c>
      <c r="N287" s="2">
        <v>160.41999999999999</v>
      </c>
      <c r="O287" s="4">
        <v>2640.82</v>
      </c>
      <c r="P287" s="4">
        <v>14536.52</v>
      </c>
      <c r="Q287" s="4">
        <v>21966.47</v>
      </c>
      <c r="R287" s="4">
        <v>12472.53</v>
      </c>
      <c r="S287" s="2">
        <v>0</v>
      </c>
      <c r="T287" s="2">
        <v>0</v>
      </c>
      <c r="U287" s="2">
        <v>0</v>
      </c>
      <c r="V287" s="4">
        <v>5495.5</v>
      </c>
      <c r="W287" s="2">
        <v>0</v>
      </c>
      <c r="X287" s="4">
        <v>1246</v>
      </c>
      <c r="Y287" s="4">
        <v>20147.150000000001</v>
      </c>
      <c r="Z287" s="4">
        <v>139053.74</v>
      </c>
      <c r="AA287" s="4">
        <v>139892.01999999999</v>
      </c>
      <c r="AB287" s="4">
        <v>47264.07</v>
      </c>
      <c r="AC287" s="4">
        <v>63183.34</v>
      </c>
      <c r="AD287" s="4">
        <v>36783.86</v>
      </c>
      <c r="AE287" s="2">
        <v>0</v>
      </c>
      <c r="AF287" s="2">
        <v>0</v>
      </c>
      <c r="AG287" s="2">
        <v>0</v>
      </c>
      <c r="AH287" s="4">
        <v>60453.05</v>
      </c>
      <c r="AI287" s="2">
        <v>0</v>
      </c>
      <c r="AJ287" s="2">
        <v>0</v>
      </c>
      <c r="AK287" s="2">
        <v>0</v>
      </c>
      <c r="AL287" s="2">
        <v>0</v>
      </c>
      <c r="AM287" s="2">
        <v>0</v>
      </c>
      <c r="AN287" s="3">
        <f t="shared" si="16"/>
        <v>828898.05</v>
      </c>
      <c r="AO287">
        <f t="shared" si="17"/>
        <v>504842.43999999994</v>
      </c>
      <c r="AP287">
        <f t="shared" si="18"/>
        <v>60453.05</v>
      </c>
      <c r="AQ287" s="3">
        <f t="shared" si="19"/>
        <v>1394193.54</v>
      </c>
    </row>
    <row r="288" spans="1:43" x14ac:dyDescent="0.25">
      <c r="A288" s="2">
        <v>11</v>
      </c>
      <c r="B288" s="2">
        <v>2020</v>
      </c>
      <c r="C288" s="2">
        <v>10</v>
      </c>
      <c r="D288" s="4">
        <v>130777.12</v>
      </c>
      <c r="E288" s="4">
        <v>290079.65000000002</v>
      </c>
      <c r="F288" s="4">
        <v>412216.55</v>
      </c>
      <c r="G288" s="4">
        <v>1256.23</v>
      </c>
      <c r="H288" s="4">
        <v>14430.14</v>
      </c>
      <c r="I288" s="2">
        <v>97.55</v>
      </c>
      <c r="J288" s="4">
        <v>1720.46</v>
      </c>
      <c r="K288" s="4">
        <v>9369.23</v>
      </c>
      <c r="L288" s="4">
        <v>5954.1</v>
      </c>
      <c r="M288" s="2">
        <v>175.39</v>
      </c>
      <c r="N288" s="2">
        <v>153.13</v>
      </c>
      <c r="O288" s="4">
        <v>2550.5500000000002</v>
      </c>
      <c r="P288" s="4">
        <v>14719.9</v>
      </c>
      <c r="Q288" s="4">
        <v>23193.07</v>
      </c>
      <c r="R288" s="4">
        <v>5818.69</v>
      </c>
      <c r="S288" s="2">
        <v>0</v>
      </c>
      <c r="T288" s="2">
        <v>0</v>
      </c>
      <c r="U288" s="2">
        <v>0</v>
      </c>
      <c r="V288" s="4">
        <v>5754.67</v>
      </c>
      <c r="W288" s="2">
        <v>0</v>
      </c>
      <c r="X288" s="4">
        <v>1611.04</v>
      </c>
      <c r="Y288" s="4">
        <v>21204.75</v>
      </c>
      <c r="Z288" s="4">
        <v>143684.88</v>
      </c>
      <c r="AA288" s="4">
        <v>147069.78</v>
      </c>
      <c r="AB288" s="4">
        <v>49916.37</v>
      </c>
      <c r="AC288" s="4">
        <v>67235.37</v>
      </c>
      <c r="AD288" s="4">
        <v>49232.31</v>
      </c>
      <c r="AE288" s="2">
        <v>0</v>
      </c>
      <c r="AF288" s="2">
        <v>0</v>
      </c>
      <c r="AG288" s="2">
        <v>0</v>
      </c>
      <c r="AH288" s="4">
        <v>56570.42</v>
      </c>
      <c r="AI288" s="2">
        <v>0</v>
      </c>
      <c r="AJ288" s="2">
        <v>0</v>
      </c>
      <c r="AK288" s="2">
        <v>0</v>
      </c>
      <c r="AL288" s="2">
        <v>0</v>
      </c>
      <c r="AM288" s="2">
        <v>0</v>
      </c>
      <c r="AN288" s="3">
        <f t="shared" si="16"/>
        <v>866076.42</v>
      </c>
      <c r="AO288">
        <f t="shared" si="17"/>
        <v>532144.51</v>
      </c>
      <c r="AP288">
        <f t="shared" si="18"/>
        <v>56570.42</v>
      </c>
      <c r="AQ288" s="3">
        <f t="shared" si="19"/>
        <v>1454791.35</v>
      </c>
    </row>
    <row r="289" spans="1:43" x14ac:dyDescent="0.25">
      <c r="A289" s="2">
        <v>11</v>
      </c>
      <c r="B289" s="2">
        <v>2020</v>
      </c>
      <c r="C289" s="2">
        <v>11</v>
      </c>
      <c r="D289" s="4">
        <v>135245.07</v>
      </c>
      <c r="E289" s="4">
        <v>301526.65999999997</v>
      </c>
      <c r="F289" s="4">
        <v>461806.58</v>
      </c>
      <c r="G289" s="4">
        <v>1352.35</v>
      </c>
      <c r="H289" s="4">
        <v>21853.18</v>
      </c>
      <c r="I289" s="2">
        <v>98.29</v>
      </c>
      <c r="J289" s="4">
        <v>1650.64</v>
      </c>
      <c r="K289" s="4">
        <v>15454.82</v>
      </c>
      <c r="L289" s="4">
        <v>10304.01</v>
      </c>
      <c r="M289" s="2">
        <v>175.11</v>
      </c>
      <c r="N289" s="2">
        <v>173.23</v>
      </c>
      <c r="O289" s="4">
        <v>2844.42</v>
      </c>
      <c r="P289" s="4">
        <v>15228.53</v>
      </c>
      <c r="Q289" s="4">
        <v>26249.89</v>
      </c>
      <c r="R289" s="4">
        <v>10543.03</v>
      </c>
      <c r="S289" s="2">
        <v>535.41</v>
      </c>
      <c r="T289" s="4">
        <v>1596.67</v>
      </c>
      <c r="U289" s="2">
        <v>0</v>
      </c>
      <c r="V289" s="4">
        <v>5957.34</v>
      </c>
      <c r="W289" s="2">
        <v>0</v>
      </c>
      <c r="X289" s="4">
        <v>1381.19</v>
      </c>
      <c r="Y289" s="4">
        <v>22108.720000000001</v>
      </c>
      <c r="Z289" s="4">
        <v>160561.35999999999</v>
      </c>
      <c r="AA289" s="4">
        <v>164903.26</v>
      </c>
      <c r="AB289" s="4">
        <v>57064.98</v>
      </c>
      <c r="AC289" s="4">
        <v>66018.58</v>
      </c>
      <c r="AD289" s="4">
        <v>30575.43</v>
      </c>
      <c r="AE289" s="2">
        <v>0</v>
      </c>
      <c r="AF289" s="2">
        <v>0</v>
      </c>
      <c r="AG289" s="2">
        <v>0</v>
      </c>
      <c r="AH289" s="4">
        <v>57166</v>
      </c>
      <c r="AI289" s="2">
        <v>0</v>
      </c>
      <c r="AJ289" s="2">
        <v>0</v>
      </c>
      <c r="AK289" s="2">
        <v>0</v>
      </c>
      <c r="AL289" s="2">
        <v>0</v>
      </c>
      <c r="AM289" s="2">
        <v>0</v>
      </c>
      <c r="AN289" s="3">
        <f t="shared" si="16"/>
        <v>949466.71000000008</v>
      </c>
      <c r="AO289">
        <f t="shared" si="17"/>
        <v>565742.04</v>
      </c>
      <c r="AP289">
        <f t="shared" si="18"/>
        <v>57166</v>
      </c>
      <c r="AQ289" s="3">
        <f t="shared" si="19"/>
        <v>1572374.75</v>
      </c>
    </row>
    <row r="290" spans="1:43" x14ac:dyDescent="0.25">
      <c r="A290" s="2">
        <v>11</v>
      </c>
      <c r="B290" s="2">
        <v>2020</v>
      </c>
      <c r="C290" s="2">
        <v>12</v>
      </c>
      <c r="D290" s="4">
        <v>145310.54</v>
      </c>
      <c r="E290" s="4">
        <v>331073.23</v>
      </c>
      <c r="F290" s="4">
        <v>546809.81000000006</v>
      </c>
      <c r="G290" s="4">
        <v>1380.19</v>
      </c>
      <c r="H290" s="4">
        <v>39392.9</v>
      </c>
      <c r="I290" s="2">
        <v>99.99</v>
      </c>
      <c r="J290" s="4">
        <v>1694.97</v>
      </c>
      <c r="K290" s="4">
        <v>29989.88</v>
      </c>
      <c r="L290" s="4">
        <v>17944.64</v>
      </c>
      <c r="M290" s="2">
        <v>237</v>
      </c>
      <c r="N290" s="2">
        <v>189.67</v>
      </c>
      <c r="O290" s="4">
        <v>2558.7399999999998</v>
      </c>
      <c r="P290" s="4">
        <v>16864.96</v>
      </c>
      <c r="Q290" s="4">
        <v>25566.18</v>
      </c>
      <c r="R290" s="4">
        <v>11402.39</v>
      </c>
      <c r="S290" s="2">
        <v>644.27</v>
      </c>
      <c r="T290" s="2">
        <v>0</v>
      </c>
      <c r="U290" s="2">
        <v>0</v>
      </c>
      <c r="V290" s="4">
        <v>6118.79</v>
      </c>
      <c r="W290" s="2">
        <v>0</v>
      </c>
      <c r="X290" s="4">
        <v>1382.86</v>
      </c>
      <c r="Y290" s="4">
        <v>24470.799999999999</v>
      </c>
      <c r="Z290" s="4">
        <v>193540.58</v>
      </c>
      <c r="AA290" s="4">
        <v>203875.9</v>
      </c>
      <c r="AB290" s="4">
        <v>65514.9</v>
      </c>
      <c r="AC290" s="4">
        <v>73666.850000000006</v>
      </c>
      <c r="AD290" s="4">
        <v>33263.96</v>
      </c>
      <c r="AE290" s="2">
        <v>0</v>
      </c>
      <c r="AF290" s="2">
        <v>0</v>
      </c>
      <c r="AG290" s="2">
        <v>0</v>
      </c>
      <c r="AH290" s="4">
        <v>80816.08</v>
      </c>
      <c r="AI290" s="2">
        <v>0</v>
      </c>
      <c r="AJ290" s="2">
        <v>0</v>
      </c>
      <c r="AK290" s="2">
        <v>0</v>
      </c>
      <c r="AL290" s="2">
        <v>0</v>
      </c>
      <c r="AM290" s="2">
        <v>0</v>
      </c>
      <c r="AN290" s="3">
        <f t="shared" si="16"/>
        <v>1113933.1499999997</v>
      </c>
      <c r="AO290">
        <f t="shared" si="17"/>
        <v>659060.85</v>
      </c>
      <c r="AP290">
        <f t="shared" si="18"/>
        <v>80816.08</v>
      </c>
      <c r="AQ290" s="3">
        <f t="shared" si="19"/>
        <v>1853810.0799999996</v>
      </c>
    </row>
    <row r="291" spans="1:43" x14ac:dyDescent="0.25">
      <c r="A291" s="2">
        <v>13</v>
      </c>
      <c r="B291" s="2">
        <v>2020</v>
      </c>
      <c r="C291" s="2">
        <v>1</v>
      </c>
      <c r="D291" s="4">
        <v>41262.82</v>
      </c>
      <c r="E291" s="4">
        <v>91421.759999999995</v>
      </c>
      <c r="F291" s="4">
        <v>225284.38</v>
      </c>
      <c r="G291" s="4">
        <v>2400.85</v>
      </c>
      <c r="H291" s="4">
        <v>38260.53</v>
      </c>
      <c r="I291" s="4">
        <v>1642.25</v>
      </c>
      <c r="J291" s="2">
        <v>0</v>
      </c>
      <c r="K291" s="4">
        <v>1367.56</v>
      </c>
      <c r="L291" s="4">
        <v>5104.18</v>
      </c>
      <c r="M291" s="2">
        <v>0</v>
      </c>
      <c r="N291" s="2">
        <v>60.18</v>
      </c>
      <c r="O291" s="4">
        <v>1134.73</v>
      </c>
      <c r="P291" s="4">
        <v>6743.03</v>
      </c>
      <c r="Q291" s="4">
        <v>13274.6</v>
      </c>
      <c r="R291" s="4">
        <v>7828.66</v>
      </c>
      <c r="S291" s="2">
        <v>181.44</v>
      </c>
      <c r="T291" s="2">
        <v>0</v>
      </c>
      <c r="U291" s="2">
        <v>0</v>
      </c>
      <c r="V291" s="2">
        <v>142.93</v>
      </c>
      <c r="W291" s="2">
        <v>0</v>
      </c>
      <c r="X291" s="2">
        <v>150.78</v>
      </c>
      <c r="Y291" s="4">
        <v>3228.15</v>
      </c>
      <c r="Z291" s="4">
        <v>59490.68</v>
      </c>
      <c r="AA291" s="4">
        <v>93292.07</v>
      </c>
      <c r="AB291" s="4">
        <v>31008</v>
      </c>
      <c r="AC291" s="4">
        <v>16952.349999999999</v>
      </c>
      <c r="AD291" s="2">
        <v>0</v>
      </c>
      <c r="AE291" s="2">
        <v>0</v>
      </c>
      <c r="AF291" s="2">
        <v>0</v>
      </c>
      <c r="AG291" s="2">
        <v>0</v>
      </c>
      <c r="AH291" s="2">
        <v>0</v>
      </c>
      <c r="AI291" s="2">
        <v>0</v>
      </c>
      <c r="AJ291" s="2">
        <v>0</v>
      </c>
      <c r="AK291" s="4">
        <v>79674.75</v>
      </c>
      <c r="AL291" s="4">
        <v>1159.42</v>
      </c>
      <c r="AM291" s="2">
        <v>0</v>
      </c>
      <c r="AN291" s="3">
        <f t="shared" si="16"/>
        <v>406744.32999999996</v>
      </c>
      <c r="AO291">
        <f t="shared" si="17"/>
        <v>233487.6</v>
      </c>
      <c r="AP291">
        <f t="shared" si="18"/>
        <v>80834.17</v>
      </c>
      <c r="AQ291" s="3">
        <f t="shared" si="19"/>
        <v>721066.1</v>
      </c>
    </row>
    <row r="292" spans="1:43" x14ac:dyDescent="0.25">
      <c r="A292" s="2">
        <v>13</v>
      </c>
      <c r="B292" s="2">
        <v>2020</v>
      </c>
      <c r="C292" s="2">
        <v>2</v>
      </c>
      <c r="D292" s="4">
        <v>38074.94</v>
      </c>
      <c r="E292" s="4">
        <v>82666.45</v>
      </c>
      <c r="F292" s="4">
        <v>184813.11</v>
      </c>
      <c r="G292" s="4">
        <v>2215.6</v>
      </c>
      <c r="H292" s="4">
        <v>29896.07</v>
      </c>
      <c r="I292" s="4">
        <v>1395.96</v>
      </c>
      <c r="J292" s="2">
        <v>0</v>
      </c>
      <c r="K292" s="4">
        <v>1422.94</v>
      </c>
      <c r="L292" s="4">
        <v>3994.12</v>
      </c>
      <c r="M292" s="2">
        <v>0</v>
      </c>
      <c r="N292" s="2">
        <v>42.87</v>
      </c>
      <c r="O292" s="4">
        <v>1064.32</v>
      </c>
      <c r="P292" s="4">
        <v>6627.86</v>
      </c>
      <c r="Q292" s="4">
        <v>11756.17</v>
      </c>
      <c r="R292" s="4">
        <v>7263.35</v>
      </c>
      <c r="S292" s="2">
        <v>143.19999999999999</v>
      </c>
      <c r="T292" s="2">
        <v>0</v>
      </c>
      <c r="U292" s="2">
        <v>0</v>
      </c>
      <c r="V292" s="2">
        <v>115.47</v>
      </c>
      <c r="W292" s="2">
        <v>0</v>
      </c>
      <c r="X292" s="2">
        <v>133.04</v>
      </c>
      <c r="Y292" s="4">
        <v>3468.87</v>
      </c>
      <c r="Z292" s="4">
        <v>56150.23</v>
      </c>
      <c r="AA292" s="4">
        <v>83482.8</v>
      </c>
      <c r="AB292" s="4">
        <v>26400.98</v>
      </c>
      <c r="AC292" s="4">
        <v>13274.48</v>
      </c>
      <c r="AD292" s="2">
        <v>0</v>
      </c>
      <c r="AE292" s="2">
        <v>0</v>
      </c>
      <c r="AF292" s="2">
        <v>0</v>
      </c>
      <c r="AG292" s="2">
        <v>0</v>
      </c>
      <c r="AH292" s="2">
        <v>0</v>
      </c>
      <c r="AI292" s="2">
        <v>0</v>
      </c>
      <c r="AJ292" s="2">
        <v>0</v>
      </c>
      <c r="AK292" s="4">
        <v>81660.3</v>
      </c>
      <c r="AL292" s="4">
        <v>1109.69</v>
      </c>
      <c r="AM292" s="2">
        <v>0</v>
      </c>
      <c r="AN292" s="3">
        <f t="shared" si="16"/>
        <v>344479.19</v>
      </c>
      <c r="AO292">
        <f t="shared" si="17"/>
        <v>209923.64</v>
      </c>
      <c r="AP292">
        <f t="shared" si="18"/>
        <v>82769.990000000005</v>
      </c>
      <c r="AQ292" s="3">
        <f t="shared" si="19"/>
        <v>637172.82000000007</v>
      </c>
    </row>
    <row r="293" spans="1:43" x14ac:dyDescent="0.25">
      <c r="A293" s="2">
        <v>13</v>
      </c>
      <c r="B293" s="2">
        <v>2020</v>
      </c>
      <c r="C293" s="2">
        <v>3</v>
      </c>
      <c r="D293" s="4">
        <v>38332.720000000001</v>
      </c>
      <c r="E293" s="4">
        <v>82847.62</v>
      </c>
      <c r="F293" s="4">
        <v>182812.82</v>
      </c>
      <c r="G293" s="4">
        <v>2293.1999999999998</v>
      </c>
      <c r="H293" s="4">
        <v>27801.19</v>
      </c>
      <c r="I293" s="4">
        <v>1235.3800000000001</v>
      </c>
      <c r="J293" s="2">
        <v>0</v>
      </c>
      <c r="K293" s="4">
        <v>1059.5899999999999</v>
      </c>
      <c r="L293" s="4">
        <v>3597.51</v>
      </c>
      <c r="M293" s="2">
        <v>0</v>
      </c>
      <c r="N293" s="2">
        <v>51.94</v>
      </c>
      <c r="O293" s="4">
        <v>1064.32</v>
      </c>
      <c r="P293" s="4">
        <v>6416.39</v>
      </c>
      <c r="Q293" s="4">
        <v>11377.01</v>
      </c>
      <c r="R293" s="4">
        <v>7147.4</v>
      </c>
      <c r="S293" s="2">
        <v>143.43</v>
      </c>
      <c r="T293" s="2">
        <v>0</v>
      </c>
      <c r="U293" s="2">
        <v>0</v>
      </c>
      <c r="V293" s="2">
        <v>116.01</v>
      </c>
      <c r="W293" s="2">
        <v>0</v>
      </c>
      <c r="X293" s="2">
        <v>133.04</v>
      </c>
      <c r="Y293" s="4">
        <v>3123.71</v>
      </c>
      <c r="Z293" s="4">
        <v>53352.77</v>
      </c>
      <c r="AA293" s="4">
        <v>80384.509999999995</v>
      </c>
      <c r="AB293" s="4">
        <v>24880.79</v>
      </c>
      <c r="AC293" s="4">
        <v>13603.87</v>
      </c>
      <c r="AD293" s="2">
        <v>0</v>
      </c>
      <c r="AE293" s="2">
        <v>0</v>
      </c>
      <c r="AF293" s="2">
        <v>0</v>
      </c>
      <c r="AG293" s="2">
        <v>0</v>
      </c>
      <c r="AH293" s="2">
        <v>0</v>
      </c>
      <c r="AI293" s="2">
        <v>0</v>
      </c>
      <c r="AJ293" s="2">
        <v>0</v>
      </c>
      <c r="AK293" s="4">
        <v>89532.98</v>
      </c>
      <c r="AL293" s="4">
        <v>1066.8</v>
      </c>
      <c r="AM293" s="2">
        <v>0</v>
      </c>
      <c r="AN293" s="3">
        <f t="shared" si="16"/>
        <v>339980.03000000009</v>
      </c>
      <c r="AO293">
        <f t="shared" si="17"/>
        <v>201795.18999999997</v>
      </c>
      <c r="AP293">
        <f t="shared" si="18"/>
        <v>90599.78</v>
      </c>
      <c r="AQ293" s="3">
        <f t="shared" si="19"/>
        <v>632375.00000000012</v>
      </c>
    </row>
    <row r="294" spans="1:43" x14ac:dyDescent="0.25">
      <c r="A294" s="2">
        <v>13</v>
      </c>
      <c r="B294" s="2">
        <v>2020</v>
      </c>
      <c r="C294" s="2">
        <v>4</v>
      </c>
      <c r="D294" s="4">
        <v>38154.53</v>
      </c>
      <c r="E294" s="4">
        <v>83990.13</v>
      </c>
      <c r="F294" s="4">
        <v>182413.65</v>
      </c>
      <c r="G294" s="4">
        <v>2299.14</v>
      </c>
      <c r="H294" s="4">
        <v>22248.48</v>
      </c>
      <c r="I294" s="4">
        <v>1082.55</v>
      </c>
      <c r="J294" s="2">
        <v>0</v>
      </c>
      <c r="K294" s="2">
        <v>585.96</v>
      </c>
      <c r="L294" s="4">
        <v>1739.41</v>
      </c>
      <c r="M294" s="2">
        <v>0</v>
      </c>
      <c r="N294" s="2">
        <v>51.94</v>
      </c>
      <c r="O294" s="4">
        <v>1064.32</v>
      </c>
      <c r="P294" s="4">
        <v>5741.74</v>
      </c>
      <c r="Q294" s="4">
        <v>8990.76</v>
      </c>
      <c r="R294" s="4">
        <v>5659.95</v>
      </c>
      <c r="S294" s="2">
        <v>143.43</v>
      </c>
      <c r="T294" s="2">
        <v>0</v>
      </c>
      <c r="U294" s="2">
        <v>0</v>
      </c>
      <c r="V294" s="2">
        <v>127.19</v>
      </c>
      <c r="W294" s="2">
        <v>0</v>
      </c>
      <c r="X294" s="2">
        <v>133.04</v>
      </c>
      <c r="Y294" s="4">
        <v>2783.71</v>
      </c>
      <c r="Z294" s="4">
        <v>44163.78</v>
      </c>
      <c r="AA294" s="4">
        <v>62531.89</v>
      </c>
      <c r="AB294" s="4">
        <v>19688.61</v>
      </c>
      <c r="AC294" s="4">
        <v>13677.4</v>
      </c>
      <c r="AD294" s="2">
        <v>0</v>
      </c>
      <c r="AE294" s="2">
        <v>0</v>
      </c>
      <c r="AF294" s="2">
        <v>0</v>
      </c>
      <c r="AG294" s="2">
        <v>0</v>
      </c>
      <c r="AH294" s="2">
        <v>0</v>
      </c>
      <c r="AI294" s="2">
        <v>0</v>
      </c>
      <c r="AJ294" s="2">
        <v>0</v>
      </c>
      <c r="AK294" s="4">
        <v>83669.7</v>
      </c>
      <c r="AL294" s="4">
        <v>1044.25</v>
      </c>
      <c r="AM294" s="2">
        <v>0</v>
      </c>
      <c r="AN294" s="3">
        <f t="shared" si="16"/>
        <v>332513.84999999998</v>
      </c>
      <c r="AO294">
        <f t="shared" si="17"/>
        <v>164757.75999999998</v>
      </c>
      <c r="AP294">
        <f t="shared" si="18"/>
        <v>84713.95</v>
      </c>
      <c r="AQ294" s="3">
        <f t="shared" si="19"/>
        <v>581985.55999999994</v>
      </c>
    </row>
    <row r="295" spans="1:43" x14ac:dyDescent="0.25">
      <c r="A295" s="2">
        <v>13</v>
      </c>
      <c r="B295" s="2">
        <v>2020</v>
      </c>
      <c r="C295" s="2">
        <v>5</v>
      </c>
      <c r="D295" s="4">
        <v>37325.71</v>
      </c>
      <c r="E295" s="4">
        <v>81732.52</v>
      </c>
      <c r="F295" s="4">
        <v>168254.91</v>
      </c>
      <c r="G295" s="4">
        <v>2357.5100000000002</v>
      </c>
      <c r="H295" s="4">
        <v>18277.189999999999</v>
      </c>
      <c r="I295" s="2">
        <v>985.82</v>
      </c>
      <c r="J295" s="2">
        <v>0</v>
      </c>
      <c r="K295" s="2">
        <v>175.57</v>
      </c>
      <c r="L295" s="4">
        <v>1399.14</v>
      </c>
      <c r="M295" s="2">
        <v>0</v>
      </c>
      <c r="N295" s="2">
        <v>51.94</v>
      </c>
      <c r="O295" s="4">
        <v>1097.58</v>
      </c>
      <c r="P295" s="4">
        <v>5034.1099999999997</v>
      </c>
      <c r="Q295" s="4">
        <v>7085.84</v>
      </c>
      <c r="R295" s="4">
        <v>4094.44</v>
      </c>
      <c r="S295" s="2">
        <v>142.55000000000001</v>
      </c>
      <c r="T295" s="2">
        <v>0</v>
      </c>
      <c r="U295" s="2">
        <v>0</v>
      </c>
      <c r="V295" s="2">
        <v>119.73</v>
      </c>
      <c r="W295" s="2">
        <v>0</v>
      </c>
      <c r="X295" s="2">
        <v>133.04</v>
      </c>
      <c r="Y295" s="4">
        <v>2223.7600000000002</v>
      </c>
      <c r="Z295" s="4">
        <v>37084.089999999997</v>
      </c>
      <c r="AA295" s="4">
        <v>46282.1</v>
      </c>
      <c r="AB295" s="4">
        <v>19373.79</v>
      </c>
      <c r="AC295" s="4">
        <v>14702.98</v>
      </c>
      <c r="AD295" s="2">
        <v>0</v>
      </c>
      <c r="AE295" s="2">
        <v>0</v>
      </c>
      <c r="AF295" s="2">
        <v>0</v>
      </c>
      <c r="AG295" s="2">
        <v>0</v>
      </c>
      <c r="AH295" s="2">
        <v>0</v>
      </c>
      <c r="AI295" s="2">
        <v>0</v>
      </c>
      <c r="AJ295" s="2">
        <v>0</v>
      </c>
      <c r="AK295" s="4">
        <v>77567.55</v>
      </c>
      <c r="AL295" s="2">
        <v>795.95</v>
      </c>
      <c r="AM295" s="2">
        <v>0</v>
      </c>
      <c r="AN295" s="3">
        <f t="shared" si="16"/>
        <v>310508.37000000005</v>
      </c>
      <c r="AO295">
        <f t="shared" si="17"/>
        <v>137425.95000000001</v>
      </c>
      <c r="AP295">
        <f t="shared" si="18"/>
        <v>78363.5</v>
      </c>
      <c r="AQ295" s="3">
        <f t="shared" si="19"/>
        <v>526297.82000000007</v>
      </c>
    </row>
    <row r="296" spans="1:43" x14ac:dyDescent="0.25">
      <c r="A296" s="2">
        <v>13</v>
      </c>
      <c r="B296" s="2">
        <v>2020</v>
      </c>
      <c r="C296" s="2">
        <v>6</v>
      </c>
      <c r="D296" s="4">
        <v>36709.410000000003</v>
      </c>
      <c r="E296" s="4">
        <v>79499.100000000006</v>
      </c>
      <c r="F296" s="4">
        <v>152560.46</v>
      </c>
      <c r="G296" s="4">
        <v>2440.87</v>
      </c>
      <c r="H296" s="4">
        <v>15176.51</v>
      </c>
      <c r="I296" s="2">
        <v>700.53</v>
      </c>
      <c r="J296" s="2">
        <v>0</v>
      </c>
      <c r="K296" s="2">
        <v>218.99</v>
      </c>
      <c r="L296" s="4">
        <v>1715.03</v>
      </c>
      <c r="M296" s="2">
        <v>0</v>
      </c>
      <c r="N296" s="2">
        <v>51.94</v>
      </c>
      <c r="O296" s="4">
        <v>1098.03</v>
      </c>
      <c r="P296" s="4">
        <v>5485.66</v>
      </c>
      <c r="Q296" s="4">
        <v>7799.93</v>
      </c>
      <c r="R296" s="4">
        <v>4642.76</v>
      </c>
      <c r="S296" s="2">
        <v>142.55000000000001</v>
      </c>
      <c r="T296" s="2">
        <v>0</v>
      </c>
      <c r="U296" s="2">
        <v>0</v>
      </c>
      <c r="V296" s="2">
        <v>128.68</v>
      </c>
      <c r="W296" s="2">
        <v>0</v>
      </c>
      <c r="X296" s="2">
        <v>133.04</v>
      </c>
      <c r="Y296" s="4">
        <v>2234.73</v>
      </c>
      <c r="Z296" s="4">
        <v>43156.88</v>
      </c>
      <c r="AA296" s="4">
        <v>57494.37</v>
      </c>
      <c r="AB296" s="4">
        <v>19662.54</v>
      </c>
      <c r="AC296" s="4">
        <v>13223.75</v>
      </c>
      <c r="AD296" s="2">
        <v>0</v>
      </c>
      <c r="AE296" s="2">
        <v>0</v>
      </c>
      <c r="AF296" s="2">
        <v>0</v>
      </c>
      <c r="AG296" s="2">
        <v>0</v>
      </c>
      <c r="AH296" s="2">
        <v>0</v>
      </c>
      <c r="AI296" s="2">
        <v>0</v>
      </c>
      <c r="AJ296" s="2">
        <v>0</v>
      </c>
      <c r="AK296" s="4">
        <v>60542.25</v>
      </c>
      <c r="AL296" s="2">
        <v>737.27</v>
      </c>
      <c r="AM296" s="2">
        <v>0</v>
      </c>
      <c r="AN296" s="3">
        <f t="shared" si="16"/>
        <v>289020.90000000002</v>
      </c>
      <c r="AO296">
        <f t="shared" si="17"/>
        <v>155254.86000000002</v>
      </c>
      <c r="AP296">
        <f t="shared" si="18"/>
        <v>61279.519999999997</v>
      </c>
      <c r="AQ296" s="3">
        <f t="shared" si="19"/>
        <v>505555.28</v>
      </c>
    </row>
    <row r="297" spans="1:43" x14ac:dyDescent="0.25">
      <c r="A297" s="2">
        <v>13</v>
      </c>
      <c r="B297" s="2">
        <v>2020</v>
      </c>
      <c r="C297" s="2">
        <v>7</v>
      </c>
      <c r="D297" s="4">
        <v>35069.120000000003</v>
      </c>
      <c r="E297" s="4">
        <v>75666.990000000005</v>
      </c>
      <c r="F297" s="4">
        <v>134368.95999999999</v>
      </c>
      <c r="G297" s="4">
        <v>2760.32</v>
      </c>
      <c r="H297" s="4">
        <v>11300.87</v>
      </c>
      <c r="I297" s="2">
        <v>503.58</v>
      </c>
      <c r="J297" s="2">
        <v>0</v>
      </c>
      <c r="K297" s="2">
        <v>160.11000000000001</v>
      </c>
      <c r="L297" s="4">
        <v>1395.4</v>
      </c>
      <c r="M297" s="2">
        <v>0</v>
      </c>
      <c r="N297" s="2">
        <v>51.94</v>
      </c>
      <c r="O297" s="4">
        <v>1097.58</v>
      </c>
      <c r="P297" s="4">
        <v>5514.26</v>
      </c>
      <c r="Q297" s="4">
        <v>8316.2999999999993</v>
      </c>
      <c r="R297" s="4">
        <v>5277.92</v>
      </c>
      <c r="S297" s="2">
        <v>142.55000000000001</v>
      </c>
      <c r="T297" s="2">
        <v>0</v>
      </c>
      <c r="U297" s="2">
        <v>0</v>
      </c>
      <c r="V297" s="2">
        <v>125.4</v>
      </c>
      <c r="W297" s="2">
        <v>0</v>
      </c>
      <c r="X297" s="2">
        <v>145.38</v>
      </c>
      <c r="Y297" s="4">
        <v>2134.44</v>
      </c>
      <c r="Z297" s="4">
        <v>43493.21</v>
      </c>
      <c r="AA297" s="4">
        <v>55949.919999999998</v>
      </c>
      <c r="AB297" s="4">
        <v>19234.27</v>
      </c>
      <c r="AC297" s="4">
        <v>14163.82</v>
      </c>
      <c r="AD297" s="2">
        <v>0</v>
      </c>
      <c r="AE297" s="2">
        <v>0</v>
      </c>
      <c r="AF297" s="2">
        <v>0</v>
      </c>
      <c r="AG297" s="2">
        <v>0</v>
      </c>
      <c r="AH297" s="2">
        <v>0</v>
      </c>
      <c r="AI297" s="2">
        <v>0</v>
      </c>
      <c r="AJ297" s="2">
        <v>0</v>
      </c>
      <c r="AK297" s="4">
        <v>27626.34</v>
      </c>
      <c r="AL297" s="2">
        <v>514.80999999999995</v>
      </c>
      <c r="AM297" s="2">
        <v>0</v>
      </c>
      <c r="AN297" s="3">
        <f t="shared" si="16"/>
        <v>261225.34999999998</v>
      </c>
      <c r="AO297">
        <f t="shared" si="17"/>
        <v>155646.99</v>
      </c>
      <c r="AP297">
        <f t="shared" si="18"/>
        <v>28141.15</v>
      </c>
      <c r="AQ297" s="3">
        <f t="shared" si="19"/>
        <v>445013.49</v>
      </c>
    </row>
    <row r="298" spans="1:43" x14ac:dyDescent="0.25">
      <c r="A298" s="2">
        <v>13</v>
      </c>
      <c r="B298" s="2">
        <v>2020</v>
      </c>
      <c r="C298" s="2">
        <v>8</v>
      </c>
      <c r="D298" s="4">
        <v>35147.49</v>
      </c>
      <c r="E298" s="4">
        <v>75465.33</v>
      </c>
      <c r="F298" s="4">
        <v>133241.5</v>
      </c>
      <c r="G298" s="4">
        <v>2301.96</v>
      </c>
      <c r="H298" s="4">
        <v>11196.15</v>
      </c>
      <c r="I298" s="2">
        <v>512</v>
      </c>
      <c r="J298" s="2">
        <v>0</v>
      </c>
      <c r="K298" s="2">
        <v>160.11000000000001</v>
      </c>
      <c r="L298" s="4">
        <v>1479.07</v>
      </c>
      <c r="M298" s="2">
        <v>0</v>
      </c>
      <c r="N298" s="2">
        <v>42.87</v>
      </c>
      <c r="O298" s="4">
        <v>1130.8399999999999</v>
      </c>
      <c r="P298" s="4">
        <v>5551.43</v>
      </c>
      <c r="Q298" s="4">
        <v>8948.64</v>
      </c>
      <c r="R298" s="4">
        <v>6192.12</v>
      </c>
      <c r="S298" s="2">
        <v>143.19999999999999</v>
      </c>
      <c r="T298" s="2">
        <v>0</v>
      </c>
      <c r="U298" s="2">
        <v>0</v>
      </c>
      <c r="V298" s="2">
        <v>136.97999999999999</v>
      </c>
      <c r="W298" s="2">
        <v>0</v>
      </c>
      <c r="X298" s="2">
        <v>133.04</v>
      </c>
      <c r="Y298" s="4">
        <v>2059.37</v>
      </c>
      <c r="Z298" s="4">
        <v>45188.25</v>
      </c>
      <c r="AA298" s="4">
        <v>59044.72</v>
      </c>
      <c r="AB298" s="4">
        <v>20235.25</v>
      </c>
      <c r="AC298" s="4">
        <v>12481.09</v>
      </c>
      <c r="AD298" s="2">
        <v>0</v>
      </c>
      <c r="AE298" s="2">
        <v>0</v>
      </c>
      <c r="AF298" s="2">
        <v>0</v>
      </c>
      <c r="AG298" s="2">
        <v>0</v>
      </c>
      <c r="AH298" s="2">
        <v>0</v>
      </c>
      <c r="AI298" s="2">
        <v>0</v>
      </c>
      <c r="AJ298" s="2">
        <v>0</v>
      </c>
      <c r="AK298" s="4">
        <v>25453.3</v>
      </c>
      <c r="AL298" s="2">
        <v>497.8</v>
      </c>
      <c r="AM298" s="2">
        <v>0</v>
      </c>
      <c r="AN298" s="3">
        <f t="shared" si="16"/>
        <v>259503.61</v>
      </c>
      <c r="AO298">
        <f t="shared" si="17"/>
        <v>161287.79999999999</v>
      </c>
      <c r="AP298">
        <f t="shared" si="18"/>
        <v>25951.1</v>
      </c>
      <c r="AQ298" s="3">
        <f t="shared" si="19"/>
        <v>446742.50999999995</v>
      </c>
    </row>
    <row r="299" spans="1:43" x14ac:dyDescent="0.25">
      <c r="A299" s="2">
        <v>13</v>
      </c>
      <c r="B299" s="2">
        <v>2020</v>
      </c>
      <c r="C299" s="2">
        <v>9</v>
      </c>
      <c r="D299" s="4">
        <v>34699.730000000003</v>
      </c>
      <c r="E299" s="4">
        <v>74518.37</v>
      </c>
      <c r="F299" s="4">
        <v>131222.03</v>
      </c>
      <c r="G299" s="4">
        <v>2548.2800000000002</v>
      </c>
      <c r="H299" s="4">
        <v>10823.17</v>
      </c>
      <c r="I299" s="2">
        <v>449.99</v>
      </c>
      <c r="J299" s="2">
        <v>0</v>
      </c>
      <c r="K299" s="2">
        <v>157.82</v>
      </c>
      <c r="L299" s="4">
        <v>1415.31</v>
      </c>
      <c r="M299" s="2">
        <v>0</v>
      </c>
      <c r="N299" s="2">
        <v>51.94</v>
      </c>
      <c r="O299" s="4">
        <v>1164.0999999999999</v>
      </c>
      <c r="P299" s="4">
        <v>5379.55</v>
      </c>
      <c r="Q299" s="4">
        <v>8624.74</v>
      </c>
      <c r="R299" s="4">
        <v>4609.71</v>
      </c>
      <c r="S299" s="2">
        <v>143.19999999999999</v>
      </c>
      <c r="T299" s="2">
        <v>0</v>
      </c>
      <c r="U299" s="2">
        <v>0</v>
      </c>
      <c r="V299" s="2">
        <v>124.4</v>
      </c>
      <c r="W299" s="2">
        <v>0</v>
      </c>
      <c r="X299" s="2">
        <v>133.04</v>
      </c>
      <c r="Y299" s="4">
        <v>2022.08</v>
      </c>
      <c r="Z299" s="4">
        <v>42037.52</v>
      </c>
      <c r="AA299" s="4">
        <v>56777.98</v>
      </c>
      <c r="AB299" s="4">
        <v>18255.14</v>
      </c>
      <c r="AC299" s="4">
        <v>12460.78</v>
      </c>
      <c r="AD299" s="2">
        <v>0</v>
      </c>
      <c r="AE299" s="2">
        <v>0</v>
      </c>
      <c r="AF299" s="2">
        <v>0</v>
      </c>
      <c r="AG299" s="2">
        <v>0</v>
      </c>
      <c r="AH299" s="2">
        <v>0</v>
      </c>
      <c r="AI299" s="2">
        <v>0</v>
      </c>
      <c r="AJ299" s="2">
        <v>0</v>
      </c>
      <c r="AK299" s="4">
        <v>91723.43</v>
      </c>
      <c r="AL299" s="2">
        <v>443.93</v>
      </c>
      <c r="AM299" s="2">
        <v>0</v>
      </c>
      <c r="AN299" s="3">
        <f t="shared" si="16"/>
        <v>255834.7</v>
      </c>
      <c r="AO299">
        <f t="shared" si="17"/>
        <v>151784.18000000002</v>
      </c>
      <c r="AP299">
        <f t="shared" si="18"/>
        <v>92167.359999999986</v>
      </c>
      <c r="AQ299" s="3">
        <f t="shared" si="19"/>
        <v>499786.23999999999</v>
      </c>
    </row>
    <row r="300" spans="1:43" x14ac:dyDescent="0.25">
      <c r="A300" s="2">
        <v>13</v>
      </c>
      <c r="B300" s="2">
        <v>2020</v>
      </c>
      <c r="C300" s="2">
        <v>10</v>
      </c>
      <c r="D300" s="4">
        <v>35324.550000000003</v>
      </c>
      <c r="E300" s="4">
        <v>75180.28</v>
      </c>
      <c r="F300" s="4">
        <v>137208.04</v>
      </c>
      <c r="G300" s="4">
        <v>2381.31</v>
      </c>
      <c r="H300" s="4">
        <v>12383.77</v>
      </c>
      <c r="I300" s="2">
        <v>727.55</v>
      </c>
      <c r="J300" s="2">
        <v>0</v>
      </c>
      <c r="K300" s="2">
        <v>169.94</v>
      </c>
      <c r="L300" s="4">
        <v>1814.45</v>
      </c>
      <c r="M300" s="2">
        <v>0</v>
      </c>
      <c r="N300" s="2">
        <v>60.18</v>
      </c>
      <c r="O300" s="4">
        <v>1214.75</v>
      </c>
      <c r="P300" s="4">
        <v>5512.25</v>
      </c>
      <c r="Q300" s="4">
        <v>9640.99</v>
      </c>
      <c r="R300" s="4">
        <v>4767.5600000000004</v>
      </c>
      <c r="S300" s="2">
        <v>144.74</v>
      </c>
      <c r="T300" s="2">
        <v>0</v>
      </c>
      <c r="U300" s="2">
        <v>0</v>
      </c>
      <c r="V300" s="2">
        <v>133.46</v>
      </c>
      <c r="W300" s="2">
        <v>0</v>
      </c>
      <c r="X300" s="2">
        <v>133.04</v>
      </c>
      <c r="Y300" s="4">
        <v>2136.64</v>
      </c>
      <c r="Z300" s="4">
        <v>44717.68</v>
      </c>
      <c r="AA300" s="4">
        <v>59561.05</v>
      </c>
      <c r="AB300" s="4">
        <v>19448.900000000001</v>
      </c>
      <c r="AC300" s="4">
        <v>12244.1</v>
      </c>
      <c r="AD300" s="2">
        <v>0</v>
      </c>
      <c r="AE300" s="2">
        <v>0</v>
      </c>
      <c r="AF300" s="2">
        <v>0</v>
      </c>
      <c r="AG300" s="2">
        <v>0</v>
      </c>
      <c r="AH300" s="2">
        <v>0</v>
      </c>
      <c r="AI300" s="2">
        <v>0</v>
      </c>
      <c r="AJ300" s="2">
        <v>0</v>
      </c>
      <c r="AK300" s="4">
        <v>101234.4</v>
      </c>
      <c r="AL300" s="2">
        <v>511.49</v>
      </c>
      <c r="AM300" s="2">
        <v>0</v>
      </c>
      <c r="AN300" s="3">
        <f t="shared" si="16"/>
        <v>265189.89</v>
      </c>
      <c r="AO300">
        <f t="shared" si="17"/>
        <v>159715.34000000003</v>
      </c>
      <c r="AP300">
        <f t="shared" si="18"/>
        <v>101745.89</v>
      </c>
      <c r="AQ300" s="3">
        <f t="shared" si="19"/>
        <v>526651.12</v>
      </c>
    </row>
    <row r="301" spans="1:43" x14ac:dyDescent="0.25">
      <c r="A301" s="2">
        <v>13</v>
      </c>
      <c r="B301" s="2">
        <v>2020</v>
      </c>
      <c r="C301" s="2">
        <v>11</v>
      </c>
      <c r="D301" s="4">
        <v>36357.22</v>
      </c>
      <c r="E301" s="4">
        <v>77452.479999999996</v>
      </c>
      <c r="F301" s="4">
        <v>151493.59</v>
      </c>
      <c r="G301" s="4">
        <v>2385.58</v>
      </c>
      <c r="H301" s="4">
        <v>16921.45</v>
      </c>
      <c r="I301" s="2">
        <v>974.97</v>
      </c>
      <c r="J301" s="2">
        <v>0</v>
      </c>
      <c r="K301" s="2">
        <v>321.14999999999998</v>
      </c>
      <c r="L301" s="4">
        <v>2630.42</v>
      </c>
      <c r="M301" s="2">
        <v>0</v>
      </c>
      <c r="N301" s="2">
        <v>42.87</v>
      </c>
      <c r="O301" s="4">
        <v>1230.6199999999999</v>
      </c>
      <c r="P301" s="4">
        <v>5620.87</v>
      </c>
      <c r="Q301" s="4">
        <v>10050.98</v>
      </c>
      <c r="R301" s="4">
        <v>4975.55</v>
      </c>
      <c r="S301" s="2">
        <v>142.97999999999999</v>
      </c>
      <c r="T301" s="2">
        <v>0</v>
      </c>
      <c r="U301" s="2">
        <v>0</v>
      </c>
      <c r="V301" s="2">
        <v>121.37</v>
      </c>
      <c r="W301" s="2">
        <v>0</v>
      </c>
      <c r="X301" s="2">
        <v>133.04</v>
      </c>
      <c r="Y301" s="4">
        <v>2216.44</v>
      </c>
      <c r="Z301" s="4">
        <v>46645.07</v>
      </c>
      <c r="AA301" s="4">
        <v>63553.41</v>
      </c>
      <c r="AB301" s="4">
        <v>20395.41</v>
      </c>
      <c r="AC301" s="4">
        <v>13350.3</v>
      </c>
      <c r="AD301" s="2">
        <v>0</v>
      </c>
      <c r="AE301" s="2">
        <v>0</v>
      </c>
      <c r="AF301" s="2">
        <v>0</v>
      </c>
      <c r="AG301" s="2">
        <v>0</v>
      </c>
      <c r="AH301" s="2">
        <v>0</v>
      </c>
      <c r="AI301" s="2">
        <v>0</v>
      </c>
      <c r="AJ301" s="2">
        <v>0</v>
      </c>
      <c r="AK301" s="4">
        <v>37451.25</v>
      </c>
      <c r="AL301" s="2">
        <v>575.19000000000005</v>
      </c>
      <c r="AM301" s="2">
        <v>0</v>
      </c>
      <c r="AN301" s="3">
        <f t="shared" si="16"/>
        <v>288536.86</v>
      </c>
      <c r="AO301">
        <f t="shared" si="17"/>
        <v>168478.91</v>
      </c>
      <c r="AP301">
        <f t="shared" si="18"/>
        <v>38026.44</v>
      </c>
      <c r="AQ301" s="3">
        <f t="shared" si="19"/>
        <v>495042.21</v>
      </c>
    </row>
    <row r="302" spans="1:43" x14ac:dyDescent="0.25">
      <c r="A302" s="2">
        <v>13</v>
      </c>
      <c r="B302" s="2">
        <v>2020</v>
      </c>
      <c r="C302" s="2">
        <v>12</v>
      </c>
      <c r="D302" s="4">
        <v>38857.839999999997</v>
      </c>
      <c r="E302" s="4">
        <v>83707.539999999994</v>
      </c>
      <c r="F302" s="4">
        <v>192364.79999999999</v>
      </c>
      <c r="G302" s="4">
        <v>2416.7800000000002</v>
      </c>
      <c r="H302" s="4">
        <v>27613.34</v>
      </c>
      <c r="I302" s="4">
        <v>1285.1500000000001</v>
      </c>
      <c r="J302" s="2">
        <v>0</v>
      </c>
      <c r="K302" s="2">
        <v>822.8</v>
      </c>
      <c r="L302" s="4">
        <v>3501.56</v>
      </c>
      <c r="M302" s="2">
        <v>0</v>
      </c>
      <c r="N302" s="2">
        <v>51.94</v>
      </c>
      <c r="O302" s="4">
        <v>1241.3399999999999</v>
      </c>
      <c r="P302" s="4">
        <v>5883.54</v>
      </c>
      <c r="Q302" s="4">
        <v>11254.63</v>
      </c>
      <c r="R302" s="4">
        <v>5908.39</v>
      </c>
      <c r="S302" s="2">
        <v>143.19999999999999</v>
      </c>
      <c r="T302" s="2">
        <v>0</v>
      </c>
      <c r="U302" s="2">
        <v>0</v>
      </c>
      <c r="V302" s="2">
        <v>124.65</v>
      </c>
      <c r="W302" s="2">
        <v>0</v>
      </c>
      <c r="X302" s="2">
        <v>133.04</v>
      </c>
      <c r="Y302" s="4">
        <v>2584.7399999999998</v>
      </c>
      <c r="Z302" s="4">
        <v>50695.23</v>
      </c>
      <c r="AA302" s="4">
        <v>69727.61</v>
      </c>
      <c r="AB302" s="4">
        <v>23023.47</v>
      </c>
      <c r="AC302" s="4">
        <v>12689.32</v>
      </c>
      <c r="AD302" s="2">
        <v>0</v>
      </c>
      <c r="AE302" s="2">
        <v>0</v>
      </c>
      <c r="AF302" s="2">
        <v>0</v>
      </c>
      <c r="AG302" s="2">
        <v>0</v>
      </c>
      <c r="AH302" s="2">
        <v>0</v>
      </c>
      <c r="AI302" s="2">
        <v>0</v>
      </c>
      <c r="AJ302" s="2">
        <v>0</v>
      </c>
      <c r="AK302" s="4">
        <v>80299.58</v>
      </c>
      <c r="AL302" s="2">
        <v>965.03</v>
      </c>
      <c r="AM302" s="2">
        <v>0</v>
      </c>
      <c r="AN302" s="3">
        <f t="shared" si="16"/>
        <v>350569.81000000006</v>
      </c>
      <c r="AO302">
        <f t="shared" si="17"/>
        <v>183461.1</v>
      </c>
      <c r="AP302">
        <f t="shared" si="18"/>
        <v>81264.61</v>
      </c>
      <c r="AQ302" s="3">
        <f t="shared" si="19"/>
        <v>615295.52</v>
      </c>
    </row>
    <row r="303" spans="1:43" x14ac:dyDescent="0.25">
      <c r="A303" s="2">
        <v>14</v>
      </c>
      <c r="B303" s="2">
        <v>2020</v>
      </c>
      <c r="C303" s="2">
        <v>1</v>
      </c>
      <c r="D303" s="4">
        <v>65073.27</v>
      </c>
      <c r="E303" s="4">
        <v>115329.04</v>
      </c>
      <c r="F303" s="4">
        <v>97725.71</v>
      </c>
      <c r="G303" s="2">
        <v>832.85</v>
      </c>
      <c r="H303" s="4">
        <v>1725.16</v>
      </c>
      <c r="I303" s="2">
        <v>311.5</v>
      </c>
      <c r="J303" s="2">
        <v>0</v>
      </c>
      <c r="K303" s="4">
        <v>6536.15</v>
      </c>
      <c r="L303" s="4">
        <v>11746.9</v>
      </c>
      <c r="M303" s="2">
        <v>0</v>
      </c>
      <c r="N303" s="2">
        <v>0</v>
      </c>
      <c r="O303" s="4">
        <v>3497.35</v>
      </c>
      <c r="P303" s="4">
        <v>21972.49</v>
      </c>
      <c r="Q303" s="4">
        <v>17485.63</v>
      </c>
      <c r="R303" s="4">
        <v>3456.92</v>
      </c>
      <c r="S303" s="2">
        <v>0</v>
      </c>
      <c r="T303" s="2">
        <v>0</v>
      </c>
      <c r="U303" s="2">
        <v>0</v>
      </c>
      <c r="V303" s="2">
        <v>85.06</v>
      </c>
      <c r="W303" s="2">
        <v>0</v>
      </c>
      <c r="X303" s="2">
        <v>375.78</v>
      </c>
      <c r="Y303" s="4">
        <v>18582.41</v>
      </c>
      <c r="Z303" s="4">
        <v>69610.649999999994</v>
      </c>
      <c r="AA303" s="4">
        <v>84708.38</v>
      </c>
      <c r="AB303" s="4">
        <v>40017.81</v>
      </c>
      <c r="AC303" s="4">
        <v>42205.33</v>
      </c>
      <c r="AD303" s="4">
        <v>16276</v>
      </c>
      <c r="AE303" s="2">
        <v>0</v>
      </c>
      <c r="AF303" s="2">
        <v>0</v>
      </c>
      <c r="AG303" s="2">
        <v>0</v>
      </c>
      <c r="AH303" s="2">
        <v>0</v>
      </c>
      <c r="AI303" s="2">
        <v>0</v>
      </c>
      <c r="AJ303" s="2">
        <v>0</v>
      </c>
      <c r="AK303" s="4">
        <v>73026.77</v>
      </c>
      <c r="AL303" s="2">
        <v>0</v>
      </c>
      <c r="AM303" s="2">
        <v>0</v>
      </c>
      <c r="AN303" s="3">
        <f t="shared" si="16"/>
        <v>299280.58</v>
      </c>
      <c r="AO303">
        <f t="shared" si="17"/>
        <v>318273.81</v>
      </c>
      <c r="AP303">
        <f t="shared" si="18"/>
        <v>73026.77</v>
      </c>
      <c r="AQ303" s="3">
        <f t="shared" si="19"/>
        <v>690581.16</v>
      </c>
    </row>
    <row r="304" spans="1:43" x14ac:dyDescent="0.25">
      <c r="A304" s="2">
        <v>14</v>
      </c>
      <c r="B304" s="2">
        <v>2020</v>
      </c>
      <c r="C304" s="2">
        <v>2</v>
      </c>
      <c r="D304" s="4">
        <v>64893.91</v>
      </c>
      <c r="E304" s="4">
        <v>115505.28</v>
      </c>
      <c r="F304" s="4">
        <v>95765.43</v>
      </c>
      <c r="G304" s="2">
        <v>818.26</v>
      </c>
      <c r="H304" s="4">
        <v>1381.17</v>
      </c>
      <c r="I304" s="2">
        <v>556.26</v>
      </c>
      <c r="J304" s="2">
        <v>0</v>
      </c>
      <c r="K304" s="4">
        <v>5835.79</v>
      </c>
      <c r="L304" s="4">
        <v>11198.24</v>
      </c>
      <c r="M304" s="2">
        <v>0</v>
      </c>
      <c r="N304" s="2">
        <v>0</v>
      </c>
      <c r="O304" s="4">
        <v>3541.37</v>
      </c>
      <c r="P304" s="4">
        <v>22238.94</v>
      </c>
      <c r="Q304" s="4">
        <v>17551.990000000002</v>
      </c>
      <c r="R304" s="4">
        <v>3409.59</v>
      </c>
      <c r="S304" s="2">
        <v>0</v>
      </c>
      <c r="T304" s="2">
        <v>0</v>
      </c>
      <c r="U304" s="2">
        <v>0</v>
      </c>
      <c r="V304" s="2">
        <v>70.11</v>
      </c>
      <c r="W304" s="2">
        <v>0</v>
      </c>
      <c r="X304" s="2">
        <v>360.44</v>
      </c>
      <c r="Y304" s="4">
        <v>18863.64</v>
      </c>
      <c r="Z304" s="4">
        <v>65687.539999999994</v>
      </c>
      <c r="AA304" s="4">
        <v>77835.070000000007</v>
      </c>
      <c r="AB304" s="4">
        <v>34384.39</v>
      </c>
      <c r="AC304" s="4">
        <v>35481.42</v>
      </c>
      <c r="AD304" s="4">
        <v>15930.21</v>
      </c>
      <c r="AE304" s="2">
        <v>0</v>
      </c>
      <c r="AF304" s="2">
        <v>0</v>
      </c>
      <c r="AG304" s="2">
        <v>0</v>
      </c>
      <c r="AH304" s="2">
        <v>0</v>
      </c>
      <c r="AI304" s="2">
        <v>0</v>
      </c>
      <c r="AJ304" s="2">
        <v>0</v>
      </c>
      <c r="AK304" s="4">
        <v>60608</v>
      </c>
      <c r="AL304" s="2">
        <v>0</v>
      </c>
      <c r="AM304" s="2">
        <v>0</v>
      </c>
      <c r="AN304" s="3">
        <f t="shared" si="16"/>
        <v>295954.33999999997</v>
      </c>
      <c r="AO304">
        <f t="shared" si="17"/>
        <v>295354.71000000002</v>
      </c>
      <c r="AP304">
        <f t="shared" si="18"/>
        <v>60608</v>
      </c>
      <c r="AQ304" s="3">
        <f t="shared" si="19"/>
        <v>651917.05000000005</v>
      </c>
    </row>
    <row r="305" spans="1:43" x14ac:dyDescent="0.25">
      <c r="A305" s="2">
        <v>14</v>
      </c>
      <c r="B305" s="2">
        <v>2020</v>
      </c>
      <c r="C305" s="2">
        <v>3</v>
      </c>
      <c r="D305" s="4">
        <v>64502.47</v>
      </c>
      <c r="E305" s="4">
        <v>111920.92</v>
      </c>
      <c r="F305" s="4">
        <v>91924.39</v>
      </c>
      <c r="G305" s="4">
        <v>1002.45</v>
      </c>
      <c r="H305" s="4">
        <v>1460.14</v>
      </c>
      <c r="I305" s="2">
        <v>226.56</v>
      </c>
      <c r="J305" s="2">
        <v>0</v>
      </c>
      <c r="K305" s="4">
        <v>5710.93</v>
      </c>
      <c r="L305" s="4">
        <v>10339.44</v>
      </c>
      <c r="M305" s="2">
        <v>0</v>
      </c>
      <c r="N305" s="2">
        <v>0</v>
      </c>
      <c r="O305" s="4">
        <v>3577.69</v>
      </c>
      <c r="P305" s="4">
        <v>20791.89</v>
      </c>
      <c r="Q305" s="4">
        <v>16365.83</v>
      </c>
      <c r="R305" s="4">
        <v>2922.96</v>
      </c>
      <c r="S305" s="2">
        <v>0</v>
      </c>
      <c r="T305" s="2">
        <v>0</v>
      </c>
      <c r="U305" s="2">
        <v>0</v>
      </c>
      <c r="V305" s="2">
        <v>67.739999999999995</v>
      </c>
      <c r="W305" s="2">
        <v>0</v>
      </c>
      <c r="X305" s="2">
        <v>360.57</v>
      </c>
      <c r="Y305" s="4">
        <v>16477.11</v>
      </c>
      <c r="Z305" s="4">
        <v>65225.21</v>
      </c>
      <c r="AA305" s="4">
        <v>78458.210000000006</v>
      </c>
      <c r="AB305" s="4">
        <v>41578.769999999997</v>
      </c>
      <c r="AC305" s="4">
        <v>44621.599999999999</v>
      </c>
      <c r="AD305" s="4">
        <v>17076.61</v>
      </c>
      <c r="AE305" s="2">
        <v>0</v>
      </c>
      <c r="AF305" s="2">
        <v>0</v>
      </c>
      <c r="AG305" s="2">
        <v>0</v>
      </c>
      <c r="AH305" s="2">
        <v>0</v>
      </c>
      <c r="AI305" s="2">
        <v>0</v>
      </c>
      <c r="AJ305" s="2">
        <v>0</v>
      </c>
      <c r="AK305" s="4">
        <v>60608</v>
      </c>
      <c r="AL305" s="2">
        <v>0</v>
      </c>
      <c r="AM305" s="2">
        <v>0</v>
      </c>
      <c r="AN305" s="3">
        <f t="shared" si="16"/>
        <v>287087.30000000005</v>
      </c>
      <c r="AO305">
        <f t="shared" si="17"/>
        <v>307524.19</v>
      </c>
      <c r="AP305">
        <f t="shared" si="18"/>
        <v>60608</v>
      </c>
      <c r="AQ305" s="3">
        <f t="shared" si="19"/>
        <v>655219.49</v>
      </c>
    </row>
    <row r="306" spans="1:43" x14ac:dyDescent="0.25">
      <c r="A306" s="2">
        <v>14</v>
      </c>
      <c r="B306" s="2">
        <v>2020</v>
      </c>
      <c r="C306" s="2">
        <v>4</v>
      </c>
      <c r="D306" s="4">
        <v>63175.199999999997</v>
      </c>
      <c r="E306" s="4">
        <v>104072.86</v>
      </c>
      <c r="F306" s="4">
        <v>84596.91</v>
      </c>
      <c r="G306" s="2">
        <v>808.6</v>
      </c>
      <c r="H306" s="4">
        <v>1186.74</v>
      </c>
      <c r="I306" s="2">
        <v>147.13999999999999</v>
      </c>
      <c r="J306" s="2">
        <v>0</v>
      </c>
      <c r="K306" s="4">
        <v>3148.99</v>
      </c>
      <c r="L306" s="4">
        <v>4061.4</v>
      </c>
      <c r="M306" s="2">
        <v>0</v>
      </c>
      <c r="N306" s="2">
        <v>0</v>
      </c>
      <c r="O306" s="4">
        <v>3509.3</v>
      </c>
      <c r="P306" s="4">
        <v>17074.830000000002</v>
      </c>
      <c r="Q306" s="4">
        <v>13217.22</v>
      </c>
      <c r="R306" s="4">
        <v>3367.05</v>
      </c>
      <c r="S306" s="2">
        <v>0</v>
      </c>
      <c r="T306" s="2">
        <v>0</v>
      </c>
      <c r="U306" s="2">
        <v>0</v>
      </c>
      <c r="V306" s="2">
        <v>74.23</v>
      </c>
      <c r="W306" s="2">
        <v>0</v>
      </c>
      <c r="X306" s="2">
        <v>355.74</v>
      </c>
      <c r="Y306" s="4">
        <v>12496.46</v>
      </c>
      <c r="Z306" s="4">
        <v>48165.37</v>
      </c>
      <c r="AA306" s="4">
        <v>51740.58</v>
      </c>
      <c r="AB306" s="4">
        <v>35660.58</v>
      </c>
      <c r="AC306" s="4">
        <v>39785.97</v>
      </c>
      <c r="AD306" s="4">
        <v>17935.75</v>
      </c>
      <c r="AE306" s="2">
        <v>0</v>
      </c>
      <c r="AF306" s="2">
        <v>0</v>
      </c>
      <c r="AG306" s="2">
        <v>0</v>
      </c>
      <c r="AH306" s="2">
        <v>0</v>
      </c>
      <c r="AI306" s="2">
        <v>0</v>
      </c>
      <c r="AJ306" s="2">
        <v>0</v>
      </c>
      <c r="AK306" s="4">
        <v>97114.43</v>
      </c>
      <c r="AL306" s="2">
        <v>0</v>
      </c>
      <c r="AM306" s="2">
        <v>0</v>
      </c>
      <c r="AN306" s="3">
        <f t="shared" si="16"/>
        <v>261197.84</v>
      </c>
      <c r="AO306">
        <f t="shared" si="17"/>
        <v>243383.08000000005</v>
      </c>
      <c r="AP306">
        <f t="shared" si="18"/>
        <v>97114.43</v>
      </c>
      <c r="AQ306" s="3">
        <f t="shared" si="19"/>
        <v>601695.35000000009</v>
      </c>
    </row>
    <row r="307" spans="1:43" x14ac:dyDescent="0.25">
      <c r="A307" s="2">
        <v>14</v>
      </c>
      <c r="B307" s="2">
        <v>2020</v>
      </c>
      <c r="C307" s="2">
        <v>5</v>
      </c>
      <c r="D307" s="4">
        <v>63069.32</v>
      </c>
      <c r="E307" s="4">
        <v>103677.02</v>
      </c>
      <c r="F307" s="4">
        <v>83027.240000000005</v>
      </c>
      <c r="G307" s="2">
        <v>805.55</v>
      </c>
      <c r="H307" s="4">
        <v>1206.3599999999999</v>
      </c>
      <c r="I307" s="2">
        <v>147.02000000000001</v>
      </c>
      <c r="J307" s="2">
        <v>0</v>
      </c>
      <c r="K307" s="4">
        <v>2648.83</v>
      </c>
      <c r="L307" s="4">
        <v>3116.46</v>
      </c>
      <c r="M307" s="2">
        <v>0</v>
      </c>
      <c r="N307" s="2">
        <v>0</v>
      </c>
      <c r="O307" s="4">
        <v>3509.37</v>
      </c>
      <c r="P307" s="4">
        <v>17086.5</v>
      </c>
      <c r="Q307" s="4">
        <v>13811.12</v>
      </c>
      <c r="R307" s="4">
        <v>1385.84</v>
      </c>
      <c r="S307" s="2">
        <v>0</v>
      </c>
      <c r="T307" s="2">
        <v>0</v>
      </c>
      <c r="U307" s="2">
        <v>0</v>
      </c>
      <c r="V307" s="2">
        <v>76.599999999999994</v>
      </c>
      <c r="W307" s="2">
        <v>0</v>
      </c>
      <c r="X307" s="2">
        <v>353.91</v>
      </c>
      <c r="Y307" s="4">
        <v>9514.5</v>
      </c>
      <c r="Z307" s="4">
        <v>41304.79</v>
      </c>
      <c r="AA307" s="4">
        <v>45162.23</v>
      </c>
      <c r="AB307" s="4">
        <v>31241.91</v>
      </c>
      <c r="AC307" s="4">
        <v>47162.71</v>
      </c>
      <c r="AD307" s="4">
        <v>18328.34</v>
      </c>
      <c r="AE307" s="2">
        <v>0</v>
      </c>
      <c r="AF307" s="2">
        <v>0</v>
      </c>
      <c r="AG307" s="2">
        <v>0</v>
      </c>
      <c r="AH307" s="2">
        <v>0</v>
      </c>
      <c r="AI307" s="2">
        <v>0</v>
      </c>
      <c r="AJ307" s="2">
        <v>0</v>
      </c>
      <c r="AK307" s="4">
        <v>110256.27</v>
      </c>
      <c r="AL307" s="2">
        <v>0</v>
      </c>
      <c r="AM307" s="2">
        <v>0</v>
      </c>
      <c r="AN307" s="3">
        <f t="shared" si="16"/>
        <v>257697.79999999996</v>
      </c>
      <c r="AO307">
        <f t="shared" si="17"/>
        <v>228937.82</v>
      </c>
      <c r="AP307">
        <f t="shared" si="18"/>
        <v>110256.27</v>
      </c>
      <c r="AQ307" s="3">
        <f t="shared" si="19"/>
        <v>596891.89</v>
      </c>
    </row>
    <row r="308" spans="1:43" x14ac:dyDescent="0.25">
      <c r="A308" s="2">
        <v>14</v>
      </c>
      <c r="B308" s="2">
        <v>2020</v>
      </c>
      <c r="C308" s="2">
        <v>6</v>
      </c>
      <c r="D308" s="4">
        <v>62561.54</v>
      </c>
      <c r="E308" s="4">
        <v>102509.44</v>
      </c>
      <c r="F308" s="4">
        <v>79978.259999999995</v>
      </c>
      <c r="G308" s="2">
        <v>803.56</v>
      </c>
      <c r="H308" s="4">
        <v>1037.33</v>
      </c>
      <c r="I308" s="2">
        <v>200.19</v>
      </c>
      <c r="J308" s="2">
        <v>0</v>
      </c>
      <c r="K308" s="4">
        <v>2314.4699999999998</v>
      </c>
      <c r="L308" s="4">
        <v>3094.74</v>
      </c>
      <c r="M308" s="2">
        <v>0</v>
      </c>
      <c r="N308" s="2">
        <v>0</v>
      </c>
      <c r="O308" s="4">
        <v>3530.91</v>
      </c>
      <c r="P308" s="4">
        <v>16160.57</v>
      </c>
      <c r="Q308" s="4">
        <v>15056.89</v>
      </c>
      <c r="R308" s="4">
        <v>3614.84</v>
      </c>
      <c r="S308" s="2">
        <v>0</v>
      </c>
      <c r="T308" s="2">
        <v>0</v>
      </c>
      <c r="U308" s="2">
        <v>0</v>
      </c>
      <c r="V308" s="2">
        <v>80.55</v>
      </c>
      <c r="W308" s="2">
        <v>0</v>
      </c>
      <c r="X308" s="2">
        <v>363.54</v>
      </c>
      <c r="Y308" s="4">
        <v>11085.41</v>
      </c>
      <c r="Z308" s="4">
        <v>51774.51</v>
      </c>
      <c r="AA308" s="4">
        <v>53735.56</v>
      </c>
      <c r="AB308" s="4">
        <v>43145.79</v>
      </c>
      <c r="AC308" s="4">
        <v>25575.67</v>
      </c>
      <c r="AD308" s="4">
        <v>17012.490000000002</v>
      </c>
      <c r="AE308" s="2">
        <v>0</v>
      </c>
      <c r="AF308" s="2">
        <v>0</v>
      </c>
      <c r="AG308" s="2">
        <v>0</v>
      </c>
      <c r="AH308" s="2">
        <v>0</v>
      </c>
      <c r="AI308" s="2">
        <v>0</v>
      </c>
      <c r="AJ308" s="2">
        <v>0</v>
      </c>
      <c r="AK308" s="4">
        <v>104295.3</v>
      </c>
      <c r="AL308" s="2">
        <v>0</v>
      </c>
      <c r="AM308" s="2">
        <v>0</v>
      </c>
      <c r="AN308" s="3">
        <f t="shared" si="16"/>
        <v>252499.52999999997</v>
      </c>
      <c r="AO308">
        <f t="shared" si="17"/>
        <v>241136.72999999998</v>
      </c>
      <c r="AP308">
        <f t="shared" si="18"/>
        <v>104295.3</v>
      </c>
      <c r="AQ308" s="3">
        <f t="shared" si="19"/>
        <v>597931.55999999994</v>
      </c>
    </row>
    <row r="309" spans="1:43" x14ac:dyDescent="0.25">
      <c r="A309" s="2">
        <v>14</v>
      </c>
      <c r="B309" s="2">
        <v>2020</v>
      </c>
      <c r="C309" s="2">
        <v>7</v>
      </c>
      <c r="D309" s="4">
        <v>61605.32</v>
      </c>
      <c r="E309" s="4">
        <v>101638.02</v>
      </c>
      <c r="F309" s="4">
        <v>77495.929999999993</v>
      </c>
      <c r="G309" s="2">
        <v>801.22</v>
      </c>
      <c r="H309" s="2">
        <v>772.08</v>
      </c>
      <c r="I309" s="2">
        <v>139.78</v>
      </c>
      <c r="J309" s="2">
        <v>0</v>
      </c>
      <c r="K309" s="4">
        <v>1482.99</v>
      </c>
      <c r="L309" s="4">
        <v>2185.31</v>
      </c>
      <c r="M309" s="2">
        <v>0</v>
      </c>
      <c r="N309" s="2">
        <v>0</v>
      </c>
      <c r="O309" s="4">
        <v>3520.19</v>
      </c>
      <c r="P309" s="4">
        <v>16759</v>
      </c>
      <c r="Q309" s="4">
        <v>13840.8</v>
      </c>
      <c r="R309" s="4">
        <v>3314.92</v>
      </c>
      <c r="S309" s="2">
        <v>0</v>
      </c>
      <c r="T309" s="2">
        <v>0</v>
      </c>
      <c r="U309" s="2">
        <v>0</v>
      </c>
      <c r="V309" s="2">
        <v>78.400000000000006</v>
      </c>
      <c r="W309" s="2">
        <v>0</v>
      </c>
      <c r="X309" s="2">
        <v>343.76</v>
      </c>
      <c r="Y309" s="4">
        <v>11542.42</v>
      </c>
      <c r="Z309" s="4">
        <v>55681.7</v>
      </c>
      <c r="AA309" s="4">
        <v>53154.3</v>
      </c>
      <c r="AB309" s="4">
        <v>44021.09</v>
      </c>
      <c r="AC309" s="4">
        <v>25537.08</v>
      </c>
      <c r="AD309" s="4">
        <v>17647.490000000002</v>
      </c>
      <c r="AE309" s="2">
        <v>0</v>
      </c>
      <c r="AF309" s="2">
        <v>0</v>
      </c>
      <c r="AG309" s="2">
        <v>0</v>
      </c>
      <c r="AH309" s="2">
        <v>0</v>
      </c>
      <c r="AI309" s="2">
        <v>0</v>
      </c>
      <c r="AJ309" s="2">
        <v>0</v>
      </c>
      <c r="AK309" s="4">
        <v>112008.97</v>
      </c>
      <c r="AL309" s="2">
        <v>0</v>
      </c>
      <c r="AM309" s="2">
        <v>0</v>
      </c>
      <c r="AN309" s="3">
        <f t="shared" si="16"/>
        <v>246120.64999999997</v>
      </c>
      <c r="AO309">
        <f t="shared" si="17"/>
        <v>245441.14999999997</v>
      </c>
      <c r="AP309">
        <f t="shared" si="18"/>
        <v>112008.97</v>
      </c>
      <c r="AQ309" s="3">
        <f t="shared" si="19"/>
        <v>603570.7699999999</v>
      </c>
    </row>
    <row r="310" spans="1:43" x14ac:dyDescent="0.25">
      <c r="A310" s="2">
        <v>14</v>
      </c>
      <c r="B310" s="2">
        <v>2020</v>
      </c>
      <c r="C310" s="2">
        <v>8</v>
      </c>
      <c r="D310" s="4">
        <v>61770.1</v>
      </c>
      <c r="E310" s="4">
        <v>101472.77</v>
      </c>
      <c r="F310" s="4">
        <v>77641.850000000006</v>
      </c>
      <c r="G310" s="2">
        <v>802.59</v>
      </c>
      <c r="H310" s="2">
        <v>722.31</v>
      </c>
      <c r="I310" s="2">
        <v>193.23</v>
      </c>
      <c r="J310" s="2">
        <v>0</v>
      </c>
      <c r="K310" s="4">
        <v>1425.42</v>
      </c>
      <c r="L310" s="4">
        <v>1808.25</v>
      </c>
      <c r="M310" s="2">
        <v>0</v>
      </c>
      <c r="N310" s="2">
        <v>0</v>
      </c>
      <c r="O310" s="4">
        <v>3516.74</v>
      </c>
      <c r="P310" s="4">
        <v>17140.47</v>
      </c>
      <c r="Q310" s="4">
        <v>15588.5</v>
      </c>
      <c r="R310" s="4">
        <v>3696.32</v>
      </c>
      <c r="S310" s="2">
        <v>0</v>
      </c>
      <c r="T310" s="2">
        <v>0</v>
      </c>
      <c r="U310" s="2">
        <v>0</v>
      </c>
      <c r="V310" s="2">
        <v>74.05</v>
      </c>
      <c r="W310" s="2">
        <v>0</v>
      </c>
      <c r="X310" s="2">
        <v>374.71</v>
      </c>
      <c r="Y310" s="4">
        <v>11445.84</v>
      </c>
      <c r="Z310" s="4">
        <v>54061.69</v>
      </c>
      <c r="AA310" s="4">
        <v>56999.360000000001</v>
      </c>
      <c r="AB310" s="4">
        <v>37639.21</v>
      </c>
      <c r="AC310" s="4">
        <v>42037.48</v>
      </c>
      <c r="AD310" s="4">
        <v>19168.88</v>
      </c>
      <c r="AE310" s="2">
        <v>0</v>
      </c>
      <c r="AF310" s="2">
        <v>0</v>
      </c>
      <c r="AG310" s="2">
        <v>0</v>
      </c>
      <c r="AH310" s="2">
        <v>0</v>
      </c>
      <c r="AI310" s="2">
        <v>0</v>
      </c>
      <c r="AJ310" s="2">
        <v>0</v>
      </c>
      <c r="AK310" s="4">
        <v>111961.35</v>
      </c>
      <c r="AL310" s="2">
        <v>0</v>
      </c>
      <c r="AM310" s="2">
        <v>0</v>
      </c>
      <c r="AN310" s="3">
        <f t="shared" si="16"/>
        <v>245836.52000000002</v>
      </c>
      <c r="AO310">
        <f t="shared" si="17"/>
        <v>261743.25</v>
      </c>
      <c r="AP310">
        <f t="shared" si="18"/>
        <v>111961.35</v>
      </c>
      <c r="AQ310" s="3">
        <f t="shared" si="19"/>
        <v>619541.12</v>
      </c>
    </row>
    <row r="311" spans="1:43" x14ac:dyDescent="0.25">
      <c r="A311" s="2">
        <v>14</v>
      </c>
      <c r="B311" s="2">
        <v>2020</v>
      </c>
      <c r="C311" s="2">
        <v>9</v>
      </c>
      <c r="D311" s="4">
        <v>61723.360000000001</v>
      </c>
      <c r="E311" s="4">
        <v>101632.72</v>
      </c>
      <c r="F311" s="4">
        <v>77877.679999999993</v>
      </c>
      <c r="G311" s="2">
        <v>819.09</v>
      </c>
      <c r="H311" s="2">
        <v>735.67</v>
      </c>
      <c r="I311" s="2">
        <v>193.47</v>
      </c>
      <c r="J311" s="2">
        <v>0</v>
      </c>
      <c r="K311" s="4">
        <v>1510.17</v>
      </c>
      <c r="L311" s="4">
        <v>1826.2</v>
      </c>
      <c r="M311" s="2">
        <v>0</v>
      </c>
      <c r="N311" s="2">
        <v>0</v>
      </c>
      <c r="O311" s="4">
        <v>3507.64</v>
      </c>
      <c r="P311" s="4">
        <v>16336.03</v>
      </c>
      <c r="Q311" s="4">
        <v>15014.98</v>
      </c>
      <c r="R311" s="4">
        <v>3347.77</v>
      </c>
      <c r="S311" s="2">
        <v>0</v>
      </c>
      <c r="T311" s="2">
        <v>0</v>
      </c>
      <c r="U311" s="2">
        <v>0</v>
      </c>
      <c r="V311" s="2">
        <v>78.75</v>
      </c>
      <c r="W311" s="2">
        <v>0</v>
      </c>
      <c r="X311" s="2">
        <v>362.89</v>
      </c>
      <c r="Y311" s="4">
        <v>11121.6</v>
      </c>
      <c r="Z311" s="4">
        <v>51223.47</v>
      </c>
      <c r="AA311" s="4">
        <v>50478.83</v>
      </c>
      <c r="AB311" s="4">
        <v>28606.86</v>
      </c>
      <c r="AC311" s="4">
        <v>34039.760000000002</v>
      </c>
      <c r="AD311" s="4">
        <v>17850.14</v>
      </c>
      <c r="AE311" s="2">
        <v>0</v>
      </c>
      <c r="AF311" s="2">
        <v>0</v>
      </c>
      <c r="AG311" s="2">
        <v>0</v>
      </c>
      <c r="AH311" s="2">
        <v>0</v>
      </c>
      <c r="AI311" s="2">
        <v>0</v>
      </c>
      <c r="AJ311" s="2">
        <v>0</v>
      </c>
      <c r="AK311" s="4">
        <v>112466.02</v>
      </c>
      <c r="AL311" s="2">
        <v>0</v>
      </c>
      <c r="AM311" s="2">
        <v>0</v>
      </c>
      <c r="AN311" s="3">
        <f t="shared" si="16"/>
        <v>246318.36000000004</v>
      </c>
      <c r="AO311">
        <f t="shared" si="17"/>
        <v>231968.72000000003</v>
      </c>
      <c r="AP311">
        <f t="shared" si="18"/>
        <v>112466.02</v>
      </c>
      <c r="AQ311" s="3">
        <f t="shared" si="19"/>
        <v>590753.10000000009</v>
      </c>
    </row>
    <row r="312" spans="1:43" x14ac:dyDescent="0.25">
      <c r="A312" s="2">
        <v>14</v>
      </c>
      <c r="B312" s="2">
        <v>2020</v>
      </c>
      <c r="C312" s="2">
        <v>10</v>
      </c>
      <c r="D312" s="4">
        <v>61017.02</v>
      </c>
      <c r="E312" s="4">
        <v>103684.01</v>
      </c>
      <c r="F312" s="4">
        <v>81513.02</v>
      </c>
      <c r="G312" s="2">
        <v>863.11</v>
      </c>
      <c r="H312" s="4">
        <v>1061.6600000000001</v>
      </c>
      <c r="I312" s="2">
        <v>526.21</v>
      </c>
      <c r="J312" s="2">
        <v>0</v>
      </c>
      <c r="K312" s="4">
        <v>1887.91</v>
      </c>
      <c r="L312" s="4">
        <v>3279.51</v>
      </c>
      <c r="M312" s="2">
        <v>0</v>
      </c>
      <c r="N312" s="2">
        <v>0</v>
      </c>
      <c r="O312" s="4">
        <v>3912.36</v>
      </c>
      <c r="P312" s="4">
        <v>16478.29</v>
      </c>
      <c r="Q312" s="4">
        <v>16307.24</v>
      </c>
      <c r="R312" s="4">
        <v>3044.37</v>
      </c>
      <c r="S312" s="2">
        <v>0</v>
      </c>
      <c r="T312" s="2">
        <v>0</v>
      </c>
      <c r="U312" s="2">
        <v>0</v>
      </c>
      <c r="V312" s="2">
        <v>73.88</v>
      </c>
      <c r="W312" s="2">
        <v>0</v>
      </c>
      <c r="X312" s="2">
        <v>362.25</v>
      </c>
      <c r="Y312" s="4">
        <v>11908.01</v>
      </c>
      <c r="Z312" s="4">
        <v>52530.32</v>
      </c>
      <c r="AA312" s="4">
        <v>58423.69</v>
      </c>
      <c r="AB312" s="4">
        <v>37074.89</v>
      </c>
      <c r="AC312" s="4">
        <v>39924.400000000001</v>
      </c>
      <c r="AD312" s="4">
        <v>17126.13</v>
      </c>
      <c r="AE312" s="2">
        <v>0</v>
      </c>
      <c r="AF312" s="2">
        <v>0</v>
      </c>
      <c r="AG312" s="2">
        <v>0</v>
      </c>
      <c r="AH312" s="2">
        <v>0</v>
      </c>
      <c r="AI312" s="2">
        <v>0</v>
      </c>
      <c r="AJ312" s="2">
        <v>0</v>
      </c>
      <c r="AK312" s="4">
        <v>122433.46</v>
      </c>
      <c r="AL312" s="2">
        <v>0</v>
      </c>
      <c r="AM312" s="2">
        <v>0</v>
      </c>
      <c r="AN312" s="3">
        <f t="shared" si="16"/>
        <v>253832.44999999998</v>
      </c>
      <c r="AO312">
        <f t="shared" si="17"/>
        <v>257165.83</v>
      </c>
      <c r="AP312">
        <f t="shared" si="18"/>
        <v>122433.46</v>
      </c>
      <c r="AQ312" s="3">
        <f t="shared" si="19"/>
        <v>633431.74</v>
      </c>
    </row>
    <row r="313" spans="1:43" x14ac:dyDescent="0.25">
      <c r="A313" s="2">
        <v>14</v>
      </c>
      <c r="B313" s="2">
        <v>2020</v>
      </c>
      <c r="C313" s="2">
        <v>11</v>
      </c>
      <c r="D313" s="4">
        <v>60629.5</v>
      </c>
      <c r="E313" s="4">
        <v>104736.03</v>
      </c>
      <c r="F313" s="4">
        <v>82645.17</v>
      </c>
      <c r="G313" s="2">
        <v>961.37</v>
      </c>
      <c r="H313" s="4">
        <v>1321.52</v>
      </c>
      <c r="I313" s="2">
        <v>355.2</v>
      </c>
      <c r="J313" s="2">
        <v>0</v>
      </c>
      <c r="K313" s="4">
        <v>3030.96</v>
      </c>
      <c r="L313" s="4">
        <v>4655.95</v>
      </c>
      <c r="M313" s="2">
        <v>0</v>
      </c>
      <c r="N313" s="2">
        <v>0</v>
      </c>
      <c r="O313" s="4">
        <v>3476.95</v>
      </c>
      <c r="P313" s="4">
        <v>17054.63</v>
      </c>
      <c r="Q313" s="4">
        <v>16776.48</v>
      </c>
      <c r="R313" s="4">
        <v>2879.66</v>
      </c>
      <c r="S313" s="2">
        <v>0</v>
      </c>
      <c r="T313" s="2">
        <v>0</v>
      </c>
      <c r="U313" s="2">
        <v>0</v>
      </c>
      <c r="V313" s="2">
        <v>76.81</v>
      </c>
      <c r="W313" s="2">
        <v>0</v>
      </c>
      <c r="X313" s="2">
        <v>350.13</v>
      </c>
      <c r="Y313" s="4">
        <v>12707.93</v>
      </c>
      <c r="Z313" s="4">
        <v>53541.81</v>
      </c>
      <c r="AA313" s="4">
        <v>64190.22</v>
      </c>
      <c r="AB313" s="4">
        <v>34555.19</v>
      </c>
      <c r="AC313" s="4">
        <v>32151.32</v>
      </c>
      <c r="AD313" s="4">
        <v>15678.6</v>
      </c>
      <c r="AE313" s="2">
        <v>0</v>
      </c>
      <c r="AF313" s="2">
        <v>0</v>
      </c>
      <c r="AG313" s="2">
        <v>0</v>
      </c>
      <c r="AH313" s="2">
        <v>0</v>
      </c>
      <c r="AI313" s="2">
        <v>0</v>
      </c>
      <c r="AJ313" s="2">
        <v>0</v>
      </c>
      <c r="AK313" s="4">
        <v>98896.01</v>
      </c>
      <c r="AL313" s="2">
        <v>0</v>
      </c>
      <c r="AM313" s="2">
        <v>0</v>
      </c>
      <c r="AN313" s="3">
        <f t="shared" si="16"/>
        <v>258335.7</v>
      </c>
      <c r="AO313">
        <f t="shared" si="17"/>
        <v>253439.73</v>
      </c>
      <c r="AP313">
        <f t="shared" si="18"/>
        <v>98896.01</v>
      </c>
      <c r="AQ313" s="3">
        <f t="shared" si="19"/>
        <v>610671.44000000006</v>
      </c>
    </row>
    <row r="314" spans="1:43" x14ac:dyDescent="0.25">
      <c r="A314" s="2">
        <v>14</v>
      </c>
      <c r="B314" s="2">
        <v>2020</v>
      </c>
      <c r="C314" s="2">
        <v>12</v>
      </c>
      <c r="D314" s="4">
        <v>63390.8</v>
      </c>
      <c r="E314" s="4">
        <v>112697.46</v>
      </c>
      <c r="F314" s="4">
        <v>92537.11</v>
      </c>
      <c r="G314" s="4">
        <v>1117.29</v>
      </c>
      <c r="H314" s="4">
        <v>1726.31</v>
      </c>
      <c r="I314" s="2">
        <v>598.76</v>
      </c>
      <c r="J314" s="2">
        <v>0</v>
      </c>
      <c r="K314" s="4">
        <v>5467.29</v>
      </c>
      <c r="L314" s="4">
        <v>8078.42</v>
      </c>
      <c r="M314" s="2">
        <v>0</v>
      </c>
      <c r="N314" s="2">
        <v>0</v>
      </c>
      <c r="O314" s="4">
        <v>3475.34</v>
      </c>
      <c r="P314" s="4">
        <v>19100.330000000002</v>
      </c>
      <c r="Q314" s="4">
        <v>17520.37</v>
      </c>
      <c r="R314" s="4">
        <v>3793.54</v>
      </c>
      <c r="S314" s="2">
        <v>0</v>
      </c>
      <c r="T314" s="2">
        <v>0</v>
      </c>
      <c r="U314" s="2">
        <v>0</v>
      </c>
      <c r="V314" s="2">
        <v>76.599999999999994</v>
      </c>
      <c r="W314" s="2">
        <v>0</v>
      </c>
      <c r="X314" s="2">
        <v>357.93</v>
      </c>
      <c r="Y314" s="4">
        <v>15711.76</v>
      </c>
      <c r="Z314" s="4">
        <v>62278.26</v>
      </c>
      <c r="AA314" s="4">
        <v>73945.17</v>
      </c>
      <c r="AB314" s="4">
        <v>33650.92</v>
      </c>
      <c r="AC314" s="4">
        <v>32775.58</v>
      </c>
      <c r="AD314" s="4">
        <v>16859.34</v>
      </c>
      <c r="AE314" s="2">
        <v>0</v>
      </c>
      <c r="AF314" s="2">
        <v>0</v>
      </c>
      <c r="AG314" s="2">
        <v>0</v>
      </c>
      <c r="AH314" s="2">
        <v>0</v>
      </c>
      <c r="AI314" s="2">
        <v>0</v>
      </c>
      <c r="AJ314" s="2">
        <v>0</v>
      </c>
      <c r="AK314" s="4">
        <v>71779.08</v>
      </c>
      <c r="AL314" s="2">
        <v>0</v>
      </c>
      <c r="AM314" s="2">
        <v>0</v>
      </c>
      <c r="AN314" s="3">
        <f t="shared" si="16"/>
        <v>285613.43999999994</v>
      </c>
      <c r="AO314">
        <f t="shared" si="17"/>
        <v>279545.14</v>
      </c>
      <c r="AP314">
        <f t="shared" si="18"/>
        <v>71779.08</v>
      </c>
      <c r="AQ314" s="3">
        <f t="shared" si="19"/>
        <v>636937.65999999992</v>
      </c>
    </row>
    <row r="315" spans="1:43" x14ac:dyDescent="0.25">
      <c r="A315" s="2">
        <v>15</v>
      </c>
      <c r="B315" s="2">
        <v>2020</v>
      </c>
      <c r="C315" s="2">
        <v>1</v>
      </c>
      <c r="D315" s="4">
        <v>105837.28</v>
      </c>
      <c r="E315" s="4">
        <v>517766.82</v>
      </c>
      <c r="F315" s="4">
        <v>301024.88</v>
      </c>
      <c r="G315" s="2">
        <v>844.1</v>
      </c>
      <c r="H315" s="4">
        <v>1757.91</v>
      </c>
      <c r="I315" s="2">
        <v>0</v>
      </c>
      <c r="J315" s="2">
        <v>0</v>
      </c>
      <c r="K315" s="4">
        <v>2185.73</v>
      </c>
      <c r="L315" s="4">
        <v>4985.6099999999997</v>
      </c>
      <c r="M315" s="2">
        <v>0</v>
      </c>
      <c r="N315" s="2">
        <v>44.41</v>
      </c>
      <c r="O315" s="4">
        <v>2315.34</v>
      </c>
      <c r="P315" s="4">
        <v>15632.26</v>
      </c>
      <c r="Q315" s="4">
        <v>12483.53</v>
      </c>
      <c r="R315" s="4">
        <v>7121.97</v>
      </c>
      <c r="S315" s="2">
        <v>853.87</v>
      </c>
      <c r="T315" s="2">
        <v>0</v>
      </c>
      <c r="U315" s="2">
        <v>0</v>
      </c>
      <c r="V315" s="2">
        <v>195.55</v>
      </c>
      <c r="W315" s="2">
        <v>0</v>
      </c>
      <c r="X315" s="2">
        <v>604.74</v>
      </c>
      <c r="Y315" s="4">
        <v>13862.71</v>
      </c>
      <c r="Z315" s="4">
        <v>103240.73</v>
      </c>
      <c r="AA315" s="4">
        <v>109499.16</v>
      </c>
      <c r="AB315" s="4">
        <v>41912.800000000003</v>
      </c>
      <c r="AC315" s="4">
        <v>50890.63</v>
      </c>
      <c r="AD315" s="4">
        <v>38767.71</v>
      </c>
      <c r="AE315" s="2">
        <v>0</v>
      </c>
      <c r="AF315" s="4">
        <v>17417.52</v>
      </c>
      <c r="AG315" s="2">
        <v>0</v>
      </c>
      <c r="AH315" s="4">
        <v>84814.06</v>
      </c>
      <c r="AI315" s="2">
        <v>0</v>
      </c>
      <c r="AJ315" s="2">
        <v>0</v>
      </c>
      <c r="AK315" s="2">
        <v>0</v>
      </c>
      <c r="AL315" s="4">
        <v>4920.8500000000004</v>
      </c>
      <c r="AM315" s="2">
        <v>0</v>
      </c>
      <c r="AN315" s="3">
        <f t="shared" si="16"/>
        <v>934402.33</v>
      </c>
      <c r="AO315">
        <f t="shared" si="17"/>
        <v>397425.41000000003</v>
      </c>
      <c r="AP315">
        <f t="shared" si="18"/>
        <v>107152.43000000001</v>
      </c>
      <c r="AQ315" s="3">
        <f t="shared" si="19"/>
        <v>1438980.17</v>
      </c>
    </row>
    <row r="316" spans="1:43" x14ac:dyDescent="0.25">
      <c r="A316" s="2">
        <v>15</v>
      </c>
      <c r="B316" s="2">
        <v>2020</v>
      </c>
      <c r="C316" s="2">
        <v>2</v>
      </c>
      <c r="D316" s="4">
        <v>107758.34</v>
      </c>
      <c r="E316" s="4">
        <v>529582.62</v>
      </c>
      <c r="F316" s="4">
        <v>308913.69</v>
      </c>
      <c r="G316" s="2">
        <v>838.78</v>
      </c>
      <c r="H316" s="4">
        <v>1792.83</v>
      </c>
      <c r="I316" s="2">
        <v>0</v>
      </c>
      <c r="J316" s="2">
        <v>0</v>
      </c>
      <c r="K316" s="4">
        <v>2133.5100000000002</v>
      </c>
      <c r="L316" s="4">
        <v>4295.8900000000003</v>
      </c>
      <c r="M316" s="2">
        <v>0</v>
      </c>
      <c r="N316" s="2">
        <v>36.630000000000003</v>
      </c>
      <c r="O316" s="4">
        <v>2333.69</v>
      </c>
      <c r="P316" s="4">
        <v>16516.21</v>
      </c>
      <c r="Q316" s="4">
        <v>12591.78</v>
      </c>
      <c r="R316" s="4">
        <v>6982.92</v>
      </c>
      <c r="S316" s="2">
        <v>892.88</v>
      </c>
      <c r="T316" s="2">
        <v>0</v>
      </c>
      <c r="U316" s="2">
        <v>0</v>
      </c>
      <c r="V316" s="2">
        <v>164.06</v>
      </c>
      <c r="W316" s="2">
        <v>0</v>
      </c>
      <c r="X316" s="2">
        <v>594.17999999999995</v>
      </c>
      <c r="Y316" s="4">
        <v>14976.73</v>
      </c>
      <c r="Z316" s="4">
        <v>101416.71</v>
      </c>
      <c r="AA316" s="4">
        <v>106048.18</v>
      </c>
      <c r="AB316" s="4">
        <v>48222.73</v>
      </c>
      <c r="AC316" s="4">
        <v>55519.82</v>
      </c>
      <c r="AD316" s="4">
        <v>33233</v>
      </c>
      <c r="AE316" s="2">
        <v>0</v>
      </c>
      <c r="AF316" s="4">
        <v>15625.39</v>
      </c>
      <c r="AG316" s="2">
        <v>0</v>
      </c>
      <c r="AH316" s="4">
        <v>71227.91</v>
      </c>
      <c r="AI316" s="2">
        <v>0</v>
      </c>
      <c r="AJ316" s="2">
        <v>0</v>
      </c>
      <c r="AK316" s="2">
        <v>0</v>
      </c>
      <c r="AL316" s="4">
        <v>5418.07</v>
      </c>
      <c r="AM316" s="2">
        <v>0</v>
      </c>
      <c r="AN316" s="3">
        <f t="shared" si="16"/>
        <v>955315.65999999992</v>
      </c>
      <c r="AO316">
        <f t="shared" si="17"/>
        <v>399529.51999999996</v>
      </c>
      <c r="AP316">
        <f t="shared" si="18"/>
        <v>92271.37</v>
      </c>
      <c r="AQ316" s="3">
        <f t="shared" si="19"/>
        <v>1447116.5499999998</v>
      </c>
    </row>
    <row r="317" spans="1:43" x14ac:dyDescent="0.25">
      <c r="A317" s="2">
        <v>15</v>
      </c>
      <c r="B317" s="2">
        <v>2020</v>
      </c>
      <c r="C317" s="2">
        <v>3</v>
      </c>
      <c r="D317" s="4">
        <v>104400.67</v>
      </c>
      <c r="E317" s="4">
        <v>492274.95</v>
      </c>
      <c r="F317" s="4">
        <v>285233.45</v>
      </c>
      <c r="G317" s="2">
        <v>857</v>
      </c>
      <c r="H317" s="4">
        <v>1628.8</v>
      </c>
      <c r="I317" s="2">
        <v>0</v>
      </c>
      <c r="J317" s="2">
        <v>0</v>
      </c>
      <c r="K317" s="4">
        <v>1723.17</v>
      </c>
      <c r="L317" s="4">
        <v>3856.12</v>
      </c>
      <c r="M317" s="2">
        <v>0</v>
      </c>
      <c r="N317" s="2">
        <v>39.39</v>
      </c>
      <c r="O317" s="4">
        <v>2347.9299999999998</v>
      </c>
      <c r="P317" s="4">
        <v>15364.02</v>
      </c>
      <c r="Q317" s="4">
        <v>11096.21</v>
      </c>
      <c r="R317" s="4">
        <v>5607.61</v>
      </c>
      <c r="S317" s="4">
        <v>1032.3</v>
      </c>
      <c r="T317" s="2">
        <v>0</v>
      </c>
      <c r="U317" s="2">
        <v>0</v>
      </c>
      <c r="V317" s="2">
        <v>173.8</v>
      </c>
      <c r="W317" s="2">
        <v>0</v>
      </c>
      <c r="X317" s="2">
        <v>593.5</v>
      </c>
      <c r="Y317" s="4">
        <v>12856.73</v>
      </c>
      <c r="Z317" s="4">
        <v>90856.97</v>
      </c>
      <c r="AA317" s="4">
        <v>99790.67</v>
      </c>
      <c r="AB317" s="4">
        <v>46312.73</v>
      </c>
      <c r="AC317" s="4">
        <v>56483.24</v>
      </c>
      <c r="AD317" s="4">
        <v>37968.550000000003</v>
      </c>
      <c r="AE317" s="2">
        <v>0</v>
      </c>
      <c r="AF317" s="4">
        <v>16007.57</v>
      </c>
      <c r="AG317" s="2">
        <v>0</v>
      </c>
      <c r="AH317" s="4">
        <v>14858.89</v>
      </c>
      <c r="AI317" s="2">
        <v>0</v>
      </c>
      <c r="AJ317" s="2">
        <v>0</v>
      </c>
      <c r="AK317" s="2">
        <v>0</v>
      </c>
      <c r="AL317" s="4">
        <v>4114.2</v>
      </c>
      <c r="AM317" s="2">
        <v>0</v>
      </c>
      <c r="AN317" s="3">
        <f t="shared" si="16"/>
        <v>889974.16000000015</v>
      </c>
      <c r="AO317">
        <f t="shared" si="17"/>
        <v>380523.64999999997</v>
      </c>
      <c r="AP317">
        <f t="shared" si="18"/>
        <v>34980.659999999996</v>
      </c>
      <c r="AQ317" s="3">
        <f t="shared" si="19"/>
        <v>1305478.47</v>
      </c>
    </row>
    <row r="318" spans="1:43" x14ac:dyDescent="0.25">
      <c r="A318" s="2">
        <v>15</v>
      </c>
      <c r="B318" s="2">
        <v>2020</v>
      </c>
      <c r="C318" s="2">
        <v>4</v>
      </c>
      <c r="D318" s="4">
        <v>97589.68</v>
      </c>
      <c r="E318" s="4">
        <v>429235.58</v>
      </c>
      <c r="F318" s="4">
        <v>246173.01</v>
      </c>
      <c r="G318" s="2">
        <v>819.24</v>
      </c>
      <c r="H318" s="4">
        <v>1394.99</v>
      </c>
      <c r="I318" s="2">
        <v>0</v>
      </c>
      <c r="J318" s="2">
        <v>0</v>
      </c>
      <c r="K318" s="2">
        <v>461.21</v>
      </c>
      <c r="L318" s="4">
        <v>1105.58</v>
      </c>
      <c r="M318" s="2">
        <v>0</v>
      </c>
      <c r="N318" s="2">
        <v>39.39</v>
      </c>
      <c r="O318" s="4">
        <v>2297.98</v>
      </c>
      <c r="P318" s="4">
        <v>13111.19</v>
      </c>
      <c r="Q318" s="4">
        <v>7772.41</v>
      </c>
      <c r="R318" s="4">
        <v>4411.51</v>
      </c>
      <c r="S318" s="4">
        <v>1295.0899999999999</v>
      </c>
      <c r="T318" s="2">
        <v>0</v>
      </c>
      <c r="U318" s="2">
        <v>0</v>
      </c>
      <c r="V318" s="2">
        <v>179.54</v>
      </c>
      <c r="W318" s="2">
        <v>0</v>
      </c>
      <c r="X318" s="2">
        <v>593.86</v>
      </c>
      <c r="Y318" s="4">
        <v>8759.7199999999993</v>
      </c>
      <c r="Z318" s="4">
        <v>59015.96</v>
      </c>
      <c r="AA318" s="4">
        <v>59239.07</v>
      </c>
      <c r="AB318" s="4">
        <v>44746.21</v>
      </c>
      <c r="AC318" s="4">
        <v>47247.33</v>
      </c>
      <c r="AD318" s="4">
        <v>37362.78</v>
      </c>
      <c r="AE318" s="2">
        <v>0</v>
      </c>
      <c r="AF318" s="4">
        <v>13718.92</v>
      </c>
      <c r="AG318" s="2">
        <v>0</v>
      </c>
      <c r="AH318" s="4">
        <v>91298.44</v>
      </c>
      <c r="AI318" s="2">
        <v>0</v>
      </c>
      <c r="AJ318" s="2">
        <v>0</v>
      </c>
      <c r="AK318" s="2">
        <v>0</v>
      </c>
      <c r="AL318" s="4">
        <v>1410.83</v>
      </c>
      <c r="AM318" s="2">
        <v>0</v>
      </c>
      <c r="AN318" s="3">
        <f t="shared" si="16"/>
        <v>776779.28999999992</v>
      </c>
      <c r="AO318">
        <f t="shared" si="17"/>
        <v>286072.04000000004</v>
      </c>
      <c r="AP318">
        <f t="shared" si="18"/>
        <v>106428.19</v>
      </c>
      <c r="AQ318" s="3">
        <f t="shared" si="19"/>
        <v>1169279.52</v>
      </c>
    </row>
    <row r="319" spans="1:43" x14ac:dyDescent="0.25">
      <c r="A319" s="2">
        <v>15</v>
      </c>
      <c r="B319" s="2">
        <v>2020</v>
      </c>
      <c r="C319" s="2">
        <v>5</v>
      </c>
      <c r="D319" s="4">
        <v>95534.44</v>
      </c>
      <c r="E319" s="4">
        <v>418901.88</v>
      </c>
      <c r="F319" s="4">
        <v>239764.19</v>
      </c>
      <c r="G319" s="2">
        <v>836.44</v>
      </c>
      <c r="H319" s="4">
        <v>1423.23</v>
      </c>
      <c r="I319" s="2">
        <v>0</v>
      </c>
      <c r="J319" s="2">
        <v>0</v>
      </c>
      <c r="K319" s="2">
        <v>663.86</v>
      </c>
      <c r="L319" s="4">
        <v>1130.46</v>
      </c>
      <c r="M319" s="2">
        <v>0</v>
      </c>
      <c r="N319" s="2">
        <v>41.9</v>
      </c>
      <c r="O319" s="4">
        <v>2297.3000000000002</v>
      </c>
      <c r="P319" s="4">
        <v>12588.62</v>
      </c>
      <c r="Q319" s="4">
        <v>7218.53</v>
      </c>
      <c r="R319" s="4">
        <v>4139.68</v>
      </c>
      <c r="S319" s="4">
        <v>1071.93</v>
      </c>
      <c r="T319" s="2">
        <v>0</v>
      </c>
      <c r="U319" s="2">
        <v>0</v>
      </c>
      <c r="V319" s="2">
        <v>186.4</v>
      </c>
      <c r="W319" s="2">
        <v>0</v>
      </c>
      <c r="X319" s="2">
        <v>595.76</v>
      </c>
      <c r="Y319" s="4">
        <v>9078.34</v>
      </c>
      <c r="Z319" s="4">
        <v>56145.14</v>
      </c>
      <c r="AA319" s="4">
        <v>60292.46</v>
      </c>
      <c r="AB319" s="4">
        <v>42207.62</v>
      </c>
      <c r="AC319" s="4">
        <v>43775.56</v>
      </c>
      <c r="AD319" s="4">
        <v>36118.85</v>
      </c>
      <c r="AE319" s="2">
        <v>0</v>
      </c>
      <c r="AF319" s="4">
        <v>13864.1</v>
      </c>
      <c r="AG319" s="2">
        <v>0</v>
      </c>
      <c r="AH319" s="4">
        <v>94572.96</v>
      </c>
      <c r="AI319" s="2">
        <v>0</v>
      </c>
      <c r="AJ319" s="2">
        <v>0</v>
      </c>
      <c r="AK319" s="2">
        <v>0</v>
      </c>
      <c r="AL319" s="4">
        <v>1228.1500000000001</v>
      </c>
      <c r="AM319" s="2">
        <v>0</v>
      </c>
      <c r="AN319" s="3">
        <f t="shared" si="16"/>
        <v>758254.49999999988</v>
      </c>
      <c r="AO319">
        <f t="shared" si="17"/>
        <v>275758.08999999997</v>
      </c>
      <c r="AP319">
        <f t="shared" si="18"/>
        <v>109665.21</v>
      </c>
      <c r="AQ319" s="3">
        <f t="shared" si="19"/>
        <v>1143677.7999999998</v>
      </c>
    </row>
    <row r="320" spans="1:43" x14ac:dyDescent="0.25">
      <c r="A320" s="2">
        <v>15</v>
      </c>
      <c r="B320" s="2">
        <v>2020</v>
      </c>
      <c r="C320" s="2">
        <v>6</v>
      </c>
      <c r="D320" s="4">
        <v>94532.22</v>
      </c>
      <c r="E320" s="4">
        <v>412817</v>
      </c>
      <c r="F320" s="4">
        <v>232017.6</v>
      </c>
      <c r="G320" s="4">
        <v>1028.0899999999999</v>
      </c>
      <c r="H320" s="4">
        <v>1094.18</v>
      </c>
      <c r="I320" s="2">
        <v>0</v>
      </c>
      <c r="J320" s="2">
        <v>0</v>
      </c>
      <c r="K320" s="2">
        <v>487.19</v>
      </c>
      <c r="L320" s="4">
        <v>1193.18</v>
      </c>
      <c r="M320" s="2">
        <v>0</v>
      </c>
      <c r="N320" s="2">
        <v>39.39</v>
      </c>
      <c r="O320" s="4">
        <v>2615.0300000000002</v>
      </c>
      <c r="P320" s="4">
        <v>12547.66</v>
      </c>
      <c r="Q320" s="4">
        <v>7893.63</v>
      </c>
      <c r="R320" s="4">
        <v>3868.61</v>
      </c>
      <c r="S320" s="4">
        <v>1205.1300000000001</v>
      </c>
      <c r="T320" s="2">
        <v>0</v>
      </c>
      <c r="U320" s="2">
        <v>507.12</v>
      </c>
      <c r="V320" s="2">
        <v>182.39</v>
      </c>
      <c r="W320" s="2">
        <v>0</v>
      </c>
      <c r="X320" s="2">
        <v>590.86</v>
      </c>
      <c r="Y320" s="4">
        <v>9009.2099999999991</v>
      </c>
      <c r="Z320" s="4">
        <v>61993</v>
      </c>
      <c r="AA320" s="4">
        <v>64625.15</v>
      </c>
      <c r="AB320" s="4">
        <v>43820.88</v>
      </c>
      <c r="AC320" s="4">
        <v>44449.91</v>
      </c>
      <c r="AD320" s="4">
        <v>35425.5</v>
      </c>
      <c r="AE320" s="2">
        <v>0</v>
      </c>
      <c r="AF320" s="4">
        <v>14935.77</v>
      </c>
      <c r="AG320" s="2">
        <v>0</v>
      </c>
      <c r="AH320" s="4">
        <v>82143.11</v>
      </c>
      <c r="AI320" s="2">
        <v>0</v>
      </c>
      <c r="AJ320" s="2">
        <v>0</v>
      </c>
      <c r="AK320" s="2">
        <v>0</v>
      </c>
      <c r="AL320" s="4">
        <v>1067.98</v>
      </c>
      <c r="AM320" s="2">
        <v>0</v>
      </c>
      <c r="AN320" s="3">
        <f t="shared" si="16"/>
        <v>743169.46</v>
      </c>
      <c r="AO320">
        <f t="shared" si="17"/>
        <v>288773.46999999997</v>
      </c>
      <c r="AP320">
        <f t="shared" si="18"/>
        <v>98146.86</v>
      </c>
      <c r="AQ320" s="3">
        <f t="shared" si="19"/>
        <v>1130089.79</v>
      </c>
    </row>
    <row r="321" spans="1:43" x14ac:dyDescent="0.25">
      <c r="A321" s="2">
        <v>15</v>
      </c>
      <c r="B321" s="2">
        <v>2020</v>
      </c>
      <c r="C321" s="2">
        <v>7</v>
      </c>
      <c r="D321" s="4">
        <v>93178.880000000005</v>
      </c>
      <c r="E321" s="4">
        <v>460800.85</v>
      </c>
      <c r="F321" s="4">
        <v>226841.89</v>
      </c>
      <c r="G321" s="2">
        <v>855.45</v>
      </c>
      <c r="H321" s="2">
        <v>984.97</v>
      </c>
      <c r="I321" s="2">
        <v>0</v>
      </c>
      <c r="J321" s="2">
        <v>0</v>
      </c>
      <c r="K321" s="2">
        <v>467.15</v>
      </c>
      <c r="L321" s="2">
        <v>970.84</v>
      </c>
      <c r="M321" s="2">
        <v>0</v>
      </c>
      <c r="N321" s="2">
        <v>41.9</v>
      </c>
      <c r="O321" s="4">
        <v>2493.0100000000002</v>
      </c>
      <c r="P321" s="4">
        <v>13135.72</v>
      </c>
      <c r="Q321" s="4">
        <v>8119.57</v>
      </c>
      <c r="R321" s="4">
        <v>6301.72</v>
      </c>
      <c r="S321" s="4">
        <v>2705.04</v>
      </c>
      <c r="T321" s="2">
        <v>0</v>
      </c>
      <c r="U321" s="2">
        <v>0</v>
      </c>
      <c r="V321" s="2">
        <v>193.02</v>
      </c>
      <c r="W321" s="2">
        <v>0</v>
      </c>
      <c r="X321" s="2">
        <v>591.17999999999995</v>
      </c>
      <c r="Y321" s="4">
        <v>8885.15</v>
      </c>
      <c r="Z321" s="4">
        <v>60954.32</v>
      </c>
      <c r="AA321" s="4">
        <v>64536.67</v>
      </c>
      <c r="AB321" s="4">
        <v>41676.480000000003</v>
      </c>
      <c r="AC321" s="4">
        <v>47170</v>
      </c>
      <c r="AD321" s="4">
        <v>38619.269999999997</v>
      </c>
      <c r="AE321" s="2">
        <v>0</v>
      </c>
      <c r="AF321" s="4">
        <v>15580.72</v>
      </c>
      <c r="AG321" s="2">
        <v>0</v>
      </c>
      <c r="AH321" s="4">
        <v>2428.61</v>
      </c>
      <c r="AI321" s="2">
        <v>0</v>
      </c>
      <c r="AJ321" s="2">
        <v>0</v>
      </c>
      <c r="AK321" s="2">
        <v>0</v>
      </c>
      <c r="AL321" s="2">
        <v>934.48</v>
      </c>
      <c r="AM321" s="2">
        <v>0</v>
      </c>
      <c r="AN321" s="3">
        <f t="shared" si="16"/>
        <v>784100.02999999991</v>
      </c>
      <c r="AO321">
        <f t="shared" si="17"/>
        <v>295423.05</v>
      </c>
      <c r="AP321">
        <f t="shared" si="18"/>
        <v>18943.809999999998</v>
      </c>
      <c r="AQ321" s="3">
        <f t="shared" si="19"/>
        <v>1098466.8899999999</v>
      </c>
    </row>
    <row r="322" spans="1:43" x14ac:dyDescent="0.25">
      <c r="A322" s="2">
        <v>15</v>
      </c>
      <c r="B322" s="2">
        <v>2020</v>
      </c>
      <c r="C322" s="2">
        <v>8</v>
      </c>
      <c r="D322" s="4">
        <v>92582.47</v>
      </c>
      <c r="E322" s="4">
        <v>458742.19</v>
      </c>
      <c r="F322" s="4">
        <v>227696.49</v>
      </c>
      <c r="G322" s="2">
        <v>893.47</v>
      </c>
      <c r="H322" s="2">
        <v>973.74</v>
      </c>
      <c r="I322" s="2">
        <v>0</v>
      </c>
      <c r="J322" s="2">
        <v>0</v>
      </c>
      <c r="K322" s="2">
        <v>449.61</v>
      </c>
      <c r="L322" s="2">
        <v>964.92</v>
      </c>
      <c r="M322" s="2">
        <v>0</v>
      </c>
      <c r="N322" s="2">
        <v>39.14</v>
      </c>
      <c r="O322" s="4">
        <v>2266.88</v>
      </c>
      <c r="P322" s="4">
        <v>12890.73</v>
      </c>
      <c r="Q322" s="4">
        <v>8612.75</v>
      </c>
      <c r="R322" s="4">
        <v>4351.29</v>
      </c>
      <c r="S322" s="4">
        <v>1844.07</v>
      </c>
      <c r="T322" s="2">
        <v>0</v>
      </c>
      <c r="U322" s="2">
        <v>0</v>
      </c>
      <c r="V322" s="2">
        <v>181.85</v>
      </c>
      <c r="W322" s="2">
        <v>0</v>
      </c>
      <c r="X322" s="2">
        <v>593.73</v>
      </c>
      <c r="Y322" s="4">
        <v>9018.85</v>
      </c>
      <c r="Z322" s="4">
        <v>62126.22</v>
      </c>
      <c r="AA322" s="4">
        <v>66206.429999999993</v>
      </c>
      <c r="AB322" s="4">
        <v>41326.61</v>
      </c>
      <c r="AC322" s="4">
        <v>52533.03</v>
      </c>
      <c r="AD322" s="4">
        <v>39156.51</v>
      </c>
      <c r="AE322" s="2">
        <v>0</v>
      </c>
      <c r="AF322" s="4">
        <v>15231.26</v>
      </c>
      <c r="AG322" s="2">
        <v>0</v>
      </c>
      <c r="AH322" s="4">
        <v>83263.33</v>
      </c>
      <c r="AI322" s="2">
        <v>0</v>
      </c>
      <c r="AJ322" s="2">
        <v>0</v>
      </c>
      <c r="AK322" s="2">
        <v>0</v>
      </c>
      <c r="AL322" s="2">
        <v>839.87</v>
      </c>
      <c r="AM322" s="2">
        <v>0</v>
      </c>
      <c r="AN322" s="3">
        <f t="shared" si="16"/>
        <v>782302.89</v>
      </c>
      <c r="AO322">
        <f t="shared" si="17"/>
        <v>301148.08999999997</v>
      </c>
      <c r="AP322">
        <f t="shared" si="18"/>
        <v>99334.459999999992</v>
      </c>
      <c r="AQ322" s="3">
        <f t="shared" si="19"/>
        <v>1182785.44</v>
      </c>
    </row>
    <row r="323" spans="1:43" x14ac:dyDescent="0.25">
      <c r="A323" s="2">
        <v>15</v>
      </c>
      <c r="B323" s="2">
        <v>2020</v>
      </c>
      <c r="C323" s="2">
        <v>9</v>
      </c>
      <c r="D323" s="4">
        <v>92457.03</v>
      </c>
      <c r="E323" s="4">
        <v>457778.84</v>
      </c>
      <c r="F323" s="4">
        <v>229155.92</v>
      </c>
      <c r="G323" s="2">
        <v>988.52</v>
      </c>
      <c r="H323" s="4">
        <v>1007.91</v>
      </c>
      <c r="I323" s="2">
        <v>0</v>
      </c>
      <c r="J323" s="2">
        <v>0</v>
      </c>
      <c r="K323" s="2">
        <v>482.51</v>
      </c>
      <c r="L323" s="2">
        <v>956.12</v>
      </c>
      <c r="M323" s="2">
        <v>0</v>
      </c>
      <c r="N323" s="2">
        <v>39.14</v>
      </c>
      <c r="O323" s="4">
        <v>2280.06</v>
      </c>
      <c r="P323" s="4">
        <v>13176.7</v>
      </c>
      <c r="Q323" s="4">
        <v>8438.2900000000009</v>
      </c>
      <c r="R323" s="4">
        <v>6237.36</v>
      </c>
      <c r="S323" s="4">
        <v>1548.67</v>
      </c>
      <c r="T323" s="2">
        <v>0</v>
      </c>
      <c r="U323" s="2">
        <v>0</v>
      </c>
      <c r="V323" s="2">
        <v>179.49</v>
      </c>
      <c r="W323" s="2">
        <v>0</v>
      </c>
      <c r="X323" s="2">
        <v>591.92999999999995</v>
      </c>
      <c r="Y323" s="4">
        <v>8966.24</v>
      </c>
      <c r="Z323" s="4">
        <v>60033.13</v>
      </c>
      <c r="AA323" s="4">
        <v>67600.34</v>
      </c>
      <c r="AB323" s="4">
        <v>40524.870000000003</v>
      </c>
      <c r="AC323" s="4">
        <v>55162.89</v>
      </c>
      <c r="AD323" s="4">
        <v>39316.5</v>
      </c>
      <c r="AE323" s="2">
        <v>0</v>
      </c>
      <c r="AF323" s="4">
        <v>16288.96</v>
      </c>
      <c r="AG323" s="2">
        <v>0</v>
      </c>
      <c r="AH323" s="4">
        <v>65728.070000000007</v>
      </c>
      <c r="AI323" s="2">
        <v>0</v>
      </c>
      <c r="AJ323" s="2">
        <v>0</v>
      </c>
      <c r="AK323" s="2">
        <v>0</v>
      </c>
      <c r="AL323" s="2">
        <v>853.06</v>
      </c>
      <c r="AM323" s="2">
        <v>0</v>
      </c>
      <c r="AN323" s="3">
        <f t="shared" si="16"/>
        <v>782826.85000000009</v>
      </c>
      <c r="AO323">
        <f t="shared" si="17"/>
        <v>304095.61</v>
      </c>
      <c r="AP323">
        <f t="shared" si="18"/>
        <v>82870.09</v>
      </c>
      <c r="AQ323" s="3">
        <f t="shared" si="19"/>
        <v>1169792.55</v>
      </c>
    </row>
    <row r="324" spans="1:43" x14ac:dyDescent="0.25">
      <c r="A324" s="2">
        <v>15</v>
      </c>
      <c r="B324" s="2">
        <v>2020</v>
      </c>
      <c r="C324" s="2">
        <v>10</v>
      </c>
      <c r="D324" s="4">
        <v>93287.89</v>
      </c>
      <c r="E324" s="4">
        <v>461015.03999999998</v>
      </c>
      <c r="F324" s="4">
        <v>235015.39</v>
      </c>
      <c r="G324" s="4">
        <v>1045.55</v>
      </c>
      <c r="H324" s="4">
        <v>1107.69</v>
      </c>
      <c r="I324" s="2">
        <v>0</v>
      </c>
      <c r="J324" s="2">
        <v>0</v>
      </c>
      <c r="K324" s="2">
        <v>671.94</v>
      </c>
      <c r="L324" s="4">
        <v>1679.9</v>
      </c>
      <c r="M324" s="2">
        <v>0</v>
      </c>
      <c r="N324" s="2">
        <v>41.9</v>
      </c>
      <c r="O324" s="4">
        <v>2280.98</v>
      </c>
      <c r="P324" s="4">
        <v>12876.67</v>
      </c>
      <c r="Q324" s="4">
        <v>9701.5</v>
      </c>
      <c r="R324" s="4">
        <v>6571.08</v>
      </c>
      <c r="S324" s="4">
        <v>2907.8</v>
      </c>
      <c r="T324" s="2">
        <v>0</v>
      </c>
      <c r="U324" s="2">
        <v>0</v>
      </c>
      <c r="V324" s="2">
        <v>185.47</v>
      </c>
      <c r="W324" s="2">
        <v>0</v>
      </c>
      <c r="X324" s="2">
        <v>591.99</v>
      </c>
      <c r="Y324" s="4">
        <v>9098.2800000000007</v>
      </c>
      <c r="Z324" s="4">
        <v>62011.3</v>
      </c>
      <c r="AA324" s="4">
        <v>70393.05</v>
      </c>
      <c r="AB324" s="4">
        <v>42080.12</v>
      </c>
      <c r="AC324" s="4">
        <v>55866.52</v>
      </c>
      <c r="AD324" s="4">
        <v>38333.120000000003</v>
      </c>
      <c r="AE324" s="2">
        <v>0</v>
      </c>
      <c r="AF324" s="4">
        <v>16400.21</v>
      </c>
      <c r="AG324" s="2">
        <v>0</v>
      </c>
      <c r="AH324" s="4">
        <v>88596.52</v>
      </c>
      <c r="AI324" s="2">
        <v>0</v>
      </c>
      <c r="AJ324" s="2">
        <v>0</v>
      </c>
      <c r="AK324" s="2">
        <v>0</v>
      </c>
      <c r="AL324" s="4">
        <v>1109.51</v>
      </c>
      <c r="AM324" s="2">
        <v>0</v>
      </c>
      <c r="AN324" s="3">
        <f t="shared" ref="AN324:AN387" si="20">SUM(D324:M324)</f>
        <v>793823.39999999991</v>
      </c>
      <c r="AO324">
        <f t="shared" ref="AO324:AO387" si="21">SUM(N324:AD324)</f>
        <v>312939.78000000003</v>
      </c>
      <c r="AP324">
        <f t="shared" ref="AP324:AP387" si="22">SUM(AE324:AM324)</f>
        <v>106106.24000000001</v>
      </c>
      <c r="AQ324" s="3">
        <f t="shared" ref="AQ324:AQ387" si="23">SUM(AN324:AP324)</f>
        <v>1212869.42</v>
      </c>
    </row>
    <row r="325" spans="1:43" x14ac:dyDescent="0.25">
      <c r="A325" s="2">
        <v>15</v>
      </c>
      <c r="B325" s="2">
        <v>2020</v>
      </c>
      <c r="C325" s="2">
        <v>11</v>
      </c>
      <c r="D325" s="4">
        <v>94490.37</v>
      </c>
      <c r="E325" s="4">
        <v>469655.19</v>
      </c>
      <c r="F325" s="4">
        <v>245544.94</v>
      </c>
      <c r="G325" s="4">
        <v>1235.6500000000001</v>
      </c>
      <c r="H325" s="4">
        <v>1408.22</v>
      </c>
      <c r="I325" s="2">
        <v>0</v>
      </c>
      <c r="J325" s="2">
        <v>0</v>
      </c>
      <c r="K325" s="4">
        <v>1131.68</v>
      </c>
      <c r="L325" s="4">
        <v>2678.88</v>
      </c>
      <c r="M325" s="2">
        <v>0</v>
      </c>
      <c r="N325" s="2">
        <v>39.39</v>
      </c>
      <c r="O325" s="4">
        <v>2313.4899999999998</v>
      </c>
      <c r="P325" s="4">
        <v>13064.68</v>
      </c>
      <c r="Q325" s="4">
        <v>10226.02</v>
      </c>
      <c r="R325" s="4">
        <v>6610.58</v>
      </c>
      <c r="S325" s="4">
        <v>1880.34</v>
      </c>
      <c r="T325" s="2">
        <v>0</v>
      </c>
      <c r="U325" s="2">
        <v>354.28</v>
      </c>
      <c r="V325" s="2">
        <v>180.82</v>
      </c>
      <c r="W325" s="2">
        <v>0</v>
      </c>
      <c r="X325" s="2">
        <v>595.89</v>
      </c>
      <c r="Y325" s="4">
        <v>9417.2000000000007</v>
      </c>
      <c r="Z325" s="4">
        <v>70694.289999999994</v>
      </c>
      <c r="AA325" s="4">
        <v>77690.03</v>
      </c>
      <c r="AB325" s="4">
        <v>45479.67</v>
      </c>
      <c r="AC325" s="4">
        <v>53036.38</v>
      </c>
      <c r="AD325" s="4">
        <v>32595.47</v>
      </c>
      <c r="AE325" s="2">
        <v>0</v>
      </c>
      <c r="AF325" s="4">
        <v>14021.65</v>
      </c>
      <c r="AG325" s="2">
        <v>0</v>
      </c>
      <c r="AH325" s="4">
        <v>73206.149999999994</v>
      </c>
      <c r="AI325" s="2">
        <v>0</v>
      </c>
      <c r="AJ325" s="2">
        <v>0</v>
      </c>
      <c r="AK325" s="2">
        <v>0</v>
      </c>
      <c r="AL325" s="4">
        <v>1320.51</v>
      </c>
      <c r="AM325" s="2">
        <v>0</v>
      </c>
      <c r="AN325" s="3">
        <f t="shared" si="20"/>
        <v>816144.93</v>
      </c>
      <c r="AO325">
        <f t="shared" si="21"/>
        <v>324178.53000000003</v>
      </c>
      <c r="AP325">
        <f t="shared" si="22"/>
        <v>88548.309999999983</v>
      </c>
      <c r="AQ325" s="3">
        <f t="shared" si="23"/>
        <v>1228871.77</v>
      </c>
    </row>
    <row r="326" spans="1:43" x14ac:dyDescent="0.25">
      <c r="A326" s="2">
        <v>15</v>
      </c>
      <c r="B326" s="2">
        <v>2020</v>
      </c>
      <c r="C326" s="2">
        <v>12</v>
      </c>
      <c r="D326" s="4">
        <v>103873</v>
      </c>
      <c r="E326" s="4">
        <v>559892.13</v>
      </c>
      <c r="F326" s="4">
        <v>305512.99</v>
      </c>
      <c r="G326" s="4">
        <v>1054.44</v>
      </c>
      <c r="H326" s="4">
        <v>1647.71</v>
      </c>
      <c r="I326" s="2">
        <v>0</v>
      </c>
      <c r="J326" s="2">
        <v>0</v>
      </c>
      <c r="K326" s="4">
        <v>2054.08</v>
      </c>
      <c r="L326" s="4">
        <v>4336.49</v>
      </c>
      <c r="M326" s="2">
        <v>0</v>
      </c>
      <c r="N326" s="2">
        <v>39.39</v>
      </c>
      <c r="O326" s="4">
        <v>2272.1999999999998</v>
      </c>
      <c r="P326" s="4">
        <v>15410.41</v>
      </c>
      <c r="Q326" s="4">
        <v>12155.31</v>
      </c>
      <c r="R326" s="4">
        <v>10058.08</v>
      </c>
      <c r="S326" s="4">
        <v>3365.67</v>
      </c>
      <c r="T326" s="2">
        <v>0</v>
      </c>
      <c r="U326" s="2">
        <v>0</v>
      </c>
      <c r="V326" s="2">
        <v>183.6</v>
      </c>
      <c r="W326" s="2">
        <v>0</v>
      </c>
      <c r="X326" s="2">
        <v>596.63</v>
      </c>
      <c r="Y326" s="4">
        <v>12655.28</v>
      </c>
      <c r="Z326" s="4">
        <v>93669.36</v>
      </c>
      <c r="AA326" s="4">
        <v>99648.05</v>
      </c>
      <c r="AB326" s="4">
        <v>51525.21</v>
      </c>
      <c r="AC326" s="4">
        <v>65757.23</v>
      </c>
      <c r="AD326" s="4">
        <v>37923.39</v>
      </c>
      <c r="AE326" s="2">
        <v>0</v>
      </c>
      <c r="AF326" s="4">
        <v>14017.06</v>
      </c>
      <c r="AG326" s="2">
        <v>0</v>
      </c>
      <c r="AH326" s="4">
        <v>78710.710000000006</v>
      </c>
      <c r="AI326" s="2">
        <v>0</v>
      </c>
      <c r="AJ326" s="2">
        <v>0</v>
      </c>
      <c r="AK326" s="2">
        <v>0</v>
      </c>
      <c r="AL326" s="4">
        <v>3967.95</v>
      </c>
      <c r="AM326" s="2">
        <v>0</v>
      </c>
      <c r="AN326" s="3">
        <f t="shared" si="20"/>
        <v>978370.83999999985</v>
      </c>
      <c r="AO326">
        <f t="shared" si="21"/>
        <v>405259.81</v>
      </c>
      <c r="AP326">
        <f t="shared" si="22"/>
        <v>96695.72</v>
      </c>
      <c r="AQ326" s="3">
        <f t="shared" si="23"/>
        <v>1480326.3699999999</v>
      </c>
    </row>
    <row r="327" spans="1:43" x14ac:dyDescent="0.25">
      <c r="A327" s="2">
        <v>16</v>
      </c>
      <c r="B327" s="2">
        <v>2020</v>
      </c>
      <c r="C327" s="2">
        <v>1</v>
      </c>
      <c r="D327" s="4">
        <v>98222.03</v>
      </c>
      <c r="E327" s="4">
        <v>88226.8</v>
      </c>
      <c r="F327" s="4">
        <v>232913.44</v>
      </c>
      <c r="G327" s="2">
        <v>418.22</v>
      </c>
      <c r="H327" s="4">
        <v>26123.47</v>
      </c>
      <c r="I327" s="2">
        <v>50.22</v>
      </c>
      <c r="J327" s="2">
        <v>175.82</v>
      </c>
      <c r="K327" s="4">
        <v>12117.87</v>
      </c>
      <c r="L327" s="4">
        <v>5279.16</v>
      </c>
      <c r="M327" s="4">
        <v>1748.36</v>
      </c>
      <c r="N327" s="2">
        <v>227.93</v>
      </c>
      <c r="O327" s="4">
        <v>2107.36</v>
      </c>
      <c r="P327" s="4">
        <v>10326.94</v>
      </c>
      <c r="Q327" s="4">
        <v>31839.96</v>
      </c>
      <c r="R327" s="4">
        <v>19899.97</v>
      </c>
      <c r="S327" s="4">
        <v>3727.36</v>
      </c>
      <c r="T327" s="2">
        <v>0</v>
      </c>
      <c r="U327" s="2">
        <v>0</v>
      </c>
      <c r="V327" s="2">
        <v>337.54</v>
      </c>
      <c r="W327" s="2">
        <v>506.19</v>
      </c>
      <c r="X327" s="2">
        <v>258.88</v>
      </c>
      <c r="Y327" s="4">
        <v>20259.71</v>
      </c>
      <c r="Z327" s="4">
        <v>194072.58</v>
      </c>
      <c r="AA327" s="4">
        <v>234284.76</v>
      </c>
      <c r="AB327" s="4">
        <v>104145.2</v>
      </c>
      <c r="AC327" s="4">
        <v>91481.42</v>
      </c>
      <c r="AD327" s="4">
        <v>59372.08</v>
      </c>
      <c r="AE327" s="2">
        <v>0</v>
      </c>
      <c r="AF327" s="2">
        <v>0</v>
      </c>
      <c r="AG327" s="2">
        <v>0</v>
      </c>
      <c r="AH327" s="2">
        <v>0</v>
      </c>
      <c r="AI327" s="2">
        <v>0</v>
      </c>
      <c r="AJ327" s="2">
        <v>0</v>
      </c>
      <c r="AK327" s="2">
        <v>0</v>
      </c>
      <c r="AL327" s="2">
        <v>0</v>
      </c>
      <c r="AM327" s="2">
        <v>0</v>
      </c>
      <c r="AN327" s="3">
        <f t="shared" si="20"/>
        <v>465275.3899999999</v>
      </c>
      <c r="AO327">
        <f t="shared" si="21"/>
        <v>772847.88</v>
      </c>
      <c r="AP327">
        <f t="shared" si="22"/>
        <v>0</v>
      </c>
      <c r="AQ327" s="3">
        <f t="shared" si="23"/>
        <v>1238123.27</v>
      </c>
    </row>
    <row r="328" spans="1:43" x14ac:dyDescent="0.25">
      <c r="A328" s="2">
        <v>16</v>
      </c>
      <c r="B328" s="2">
        <v>2020</v>
      </c>
      <c r="C328" s="2">
        <v>2</v>
      </c>
      <c r="D328" s="4">
        <v>97925.22</v>
      </c>
      <c r="E328" s="4">
        <v>87438.31</v>
      </c>
      <c r="F328" s="4">
        <v>239049.29</v>
      </c>
      <c r="G328" s="2">
        <v>418.22</v>
      </c>
      <c r="H328" s="4">
        <v>27176.14</v>
      </c>
      <c r="I328" s="2">
        <v>50.22</v>
      </c>
      <c r="J328" s="2">
        <v>166.91</v>
      </c>
      <c r="K328" s="4">
        <v>12798.8</v>
      </c>
      <c r="L328" s="4">
        <v>5823.46</v>
      </c>
      <c r="M328" s="4">
        <v>1600.66</v>
      </c>
      <c r="N328" s="2">
        <v>222.03</v>
      </c>
      <c r="O328" s="4">
        <v>2376.56</v>
      </c>
      <c r="P328" s="4">
        <v>10991.56</v>
      </c>
      <c r="Q328" s="4">
        <v>34041.449999999997</v>
      </c>
      <c r="R328" s="4">
        <v>19610.14</v>
      </c>
      <c r="S328" s="4">
        <v>3275.14</v>
      </c>
      <c r="T328" s="2">
        <v>0</v>
      </c>
      <c r="U328" s="2">
        <v>0</v>
      </c>
      <c r="V328" s="2">
        <v>334.49</v>
      </c>
      <c r="W328" s="2">
        <v>508.58</v>
      </c>
      <c r="X328" s="2">
        <v>237.42</v>
      </c>
      <c r="Y328" s="4">
        <v>20681.560000000001</v>
      </c>
      <c r="Z328" s="4">
        <v>221553</v>
      </c>
      <c r="AA328" s="4">
        <v>234240.1</v>
      </c>
      <c r="AB328" s="4">
        <v>103254.74</v>
      </c>
      <c r="AC328" s="4">
        <v>88949.91</v>
      </c>
      <c r="AD328" s="4">
        <v>58055.37</v>
      </c>
      <c r="AE328" s="2">
        <v>0</v>
      </c>
      <c r="AF328" s="2">
        <v>0</v>
      </c>
      <c r="AG328" s="2">
        <v>0</v>
      </c>
      <c r="AH328" s="2">
        <v>0</v>
      </c>
      <c r="AI328" s="2">
        <v>0</v>
      </c>
      <c r="AJ328" s="2">
        <v>0</v>
      </c>
      <c r="AK328" s="2">
        <v>0</v>
      </c>
      <c r="AL328" s="2">
        <v>0</v>
      </c>
      <c r="AM328" s="2">
        <v>0</v>
      </c>
      <c r="AN328" s="3">
        <f t="shared" si="20"/>
        <v>472447.22999999992</v>
      </c>
      <c r="AO328">
        <f t="shared" si="21"/>
        <v>798332.05</v>
      </c>
      <c r="AP328">
        <f t="shared" si="22"/>
        <v>0</v>
      </c>
      <c r="AQ328" s="3">
        <f t="shared" si="23"/>
        <v>1270779.28</v>
      </c>
    </row>
    <row r="329" spans="1:43" x14ac:dyDescent="0.25">
      <c r="A329" s="2">
        <v>16</v>
      </c>
      <c r="B329" s="2">
        <v>2020</v>
      </c>
      <c r="C329" s="2">
        <v>3</v>
      </c>
      <c r="D329" s="4">
        <v>97355.06</v>
      </c>
      <c r="E329" s="4">
        <v>88817.23</v>
      </c>
      <c r="F329" s="4">
        <v>245677.79</v>
      </c>
      <c r="G329" s="2">
        <v>418.22</v>
      </c>
      <c r="H329" s="4">
        <v>26841.17</v>
      </c>
      <c r="I329" s="2">
        <v>49.34</v>
      </c>
      <c r="J329" s="2">
        <v>180.06</v>
      </c>
      <c r="K329" s="4">
        <v>11830.18</v>
      </c>
      <c r="L329" s="4">
        <v>5502.8</v>
      </c>
      <c r="M329" s="4">
        <v>1499.3</v>
      </c>
      <c r="N329" s="2">
        <v>192.17</v>
      </c>
      <c r="O329" s="4">
        <v>2114</v>
      </c>
      <c r="P329" s="4">
        <v>11114.58</v>
      </c>
      <c r="Q329" s="4">
        <v>34108.99</v>
      </c>
      <c r="R329" s="4">
        <v>17848.59</v>
      </c>
      <c r="S329" s="4">
        <v>3236.12</v>
      </c>
      <c r="T329" s="2">
        <v>0</v>
      </c>
      <c r="U329" s="2">
        <v>0</v>
      </c>
      <c r="V329" s="2">
        <v>359.37</v>
      </c>
      <c r="W329" s="2">
        <v>704.3</v>
      </c>
      <c r="X329" s="2">
        <v>434.65</v>
      </c>
      <c r="Y329" s="4">
        <v>20518.490000000002</v>
      </c>
      <c r="Z329" s="4">
        <v>219045.62</v>
      </c>
      <c r="AA329" s="4">
        <v>234857.31</v>
      </c>
      <c r="AB329" s="4">
        <v>99945.02</v>
      </c>
      <c r="AC329" s="4">
        <v>85324.9</v>
      </c>
      <c r="AD329" s="4">
        <v>54072.68</v>
      </c>
      <c r="AE329" s="2">
        <v>0</v>
      </c>
      <c r="AF329" s="2">
        <v>0</v>
      </c>
      <c r="AG329" s="2">
        <v>0</v>
      </c>
      <c r="AH329" s="2">
        <v>0</v>
      </c>
      <c r="AI329" s="2">
        <v>0</v>
      </c>
      <c r="AJ329" s="2">
        <v>0</v>
      </c>
      <c r="AK329" s="2">
        <v>0</v>
      </c>
      <c r="AL329" s="2">
        <v>0</v>
      </c>
      <c r="AM329" s="2">
        <v>0</v>
      </c>
      <c r="AN329" s="3">
        <f t="shared" si="20"/>
        <v>478171.14999999991</v>
      </c>
      <c r="AO329">
        <f t="shared" si="21"/>
        <v>783876.79</v>
      </c>
      <c r="AP329">
        <f t="shared" si="22"/>
        <v>0</v>
      </c>
      <c r="AQ329" s="3">
        <f t="shared" si="23"/>
        <v>1262047.94</v>
      </c>
    </row>
    <row r="330" spans="1:43" x14ac:dyDescent="0.25">
      <c r="A330" s="2">
        <v>16</v>
      </c>
      <c r="B330" s="2">
        <v>2020</v>
      </c>
      <c r="C330" s="2">
        <v>4</v>
      </c>
      <c r="D330" s="4">
        <v>94205.9</v>
      </c>
      <c r="E330" s="4">
        <v>87805.26</v>
      </c>
      <c r="F330" s="4">
        <v>232385.85</v>
      </c>
      <c r="G330" s="2">
        <v>418.22</v>
      </c>
      <c r="H330" s="4">
        <v>20134.82</v>
      </c>
      <c r="I330" s="2">
        <v>48.43</v>
      </c>
      <c r="J330" s="2">
        <v>144.08000000000001</v>
      </c>
      <c r="K330" s="4">
        <v>5822.37</v>
      </c>
      <c r="L330" s="4">
        <v>3439.35</v>
      </c>
      <c r="M330" s="4">
        <v>1084.82</v>
      </c>
      <c r="N330" s="2">
        <v>140.15</v>
      </c>
      <c r="O330" s="4">
        <v>2101.63</v>
      </c>
      <c r="P330" s="4">
        <v>9090.41</v>
      </c>
      <c r="Q330" s="4">
        <v>26836.28</v>
      </c>
      <c r="R330" s="4">
        <v>12533.09</v>
      </c>
      <c r="S330" s="4">
        <v>3010.84</v>
      </c>
      <c r="T330" s="2">
        <v>0</v>
      </c>
      <c r="U330" s="2">
        <v>0</v>
      </c>
      <c r="V330" s="2">
        <v>352.3</v>
      </c>
      <c r="W330" s="2">
        <v>752.98</v>
      </c>
      <c r="X330" s="2">
        <v>251.18</v>
      </c>
      <c r="Y330" s="4">
        <v>16254.66</v>
      </c>
      <c r="Z330" s="4">
        <v>164422.76999999999</v>
      </c>
      <c r="AA330" s="4">
        <v>164726.38</v>
      </c>
      <c r="AB330" s="4">
        <v>80527.399999999994</v>
      </c>
      <c r="AC330" s="4">
        <v>75172.81</v>
      </c>
      <c r="AD330" s="4">
        <v>49793.86</v>
      </c>
      <c r="AE330" s="2">
        <v>0</v>
      </c>
      <c r="AF330" s="2">
        <v>0</v>
      </c>
      <c r="AG330" s="2">
        <v>0</v>
      </c>
      <c r="AH330" s="2">
        <v>0</v>
      </c>
      <c r="AI330" s="2">
        <v>0</v>
      </c>
      <c r="AJ330" s="2">
        <v>0</v>
      </c>
      <c r="AK330" s="2">
        <v>0</v>
      </c>
      <c r="AL330" s="2">
        <v>0</v>
      </c>
      <c r="AM330" s="2">
        <v>0</v>
      </c>
      <c r="AN330" s="3">
        <f t="shared" si="20"/>
        <v>445489.1</v>
      </c>
      <c r="AO330">
        <f t="shared" si="21"/>
        <v>605966.73999999987</v>
      </c>
      <c r="AP330">
        <f t="shared" si="22"/>
        <v>0</v>
      </c>
      <c r="AQ330" s="3">
        <f t="shared" si="23"/>
        <v>1051455.8399999999</v>
      </c>
    </row>
    <row r="331" spans="1:43" x14ac:dyDescent="0.25">
      <c r="A331" s="2">
        <v>16</v>
      </c>
      <c r="B331" s="2">
        <v>2020</v>
      </c>
      <c r="C331" s="2">
        <v>5</v>
      </c>
      <c r="D331" s="4">
        <v>90330.38</v>
      </c>
      <c r="E331" s="4">
        <v>84779.88</v>
      </c>
      <c r="F331" s="4">
        <v>211451.61</v>
      </c>
      <c r="G331" s="2">
        <v>418.22</v>
      </c>
      <c r="H331" s="4">
        <v>16696.27</v>
      </c>
      <c r="I331" s="2">
        <v>581.63</v>
      </c>
      <c r="J331" s="2">
        <v>143.19999999999999</v>
      </c>
      <c r="K331" s="4">
        <v>4130.2</v>
      </c>
      <c r="L331" s="4">
        <v>2430.4899999999998</v>
      </c>
      <c r="M331" s="4">
        <v>1177.0999999999999</v>
      </c>
      <c r="N331" s="2">
        <v>136.4</v>
      </c>
      <c r="O331" s="4">
        <v>2131.2800000000002</v>
      </c>
      <c r="P331" s="4">
        <v>8137.63</v>
      </c>
      <c r="Q331" s="4">
        <v>21077.41</v>
      </c>
      <c r="R331" s="4">
        <v>10033.790000000001</v>
      </c>
      <c r="S331" s="4">
        <v>2878.52</v>
      </c>
      <c r="T331" s="2">
        <v>0</v>
      </c>
      <c r="U331" s="2">
        <v>0</v>
      </c>
      <c r="V331" s="2">
        <v>337.3</v>
      </c>
      <c r="W331" s="2">
        <v>735.82</v>
      </c>
      <c r="X331" s="2">
        <v>262.32</v>
      </c>
      <c r="Y331" s="4">
        <v>13643.93</v>
      </c>
      <c r="Z331" s="4">
        <v>132821.67000000001</v>
      </c>
      <c r="AA331" s="4">
        <v>124882.11</v>
      </c>
      <c r="AB331" s="4">
        <v>66463.740000000005</v>
      </c>
      <c r="AC331" s="4">
        <v>83876.210000000006</v>
      </c>
      <c r="AD331" s="4">
        <v>47850.04</v>
      </c>
      <c r="AE331" s="2">
        <v>0</v>
      </c>
      <c r="AF331" s="2">
        <v>0</v>
      </c>
      <c r="AG331" s="2">
        <v>0</v>
      </c>
      <c r="AH331" s="2">
        <v>0</v>
      </c>
      <c r="AI331" s="2">
        <v>0</v>
      </c>
      <c r="AJ331" s="2">
        <v>0</v>
      </c>
      <c r="AK331" s="2">
        <v>0</v>
      </c>
      <c r="AL331" s="2">
        <v>0</v>
      </c>
      <c r="AM331" s="2">
        <v>0</v>
      </c>
      <c r="AN331" s="3">
        <f t="shared" si="20"/>
        <v>412138.98</v>
      </c>
      <c r="AO331">
        <f t="shared" si="21"/>
        <v>515268.17</v>
      </c>
      <c r="AP331">
        <f t="shared" si="22"/>
        <v>0</v>
      </c>
      <c r="AQ331" s="3">
        <f t="shared" si="23"/>
        <v>927407.14999999991</v>
      </c>
    </row>
    <row r="332" spans="1:43" x14ac:dyDescent="0.25">
      <c r="A332" s="2">
        <v>16</v>
      </c>
      <c r="B332" s="2">
        <v>2020</v>
      </c>
      <c r="C332" s="2">
        <v>6</v>
      </c>
      <c r="D332" s="4">
        <v>85252.33</v>
      </c>
      <c r="E332" s="4">
        <v>80746.42</v>
      </c>
      <c r="F332" s="4">
        <v>188444.89</v>
      </c>
      <c r="G332" s="2">
        <v>437.23</v>
      </c>
      <c r="H332" s="4">
        <v>14138.76</v>
      </c>
      <c r="I332" s="2">
        <v>495.91</v>
      </c>
      <c r="J332" s="2">
        <v>143.19999999999999</v>
      </c>
      <c r="K332" s="4">
        <v>3953</v>
      </c>
      <c r="L332" s="4">
        <v>1999.08</v>
      </c>
      <c r="M332" s="2">
        <v>876.46</v>
      </c>
      <c r="N332" s="2">
        <v>142.82</v>
      </c>
      <c r="O332" s="4">
        <v>2201.02</v>
      </c>
      <c r="P332" s="4">
        <v>8642.5400000000009</v>
      </c>
      <c r="Q332" s="4">
        <v>25300.55</v>
      </c>
      <c r="R332" s="4">
        <v>12646.09</v>
      </c>
      <c r="S332" s="4">
        <v>2938.23</v>
      </c>
      <c r="T332" s="2">
        <v>0</v>
      </c>
      <c r="U332" s="2">
        <v>0</v>
      </c>
      <c r="V332" s="2">
        <v>335.09</v>
      </c>
      <c r="W332" s="2">
        <v>517.91999999999996</v>
      </c>
      <c r="X332" s="2">
        <v>253.4</v>
      </c>
      <c r="Y332" s="4">
        <v>14994.09</v>
      </c>
      <c r="Z332" s="4">
        <v>155354.19</v>
      </c>
      <c r="AA332" s="4">
        <v>151859.70000000001</v>
      </c>
      <c r="AB332" s="4">
        <v>68269.320000000007</v>
      </c>
      <c r="AC332" s="4">
        <v>86959.96</v>
      </c>
      <c r="AD332" s="4">
        <v>50065.79</v>
      </c>
      <c r="AE332" s="2">
        <v>0</v>
      </c>
      <c r="AF332" s="2">
        <v>0</v>
      </c>
      <c r="AG332" s="2">
        <v>0</v>
      </c>
      <c r="AH332" s="2">
        <v>0</v>
      </c>
      <c r="AI332" s="2">
        <v>0</v>
      </c>
      <c r="AJ332" s="2">
        <v>0</v>
      </c>
      <c r="AK332" s="2">
        <v>0</v>
      </c>
      <c r="AL332" s="2">
        <v>0</v>
      </c>
      <c r="AM332" s="2">
        <v>0</v>
      </c>
      <c r="AN332" s="3">
        <f t="shared" si="20"/>
        <v>376487.28</v>
      </c>
      <c r="AO332">
        <f t="shared" si="21"/>
        <v>580480.71000000008</v>
      </c>
      <c r="AP332">
        <f t="shared" si="22"/>
        <v>0</v>
      </c>
      <c r="AQ332" s="3">
        <f t="shared" si="23"/>
        <v>956967.99000000011</v>
      </c>
    </row>
    <row r="333" spans="1:43" x14ac:dyDescent="0.25">
      <c r="A333" s="2">
        <v>16</v>
      </c>
      <c r="B333" s="2">
        <v>2020</v>
      </c>
      <c r="C333" s="2">
        <v>7</v>
      </c>
      <c r="D333" s="4">
        <v>79774.5</v>
      </c>
      <c r="E333" s="4">
        <v>76301.03</v>
      </c>
      <c r="F333" s="4">
        <v>163755.29</v>
      </c>
      <c r="G333" s="2">
        <v>437.23</v>
      </c>
      <c r="H333" s="4">
        <v>10837.44</v>
      </c>
      <c r="I333" s="2">
        <v>347.78</v>
      </c>
      <c r="J333" s="2">
        <v>143.19999999999999</v>
      </c>
      <c r="K333" s="4">
        <v>3095.07</v>
      </c>
      <c r="L333" s="4">
        <v>1152.06</v>
      </c>
      <c r="M333" s="2">
        <v>810.57</v>
      </c>
      <c r="N333" s="2">
        <v>135.38</v>
      </c>
      <c r="O333" s="4">
        <v>2202.5</v>
      </c>
      <c r="P333" s="4">
        <v>8879.4599999999991</v>
      </c>
      <c r="Q333" s="4">
        <v>26622.78</v>
      </c>
      <c r="R333" s="4">
        <v>13515.54</v>
      </c>
      <c r="S333" s="4">
        <v>3048.32</v>
      </c>
      <c r="T333" s="2">
        <v>0</v>
      </c>
      <c r="U333" s="2">
        <v>0</v>
      </c>
      <c r="V333" s="2">
        <v>359.1</v>
      </c>
      <c r="W333" s="2">
        <v>642.34</v>
      </c>
      <c r="X333" s="2">
        <v>255.52</v>
      </c>
      <c r="Y333" s="4">
        <v>15217.26</v>
      </c>
      <c r="Z333" s="4">
        <v>160562.73000000001</v>
      </c>
      <c r="AA333" s="4">
        <v>156105.06</v>
      </c>
      <c r="AB333" s="4">
        <v>71648.039999999994</v>
      </c>
      <c r="AC333" s="4">
        <v>72827.45</v>
      </c>
      <c r="AD333" s="4">
        <v>49766.59</v>
      </c>
      <c r="AE333" s="2">
        <v>0</v>
      </c>
      <c r="AF333" s="2">
        <v>0</v>
      </c>
      <c r="AG333" s="2">
        <v>0</v>
      </c>
      <c r="AH333" s="2">
        <v>0</v>
      </c>
      <c r="AI333" s="2">
        <v>0</v>
      </c>
      <c r="AJ333" s="2">
        <v>0</v>
      </c>
      <c r="AK333" s="2">
        <v>0</v>
      </c>
      <c r="AL333" s="2">
        <v>0</v>
      </c>
      <c r="AM333" s="2">
        <v>0</v>
      </c>
      <c r="AN333" s="3">
        <f t="shared" si="20"/>
        <v>336654.17000000004</v>
      </c>
      <c r="AO333">
        <f t="shared" si="21"/>
        <v>581788.06999999995</v>
      </c>
      <c r="AP333">
        <f t="shared" si="22"/>
        <v>0</v>
      </c>
      <c r="AQ333" s="3">
        <f t="shared" si="23"/>
        <v>918442.24</v>
      </c>
    </row>
    <row r="334" spans="1:43" x14ac:dyDescent="0.25">
      <c r="A334" s="2">
        <v>16</v>
      </c>
      <c r="B334" s="2">
        <v>2020</v>
      </c>
      <c r="C334" s="2">
        <v>8</v>
      </c>
      <c r="D334" s="4">
        <v>78630.039999999994</v>
      </c>
      <c r="E334" s="4">
        <v>75372.19</v>
      </c>
      <c r="F334" s="4">
        <v>162963.03</v>
      </c>
      <c r="G334" s="2">
        <v>437.23</v>
      </c>
      <c r="H334" s="4">
        <v>9856.81</v>
      </c>
      <c r="I334" s="2">
        <v>342.21</v>
      </c>
      <c r="J334" s="2">
        <v>143.41</v>
      </c>
      <c r="K334" s="4">
        <v>3363.17</v>
      </c>
      <c r="L334" s="4">
        <v>1156.1300000000001</v>
      </c>
      <c r="M334" s="2">
        <v>830.89</v>
      </c>
      <c r="N334" s="2">
        <v>126.23</v>
      </c>
      <c r="O334" s="4">
        <v>2266</v>
      </c>
      <c r="P334" s="4">
        <v>8666.32</v>
      </c>
      <c r="Q334" s="4">
        <v>26496.45</v>
      </c>
      <c r="R334" s="4">
        <v>12747.66</v>
      </c>
      <c r="S334" s="4">
        <v>2888.04</v>
      </c>
      <c r="T334" s="2">
        <v>0</v>
      </c>
      <c r="U334" s="2">
        <v>0</v>
      </c>
      <c r="V334" s="2">
        <v>320</v>
      </c>
      <c r="W334" s="2">
        <v>745.18</v>
      </c>
      <c r="X334" s="2">
        <v>257.13</v>
      </c>
      <c r="Y334" s="4">
        <v>15347.03</v>
      </c>
      <c r="Z334" s="4">
        <v>160219.57</v>
      </c>
      <c r="AA334" s="4">
        <v>157823.81</v>
      </c>
      <c r="AB334" s="4">
        <v>72893.66</v>
      </c>
      <c r="AC334" s="4">
        <v>81093.600000000006</v>
      </c>
      <c r="AD334" s="4">
        <v>48635.87</v>
      </c>
      <c r="AE334" s="2">
        <v>0</v>
      </c>
      <c r="AF334" s="2">
        <v>0</v>
      </c>
      <c r="AG334" s="2">
        <v>0</v>
      </c>
      <c r="AH334" s="2">
        <v>0</v>
      </c>
      <c r="AI334" s="2">
        <v>0</v>
      </c>
      <c r="AJ334" s="2">
        <v>0</v>
      </c>
      <c r="AK334" s="2">
        <v>0</v>
      </c>
      <c r="AL334" s="2">
        <v>0</v>
      </c>
      <c r="AM334" s="2">
        <v>0</v>
      </c>
      <c r="AN334" s="3">
        <f t="shared" si="20"/>
        <v>333095.11</v>
      </c>
      <c r="AO334">
        <f t="shared" si="21"/>
        <v>590526.55000000005</v>
      </c>
      <c r="AP334">
        <f t="shared" si="22"/>
        <v>0</v>
      </c>
      <c r="AQ334" s="3">
        <f t="shared" si="23"/>
        <v>923621.66</v>
      </c>
    </row>
    <row r="335" spans="1:43" x14ac:dyDescent="0.25">
      <c r="A335" s="2">
        <v>16</v>
      </c>
      <c r="B335" s="2">
        <v>2020</v>
      </c>
      <c r="C335" s="2">
        <v>9</v>
      </c>
      <c r="D335" s="4">
        <v>78155.899999999994</v>
      </c>
      <c r="E335" s="4">
        <v>74740.61</v>
      </c>
      <c r="F335" s="4">
        <v>163739.23000000001</v>
      </c>
      <c r="G335" s="2">
        <v>437.23</v>
      </c>
      <c r="H335" s="4">
        <v>10016.219999999999</v>
      </c>
      <c r="I335" s="2">
        <v>307.58</v>
      </c>
      <c r="J335" s="2">
        <v>143.19999999999999</v>
      </c>
      <c r="K335" s="4">
        <v>3423.52</v>
      </c>
      <c r="L335" s="4">
        <v>1057.98</v>
      </c>
      <c r="M335" s="2">
        <v>865.22</v>
      </c>
      <c r="N335" s="2">
        <v>105.52</v>
      </c>
      <c r="O335" s="4">
        <v>2240.02</v>
      </c>
      <c r="P335" s="4">
        <v>8931.94</v>
      </c>
      <c r="Q335" s="4">
        <v>26229.48</v>
      </c>
      <c r="R335" s="4">
        <v>13311.67</v>
      </c>
      <c r="S335" s="4">
        <v>2837.08</v>
      </c>
      <c r="T335" s="2">
        <v>0</v>
      </c>
      <c r="U335" s="2">
        <v>0</v>
      </c>
      <c r="V335" s="2">
        <v>357.32</v>
      </c>
      <c r="W335" s="2">
        <v>597.83000000000004</v>
      </c>
      <c r="X335" s="2">
        <v>319.25</v>
      </c>
      <c r="Y335" s="4">
        <v>14144.16</v>
      </c>
      <c r="Z335" s="4">
        <v>158072</v>
      </c>
      <c r="AA335" s="4">
        <v>154795.63</v>
      </c>
      <c r="AB335" s="4">
        <v>70093.350000000006</v>
      </c>
      <c r="AC335" s="4">
        <v>53871.82</v>
      </c>
      <c r="AD335" s="4">
        <v>49357.08</v>
      </c>
      <c r="AE335" s="2">
        <v>0</v>
      </c>
      <c r="AF335" s="2">
        <v>0</v>
      </c>
      <c r="AG335" s="2">
        <v>0</v>
      </c>
      <c r="AH335" s="2">
        <v>0</v>
      </c>
      <c r="AI335" s="2">
        <v>0</v>
      </c>
      <c r="AJ335" s="2">
        <v>0</v>
      </c>
      <c r="AK335" s="2">
        <v>0</v>
      </c>
      <c r="AL335" s="2">
        <v>0</v>
      </c>
      <c r="AM335" s="2">
        <v>0</v>
      </c>
      <c r="AN335" s="3">
        <f t="shared" si="20"/>
        <v>332886.68999999994</v>
      </c>
      <c r="AO335">
        <f t="shared" si="21"/>
        <v>555264.15</v>
      </c>
      <c r="AP335">
        <f t="shared" si="22"/>
        <v>0</v>
      </c>
      <c r="AQ335" s="3">
        <f t="shared" si="23"/>
        <v>888150.84</v>
      </c>
    </row>
    <row r="336" spans="1:43" x14ac:dyDescent="0.25">
      <c r="A336" s="2">
        <v>16</v>
      </c>
      <c r="B336" s="2">
        <v>2020</v>
      </c>
      <c r="C336" s="2">
        <v>10</v>
      </c>
      <c r="D336" s="4">
        <v>80034.19</v>
      </c>
      <c r="E336" s="4">
        <v>75872.320000000007</v>
      </c>
      <c r="F336" s="4">
        <v>173474.73</v>
      </c>
      <c r="G336" s="2">
        <v>437.23</v>
      </c>
      <c r="H336" s="4">
        <v>10866.5</v>
      </c>
      <c r="I336" s="2">
        <v>481.17</v>
      </c>
      <c r="J336" s="2">
        <v>143.19999999999999</v>
      </c>
      <c r="K336" s="4">
        <v>3569.34</v>
      </c>
      <c r="L336" s="4">
        <v>1514.28</v>
      </c>
      <c r="M336" s="2">
        <v>883.86</v>
      </c>
      <c r="N336" s="2">
        <v>90.6</v>
      </c>
      <c r="O336" s="4">
        <v>2521</v>
      </c>
      <c r="P336" s="4">
        <v>8940.59</v>
      </c>
      <c r="Q336" s="4">
        <v>27592.71</v>
      </c>
      <c r="R336" s="4">
        <v>14674.64</v>
      </c>
      <c r="S336" s="4">
        <v>2898.69</v>
      </c>
      <c r="T336" s="2">
        <v>0</v>
      </c>
      <c r="U336" s="2">
        <v>0</v>
      </c>
      <c r="V336" s="2">
        <v>307.87</v>
      </c>
      <c r="W336" s="2">
        <v>597.16</v>
      </c>
      <c r="X336" s="2">
        <v>327.10000000000002</v>
      </c>
      <c r="Y336" s="4">
        <v>14336.94</v>
      </c>
      <c r="Z336" s="4">
        <v>159971.4</v>
      </c>
      <c r="AA336" s="4">
        <v>159531.53</v>
      </c>
      <c r="AB336" s="4">
        <v>72217.13</v>
      </c>
      <c r="AC336" s="4">
        <v>68167.44</v>
      </c>
      <c r="AD336" s="4">
        <v>54090.66</v>
      </c>
      <c r="AE336" s="2">
        <v>0</v>
      </c>
      <c r="AF336" s="2">
        <v>0</v>
      </c>
      <c r="AG336" s="2">
        <v>0</v>
      </c>
      <c r="AH336" s="2">
        <v>0</v>
      </c>
      <c r="AI336" s="2">
        <v>0</v>
      </c>
      <c r="AJ336" s="2">
        <v>0</v>
      </c>
      <c r="AK336" s="2">
        <v>0</v>
      </c>
      <c r="AL336" s="2">
        <v>0</v>
      </c>
      <c r="AM336" s="2">
        <v>0</v>
      </c>
      <c r="AN336" s="3">
        <f t="shared" si="20"/>
        <v>347276.82</v>
      </c>
      <c r="AO336">
        <f t="shared" si="21"/>
        <v>586265.46000000008</v>
      </c>
      <c r="AP336">
        <f t="shared" si="22"/>
        <v>0</v>
      </c>
      <c r="AQ336" s="3">
        <f t="shared" si="23"/>
        <v>933542.28</v>
      </c>
    </row>
    <row r="337" spans="1:43" x14ac:dyDescent="0.25">
      <c r="A337" s="2">
        <v>16</v>
      </c>
      <c r="B337" s="2">
        <v>2020</v>
      </c>
      <c r="C337" s="2">
        <v>11</v>
      </c>
      <c r="D337" s="4">
        <v>85586.53</v>
      </c>
      <c r="E337" s="4">
        <v>80453.649999999994</v>
      </c>
      <c r="F337" s="4">
        <v>206883.88</v>
      </c>
      <c r="G337" s="2">
        <v>494.26</v>
      </c>
      <c r="H337" s="4">
        <v>14263.02</v>
      </c>
      <c r="I337" s="2">
        <v>808.81</v>
      </c>
      <c r="J337" s="2">
        <v>143.63</v>
      </c>
      <c r="K337" s="4">
        <v>5572.77</v>
      </c>
      <c r="L337" s="4">
        <v>2565.69</v>
      </c>
      <c r="M337" s="4">
        <v>1188.6600000000001</v>
      </c>
      <c r="N337" s="2">
        <v>86.13</v>
      </c>
      <c r="O337" s="4">
        <v>2422.8000000000002</v>
      </c>
      <c r="P337" s="4">
        <v>9146.25</v>
      </c>
      <c r="Q337" s="4">
        <v>30954.83</v>
      </c>
      <c r="R337" s="4">
        <v>17875.66</v>
      </c>
      <c r="S337" s="4">
        <v>2684.35</v>
      </c>
      <c r="T337" s="2">
        <v>0</v>
      </c>
      <c r="U337" s="2">
        <v>0</v>
      </c>
      <c r="V337" s="2">
        <v>347.15</v>
      </c>
      <c r="W337" s="2">
        <v>773.16</v>
      </c>
      <c r="X337" s="2">
        <v>329.14</v>
      </c>
      <c r="Y337" s="4">
        <v>16338.99</v>
      </c>
      <c r="Z337" s="4">
        <v>179449.07</v>
      </c>
      <c r="AA337" s="4">
        <v>178223.47</v>
      </c>
      <c r="AB337" s="4">
        <v>80327.44</v>
      </c>
      <c r="AC337" s="4">
        <v>94072.56</v>
      </c>
      <c r="AD337" s="4">
        <v>54642.62</v>
      </c>
      <c r="AE337" s="2">
        <v>0</v>
      </c>
      <c r="AF337" s="2">
        <v>0</v>
      </c>
      <c r="AG337" s="2">
        <v>0</v>
      </c>
      <c r="AH337" s="2">
        <v>0</v>
      </c>
      <c r="AI337" s="2">
        <v>0</v>
      </c>
      <c r="AJ337" s="2">
        <v>0</v>
      </c>
      <c r="AK337" s="2">
        <v>0</v>
      </c>
      <c r="AL337" s="2">
        <v>0</v>
      </c>
      <c r="AM337" s="2">
        <v>0</v>
      </c>
      <c r="AN337" s="3">
        <f t="shared" si="20"/>
        <v>397960.9</v>
      </c>
      <c r="AO337">
        <f t="shared" si="21"/>
        <v>667673.62</v>
      </c>
      <c r="AP337">
        <f t="shared" si="22"/>
        <v>0</v>
      </c>
      <c r="AQ337" s="3">
        <f t="shared" si="23"/>
        <v>1065634.52</v>
      </c>
    </row>
    <row r="338" spans="1:43" x14ac:dyDescent="0.25">
      <c r="A338" s="2">
        <v>16</v>
      </c>
      <c r="B338" s="2">
        <v>2020</v>
      </c>
      <c r="C338" s="2">
        <v>12</v>
      </c>
      <c r="D338" s="4">
        <v>95787.91</v>
      </c>
      <c r="E338" s="4">
        <v>87904.81</v>
      </c>
      <c r="F338" s="4">
        <v>263702.34000000003</v>
      </c>
      <c r="G338" s="2">
        <v>646.34</v>
      </c>
      <c r="H338" s="4">
        <v>22711.86</v>
      </c>
      <c r="I338" s="4">
        <v>1607.62</v>
      </c>
      <c r="J338" s="2">
        <v>144.08000000000001</v>
      </c>
      <c r="K338" s="4">
        <v>10867.98</v>
      </c>
      <c r="L338" s="4">
        <v>3609.08</v>
      </c>
      <c r="M338" s="4">
        <v>1608.36</v>
      </c>
      <c r="N338" s="2">
        <v>155.62</v>
      </c>
      <c r="O338" s="4">
        <v>2354.39</v>
      </c>
      <c r="P338" s="4">
        <v>9111.43</v>
      </c>
      <c r="Q338" s="4">
        <v>34367.199999999997</v>
      </c>
      <c r="R338" s="4">
        <v>21648.33</v>
      </c>
      <c r="S338" s="4">
        <v>3284.39</v>
      </c>
      <c r="T338" s="2">
        <v>0</v>
      </c>
      <c r="U338" s="2">
        <v>0</v>
      </c>
      <c r="V338" s="2">
        <v>384.22</v>
      </c>
      <c r="W338" s="2">
        <v>525.84</v>
      </c>
      <c r="X338" s="2">
        <v>353.77</v>
      </c>
      <c r="Y338" s="4">
        <v>18112</v>
      </c>
      <c r="Z338" s="4">
        <v>196180.08</v>
      </c>
      <c r="AA338" s="4">
        <v>194344.88</v>
      </c>
      <c r="AB338" s="4">
        <v>92280.17</v>
      </c>
      <c r="AC338" s="4">
        <v>69008.42</v>
      </c>
      <c r="AD338" s="4">
        <v>62115.56</v>
      </c>
      <c r="AE338" s="2">
        <v>0</v>
      </c>
      <c r="AF338" s="2">
        <v>0</v>
      </c>
      <c r="AG338" s="2">
        <v>0</v>
      </c>
      <c r="AH338" s="2">
        <v>0</v>
      </c>
      <c r="AI338" s="2">
        <v>0</v>
      </c>
      <c r="AJ338" s="2">
        <v>0</v>
      </c>
      <c r="AK338" s="2">
        <v>0</v>
      </c>
      <c r="AL338" s="2">
        <v>0</v>
      </c>
      <c r="AM338" s="2">
        <v>0</v>
      </c>
      <c r="AN338" s="3">
        <f t="shared" si="20"/>
        <v>488590.38000000006</v>
      </c>
      <c r="AO338">
        <f t="shared" si="21"/>
        <v>704226.3</v>
      </c>
      <c r="AP338">
        <f t="shared" si="22"/>
        <v>0</v>
      </c>
      <c r="AQ338" s="3">
        <f t="shared" si="23"/>
        <v>1192816.6800000002</v>
      </c>
    </row>
    <row r="339" spans="1:43" x14ac:dyDescent="0.25">
      <c r="A339" s="2">
        <v>1</v>
      </c>
      <c r="B339" s="2">
        <v>2021</v>
      </c>
      <c r="C339" s="2">
        <v>1</v>
      </c>
      <c r="D339" s="4">
        <v>441339.3</v>
      </c>
      <c r="E339" s="4">
        <v>416942.17</v>
      </c>
      <c r="F339" s="4">
        <v>285973.68</v>
      </c>
      <c r="G339" s="4">
        <v>13720.19</v>
      </c>
      <c r="H339" s="4">
        <v>60023.31</v>
      </c>
      <c r="I339" s="4">
        <v>11438.33</v>
      </c>
      <c r="J339" s="4">
        <v>-1192.7</v>
      </c>
      <c r="K339" s="4">
        <v>38272.769999999997</v>
      </c>
      <c r="L339" s="4">
        <v>155729.96</v>
      </c>
      <c r="M339" s="4">
        <v>98525.08</v>
      </c>
      <c r="N339" s="2">
        <v>91.23</v>
      </c>
      <c r="O339" s="4">
        <v>19363.810000000001</v>
      </c>
      <c r="P339" s="4">
        <v>136793.1</v>
      </c>
      <c r="Q339" s="4">
        <v>186675.6</v>
      </c>
      <c r="R339" s="4">
        <v>88252.46</v>
      </c>
      <c r="S339" s="4">
        <v>15711.95</v>
      </c>
      <c r="T339" s="4">
        <v>12063.51</v>
      </c>
      <c r="U339" s="4">
        <v>16732.23</v>
      </c>
      <c r="V339" s="2">
        <v>610.07000000000005</v>
      </c>
      <c r="W339" s="2">
        <v>53.74</v>
      </c>
      <c r="X339" s="4">
        <v>3266.44</v>
      </c>
      <c r="Y339" s="4">
        <v>65996.570000000007</v>
      </c>
      <c r="Z339" s="4">
        <v>519239.07</v>
      </c>
      <c r="AA339" s="4">
        <v>895922.18</v>
      </c>
      <c r="AB339" s="4">
        <v>370540.77</v>
      </c>
      <c r="AC339" s="4">
        <v>154278.34</v>
      </c>
      <c r="AD339" s="4">
        <v>215471.1</v>
      </c>
      <c r="AE339" s="2">
        <v>0</v>
      </c>
      <c r="AF339" s="4">
        <v>9772.15</v>
      </c>
      <c r="AG339" s="2">
        <v>0</v>
      </c>
      <c r="AH339" s="2">
        <v>0</v>
      </c>
      <c r="AI339" s="2">
        <v>0</v>
      </c>
      <c r="AJ339" s="2">
        <v>0</v>
      </c>
      <c r="AK339" s="2">
        <v>0</v>
      </c>
      <c r="AL339" s="2">
        <v>0</v>
      </c>
      <c r="AM339" s="2">
        <v>-571.73</v>
      </c>
      <c r="AN339" s="3">
        <f t="shared" si="20"/>
        <v>1520772.09</v>
      </c>
      <c r="AO339">
        <f t="shared" si="21"/>
        <v>2701062.17</v>
      </c>
      <c r="AP339">
        <f t="shared" si="22"/>
        <v>9200.42</v>
      </c>
      <c r="AQ339" s="3">
        <f t="shared" si="23"/>
        <v>4231034.68</v>
      </c>
    </row>
    <row r="340" spans="1:43" x14ac:dyDescent="0.25">
      <c r="A340" s="2">
        <v>1</v>
      </c>
      <c r="B340" s="2">
        <v>2021</v>
      </c>
      <c r="C340" s="2">
        <v>2</v>
      </c>
      <c r="D340" s="4">
        <v>434758.38</v>
      </c>
      <c r="E340" s="4">
        <v>403669.92</v>
      </c>
      <c r="F340" s="4">
        <v>266559.15000000002</v>
      </c>
      <c r="G340" s="4">
        <v>13373.91</v>
      </c>
      <c r="H340" s="4">
        <v>55315.38</v>
      </c>
      <c r="I340" s="4">
        <v>6776.49</v>
      </c>
      <c r="J340" s="4">
        <v>-12315.86</v>
      </c>
      <c r="K340" s="4">
        <v>33130.699999999997</v>
      </c>
      <c r="L340" s="4">
        <v>144681.54</v>
      </c>
      <c r="M340" s="4">
        <v>90758.57</v>
      </c>
      <c r="N340" s="2">
        <v>99.38</v>
      </c>
      <c r="O340" s="4">
        <v>17471.740000000002</v>
      </c>
      <c r="P340" s="4">
        <v>132166.72</v>
      </c>
      <c r="Q340" s="4">
        <v>173432.37</v>
      </c>
      <c r="R340" s="4">
        <v>83779.8</v>
      </c>
      <c r="S340" s="4">
        <v>17281.95</v>
      </c>
      <c r="T340" s="4">
        <v>3584.15</v>
      </c>
      <c r="U340" s="4">
        <v>48878.3</v>
      </c>
      <c r="V340" s="2">
        <v>526.98</v>
      </c>
      <c r="W340" s="2">
        <v>-53.74</v>
      </c>
      <c r="X340" s="4">
        <v>3747.23</v>
      </c>
      <c r="Y340" s="4">
        <v>64508.95</v>
      </c>
      <c r="Z340" s="4">
        <v>504569.3</v>
      </c>
      <c r="AA340" s="4">
        <v>825235.54</v>
      </c>
      <c r="AB340" s="4">
        <v>333064.65000000002</v>
      </c>
      <c r="AC340" s="4">
        <v>142976.97</v>
      </c>
      <c r="AD340" s="4">
        <v>183281.18</v>
      </c>
      <c r="AE340" s="2">
        <v>0</v>
      </c>
      <c r="AF340" s="4">
        <v>10399.1</v>
      </c>
      <c r="AG340" s="2">
        <v>0</v>
      </c>
      <c r="AH340" s="2">
        <v>0</v>
      </c>
      <c r="AI340" s="2">
        <v>0</v>
      </c>
      <c r="AJ340" s="2">
        <v>0</v>
      </c>
      <c r="AK340" s="2">
        <v>0</v>
      </c>
      <c r="AL340" s="2">
        <v>0</v>
      </c>
      <c r="AM340" s="4">
        <v>7899.03</v>
      </c>
      <c r="AN340" s="3">
        <f t="shared" si="20"/>
        <v>1436708.18</v>
      </c>
      <c r="AO340">
        <f t="shared" si="21"/>
        <v>2534551.4700000002</v>
      </c>
      <c r="AP340">
        <f t="shared" si="22"/>
        <v>18298.13</v>
      </c>
      <c r="AQ340" s="3">
        <f t="shared" si="23"/>
        <v>3989557.7800000003</v>
      </c>
    </row>
    <row r="341" spans="1:43" x14ac:dyDescent="0.25">
      <c r="A341" s="2">
        <v>1</v>
      </c>
      <c r="B341" s="2">
        <v>2021</v>
      </c>
      <c r="C341" s="2">
        <v>3</v>
      </c>
      <c r="D341" s="4">
        <v>431711.61</v>
      </c>
      <c r="E341" s="4">
        <v>400355.07</v>
      </c>
      <c r="F341" s="4">
        <v>260085.6</v>
      </c>
      <c r="G341" s="4">
        <v>13537.79</v>
      </c>
      <c r="H341" s="4">
        <v>50382.19</v>
      </c>
      <c r="I341" s="4">
        <v>6272.83</v>
      </c>
      <c r="J341" s="4">
        <v>1106.57</v>
      </c>
      <c r="K341" s="4">
        <v>29345.11</v>
      </c>
      <c r="L341" s="4">
        <v>132998.28</v>
      </c>
      <c r="M341" s="4">
        <v>81186.06</v>
      </c>
      <c r="N341" s="2">
        <v>87.11</v>
      </c>
      <c r="O341" s="4">
        <v>19406.04</v>
      </c>
      <c r="P341" s="4">
        <v>130575.93</v>
      </c>
      <c r="Q341" s="4">
        <v>174030.4</v>
      </c>
      <c r="R341" s="4">
        <v>79739.25</v>
      </c>
      <c r="S341" s="4">
        <v>12607.32</v>
      </c>
      <c r="T341" s="4">
        <v>2604.31</v>
      </c>
      <c r="U341" s="4">
        <v>33728.730000000003</v>
      </c>
      <c r="V341" s="2">
        <v>538.21</v>
      </c>
      <c r="W341" s="2">
        <v>0</v>
      </c>
      <c r="X341" s="4">
        <v>3655.1</v>
      </c>
      <c r="Y341" s="4">
        <v>63730.94</v>
      </c>
      <c r="Z341" s="4">
        <v>487029.54</v>
      </c>
      <c r="AA341" s="4">
        <v>811474.33</v>
      </c>
      <c r="AB341" s="4">
        <v>321833.3</v>
      </c>
      <c r="AC341" s="4">
        <v>157791.78</v>
      </c>
      <c r="AD341" s="4">
        <v>201191.34</v>
      </c>
      <c r="AE341" s="2">
        <v>0</v>
      </c>
      <c r="AF341" s="4">
        <v>9692.7900000000009</v>
      </c>
      <c r="AG341" s="2">
        <v>0</v>
      </c>
      <c r="AH341" s="2">
        <v>0</v>
      </c>
      <c r="AI341" s="2">
        <v>0</v>
      </c>
      <c r="AJ341" s="2">
        <v>0</v>
      </c>
      <c r="AK341" s="2">
        <v>0</v>
      </c>
      <c r="AL341" s="2">
        <v>0</v>
      </c>
      <c r="AM341" s="4">
        <v>8218.39</v>
      </c>
      <c r="AN341" s="3">
        <f t="shared" si="20"/>
        <v>1406981.1100000003</v>
      </c>
      <c r="AO341">
        <f t="shared" si="21"/>
        <v>2500023.6299999994</v>
      </c>
      <c r="AP341">
        <f t="shared" si="22"/>
        <v>17911.18</v>
      </c>
      <c r="AQ341" s="3">
        <f t="shared" si="23"/>
        <v>3924915.92</v>
      </c>
    </row>
    <row r="342" spans="1:43" x14ac:dyDescent="0.25">
      <c r="A342" s="2">
        <v>1</v>
      </c>
      <c r="B342" s="2">
        <v>2021</v>
      </c>
      <c r="C342" s="2">
        <v>4</v>
      </c>
      <c r="D342" s="4">
        <v>431771.28</v>
      </c>
      <c r="E342" s="4">
        <v>399790.74</v>
      </c>
      <c r="F342" s="4">
        <v>256921.34</v>
      </c>
      <c r="G342" s="4">
        <v>13523.57</v>
      </c>
      <c r="H342" s="4">
        <v>47963.79</v>
      </c>
      <c r="I342" s="4">
        <v>6404.5</v>
      </c>
      <c r="J342" s="2">
        <v>420</v>
      </c>
      <c r="K342" s="4">
        <v>27200.63</v>
      </c>
      <c r="L342" s="4">
        <v>128562.07</v>
      </c>
      <c r="M342" s="4">
        <v>83050.710000000006</v>
      </c>
      <c r="N342" s="2">
        <v>91.32</v>
      </c>
      <c r="O342" s="4">
        <v>18577.5</v>
      </c>
      <c r="P342" s="4">
        <v>131967.97</v>
      </c>
      <c r="Q342" s="4">
        <v>179428.29</v>
      </c>
      <c r="R342" s="4">
        <v>81552.679999999993</v>
      </c>
      <c r="S342" s="4">
        <v>9379.81</v>
      </c>
      <c r="T342" s="4">
        <v>4318.24</v>
      </c>
      <c r="U342" s="4">
        <v>22387.14</v>
      </c>
      <c r="V342" s="2">
        <v>522.99</v>
      </c>
      <c r="W342" s="2">
        <v>0</v>
      </c>
      <c r="X342" s="4">
        <v>3851.43</v>
      </c>
      <c r="Y342" s="4">
        <v>66525.89</v>
      </c>
      <c r="Z342" s="4">
        <v>511767.7</v>
      </c>
      <c r="AA342" s="4">
        <v>855811.63</v>
      </c>
      <c r="AB342" s="4">
        <v>338155.03</v>
      </c>
      <c r="AC342" s="4">
        <v>146319.10999999999</v>
      </c>
      <c r="AD342" s="4">
        <v>238002.57</v>
      </c>
      <c r="AE342" s="2">
        <v>0</v>
      </c>
      <c r="AF342" s="4">
        <v>9106.2000000000007</v>
      </c>
      <c r="AG342" s="2">
        <v>0</v>
      </c>
      <c r="AH342" s="2">
        <v>0</v>
      </c>
      <c r="AI342" s="2">
        <v>0</v>
      </c>
      <c r="AJ342" s="2">
        <v>0</v>
      </c>
      <c r="AK342" s="2">
        <v>0</v>
      </c>
      <c r="AL342" s="2">
        <v>0</v>
      </c>
      <c r="AM342" s="4">
        <v>8992.24</v>
      </c>
      <c r="AN342" s="3">
        <f t="shared" si="20"/>
        <v>1395608.6300000001</v>
      </c>
      <c r="AO342">
        <f t="shared" si="21"/>
        <v>2608659.2999999998</v>
      </c>
      <c r="AP342">
        <f t="shared" si="22"/>
        <v>18098.440000000002</v>
      </c>
      <c r="AQ342" s="3">
        <f t="shared" si="23"/>
        <v>4022366.3699999996</v>
      </c>
    </row>
    <row r="343" spans="1:43" x14ac:dyDescent="0.25">
      <c r="A343" s="2">
        <v>1</v>
      </c>
      <c r="B343" s="2">
        <v>2021</v>
      </c>
      <c r="C343" s="2">
        <v>5</v>
      </c>
      <c r="D343" s="4">
        <v>424937.91</v>
      </c>
      <c r="E343" s="4">
        <v>389161.35</v>
      </c>
      <c r="F343" s="4">
        <v>234711.84</v>
      </c>
      <c r="G343" s="4">
        <v>13319.74</v>
      </c>
      <c r="H343" s="4">
        <v>33162.9</v>
      </c>
      <c r="I343" s="4">
        <v>5389.09</v>
      </c>
      <c r="J343" s="2">
        <v>420</v>
      </c>
      <c r="K343" s="4">
        <v>21237.07</v>
      </c>
      <c r="L343" s="4">
        <v>106282.91</v>
      </c>
      <c r="M343" s="4">
        <v>73346.649999999994</v>
      </c>
      <c r="N343" s="2">
        <v>95.17</v>
      </c>
      <c r="O343" s="4">
        <v>17492.61</v>
      </c>
      <c r="P343" s="4">
        <v>124000.37</v>
      </c>
      <c r="Q343" s="4">
        <v>167980.85</v>
      </c>
      <c r="R343" s="4">
        <v>71939.509999999995</v>
      </c>
      <c r="S343" s="4">
        <v>8541.6200000000008</v>
      </c>
      <c r="T343" s="4">
        <v>6619.04</v>
      </c>
      <c r="U343" s="4">
        <v>1380</v>
      </c>
      <c r="V343" s="2">
        <v>537.79999999999995</v>
      </c>
      <c r="W343" s="2">
        <v>0</v>
      </c>
      <c r="X343" s="4">
        <v>3044.65</v>
      </c>
      <c r="Y343" s="4">
        <v>62116.89</v>
      </c>
      <c r="Z343" s="4">
        <v>484902.04</v>
      </c>
      <c r="AA343" s="4">
        <v>811493.06</v>
      </c>
      <c r="AB343" s="4">
        <v>311016.87</v>
      </c>
      <c r="AC343" s="4">
        <v>151898.23000000001</v>
      </c>
      <c r="AD343" s="4">
        <v>205227.94</v>
      </c>
      <c r="AE343" s="2">
        <v>0</v>
      </c>
      <c r="AF343" s="4">
        <v>8539.25</v>
      </c>
      <c r="AG343" s="2">
        <v>0</v>
      </c>
      <c r="AH343" s="2">
        <v>0</v>
      </c>
      <c r="AI343" s="2">
        <v>0</v>
      </c>
      <c r="AJ343" s="2">
        <v>0</v>
      </c>
      <c r="AK343" s="2">
        <v>0</v>
      </c>
      <c r="AL343" s="2">
        <v>0</v>
      </c>
      <c r="AM343" s="4">
        <v>6896.77</v>
      </c>
      <c r="AN343" s="3">
        <f t="shared" si="20"/>
        <v>1301969.46</v>
      </c>
      <c r="AO343">
        <f t="shared" si="21"/>
        <v>2428286.65</v>
      </c>
      <c r="AP343">
        <f t="shared" si="22"/>
        <v>15436.02</v>
      </c>
      <c r="AQ343" s="3">
        <f t="shared" si="23"/>
        <v>3745692.13</v>
      </c>
    </row>
    <row r="344" spans="1:43" x14ac:dyDescent="0.25">
      <c r="A344" s="2">
        <v>1</v>
      </c>
      <c r="B344" s="2">
        <v>2021</v>
      </c>
      <c r="C344" s="2">
        <v>6</v>
      </c>
      <c r="D344" s="4">
        <v>420764.45</v>
      </c>
      <c r="E344" s="4">
        <v>383419.51</v>
      </c>
      <c r="F344" s="4">
        <v>221164.79999999999</v>
      </c>
      <c r="G344" s="4">
        <v>13236.33</v>
      </c>
      <c r="H344" s="4">
        <v>29866.04</v>
      </c>
      <c r="I344" s="4">
        <v>4919.34</v>
      </c>
      <c r="J344" s="2">
        <v>420</v>
      </c>
      <c r="K344" s="4">
        <v>17904.439999999999</v>
      </c>
      <c r="L344" s="4">
        <v>97838.56</v>
      </c>
      <c r="M344" s="4">
        <v>70116.509999999995</v>
      </c>
      <c r="N344" s="2">
        <v>90.79</v>
      </c>
      <c r="O344" s="4">
        <v>18442.8</v>
      </c>
      <c r="P344" s="4">
        <v>120295.89</v>
      </c>
      <c r="Q344" s="4">
        <v>161888.99</v>
      </c>
      <c r="R344" s="4">
        <v>76748.02</v>
      </c>
      <c r="S344" s="4">
        <v>7540.34</v>
      </c>
      <c r="T344" s="4">
        <v>9158.25</v>
      </c>
      <c r="U344" s="4">
        <v>33080.559999999998</v>
      </c>
      <c r="V344" s="2">
        <v>552.57000000000005</v>
      </c>
      <c r="W344" s="2">
        <v>0</v>
      </c>
      <c r="X344" s="4">
        <v>3148.44</v>
      </c>
      <c r="Y344" s="4">
        <v>59145.01</v>
      </c>
      <c r="Z344" s="4">
        <v>476749.54</v>
      </c>
      <c r="AA344" s="4">
        <v>732942.74</v>
      </c>
      <c r="AB344" s="4">
        <v>309032.14</v>
      </c>
      <c r="AC344" s="4">
        <v>164556.14000000001</v>
      </c>
      <c r="AD344" s="4">
        <v>188332.91</v>
      </c>
      <c r="AE344" s="2">
        <v>0</v>
      </c>
      <c r="AF344" s="4">
        <v>9965.42</v>
      </c>
      <c r="AG344" s="2">
        <v>0</v>
      </c>
      <c r="AH344" s="2">
        <v>0</v>
      </c>
      <c r="AI344" s="2">
        <v>0</v>
      </c>
      <c r="AJ344" s="2">
        <v>0</v>
      </c>
      <c r="AK344" s="2">
        <v>0</v>
      </c>
      <c r="AL344" s="2">
        <v>0</v>
      </c>
      <c r="AM344" s="4">
        <v>4187.09</v>
      </c>
      <c r="AN344" s="3">
        <f t="shared" si="20"/>
        <v>1259649.98</v>
      </c>
      <c r="AO344">
        <f t="shared" si="21"/>
        <v>2361705.1300000004</v>
      </c>
      <c r="AP344">
        <f t="shared" si="22"/>
        <v>14152.51</v>
      </c>
      <c r="AQ344" s="3">
        <f t="shared" si="23"/>
        <v>3635507.62</v>
      </c>
    </row>
    <row r="345" spans="1:43" x14ac:dyDescent="0.25">
      <c r="A345" s="2">
        <v>1</v>
      </c>
      <c r="B345" s="2">
        <v>2021</v>
      </c>
      <c r="C345" s="2">
        <v>7</v>
      </c>
      <c r="D345" s="4">
        <v>412679.13</v>
      </c>
      <c r="E345" s="4">
        <v>381643.01</v>
      </c>
      <c r="F345" s="4">
        <v>212100.84</v>
      </c>
      <c r="G345" s="4">
        <v>12616.51</v>
      </c>
      <c r="H345" s="4">
        <v>33928.33</v>
      </c>
      <c r="I345" s="4">
        <v>8081.12</v>
      </c>
      <c r="J345" s="2">
        <v>0</v>
      </c>
      <c r="K345" s="4">
        <v>13703.16</v>
      </c>
      <c r="L345" s="4">
        <v>76493.679999999993</v>
      </c>
      <c r="M345" s="4">
        <v>72006.55</v>
      </c>
      <c r="N345" s="2">
        <v>24.95</v>
      </c>
      <c r="O345" s="4">
        <v>17387.27</v>
      </c>
      <c r="P345" s="4">
        <v>115887.81</v>
      </c>
      <c r="Q345" s="4">
        <v>162612.91</v>
      </c>
      <c r="R345" s="4">
        <v>68707.199999999997</v>
      </c>
      <c r="S345" s="4">
        <v>12851.35</v>
      </c>
      <c r="T345" s="2">
        <v>0</v>
      </c>
      <c r="U345" s="4">
        <v>32776.31</v>
      </c>
      <c r="V345" s="2">
        <v>560.6</v>
      </c>
      <c r="W345" s="2">
        <v>0</v>
      </c>
      <c r="X345" s="4">
        <v>3683.96</v>
      </c>
      <c r="Y345" s="4">
        <v>64072.84</v>
      </c>
      <c r="Z345" s="4">
        <v>507296.57</v>
      </c>
      <c r="AA345" s="4">
        <v>745906.31</v>
      </c>
      <c r="AB345" s="4">
        <v>375261.65</v>
      </c>
      <c r="AC345" s="4">
        <v>125665.89</v>
      </c>
      <c r="AD345" s="4">
        <v>218481.18</v>
      </c>
      <c r="AE345" s="2">
        <v>157.44999999999999</v>
      </c>
      <c r="AF345" s="4">
        <v>9617.15</v>
      </c>
      <c r="AG345" s="2">
        <v>0</v>
      </c>
      <c r="AH345" s="2">
        <v>0</v>
      </c>
      <c r="AI345" s="2">
        <v>0</v>
      </c>
      <c r="AJ345" s="2">
        <v>0</v>
      </c>
      <c r="AK345" s="2">
        <v>0</v>
      </c>
      <c r="AL345" s="2">
        <v>0</v>
      </c>
      <c r="AM345" s="4">
        <v>2403.06</v>
      </c>
      <c r="AN345" s="3">
        <f t="shared" si="20"/>
        <v>1223252.33</v>
      </c>
      <c r="AO345">
        <f t="shared" si="21"/>
        <v>2451176.8000000003</v>
      </c>
      <c r="AP345">
        <f t="shared" si="22"/>
        <v>12177.66</v>
      </c>
      <c r="AQ345" s="3">
        <f t="shared" si="23"/>
        <v>3686606.7900000005</v>
      </c>
    </row>
    <row r="346" spans="1:43" x14ac:dyDescent="0.25">
      <c r="A346" s="2">
        <v>1</v>
      </c>
      <c r="B346" s="2">
        <v>2021</v>
      </c>
      <c r="C346" s="2">
        <v>8</v>
      </c>
      <c r="D346" s="4">
        <v>407932.23</v>
      </c>
      <c r="E346" s="4">
        <v>375540.85</v>
      </c>
      <c r="F346" s="4">
        <v>205489.06</v>
      </c>
      <c r="G346" s="4">
        <v>12675.82</v>
      </c>
      <c r="H346" s="4">
        <v>29762.15</v>
      </c>
      <c r="I346" s="4">
        <v>5642.77</v>
      </c>
      <c r="J346" s="2">
        <v>0</v>
      </c>
      <c r="K346" s="4">
        <v>10038.120000000001</v>
      </c>
      <c r="L346" s="4">
        <v>65082.94</v>
      </c>
      <c r="M346" s="4">
        <v>61373.06</v>
      </c>
      <c r="N346" s="2">
        <v>86.53</v>
      </c>
      <c r="O346" s="4">
        <v>17495.25</v>
      </c>
      <c r="P346" s="4">
        <v>111853.68</v>
      </c>
      <c r="Q346" s="4">
        <v>152118.44</v>
      </c>
      <c r="R346" s="4">
        <v>63158.89</v>
      </c>
      <c r="S346" s="4">
        <v>11445.89</v>
      </c>
      <c r="T346" s="2">
        <v>0</v>
      </c>
      <c r="U346" s="4">
        <v>24400.95</v>
      </c>
      <c r="V346" s="2">
        <v>496.5</v>
      </c>
      <c r="W346" s="2">
        <v>0</v>
      </c>
      <c r="X346" s="4">
        <v>3074.01</v>
      </c>
      <c r="Y346" s="4">
        <v>62383.68</v>
      </c>
      <c r="Z346" s="4">
        <v>485849.3</v>
      </c>
      <c r="AA346" s="4">
        <v>699808.03</v>
      </c>
      <c r="AB346" s="4">
        <v>176746.43</v>
      </c>
      <c r="AC346" s="4">
        <v>107294.93</v>
      </c>
      <c r="AD346" s="4">
        <v>197781.19</v>
      </c>
      <c r="AE346" s="2">
        <v>-157.44999999999999</v>
      </c>
      <c r="AF346" s="4">
        <v>9543.9500000000007</v>
      </c>
      <c r="AG346" s="2">
        <v>0</v>
      </c>
      <c r="AH346" s="2">
        <v>0</v>
      </c>
      <c r="AI346" s="2">
        <v>0</v>
      </c>
      <c r="AJ346" s="2">
        <v>0</v>
      </c>
      <c r="AK346" s="2">
        <v>0</v>
      </c>
      <c r="AL346" s="2">
        <v>0</v>
      </c>
      <c r="AM346" s="4">
        <v>2031.72</v>
      </c>
      <c r="AN346" s="3">
        <f t="shared" si="20"/>
        <v>1173537</v>
      </c>
      <c r="AO346">
        <f t="shared" si="21"/>
        <v>2113993.7000000002</v>
      </c>
      <c r="AP346">
        <f t="shared" si="22"/>
        <v>11418.22</v>
      </c>
      <c r="AQ346" s="3">
        <f t="shared" si="23"/>
        <v>3298948.9200000004</v>
      </c>
    </row>
    <row r="347" spans="1:43" x14ac:dyDescent="0.25">
      <c r="A347" s="2">
        <v>1</v>
      </c>
      <c r="B347" s="2">
        <v>2021</v>
      </c>
      <c r="C347" s="2">
        <v>9</v>
      </c>
      <c r="D347" s="4">
        <v>408285.26</v>
      </c>
      <c r="E347" s="4">
        <v>377650.96</v>
      </c>
      <c r="F347" s="4">
        <v>207555.12</v>
      </c>
      <c r="G347" s="4">
        <v>13125.13</v>
      </c>
      <c r="H347" s="4">
        <v>28699.72</v>
      </c>
      <c r="I347" s="4">
        <v>5709.86</v>
      </c>
      <c r="J347" s="2">
        <v>0</v>
      </c>
      <c r="K347" s="4">
        <v>10521.75</v>
      </c>
      <c r="L347" s="4">
        <v>65819.3</v>
      </c>
      <c r="M347" s="4">
        <v>64613.64</v>
      </c>
      <c r="N347" s="2">
        <v>103.31</v>
      </c>
      <c r="O347" s="4">
        <v>16996.84</v>
      </c>
      <c r="P347" s="4">
        <v>195804.83</v>
      </c>
      <c r="Q347" s="4">
        <v>155637.70000000001</v>
      </c>
      <c r="R347" s="4">
        <v>62726.05</v>
      </c>
      <c r="S347" s="4">
        <v>13503.63</v>
      </c>
      <c r="T347" s="4">
        <v>5930.82</v>
      </c>
      <c r="U347" s="4">
        <v>32261.05</v>
      </c>
      <c r="V347" s="2">
        <v>554.14</v>
      </c>
      <c r="W347" s="2">
        <v>0</v>
      </c>
      <c r="X347" s="4">
        <v>3158.76</v>
      </c>
      <c r="Y347" s="4">
        <v>66461.61</v>
      </c>
      <c r="Z347" s="4">
        <v>493063.14</v>
      </c>
      <c r="AA347" s="4">
        <v>702667.46</v>
      </c>
      <c r="AB347" s="4">
        <v>266277.15999999997</v>
      </c>
      <c r="AC347" s="4">
        <v>129873.74</v>
      </c>
      <c r="AD347" s="4">
        <v>228989.39</v>
      </c>
      <c r="AE347" s="2">
        <v>0</v>
      </c>
      <c r="AF347" s="4">
        <v>9176.14</v>
      </c>
      <c r="AG347" s="2">
        <v>0</v>
      </c>
      <c r="AH347" s="2">
        <v>0</v>
      </c>
      <c r="AI347" s="2">
        <v>0</v>
      </c>
      <c r="AJ347" s="2">
        <v>0</v>
      </c>
      <c r="AK347" s="2">
        <v>0</v>
      </c>
      <c r="AL347" s="2">
        <v>0</v>
      </c>
      <c r="AM347" s="4">
        <v>2123.25</v>
      </c>
      <c r="AN347" s="3">
        <f t="shared" si="20"/>
        <v>1181980.7399999998</v>
      </c>
      <c r="AO347">
        <f t="shared" si="21"/>
        <v>2374009.63</v>
      </c>
      <c r="AP347">
        <f t="shared" si="22"/>
        <v>11299.39</v>
      </c>
      <c r="AQ347" s="3">
        <f t="shared" si="23"/>
        <v>3567289.76</v>
      </c>
    </row>
    <row r="348" spans="1:43" x14ac:dyDescent="0.25">
      <c r="A348" s="2">
        <v>1</v>
      </c>
      <c r="B348" s="2">
        <v>2021</v>
      </c>
      <c r="C348" s="2">
        <v>10</v>
      </c>
      <c r="D348" s="4">
        <v>408948.97</v>
      </c>
      <c r="E348" s="4">
        <v>378622.11</v>
      </c>
      <c r="F348" s="4">
        <v>212656.78</v>
      </c>
      <c r="G348" s="4">
        <v>12736.27</v>
      </c>
      <c r="H348" s="4">
        <v>32248.27</v>
      </c>
      <c r="I348" s="4">
        <v>6669.46</v>
      </c>
      <c r="J348" s="2">
        <v>0</v>
      </c>
      <c r="K348" s="4">
        <v>12381.33</v>
      </c>
      <c r="L348" s="4">
        <v>72076.45</v>
      </c>
      <c r="M348" s="4">
        <v>68787.27</v>
      </c>
      <c r="N348" s="2">
        <v>86.45</v>
      </c>
      <c r="O348" s="4">
        <v>18524.38</v>
      </c>
      <c r="P348" s="4">
        <v>34721.21</v>
      </c>
      <c r="Q348" s="4">
        <v>156421.65</v>
      </c>
      <c r="R348" s="4">
        <v>60099.87</v>
      </c>
      <c r="S348" s="4">
        <v>16372.96</v>
      </c>
      <c r="T348" s="2">
        <v>0.51</v>
      </c>
      <c r="U348" s="4">
        <v>26468.22</v>
      </c>
      <c r="V348" s="2">
        <v>535.51</v>
      </c>
      <c r="W348" s="2">
        <v>0</v>
      </c>
      <c r="X348" s="4">
        <v>4014.99</v>
      </c>
      <c r="Y348" s="4">
        <v>67039.62</v>
      </c>
      <c r="Z348" s="4">
        <v>483474.88</v>
      </c>
      <c r="AA348" s="4">
        <v>700529.29</v>
      </c>
      <c r="AB348" s="4">
        <v>265347.68</v>
      </c>
      <c r="AC348" s="4">
        <v>129564.6</v>
      </c>
      <c r="AD348" s="4">
        <v>208090.75</v>
      </c>
      <c r="AE348" s="2">
        <v>0</v>
      </c>
      <c r="AF348" s="4">
        <v>9575.42</v>
      </c>
      <c r="AG348" s="2">
        <v>0</v>
      </c>
      <c r="AH348" s="2">
        <v>0</v>
      </c>
      <c r="AI348" s="2">
        <v>0</v>
      </c>
      <c r="AJ348" s="2">
        <v>0</v>
      </c>
      <c r="AK348" s="2">
        <v>0</v>
      </c>
      <c r="AL348" s="2">
        <v>0</v>
      </c>
      <c r="AM348" s="4">
        <v>2181.14</v>
      </c>
      <c r="AN348" s="3">
        <f t="shared" si="20"/>
        <v>1205126.9100000001</v>
      </c>
      <c r="AO348">
        <f t="shared" si="21"/>
        <v>2171292.5700000003</v>
      </c>
      <c r="AP348">
        <f t="shared" si="22"/>
        <v>11756.56</v>
      </c>
      <c r="AQ348" s="3">
        <f t="shared" si="23"/>
        <v>3388176.0400000005</v>
      </c>
    </row>
    <row r="349" spans="1:43" x14ac:dyDescent="0.25">
      <c r="A349" s="2">
        <v>1</v>
      </c>
      <c r="B349" s="2">
        <v>2021</v>
      </c>
      <c r="C349" s="2">
        <v>11</v>
      </c>
      <c r="D349" s="4">
        <v>410315.56</v>
      </c>
      <c r="E349" s="4">
        <v>381640.77</v>
      </c>
      <c r="F349" s="4">
        <v>228764.35</v>
      </c>
      <c r="G349" s="4">
        <v>13192.65</v>
      </c>
      <c r="H349" s="4">
        <v>44220.47</v>
      </c>
      <c r="I349" s="4">
        <v>10147.06</v>
      </c>
      <c r="J349" s="2">
        <v>0</v>
      </c>
      <c r="K349" s="4">
        <v>18739.62</v>
      </c>
      <c r="L349" s="4">
        <v>90486.24</v>
      </c>
      <c r="M349" s="4">
        <v>82643.81</v>
      </c>
      <c r="N349" s="2">
        <v>98.8</v>
      </c>
      <c r="O349" s="4">
        <v>19342.650000000001</v>
      </c>
      <c r="P349" s="4">
        <v>118447.27</v>
      </c>
      <c r="Q349" s="4">
        <v>163257.38</v>
      </c>
      <c r="R349" s="4">
        <v>63525.02</v>
      </c>
      <c r="S349" s="4">
        <v>22499.69</v>
      </c>
      <c r="T349" s="2">
        <v>0</v>
      </c>
      <c r="U349" s="4">
        <v>23115.77</v>
      </c>
      <c r="V349" s="2">
        <v>512.29</v>
      </c>
      <c r="W349" s="2">
        <v>0</v>
      </c>
      <c r="X349" s="4">
        <v>2798</v>
      </c>
      <c r="Y349" s="4">
        <v>68378.91</v>
      </c>
      <c r="Z349" s="4">
        <v>497867.07</v>
      </c>
      <c r="AA349" s="4">
        <v>730776.29</v>
      </c>
      <c r="AB349" s="4">
        <v>278639.74</v>
      </c>
      <c r="AC349" s="4">
        <v>127737.81</v>
      </c>
      <c r="AD349" s="4">
        <v>203165.06</v>
      </c>
      <c r="AE349" s="2">
        <v>0</v>
      </c>
      <c r="AF349" s="4">
        <v>9565.69</v>
      </c>
      <c r="AG349" s="2">
        <v>0</v>
      </c>
      <c r="AH349" s="2">
        <v>0</v>
      </c>
      <c r="AI349" s="2">
        <v>0</v>
      </c>
      <c r="AJ349" s="2">
        <v>0</v>
      </c>
      <c r="AK349" s="2">
        <v>0</v>
      </c>
      <c r="AL349" s="2">
        <v>0</v>
      </c>
      <c r="AM349" s="4">
        <v>2120.54</v>
      </c>
      <c r="AN349" s="3">
        <f t="shared" si="20"/>
        <v>1280150.5300000003</v>
      </c>
      <c r="AO349">
        <f t="shared" si="21"/>
        <v>2320161.75</v>
      </c>
      <c r="AP349">
        <f t="shared" si="22"/>
        <v>11686.23</v>
      </c>
      <c r="AQ349" s="3">
        <f t="shared" si="23"/>
        <v>3611998.5100000002</v>
      </c>
    </row>
    <row r="350" spans="1:43" x14ac:dyDescent="0.25">
      <c r="A350" s="2">
        <v>1</v>
      </c>
      <c r="B350" s="2">
        <v>2021</v>
      </c>
      <c r="C350" s="2">
        <v>12</v>
      </c>
      <c r="D350" s="4">
        <v>418911.12</v>
      </c>
      <c r="E350" s="4">
        <v>398847.1</v>
      </c>
      <c r="F350" s="4">
        <v>263753.8</v>
      </c>
      <c r="G350" s="4">
        <v>14143.49</v>
      </c>
      <c r="H350" s="4">
        <v>63624.87</v>
      </c>
      <c r="I350" s="4">
        <v>12472.98</v>
      </c>
      <c r="J350" s="2">
        <v>0</v>
      </c>
      <c r="K350" s="4">
        <v>29036.560000000001</v>
      </c>
      <c r="L350" s="4">
        <v>118334.81</v>
      </c>
      <c r="M350" s="4">
        <v>98212.92</v>
      </c>
      <c r="N350" s="2">
        <v>94.12</v>
      </c>
      <c r="O350" s="4">
        <v>17893.73</v>
      </c>
      <c r="P350" s="4">
        <v>132513.98000000001</v>
      </c>
      <c r="Q350" s="4">
        <v>188749.86</v>
      </c>
      <c r="R350" s="4">
        <v>76757.55</v>
      </c>
      <c r="S350" s="4">
        <v>25039.19</v>
      </c>
      <c r="T350" s="4">
        <v>1051.6600000000001</v>
      </c>
      <c r="U350" s="4">
        <v>33055.99</v>
      </c>
      <c r="V350" s="2">
        <v>632.5</v>
      </c>
      <c r="W350" s="2">
        <v>0</v>
      </c>
      <c r="X350" s="4">
        <v>3355.72</v>
      </c>
      <c r="Y350" s="4">
        <v>78527.12</v>
      </c>
      <c r="Z350" s="4">
        <v>567207.06999999995</v>
      </c>
      <c r="AA350" s="4">
        <v>858477.72</v>
      </c>
      <c r="AB350" s="4">
        <v>328729.51</v>
      </c>
      <c r="AC350" s="4">
        <v>136468.91</v>
      </c>
      <c r="AD350" s="4">
        <v>182160.1</v>
      </c>
      <c r="AE350" s="2">
        <v>0</v>
      </c>
      <c r="AF350" s="4">
        <v>9465.44</v>
      </c>
      <c r="AG350" s="2">
        <v>0</v>
      </c>
      <c r="AH350" s="2">
        <v>0</v>
      </c>
      <c r="AI350" s="2">
        <v>0</v>
      </c>
      <c r="AJ350" s="2">
        <v>0</v>
      </c>
      <c r="AK350" s="2">
        <v>0</v>
      </c>
      <c r="AL350" s="2">
        <v>0</v>
      </c>
      <c r="AM350" s="4">
        <v>2523.87</v>
      </c>
      <c r="AN350" s="3">
        <f t="shared" si="20"/>
        <v>1417337.6500000001</v>
      </c>
      <c r="AO350">
        <f t="shared" si="21"/>
        <v>2630714.73</v>
      </c>
      <c r="AP350">
        <f t="shared" si="22"/>
        <v>11989.310000000001</v>
      </c>
      <c r="AQ350" s="3">
        <f t="shared" si="23"/>
        <v>4060041.69</v>
      </c>
    </row>
    <row r="351" spans="1:43" x14ac:dyDescent="0.25">
      <c r="A351" s="2">
        <v>2</v>
      </c>
      <c r="B351" s="2">
        <v>2021</v>
      </c>
      <c r="C351" s="2">
        <v>1</v>
      </c>
      <c r="D351" s="4">
        <v>240837.99</v>
      </c>
      <c r="E351" s="4">
        <v>1022816.73</v>
      </c>
      <c r="F351" s="4">
        <v>968443.23</v>
      </c>
      <c r="G351" s="4">
        <v>1754.41</v>
      </c>
      <c r="H351" s="4">
        <v>11371.29</v>
      </c>
      <c r="I351" s="2">
        <v>756.96</v>
      </c>
      <c r="J351" s="4">
        <v>-7291.68</v>
      </c>
      <c r="K351" s="4">
        <v>3875.44</v>
      </c>
      <c r="L351" s="4">
        <v>10155.34</v>
      </c>
      <c r="M351" s="2">
        <v>0</v>
      </c>
      <c r="N351" s="2">
        <v>0</v>
      </c>
      <c r="O351" s="4">
        <v>5064.78</v>
      </c>
      <c r="P351" s="4">
        <v>37331.07</v>
      </c>
      <c r="Q351" s="4">
        <v>84823.62</v>
      </c>
      <c r="R351" s="4">
        <v>42721.9</v>
      </c>
      <c r="S351" s="4">
        <v>7635.24</v>
      </c>
      <c r="T351" s="4">
        <v>-21311.45</v>
      </c>
      <c r="U351" s="4">
        <v>19710.34</v>
      </c>
      <c r="V351" s="2">
        <v>174.65</v>
      </c>
      <c r="W351" s="2">
        <v>88.66</v>
      </c>
      <c r="X351" s="4">
        <v>1412.56</v>
      </c>
      <c r="Y351" s="4">
        <v>39341.01</v>
      </c>
      <c r="Z351" s="4">
        <v>348628.23</v>
      </c>
      <c r="AA351" s="4">
        <v>419713.21</v>
      </c>
      <c r="AB351" s="4">
        <v>218768.89</v>
      </c>
      <c r="AC351" s="4">
        <v>271729.81</v>
      </c>
      <c r="AD351" s="4">
        <v>301036.51</v>
      </c>
      <c r="AE351" s="4">
        <v>1220.26</v>
      </c>
      <c r="AF351" s="4">
        <v>69607.149999999994</v>
      </c>
      <c r="AG351" s="2">
        <v>370.61</v>
      </c>
      <c r="AH351" s="4">
        <v>50835.95</v>
      </c>
      <c r="AI351" s="2">
        <v>0</v>
      </c>
      <c r="AJ351" s="2">
        <v>0</v>
      </c>
      <c r="AK351" s="4">
        <v>151796.66</v>
      </c>
      <c r="AL351" s="4">
        <v>39081.08</v>
      </c>
      <c r="AM351" s="2">
        <v>420</v>
      </c>
      <c r="AN351" s="3">
        <f t="shared" si="20"/>
        <v>2252719.71</v>
      </c>
      <c r="AO351">
        <f t="shared" si="21"/>
        <v>1776869.03</v>
      </c>
      <c r="AP351">
        <f t="shared" si="22"/>
        <v>313331.71000000002</v>
      </c>
      <c r="AQ351" s="3">
        <f t="shared" si="23"/>
        <v>4342920.45</v>
      </c>
    </row>
    <row r="352" spans="1:43" x14ac:dyDescent="0.25">
      <c r="A352" s="2">
        <v>2</v>
      </c>
      <c r="B352" s="2">
        <v>2021</v>
      </c>
      <c r="C352" s="2">
        <v>2</v>
      </c>
      <c r="D352" s="4">
        <v>231759.67</v>
      </c>
      <c r="E352" s="4">
        <v>959314.96</v>
      </c>
      <c r="F352" s="4">
        <v>889004.29</v>
      </c>
      <c r="G352" s="4">
        <v>1978.97</v>
      </c>
      <c r="H352" s="4">
        <v>9768.06</v>
      </c>
      <c r="I352" s="2">
        <v>800.67</v>
      </c>
      <c r="J352" s="4">
        <v>-6783.24</v>
      </c>
      <c r="K352" s="4">
        <v>3316.88</v>
      </c>
      <c r="L352" s="4">
        <v>9656.25</v>
      </c>
      <c r="M352" s="2">
        <v>0</v>
      </c>
      <c r="N352" s="2">
        <v>0</v>
      </c>
      <c r="O352" s="4">
        <v>4987.76</v>
      </c>
      <c r="P352" s="4">
        <v>36116.33</v>
      </c>
      <c r="Q352" s="4">
        <v>82736.5</v>
      </c>
      <c r="R352" s="4">
        <v>41654.160000000003</v>
      </c>
      <c r="S352" s="4">
        <v>9787.9500000000007</v>
      </c>
      <c r="T352" s="2">
        <v>0</v>
      </c>
      <c r="U352" s="4">
        <v>4257.16</v>
      </c>
      <c r="V352" s="2">
        <v>136.13</v>
      </c>
      <c r="W352" s="2">
        <v>-88.66</v>
      </c>
      <c r="X352" s="4">
        <v>1652.54</v>
      </c>
      <c r="Y352" s="4">
        <v>49005.67</v>
      </c>
      <c r="Z352" s="4">
        <v>329156.15000000002</v>
      </c>
      <c r="AA352" s="4">
        <v>396391.82</v>
      </c>
      <c r="AB352" s="4">
        <v>212180.4</v>
      </c>
      <c r="AC352" s="4">
        <v>236187.94</v>
      </c>
      <c r="AD352" s="4">
        <v>269109.65999999997</v>
      </c>
      <c r="AE352" s="2">
        <v>0</v>
      </c>
      <c r="AF352" s="4">
        <v>61721.23</v>
      </c>
      <c r="AG352" s="2">
        <v>0</v>
      </c>
      <c r="AH352" s="4">
        <v>41462.080000000002</v>
      </c>
      <c r="AI352" s="2">
        <v>0</v>
      </c>
      <c r="AJ352" s="2">
        <v>0</v>
      </c>
      <c r="AK352" s="4">
        <v>146767.19</v>
      </c>
      <c r="AL352" s="4">
        <v>39636.35</v>
      </c>
      <c r="AM352" s="2">
        <v>420</v>
      </c>
      <c r="AN352" s="3">
        <f t="shared" si="20"/>
        <v>2098816.5099999998</v>
      </c>
      <c r="AO352">
        <f t="shared" si="21"/>
        <v>1673271.5099999998</v>
      </c>
      <c r="AP352">
        <f t="shared" si="22"/>
        <v>290006.84999999998</v>
      </c>
      <c r="AQ352" s="3">
        <f t="shared" si="23"/>
        <v>4062094.8699999996</v>
      </c>
    </row>
    <row r="353" spans="1:43" x14ac:dyDescent="0.25">
      <c r="A353" s="2">
        <v>2</v>
      </c>
      <c r="B353" s="2">
        <v>2021</v>
      </c>
      <c r="C353" s="2">
        <v>3</v>
      </c>
      <c r="D353" s="4">
        <v>222363.94</v>
      </c>
      <c r="E353" s="4">
        <v>876503.61</v>
      </c>
      <c r="F353" s="4">
        <v>814613.3</v>
      </c>
      <c r="G353" s="4">
        <v>1638.73</v>
      </c>
      <c r="H353" s="4">
        <v>9669.15</v>
      </c>
      <c r="I353" s="2">
        <v>704.53</v>
      </c>
      <c r="J353" s="2">
        <v>0</v>
      </c>
      <c r="K353" s="4">
        <v>2250.73</v>
      </c>
      <c r="L353" s="4">
        <v>7321.76</v>
      </c>
      <c r="M353" s="2">
        <v>0</v>
      </c>
      <c r="N353" s="2">
        <v>0</v>
      </c>
      <c r="O353" s="4">
        <v>5217.6400000000003</v>
      </c>
      <c r="P353" s="4">
        <v>34008.26</v>
      </c>
      <c r="Q353" s="4">
        <v>83414.649999999994</v>
      </c>
      <c r="R353" s="4">
        <v>41429.57</v>
      </c>
      <c r="S353" s="4">
        <v>9818.02</v>
      </c>
      <c r="T353" s="2">
        <v>0</v>
      </c>
      <c r="U353" s="4">
        <v>1753.4</v>
      </c>
      <c r="V353" s="2">
        <v>143.34</v>
      </c>
      <c r="W353" s="2">
        <v>0</v>
      </c>
      <c r="X353" s="4">
        <v>1742.98</v>
      </c>
      <c r="Y353" s="4">
        <v>37402.14</v>
      </c>
      <c r="Z353" s="4">
        <v>324648.83</v>
      </c>
      <c r="AA353" s="4">
        <v>385490.52</v>
      </c>
      <c r="AB353" s="4">
        <v>206750.34</v>
      </c>
      <c r="AC353" s="4">
        <v>194209.5</v>
      </c>
      <c r="AD353" s="4">
        <v>316679.88</v>
      </c>
      <c r="AE353" s="2">
        <v>0</v>
      </c>
      <c r="AF353" s="4">
        <v>67210.39</v>
      </c>
      <c r="AG353" s="2">
        <v>0</v>
      </c>
      <c r="AH353" s="4">
        <v>53489.42</v>
      </c>
      <c r="AI353" s="2">
        <v>0</v>
      </c>
      <c r="AJ353" s="2">
        <v>0</v>
      </c>
      <c r="AK353" s="4">
        <v>152465.93</v>
      </c>
      <c r="AL353" s="4">
        <v>24452.42</v>
      </c>
      <c r="AM353" s="2">
        <v>420</v>
      </c>
      <c r="AN353" s="3">
        <f t="shared" si="20"/>
        <v>1935065.75</v>
      </c>
      <c r="AO353">
        <f t="shared" si="21"/>
        <v>1642709.0700000003</v>
      </c>
      <c r="AP353">
        <f t="shared" si="22"/>
        <v>298038.15999999997</v>
      </c>
      <c r="AQ353" s="3">
        <f t="shared" si="23"/>
        <v>3875812.9800000004</v>
      </c>
    </row>
    <row r="354" spans="1:43" x14ac:dyDescent="0.25">
      <c r="A354" s="2">
        <v>2</v>
      </c>
      <c r="B354" s="2">
        <v>2021</v>
      </c>
      <c r="C354" s="2">
        <v>4</v>
      </c>
      <c r="D354" s="4">
        <v>218820.07</v>
      </c>
      <c r="E354" s="4">
        <v>849286.41</v>
      </c>
      <c r="F354" s="4">
        <v>793558.91</v>
      </c>
      <c r="G354" s="4">
        <v>1828.96</v>
      </c>
      <c r="H354" s="4">
        <v>9280.61</v>
      </c>
      <c r="I354" s="2">
        <v>661.01</v>
      </c>
      <c r="J354" s="2">
        <v>0</v>
      </c>
      <c r="K354" s="4">
        <v>1563.5</v>
      </c>
      <c r="L354" s="4">
        <v>6336.07</v>
      </c>
      <c r="M354" s="2">
        <v>0</v>
      </c>
      <c r="N354" s="2">
        <v>0</v>
      </c>
      <c r="O354" s="4">
        <v>5230.51</v>
      </c>
      <c r="P354" s="4">
        <v>33127.370000000003</v>
      </c>
      <c r="Q354" s="4">
        <v>80440.78</v>
      </c>
      <c r="R354" s="4">
        <v>38542.300000000003</v>
      </c>
      <c r="S354" s="4">
        <v>3790.52</v>
      </c>
      <c r="T354" s="4">
        <v>2697.25</v>
      </c>
      <c r="U354" s="4">
        <v>13784.55</v>
      </c>
      <c r="V354" s="2">
        <v>136.85</v>
      </c>
      <c r="W354" s="2">
        <v>0</v>
      </c>
      <c r="X354" s="4">
        <v>1457.14</v>
      </c>
      <c r="Y354" s="4">
        <v>34736.65</v>
      </c>
      <c r="Z354" s="4">
        <v>315383.53999999998</v>
      </c>
      <c r="AA354" s="4">
        <v>374288.34</v>
      </c>
      <c r="AB354" s="4">
        <v>212174.54</v>
      </c>
      <c r="AC354" s="4">
        <v>264193.78999999998</v>
      </c>
      <c r="AD354" s="4">
        <v>319941.8</v>
      </c>
      <c r="AE354" s="2">
        <v>0</v>
      </c>
      <c r="AF354" s="4">
        <v>62750.42</v>
      </c>
      <c r="AG354" s="2">
        <v>0</v>
      </c>
      <c r="AH354" s="4">
        <v>50170.22</v>
      </c>
      <c r="AI354" s="2">
        <v>0</v>
      </c>
      <c r="AJ354" s="2">
        <v>0</v>
      </c>
      <c r="AK354" s="4">
        <v>149860.44</v>
      </c>
      <c r="AL354" s="4">
        <v>32281.040000000001</v>
      </c>
      <c r="AM354" s="4">
        <v>3121.05</v>
      </c>
      <c r="AN354" s="3">
        <f t="shared" si="20"/>
        <v>1881335.5400000003</v>
      </c>
      <c r="AO354">
        <f t="shared" si="21"/>
        <v>1699925.9300000002</v>
      </c>
      <c r="AP354">
        <f t="shared" si="22"/>
        <v>298183.17</v>
      </c>
      <c r="AQ354" s="3">
        <f t="shared" si="23"/>
        <v>3879444.6400000006</v>
      </c>
    </row>
    <row r="355" spans="1:43" x14ac:dyDescent="0.25">
      <c r="A355" s="2">
        <v>2</v>
      </c>
      <c r="B355" s="2">
        <v>2021</v>
      </c>
      <c r="C355" s="2">
        <v>5</v>
      </c>
      <c r="D355" s="4">
        <v>213903.44</v>
      </c>
      <c r="E355" s="4">
        <v>821736.94</v>
      </c>
      <c r="F355" s="4">
        <v>756180.58</v>
      </c>
      <c r="G355" s="4">
        <v>1614.53</v>
      </c>
      <c r="H355" s="4">
        <v>7546.62</v>
      </c>
      <c r="I355" s="2">
        <v>671.21</v>
      </c>
      <c r="J355" s="2">
        <v>0</v>
      </c>
      <c r="K355" s="4">
        <v>1001.34</v>
      </c>
      <c r="L355" s="4">
        <v>4862.51</v>
      </c>
      <c r="M355" s="2">
        <v>0</v>
      </c>
      <c r="N355" s="2">
        <v>0</v>
      </c>
      <c r="O355" s="4">
        <v>4989.79</v>
      </c>
      <c r="P355" s="4">
        <v>32083.96</v>
      </c>
      <c r="Q355" s="4">
        <v>79455.360000000001</v>
      </c>
      <c r="R355" s="4">
        <v>37842.949999999997</v>
      </c>
      <c r="S355" s="4">
        <v>3880.82</v>
      </c>
      <c r="T355" s="2">
        <v>0</v>
      </c>
      <c r="U355" s="4">
        <v>11455.72</v>
      </c>
      <c r="V355" s="2">
        <v>104.93</v>
      </c>
      <c r="W355" s="2">
        <v>0</v>
      </c>
      <c r="X355" s="4">
        <v>1319.66</v>
      </c>
      <c r="Y355" s="4">
        <v>32189.200000000001</v>
      </c>
      <c r="Z355" s="4">
        <v>304282.34000000003</v>
      </c>
      <c r="AA355" s="4">
        <v>358850.19</v>
      </c>
      <c r="AB355" s="4">
        <v>200596.54</v>
      </c>
      <c r="AC355" s="4">
        <v>200438.84</v>
      </c>
      <c r="AD355" s="4">
        <v>244339.88</v>
      </c>
      <c r="AE355" s="2">
        <v>0</v>
      </c>
      <c r="AF355" s="4">
        <v>54857.82</v>
      </c>
      <c r="AG355" s="2">
        <v>0</v>
      </c>
      <c r="AH355" s="4">
        <v>51527.16</v>
      </c>
      <c r="AI355" s="2">
        <v>0</v>
      </c>
      <c r="AJ355" s="2">
        <v>0</v>
      </c>
      <c r="AK355" s="4">
        <v>151867.89000000001</v>
      </c>
      <c r="AL355" s="4">
        <v>28606.06</v>
      </c>
      <c r="AM355" s="2">
        <v>783.82</v>
      </c>
      <c r="AN355" s="3">
        <f t="shared" si="20"/>
        <v>1807517.1700000002</v>
      </c>
      <c r="AO355">
        <f t="shared" si="21"/>
        <v>1511830.1800000002</v>
      </c>
      <c r="AP355">
        <f t="shared" si="22"/>
        <v>287642.75000000006</v>
      </c>
      <c r="AQ355" s="3">
        <f t="shared" si="23"/>
        <v>3606990.1000000006</v>
      </c>
    </row>
    <row r="356" spans="1:43" x14ac:dyDescent="0.25">
      <c r="A356" s="2">
        <v>2</v>
      </c>
      <c r="B356" s="2">
        <v>2021</v>
      </c>
      <c r="C356" s="2">
        <v>6</v>
      </c>
      <c r="D356" s="4">
        <v>212166</v>
      </c>
      <c r="E356" s="4">
        <v>812016.26</v>
      </c>
      <c r="F356" s="4">
        <v>750249.09</v>
      </c>
      <c r="G356" s="4">
        <v>1689.83</v>
      </c>
      <c r="H356" s="4">
        <v>6986.66</v>
      </c>
      <c r="I356" s="2">
        <v>561.36</v>
      </c>
      <c r="J356" s="2">
        <v>0</v>
      </c>
      <c r="K356" s="2">
        <v>800.29</v>
      </c>
      <c r="L356" s="4">
        <v>3710.19</v>
      </c>
      <c r="M356" s="2">
        <v>0</v>
      </c>
      <c r="N356" s="2">
        <v>0</v>
      </c>
      <c r="O356" s="4">
        <v>5325.06</v>
      </c>
      <c r="P356" s="4">
        <v>31106.18</v>
      </c>
      <c r="Q356" s="4">
        <v>73541.399999999994</v>
      </c>
      <c r="R356" s="4">
        <v>34471.15</v>
      </c>
      <c r="S356" s="4">
        <v>3804.38</v>
      </c>
      <c r="T356" s="2">
        <v>335</v>
      </c>
      <c r="U356" s="4">
        <v>12023.35</v>
      </c>
      <c r="V356" s="2">
        <v>127.06</v>
      </c>
      <c r="W356" s="2">
        <v>0</v>
      </c>
      <c r="X356" s="4">
        <v>1341.4</v>
      </c>
      <c r="Y356" s="4">
        <v>30510.95</v>
      </c>
      <c r="Z356" s="4">
        <v>305929.07</v>
      </c>
      <c r="AA356" s="4">
        <v>344307.57</v>
      </c>
      <c r="AB356" s="4">
        <v>189901.2</v>
      </c>
      <c r="AC356" s="4">
        <v>227112.91</v>
      </c>
      <c r="AD356" s="4">
        <v>276008.98</v>
      </c>
      <c r="AE356" s="2">
        <v>0</v>
      </c>
      <c r="AF356" s="4">
        <v>50906.37</v>
      </c>
      <c r="AG356" s="2">
        <v>0</v>
      </c>
      <c r="AH356" s="4">
        <v>50816.32</v>
      </c>
      <c r="AI356" s="2">
        <v>0</v>
      </c>
      <c r="AJ356" s="2">
        <v>0</v>
      </c>
      <c r="AK356" s="4">
        <v>148755.29999999999</v>
      </c>
      <c r="AL356" s="4">
        <v>24374.400000000001</v>
      </c>
      <c r="AM356" s="4">
        <v>-2162.5300000000002</v>
      </c>
      <c r="AN356" s="3">
        <f t="shared" si="20"/>
        <v>1788179.6800000002</v>
      </c>
      <c r="AO356">
        <f t="shared" si="21"/>
        <v>1535845.66</v>
      </c>
      <c r="AP356">
        <f t="shared" si="22"/>
        <v>272689.86</v>
      </c>
      <c r="AQ356" s="3">
        <f t="shared" si="23"/>
        <v>3596715.1999999997</v>
      </c>
    </row>
    <row r="357" spans="1:43" x14ac:dyDescent="0.25">
      <c r="A357" s="2">
        <v>2</v>
      </c>
      <c r="B357" s="2">
        <v>2021</v>
      </c>
      <c r="C357" s="2">
        <v>7</v>
      </c>
      <c r="D357" s="4">
        <v>218816.89</v>
      </c>
      <c r="E357" s="4">
        <v>790949.13</v>
      </c>
      <c r="F357" s="4">
        <v>750039.81</v>
      </c>
      <c r="G357" s="4">
        <v>1783.22</v>
      </c>
      <c r="H357" s="4">
        <v>9525.4699999999993</v>
      </c>
      <c r="I357" s="2">
        <v>515.03</v>
      </c>
      <c r="J357" s="2">
        <v>0</v>
      </c>
      <c r="K357" s="2">
        <v>677.28</v>
      </c>
      <c r="L357" s="4">
        <v>3346.94</v>
      </c>
      <c r="M357" s="2">
        <v>0</v>
      </c>
      <c r="N357" s="2">
        <v>0</v>
      </c>
      <c r="O357" s="4">
        <v>5005.16</v>
      </c>
      <c r="P357" s="4">
        <v>31388.84</v>
      </c>
      <c r="Q357" s="4">
        <v>81519.570000000007</v>
      </c>
      <c r="R357" s="4">
        <v>42767.03</v>
      </c>
      <c r="S357" s="4">
        <v>3236.45</v>
      </c>
      <c r="T357" s="2">
        <v>670</v>
      </c>
      <c r="U357" s="4">
        <v>11919.3</v>
      </c>
      <c r="V357" s="2">
        <v>116.41</v>
      </c>
      <c r="W357" s="2">
        <v>0</v>
      </c>
      <c r="X357" s="4">
        <v>1352.74</v>
      </c>
      <c r="Y357" s="4">
        <v>32778.94</v>
      </c>
      <c r="Z357" s="4">
        <v>324314.48</v>
      </c>
      <c r="AA357" s="4">
        <v>339350.26</v>
      </c>
      <c r="AB357" s="4">
        <v>197207.98</v>
      </c>
      <c r="AC357" s="4">
        <v>181141.98</v>
      </c>
      <c r="AD357" s="4">
        <v>300098.19</v>
      </c>
      <c r="AE357" s="2">
        <v>0</v>
      </c>
      <c r="AF357" s="4">
        <v>51281.38</v>
      </c>
      <c r="AG357" s="2">
        <v>0</v>
      </c>
      <c r="AH357" s="4">
        <v>49287.55</v>
      </c>
      <c r="AI357" s="2">
        <v>0</v>
      </c>
      <c r="AJ357" s="2">
        <v>0</v>
      </c>
      <c r="AK357" s="4">
        <v>151131.81</v>
      </c>
      <c r="AL357" s="4">
        <v>17475.86</v>
      </c>
      <c r="AM357" s="2">
        <v>-241</v>
      </c>
      <c r="AN357" s="3">
        <f t="shared" si="20"/>
        <v>1775653.77</v>
      </c>
      <c r="AO357">
        <f t="shared" si="21"/>
        <v>1552867.3299999998</v>
      </c>
      <c r="AP357">
        <f t="shared" si="22"/>
        <v>268935.59999999998</v>
      </c>
      <c r="AQ357" s="3">
        <f t="shared" si="23"/>
        <v>3597456.6999999997</v>
      </c>
    </row>
    <row r="358" spans="1:43" x14ac:dyDescent="0.25">
      <c r="A358" s="2">
        <v>2</v>
      </c>
      <c r="B358" s="2">
        <v>2021</v>
      </c>
      <c r="C358" s="2">
        <v>8</v>
      </c>
      <c r="D358" s="4">
        <v>217703.19</v>
      </c>
      <c r="E358" s="4">
        <v>783911.23</v>
      </c>
      <c r="F358" s="4">
        <v>737372.97</v>
      </c>
      <c r="G358" s="4">
        <v>1615.26</v>
      </c>
      <c r="H358" s="4">
        <v>8374.3700000000008</v>
      </c>
      <c r="I358" s="2">
        <v>483.73</v>
      </c>
      <c r="J358" s="2">
        <v>0</v>
      </c>
      <c r="K358" s="2">
        <v>656.57</v>
      </c>
      <c r="L358" s="4">
        <v>2787.3</v>
      </c>
      <c r="M358" s="2">
        <v>0</v>
      </c>
      <c r="N358" s="2">
        <v>0</v>
      </c>
      <c r="O358" s="4">
        <v>5019.12</v>
      </c>
      <c r="P358" s="4">
        <v>32738.66</v>
      </c>
      <c r="Q358" s="4">
        <v>75879.289999999994</v>
      </c>
      <c r="R358" s="4">
        <v>37953.32</v>
      </c>
      <c r="S358" s="4">
        <v>3539.16</v>
      </c>
      <c r="T358" s="2">
        <v>670</v>
      </c>
      <c r="U358" s="4">
        <v>14717.04</v>
      </c>
      <c r="V358" s="2">
        <v>109.03</v>
      </c>
      <c r="W358" s="2">
        <v>0</v>
      </c>
      <c r="X358" s="4">
        <v>1368.57</v>
      </c>
      <c r="Y358" s="4">
        <v>30442.49</v>
      </c>
      <c r="Z358" s="4">
        <v>314134.7</v>
      </c>
      <c r="AA358" s="4">
        <v>331179.87</v>
      </c>
      <c r="AB358" s="4">
        <v>188852.25</v>
      </c>
      <c r="AC358" s="4">
        <v>171938.12</v>
      </c>
      <c r="AD358" s="4">
        <v>312893.76</v>
      </c>
      <c r="AE358" s="2">
        <v>0</v>
      </c>
      <c r="AF358" s="4">
        <v>52657.7</v>
      </c>
      <c r="AG358" s="2">
        <v>0</v>
      </c>
      <c r="AH358" s="4">
        <v>48803.07</v>
      </c>
      <c r="AI358" s="2">
        <v>0</v>
      </c>
      <c r="AJ358" s="2">
        <v>0</v>
      </c>
      <c r="AK358" s="4">
        <v>150982.19</v>
      </c>
      <c r="AL358" s="4">
        <v>31008.39</v>
      </c>
      <c r="AM358" s="2">
        <v>420</v>
      </c>
      <c r="AN358" s="3">
        <f t="shared" si="20"/>
        <v>1752904.62</v>
      </c>
      <c r="AO358">
        <f t="shared" si="21"/>
        <v>1521435.3800000001</v>
      </c>
      <c r="AP358">
        <f t="shared" si="22"/>
        <v>283871.34999999998</v>
      </c>
      <c r="AQ358" s="3">
        <f t="shared" si="23"/>
        <v>3558211.35</v>
      </c>
    </row>
    <row r="359" spans="1:43" x14ac:dyDescent="0.25">
      <c r="A359" s="2">
        <v>2</v>
      </c>
      <c r="B359" s="2">
        <v>2021</v>
      </c>
      <c r="C359" s="2">
        <v>9</v>
      </c>
      <c r="D359" s="4">
        <v>218483.32</v>
      </c>
      <c r="E359" s="4">
        <v>791389.76</v>
      </c>
      <c r="F359" s="4">
        <v>748597.28</v>
      </c>
      <c r="G359" s="4">
        <v>1624.13</v>
      </c>
      <c r="H359" s="4">
        <v>8683.57</v>
      </c>
      <c r="I359" s="2">
        <v>521.65</v>
      </c>
      <c r="J359" s="2">
        <v>0</v>
      </c>
      <c r="K359" s="2">
        <v>664.55</v>
      </c>
      <c r="L359" s="4">
        <v>2970.45</v>
      </c>
      <c r="M359" s="2">
        <v>0</v>
      </c>
      <c r="N359" s="2">
        <v>0</v>
      </c>
      <c r="O359" s="4">
        <v>6129.54</v>
      </c>
      <c r="P359" s="4">
        <v>34192.57</v>
      </c>
      <c r="Q359" s="4">
        <v>78954.52</v>
      </c>
      <c r="R359" s="4">
        <v>37565.879999999997</v>
      </c>
      <c r="S359" s="4">
        <v>2839.3</v>
      </c>
      <c r="T359" s="2">
        <v>781.9</v>
      </c>
      <c r="U359" s="4">
        <v>20430.11</v>
      </c>
      <c r="V359" s="2">
        <v>106.56</v>
      </c>
      <c r="W359" s="2">
        <v>0</v>
      </c>
      <c r="X359" s="4">
        <v>1368.24</v>
      </c>
      <c r="Y359" s="4">
        <v>32106.45</v>
      </c>
      <c r="Z359" s="4">
        <v>319088.76</v>
      </c>
      <c r="AA359" s="4">
        <v>335413.64</v>
      </c>
      <c r="AB359" s="4">
        <v>196475.02</v>
      </c>
      <c r="AC359" s="4">
        <v>164490.81</v>
      </c>
      <c r="AD359" s="4">
        <v>282757.59000000003</v>
      </c>
      <c r="AE359" s="2">
        <v>619.46</v>
      </c>
      <c r="AF359" s="4">
        <v>49555.37</v>
      </c>
      <c r="AG359" s="2">
        <v>0</v>
      </c>
      <c r="AH359" s="4">
        <v>42363.44</v>
      </c>
      <c r="AI359" s="2">
        <v>0</v>
      </c>
      <c r="AJ359" s="2">
        <v>0</v>
      </c>
      <c r="AK359" s="4">
        <v>150063.04999999999</v>
      </c>
      <c r="AL359" s="4">
        <v>25260.959999999999</v>
      </c>
      <c r="AM359" s="2">
        <v>420</v>
      </c>
      <c r="AN359" s="3">
        <f t="shared" si="20"/>
        <v>1772934.71</v>
      </c>
      <c r="AO359">
        <f t="shared" si="21"/>
        <v>1512700.8900000001</v>
      </c>
      <c r="AP359">
        <f t="shared" si="22"/>
        <v>268282.28000000003</v>
      </c>
      <c r="AQ359" s="3">
        <f t="shared" si="23"/>
        <v>3553917.88</v>
      </c>
    </row>
    <row r="360" spans="1:43" x14ac:dyDescent="0.25">
      <c r="A360" s="2">
        <v>2</v>
      </c>
      <c r="B360" s="2">
        <v>2021</v>
      </c>
      <c r="C360" s="2">
        <v>10</v>
      </c>
      <c r="D360" s="4">
        <v>217442.6</v>
      </c>
      <c r="E360" s="4">
        <v>785196.34</v>
      </c>
      <c r="F360" s="4">
        <v>751723.6</v>
      </c>
      <c r="G360" s="4">
        <v>1726.83</v>
      </c>
      <c r="H360" s="4">
        <v>9662.84</v>
      </c>
      <c r="I360" s="2">
        <v>498.06</v>
      </c>
      <c r="J360" s="2">
        <v>0</v>
      </c>
      <c r="K360" s="2">
        <v>727.1</v>
      </c>
      <c r="L360" s="4">
        <v>3159.88</v>
      </c>
      <c r="M360" s="2">
        <v>0</v>
      </c>
      <c r="N360" s="2">
        <v>0</v>
      </c>
      <c r="O360" s="4">
        <v>5473.36</v>
      </c>
      <c r="P360" s="4">
        <v>32930.81</v>
      </c>
      <c r="Q360" s="4">
        <v>74135.72</v>
      </c>
      <c r="R360" s="4">
        <v>35887.74</v>
      </c>
      <c r="S360" s="4">
        <v>1915.33</v>
      </c>
      <c r="T360" s="4">
        <v>1209.77</v>
      </c>
      <c r="U360" s="4">
        <v>6135.99</v>
      </c>
      <c r="V360" s="2">
        <v>79.709999999999994</v>
      </c>
      <c r="W360" s="2">
        <v>0</v>
      </c>
      <c r="X360" s="4">
        <v>1375.72</v>
      </c>
      <c r="Y360" s="4">
        <v>32287.94</v>
      </c>
      <c r="Z360" s="4">
        <v>304938.56</v>
      </c>
      <c r="AA360" s="4">
        <v>331671.37</v>
      </c>
      <c r="AB360" s="4">
        <v>180690.49</v>
      </c>
      <c r="AC360" s="4">
        <v>163637.68</v>
      </c>
      <c r="AD360" s="4">
        <v>313784.92</v>
      </c>
      <c r="AE360" s="2">
        <v>0</v>
      </c>
      <c r="AF360" s="4">
        <v>41401.550000000003</v>
      </c>
      <c r="AG360" s="2">
        <v>0</v>
      </c>
      <c r="AH360" s="4">
        <v>45563.15</v>
      </c>
      <c r="AI360" s="2">
        <v>0</v>
      </c>
      <c r="AJ360" s="2">
        <v>0</v>
      </c>
      <c r="AK360" s="4">
        <v>150802.12</v>
      </c>
      <c r="AL360" s="4">
        <v>25531.32</v>
      </c>
      <c r="AM360" s="2">
        <v>420</v>
      </c>
      <c r="AN360" s="3">
        <f t="shared" si="20"/>
        <v>1770137.2500000002</v>
      </c>
      <c r="AO360">
        <f t="shared" si="21"/>
        <v>1486155.1099999999</v>
      </c>
      <c r="AP360">
        <f t="shared" si="22"/>
        <v>263718.14</v>
      </c>
      <c r="AQ360" s="3">
        <f t="shared" si="23"/>
        <v>3520010.5000000005</v>
      </c>
    </row>
    <row r="361" spans="1:43" x14ac:dyDescent="0.25">
      <c r="A361" s="2">
        <v>2</v>
      </c>
      <c r="B361" s="2">
        <v>2021</v>
      </c>
      <c r="C361" s="2">
        <v>11</v>
      </c>
      <c r="D361" s="4">
        <v>220526.74</v>
      </c>
      <c r="E361" s="4">
        <v>801263.34</v>
      </c>
      <c r="F361" s="4">
        <v>793048.5</v>
      </c>
      <c r="G361" s="4">
        <v>1659.66</v>
      </c>
      <c r="H361" s="4">
        <v>13495.89</v>
      </c>
      <c r="I361" s="2">
        <v>517.48</v>
      </c>
      <c r="J361" s="2">
        <v>0</v>
      </c>
      <c r="K361" s="4">
        <v>1390.19</v>
      </c>
      <c r="L361" s="4">
        <v>5903.11</v>
      </c>
      <c r="M361" s="2">
        <v>0</v>
      </c>
      <c r="N361" s="2">
        <v>0</v>
      </c>
      <c r="O361" s="4">
        <v>5557.17</v>
      </c>
      <c r="P361" s="4">
        <v>33082.550000000003</v>
      </c>
      <c r="Q361" s="4">
        <v>74169.64</v>
      </c>
      <c r="R361" s="4">
        <v>38536.25</v>
      </c>
      <c r="S361" s="4">
        <v>-1258.96</v>
      </c>
      <c r="T361" s="2">
        <v>677.42</v>
      </c>
      <c r="U361" s="4">
        <v>6700.48</v>
      </c>
      <c r="V361" s="2">
        <v>80.28</v>
      </c>
      <c r="W361" s="2">
        <v>0</v>
      </c>
      <c r="X361" s="4">
        <v>1495.93</v>
      </c>
      <c r="Y361" s="4">
        <v>33934.49</v>
      </c>
      <c r="Z361" s="4">
        <v>318709.05</v>
      </c>
      <c r="AA361" s="4">
        <v>345496.44</v>
      </c>
      <c r="AB361" s="4">
        <v>202927.26</v>
      </c>
      <c r="AC361" s="4">
        <v>147750.38</v>
      </c>
      <c r="AD361" s="4">
        <v>313602.02</v>
      </c>
      <c r="AE361" s="2">
        <v>0</v>
      </c>
      <c r="AF361" s="4">
        <v>48634.98</v>
      </c>
      <c r="AG361" s="2">
        <v>0</v>
      </c>
      <c r="AH361" s="4">
        <v>42919.23</v>
      </c>
      <c r="AI361" s="2">
        <v>0</v>
      </c>
      <c r="AJ361" s="2">
        <v>0</v>
      </c>
      <c r="AK361" s="4">
        <v>270419.09999999998</v>
      </c>
      <c r="AL361" s="4">
        <v>25368.04</v>
      </c>
      <c r="AM361" s="2">
        <v>420</v>
      </c>
      <c r="AN361" s="3">
        <f t="shared" si="20"/>
        <v>1837804.91</v>
      </c>
      <c r="AO361">
        <f t="shared" si="21"/>
        <v>1521460.4</v>
      </c>
      <c r="AP361">
        <f t="shared" si="22"/>
        <v>387761.35</v>
      </c>
      <c r="AQ361" s="3">
        <f t="shared" si="23"/>
        <v>3747026.6599999997</v>
      </c>
    </row>
    <row r="362" spans="1:43" x14ac:dyDescent="0.25">
      <c r="A362" s="2">
        <v>2</v>
      </c>
      <c r="B362" s="2">
        <v>2021</v>
      </c>
      <c r="C362" s="2">
        <v>12</v>
      </c>
      <c r="D362" s="4">
        <v>229177.45</v>
      </c>
      <c r="E362" s="4">
        <v>855580.67</v>
      </c>
      <c r="F362" s="4">
        <v>877339.37</v>
      </c>
      <c r="G362" s="4">
        <v>1695.54</v>
      </c>
      <c r="H362" s="4">
        <v>14568.2</v>
      </c>
      <c r="I362" s="2">
        <v>535.02</v>
      </c>
      <c r="J362" s="2">
        <v>0</v>
      </c>
      <c r="K362" s="4">
        <v>2436.61</v>
      </c>
      <c r="L362" s="4">
        <v>9011.73</v>
      </c>
      <c r="M362" s="2">
        <v>0</v>
      </c>
      <c r="N362" s="2">
        <v>0</v>
      </c>
      <c r="O362" s="4">
        <v>5096.6099999999997</v>
      </c>
      <c r="P362" s="4">
        <v>35404.43</v>
      </c>
      <c r="Q362" s="4">
        <v>85093.64</v>
      </c>
      <c r="R362" s="4">
        <v>43686.12</v>
      </c>
      <c r="S362" s="4">
        <v>2067.69</v>
      </c>
      <c r="T362" s="2">
        <v>699.68</v>
      </c>
      <c r="U362" s="4">
        <v>13272.72</v>
      </c>
      <c r="V362" s="2">
        <v>97.56</v>
      </c>
      <c r="W362" s="2">
        <v>0</v>
      </c>
      <c r="X362" s="4">
        <v>1466.2</v>
      </c>
      <c r="Y362" s="4">
        <v>47956.27</v>
      </c>
      <c r="Z362" s="4">
        <v>364687.38</v>
      </c>
      <c r="AA362" s="4">
        <v>413668.13</v>
      </c>
      <c r="AB362" s="4">
        <v>215899.56</v>
      </c>
      <c r="AC362" s="4">
        <v>126660.35</v>
      </c>
      <c r="AD362" s="4">
        <v>332864.18</v>
      </c>
      <c r="AE362" s="2">
        <v>0</v>
      </c>
      <c r="AF362" s="4">
        <v>39657.760000000002</v>
      </c>
      <c r="AG362" s="2">
        <v>0</v>
      </c>
      <c r="AH362" s="4">
        <v>46764.65</v>
      </c>
      <c r="AI362" s="2">
        <v>0</v>
      </c>
      <c r="AJ362" s="2">
        <v>0</v>
      </c>
      <c r="AK362" s="4">
        <v>270200.99</v>
      </c>
      <c r="AL362" s="4">
        <v>28073.26</v>
      </c>
      <c r="AM362" s="2">
        <v>420</v>
      </c>
      <c r="AN362" s="3">
        <f t="shared" si="20"/>
        <v>1990344.5900000003</v>
      </c>
      <c r="AO362">
        <f t="shared" si="21"/>
        <v>1688620.52</v>
      </c>
      <c r="AP362">
        <f t="shared" si="22"/>
        <v>385116.66000000003</v>
      </c>
      <c r="AQ362" s="3">
        <f t="shared" si="23"/>
        <v>4064081.7700000005</v>
      </c>
    </row>
    <row r="363" spans="1:43" x14ac:dyDescent="0.25">
      <c r="A363" s="2">
        <v>3</v>
      </c>
      <c r="B363" s="2">
        <v>2021</v>
      </c>
      <c r="C363" s="2">
        <v>1</v>
      </c>
      <c r="D363" s="4">
        <v>150432.74</v>
      </c>
      <c r="E363" s="4">
        <v>246853.26</v>
      </c>
      <c r="F363" s="4">
        <v>114348.52</v>
      </c>
      <c r="G363" s="2">
        <v>865.91</v>
      </c>
      <c r="H363" s="4">
        <v>6600.22</v>
      </c>
      <c r="I363" s="2">
        <v>83.25</v>
      </c>
      <c r="J363" s="2">
        <v>0</v>
      </c>
      <c r="K363" s="4">
        <v>9695.56</v>
      </c>
      <c r="L363" s="4">
        <v>2096.5300000000002</v>
      </c>
      <c r="M363" s="2">
        <v>0</v>
      </c>
      <c r="N363" s="2">
        <v>0</v>
      </c>
      <c r="O363" s="4">
        <v>2872.81</v>
      </c>
      <c r="P363" s="4">
        <v>33975.51</v>
      </c>
      <c r="Q363" s="4">
        <v>35050.65</v>
      </c>
      <c r="R363" s="4">
        <v>17007.36</v>
      </c>
      <c r="S363" s="4">
        <v>1964.29</v>
      </c>
      <c r="T363" s="2">
        <v>657.94</v>
      </c>
      <c r="U363" s="2">
        <v>258.8</v>
      </c>
      <c r="V363" s="2">
        <v>0</v>
      </c>
      <c r="W363" s="2">
        <v>42.76</v>
      </c>
      <c r="X363" s="2">
        <v>920.5</v>
      </c>
      <c r="Y363" s="4">
        <v>19911.990000000002</v>
      </c>
      <c r="Z363" s="4">
        <v>162256.70000000001</v>
      </c>
      <c r="AA363" s="4">
        <v>187494.69</v>
      </c>
      <c r="AB363" s="4">
        <v>146903.29999999999</v>
      </c>
      <c r="AC363" s="4">
        <v>73614.929999999993</v>
      </c>
      <c r="AD363" s="4">
        <v>74565.37</v>
      </c>
      <c r="AE363" s="2">
        <v>0</v>
      </c>
      <c r="AF363" s="4">
        <v>10200.06</v>
      </c>
      <c r="AG363" s="2">
        <v>0</v>
      </c>
      <c r="AH363" s="2">
        <v>0</v>
      </c>
      <c r="AI363" s="2">
        <v>0</v>
      </c>
      <c r="AJ363" s="2">
        <v>0</v>
      </c>
      <c r="AK363" s="2">
        <v>0</v>
      </c>
      <c r="AL363" s="2">
        <v>81.98</v>
      </c>
      <c r="AM363" s="2">
        <v>0</v>
      </c>
      <c r="AN363" s="3">
        <f t="shared" si="20"/>
        <v>530975.99</v>
      </c>
      <c r="AO363">
        <f t="shared" si="21"/>
        <v>757497.6</v>
      </c>
      <c r="AP363">
        <f t="shared" si="22"/>
        <v>10282.039999999999</v>
      </c>
      <c r="AQ363" s="3">
        <f t="shared" si="23"/>
        <v>1298755.6299999999</v>
      </c>
    </row>
    <row r="364" spans="1:43" x14ac:dyDescent="0.25">
      <c r="A364" s="2">
        <v>3</v>
      </c>
      <c r="B364" s="2">
        <v>2021</v>
      </c>
      <c r="C364" s="2">
        <v>2</v>
      </c>
      <c r="D364" s="4">
        <v>148546.34</v>
      </c>
      <c r="E364" s="4">
        <v>240943.19</v>
      </c>
      <c r="F364" s="4">
        <v>108477.33</v>
      </c>
      <c r="G364" s="2">
        <v>909.66</v>
      </c>
      <c r="H364" s="4">
        <v>6748.3</v>
      </c>
      <c r="I364" s="2">
        <v>82.32</v>
      </c>
      <c r="J364" s="2">
        <v>0</v>
      </c>
      <c r="K364" s="4">
        <v>9735.8700000000008</v>
      </c>
      <c r="L364" s="4">
        <v>2242.8200000000002</v>
      </c>
      <c r="M364" s="2">
        <v>0</v>
      </c>
      <c r="N364" s="2">
        <v>0</v>
      </c>
      <c r="O364" s="4">
        <v>2873.36</v>
      </c>
      <c r="P364" s="4">
        <v>33456.94</v>
      </c>
      <c r="Q364" s="4">
        <v>34572.58</v>
      </c>
      <c r="R364" s="4">
        <v>17235.34</v>
      </c>
      <c r="S364" s="4">
        <v>2455.6999999999998</v>
      </c>
      <c r="T364" s="2">
        <v>0</v>
      </c>
      <c r="U364" s="2">
        <v>0</v>
      </c>
      <c r="V364" s="2">
        <v>0</v>
      </c>
      <c r="W364" s="2">
        <v>-42.76</v>
      </c>
      <c r="X364" s="2">
        <v>841.37</v>
      </c>
      <c r="Y364" s="4">
        <v>20557.650000000001</v>
      </c>
      <c r="Z364" s="4">
        <v>163744.94</v>
      </c>
      <c r="AA364" s="4">
        <v>184930.77</v>
      </c>
      <c r="AB364" s="4">
        <v>120189.45</v>
      </c>
      <c r="AC364" s="4">
        <v>66385.31</v>
      </c>
      <c r="AD364" s="4">
        <v>74365.19</v>
      </c>
      <c r="AE364" s="2">
        <v>0</v>
      </c>
      <c r="AF364" s="4">
        <v>10121.450000000001</v>
      </c>
      <c r="AG364" s="2">
        <v>0</v>
      </c>
      <c r="AH364" s="2">
        <v>0</v>
      </c>
      <c r="AI364" s="2">
        <v>0</v>
      </c>
      <c r="AJ364" s="2">
        <v>0</v>
      </c>
      <c r="AK364" s="2">
        <v>0</v>
      </c>
      <c r="AL364" s="2">
        <v>73.14</v>
      </c>
      <c r="AM364" s="2">
        <v>0</v>
      </c>
      <c r="AN364" s="3">
        <f t="shared" si="20"/>
        <v>517685.83</v>
      </c>
      <c r="AO364">
        <f t="shared" si="21"/>
        <v>721565.83999999985</v>
      </c>
      <c r="AP364">
        <f t="shared" si="22"/>
        <v>10194.59</v>
      </c>
      <c r="AQ364" s="3">
        <f t="shared" si="23"/>
        <v>1249446.26</v>
      </c>
    </row>
    <row r="365" spans="1:43" x14ac:dyDescent="0.25">
      <c r="A365" s="2">
        <v>3</v>
      </c>
      <c r="B365" s="2">
        <v>2021</v>
      </c>
      <c r="C365" s="2">
        <v>3</v>
      </c>
      <c r="D365" s="4">
        <v>145034.04999999999</v>
      </c>
      <c r="E365" s="4">
        <v>224505.02</v>
      </c>
      <c r="F365" s="4">
        <v>100774.77</v>
      </c>
      <c r="G365" s="4">
        <v>1046.05</v>
      </c>
      <c r="H365" s="4">
        <v>5224.25</v>
      </c>
      <c r="I365" s="2">
        <v>91.93</v>
      </c>
      <c r="J365" s="2">
        <v>0</v>
      </c>
      <c r="K365" s="4">
        <v>7563.83</v>
      </c>
      <c r="L365" s="4">
        <v>1395.96</v>
      </c>
      <c r="M365" s="2">
        <v>0</v>
      </c>
      <c r="N365" s="2">
        <v>0</v>
      </c>
      <c r="O365" s="4">
        <v>2890.82</v>
      </c>
      <c r="P365" s="4">
        <v>31195.43</v>
      </c>
      <c r="Q365" s="4">
        <v>32355.97</v>
      </c>
      <c r="R365" s="4">
        <v>16359.47</v>
      </c>
      <c r="S365" s="4">
        <v>2265.46</v>
      </c>
      <c r="T365" s="2">
        <v>0</v>
      </c>
      <c r="U365" s="2">
        <v>0</v>
      </c>
      <c r="V365" s="2">
        <v>0</v>
      </c>
      <c r="W365" s="2">
        <v>0</v>
      </c>
      <c r="X365" s="2">
        <v>765.28</v>
      </c>
      <c r="Y365" s="4">
        <v>18285.25</v>
      </c>
      <c r="Z365" s="4">
        <v>143724.03</v>
      </c>
      <c r="AA365" s="4">
        <v>143947.38</v>
      </c>
      <c r="AB365" s="4">
        <v>116615.86</v>
      </c>
      <c r="AC365" s="4">
        <v>67624.39</v>
      </c>
      <c r="AD365" s="4">
        <v>85977.25</v>
      </c>
      <c r="AE365" s="2">
        <v>0</v>
      </c>
      <c r="AF365" s="4">
        <v>11584.37</v>
      </c>
      <c r="AG365" s="2">
        <v>0</v>
      </c>
      <c r="AH365" s="2">
        <v>0</v>
      </c>
      <c r="AI365" s="2">
        <v>0</v>
      </c>
      <c r="AJ365" s="2">
        <v>0</v>
      </c>
      <c r="AK365" s="2">
        <v>0</v>
      </c>
      <c r="AL365" s="2">
        <v>41</v>
      </c>
      <c r="AM365" s="2">
        <v>0</v>
      </c>
      <c r="AN365" s="3">
        <f t="shared" si="20"/>
        <v>485635.86</v>
      </c>
      <c r="AO365">
        <f t="shared" si="21"/>
        <v>662006.59</v>
      </c>
      <c r="AP365">
        <f t="shared" si="22"/>
        <v>11625.37</v>
      </c>
      <c r="AQ365" s="3">
        <f t="shared" si="23"/>
        <v>1159267.82</v>
      </c>
    </row>
    <row r="366" spans="1:43" x14ac:dyDescent="0.25">
      <c r="A366" s="2">
        <v>3</v>
      </c>
      <c r="B366" s="2">
        <v>2021</v>
      </c>
      <c r="C366" s="2">
        <v>4</v>
      </c>
      <c r="D366" s="4">
        <v>143983.5</v>
      </c>
      <c r="E366" s="4">
        <v>221103.81</v>
      </c>
      <c r="F366" s="4">
        <v>100784.61</v>
      </c>
      <c r="G366" s="2">
        <v>852.73</v>
      </c>
      <c r="H366" s="4">
        <v>4574.5200000000004</v>
      </c>
      <c r="I366" s="2">
        <v>104.4</v>
      </c>
      <c r="J366" s="2">
        <v>0</v>
      </c>
      <c r="K366" s="4">
        <v>6591.03</v>
      </c>
      <c r="L366" s="4">
        <v>1489.38</v>
      </c>
      <c r="M366" s="2">
        <v>0</v>
      </c>
      <c r="N366" s="2">
        <v>0</v>
      </c>
      <c r="O366" s="4">
        <v>3198.92</v>
      </c>
      <c r="P366" s="4">
        <v>30700.33</v>
      </c>
      <c r="Q366" s="4">
        <v>33614.639999999999</v>
      </c>
      <c r="R366" s="4">
        <v>16273.09</v>
      </c>
      <c r="S366" s="4">
        <v>2094.7199999999998</v>
      </c>
      <c r="T366" s="2">
        <v>0</v>
      </c>
      <c r="U366" s="2">
        <v>0</v>
      </c>
      <c r="V366" s="2">
        <v>0</v>
      </c>
      <c r="W366" s="2">
        <v>0</v>
      </c>
      <c r="X366" s="2">
        <v>792.83</v>
      </c>
      <c r="Y366" s="4">
        <v>18714.77</v>
      </c>
      <c r="Z366" s="4">
        <v>151070.46</v>
      </c>
      <c r="AA366" s="4">
        <v>174344.39</v>
      </c>
      <c r="AB366" s="4">
        <v>126009.95</v>
      </c>
      <c r="AC366" s="4">
        <v>71683.94</v>
      </c>
      <c r="AD366" s="4">
        <v>83242.75</v>
      </c>
      <c r="AE366" s="2">
        <v>0</v>
      </c>
      <c r="AF366" s="4">
        <v>10204.31</v>
      </c>
      <c r="AG366" s="2">
        <v>0</v>
      </c>
      <c r="AH366" s="2">
        <v>0</v>
      </c>
      <c r="AI366" s="2">
        <v>0</v>
      </c>
      <c r="AJ366" s="2">
        <v>0</v>
      </c>
      <c r="AK366" s="2">
        <v>0</v>
      </c>
      <c r="AL366" s="2">
        <v>48.13</v>
      </c>
      <c r="AM366" s="2">
        <v>0</v>
      </c>
      <c r="AN366" s="3">
        <f t="shared" si="20"/>
        <v>479483.98000000004</v>
      </c>
      <c r="AO366">
        <f t="shared" si="21"/>
        <v>711740.79</v>
      </c>
      <c r="AP366">
        <f t="shared" si="22"/>
        <v>10252.439999999999</v>
      </c>
      <c r="AQ366" s="3">
        <f t="shared" si="23"/>
        <v>1201477.21</v>
      </c>
    </row>
    <row r="367" spans="1:43" x14ac:dyDescent="0.25">
      <c r="A367" s="2">
        <v>3</v>
      </c>
      <c r="B367" s="2">
        <v>2021</v>
      </c>
      <c r="C367" s="2">
        <v>5</v>
      </c>
      <c r="D367" s="4">
        <v>140045.63</v>
      </c>
      <c r="E367" s="4">
        <v>212888.24</v>
      </c>
      <c r="F367" s="4">
        <v>92770.23</v>
      </c>
      <c r="G367" s="2">
        <v>839.58</v>
      </c>
      <c r="H367" s="4">
        <v>3321.34</v>
      </c>
      <c r="I367" s="2">
        <v>85.09</v>
      </c>
      <c r="J367" s="2">
        <v>0</v>
      </c>
      <c r="K367" s="4">
        <v>4996.66</v>
      </c>
      <c r="L367" s="4">
        <v>1119.42</v>
      </c>
      <c r="M367" s="2">
        <v>0</v>
      </c>
      <c r="N367" s="2">
        <v>0</v>
      </c>
      <c r="O367" s="4">
        <v>2840.04</v>
      </c>
      <c r="P367" s="4">
        <v>29057.4</v>
      </c>
      <c r="Q367" s="4">
        <v>31687.77</v>
      </c>
      <c r="R367" s="4">
        <v>18534.37</v>
      </c>
      <c r="S367" s="4">
        <v>2928.84</v>
      </c>
      <c r="T367" s="2">
        <v>0</v>
      </c>
      <c r="U367" s="2">
        <v>0</v>
      </c>
      <c r="V367" s="2">
        <v>0</v>
      </c>
      <c r="W367" s="2">
        <v>0</v>
      </c>
      <c r="X367" s="4">
        <v>2535.79</v>
      </c>
      <c r="Y367" s="4">
        <v>17350.11</v>
      </c>
      <c r="Z367" s="4">
        <v>137135.69</v>
      </c>
      <c r="AA367" s="4">
        <v>157852.01</v>
      </c>
      <c r="AB367" s="4">
        <v>93557.54</v>
      </c>
      <c r="AC367" s="4">
        <v>69268.899999999994</v>
      </c>
      <c r="AD367" s="4">
        <v>74052.800000000003</v>
      </c>
      <c r="AE367" s="2">
        <v>0</v>
      </c>
      <c r="AF367" s="4">
        <v>9639.75</v>
      </c>
      <c r="AG367" s="2">
        <v>0</v>
      </c>
      <c r="AH367" s="2">
        <v>0</v>
      </c>
      <c r="AI367" s="2">
        <v>0</v>
      </c>
      <c r="AJ367" s="2">
        <v>0</v>
      </c>
      <c r="AK367" s="2">
        <v>0</v>
      </c>
      <c r="AL367" s="2">
        <v>67.790000000000006</v>
      </c>
      <c r="AM367" s="2">
        <v>0</v>
      </c>
      <c r="AN367" s="3">
        <f t="shared" si="20"/>
        <v>456066.19</v>
      </c>
      <c r="AO367">
        <f t="shared" si="21"/>
        <v>636801.26</v>
      </c>
      <c r="AP367">
        <f t="shared" si="22"/>
        <v>9707.5400000000009</v>
      </c>
      <c r="AQ367" s="3">
        <f t="shared" si="23"/>
        <v>1102574.99</v>
      </c>
    </row>
    <row r="368" spans="1:43" x14ac:dyDescent="0.25">
      <c r="A368" s="2">
        <v>3</v>
      </c>
      <c r="B368" s="2">
        <v>2021</v>
      </c>
      <c r="C368" s="2">
        <v>6</v>
      </c>
      <c r="D368" s="4">
        <v>138271.28</v>
      </c>
      <c r="E368" s="4">
        <v>209585.62</v>
      </c>
      <c r="F368" s="4">
        <v>90127.43</v>
      </c>
      <c r="G368" s="2">
        <v>840.23</v>
      </c>
      <c r="H368" s="4">
        <v>2867.96</v>
      </c>
      <c r="I368" s="2">
        <v>84.16</v>
      </c>
      <c r="J368" s="2">
        <v>0</v>
      </c>
      <c r="K368" s="4">
        <v>4319.68</v>
      </c>
      <c r="L368" s="2">
        <v>653.62</v>
      </c>
      <c r="M368" s="2">
        <v>0</v>
      </c>
      <c r="N368" s="2">
        <v>0</v>
      </c>
      <c r="O368" s="4">
        <v>2862.04</v>
      </c>
      <c r="P368" s="4">
        <v>28607.200000000001</v>
      </c>
      <c r="Q368" s="4">
        <v>29965.71</v>
      </c>
      <c r="R368" s="4">
        <v>17711.29</v>
      </c>
      <c r="S368" s="4">
        <v>3309.9</v>
      </c>
      <c r="T368" s="2">
        <v>0</v>
      </c>
      <c r="U368" s="2">
        <v>0</v>
      </c>
      <c r="V368" s="2">
        <v>0</v>
      </c>
      <c r="W368" s="2">
        <v>0</v>
      </c>
      <c r="X368" s="4">
        <v>1275.31</v>
      </c>
      <c r="Y368" s="4">
        <v>17298.169999999998</v>
      </c>
      <c r="Z368" s="4">
        <v>138974.69</v>
      </c>
      <c r="AA368" s="4">
        <v>155259</v>
      </c>
      <c r="AB368" s="4">
        <v>98286.56</v>
      </c>
      <c r="AC368" s="4">
        <v>83628.820000000007</v>
      </c>
      <c r="AD368" s="4">
        <v>71331.5</v>
      </c>
      <c r="AE368" s="2">
        <v>0</v>
      </c>
      <c r="AF368" s="4">
        <v>9168.56</v>
      </c>
      <c r="AG368" s="2">
        <v>0</v>
      </c>
      <c r="AH368" s="2">
        <v>0</v>
      </c>
      <c r="AI368" s="2">
        <v>0</v>
      </c>
      <c r="AJ368" s="2">
        <v>0</v>
      </c>
      <c r="AK368" s="2">
        <v>0</v>
      </c>
      <c r="AL368" s="2">
        <v>8.8699999999999992</v>
      </c>
      <c r="AM368" s="2">
        <v>0</v>
      </c>
      <c r="AN368" s="3">
        <f t="shared" si="20"/>
        <v>446749.98</v>
      </c>
      <c r="AO368">
        <f t="shared" si="21"/>
        <v>648510.18999999994</v>
      </c>
      <c r="AP368">
        <f t="shared" si="22"/>
        <v>9177.43</v>
      </c>
      <c r="AQ368" s="3">
        <f t="shared" si="23"/>
        <v>1104437.5999999999</v>
      </c>
    </row>
    <row r="369" spans="1:43" x14ac:dyDescent="0.25">
      <c r="A369" s="2">
        <v>3</v>
      </c>
      <c r="B369" s="2">
        <v>2021</v>
      </c>
      <c r="C369" s="2">
        <v>7</v>
      </c>
      <c r="D369" s="4">
        <v>141613.96</v>
      </c>
      <c r="E369" s="4">
        <v>199265.56</v>
      </c>
      <c r="F369" s="4">
        <v>89291.94</v>
      </c>
      <c r="G369" s="2">
        <v>816.02</v>
      </c>
      <c r="H369" s="4">
        <v>3531.01</v>
      </c>
      <c r="I369" s="2">
        <v>86.66</v>
      </c>
      <c r="J369" s="2">
        <v>0</v>
      </c>
      <c r="K369" s="4">
        <v>3212.93</v>
      </c>
      <c r="L369" s="2">
        <v>544.72</v>
      </c>
      <c r="M369" s="2">
        <v>0</v>
      </c>
      <c r="N369" s="2">
        <v>0</v>
      </c>
      <c r="O369" s="4">
        <v>3012.21</v>
      </c>
      <c r="P369" s="4">
        <v>28992.1</v>
      </c>
      <c r="Q369" s="4">
        <v>34170.26</v>
      </c>
      <c r="R369" s="4">
        <v>17916.400000000001</v>
      </c>
      <c r="S369" s="4">
        <v>3243.67</v>
      </c>
      <c r="T369" s="2">
        <v>0</v>
      </c>
      <c r="U369" s="2">
        <v>0</v>
      </c>
      <c r="V369" s="2">
        <v>0</v>
      </c>
      <c r="W369" s="2">
        <v>0</v>
      </c>
      <c r="X369" s="2">
        <v>750.43</v>
      </c>
      <c r="Y369" s="4">
        <v>15999.49</v>
      </c>
      <c r="Z369" s="4">
        <v>128364.44</v>
      </c>
      <c r="AA369" s="4">
        <v>139154.43</v>
      </c>
      <c r="AB369" s="4">
        <v>75913.7</v>
      </c>
      <c r="AC369" s="4">
        <v>71269.279999999999</v>
      </c>
      <c r="AD369" s="4">
        <v>88397.64</v>
      </c>
      <c r="AE369" s="2">
        <v>0</v>
      </c>
      <c r="AF369" s="4">
        <v>9781.7999999999993</v>
      </c>
      <c r="AG369" s="2">
        <v>0</v>
      </c>
      <c r="AH369" s="2">
        <v>0</v>
      </c>
      <c r="AI369" s="2">
        <v>0</v>
      </c>
      <c r="AJ369" s="2">
        <v>0</v>
      </c>
      <c r="AK369" s="2">
        <v>0</v>
      </c>
      <c r="AL369" s="2">
        <v>0</v>
      </c>
      <c r="AM369" s="2">
        <v>0</v>
      </c>
      <c r="AN369" s="3">
        <f t="shared" si="20"/>
        <v>438362.8</v>
      </c>
      <c r="AO369">
        <f t="shared" si="21"/>
        <v>607184.05000000005</v>
      </c>
      <c r="AP369">
        <f t="shared" si="22"/>
        <v>9781.7999999999993</v>
      </c>
      <c r="AQ369" s="3">
        <f t="shared" si="23"/>
        <v>1055328.6500000001</v>
      </c>
    </row>
    <row r="370" spans="1:43" x14ac:dyDescent="0.25">
      <c r="A370" s="2">
        <v>3</v>
      </c>
      <c r="B370" s="2">
        <v>2021</v>
      </c>
      <c r="C370" s="2">
        <v>8</v>
      </c>
      <c r="D370" s="4">
        <v>140907.88</v>
      </c>
      <c r="E370" s="4">
        <v>199015.46</v>
      </c>
      <c r="F370" s="4">
        <v>87798.94</v>
      </c>
      <c r="G370" s="2">
        <v>831.36</v>
      </c>
      <c r="H370" s="4">
        <v>3280.47</v>
      </c>
      <c r="I370" s="2">
        <v>87.27</v>
      </c>
      <c r="J370" s="2">
        <v>0</v>
      </c>
      <c r="K370" s="4">
        <v>2945.8</v>
      </c>
      <c r="L370" s="2">
        <v>538.22</v>
      </c>
      <c r="M370" s="2">
        <v>0</v>
      </c>
      <c r="N370" s="2">
        <v>0</v>
      </c>
      <c r="O370" s="4">
        <v>3087.49</v>
      </c>
      <c r="P370" s="4">
        <v>28897.53</v>
      </c>
      <c r="Q370" s="4">
        <v>34118.5</v>
      </c>
      <c r="R370" s="4">
        <v>15021.15</v>
      </c>
      <c r="S370" s="4">
        <v>3015.74</v>
      </c>
      <c r="T370" s="2">
        <v>0</v>
      </c>
      <c r="U370" s="2">
        <v>0</v>
      </c>
      <c r="V370" s="2">
        <v>0</v>
      </c>
      <c r="W370" s="2">
        <v>0</v>
      </c>
      <c r="X370" s="2">
        <v>752.55</v>
      </c>
      <c r="Y370" s="4">
        <v>15918.75</v>
      </c>
      <c r="Z370" s="4">
        <v>126757.23</v>
      </c>
      <c r="AA370" s="4">
        <v>138157.71</v>
      </c>
      <c r="AB370" s="4">
        <v>76115.75</v>
      </c>
      <c r="AC370" s="4">
        <v>76327.98</v>
      </c>
      <c r="AD370" s="4">
        <v>90154.54</v>
      </c>
      <c r="AE370" s="2">
        <v>0</v>
      </c>
      <c r="AF370" s="4">
        <v>10047.950000000001</v>
      </c>
      <c r="AG370" s="2">
        <v>0</v>
      </c>
      <c r="AH370" s="2">
        <v>0</v>
      </c>
      <c r="AI370" s="2">
        <v>0</v>
      </c>
      <c r="AJ370" s="2">
        <v>0</v>
      </c>
      <c r="AK370" s="2">
        <v>0</v>
      </c>
      <c r="AL370" s="2">
        <v>0</v>
      </c>
      <c r="AM370" s="2">
        <v>0</v>
      </c>
      <c r="AN370" s="3">
        <f t="shared" si="20"/>
        <v>435405.39999999991</v>
      </c>
      <c r="AO370">
        <f t="shared" si="21"/>
        <v>608324.92000000004</v>
      </c>
      <c r="AP370">
        <f t="shared" si="22"/>
        <v>10047.950000000001</v>
      </c>
      <c r="AQ370" s="3">
        <f t="shared" si="23"/>
        <v>1053778.27</v>
      </c>
    </row>
    <row r="371" spans="1:43" x14ac:dyDescent="0.25">
      <c r="A371" s="2">
        <v>3</v>
      </c>
      <c r="B371" s="2">
        <v>2021</v>
      </c>
      <c r="C371" s="2">
        <v>9</v>
      </c>
      <c r="D371" s="4">
        <v>141482.39000000001</v>
      </c>
      <c r="E371" s="4">
        <v>200373.76000000001</v>
      </c>
      <c r="F371" s="4">
        <v>89387.98</v>
      </c>
      <c r="G371" s="2">
        <v>935.57</v>
      </c>
      <c r="H371" s="4">
        <v>3457.42</v>
      </c>
      <c r="I371" s="2">
        <v>87.59</v>
      </c>
      <c r="J371" s="2">
        <v>0</v>
      </c>
      <c r="K371" s="4">
        <v>2948.94</v>
      </c>
      <c r="L371" s="2">
        <v>535</v>
      </c>
      <c r="M371" s="2">
        <v>0</v>
      </c>
      <c r="N371" s="2">
        <v>0</v>
      </c>
      <c r="O371" s="4">
        <v>2918.18</v>
      </c>
      <c r="P371" s="4">
        <v>29313.19</v>
      </c>
      <c r="Q371" s="4">
        <v>32101.14</v>
      </c>
      <c r="R371" s="4">
        <v>13669.22</v>
      </c>
      <c r="S371" s="4">
        <v>3217.57</v>
      </c>
      <c r="T371" s="2">
        <v>571.83000000000004</v>
      </c>
      <c r="U371" s="2">
        <v>948.31</v>
      </c>
      <c r="V371" s="2">
        <v>0</v>
      </c>
      <c r="W371" s="2">
        <v>0</v>
      </c>
      <c r="X371" s="2">
        <v>785.17</v>
      </c>
      <c r="Y371" s="4">
        <v>17154.11</v>
      </c>
      <c r="Z371" s="4">
        <v>132836.6</v>
      </c>
      <c r="AA371" s="4">
        <v>144599.57999999999</v>
      </c>
      <c r="AB371" s="4">
        <v>78245.17</v>
      </c>
      <c r="AC371" s="4">
        <v>88102.57</v>
      </c>
      <c r="AD371" s="4">
        <v>85755.81</v>
      </c>
      <c r="AE371" s="2">
        <v>0</v>
      </c>
      <c r="AF371" s="4">
        <v>10061.469999999999</v>
      </c>
      <c r="AG371" s="2">
        <v>0</v>
      </c>
      <c r="AH371" s="2">
        <v>0</v>
      </c>
      <c r="AI371" s="2">
        <v>0</v>
      </c>
      <c r="AJ371" s="2">
        <v>0</v>
      </c>
      <c r="AK371" s="2">
        <v>0</v>
      </c>
      <c r="AL371" s="2">
        <v>0</v>
      </c>
      <c r="AM371" s="2">
        <v>0</v>
      </c>
      <c r="AN371" s="3">
        <f t="shared" si="20"/>
        <v>439208.65</v>
      </c>
      <c r="AO371">
        <f t="shared" si="21"/>
        <v>630218.44999999995</v>
      </c>
      <c r="AP371">
        <f t="shared" si="22"/>
        <v>10061.469999999999</v>
      </c>
      <c r="AQ371" s="3">
        <f t="shared" si="23"/>
        <v>1079488.57</v>
      </c>
    </row>
    <row r="372" spans="1:43" x14ac:dyDescent="0.25">
      <c r="A372" s="2">
        <v>3</v>
      </c>
      <c r="B372" s="2">
        <v>2021</v>
      </c>
      <c r="C372" s="2">
        <v>10</v>
      </c>
      <c r="D372" s="4">
        <v>141098.48000000001</v>
      </c>
      <c r="E372" s="4">
        <v>199919.79</v>
      </c>
      <c r="F372" s="4">
        <v>90577.29</v>
      </c>
      <c r="G372" s="2">
        <v>816.56</v>
      </c>
      <c r="H372" s="4">
        <v>3637.22</v>
      </c>
      <c r="I372" s="2">
        <v>87.59</v>
      </c>
      <c r="J372" s="2">
        <v>0</v>
      </c>
      <c r="K372" s="4">
        <v>2696.61</v>
      </c>
      <c r="L372" s="2">
        <v>709.35</v>
      </c>
      <c r="M372" s="2">
        <v>0</v>
      </c>
      <c r="N372" s="2">
        <v>0</v>
      </c>
      <c r="O372" s="4">
        <v>3600.65</v>
      </c>
      <c r="P372" s="4">
        <v>29301.65</v>
      </c>
      <c r="Q372" s="4">
        <v>30884.76</v>
      </c>
      <c r="R372" s="4">
        <v>13225.78</v>
      </c>
      <c r="S372" s="4">
        <v>3162.11</v>
      </c>
      <c r="T372" s="2">
        <v>0</v>
      </c>
      <c r="U372" s="2">
        <v>0</v>
      </c>
      <c r="V372" s="2">
        <v>0</v>
      </c>
      <c r="W372" s="2">
        <v>0</v>
      </c>
      <c r="X372" s="2">
        <v>765.41</v>
      </c>
      <c r="Y372" s="4">
        <v>17312.84</v>
      </c>
      <c r="Z372" s="4">
        <v>127935.26</v>
      </c>
      <c r="AA372" s="4">
        <v>141571.43</v>
      </c>
      <c r="AB372" s="4">
        <v>75433.679999999993</v>
      </c>
      <c r="AC372" s="4">
        <v>75626.679999999993</v>
      </c>
      <c r="AD372" s="4">
        <v>81672</v>
      </c>
      <c r="AE372" s="2">
        <v>0</v>
      </c>
      <c r="AF372" s="4">
        <v>9990.52</v>
      </c>
      <c r="AG372" s="2">
        <v>0</v>
      </c>
      <c r="AH372" s="2">
        <v>0</v>
      </c>
      <c r="AI372" s="2">
        <v>0</v>
      </c>
      <c r="AJ372" s="2">
        <v>0</v>
      </c>
      <c r="AK372" s="2">
        <v>0</v>
      </c>
      <c r="AL372" s="2">
        <v>0</v>
      </c>
      <c r="AM372" s="2">
        <v>0</v>
      </c>
      <c r="AN372" s="3">
        <f t="shared" si="20"/>
        <v>439542.88999999996</v>
      </c>
      <c r="AO372">
        <f t="shared" si="21"/>
        <v>600492.25</v>
      </c>
      <c r="AP372">
        <f t="shared" si="22"/>
        <v>9990.52</v>
      </c>
      <c r="AQ372" s="3">
        <f t="shared" si="23"/>
        <v>1050025.6599999999</v>
      </c>
    </row>
    <row r="373" spans="1:43" x14ac:dyDescent="0.25">
      <c r="A373" s="2">
        <v>3</v>
      </c>
      <c r="B373" s="2">
        <v>2021</v>
      </c>
      <c r="C373" s="2">
        <v>11</v>
      </c>
      <c r="D373" s="4">
        <v>141675.99</v>
      </c>
      <c r="E373" s="4">
        <v>201857.75</v>
      </c>
      <c r="F373" s="4">
        <v>95352.01</v>
      </c>
      <c r="G373" s="2">
        <v>868.05</v>
      </c>
      <c r="H373" s="4">
        <v>5130.8500000000004</v>
      </c>
      <c r="I373" s="2">
        <v>84.48</v>
      </c>
      <c r="J373" s="2">
        <v>0</v>
      </c>
      <c r="K373" s="4">
        <v>3988.23</v>
      </c>
      <c r="L373" s="4">
        <v>1111.17</v>
      </c>
      <c r="M373" s="2">
        <v>0</v>
      </c>
      <c r="N373" s="2">
        <v>0</v>
      </c>
      <c r="O373" s="4">
        <v>2784.06</v>
      </c>
      <c r="P373" s="4">
        <v>29210.14</v>
      </c>
      <c r="Q373" s="4">
        <v>31134.73</v>
      </c>
      <c r="R373" s="4">
        <v>15778.27</v>
      </c>
      <c r="S373" s="4">
        <v>3101.24</v>
      </c>
      <c r="T373" s="2">
        <v>0</v>
      </c>
      <c r="U373" s="2">
        <v>0</v>
      </c>
      <c r="V373" s="2">
        <v>0</v>
      </c>
      <c r="W373" s="2">
        <v>0</v>
      </c>
      <c r="X373" s="2">
        <v>846.44</v>
      </c>
      <c r="Y373" s="4">
        <v>18349.349999999999</v>
      </c>
      <c r="Z373" s="4">
        <v>134822.31</v>
      </c>
      <c r="AA373" s="4">
        <v>149390.31</v>
      </c>
      <c r="AB373" s="4">
        <v>80193.7</v>
      </c>
      <c r="AC373" s="4">
        <v>66945.960000000006</v>
      </c>
      <c r="AD373" s="4">
        <v>81457.19</v>
      </c>
      <c r="AE373" s="2">
        <v>0</v>
      </c>
      <c r="AF373" s="4">
        <v>11032.19</v>
      </c>
      <c r="AG373" s="2">
        <v>0</v>
      </c>
      <c r="AH373" s="2">
        <v>0</v>
      </c>
      <c r="AI373" s="2">
        <v>0</v>
      </c>
      <c r="AJ373" s="2">
        <v>0</v>
      </c>
      <c r="AK373" s="2">
        <v>0</v>
      </c>
      <c r="AL373" s="2">
        <v>0</v>
      </c>
      <c r="AM373" s="2">
        <v>0</v>
      </c>
      <c r="AN373" s="3">
        <f t="shared" si="20"/>
        <v>450068.52999999991</v>
      </c>
      <c r="AO373">
        <f t="shared" si="21"/>
        <v>614013.69999999995</v>
      </c>
      <c r="AP373">
        <f t="shared" si="22"/>
        <v>11032.19</v>
      </c>
      <c r="AQ373" s="3">
        <f t="shared" si="23"/>
        <v>1075114.42</v>
      </c>
    </row>
    <row r="374" spans="1:43" x14ac:dyDescent="0.25">
      <c r="A374" s="2">
        <v>3</v>
      </c>
      <c r="B374" s="2">
        <v>2021</v>
      </c>
      <c r="C374" s="2">
        <v>12</v>
      </c>
      <c r="D374" s="4">
        <v>145504.47</v>
      </c>
      <c r="E374" s="4">
        <v>212602.01</v>
      </c>
      <c r="F374" s="4">
        <v>107163.23</v>
      </c>
      <c r="G374" s="2">
        <v>903.65</v>
      </c>
      <c r="H374" s="4">
        <v>7605.76</v>
      </c>
      <c r="I374" s="2">
        <v>94.09</v>
      </c>
      <c r="J374" s="2">
        <v>0</v>
      </c>
      <c r="K374" s="4">
        <v>7326.98</v>
      </c>
      <c r="L374" s="4">
        <v>1712.8</v>
      </c>
      <c r="M374" s="2">
        <v>0</v>
      </c>
      <c r="N374" s="2">
        <v>0</v>
      </c>
      <c r="O374" s="4">
        <v>2814.15</v>
      </c>
      <c r="P374" s="4">
        <v>31387.47</v>
      </c>
      <c r="Q374" s="4">
        <v>35194.14</v>
      </c>
      <c r="R374" s="4">
        <v>17034.37</v>
      </c>
      <c r="S374" s="4">
        <v>3769.26</v>
      </c>
      <c r="T374" s="2">
        <v>0</v>
      </c>
      <c r="U374" s="2">
        <v>0</v>
      </c>
      <c r="V374" s="2">
        <v>0</v>
      </c>
      <c r="W374" s="2">
        <v>0</v>
      </c>
      <c r="X374" s="2">
        <v>798.2</v>
      </c>
      <c r="Y374" s="4">
        <v>21078.37</v>
      </c>
      <c r="Z374" s="4">
        <v>159608.82</v>
      </c>
      <c r="AA374" s="4">
        <v>178806.47</v>
      </c>
      <c r="AB374" s="4">
        <v>87709.23</v>
      </c>
      <c r="AC374" s="4">
        <v>76548.53</v>
      </c>
      <c r="AD374" s="4">
        <v>77850.86</v>
      </c>
      <c r="AE374" s="2">
        <v>0</v>
      </c>
      <c r="AF374" s="4">
        <v>11273.57</v>
      </c>
      <c r="AG374" s="2">
        <v>0</v>
      </c>
      <c r="AH374" s="2">
        <v>0</v>
      </c>
      <c r="AI374" s="2">
        <v>0</v>
      </c>
      <c r="AJ374" s="2">
        <v>0</v>
      </c>
      <c r="AK374" s="2">
        <v>0</v>
      </c>
      <c r="AL374" s="2">
        <v>12.43</v>
      </c>
      <c r="AM374" s="2">
        <v>0</v>
      </c>
      <c r="AN374" s="3">
        <f t="shared" si="20"/>
        <v>482912.99</v>
      </c>
      <c r="AO374">
        <f t="shared" si="21"/>
        <v>692599.87</v>
      </c>
      <c r="AP374">
        <f t="shared" si="22"/>
        <v>11286</v>
      </c>
      <c r="AQ374" s="3">
        <f t="shared" si="23"/>
        <v>1186798.8599999999</v>
      </c>
    </row>
    <row r="375" spans="1:43" x14ac:dyDescent="0.25">
      <c r="A375" s="2">
        <v>4</v>
      </c>
      <c r="B375" s="2">
        <v>2021</v>
      </c>
      <c r="C375" s="2">
        <v>1</v>
      </c>
      <c r="D375" s="4">
        <v>175358.86</v>
      </c>
      <c r="E375" s="4">
        <v>697317.07</v>
      </c>
      <c r="F375" s="4">
        <v>571587.69999999995</v>
      </c>
      <c r="G375" s="2">
        <v>502.11</v>
      </c>
      <c r="H375" s="4">
        <v>51246.62</v>
      </c>
      <c r="I375" s="4">
        <v>1884.35</v>
      </c>
      <c r="J375" s="4">
        <v>-5123.76</v>
      </c>
      <c r="K375" s="4">
        <v>3062.53</v>
      </c>
      <c r="L375" s="4">
        <v>2048.5700000000002</v>
      </c>
      <c r="M375" s="2">
        <v>0</v>
      </c>
      <c r="N375" s="2">
        <v>0</v>
      </c>
      <c r="O375" s="2">
        <v>965.72</v>
      </c>
      <c r="P375" s="4">
        <v>37361.75</v>
      </c>
      <c r="Q375" s="4">
        <v>84942.81</v>
      </c>
      <c r="R375" s="4">
        <v>90417.97</v>
      </c>
      <c r="S375" s="4">
        <v>27866.79</v>
      </c>
      <c r="T375" s="4">
        <v>3719.35</v>
      </c>
      <c r="U375" s="4">
        <v>3001.66</v>
      </c>
      <c r="V375" s="2">
        <v>0</v>
      </c>
      <c r="W375" s="2">
        <v>0</v>
      </c>
      <c r="X375" s="2">
        <v>732.88</v>
      </c>
      <c r="Y375" s="4">
        <v>34154.57</v>
      </c>
      <c r="Z375" s="4">
        <v>371690.12</v>
      </c>
      <c r="AA375" s="4">
        <v>643942.71</v>
      </c>
      <c r="AB375" s="4">
        <v>398892.75</v>
      </c>
      <c r="AC375" s="4">
        <v>192053.34</v>
      </c>
      <c r="AD375" s="4">
        <v>419520.25</v>
      </c>
      <c r="AE375" s="2">
        <v>0</v>
      </c>
      <c r="AF375" s="4">
        <v>45173.17</v>
      </c>
      <c r="AG375" s="2">
        <v>0</v>
      </c>
      <c r="AH375" s="4">
        <v>18815.490000000002</v>
      </c>
      <c r="AI375" s="2">
        <v>0</v>
      </c>
      <c r="AJ375" s="2">
        <v>0</v>
      </c>
      <c r="AK375" s="4">
        <v>116391.55</v>
      </c>
      <c r="AL375" s="2">
        <v>0</v>
      </c>
      <c r="AM375" s="4">
        <v>6952.45</v>
      </c>
      <c r="AN375" s="3">
        <f t="shared" si="20"/>
        <v>1497884.0500000003</v>
      </c>
      <c r="AO375">
        <f t="shared" si="21"/>
        <v>2309262.67</v>
      </c>
      <c r="AP375">
        <f t="shared" si="22"/>
        <v>187332.66000000003</v>
      </c>
      <c r="AQ375" s="3">
        <f t="shared" si="23"/>
        <v>3994479.3800000004</v>
      </c>
    </row>
    <row r="376" spans="1:43" x14ac:dyDescent="0.25">
      <c r="A376" s="2">
        <v>4</v>
      </c>
      <c r="B376" s="2">
        <v>2021</v>
      </c>
      <c r="C376" s="2">
        <v>2</v>
      </c>
      <c r="D376" s="4">
        <v>171981.28</v>
      </c>
      <c r="E376" s="4">
        <v>677433.05</v>
      </c>
      <c r="F376" s="4">
        <v>540346.06000000006</v>
      </c>
      <c r="G376" s="2">
        <v>502.11</v>
      </c>
      <c r="H376" s="4">
        <v>50966.89</v>
      </c>
      <c r="I376" s="4">
        <v>1534.71</v>
      </c>
      <c r="J376" s="2">
        <v>0</v>
      </c>
      <c r="K376" s="4">
        <v>2898.14</v>
      </c>
      <c r="L376" s="4">
        <v>1943.72</v>
      </c>
      <c r="M376" s="2">
        <v>0</v>
      </c>
      <c r="N376" s="2">
        <v>0</v>
      </c>
      <c r="O376" s="4">
        <v>1048.3900000000001</v>
      </c>
      <c r="P376" s="4">
        <v>37095.300000000003</v>
      </c>
      <c r="Q376" s="4">
        <v>84443.65</v>
      </c>
      <c r="R376" s="4">
        <v>83581.789999999994</v>
      </c>
      <c r="S376" s="4">
        <v>11366.11</v>
      </c>
      <c r="T376" s="4">
        <v>1475.2</v>
      </c>
      <c r="U376" s="4">
        <v>8054.83</v>
      </c>
      <c r="V376" s="2">
        <v>0</v>
      </c>
      <c r="W376" s="2">
        <v>0</v>
      </c>
      <c r="X376" s="2">
        <v>746.97</v>
      </c>
      <c r="Y376" s="4">
        <v>34946.25</v>
      </c>
      <c r="Z376" s="4">
        <v>365046.85</v>
      </c>
      <c r="AA376" s="4">
        <v>624329.69999999995</v>
      </c>
      <c r="AB376" s="4">
        <v>484473.98</v>
      </c>
      <c r="AC376" s="4">
        <v>170948.06</v>
      </c>
      <c r="AD376" s="4">
        <v>374937.33</v>
      </c>
      <c r="AE376" s="2">
        <v>0</v>
      </c>
      <c r="AF376" s="4">
        <v>39866.71</v>
      </c>
      <c r="AG376" s="2">
        <v>0</v>
      </c>
      <c r="AH376" s="4">
        <v>16102.74</v>
      </c>
      <c r="AI376" s="2">
        <v>0</v>
      </c>
      <c r="AJ376" s="2">
        <v>0</v>
      </c>
      <c r="AK376" s="4">
        <v>118202.13</v>
      </c>
      <c r="AL376" s="2">
        <v>0</v>
      </c>
      <c r="AM376" s="4">
        <v>6306.67</v>
      </c>
      <c r="AN376" s="3">
        <f t="shared" si="20"/>
        <v>1447605.96</v>
      </c>
      <c r="AO376">
        <f t="shared" si="21"/>
        <v>2282494.41</v>
      </c>
      <c r="AP376">
        <f t="shared" si="22"/>
        <v>180478.25000000003</v>
      </c>
      <c r="AQ376" s="3">
        <f t="shared" si="23"/>
        <v>3910578.62</v>
      </c>
    </row>
    <row r="377" spans="1:43" x14ac:dyDescent="0.25">
      <c r="A377" s="2">
        <v>4</v>
      </c>
      <c r="B377" s="2">
        <v>2021</v>
      </c>
      <c r="C377" s="2">
        <v>3</v>
      </c>
      <c r="D377" s="4">
        <v>163087.22</v>
      </c>
      <c r="E377" s="4">
        <v>625947.11</v>
      </c>
      <c r="F377" s="4">
        <v>503170.21</v>
      </c>
      <c r="G377" s="2">
        <v>502.11</v>
      </c>
      <c r="H377" s="4">
        <v>43356.99</v>
      </c>
      <c r="I377" s="4">
        <v>1222.5899999999999</v>
      </c>
      <c r="J377" s="2">
        <v>0</v>
      </c>
      <c r="K377" s="4">
        <v>1838.11</v>
      </c>
      <c r="L377" s="4">
        <v>1164.43</v>
      </c>
      <c r="M377" s="2">
        <v>0</v>
      </c>
      <c r="N377" s="2">
        <v>0</v>
      </c>
      <c r="O377" s="4">
        <v>1022.6</v>
      </c>
      <c r="P377" s="4">
        <v>33268.449999999997</v>
      </c>
      <c r="Q377" s="4">
        <v>78243.88</v>
      </c>
      <c r="R377" s="4">
        <v>69880.899999999994</v>
      </c>
      <c r="S377" s="4">
        <v>18185.34</v>
      </c>
      <c r="T377" s="4">
        <v>1322.98</v>
      </c>
      <c r="U377" s="4">
        <v>1531.81</v>
      </c>
      <c r="V377" s="2">
        <v>0</v>
      </c>
      <c r="W377" s="2">
        <v>0</v>
      </c>
      <c r="X377" s="2">
        <v>559.96</v>
      </c>
      <c r="Y377" s="4">
        <v>30462.18</v>
      </c>
      <c r="Z377" s="4">
        <v>333797.5</v>
      </c>
      <c r="AA377" s="4">
        <v>553868.55000000005</v>
      </c>
      <c r="AB377" s="4">
        <v>402609.68</v>
      </c>
      <c r="AC377" s="4">
        <v>163099.14000000001</v>
      </c>
      <c r="AD377" s="4">
        <v>416613.37</v>
      </c>
      <c r="AE377" s="2">
        <v>0</v>
      </c>
      <c r="AF377" s="4">
        <v>44073.760000000002</v>
      </c>
      <c r="AG377" s="2">
        <v>0</v>
      </c>
      <c r="AH377" s="4">
        <v>19867.22</v>
      </c>
      <c r="AI377" s="2">
        <v>0</v>
      </c>
      <c r="AJ377" s="2">
        <v>0</v>
      </c>
      <c r="AK377" s="4">
        <v>118026.73</v>
      </c>
      <c r="AL377" s="2">
        <v>0</v>
      </c>
      <c r="AM377" s="4">
        <v>6913.16</v>
      </c>
      <c r="AN377" s="3">
        <f t="shared" si="20"/>
        <v>1340288.7700000003</v>
      </c>
      <c r="AO377">
        <f t="shared" si="21"/>
        <v>2104466.34</v>
      </c>
      <c r="AP377">
        <f t="shared" si="22"/>
        <v>188880.87</v>
      </c>
      <c r="AQ377" s="3">
        <f t="shared" si="23"/>
        <v>3633635.9800000004</v>
      </c>
    </row>
    <row r="378" spans="1:43" x14ac:dyDescent="0.25">
      <c r="A378" s="2">
        <v>4</v>
      </c>
      <c r="B378" s="2">
        <v>2021</v>
      </c>
      <c r="C378" s="2">
        <v>4</v>
      </c>
      <c r="D378" s="4">
        <v>164037.31</v>
      </c>
      <c r="E378" s="4">
        <v>625720.47</v>
      </c>
      <c r="F378" s="4">
        <v>524148.4</v>
      </c>
      <c r="G378" s="2">
        <v>502.11</v>
      </c>
      <c r="H378" s="4">
        <v>44700.55</v>
      </c>
      <c r="I378" s="4">
        <v>1265.76</v>
      </c>
      <c r="J378" s="2">
        <v>0</v>
      </c>
      <c r="K378" s="4">
        <v>2047.26</v>
      </c>
      <c r="L378" s="4">
        <v>1250.44</v>
      </c>
      <c r="M378" s="2">
        <v>0</v>
      </c>
      <c r="N378" s="2">
        <v>0</v>
      </c>
      <c r="O378" s="4">
        <v>1063.95</v>
      </c>
      <c r="P378" s="4">
        <v>34529.65</v>
      </c>
      <c r="Q378" s="4">
        <v>84544.36</v>
      </c>
      <c r="R378" s="4">
        <v>76629.56</v>
      </c>
      <c r="S378" s="4">
        <v>24605.58</v>
      </c>
      <c r="T378" s="4">
        <v>1443.51</v>
      </c>
      <c r="U378" s="4">
        <v>1569.09</v>
      </c>
      <c r="V378" s="2">
        <v>0</v>
      </c>
      <c r="W378" s="2">
        <v>0</v>
      </c>
      <c r="X378" s="2">
        <v>587.15</v>
      </c>
      <c r="Y378" s="4">
        <v>31004.02</v>
      </c>
      <c r="Z378" s="4">
        <v>361310.24</v>
      </c>
      <c r="AA378" s="4">
        <v>615446</v>
      </c>
      <c r="AB378" s="4">
        <v>208793.58</v>
      </c>
      <c r="AC378" s="4">
        <v>172194.85</v>
      </c>
      <c r="AD378" s="4">
        <v>465074.37</v>
      </c>
      <c r="AE378" s="2">
        <v>0</v>
      </c>
      <c r="AF378" s="4">
        <v>44469.38</v>
      </c>
      <c r="AG378" s="2">
        <v>0</v>
      </c>
      <c r="AH378" s="4">
        <v>24344.57</v>
      </c>
      <c r="AI378" s="2">
        <v>0</v>
      </c>
      <c r="AJ378" s="2">
        <v>0</v>
      </c>
      <c r="AK378" s="4">
        <v>127808.67</v>
      </c>
      <c r="AL378" s="2">
        <v>0</v>
      </c>
      <c r="AM378" s="4">
        <v>6459.83</v>
      </c>
      <c r="AN378" s="3">
        <f t="shared" si="20"/>
        <v>1363672.3000000003</v>
      </c>
      <c r="AO378">
        <f t="shared" si="21"/>
        <v>2078795.9100000001</v>
      </c>
      <c r="AP378">
        <f t="shared" si="22"/>
        <v>203082.44999999998</v>
      </c>
      <c r="AQ378" s="3">
        <f t="shared" si="23"/>
        <v>3645550.6600000006</v>
      </c>
    </row>
    <row r="379" spans="1:43" x14ac:dyDescent="0.25">
      <c r="A379" s="2">
        <v>4</v>
      </c>
      <c r="B379" s="2">
        <v>2021</v>
      </c>
      <c r="C379" s="2">
        <v>5</v>
      </c>
      <c r="D379" s="4">
        <v>158617.76999999999</v>
      </c>
      <c r="E379" s="4">
        <v>606786.21</v>
      </c>
      <c r="F379" s="4">
        <v>459331.93</v>
      </c>
      <c r="G379" s="2">
        <v>502.11</v>
      </c>
      <c r="H379" s="4">
        <v>28855.78</v>
      </c>
      <c r="I379" s="2">
        <v>843.37</v>
      </c>
      <c r="J379" s="2">
        <v>0</v>
      </c>
      <c r="K379" s="4">
        <v>1328.03</v>
      </c>
      <c r="L379" s="2">
        <v>905.01</v>
      </c>
      <c r="M379" s="2">
        <v>0</v>
      </c>
      <c r="N379" s="2">
        <v>0</v>
      </c>
      <c r="O379" s="2">
        <v>996.5</v>
      </c>
      <c r="P379" s="4">
        <v>32105.81</v>
      </c>
      <c r="Q379" s="4">
        <v>77439.81</v>
      </c>
      <c r="R379" s="4">
        <v>63585.61</v>
      </c>
      <c r="S379" s="4">
        <v>17304.97</v>
      </c>
      <c r="T379" s="4">
        <v>1257.3</v>
      </c>
      <c r="U379" s="4">
        <v>16407.939999999999</v>
      </c>
      <c r="V379" s="2">
        <v>0</v>
      </c>
      <c r="W379" s="2">
        <v>0</v>
      </c>
      <c r="X379" s="2">
        <v>573.30999999999995</v>
      </c>
      <c r="Y379" s="4">
        <v>28686.29</v>
      </c>
      <c r="Z379" s="4">
        <v>339829.06</v>
      </c>
      <c r="AA379" s="4">
        <v>533867.93999999994</v>
      </c>
      <c r="AB379" s="4">
        <v>304896.21000000002</v>
      </c>
      <c r="AC379" s="4">
        <v>187496.18</v>
      </c>
      <c r="AD379" s="4">
        <v>385770.72</v>
      </c>
      <c r="AE379" s="2">
        <v>0</v>
      </c>
      <c r="AF379" s="4">
        <v>43535.61</v>
      </c>
      <c r="AG379" s="2">
        <v>0</v>
      </c>
      <c r="AH379" s="4">
        <v>30611.74</v>
      </c>
      <c r="AI379" s="2">
        <v>0</v>
      </c>
      <c r="AJ379" s="2">
        <v>0</v>
      </c>
      <c r="AK379" s="4">
        <v>129130.34</v>
      </c>
      <c r="AL379" s="2">
        <v>0</v>
      </c>
      <c r="AM379" s="4">
        <v>6429.9</v>
      </c>
      <c r="AN379" s="3">
        <f t="shared" si="20"/>
        <v>1257170.2100000002</v>
      </c>
      <c r="AO379">
        <f t="shared" si="21"/>
        <v>1990217.65</v>
      </c>
      <c r="AP379">
        <f t="shared" si="22"/>
        <v>209707.59</v>
      </c>
      <c r="AQ379" s="3">
        <f t="shared" si="23"/>
        <v>3457095.45</v>
      </c>
    </row>
    <row r="380" spans="1:43" x14ac:dyDescent="0.25">
      <c r="A380" s="2">
        <v>4</v>
      </c>
      <c r="B380" s="2">
        <v>2021</v>
      </c>
      <c r="C380" s="2">
        <v>6</v>
      </c>
      <c r="D380" s="4">
        <v>156770.21</v>
      </c>
      <c r="E380" s="4">
        <v>598055.6</v>
      </c>
      <c r="F380" s="4">
        <v>445847.33</v>
      </c>
      <c r="G380" s="2">
        <v>502.11</v>
      </c>
      <c r="H380" s="4">
        <v>27589.040000000001</v>
      </c>
      <c r="I380" s="2">
        <v>696.66</v>
      </c>
      <c r="J380" s="2">
        <v>0</v>
      </c>
      <c r="K380" s="4">
        <v>1422.21</v>
      </c>
      <c r="L380" s="2">
        <v>874.25</v>
      </c>
      <c r="M380" s="2">
        <v>0</v>
      </c>
      <c r="N380" s="2">
        <v>0</v>
      </c>
      <c r="O380" s="4">
        <v>1011.01</v>
      </c>
      <c r="P380" s="4">
        <v>32119.67</v>
      </c>
      <c r="Q380" s="4">
        <v>80968.149999999994</v>
      </c>
      <c r="R380" s="4">
        <v>64027.839999999997</v>
      </c>
      <c r="S380" s="4">
        <v>14889.15</v>
      </c>
      <c r="T380" s="4">
        <v>1205.58</v>
      </c>
      <c r="U380" s="4">
        <v>1536.95</v>
      </c>
      <c r="V380" s="2">
        <v>0</v>
      </c>
      <c r="W380" s="2">
        <v>0</v>
      </c>
      <c r="X380" s="2">
        <v>595.1</v>
      </c>
      <c r="Y380" s="4">
        <v>27961.91</v>
      </c>
      <c r="Z380" s="4">
        <v>328100.33</v>
      </c>
      <c r="AA380" s="4">
        <v>531997.23</v>
      </c>
      <c r="AB380" s="4">
        <v>294672.46999999997</v>
      </c>
      <c r="AC380" s="4">
        <v>170680.64</v>
      </c>
      <c r="AD380" s="4">
        <v>405413.1</v>
      </c>
      <c r="AE380" s="2">
        <v>0</v>
      </c>
      <c r="AF380" s="4">
        <v>40192.620000000003</v>
      </c>
      <c r="AG380" s="2">
        <v>0</v>
      </c>
      <c r="AH380" s="4">
        <v>29235.31</v>
      </c>
      <c r="AI380" s="2">
        <v>0</v>
      </c>
      <c r="AJ380" s="2">
        <v>0</v>
      </c>
      <c r="AK380" s="4">
        <v>129145.98</v>
      </c>
      <c r="AL380" s="2">
        <v>0</v>
      </c>
      <c r="AM380" s="4">
        <v>6142.27</v>
      </c>
      <c r="AN380" s="3">
        <f t="shared" si="20"/>
        <v>1231757.4099999999</v>
      </c>
      <c r="AO380">
        <f t="shared" si="21"/>
        <v>1955179.13</v>
      </c>
      <c r="AP380">
        <f t="shared" si="22"/>
        <v>204716.18</v>
      </c>
      <c r="AQ380" s="3">
        <f t="shared" si="23"/>
        <v>3391652.72</v>
      </c>
    </row>
    <row r="381" spans="1:43" x14ac:dyDescent="0.25">
      <c r="A381" s="2">
        <v>4</v>
      </c>
      <c r="B381" s="2">
        <v>2021</v>
      </c>
      <c r="C381" s="2">
        <v>7</v>
      </c>
      <c r="D381" s="4">
        <v>165348.67000000001</v>
      </c>
      <c r="E381" s="4">
        <v>581018.73</v>
      </c>
      <c r="F381" s="4">
        <v>418856.92</v>
      </c>
      <c r="G381" s="2">
        <v>526.02</v>
      </c>
      <c r="H381" s="4">
        <v>39440.400000000001</v>
      </c>
      <c r="I381" s="4">
        <v>1146.8499999999999</v>
      </c>
      <c r="J381" s="2">
        <v>0</v>
      </c>
      <c r="K381" s="4">
        <v>2106.92</v>
      </c>
      <c r="L381" s="2">
        <v>490.69</v>
      </c>
      <c r="M381" s="2">
        <v>0</v>
      </c>
      <c r="N381" s="2">
        <v>0</v>
      </c>
      <c r="O381" s="4">
        <v>1223.28</v>
      </c>
      <c r="P381" s="4">
        <v>34647.96</v>
      </c>
      <c r="Q381" s="4">
        <v>86755.03</v>
      </c>
      <c r="R381" s="4">
        <v>54410.95</v>
      </c>
      <c r="S381" s="4">
        <v>17029.93</v>
      </c>
      <c r="T381" s="4">
        <v>1314.3</v>
      </c>
      <c r="U381" s="4">
        <v>1522.31</v>
      </c>
      <c r="V381" s="2">
        <v>0</v>
      </c>
      <c r="W381" s="2">
        <v>0</v>
      </c>
      <c r="X381" s="2">
        <v>625.61</v>
      </c>
      <c r="Y381" s="4">
        <v>39206.559999999998</v>
      </c>
      <c r="Z381" s="4">
        <v>350311.01</v>
      </c>
      <c r="AA381" s="4">
        <v>510171.31</v>
      </c>
      <c r="AB381" s="4">
        <v>247761.45</v>
      </c>
      <c r="AC381" s="4">
        <v>156120.41</v>
      </c>
      <c r="AD381" s="4">
        <v>420008.7</v>
      </c>
      <c r="AE381" s="2">
        <v>0</v>
      </c>
      <c r="AF381" s="4">
        <v>37315.43</v>
      </c>
      <c r="AG381" s="2">
        <v>0</v>
      </c>
      <c r="AH381" s="4">
        <v>23252.42</v>
      </c>
      <c r="AI381" s="2">
        <v>0</v>
      </c>
      <c r="AJ381" s="2">
        <v>0</v>
      </c>
      <c r="AK381" s="4">
        <v>131448.5</v>
      </c>
      <c r="AL381" s="2">
        <v>0</v>
      </c>
      <c r="AM381" s="4">
        <v>6117.6</v>
      </c>
      <c r="AN381" s="3">
        <f t="shared" si="20"/>
        <v>1208935.2</v>
      </c>
      <c r="AO381">
        <f t="shared" si="21"/>
        <v>1921108.8099999998</v>
      </c>
      <c r="AP381">
        <f t="shared" si="22"/>
        <v>198133.95</v>
      </c>
      <c r="AQ381" s="3">
        <f t="shared" si="23"/>
        <v>3328177.96</v>
      </c>
    </row>
    <row r="382" spans="1:43" x14ac:dyDescent="0.25">
      <c r="A382" s="2">
        <v>4</v>
      </c>
      <c r="B382" s="2">
        <v>2021</v>
      </c>
      <c r="C382" s="2">
        <v>8</v>
      </c>
      <c r="D382" s="4">
        <v>165004.66</v>
      </c>
      <c r="E382" s="4">
        <v>578808.15</v>
      </c>
      <c r="F382" s="4">
        <v>408919.71</v>
      </c>
      <c r="G382" s="2">
        <v>527.15</v>
      </c>
      <c r="H382" s="4">
        <v>34645.18</v>
      </c>
      <c r="I382" s="2">
        <v>976.24</v>
      </c>
      <c r="J382" s="2">
        <v>0</v>
      </c>
      <c r="K382" s="4">
        <v>2067.16</v>
      </c>
      <c r="L382" s="2">
        <v>373.21</v>
      </c>
      <c r="M382" s="2">
        <v>0</v>
      </c>
      <c r="N382" s="2">
        <v>0</v>
      </c>
      <c r="O382" s="2">
        <v>941.85</v>
      </c>
      <c r="P382" s="4">
        <v>33926.54</v>
      </c>
      <c r="Q382" s="4">
        <v>86637.8</v>
      </c>
      <c r="R382" s="4">
        <v>54405.38</v>
      </c>
      <c r="S382" s="4">
        <v>14536.87</v>
      </c>
      <c r="T382" s="4">
        <v>1081.1400000000001</v>
      </c>
      <c r="U382" s="4">
        <v>1512.94</v>
      </c>
      <c r="V382" s="2">
        <v>0</v>
      </c>
      <c r="W382" s="2">
        <v>0</v>
      </c>
      <c r="X382" s="2">
        <v>616.97</v>
      </c>
      <c r="Y382" s="4">
        <v>40041.480000000003</v>
      </c>
      <c r="Z382" s="4">
        <v>353593.87</v>
      </c>
      <c r="AA382" s="4">
        <v>510398.76</v>
      </c>
      <c r="AB382" s="4">
        <v>251552.07</v>
      </c>
      <c r="AC382" s="4">
        <v>157156.32</v>
      </c>
      <c r="AD382" s="4">
        <v>387190.6</v>
      </c>
      <c r="AE382" s="2">
        <v>0</v>
      </c>
      <c r="AF382" s="4">
        <v>41311.75</v>
      </c>
      <c r="AG382" s="2">
        <v>0</v>
      </c>
      <c r="AH382" s="4">
        <v>15950.55</v>
      </c>
      <c r="AI382" s="2">
        <v>0</v>
      </c>
      <c r="AJ382" s="2">
        <v>0</v>
      </c>
      <c r="AK382" s="4">
        <v>132773.51</v>
      </c>
      <c r="AL382" s="2">
        <v>0</v>
      </c>
      <c r="AM382" s="4">
        <v>6139.14</v>
      </c>
      <c r="AN382" s="3">
        <f t="shared" si="20"/>
        <v>1191321.4599999997</v>
      </c>
      <c r="AO382">
        <f t="shared" si="21"/>
        <v>1893592.5900000003</v>
      </c>
      <c r="AP382">
        <f t="shared" si="22"/>
        <v>196174.95</v>
      </c>
      <c r="AQ382" s="3">
        <f t="shared" si="23"/>
        <v>3281089</v>
      </c>
    </row>
    <row r="383" spans="1:43" x14ac:dyDescent="0.25">
      <c r="A383" s="2">
        <v>4</v>
      </c>
      <c r="B383" s="2">
        <v>2021</v>
      </c>
      <c r="C383" s="2">
        <v>9</v>
      </c>
      <c r="D383" s="4">
        <v>164688.37</v>
      </c>
      <c r="E383" s="4">
        <v>580248.76</v>
      </c>
      <c r="F383" s="4">
        <v>409746.72</v>
      </c>
      <c r="G383" s="2">
        <v>549.92999999999995</v>
      </c>
      <c r="H383" s="4">
        <v>33620.080000000002</v>
      </c>
      <c r="I383" s="2">
        <v>982.89</v>
      </c>
      <c r="J383" s="2">
        <v>0</v>
      </c>
      <c r="K383" s="4">
        <v>2004.53</v>
      </c>
      <c r="L383" s="2">
        <v>337.71</v>
      </c>
      <c r="M383" s="2">
        <v>0</v>
      </c>
      <c r="N383" s="2">
        <v>0</v>
      </c>
      <c r="O383" s="2">
        <v>940.63</v>
      </c>
      <c r="P383" s="4">
        <v>34716.54</v>
      </c>
      <c r="Q383" s="4">
        <v>86124.12</v>
      </c>
      <c r="R383" s="4">
        <v>48767.21</v>
      </c>
      <c r="S383" s="4">
        <v>14827.22</v>
      </c>
      <c r="T383" s="4">
        <v>3450.13</v>
      </c>
      <c r="U383" s="4">
        <v>2576.39</v>
      </c>
      <c r="V383" s="2">
        <v>0</v>
      </c>
      <c r="W383" s="2">
        <v>0</v>
      </c>
      <c r="X383" s="2">
        <v>615.66</v>
      </c>
      <c r="Y383" s="4">
        <v>46252.44</v>
      </c>
      <c r="Z383" s="4">
        <v>355991.85</v>
      </c>
      <c r="AA383" s="4">
        <v>530861.1</v>
      </c>
      <c r="AB383" s="4">
        <v>248705.47</v>
      </c>
      <c r="AC383" s="4">
        <v>155036.21</v>
      </c>
      <c r="AD383" s="4">
        <v>398565</v>
      </c>
      <c r="AE383" s="4">
        <v>1525.39</v>
      </c>
      <c r="AF383" s="4">
        <v>34379.46</v>
      </c>
      <c r="AG383" s="2">
        <v>0</v>
      </c>
      <c r="AH383" s="4">
        <v>15572.73</v>
      </c>
      <c r="AI383" s="2">
        <v>0</v>
      </c>
      <c r="AJ383" s="2">
        <v>0</v>
      </c>
      <c r="AK383" s="4">
        <v>102300</v>
      </c>
      <c r="AL383" s="2">
        <v>9.17</v>
      </c>
      <c r="AM383" s="4">
        <v>5759.27</v>
      </c>
      <c r="AN383" s="3">
        <f t="shared" si="20"/>
        <v>1192178.99</v>
      </c>
      <c r="AO383">
        <f t="shared" si="21"/>
        <v>1927429.97</v>
      </c>
      <c r="AP383">
        <f t="shared" si="22"/>
        <v>159546.02000000002</v>
      </c>
      <c r="AQ383" s="3">
        <f t="shared" si="23"/>
        <v>3279154.98</v>
      </c>
    </row>
    <row r="384" spans="1:43" x14ac:dyDescent="0.25">
      <c r="A384" s="2">
        <v>4</v>
      </c>
      <c r="B384" s="2">
        <v>2021</v>
      </c>
      <c r="C384" s="2">
        <v>10</v>
      </c>
      <c r="D384" s="4">
        <v>164226.42000000001</v>
      </c>
      <c r="E384" s="4">
        <v>577980.98</v>
      </c>
      <c r="F384" s="4">
        <v>410527.05</v>
      </c>
      <c r="G384" s="2">
        <v>549.92999999999995</v>
      </c>
      <c r="H384" s="4">
        <v>35071</v>
      </c>
      <c r="I384" s="4">
        <v>1089.21</v>
      </c>
      <c r="J384" s="2">
        <v>0</v>
      </c>
      <c r="K384" s="4">
        <v>1630.84</v>
      </c>
      <c r="L384" s="2">
        <v>483.17</v>
      </c>
      <c r="M384" s="2">
        <v>0</v>
      </c>
      <c r="N384" s="2">
        <v>0</v>
      </c>
      <c r="O384" s="2">
        <v>937.11</v>
      </c>
      <c r="P384" s="4">
        <v>34016.25</v>
      </c>
      <c r="Q384" s="4">
        <v>81035.44</v>
      </c>
      <c r="R384" s="4">
        <v>54488.95</v>
      </c>
      <c r="S384" s="4">
        <v>16223.35</v>
      </c>
      <c r="T384" s="4">
        <v>1137.9100000000001</v>
      </c>
      <c r="U384" s="4">
        <v>6741.08</v>
      </c>
      <c r="V384" s="2">
        <v>0</v>
      </c>
      <c r="W384" s="2">
        <v>0</v>
      </c>
      <c r="X384" s="2">
        <v>581.14</v>
      </c>
      <c r="Y384" s="4">
        <v>44856.79</v>
      </c>
      <c r="Z384" s="4">
        <v>337986.13</v>
      </c>
      <c r="AA384" s="4">
        <v>474819.29</v>
      </c>
      <c r="AB384" s="4">
        <v>234450.58</v>
      </c>
      <c r="AC384" s="4">
        <v>176937.39</v>
      </c>
      <c r="AD384" s="4">
        <v>448334.11</v>
      </c>
      <c r="AE384" s="2">
        <v>0</v>
      </c>
      <c r="AF384" s="4">
        <v>31820.81</v>
      </c>
      <c r="AG384" s="2">
        <v>0</v>
      </c>
      <c r="AH384" s="4">
        <v>16233.04</v>
      </c>
      <c r="AI384" s="2">
        <v>0</v>
      </c>
      <c r="AJ384" s="2">
        <v>0</v>
      </c>
      <c r="AK384" s="4">
        <v>103610.58</v>
      </c>
      <c r="AL384" s="2">
        <v>0</v>
      </c>
      <c r="AM384" s="4">
        <v>6135.51</v>
      </c>
      <c r="AN384" s="3">
        <f t="shared" si="20"/>
        <v>1191558.5999999999</v>
      </c>
      <c r="AO384">
        <f t="shared" si="21"/>
        <v>1912545.52</v>
      </c>
      <c r="AP384">
        <f t="shared" si="22"/>
        <v>157799.94</v>
      </c>
      <c r="AQ384" s="3">
        <f t="shared" si="23"/>
        <v>3261904.06</v>
      </c>
    </row>
    <row r="385" spans="1:43" x14ac:dyDescent="0.25">
      <c r="A385" s="2">
        <v>4</v>
      </c>
      <c r="B385" s="2">
        <v>2021</v>
      </c>
      <c r="C385" s="2">
        <v>11</v>
      </c>
      <c r="D385" s="4">
        <v>165720.31</v>
      </c>
      <c r="E385" s="4">
        <v>587031.98</v>
      </c>
      <c r="F385" s="4">
        <v>447628.91</v>
      </c>
      <c r="G385" s="2">
        <v>553.01</v>
      </c>
      <c r="H385" s="4">
        <v>51665.59</v>
      </c>
      <c r="I385" s="4">
        <v>1998.45</v>
      </c>
      <c r="J385" s="2">
        <v>0</v>
      </c>
      <c r="K385" s="4">
        <v>1699.15</v>
      </c>
      <c r="L385" s="2">
        <v>842.77</v>
      </c>
      <c r="M385" s="2">
        <v>0</v>
      </c>
      <c r="N385" s="2">
        <v>0</v>
      </c>
      <c r="O385" s="2">
        <v>943.37</v>
      </c>
      <c r="P385" s="4">
        <v>35747.71</v>
      </c>
      <c r="Q385" s="4">
        <v>83633.75</v>
      </c>
      <c r="R385" s="4">
        <v>55669.21</v>
      </c>
      <c r="S385" s="4">
        <v>17823.93</v>
      </c>
      <c r="T385" s="4">
        <v>1103.05</v>
      </c>
      <c r="U385" s="2">
        <v>757.8</v>
      </c>
      <c r="V385" s="2">
        <v>0</v>
      </c>
      <c r="W385" s="2">
        <v>0</v>
      </c>
      <c r="X385" s="2">
        <v>607.41</v>
      </c>
      <c r="Y385" s="4">
        <v>42494.55</v>
      </c>
      <c r="Z385" s="4">
        <v>348756.93</v>
      </c>
      <c r="AA385" s="4">
        <v>526220.26</v>
      </c>
      <c r="AB385" s="4">
        <v>278030.94</v>
      </c>
      <c r="AC385" s="4">
        <v>141618.54999999999</v>
      </c>
      <c r="AD385" s="4">
        <v>417123.26</v>
      </c>
      <c r="AE385" s="2">
        <v>0</v>
      </c>
      <c r="AF385" s="4">
        <v>19999.84</v>
      </c>
      <c r="AG385" s="2">
        <v>0</v>
      </c>
      <c r="AH385" s="4">
        <v>18037.71</v>
      </c>
      <c r="AI385" s="2">
        <v>0</v>
      </c>
      <c r="AJ385" s="2">
        <v>0</v>
      </c>
      <c r="AK385" s="4">
        <v>119049.96</v>
      </c>
      <c r="AL385" s="2">
        <v>0</v>
      </c>
      <c r="AM385" s="4">
        <v>6338.62</v>
      </c>
      <c r="AN385" s="3">
        <f t="shared" si="20"/>
        <v>1257140.17</v>
      </c>
      <c r="AO385">
        <f t="shared" si="21"/>
        <v>1950530.72</v>
      </c>
      <c r="AP385">
        <f t="shared" si="22"/>
        <v>163426.13</v>
      </c>
      <c r="AQ385" s="3">
        <f t="shared" si="23"/>
        <v>3371097.0199999996</v>
      </c>
    </row>
    <row r="386" spans="1:43" x14ac:dyDescent="0.25">
      <c r="A386" s="2">
        <v>4</v>
      </c>
      <c r="B386" s="2">
        <v>2021</v>
      </c>
      <c r="C386" s="2">
        <v>12</v>
      </c>
      <c r="D386" s="4">
        <v>173768.03</v>
      </c>
      <c r="E386" s="4">
        <v>623320.04</v>
      </c>
      <c r="F386" s="4">
        <v>531757.59</v>
      </c>
      <c r="G386" s="2">
        <v>604.28</v>
      </c>
      <c r="H386" s="4">
        <v>79166.13</v>
      </c>
      <c r="I386" s="4">
        <v>2524.5700000000002</v>
      </c>
      <c r="J386" s="2">
        <v>0</v>
      </c>
      <c r="K386" s="4">
        <v>2848.16</v>
      </c>
      <c r="L386" s="4">
        <v>1781.73</v>
      </c>
      <c r="M386" s="2">
        <v>0</v>
      </c>
      <c r="N386" s="2">
        <v>0</v>
      </c>
      <c r="O386" s="2">
        <v>934.28</v>
      </c>
      <c r="P386" s="4">
        <v>41323.629999999997</v>
      </c>
      <c r="Q386" s="4">
        <v>98559.26</v>
      </c>
      <c r="R386" s="4">
        <v>75088.850000000006</v>
      </c>
      <c r="S386" s="4">
        <v>25446.74</v>
      </c>
      <c r="T386" s="4">
        <v>1186.67</v>
      </c>
      <c r="U386" s="4">
        <v>1573.06</v>
      </c>
      <c r="V386" s="2">
        <v>0</v>
      </c>
      <c r="W386" s="2">
        <v>0</v>
      </c>
      <c r="X386" s="2">
        <v>589.07000000000005</v>
      </c>
      <c r="Y386" s="4">
        <v>49486.59</v>
      </c>
      <c r="Z386" s="4">
        <v>402457.73</v>
      </c>
      <c r="AA386" s="4">
        <v>691234.71</v>
      </c>
      <c r="AB386" s="4">
        <v>397008.77</v>
      </c>
      <c r="AC386" s="4">
        <v>147597.56</v>
      </c>
      <c r="AD386" s="4">
        <v>505909.04</v>
      </c>
      <c r="AE386" s="2">
        <v>0</v>
      </c>
      <c r="AF386" s="4">
        <v>26591.67</v>
      </c>
      <c r="AG386" s="2">
        <v>0</v>
      </c>
      <c r="AH386" s="4">
        <v>16489.599999999999</v>
      </c>
      <c r="AI386" s="2">
        <v>0</v>
      </c>
      <c r="AJ386" s="2">
        <v>0</v>
      </c>
      <c r="AK386" s="4">
        <v>119759.65</v>
      </c>
      <c r="AL386" s="2">
        <v>0</v>
      </c>
      <c r="AM386" s="4">
        <v>6705.35</v>
      </c>
      <c r="AN386" s="3">
        <f t="shared" si="20"/>
        <v>1415770.5300000003</v>
      </c>
      <c r="AO386">
        <f t="shared" si="21"/>
        <v>2438395.96</v>
      </c>
      <c r="AP386">
        <f t="shared" si="22"/>
        <v>169546.27</v>
      </c>
      <c r="AQ386" s="3">
        <f t="shared" si="23"/>
        <v>4023712.7600000002</v>
      </c>
    </row>
    <row r="387" spans="1:43" x14ac:dyDescent="0.25">
      <c r="A387" s="2">
        <v>5</v>
      </c>
      <c r="B387" s="2">
        <v>2021</v>
      </c>
      <c r="C387" s="2">
        <v>1</v>
      </c>
      <c r="D387" s="4">
        <v>32965.4</v>
      </c>
      <c r="E387" s="4">
        <v>78964.179999999993</v>
      </c>
      <c r="F387" s="4">
        <v>47358.879999999997</v>
      </c>
      <c r="G387" s="2">
        <v>215.19</v>
      </c>
      <c r="H387" s="2">
        <v>225.4</v>
      </c>
      <c r="I387" s="2">
        <v>0</v>
      </c>
      <c r="J387" s="2">
        <v>0</v>
      </c>
      <c r="K387" s="2">
        <v>0</v>
      </c>
      <c r="L387" s="2">
        <v>0</v>
      </c>
      <c r="M387" s="2">
        <v>0</v>
      </c>
      <c r="N387" s="2">
        <v>0</v>
      </c>
      <c r="O387" s="2">
        <v>655.14</v>
      </c>
      <c r="P387" s="4">
        <v>6862.72</v>
      </c>
      <c r="Q387" s="4">
        <v>9931.34</v>
      </c>
      <c r="R387" s="4">
        <v>2977.12</v>
      </c>
      <c r="S387" s="2">
        <v>0</v>
      </c>
      <c r="T387" s="2">
        <v>0</v>
      </c>
      <c r="U387" s="2">
        <v>0</v>
      </c>
      <c r="V387" s="2">
        <v>0</v>
      </c>
      <c r="W387" s="2">
        <v>0</v>
      </c>
      <c r="X387" s="2">
        <v>0</v>
      </c>
      <c r="Y387" s="4">
        <v>8783.31</v>
      </c>
      <c r="Z387" s="4">
        <v>39533.49</v>
      </c>
      <c r="AA387" s="4">
        <v>38272.839999999997</v>
      </c>
      <c r="AB387" s="4">
        <v>33917.32</v>
      </c>
      <c r="AC387" s="4">
        <v>7458.27</v>
      </c>
      <c r="AD387" s="4">
        <v>19866.55</v>
      </c>
      <c r="AE387" s="2">
        <v>0</v>
      </c>
      <c r="AF387" s="4">
        <v>8226.23</v>
      </c>
      <c r="AG387" s="2">
        <v>0</v>
      </c>
      <c r="AH387" s="4">
        <v>3702.2</v>
      </c>
      <c r="AI387" s="2">
        <v>0</v>
      </c>
      <c r="AJ387" s="2">
        <v>0</v>
      </c>
      <c r="AK387" s="2">
        <v>0</v>
      </c>
      <c r="AL387" s="2">
        <v>0</v>
      </c>
      <c r="AM387" s="2">
        <v>0</v>
      </c>
      <c r="AN387" s="3">
        <f t="shared" si="20"/>
        <v>159729.04999999999</v>
      </c>
      <c r="AO387">
        <f t="shared" si="21"/>
        <v>168258.09999999998</v>
      </c>
      <c r="AP387">
        <f t="shared" si="22"/>
        <v>11928.43</v>
      </c>
      <c r="AQ387" s="3">
        <f t="shared" si="23"/>
        <v>339915.57999999996</v>
      </c>
    </row>
    <row r="388" spans="1:43" x14ac:dyDescent="0.25">
      <c r="A388" s="2">
        <v>5</v>
      </c>
      <c r="B388" s="2">
        <v>2021</v>
      </c>
      <c r="C388" s="2">
        <v>2</v>
      </c>
      <c r="D388" s="4">
        <v>31258.45</v>
      </c>
      <c r="E388" s="4">
        <v>71163.13</v>
      </c>
      <c r="F388" s="4">
        <v>41719.919999999998</v>
      </c>
      <c r="G388" s="2">
        <v>191.28</v>
      </c>
      <c r="H388" s="2">
        <v>190.03</v>
      </c>
      <c r="I388" s="2">
        <v>0</v>
      </c>
      <c r="J388" s="2">
        <v>0</v>
      </c>
      <c r="K388" s="2">
        <v>0</v>
      </c>
      <c r="L388" s="2">
        <v>0</v>
      </c>
      <c r="M388" s="2">
        <v>0</v>
      </c>
      <c r="N388" s="2">
        <v>0</v>
      </c>
      <c r="O388" s="2">
        <v>673.33</v>
      </c>
      <c r="P388" s="4">
        <v>6761.74</v>
      </c>
      <c r="Q388" s="4">
        <v>9487.91</v>
      </c>
      <c r="R388" s="4">
        <v>2143.89</v>
      </c>
      <c r="S388" s="2">
        <v>0</v>
      </c>
      <c r="T388" s="2">
        <v>0</v>
      </c>
      <c r="U388" s="2">
        <v>0</v>
      </c>
      <c r="V388" s="2">
        <v>0</v>
      </c>
      <c r="W388" s="2">
        <v>0</v>
      </c>
      <c r="X388" s="2">
        <v>0</v>
      </c>
      <c r="Y388" s="4">
        <v>7005.74</v>
      </c>
      <c r="Z388" s="4">
        <v>34357.53</v>
      </c>
      <c r="AA388" s="4">
        <v>28881.73</v>
      </c>
      <c r="AB388" s="4">
        <v>22548.46</v>
      </c>
      <c r="AC388" s="4">
        <v>6321.25</v>
      </c>
      <c r="AD388" s="4">
        <v>19269.52</v>
      </c>
      <c r="AE388" s="2">
        <v>0</v>
      </c>
      <c r="AF388" s="4">
        <v>7363.6</v>
      </c>
      <c r="AG388" s="2">
        <v>0</v>
      </c>
      <c r="AH388" s="4">
        <v>3201.09</v>
      </c>
      <c r="AI388" s="2">
        <v>0</v>
      </c>
      <c r="AJ388" s="2">
        <v>0</v>
      </c>
      <c r="AK388" s="2">
        <v>0</v>
      </c>
      <c r="AL388" s="2">
        <v>0</v>
      </c>
      <c r="AM388" s="2">
        <v>0</v>
      </c>
      <c r="AN388" s="3">
        <f t="shared" ref="AN388:AN451" si="24">SUM(D388:M388)</f>
        <v>144522.81</v>
      </c>
      <c r="AO388">
        <f t="shared" ref="AO388:AO451" si="25">SUM(N388:AD388)</f>
        <v>137451.09999999998</v>
      </c>
      <c r="AP388">
        <f t="shared" ref="AP388:AP451" si="26">SUM(AE388:AM388)</f>
        <v>10564.69</v>
      </c>
      <c r="AQ388" s="3">
        <f t="shared" ref="AQ388:AQ451" si="27">SUM(AN388:AP388)</f>
        <v>292538.59999999998</v>
      </c>
    </row>
    <row r="389" spans="1:43" x14ac:dyDescent="0.25">
      <c r="A389" s="2">
        <v>5</v>
      </c>
      <c r="B389" s="2">
        <v>2021</v>
      </c>
      <c r="C389" s="2">
        <v>3</v>
      </c>
      <c r="D389" s="4">
        <v>29810.42</v>
      </c>
      <c r="E389" s="4">
        <v>63663.35</v>
      </c>
      <c r="F389" s="4">
        <v>36524.980000000003</v>
      </c>
      <c r="G389" s="2">
        <v>215.19</v>
      </c>
      <c r="H389" s="2">
        <v>334.59</v>
      </c>
      <c r="I389" s="2">
        <v>0</v>
      </c>
      <c r="J389" s="2">
        <v>0</v>
      </c>
      <c r="K389" s="2">
        <v>0</v>
      </c>
      <c r="L389" s="2">
        <v>0</v>
      </c>
      <c r="M389" s="2">
        <v>0</v>
      </c>
      <c r="N389" s="2">
        <v>0</v>
      </c>
      <c r="O389" s="2">
        <v>658.69</v>
      </c>
      <c r="P389" s="4">
        <v>6271.46</v>
      </c>
      <c r="Q389" s="4">
        <v>8336.35</v>
      </c>
      <c r="R389" s="4">
        <v>2642.58</v>
      </c>
      <c r="S389" s="2">
        <v>0</v>
      </c>
      <c r="T389" s="2">
        <v>0</v>
      </c>
      <c r="U389" s="2">
        <v>97.09</v>
      </c>
      <c r="V389" s="2">
        <v>0</v>
      </c>
      <c r="W389" s="2">
        <v>0</v>
      </c>
      <c r="X389" s="2">
        <v>0</v>
      </c>
      <c r="Y389" s="4">
        <v>5707.62</v>
      </c>
      <c r="Z389" s="4">
        <v>28212.92</v>
      </c>
      <c r="AA389" s="4">
        <v>22485.759999999998</v>
      </c>
      <c r="AB389" s="4">
        <v>21929.37</v>
      </c>
      <c r="AC389" s="4">
        <v>7772.01</v>
      </c>
      <c r="AD389" s="4">
        <v>21556.18</v>
      </c>
      <c r="AE389" s="2">
        <v>0</v>
      </c>
      <c r="AF389" s="4">
        <v>7846.93</v>
      </c>
      <c r="AG389" s="2">
        <v>0</v>
      </c>
      <c r="AH389" s="4">
        <v>3824.44</v>
      </c>
      <c r="AI389" s="2">
        <v>0</v>
      </c>
      <c r="AJ389" s="2">
        <v>0</v>
      </c>
      <c r="AK389" s="2">
        <v>0</v>
      </c>
      <c r="AL389" s="2">
        <v>0</v>
      </c>
      <c r="AM389" s="2">
        <v>0</v>
      </c>
      <c r="AN389" s="3">
        <f t="shared" si="24"/>
        <v>130548.53</v>
      </c>
      <c r="AO389">
        <f t="shared" si="25"/>
        <v>125670.03</v>
      </c>
      <c r="AP389">
        <f t="shared" si="26"/>
        <v>11671.37</v>
      </c>
      <c r="AQ389" s="3">
        <f t="shared" si="27"/>
        <v>267889.93</v>
      </c>
    </row>
    <row r="390" spans="1:43" x14ac:dyDescent="0.25">
      <c r="A390" s="2">
        <v>5</v>
      </c>
      <c r="B390" s="2">
        <v>2021</v>
      </c>
      <c r="C390" s="2">
        <v>4</v>
      </c>
      <c r="D390" s="4">
        <v>29674.23</v>
      </c>
      <c r="E390" s="4">
        <v>62099.41</v>
      </c>
      <c r="F390" s="4">
        <v>35825.129999999997</v>
      </c>
      <c r="G390" s="2">
        <v>215.19</v>
      </c>
      <c r="H390" s="2">
        <v>317.19</v>
      </c>
      <c r="I390" s="2">
        <v>0</v>
      </c>
      <c r="J390" s="2">
        <v>0</v>
      </c>
      <c r="K390" s="2">
        <v>0</v>
      </c>
      <c r="L390" s="2">
        <v>0</v>
      </c>
      <c r="M390" s="2">
        <v>0</v>
      </c>
      <c r="N390" s="2">
        <v>0</v>
      </c>
      <c r="O390" s="2">
        <v>656.53</v>
      </c>
      <c r="P390" s="4">
        <v>6238.55</v>
      </c>
      <c r="Q390" s="4">
        <v>8839.81</v>
      </c>
      <c r="R390" s="4">
        <v>4181.79</v>
      </c>
      <c r="S390" s="2">
        <v>0</v>
      </c>
      <c r="T390" s="2">
        <v>0</v>
      </c>
      <c r="U390" s="2">
        <v>0</v>
      </c>
      <c r="V390" s="2">
        <v>0</v>
      </c>
      <c r="W390" s="2">
        <v>0</v>
      </c>
      <c r="X390" s="2">
        <v>0</v>
      </c>
      <c r="Y390" s="4">
        <v>4425.7700000000004</v>
      </c>
      <c r="Z390" s="4">
        <v>27951.01</v>
      </c>
      <c r="AA390" s="4">
        <v>22046.35</v>
      </c>
      <c r="AB390" s="4">
        <v>17126.77</v>
      </c>
      <c r="AC390" s="4">
        <v>7344.51</v>
      </c>
      <c r="AD390" s="4">
        <v>21472.71</v>
      </c>
      <c r="AE390" s="2">
        <v>0</v>
      </c>
      <c r="AF390" s="4">
        <v>5757.73</v>
      </c>
      <c r="AG390" s="2">
        <v>0</v>
      </c>
      <c r="AH390" s="4">
        <v>3511.21</v>
      </c>
      <c r="AI390" s="2">
        <v>0</v>
      </c>
      <c r="AJ390" s="2">
        <v>0</v>
      </c>
      <c r="AK390" s="2">
        <v>0</v>
      </c>
      <c r="AL390" s="2">
        <v>0</v>
      </c>
      <c r="AM390" s="2">
        <v>0</v>
      </c>
      <c r="AN390" s="3">
        <f t="shared" si="24"/>
        <v>128131.15</v>
      </c>
      <c r="AO390">
        <f t="shared" si="25"/>
        <v>120283.79999999999</v>
      </c>
      <c r="AP390">
        <f t="shared" si="26"/>
        <v>9268.9399999999987</v>
      </c>
      <c r="AQ390" s="3">
        <f t="shared" si="27"/>
        <v>257683.88999999998</v>
      </c>
    </row>
    <row r="391" spans="1:43" x14ac:dyDescent="0.25">
      <c r="A391" s="2">
        <v>5</v>
      </c>
      <c r="B391" s="2">
        <v>2021</v>
      </c>
      <c r="C391" s="2">
        <v>5</v>
      </c>
      <c r="D391" s="4">
        <v>28610.01</v>
      </c>
      <c r="E391" s="4">
        <v>58808.28</v>
      </c>
      <c r="F391" s="4">
        <v>34779.449999999997</v>
      </c>
      <c r="G391" s="2">
        <v>215.19</v>
      </c>
      <c r="H391" s="2">
        <v>214.82</v>
      </c>
      <c r="I391" s="2">
        <v>0</v>
      </c>
      <c r="J391" s="2">
        <v>0</v>
      </c>
      <c r="K391" s="2">
        <v>0</v>
      </c>
      <c r="L391" s="2">
        <v>0</v>
      </c>
      <c r="M391" s="2">
        <v>0</v>
      </c>
      <c r="N391" s="2">
        <v>0</v>
      </c>
      <c r="O391" s="2">
        <v>725.29</v>
      </c>
      <c r="P391" s="4">
        <v>5919.29</v>
      </c>
      <c r="Q391" s="4">
        <v>8149.98</v>
      </c>
      <c r="R391" s="4">
        <v>2938.37</v>
      </c>
      <c r="S391" s="2">
        <v>0</v>
      </c>
      <c r="T391" s="2">
        <v>0</v>
      </c>
      <c r="U391" s="2">
        <v>0</v>
      </c>
      <c r="V391" s="2">
        <v>0</v>
      </c>
      <c r="W391" s="2">
        <v>0</v>
      </c>
      <c r="X391" s="2">
        <v>0</v>
      </c>
      <c r="Y391" s="4">
        <v>3744.55</v>
      </c>
      <c r="Z391" s="4">
        <v>23417.24</v>
      </c>
      <c r="AA391" s="4">
        <v>16632.009999999998</v>
      </c>
      <c r="AB391" s="4">
        <v>12017.7</v>
      </c>
      <c r="AC391" s="4">
        <v>7210.18</v>
      </c>
      <c r="AD391" s="4">
        <v>18002.21</v>
      </c>
      <c r="AE391" s="2">
        <v>0</v>
      </c>
      <c r="AF391" s="4">
        <v>7178.66</v>
      </c>
      <c r="AG391" s="2">
        <v>0</v>
      </c>
      <c r="AH391" s="4">
        <v>3293.78</v>
      </c>
      <c r="AI391" s="2">
        <v>0</v>
      </c>
      <c r="AJ391" s="2">
        <v>0</v>
      </c>
      <c r="AK391" s="2">
        <v>0</v>
      </c>
      <c r="AL391" s="2">
        <v>0</v>
      </c>
      <c r="AM391" s="2">
        <v>0</v>
      </c>
      <c r="AN391" s="3">
        <f t="shared" si="24"/>
        <v>122627.75</v>
      </c>
      <c r="AO391">
        <f t="shared" si="25"/>
        <v>98756.819999999978</v>
      </c>
      <c r="AP391">
        <f t="shared" si="26"/>
        <v>10472.44</v>
      </c>
      <c r="AQ391" s="3">
        <f t="shared" si="27"/>
        <v>231857.00999999998</v>
      </c>
    </row>
    <row r="392" spans="1:43" x14ac:dyDescent="0.25">
      <c r="A392" s="2">
        <v>5</v>
      </c>
      <c r="B392" s="2">
        <v>2021</v>
      </c>
      <c r="C392" s="2">
        <v>6</v>
      </c>
      <c r="D392" s="4">
        <v>28327.21</v>
      </c>
      <c r="E392" s="4">
        <v>58007.82</v>
      </c>
      <c r="F392" s="4">
        <v>35844.54</v>
      </c>
      <c r="G392" s="2">
        <v>215.19</v>
      </c>
      <c r="H392" s="2">
        <v>147.51</v>
      </c>
      <c r="I392" s="2">
        <v>0</v>
      </c>
      <c r="J392" s="2">
        <v>0</v>
      </c>
      <c r="K392" s="2">
        <v>0</v>
      </c>
      <c r="L392" s="2">
        <v>0</v>
      </c>
      <c r="M392" s="2">
        <v>0</v>
      </c>
      <c r="N392" s="2">
        <v>0</v>
      </c>
      <c r="O392" s="2">
        <v>649.67999999999995</v>
      </c>
      <c r="P392" s="4">
        <v>5867.68</v>
      </c>
      <c r="Q392" s="4">
        <v>7445.9</v>
      </c>
      <c r="R392" s="4">
        <v>3210.75</v>
      </c>
      <c r="S392" s="2">
        <v>0</v>
      </c>
      <c r="T392" s="2">
        <v>0</v>
      </c>
      <c r="U392" s="2">
        <v>0</v>
      </c>
      <c r="V392" s="2">
        <v>0</v>
      </c>
      <c r="W392" s="2">
        <v>0</v>
      </c>
      <c r="X392" s="2">
        <v>0</v>
      </c>
      <c r="Y392" s="4">
        <v>3218.56</v>
      </c>
      <c r="Z392" s="4">
        <v>22497.13</v>
      </c>
      <c r="AA392" s="4">
        <v>13697.64</v>
      </c>
      <c r="AB392" s="4">
        <v>11936.26</v>
      </c>
      <c r="AC392" s="4">
        <v>8169.88</v>
      </c>
      <c r="AD392" s="4">
        <v>20772.439999999999</v>
      </c>
      <c r="AE392" s="2">
        <v>0</v>
      </c>
      <c r="AF392" s="4">
        <v>8029.57</v>
      </c>
      <c r="AG392" s="2">
        <v>0</v>
      </c>
      <c r="AH392" s="4">
        <v>3218</v>
      </c>
      <c r="AI392" s="2">
        <v>0</v>
      </c>
      <c r="AJ392" s="2">
        <v>0</v>
      </c>
      <c r="AK392" s="2">
        <v>0</v>
      </c>
      <c r="AL392" s="2">
        <v>0</v>
      </c>
      <c r="AM392" s="2">
        <v>0</v>
      </c>
      <c r="AN392" s="3">
        <f t="shared" si="24"/>
        <v>122542.27</v>
      </c>
      <c r="AO392">
        <f t="shared" si="25"/>
        <v>97465.920000000013</v>
      </c>
      <c r="AP392">
        <f t="shared" si="26"/>
        <v>11247.57</v>
      </c>
      <c r="AQ392" s="3">
        <f t="shared" si="27"/>
        <v>231255.76</v>
      </c>
    </row>
    <row r="393" spans="1:43" x14ac:dyDescent="0.25">
      <c r="A393" s="2">
        <v>5</v>
      </c>
      <c r="B393" s="2">
        <v>2021</v>
      </c>
      <c r="C393" s="2">
        <v>7</v>
      </c>
      <c r="D393" s="4">
        <v>28362.52</v>
      </c>
      <c r="E393" s="4">
        <v>56701.75</v>
      </c>
      <c r="F393" s="4">
        <v>35078.82</v>
      </c>
      <c r="G393" s="2">
        <v>215.19</v>
      </c>
      <c r="H393" s="2">
        <v>68.95</v>
      </c>
      <c r="I393" s="2">
        <v>0</v>
      </c>
      <c r="J393" s="2">
        <v>0</v>
      </c>
      <c r="K393" s="2">
        <v>0</v>
      </c>
      <c r="L393" s="2">
        <v>0</v>
      </c>
      <c r="M393" s="2">
        <v>0</v>
      </c>
      <c r="N393" s="2">
        <v>0</v>
      </c>
      <c r="O393" s="2">
        <v>636.94000000000005</v>
      </c>
      <c r="P393" s="4">
        <v>6378.31</v>
      </c>
      <c r="Q393" s="4">
        <v>6363.83</v>
      </c>
      <c r="R393" s="4">
        <v>1749.73</v>
      </c>
      <c r="S393" s="4">
        <v>1793.86</v>
      </c>
      <c r="T393" s="2">
        <v>0</v>
      </c>
      <c r="U393" s="2">
        <v>0</v>
      </c>
      <c r="V393" s="2">
        <v>0</v>
      </c>
      <c r="W393" s="2">
        <v>0</v>
      </c>
      <c r="X393" s="2">
        <v>0</v>
      </c>
      <c r="Y393" s="4">
        <v>2592.29</v>
      </c>
      <c r="Z393" s="4">
        <v>24368</v>
      </c>
      <c r="AA393" s="4">
        <v>13072.6</v>
      </c>
      <c r="AB393" s="4">
        <v>6038.33</v>
      </c>
      <c r="AC393" s="4">
        <v>12202.19</v>
      </c>
      <c r="AD393" s="4">
        <v>20787.560000000001</v>
      </c>
      <c r="AE393" s="2">
        <v>0</v>
      </c>
      <c r="AF393" s="4">
        <v>7399.6</v>
      </c>
      <c r="AG393" s="2">
        <v>0</v>
      </c>
      <c r="AH393" s="4">
        <v>3056.35</v>
      </c>
      <c r="AI393" s="2">
        <v>0</v>
      </c>
      <c r="AJ393" s="2">
        <v>0</v>
      </c>
      <c r="AK393" s="2">
        <v>0</v>
      </c>
      <c r="AL393" s="2">
        <v>0</v>
      </c>
      <c r="AM393" s="2">
        <v>0</v>
      </c>
      <c r="AN393" s="3">
        <f t="shared" si="24"/>
        <v>120427.23</v>
      </c>
      <c r="AO393">
        <f t="shared" si="25"/>
        <v>95983.64</v>
      </c>
      <c r="AP393">
        <f t="shared" si="26"/>
        <v>10455.950000000001</v>
      </c>
      <c r="AQ393" s="3">
        <f t="shared" si="27"/>
        <v>226866.82</v>
      </c>
    </row>
    <row r="394" spans="1:43" x14ac:dyDescent="0.25">
      <c r="A394" s="2">
        <v>5</v>
      </c>
      <c r="B394" s="2">
        <v>2021</v>
      </c>
      <c r="C394" s="2">
        <v>8</v>
      </c>
      <c r="D394" s="4">
        <v>28102.23</v>
      </c>
      <c r="E394" s="4">
        <v>56177.01</v>
      </c>
      <c r="F394" s="4">
        <v>35222.31</v>
      </c>
      <c r="G394" s="2">
        <v>239.1</v>
      </c>
      <c r="H394" s="2">
        <v>70.45</v>
      </c>
      <c r="I394" s="2">
        <v>0</v>
      </c>
      <c r="J394" s="2">
        <v>0</v>
      </c>
      <c r="K394" s="2">
        <v>0</v>
      </c>
      <c r="L394" s="2">
        <v>0</v>
      </c>
      <c r="M394" s="2">
        <v>0</v>
      </c>
      <c r="N394" s="2">
        <v>0</v>
      </c>
      <c r="O394" s="2">
        <v>636.09</v>
      </c>
      <c r="P394" s="4">
        <v>6104.96</v>
      </c>
      <c r="Q394" s="4">
        <v>5825.48</v>
      </c>
      <c r="R394" s="4">
        <v>1545.98</v>
      </c>
      <c r="S394" s="4">
        <v>2471.5300000000002</v>
      </c>
      <c r="T394" s="2">
        <v>0</v>
      </c>
      <c r="U394" s="2">
        <v>0</v>
      </c>
      <c r="V394" s="2">
        <v>0</v>
      </c>
      <c r="W394" s="2">
        <v>0</v>
      </c>
      <c r="X394" s="2">
        <v>0</v>
      </c>
      <c r="Y394" s="4">
        <v>2700.98</v>
      </c>
      <c r="Z394" s="4">
        <v>22460.55</v>
      </c>
      <c r="AA394" s="4">
        <v>12199.63</v>
      </c>
      <c r="AB394" s="4">
        <v>5348.1</v>
      </c>
      <c r="AC394" s="4">
        <v>11940.75</v>
      </c>
      <c r="AD394" s="4">
        <v>21986</v>
      </c>
      <c r="AE394" s="2">
        <v>0</v>
      </c>
      <c r="AF394" s="4">
        <v>6762.9</v>
      </c>
      <c r="AG394" s="2">
        <v>0</v>
      </c>
      <c r="AH394" s="4">
        <v>3182.86</v>
      </c>
      <c r="AI394" s="2">
        <v>0</v>
      </c>
      <c r="AJ394" s="2">
        <v>0</v>
      </c>
      <c r="AK394" s="2">
        <v>0</v>
      </c>
      <c r="AL394" s="2">
        <v>0</v>
      </c>
      <c r="AM394" s="2">
        <v>0</v>
      </c>
      <c r="AN394" s="3">
        <f t="shared" si="24"/>
        <v>119811.1</v>
      </c>
      <c r="AO394">
        <f t="shared" si="25"/>
        <v>93220.049999999988</v>
      </c>
      <c r="AP394">
        <f t="shared" si="26"/>
        <v>9945.76</v>
      </c>
      <c r="AQ394" s="3">
        <f t="shared" si="27"/>
        <v>222976.91</v>
      </c>
    </row>
    <row r="395" spans="1:43" x14ac:dyDescent="0.25">
      <c r="A395" s="2">
        <v>5</v>
      </c>
      <c r="B395" s="2">
        <v>2021</v>
      </c>
      <c r="C395" s="2">
        <v>9</v>
      </c>
      <c r="D395" s="4">
        <v>28313.06</v>
      </c>
      <c r="E395" s="4">
        <v>56774.42</v>
      </c>
      <c r="F395" s="4">
        <v>35874.870000000003</v>
      </c>
      <c r="G395" s="2">
        <v>454.29</v>
      </c>
      <c r="H395" s="2">
        <v>46.81</v>
      </c>
      <c r="I395" s="2">
        <v>0</v>
      </c>
      <c r="J395" s="2">
        <v>0</v>
      </c>
      <c r="K395" s="2">
        <v>0</v>
      </c>
      <c r="L395" s="2">
        <v>0</v>
      </c>
      <c r="M395" s="2">
        <v>0</v>
      </c>
      <c r="N395" s="2">
        <v>0</v>
      </c>
      <c r="O395" s="2">
        <v>637.45000000000005</v>
      </c>
      <c r="P395" s="4">
        <v>6259.86</v>
      </c>
      <c r="Q395" s="4">
        <v>6435.7</v>
      </c>
      <c r="R395" s="4">
        <v>1673.59</v>
      </c>
      <c r="S395" s="4">
        <v>4057.49</v>
      </c>
      <c r="T395" s="2">
        <v>0</v>
      </c>
      <c r="U395" s="2">
        <v>0</v>
      </c>
      <c r="V395" s="2">
        <v>0</v>
      </c>
      <c r="W395" s="2">
        <v>0</v>
      </c>
      <c r="X395" s="2">
        <v>0</v>
      </c>
      <c r="Y395" s="4">
        <v>3243.67</v>
      </c>
      <c r="Z395" s="4">
        <v>25450.13</v>
      </c>
      <c r="AA395" s="4">
        <v>13523.96</v>
      </c>
      <c r="AB395" s="4">
        <v>6965.88</v>
      </c>
      <c r="AC395" s="4">
        <v>12455.72</v>
      </c>
      <c r="AD395" s="4">
        <v>24808.32</v>
      </c>
      <c r="AE395" s="2">
        <v>0</v>
      </c>
      <c r="AF395" s="4">
        <v>7295.87</v>
      </c>
      <c r="AG395" s="2">
        <v>0</v>
      </c>
      <c r="AH395" s="4">
        <v>3092.86</v>
      </c>
      <c r="AI395" s="2">
        <v>0</v>
      </c>
      <c r="AJ395" s="2">
        <v>0</v>
      </c>
      <c r="AK395" s="2">
        <v>0</v>
      </c>
      <c r="AL395" s="2">
        <v>0</v>
      </c>
      <c r="AM395" s="2">
        <v>0</v>
      </c>
      <c r="AN395" s="3">
        <f t="shared" si="24"/>
        <v>121463.45</v>
      </c>
      <c r="AO395">
        <f t="shared" si="25"/>
        <v>105511.76999999999</v>
      </c>
      <c r="AP395">
        <f t="shared" si="26"/>
        <v>10388.73</v>
      </c>
      <c r="AQ395" s="3">
        <f t="shared" si="27"/>
        <v>237363.94999999998</v>
      </c>
    </row>
    <row r="396" spans="1:43" x14ac:dyDescent="0.25">
      <c r="A396" s="2">
        <v>5</v>
      </c>
      <c r="B396" s="2">
        <v>2021</v>
      </c>
      <c r="C396" s="2">
        <v>10</v>
      </c>
      <c r="D396" s="4">
        <v>28326.12</v>
      </c>
      <c r="E396" s="4">
        <v>56599.11</v>
      </c>
      <c r="F396" s="4">
        <v>35897.24</v>
      </c>
      <c r="G396" s="2">
        <v>239.1</v>
      </c>
      <c r="H396" s="2">
        <v>84.39</v>
      </c>
      <c r="I396" s="2">
        <v>0</v>
      </c>
      <c r="J396" s="2">
        <v>0</v>
      </c>
      <c r="K396" s="2">
        <v>0</v>
      </c>
      <c r="L396" s="2">
        <v>0</v>
      </c>
      <c r="M396" s="2">
        <v>0</v>
      </c>
      <c r="N396" s="2">
        <v>0</v>
      </c>
      <c r="O396" s="2">
        <v>640.91999999999996</v>
      </c>
      <c r="P396" s="4">
        <v>6112.84</v>
      </c>
      <c r="Q396" s="4">
        <v>5881.01</v>
      </c>
      <c r="R396" s="4">
        <v>1928.81</v>
      </c>
      <c r="S396" s="4">
        <v>3148.2</v>
      </c>
      <c r="T396" s="2">
        <v>0</v>
      </c>
      <c r="U396" s="2">
        <v>0</v>
      </c>
      <c r="V396" s="2">
        <v>0</v>
      </c>
      <c r="W396" s="2">
        <v>0</v>
      </c>
      <c r="X396" s="2">
        <v>0</v>
      </c>
      <c r="Y396" s="4">
        <v>3116.6</v>
      </c>
      <c r="Z396" s="4">
        <v>23825.16</v>
      </c>
      <c r="AA396" s="4">
        <v>13227.86</v>
      </c>
      <c r="AB396" s="4">
        <v>7515.99</v>
      </c>
      <c r="AC396" s="4">
        <v>13058.59</v>
      </c>
      <c r="AD396" s="4">
        <v>28244.240000000002</v>
      </c>
      <c r="AE396" s="2">
        <v>0</v>
      </c>
      <c r="AF396" s="4">
        <v>7057.82</v>
      </c>
      <c r="AG396" s="2">
        <v>0</v>
      </c>
      <c r="AH396" s="4">
        <v>3095.74</v>
      </c>
      <c r="AI396" s="2">
        <v>0</v>
      </c>
      <c r="AJ396" s="2">
        <v>0</v>
      </c>
      <c r="AK396" s="2">
        <v>0</v>
      </c>
      <c r="AL396" s="2">
        <v>0</v>
      </c>
      <c r="AM396" s="2">
        <v>0</v>
      </c>
      <c r="AN396" s="3">
        <f t="shared" si="24"/>
        <v>121145.96</v>
      </c>
      <c r="AO396">
        <f t="shared" si="25"/>
        <v>106700.22</v>
      </c>
      <c r="AP396">
        <f t="shared" si="26"/>
        <v>10153.56</v>
      </c>
      <c r="AQ396" s="3">
        <f t="shared" si="27"/>
        <v>237999.74</v>
      </c>
    </row>
    <row r="397" spans="1:43" x14ac:dyDescent="0.25">
      <c r="A397" s="2">
        <v>5</v>
      </c>
      <c r="B397" s="2">
        <v>2021</v>
      </c>
      <c r="C397" s="2">
        <v>11</v>
      </c>
      <c r="D397" s="4">
        <v>28836.71</v>
      </c>
      <c r="E397" s="4">
        <v>58332.57</v>
      </c>
      <c r="F397" s="4">
        <v>38132.58</v>
      </c>
      <c r="G397" s="2">
        <v>239.1</v>
      </c>
      <c r="H397" s="2">
        <v>111.31</v>
      </c>
      <c r="I397" s="2">
        <v>0</v>
      </c>
      <c r="J397" s="2">
        <v>0</v>
      </c>
      <c r="K397" s="2">
        <v>0</v>
      </c>
      <c r="L397" s="2">
        <v>0</v>
      </c>
      <c r="M397" s="2">
        <v>0</v>
      </c>
      <c r="N397" s="2">
        <v>0</v>
      </c>
      <c r="O397" s="2">
        <v>641.85</v>
      </c>
      <c r="P397" s="4">
        <v>6996.18</v>
      </c>
      <c r="Q397" s="4">
        <v>6477.92</v>
      </c>
      <c r="R397" s="4">
        <v>2525.21</v>
      </c>
      <c r="S397" s="4">
        <v>3810.52</v>
      </c>
      <c r="T397" s="2">
        <v>0</v>
      </c>
      <c r="U397" s="2">
        <v>0</v>
      </c>
      <c r="V397" s="2">
        <v>0</v>
      </c>
      <c r="W397" s="2">
        <v>0</v>
      </c>
      <c r="X397" s="2">
        <v>0</v>
      </c>
      <c r="Y397" s="4">
        <v>3219.74</v>
      </c>
      <c r="Z397" s="4">
        <v>25789.33</v>
      </c>
      <c r="AA397" s="4">
        <v>17551.169999999998</v>
      </c>
      <c r="AB397" s="4">
        <v>13026.08</v>
      </c>
      <c r="AC397" s="4">
        <v>12801.8</v>
      </c>
      <c r="AD397" s="4">
        <v>21390.77</v>
      </c>
      <c r="AE397" s="2">
        <v>0</v>
      </c>
      <c r="AF397" s="4">
        <v>6354.84</v>
      </c>
      <c r="AG397" s="2">
        <v>0</v>
      </c>
      <c r="AH397" s="4">
        <v>3139.19</v>
      </c>
      <c r="AI397" s="2">
        <v>0</v>
      </c>
      <c r="AJ397" s="2">
        <v>0</v>
      </c>
      <c r="AK397" s="2">
        <v>0</v>
      </c>
      <c r="AL397" s="2">
        <v>0</v>
      </c>
      <c r="AM397" s="2">
        <v>0</v>
      </c>
      <c r="AN397" s="3">
        <f t="shared" si="24"/>
        <v>125652.27</v>
      </c>
      <c r="AO397">
        <f t="shared" si="25"/>
        <v>114230.57</v>
      </c>
      <c r="AP397">
        <f t="shared" si="26"/>
        <v>9494.0300000000007</v>
      </c>
      <c r="AQ397" s="3">
        <f t="shared" si="27"/>
        <v>249376.87000000002</v>
      </c>
    </row>
    <row r="398" spans="1:43" x14ac:dyDescent="0.25">
      <c r="A398" s="2">
        <v>5</v>
      </c>
      <c r="B398" s="2">
        <v>2021</v>
      </c>
      <c r="C398" s="2">
        <v>12</v>
      </c>
      <c r="D398" s="4">
        <v>29900.73</v>
      </c>
      <c r="E398" s="4">
        <v>62852.98</v>
      </c>
      <c r="F398" s="4">
        <v>43228.25</v>
      </c>
      <c r="G398" s="2">
        <v>239.1</v>
      </c>
      <c r="H398" s="2">
        <v>244.33</v>
      </c>
      <c r="I398" s="2">
        <v>0</v>
      </c>
      <c r="J398" s="2">
        <v>0</v>
      </c>
      <c r="K398" s="2">
        <v>0</v>
      </c>
      <c r="L398" s="2">
        <v>0</v>
      </c>
      <c r="M398" s="2">
        <v>0</v>
      </c>
      <c r="N398" s="2">
        <v>0</v>
      </c>
      <c r="O398" s="2">
        <v>652</v>
      </c>
      <c r="P398" s="4">
        <v>7209.05</v>
      </c>
      <c r="Q398" s="4">
        <v>6790.85</v>
      </c>
      <c r="R398" s="4">
        <v>3762.16</v>
      </c>
      <c r="S398" s="4">
        <v>5034.7</v>
      </c>
      <c r="T398" s="2">
        <v>0</v>
      </c>
      <c r="U398" s="2">
        <v>0</v>
      </c>
      <c r="V398" s="2">
        <v>0</v>
      </c>
      <c r="W398" s="2">
        <v>0</v>
      </c>
      <c r="X398" s="2">
        <v>0</v>
      </c>
      <c r="Y398" s="4">
        <v>4032.87</v>
      </c>
      <c r="Z398" s="4">
        <v>30959.17</v>
      </c>
      <c r="AA398" s="4">
        <v>22424.87</v>
      </c>
      <c r="AB398" s="4">
        <v>17874.71</v>
      </c>
      <c r="AC398" s="4">
        <v>13831.26</v>
      </c>
      <c r="AD398" s="4">
        <v>16707.38</v>
      </c>
      <c r="AE398" s="2">
        <v>0</v>
      </c>
      <c r="AF398" s="4">
        <v>7025.45</v>
      </c>
      <c r="AG398" s="2">
        <v>0</v>
      </c>
      <c r="AH398" s="4">
        <v>3557.95</v>
      </c>
      <c r="AI398" s="2">
        <v>0</v>
      </c>
      <c r="AJ398" s="2">
        <v>0</v>
      </c>
      <c r="AK398" s="2">
        <v>0</v>
      </c>
      <c r="AL398" s="2">
        <v>0</v>
      </c>
      <c r="AM398" s="2">
        <v>0</v>
      </c>
      <c r="AN398" s="3">
        <f t="shared" si="24"/>
        <v>136465.39000000001</v>
      </c>
      <c r="AO398">
        <f t="shared" si="25"/>
        <v>129279.02</v>
      </c>
      <c r="AP398">
        <f t="shared" si="26"/>
        <v>10583.4</v>
      </c>
      <c r="AQ398" s="3">
        <f t="shared" si="27"/>
        <v>276327.81000000006</v>
      </c>
    </row>
    <row r="399" spans="1:43" x14ac:dyDescent="0.25">
      <c r="A399" s="2">
        <v>6</v>
      </c>
      <c r="B399" s="2">
        <v>2021</v>
      </c>
      <c r="C399" s="2">
        <v>1</v>
      </c>
      <c r="D399" s="4">
        <v>122256.49</v>
      </c>
      <c r="E399" s="4">
        <v>313384.62</v>
      </c>
      <c r="F399" s="4">
        <v>580943.56999999995</v>
      </c>
      <c r="G399" s="2">
        <v>406.47</v>
      </c>
      <c r="H399" s="4">
        <v>2037.79</v>
      </c>
      <c r="I399" s="2">
        <v>83.38</v>
      </c>
      <c r="J399" s="4">
        <v>-7813.2</v>
      </c>
      <c r="K399" s="2">
        <v>685.89</v>
      </c>
      <c r="L399" s="2">
        <v>846.95</v>
      </c>
      <c r="M399" s="4">
        <v>1886.86</v>
      </c>
      <c r="N399" s="2">
        <v>0</v>
      </c>
      <c r="O399" s="4">
        <v>1325.73</v>
      </c>
      <c r="P399" s="4">
        <v>32235.41</v>
      </c>
      <c r="Q399" s="4">
        <v>65843.27</v>
      </c>
      <c r="R399" s="4">
        <v>53004.4</v>
      </c>
      <c r="S399" s="4">
        <v>16719.810000000001</v>
      </c>
      <c r="T399" s="4">
        <v>3604.6</v>
      </c>
      <c r="U399" s="4">
        <v>5936.95</v>
      </c>
      <c r="V399" s="2">
        <v>0</v>
      </c>
      <c r="W399" s="2">
        <v>0</v>
      </c>
      <c r="X399" s="4">
        <v>2125.23</v>
      </c>
      <c r="Y399" s="4">
        <v>58845.41</v>
      </c>
      <c r="Z399" s="4">
        <v>319337.51</v>
      </c>
      <c r="AA399" s="4">
        <v>372059.29</v>
      </c>
      <c r="AB399" s="4">
        <v>239659.22</v>
      </c>
      <c r="AC399" s="4">
        <v>132161.95000000001</v>
      </c>
      <c r="AD399" s="4">
        <v>267028.13</v>
      </c>
      <c r="AE399" s="4">
        <v>1863.44</v>
      </c>
      <c r="AF399" s="4">
        <v>138504.46</v>
      </c>
      <c r="AG399" s="4">
        <v>9256.0300000000007</v>
      </c>
      <c r="AH399" s="4">
        <v>232941.16</v>
      </c>
      <c r="AI399" s="2">
        <v>0</v>
      </c>
      <c r="AJ399" s="2">
        <v>0</v>
      </c>
      <c r="AK399" s="4">
        <v>827032.86</v>
      </c>
      <c r="AL399" s="2">
        <v>0</v>
      </c>
      <c r="AM399" s="4">
        <v>17112.8</v>
      </c>
      <c r="AN399" s="3">
        <f t="shared" si="24"/>
        <v>1014718.82</v>
      </c>
      <c r="AO399">
        <f t="shared" si="25"/>
        <v>1569886.9100000001</v>
      </c>
      <c r="AP399">
        <f t="shared" si="26"/>
        <v>1226710.75</v>
      </c>
      <c r="AQ399" s="3">
        <f t="shared" si="27"/>
        <v>3811316.48</v>
      </c>
    </row>
    <row r="400" spans="1:43" x14ac:dyDescent="0.25">
      <c r="A400" s="2">
        <v>6</v>
      </c>
      <c r="B400" s="2">
        <v>2021</v>
      </c>
      <c r="C400" s="2">
        <v>2</v>
      </c>
      <c r="D400" s="4">
        <v>120584.77</v>
      </c>
      <c r="E400" s="4">
        <v>305197.84999999998</v>
      </c>
      <c r="F400" s="4">
        <v>581600.91</v>
      </c>
      <c r="G400" s="2">
        <v>406.47</v>
      </c>
      <c r="H400" s="4">
        <v>1612.95</v>
      </c>
      <c r="I400" s="2">
        <v>82.29</v>
      </c>
      <c r="J400" s="2">
        <v>0</v>
      </c>
      <c r="K400" s="4">
        <v>1528.71</v>
      </c>
      <c r="L400" s="2">
        <v>692.49</v>
      </c>
      <c r="M400" s="4">
        <v>1311.37</v>
      </c>
      <c r="N400" s="2">
        <v>0</v>
      </c>
      <c r="O400" s="4">
        <v>1949.34</v>
      </c>
      <c r="P400" s="4">
        <v>30503.68</v>
      </c>
      <c r="Q400" s="4">
        <v>60649.06</v>
      </c>
      <c r="R400" s="4">
        <v>52660.88</v>
      </c>
      <c r="S400" s="4">
        <v>22524.27</v>
      </c>
      <c r="T400" s="4">
        <v>2933.6</v>
      </c>
      <c r="U400" s="2">
        <v>0</v>
      </c>
      <c r="V400" s="2">
        <v>0</v>
      </c>
      <c r="W400" s="2">
        <v>0</v>
      </c>
      <c r="X400" s="4">
        <v>2217.8000000000002</v>
      </c>
      <c r="Y400" s="4">
        <v>51873.17</v>
      </c>
      <c r="Z400" s="4">
        <v>303485.78000000003</v>
      </c>
      <c r="AA400" s="4">
        <v>345522.89</v>
      </c>
      <c r="AB400" s="4">
        <v>236429.02</v>
      </c>
      <c r="AC400" s="4">
        <v>109294.8</v>
      </c>
      <c r="AD400" s="4">
        <v>287535.06</v>
      </c>
      <c r="AE400" s="2">
        <v>0</v>
      </c>
      <c r="AF400" s="4">
        <v>132724.12</v>
      </c>
      <c r="AG400" s="2">
        <v>0</v>
      </c>
      <c r="AH400" s="4">
        <v>226849.19</v>
      </c>
      <c r="AI400" s="2">
        <v>0</v>
      </c>
      <c r="AJ400" s="2">
        <v>0</v>
      </c>
      <c r="AK400" s="4">
        <v>692430.87</v>
      </c>
      <c r="AL400" s="2">
        <v>0</v>
      </c>
      <c r="AM400" s="4">
        <v>15610.17</v>
      </c>
      <c r="AN400" s="3">
        <f t="shared" si="24"/>
        <v>1013017.8099999999</v>
      </c>
      <c r="AO400">
        <f t="shared" si="25"/>
        <v>1507579.35</v>
      </c>
      <c r="AP400">
        <f t="shared" si="26"/>
        <v>1067614.3499999999</v>
      </c>
      <c r="AQ400" s="3">
        <f t="shared" si="27"/>
        <v>3588211.51</v>
      </c>
    </row>
    <row r="401" spans="1:43" x14ac:dyDescent="0.25">
      <c r="A401" s="2">
        <v>6</v>
      </c>
      <c r="B401" s="2">
        <v>2021</v>
      </c>
      <c r="C401" s="2">
        <v>3</v>
      </c>
      <c r="D401" s="4">
        <v>117972.9</v>
      </c>
      <c r="E401" s="4">
        <v>287586.31</v>
      </c>
      <c r="F401" s="4">
        <v>548814.53</v>
      </c>
      <c r="G401" s="2">
        <v>406.47</v>
      </c>
      <c r="H401" s="4">
        <v>1314.42</v>
      </c>
      <c r="I401" s="2">
        <v>82.56</v>
      </c>
      <c r="J401" s="2">
        <v>0</v>
      </c>
      <c r="K401" s="2">
        <v>738.95</v>
      </c>
      <c r="L401" s="2">
        <v>595.53</v>
      </c>
      <c r="M401" s="4">
        <v>1492.28</v>
      </c>
      <c r="N401" s="2">
        <v>0</v>
      </c>
      <c r="O401" s="4">
        <v>1324.72</v>
      </c>
      <c r="P401" s="4">
        <v>25775.200000000001</v>
      </c>
      <c r="Q401" s="4">
        <v>51049.27</v>
      </c>
      <c r="R401" s="4">
        <v>40564.019999999997</v>
      </c>
      <c r="S401" s="4">
        <v>16617.29</v>
      </c>
      <c r="T401" s="4">
        <v>3003.57</v>
      </c>
      <c r="U401" s="2">
        <v>0</v>
      </c>
      <c r="V401" s="2">
        <v>0</v>
      </c>
      <c r="W401" s="2">
        <v>0</v>
      </c>
      <c r="X401" s="4">
        <v>1923.46</v>
      </c>
      <c r="Y401" s="4">
        <v>42532.07</v>
      </c>
      <c r="Z401" s="4">
        <v>281175.74</v>
      </c>
      <c r="AA401" s="4">
        <v>317941</v>
      </c>
      <c r="AB401" s="4">
        <v>202208.3</v>
      </c>
      <c r="AC401" s="4">
        <v>129564.31</v>
      </c>
      <c r="AD401" s="4">
        <v>260797.98</v>
      </c>
      <c r="AE401" s="2">
        <v>0</v>
      </c>
      <c r="AF401" s="4">
        <v>136754.76</v>
      </c>
      <c r="AG401" s="2">
        <v>0.13</v>
      </c>
      <c r="AH401" s="4">
        <v>283546.38</v>
      </c>
      <c r="AI401" s="2">
        <v>0</v>
      </c>
      <c r="AJ401" s="2">
        <v>0</v>
      </c>
      <c r="AK401" s="4">
        <v>861444.69</v>
      </c>
      <c r="AL401" s="2">
        <v>0</v>
      </c>
      <c r="AM401" s="4">
        <v>16621.080000000002</v>
      </c>
      <c r="AN401" s="3">
        <f t="shared" si="24"/>
        <v>959003.95000000007</v>
      </c>
      <c r="AO401">
        <f t="shared" si="25"/>
        <v>1374476.93</v>
      </c>
      <c r="AP401">
        <f t="shared" si="26"/>
        <v>1298367.04</v>
      </c>
      <c r="AQ401" s="3">
        <f t="shared" si="27"/>
        <v>3631847.92</v>
      </c>
    </row>
    <row r="402" spans="1:43" x14ac:dyDescent="0.25">
      <c r="A402" s="2">
        <v>6</v>
      </c>
      <c r="B402" s="2">
        <v>2021</v>
      </c>
      <c r="C402" s="2">
        <v>4</v>
      </c>
      <c r="D402" s="4">
        <v>117592.21</v>
      </c>
      <c r="E402" s="4">
        <v>283078.13</v>
      </c>
      <c r="F402" s="4">
        <v>550126</v>
      </c>
      <c r="G402" s="2">
        <v>406.47</v>
      </c>
      <c r="H402" s="4">
        <v>1081.56</v>
      </c>
      <c r="I402" s="2">
        <v>82.56</v>
      </c>
      <c r="J402" s="2">
        <v>0</v>
      </c>
      <c r="K402" s="2">
        <v>886.29</v>
      </c>
      <c r="L402" s="2">
        <v>554.51</v>
      </c>
      <c r="M402" s="4">
        <v>1901.91</v>
      </c>
      <c r="N402" s="2">
        <v>0</v>
      </c>
      <c r="O402" s="4">
        <v>1326.28</v>
      </c>
      <c r="P402" s="4">
        <v>23958.17</v>
      </c>
      <c r="Q402" s="4">
        <v>49213.67</v>
      </c>
      <c r="R402" s="4">
        <v>39138.959999999999</v>
      </c>
      <c r="S402" s="4">
        <v>18670.45</v>
      </c>
      <c r="T402" s="2">
        <v>0</v>
      </c>
      <c r="U402" s="2">
        <v>0</v>
      </c>
      <c r="V402" s="2">
        <v>0</v>
      </c>
      <c r="W402" s="2">
        <v>0</v>
      </c>
      <c r="X402" s="4">
        <v>2049.8200000000002</v>
      </c>
      <c r="Y402" s="4">
        <v>39342.410000000003</v>
      </c>
      <c r="Z402" s="4">
        <v>282455.49</v>
      </c>
      <c r="AA402" s="4">
        <v>316667.49</v>
      </c>
      <c r="AB402" s="4">
        <v>200966.72</v>
      </c>
      <c r="AC402" s="4">
        <v>130170.75</v>
      </c>
      <c r="AD402" s="4">
        <v>327249.2</v>
      </c>
      <c r="AE402" s="2">
        <v>0</v>
      </c>
      <c r="AF402" s="4">
        <v>123421.14</v>
      </c>
      <c r="AG402" s="2">
        <v>0</v>
      </c>
      <c r="AH402" s="4">
        <v>214374.92</v>
      </c>
      <c r="AI402" s="2">
        <v>0</v>
      </c>
      <c r="AJ402" s="2">
        <v>0</v>
      </c>
      <c r="AK402" s="4">
        <v>956082.56</v>
      </c>
      <c r="AL402" s="2">
        <v>0</v>
      </c>
      <c r="AM402" s="4">
        <v>14940.19</v>
      </c>
      <c r="AN402" s="3">
        <f t="shared" si="24"/>
        <v>955709.64000000025</v>
      </c>
      <c r="AO402">
        <f t="shared" si="25"/>
        <v>1431209.41</v>
      </c>
      <c r="AP402">
        <f t="shared" si="26"/>
        <v>1308818.81</v>
      </c>
      <c r="AQ402" s="3">
        <f t="shared" si="27"/>
        <v>3695737.8600000003</v>
      </c>
    </row>
    <row r="403" spans="1:43" x14ac:dyDescent="0.25">
      <c r="A403" s="2">
        <v>6</v>
      </c>
      <c r="B403" s="2">
        <v>2021</v>
      </c>
      <c r="C403" s="2">
        <v>5</v>
      </c>
      <c r="D403" s="4">
        <v>114370.78</v>
      </c>
      <c r="E403" s="4">
        <v>271131.32</v>
      </c>
      <c r="F403" s="4">
        <v>529161</v>
      </c>
      <c r="G403" s="2">
        <v>454.29</v>
      </c>
      <c r="H403" s="2">
        <v>935.27</v>
      </c>
      <c r="I403" s="2">
        <v>82.56</v>
      </c>
      <c r="J403" s="2">
        <v>0</v>
      </c>
      <c r="K403" s="2">
        <v>669.53</v>
      </c>
      <c r="L403" s="2">
        <v>462.82</v>
      </c>
      <c r="M403" s="4">
        <v>1493.54</v>
      </c>
      <c r="N403" s="2">
        <v>0</v>
      </c>
      <c r="O403" s="4">
        <v>1322.35</v>
      </c>
      <c r="P403" s="4">
        <v>22103.89</v>
      </c>
      <c r="Q403" s="4">
        <v>47152.91</v>
      </c>
      <c r="R403" s="4">
        <v>32622.17</v>
      </c>
      <c r="S403" s="4">
        <v>15185.13</v>
      </c>
      <c r="T403" s="2">
        <v>0</v>
      </c>
      <c r="U403" s="4">
        <v>4684.8</v>
      </c>
      <c r="V403" s="2">
        <v>0</v>
      </c>
      <c r="W403" s="2">
        <v>0</v>
      </c>
      <c r="X403" s="4">
        <v>1940.69</v>
      </c>
      <c r="Y403" s="4">
        <v>35362.730000000003</v>
      </c>
      <c r="Z403" s="4">
        <v>251470.37</v>
      </c>
      <c r="AA403" s="4">
        <v>279013.3</v>
      </c>
      <c r="AB403" s="4">
        <v>177501.97</v>
      </c>
      <c r="AC403" s="4">
        <v>115167.81</v>
      </c>
      <c r="AD403" s="4">
        <v>245861.1</v>
      </c>
      <c r="AE403" s="2">
        <v>449.53</v>
      </c>
      <c r="AF403" s="4">
        <v>122034.38</v>
      </c>
      <c r="AG403" s="2">
        <v>995.41</v>
      </c>
      <c r="AH403" s="4">
        <v>283569.18</v>
      </c>
      <c r="AI403" s="2">
        <v>0</v>
      </c>
      <c r="AJ403" s="2">
        <v>0</v>
      </c>
      <c r="AK403" s="4">
        <v>837426.84</v>
      </c>
      <c r="AL403" s="2">
        <v>0</v>
      </c>
      <c r="AM403" s="4">
        <v>13848.46</v>
      </c>
      <c r="AN403" s="3">
        <f t="shared" si="24"/>
        <v>918761.1100000001</v>
      </c>
      <c r="AO403">
        <f t="shared" si="25"/>
        <v>1229389.2200000002</v>
      </c>
      <c r="AP403">
        <f t="shared" si="26"/>
        <v>1258323.7999999998</v>
      </c>
      <c r="AQ403" s="3">
        <f t="shared" si="27"/>
        <v>3406474.13</v>
      </c>
    </row>
    <row r="404" spans="1:43" x14ac:dyDescent="0.25">
      <c r="A404" s="2">
        <v>6</v>
      </c>
      <c r="B404" s="2">
        <v>2021</v>
      </c>
      <c r="C404" s="2">
        <v>6</v>
      </c>
      <c r="D404" s="4">
        <v>113655.93</v>
      </c>
      <c r="E404" s="4">
        <v>269724.05</v>
      </c>
      <c r="F404" s="4">
        <v>532649.94999999995</v>
      </c>
      <c r="G404" s="2">
        <v>430.38</v>
      </c>
      <c r="H404" s="2">
        <v>954.63</v>
      </c>
      <c r="I404" s="2">
        <v>83.38</v>
      </c>
      <c r="J404" s="2">
        <v>0</v>
      </c>
      <c r="K404" s="2">
        <v>553.80999999999995</v>
      </c>
      <c r="L404" s="2">
        <v>581.12</v>
      </c>
      <c r="M404" s="4">
        <v>1397.49</v>
      </c>
      <c r="N404" s="2">
        <v>0</v>
      </c>
      <c r="O404" s="4">
        <v>1537.24</v>
      </c>
      <c r="P404" s="4">
        <v>21115.18</v>
      </c>
      <c r="Q404" s="4">
        <v>42455.94</v>
      </c>
      <c r="R404" s="4">
        <v>29777.35</v>
      </c>
      <c r="S404" s="4">
        <v>14543.11</v>
      </c>
      <c r="T404" s="2">
        <v>0</v>
      </c>
      <c r="U404" s="2">
        <v>-385.4</v>
      </c>
      <c r="V404" s="2">
        <v>0</v>
      </c>
      <c r="W404" s="2">
        <v>0</v>
      </c>
      <c r="X404" s="4">
        <v>2668.98</v>
      </c>
      <c r="Y404" s="4">
        <v>32228.080000000002</v>
      </c>
      <c r="Z404" s="4">
        <v>252764.1</v>
      </c>
      <c r="AA404" s="4">
        <v>271285.62</v>
      </c>
      <c r="AB404" s="4">
        <v>179349.77</v>
      </c>
      <c r="AC404" s="4">
        <v>115541.05</v>
      </c>
      <c r="AD404" s="4">
        <v>285924.65999999997</v>
      </c>
      <c r="AE404" s="2">
        <v>0</v>
      </c>
      <c r="AF404" s="4">
        <v>115130.72</v>
      </c>
      <c r="AG404" s="4">
        <v>1477.51</v>
      </c>
      <c r="AH404" s="4">
        <v>253042.07</v>
      </c>
      <c r="AI404" s="2">
        <v>0</v>
      </c>
      <c r="AJ404" s="2">
        <v>0</v>
      </c>
      <c r="AK404" s="4">
        <v>853237.79</v>
      </c>
      <c r="AL404" s="2">
        <v>0</v>
      </c>
      <c r="AM404" s="4">
        <v>10676.33</v>
      </c>
      <c r="AN404" s="3">
        <f t="shared" si="24"/>
        <v>920030.74</v>
      </c>
      <c r="AO404">
        <f t="shared" si="25"/>
        <v>1248805.68</v>
      </c>
      <c r="AP404">
        <f t="shared" si="26"/>
        <v>1233564.4200000002</v>
      </c>
      <c r="AQ404" s="3">
        <f t="shared" si="27"/>
        <v>3402400.84</v>
      </c>
    </row>
    <row r="405" spans="1:43" x14ac:dyDescent="0.25">
      <c r="A405" s="2">
        <v>6</v>
      </c>
      <c r="B405" s="2">
        <v>2021</v>
      </c>
      <c r="C405" s="2">
        <v>7</v>
      </c>
      <c r="D405" s="4">
        <v>134777.9</v>
      </c>
      <c r="E405" s="4">
        <v>318342.34000000003</v>
      </c>
      <c r="F405" s="4">
        <v>424120.96</v>
      </c>
      <c r="G405" s="2">
        <v>430.38</v>
      </c>
      <c r="H405" s="4">
        <v>2519.44</v>
      </c>
      <c r="I405" s="2">
        <v>0</v>
      </c>
      <c r="J405" s="2">
        <v>210</v>
      </c>
      <c r="K405" s="2">
        <v>601.16</v>
      </c>
      <c r="L405" s="4">
        <v>1400.77</v>
      </c>
      <c r="M405" s="2">
        <v>0</v>
      </c>
      <c r="N405" s="2">
        <v>0</v>
      </c>
      <c r="O405" s="4">
        <v>1356.86</v>
      </c>
      <c r="P405" s="4">
        <v>23778.04</v>
      </c>
      <c r="Q405" s="4">
        <v>39603.58</v>
      </c>
      <c r="R405" s="4">
        <v>26045.71</v>
      </c>
      <c r="S405" s="4">
        <v>13486.18</v>
      </c>
      <c r="T405" s="2">
        <v>0</v>
      </c>
      <c r="U405" s="2">
        <v>0</v>
      </c>
      <c r="V405" s="2">
        <v>0</v>
      </c>
      <c r="W405" s="2">
        <v>0</v>
      </c>
      <c r="X405" s="4">
        <v>1905.01</v>
      </c>
      <c r="Y405" s="4">
        <v>37826.51</v>
      </c>
      <c r="Z405" s="4">
        <v>255803.76</v>
      </c>
      <c r="AA405" s="4">
        <v>252427.79</v>
      </c>
      <c r="AB405" s="4">
        <v>156507.60999999999</v>
      </c>
      <c r="AC405" s="4">
        <v>74666.44</v>
      </c>
      <c r="AD405" s="4">
        <v>294740.07</v>
      </c>
      <c r="AE405" s="2">
        <v>0</v>
      </c>
      <c r="AF405" s="4">
        <v>112193.53</v>
      </c>
      <c r="AG405" s="4">
        <v>1763.71</v>
      </c>
      <c r="AH405" s="4">
        <v>253631.67</v>
      </c>
      <c r="AI405" s="2">
        <v>0</v>
      </c>
      <c r="AJ405" s="2">
        <v>0</v>
      </c>
      <c r="AK405" s="4">
        <v>788972.96</v>
      </c>
      <c r="AL405" s="2">
        <v>0</v>
      </c>
      <c r="AM405" s="4">
        <v>12099.14</v>
      </c>
      <c r="AN405" s="3">
        <f t="shared" si="24"/>
        <v>882402.95</v>
      </c>
      <c r="AO405">
        <f t="shared" si="25"/>
        <v>1178147.56</v>
      </c>
      <c r="AP405">
        <f t="shared" si="26"/>
        <v>1168661.01</v>
      </c>
      <c r="AQ405" s="3">
        <f t="shared" si="27"/>
        <v>3229211.52</v>
      </c>
    </row>
    <row r="406" spans="1:43" x14ac:dyDescent="0.25">
      <c r="A406" s="2">
        <v>6</v>
      </c>
      <c r="B406" s="2">
        <v>2021</v>
      </c>
      <c r="C406" s="2">
        <v>8</v>
      </c>
      <c r="D406" s="4">
        <v>135290.5</v>
      </c>
      <c r="E406" s="4">
        <v>317101.90000000002</v>
      </c>
      <c r="F406" s="4">
        <v>429888.06</v>
      </c>
      <c r="G406" s="2">
        <v>430.38</v>
      </c>
      <c r="H406" s="4">
        <v>2401.9499999999998</v>
      </c>
      <c r="I406" s="2">
        <v>0</v>
      </c>
      <c r="J406" s="4">
        <v>22470.240000000002</v>
      </c>
      <c r="K406" s="2">
        <v>-132.16</v>
      </c>
      <c r="L406" s="4">
        <v>1403.91</v>
      </c>
      <c r="M406" s="2">
        <v>0</v>
      </c>
      <c r="N406" s="2">
        <v>0</v>
      </c>
      <c r="O406" s="4">
        <v>1358.42</v>
      </c>
      <c r="P406" s="4">
        <v>23683.71</v>
      </c>
      <c r="Q406" s="4">
        <v>37817.43</v>
      </c>
      <c r="R406" s="4">
        <v>27487.58</v>
      </c>
      <c r="S406" s="4">
        <v>13117.48</v>
      </c>
      <c r="T406" s="2">
        <v>0</v>
      </c>
      <c r="U406" s="2">
        <v>0</v>
      </c>
      <c r="V406" s="2">
        <v>0</v>
      </c>
      <c r="W406" s="2">
        <v>0</v>
      </c>
      <c r="X406" s="4">
        <v>1925.33</v>
      </c>
      <c r="Y406" s="4">
        <v>38271.68</v>
      </c>
      <c r="Z406" s="4">
        <v>257805.38</v>
      </c>
      <c r="AA406" s="4">
        <v>254786.34</v>
      </c>
      <c r="AB406" s="4">
        <v>158763.48000000001</v>
      </c>
      <c r="AC406" s="4">
        <v>72746.98</v>
      </c>
      <c r="AD406" s="4">
        <v>292490.09000000003</v>
      </c>
      <c r="AE406" s="2">
        <v>0</v>
      </c>
      <c r="AF406" s="4">
        <v>114866.34</v>
      </c>
      <c r="AG406" s="2">
        <v>234.36</v>
      </c>
      <c r="AH406" s="4">
        <v>245921.35</v>
      </c>
      <c r="AI406" s="2">
        <v>0</v>
      </c>
      <c r="AJ406" s="2">
        <v>0</v>
      </c>
      <c r="AK406" s="4">
        <v>761553.72</v>
      </c>
      <c r="AL406" s="2">
        <v>0</v>
      </c>
      <c r="AM406" s="4">
        <v>12593.54</v>
      </c>
      <c r="AN406" s="3">
        <f t="shared" si="24"/>
        <v>908854.77999999991</v>
      </c>
      <c r="AO406">
        <f t="shared" si="25"/>
        <v>1180253.8999999999</v>
      </c>
      <c r="AP406">
        <f t="shared" si="26"/>
        <v>1135169.31</v>
      </c>
      <c r="AQ406" s="3">
        <f t="shared" si="27"/>
        <v>3224277.9899999998</v>
      </c>
    </row>
    <row r="407" spans="1:43" x14ac:dyDescent="0.25">
      <c r="A407" s="2">
        <v>6</v>
      </c>
      <c r="B407" s="2">
        <v>2021</v>
      </c>
      <c r="C407" s="2">
        <v>9</v>
      </c>
      <c r="D407" s="4">
        <v>134535.37</v>
      </c>
      <c r="E407" s="4">
        <v>318647.15999999997</v>
      </c>
      <c r="F407" s="4">
        <v>441282.67</v>
      </c>
      <c r="G407" s="2">
        <v>430.38</v>
      </c>
      <c r="H407" s="4">
        <v>2610.7199999999998</v>
      </c>
      <c r="I407" s="2">
        <v>0</v>
      </c>
      <c r="J407" s="4">
        <v>34020.720000000001</v>
      </c>
      <c r="K407" s="2">
        <v>471.27</v>
      </c>
      <c r="L407" s="4">
        <v>1205.48</v>
      </c>
      <c r="M407" s="2">
        <v>0</v>
      </c>
      <c r="N407" s="2">
        <v>0</v>
      </c>
      <c r="O407" s="4">
        <v>1357.91</v>
      </c>
      <c r="P407" s="4">
        <v>23503.78</v>
      </c>
      <c r="Q407" s="4">
        <v>36585.019999999997</v>
      </c>
      <c r="R407" s="4">
        <v>27760.95</v>
      </c>
      <c r="S407" s="4">
        <v>14460.33</v>
      </c>
      <c r="T407" s="2">
        <v>534.04</v>
      </c>
      <c r="U407" s="4">
        <v>1722.16</v>
      </c>
      <c r="V407" s="2">
        <v>0</v>
      </c>
      <c r="W407" s="2">
        <v>0</v>
      </c>
      <c r="X407" s="4">
        <v>1863.67</v>
      </c>
      <c r="Y407" s="4">
        <v>39189.57</v>
      </c>
      <c r="Z407" s="4">
        <v>255254.97</v>
      </c>
      <c r="AA407" s="4">
        <v>250662.86</v>
      </c>
      <c r="AB407" s="4">
        <v>148885.17000000001</v>
      </c>
      <c r="AC407" s="4">
        <v>72921.710000000006</v>
      </c>
      <c r="AD407" s="4">
        <v>290076.09999999998</v>
      </c>
      <c r="AE407" s="2">
        <v>0</v>
      </c>
      <c r="AF407" s="4">
        <v>109452.94</v>
      </c>
      <c r="AG407" s="2">
        <v>0.19</v>
      </c>
      <c r="AH407" s="4">
        <v>257626.86</v>
      </c>
      <c r="AI407" s="2">
        <v>0</v>
      </c>
      <c r="AJ407" s="2">
        <v>0</v>
      </c>
      <c r="AK407" s="4">
        <v>746949.62</v>
      </c>
      <c r="AL407" s="2">
        <v>0</v>
      </c>
      <c r="AM407" s="4">
        <v>11441.54</v>
      </c>
      <c r="AN407" s="3">
        <f t="shared" si="24"/>
        <v>933203.7699999999</v>
      </c>
      <c r="AO407">
        <f t="shared" si="25"/>
        <v>1164778.24</v>
      </c>
      <c r="AP407">
        <f t="shared" si="26"/>
        <v>1125471.1499999999</v>
      </c>
      <c r="AQ407" s="3">
        <f t="shared" si="27"/>
        <v>3223453.1599999997</v>
      </c>
    </row>
    <row r="408" spans="1:43" x14ac:dyDescent="0.25">
      <c r="A408" s="2">
        <v>6</v>
      </c>
      <c r="B408" s="2">
        <v>2021</v>
      </c>
      <c r="C408" s="2">
        <v>10</v>
      </c>
      <c r="D408" s="4">
        <v>135020.01999999999</v>
      </c>
      <c r="E408" s="4">
        <v>319768.44</v>
      </c>
      <c r="F408" s="4">
        <v>460900.36</v>
      </c>
      <c r="G408" s="2">
        <v>430.38</v>
      </c>
      <c r="H408" s="4">
        <v>2945.5</v>
      </c>
      <c r="I408" s="2">
        <v>0</v>
      </c>
      <c r="J408" s="2">
        <v>-207.72</v>
      </c>
      <c r="K408" s="2">
        <v>479.67</v>
      </c>
      <c r="L408" s="4">
        <v>1356.48</v>
      </c>
      <c r="M408" s="2">
        <v>0</v>
      </c>
      <c r="N408" s="2">
        <v>0</v>
      </c>
      <c r="O408" s="4">
        <v>1355.46</v>
      </c>
      <c r="P408" s="4">
        <v>23571.7</v>
      </c>
      <c r="Q408" s="4">
        <v>36471.589999999997</v>
      </c>
      <c r="R408" s="4">
        <v>28011.03</v>
      </c>
      <c r="S408" s="4">
        <v>14134.4</v>
      </c>
      <c r="T408" s="2">
        <v>0</v>
      </c>
      <c r="U408" s="2">
        <v>0</v>
      </c>
      <c r="V408" s="2">
        <v>0</v>
      </c>
      <c r="W408" s="2">
        <v>0</v>
      </c>
      <c r="X408" s="4">
        <v>1801.09</v>
      </c>
      <c r="Y408" s="4">
        <v>41573.370000000003</v>
      </c>
      <c r="Z408" s="4">
        <v>258630.87</v>
      </c>
      <c r="AA408" s="4">
        <v>256461.79</v>
      </c>
      <c r="AB408" s="4">
        <v>167047.04999999999</v>
      </c>
      <c r="AC408" s="4">
        <v>76471.8</v>
      </c>
      <c r="AD408" s="4">
        <v>298831.42</v>
      </c>
      <c r="AE408" s="2">
        <v>0</v>
      </c>
      <c r="AF408" s="4">
        <v>119786.96</v>
      </c>
      <c r="AG408" s="4">
        <v>2854.57</v>
      </c>
      <c r="AH408" s="4">
        <v>266387.45</v>
      </c>
      <c r="AI408" s="2">
        <v>0</v>
      </c>
      <c r="AJ408" s="2">
        <v>0</v>
      </c>
      <c r="AK408" s="4">
        <v>772720.39</v>
      </c>
      <c r="AL408" s="2">
        <v>0</v>
      </c>
      <c r="AM408" s="4">
        <v>13086.5</v>
      </c>
      <c r="AN408" s="3">
        <f t="shared" si="24"/>
        <v>920693.13</v>
      </c>
      <c r="AO408">
        <f t="shared" si="25"/>
        <v>1204361.57</v>
      </c>
      <c r="AP408">
        <f t="shared" si="26"/>
        <v>1174835.8700000001</v>
      </c>
      <c r="AQ408" s="3">
        <f t="shared" si="27"/>
        <v>3299890.5700000003</v>
      </c>
    </row>
    <row r="409" spans="1:43" x14ac:dyDescent="0.25">
      <c r="A409" s="2">
        <v>6</v>
      </c>
      <c r="B409" s="2">
        <v>2021</v>
      </c>
      <c r="C409" s="2">
        <v>11</v>
      </c>
      <c r="D409" s="4">
        <v>135980.92000000001</v>
      </c>
      <c r="E409" s="4">
        <v>324524.84999999998</v>
      </c>
      <c r="F409" s="4">
        <v>482536.29</v>
      </c>
      <c r="G409" s="2">
        <v>430.38</v>
      </c>
      <c r="H409" s="4">
        <v>3167.44</v>
      </c>
      <c r="I409" s="2">
        <v>0</v>
      </c>
      <c r="J409" s="4">
        <v>1891.61</v>
      </c>
      <c r="K409" s="2">
        <v>506.77</v>
      </c>
      <c r="L409" s="4">
        <v>1435.55</v>
      </c>
      <c r="M409" s="2">
        <v>0</v>
      </c>
      <c r="N409" s="2">
        <v>0</v>
      </c>
      <c r="O409" s="4">
        <v>1352.92</v>
      </c>
      <c r="P409" s="4">
        <v>25142.78</v>
      </c>
      <c r="Q409" s="4">
        <v>41130.86</v>
      </c>
      <c r="R409" s="4">
        <v>32570.83</v>
      </c>
      <c r="S409" s="4">
        <v>18878.2</v>
      </c>
      <c r="T409" s="2">
        <v>0</v>
      </c>
      <c r="U409" s="4">
        <v>3434.09</v>
      </c>
      <c r="V409" s="2">
        <v>0</v>
      </c>
      <c r="W409" s="2">
        <v>0</v>
      </c>
      <c r="X409" s="4">
        <v>1809.21</v>
      </c>
      <c r="Y409" s="4">
        <v>65279.1</v>
      </c>
      <c r="Z409" s="4">
        <v>268544.48</v>
      </c>
      <c r="AA409" s="4">
        <v>277371.73</v>
      </c>
      <c r="AB409" s="4">
        <v>195588.59</v>
      </c>
      <c r="AC409" s="4">
        <v>77554.41</v>
      </c>
      <c r="AD409" s="4">
        <v>313452.87</v>
      </c>
      <c r="AE409" s="2">
        <v>456.73</v>
      </c>
      <c r="AF409" s="4">
        <v>125860.58</v>
      </c>
      <c r="AG409" s="4">
        <v>5509.82</v>
      </c>
      <c r="AH409" s="4">
        <v>224026.11</v>
      </c>
      <c r="AI409" s="2">
        <v>0</v>
      </c>
      <c r="AJ409" s="2">
        <v>0</v>
      </c>
      <c r="AK409" s="4">
        <v>710104.64</v>
      </c>
      <c r="AL409" s="2">
        <v>0</v>
      </c>
      <c r="AM409" s="4">
        <v>16215.95</v>
      </c>
      <c r="AN409" s="3">
        <f t="shared" si="24"/>
        <v>950473.81</v>
      </c>
      <c r="AO409">
        <f t="shared" si="25"/>
        <v>1322110.0699999998</v>
      </c>
      <c r="AP409">
        <f t="shared" si="26"/>
        <v>1082173.8299999998</v>
      </c>
      <c r="AQ409" s="3">
        <f t="shared" si="27"/>
        <v>3354757.71</v>
      </c>
    </row>
    <row r="410" spans="1:43" x14ac:dyDescent="0.25">
      <c r="A410" s="2">
        <v>6</v>
      </c>
      <c r="B410" s="2">
        <v>2021</v>
      </c>
      <c r="C410" s="2">
        <v>12</v>
      </c>
      <c r="D410" s="4">
        <v>139280.62</v>
      </c>
      <c r="E410" s="4">
        <v>340792.5</v>
      </c>
      <c r="F410" s="4">
        <v>534168.97</v>
      </c>
      <c r="G410" s="2">
        <v>430.38</v>
      </c>
      <c r="H410" s="4">
        <v>3559.86</v>
      </c>
      <c r="I410" s="2">
        <v>0</v>
      </c>
      <c r="J410" s="4">
        <v>1034.3800000000001</v>
      </c>
      <c r="K410" s="2">
        <v>919.26</v>
      </c>
      <c r="L410" s="4">
        <v>1289.8499999999999</v>
      </c>
      <c r="M410" s="2">
        <v>0</v>
      </c>
      <c r="N410" s="2">
        <v>0</v>
      </c>
      <c r="O410" s="4">
        <v>1351.9</v>
      </c>
      <c r="P410" s="4">
        <v>27876</v>
      </c>
      <c r="Q410" s="4">
        <v>46170.36</v>
      </c>
      <c r="R410" s="4">
        <v>36968.339999999997</v>
      </c>
      <c r="S410" s="4">
        <v>24709.58</v>
      </c>
      <c r="T410" s="2">
        <v>670</v>
      </c>
      <c r="U410" s="2">
        <v>0</v>
      </c>
      <c r="V410" s="2">
        <v>0</v>
      </c>
      <c r="W410" s="2">
        <v>0</v>
      </c>
      <c r="X410" s="4">
        <v>1853.21</v>
      </c>
      <c r="Y410" s="4">
        <v>57631.8</v>
      </c>
      <c r="Z410" s="4">
        <v>292352.12</v>
      </c>
      <c r="AA410" s="4">
        <v>309075.71999999997</v>
      </c>
      <c r="AB410" s="4">
        <v>189390.85</v>
      </c>
      <c r="AC410" s="4">
        <v>67264.98</v>
      </c>
      <c r="AD410" s="4">
        <v>307142.06</v>
      </c>
      <c r="AE410" s="2">
        <v>0</v>
      </c>
      <c r="AF410" s="4">
        <v>115985.02</v>
      </c>
      <c r="AG410" s="4">
        <v>1072.06</v>
      </c>
      <c r="AH410" s="4">
        <v>268554.71999999997</v>
      </c>
      <c r="AI410" s="2">
        <v>0</v>
      </c>
      <c r="AJ410" s="2">
        <v>0</v>
      </c>
      <c r="AK410" s="4">
        <v>602247.56000000006</v>
      </c>
      <c r="AL410" s="2">
        <v>0</v>
      </c>
      <c r="AM410" s="4">
        <v>16119.37</v>
      </c>
      <c r="AN410" s="3">
        <f t="shared" si="24"/>
        <v>1021475.82</v>
      </c>
      <c r="AO410">
        <f t="shared" si="25"/>
        <v>1362456.9200000002</v>
      </c>
      <c r="AP410">
        <f t="shared" si="26"/>
        <v>1003978.7300000001</v>
      </c>
      <c r="AQ410" s="3">
        <f t="shared" si="27"/>
        <v>3387911.47</v>
      </c>
    </row>
    <row r="411" spans="1:43" x14ac:dyDescent="0.25">
      <c r="A411" s="2">
        <v>8</v>
      </c>
      <c r="B411" s="2">
        <v>2021</v>
      </c>
      <c r="C411" s="2">
        <v>1</v>
      </c>
      <c r="D411" s="4">
        <v>25256.5</v>
      </c>
      <c r="E411" s="4">
        <v>61196.37</v>
      </c>
      <c r="F411" s="4">
        <v>26027.1</v>
      </c>
      <c r="G411" s="2">
        <v>217.05</v>
      </c>
      <c r="H411" s="2">
        <v>556.66999999999996</v>
      </c>
      <c r="I411" s="2">
        <v>0</v>
      </c>
      <c r="J411" s="2">
        <v>0</v>
      </c>
      <c r="K411" s="2">
        <v>0</v>
      </c>
      <c r="L411" s="4">
        <v>2062.1799999999998</v>
      </c>
      <c r="M411" s="2">
        <v>0</v>
      </c>
      <c r="N411" s="2">
        <v>0</v>
      </c>
      <c r="O411" s="2">
        <v>810</v>
      </c>
      <c r="P411" s="4">
        <v>6621.72</v>
      </c>
      <c r="Q411" s="4">
        <v>8043.3</v>
      </c>
      <c r="R411" s="4">
        <v>4207.33</v>
      </c>
      <c r="S411" s="4">
        <v>1330.77</v>
      </c>
      <c r="T411" s="4">
        <v>1342.69</v>
      </c>
      <c r="U411" s="4">
        <v>11354.66</v>
      </c>
      <c r="V411" s="2">
        <v>0</v>
      </c>
      <c r="W411" s="2">
        <v>0</v>
      </c>
      <c r="X411" s="2">
        <v>45</v>
      </c>
      <c r="Y411" s="4">
        <v>4806.6899999999996</v>
      </c>
      <c r="Z411" s="4">
        <v>57451.02</v>
      </c>
      <c r="AA411" s="4">
        <v>64944.23</v>
      </c>
      <c r="AB411" s="4">
        <v>50114.26</v>
      </c>
      <c r="AC411" s="4">
        <v>49872.9</v>
      </c>
      <c r="AD411" s="4">
        <v>85454.27</v>
      </c>
      <c r="AE411" s="2">
        <v>0</v>
      </c>
      <c r="AF411" s="4">
        <v>45004.72</v>
      </c>
      <c r="AG411" s="2">
        <v>0</v>
      </c>
      <c r="AH411" s="2">
        <v>0</v>
      </c>
      <c r="AI411" s="2">
        <v>0</v>
      </c>
      <c r="AJ411" s="2">
        <v>0</v>
      </c>
      <c r="AK411" s="4">
        <v>77750</v>
      </c>
      <c r="AL411" s="2">
        <v>0</v>
      </c>
      <c r="AM411" s="2">
        <v>0</v>
      </c>
      <c r="AN411" s="3">
        <f t="shared" si="24"/>
        <v>115315.87</v>
      </c>
      <c r="AO411">
        <f t="shared" si="25"/>
        <v>346398.84</v>
      </c>
      <c r="AP411">
        <f t="shared" si="26"/>
        <v>122754.72</v>
      </c>
      <c r="AQ411" s="3">
        <f t="shared" si="27"/>
        <v>584469.43000000005</v>
      </c>
    </row>
    <row r="412" spans="1:43" x14ac:dyDescent="0.25">
      <c r="A412" s="2">
        <v>8</v>
      </c>
      <c r="B412" s="2">
        <v>2021</v>
      </c>
      <c r="C412" s="2">
        <v>2</v>
      </c>
      <c r="D412" s="4">
        <v>24932.53</v>
      </c>
      <c r="E412" s="4">
        <v>59069.42</v>
      </c>
      <c r="F412" s="4">
        <v>25794.720000000001</v>
      </c>
      <c r="G412" s="2">
        <v>193.77</v>
      </c>
      <c r="H412" s="2">
        <v>454.81</v>
      </c>
      <c r="I412" s="2">
        <v>0</v>
      </c>
      <c r="J412" s="2">
        <v>0</v>
      </c>
      <c r="K412" s="2">
        <v>0</v>
      </c>
      <c r="L412" s="4">
        <v>1583.22</v>
      </c>
      <c r="M412" s="2">
        <v>0</v>
      </c>
      <c r="N412" s="2">
        <v>0</v>
      </c>
      <c r="O412" s="2">
        <v>836.19</v>
      </c>
      <c r="P412" s="4">
        <v>6556.1</v>
      </c>
      <c r="Q412" s="4">
        <v>7095.05</v>
      </c>
      <c r="R412" s="4">
        <v>5071.47</v>
      </c>
      <c r="S412" s="4">
        <v>1576</v>
      </c>
      <c r="T412" s="2">
        <v>0</v>
      </c>
      <c r="U412" s="4">
        <v>11900.5</v>
      </c>
      <c r="V412" s="2">
        <v>0</v>
      </c>
      <c r="W412" s="2">
        <v>0</v>
      </c>
      <c r="X412" s="2">
        <v>45</v>
      </c>
      <c r="Y412" s="4">
        <v>5359.43</v>
      </c>
      <c r="Z412" s="4">
        <v>53708.81</v>
      </c>
      <c r="AA412" s="4">
        <v>58436.98</v>
      </c>
      <c r="AB412" s="4">
        <v>37300.21</v>
      </c>
      <c r="AC412" s="4">
        <v>51004.15</v>
      </c>
      <c r="AD412" s="4">
        <v>80924.11</v>
      </c>
      <c r="AE412" s="2">
        <v>0</v>
      </c>
      <c r="AF412" s="4">
        <v>42188.73</v>
      </c>
      <c r="AG412" s="2">
        <v>0</v>
      </c>
      <c r="AH412" s="2">
        <v>0</v>
      </c>
      <c r="AI412" s="2">
        <v>0</v>
      </c>
      <c r="AJ412" s="2">
        <v>0</v>
      </c>
      <c r="AK412" s="4">
        <v>77750</v>
      </c>
      <c r="AL412" s="2">
        <v>0</v>
      </c>
      <c r="AM412" s="2">
        <v>0</v>
      </c>
      <c r="AN412" s="3">
        <f t="shared" si="24"/>
        <v>112028.47</v>
      </c>
      <c r="AO412">
        <f t="shared" si="25"/>
        <v>319814</v>
      </c>
      <c r="AP412">
        <f t="shared" si="26"/>
        <v>119938.73000000001</v>
      </c>
      <c r="AQ412" s="3">
        <f t="shared" si="27"/>
        <v>551781.19999999995</v>
      </c>
    </row>
    <row r="413" spans="1:43" x14ac:dyDescent="0.25">
      <c r="A413" s="2">
        <v>8</v>
      </c>
      <c r="B413" s="2">
        <v>2021</v>
      </c>
      <c r="C413" s="2">
        <v>3</v>
      </c>
      <c r="D413" s="4">
        <v>24670.37</v>
      </c>
      <c r="E413" s="4">
        <v>55981.54</v>
      </c>
      <c r="F413" s="4">
        <v>24219.97</v>
      </c>
      <c r="G413" s="2">
        <v>207.27</v>
      </c>
      <c r="H413" s="2">
        <v>322.56</v>
      </c>
      <c r="I413" s="2">
        <v>0</v>
      </c>
      <c r="J413" s="2">
        <v>0</v>
      </c>
      <c r="K413" s="2">
        <v>0</v>
      </c>
      <c r="L413" s="4">
        <v>1235.5999999999999</v>
      </c>
      <c r="M413" s="2">
        <v>0</v>
      </c>
      <c r="N413" s="2">
        <v>0</v>
      </c>
      <c r="O413" s="2">
        <v>810</v>
      </c>
      <c r="P413" s="4">
        <v>6398.69</v>
      </c>
      <c r="Q413" s="4">
        <v>7080.02</v>
      </c>
      <c r="R413" s="4">
        <v>3467.8</v>
      </c>
      <c r="S413" s="4">
        <v>1692.42</v>
      </c>
      <c r="T413" s="2">
        <v>0</v>
      </c>
      <c r="U413" s="4">
        <v>2083.52</v>
      </c>
      <c r="V413" s="2">
        <v>0</v>
      </c>
      <c r="W413" s="2">
        <v>0</v>
      </c>
      <c r="X413" s="2">
        <v>45</v>
      </c>
      <c r="Y413" s="4">
        <v>5131.4799999999996</v>
      </c>
      <c r="Z413" s="4">
        <v>53106.54</v>
      </c>
      <c r="AA413" s="4">
        <v>56661.23</v>
      </c>
      <c r="AB413" s="4">
        <v>40817.480000000003</v>
      </c>
      <c r="AC413" s="4">
        <v>50461.09</v>
      </c>
      <c r="AD413" s="4">
        <v>94550.16</v>
      </c>
      <c r="AE413" s="2">
        <v>0</v>
      </c>
      <c r="AF413" s="4">
        <v>47304.29</v>
      </c>
      <c r="AG413" s="2">
        <v>0</v>
      </c>
      <c r="AH413" s="2">
        <v>0</v>
      </c>
      <c r="AI413" s="2">
        <v>0</v>
      </c>
      <c r="AJ413" s="2">
        <v>0</v>
      </c>
      <c r="AK413" s="4">
        <v>52402.05</v>
      </c>
      <c r="AL413" s="2">
        <v>0</v>
      </c>
      <c r="AM413" s="2">
        <v>0</v>
      </c>
      <c r="AN413" s="3">
        <f t="shared" si="24"/>
        <v>106637.31000000001</v>
      </c>
      <c r="AO413">
        <f t="shared" si="25"/>
        <v>322305.43000000005</v>
      </c>
      <c r="AP413">
        <f t="shared" si="26"/>
        <v>99706.34</v>
      </c>
      <c r="AQ413" s="3">
        <f t="shared" si="27"/>
        <v>528649.08000000007</v>
      </c>
    </row>
    <row r="414" spans="1:43" x14ac:dyDescent="0.25">
      <c r="A414" s="2">
        <v>8</v>
      </c>
      <c r="B414" s="2">
        <v>2021</v>
      </c>
      <c r="C414" s="2">
        <v>4</v>
      </c>
      <c r="D414" s="4">
        <v>24247.85</v>
      </c>
      <c r="E414" s="4">
        <v>55145.5</v>
      </c>
      <c r="F414" s="4">
        <v>25009.439999999999</v>
      </c>
      <c r="G414" s="2">
        <v>195.03</v>
      </c>
      <c r="H414" s="2">
        <v>225.09</v>
      </c>
      <c r="I414" s="2">
        <v>0</v>
      </c>
      <c r="J414" s="2">
        <v>0</v>
      </c>
      <c r="K414" s="2">
        <v>0</v>
      </c>
      <c r="L414" s="2">
        <v>875.5</v>
      </c>
      <c r="M414" s="2">
        <v>0</v>
      </c>
      <c r="N414" s="2">
        <v>0</v>
      </c>
      <c r="O414" s="2">
        <v>817.28</v>
      </c>
      <c r="P414" s="4">
        <v>6206.15</v>
      </c>
      <c r="Q414" s="4">
        <v>6937.48</v>
      </c>
      <c r="R414" s="4">
        <v>4415.75</v>
      </c>
      <c r="S414" s="4">
        <v>1654.85</v>
      </c>
      <c r="T414" s="2">
        <v>0</v>
      </c>
      <c r="U414" s="4">
        <v>1993.86</v>
      </c>
      <c r="V414" s="2">
        <v>0</v>
      </c>
      <c r="W414" s="2">
        <v>0</v>
      </c>
      <c r="X414" s="2">
        <v>45</v>
      </c>
      <c r="Y414" s="4">
        <v>4860.87</v>
      </c>
      <c r="Z414" s="4">
        <v>52873.120000000003</v>
      </c>
      <c r="AA414" s="4">
        <v>58184.06</v>
      </c>
      <c r="AB414" s="4">
        <v>44212.19</v>
      </c>
      <c r="AC414" s="4">
        <v>49169.33</v>
      </c>
      <c r="AD414" s="4">
        <v>98270.36</v>
      </c>
      <c r="AE414" s="2">
        <v>0</v>
      </c>
      <c r="AF414" s="4">
        <v>43248.02</v>
      </c>
      <c r="AG414" s="2">
        <v>0</v>
      </c>
      <c r="AH414" s="2">
        <v>0</v>
      </c>
      <c r="AI414" s="2">
        <v>0</v>
      </c>
      <c r="AJ414" s="2">
        <v>0</v>
      </c>
      <c r="AK414" s="4">
        <v>41750</v>
      </c>
      <c r="AL414" s="2">
        <v>0</v>
      </c>
      <c r="AM414" s="2">
        <v>0</v>
      </c>
      <c r="AN414" s="3">
        <f t="shared" si="24"/>
        <v>105698.41</v>
      </c>
      <c r="AO414">
        <f t="shared" si="25"/>
        <v>329640.3</v>
      </c>
      <c r="AP414">
        <f t="shared" si="26"/>
        <v>84998.01999999999</v>
      </c>
      <c r="AQ414" s="3">
        <f t="shared" si="27"/>
        <v>520336.73</v>
      </c>
    </row>
    <row r="415" spans="1:43" x14ac:dyDescent="0.25">
      <c r="A415" s="2">
        <v>8</v>
      </c>
      <c r="B415" s="2">
        <v>2021</v>
      </c>
      <c r="C415" s="2">
        <v>5</v>
      </c>
      <c r="D415" s="4">
        <v>23851.43</v>
      </c>
      <c r="E415" s="4">
        <v>54355.8</v>
      </c>
      <c r="F415" s="4">
        <v>24815.7</v>
      </c>
      <c r="G415" s="2">
        <v>191.28</v>
      </c>
      <c r="H415" s="2">
        <v>138.16</v>
      </c>
      <c r="I415" s="2">
        <v>0</v>
      </c>
      <c r="J415" s="2">
        <v>0</v>
      </c>
      <c r="K415" s="2">
        <v>0</v>
      </c>
      <c r="L415" s="2">
        <v>621.21</v>
      </c>
      <c r="M415" s="2">
        <v>0</v>
      </c>
      <c r="N415" s="2">
        <v>0</v>
      </c>
      <c r="O415" s="2">
        <v>810</v>
      </c>
      <c r="P415" s="4">
        <v>6013.61</v>
      </c>
      <c r="Q415" s="4">
        <v>7368.53</v>
      </c>
      <c r="R415" s="4">
        <v>4450.8599999999997</v>
      </c>
      <c r="S415" s="4">
        <v>1749.51</v>
      </c>
      <c r="T415" s="2">
        <v>0</v>
      </c>
      <c r="U415" s="4">
        <v>11883.99</v>
      </c>
      <c r="V415" s="2">
        <v>0</v>
      </c>
      <c r="W415" s="2">
        <v>0</v>
      </c>
      <c r="X415" s="2">
        <v>45</v>
      </c>
      <c r="Y415" s="4">
        <v>4750.75</v>
      </c>
      <c r="Z415" s="4">
        <v>51314.39</v>
      </c>
      <c r="AA415" s="4">
        <v>53285.4</v>
      </c>
      <c r="AB415" s="4">
        <v>43604.54</v>
      </c>
      <c r="AC415" s="4">
        <v>43583.72</v>
      </c>
      <c r="AD415" s="4">
        <v>84711.52</v>
      </c>
      <c r="AE415" s="2">
        <v>0</v>
      </c>
      <c r="AF415" s="4">
        <v>45005.04</v>
      </c>
      <c r="AG415" s="2">
        <v>0</v>
      </c>
      <c r="AH415" s="2">
        <v>0</v>
      </c>
      <c r="AI415" s="2">
        <v>0</v>
      </c>
      <c r="AJ415" s="2">
        <v>0</v>
      </c>
      <c r="AK415" s="4">
        <v>41750</v>
      </c>
      <c r="AL415" s="2">
        <v>0</v>
      </c>
      <c r="AM415" s="2">
        <v>0</v>
      </c>
      <c r="AN415" s="3">
        <f t="shared" si="24"/>
        <v>103973.58000000002</v>
      </c>
      <c r="AO415">
        <f t="shared" si="25"/>
        <v>313571.82</v>
      </c>
      <c r="AP415">
        <f t="shared" si="26"/>
        <v>86755.040000000008</v>
      </c>
      <c r="AQ415" s="3">
        <f t="shared" si="27"/>
        <v>504300.44000000006</v>
      </c>
    </row>
    <row r="416" spans="1:43" x14ac:dyDescent="0.25">
      <c r="A416" s="2">
        <v>8</v>
      </c>
      <c r="B416" s="2">
        <v>2021</v>
      </c>
      <c r="C416" s="2">
        <v>6</v>
      </c>
      <c r="D416" s="4">
        <v>23630.85</v>
      </c>
      <c r="E416" s="4">
        <v>53466.94</v>
      </c>
      <c r="F416" s="4">
        <v>24047.8</v>
      </c>
      <c r="G416" s="2">
        <v>191.28</v>
      </c>
      <c r="H416" s="2">
        <v>98.58</v>
      </c>
      <c r="I416" s="2">
        <v>0</v>
      </c>
      <c r="J416" s="2">
        <v>0</v>
      </c>
      <c r="K416" s="2">
        <v>0</v>
      </c>
      <c r="L416" s="2">
        <v>329.97</v>
      </c>
      <c r="M416" s="2">
        <v>0</v>
      </c>
      <c r="N416" s="2">
        <v>0</v>
      </c>
      <c r="O416" s="2">
        <v>810</v>
      </c>
      <c r="P416" s="4">
        <v>6033.93</v>
      </c>
      <c r="Q416" s="4">
        <v>6514.24</v>
      </c>
      <c r="R416" s="4">
        <v>4198.88</v>
      </c>
      <c r="S416" s="4">
        <v>1754.65</v>
      </c>
      <c r="T416" s="2">
        <v>0</v>
      </c>
      <c r="U416" s="4">
        <v>3127.03</v>
      </c>
      <c r="V416" s="2">
        <v>0</v>
      </c>
      <c r="W416" s="2">
        <v>0</v>
      </c>
      <c r="X416" s="2">
        <v>45</v>
      </c>
      <c r="Y416" s="4">
        <v>4078.49</v>
      </c>
      <c r="Z416" s="4">
        <v>48435.48</v>
      </c>
      <c r="AA416" s="4">
        <v>52894.59</v>
      </c>
      <c r="AB416" s="4">
        <v>40921.589999999997</v>
      </c>
      <c r="AC416" s="4">
        <v>38790.449999999997</v>
      </c>
      <c r="AD416" s="4">
        <v>152232.1</v>
      </c>
      <c r="AE416" s="2">
        <v>0</v>
      </c>
      <c r="AF416" s="4">
        <v>42495.66</v>
      </c>
      <c r="AG416" s="2">
        <v>0</v>
      </c>
      <c r="AH416" s="2">
        <v>0</v>
      </c>
      <c r="AI416" s="2">
        <v>0</v>
      </c>
      <c r="AJ416" s="2">
        <v>0</v>
      </c>
      <c r="AK416" s="4">
        <v>-17585</v>
      </c>
      <c r="AL416" s="2">
        <v>0</v>
      </c>
      <c r="AM416" s="2">
        <v>0</v>
      </c>
      <c r="AN416" s="3">
        <f t="shared" si="24"/>
        <v>101765.42000000001</v>
      </c>
      <c r="AO416">
        <f t="shared" si="25"/>
        <v>359836.43000000005</v>
      </c>
      <c r="AP416">
        <f t="shared" si="26"/>
        <v>24910.660000000003</v>
      </c>
      <c r="AQ416" s="3">
        <f t="shared" si="27"/>
        <v>486512.51000000013</v>
      </c>
    </row>
    <row r="417" spans="1:43" x14ac:dyDescent="0.25">
      <c r="A417" s="2">
        <v>8</v>
      </c>
      <c r="B417" s="2">
        <v>2021</v>
      </c>
      <c r="C417" s="2">
        <v>7</v>
      </c>
      <c r="D417" s="4">
        <v>24862.639999999999</v>
      </c>
      <c r="E417" s="4">
        <v>51722.82</v>
      </c>
      <c r="F417" s="4">
        <v>23990.74</v>
      </c>
      <c r="G417" s="2">
        <v>191.28</v>
      </c>
      <c r="H417" s="2">
        <v>189.12</v>
      </c>
      <c r="I417" s="2">
        <v>0</v>
      </c>
      <c r="J417" s="2">
        <v>0</v>
      </c>
      <c r="K417" s="2">
        <v>0</v>
      </c>
      <c r="L417" s="2">
        <v>347.35</v>
      </c>
      <c r="M417" s="2">
        <v>0</v>
      </c>
      <c r="N417" s="2">
        <v>0</v>
      </c>
      <c r="O417" s="2">
        <v>815.71</v>
      </c>
      <c r="P417" s="4">
        <v>6023.04</v>
      </c>
      <c r="Q417" s="4">
        <v>7052.83</v>
      </c>
      <c r="R417" s="4">
        <v>5835.23</v>
      </c>
      <c r="S417" s="4">
        <v>5933.49</v>
      </c>
      <c r="T417" s="2">
        <v>0</v>
      </c>
      <c r="U417" s="4">
        <v>3511.65</v>
      </c>
      <c r="V417" s="2">
        <v>0</v>
      </c>
      <c r="W417" s="2">
        <v>0</v>
      </c>
      <c r="X417" s="2">
        <v>45</v>
      </c>
      <c r="Y417" s="4">
        <v>4961.46</v>
      </c>
      <c r="Z417" s="4">
        <v>49855.67</v>
      </c>
      <c r="AA417" s="4">
        <v>54178.14</v>
      </c>
      <c r="AB417" s="4">
        <v>39117.08</v>
      </c>
      <c r="AC417" s="4">
        <v>40625.230000000003</v>
      </c>
      <c r="AD417" s="4">
        <v>106903.84</v>
      </c>
      <c r="AE417" s="2">
        <v>0</v>
      </c>
      <c r="AF417" s="4">
        <v>43529.599999999999</v>
      </c>
      <c r="AG417" s="2">
        <v>0</v>
      </c>
      <c r="AH417" s="2">
        <v>0</v>
      </c>
      <c r="AI417" s="2">
        <v>0</v>
      </c>
      <c r="AJ417" s="2">
        <v>0</v>
      </c>
      <c r="AK417" s="4">
        <v>101085</v>
      </c>
      <c r="AL417" s="2">
        <v>0</v>
      </c>
      <c r="AM417" s="2">
        <v>0</v>
      </c>
      <c r="AN417" s="3">
        <f t="shared" si="24"/>
        <v>101303.95</v>
      </c>
      <c r="AO417">
        <f t="shared" si="25"/>
        <v>324858.37</v>
      </c>
      <c r="AP417">
        <f t="shared" si="26"/>
        <v>144614.6</v>
      </c>
      <c r="AQ417" s="3">
        <f t="shared" si="27"/>
        <v>570776.92000000004</v>
      </c>
    </row>
    <row r="418" spans="1:43" x14ac:dyDescent="0.25">
      <c r="A418" s="2">
        <v>8</v>
      </c>
      <c r="B418" s="2">
        <v>2021</v>
      </c>
      <c r="C418" s="2">
        <v>8</v>
      </c>
      <c r="D418" s="4">
        <v>24972.95</v>
      </c>
      <c r="E418" s="4">
        <v>51544.43</v>
      </c>
      <c r="F418" s="4">
        <v>23661.439999999999</v>
      </c>
      <c r="G418" s="2">
        <v>191.28</v>
      </c>
      <c r="H418" s="2">
        <v>174.61</v>
      </c>
      <c r="I418" s="2">
        <v>0</v>
      </c>
      <c r="J418" s="2">
        <v>0</v>
      </c>
      <c r="K418" s="2">
        <v>0</v>
      </c>
      <c r="L418" s="2">
        <v>272.70999999999998</v>
      </c>
      <c r="M418" s="2">
        <v>0</v>
      </c>
      <c r="N418" s="2">
        <v>0</v>
      </c>
      <c r="O418" s="2">
        <v>810</v>
      </c>
      <c r="P418" s="4">
        <v>5907.86</v>
      </c>
      <c r="Q418" s="4">
        <v>7008.41</v>
      </c>
      <c r="R418" s="4">
        <v>5477.1</v>
      </c>
      <c r="S418" s="2">
        <v>463.13</v>
      </c>
      <c r="T418" s="2">
        <v>0</v>
      </c>
      <c r="U418" s="4">
        <v>3544.27</v>
      </c>
      <c r="V418" s="2">
        <v>0</v>
      </c>
      <c r="W418" s="2">
        <v>0</v>
      </c>
      <c r="X418" s="2">
        <v>45</v>
      </c>
      <c r="Y418" s="4">
        <v>5107.04</v>
      </c>
      <c r="Z418" s="4">
        <v>46333.74</v>
      </c>
      <c r="AA418" s="4">
        <v>48220.84</v>
      </c>
      <c r="AB418" s="4">
        <v>43302.68</v>
      </c>
      <c r="AC418" s="4">
        <v>43957.5</v>
      </c>
      <c r="AD418" s="4">
        <v>96880.19</v>
      </c>
      <c r="AE418" s="2">
        <v>0</v>
      </c>
      <c r="AF418" s="4">
        <v>36684.93</v>
      </c>
      <c r="AG418" s="2">
        <v>0</v>
      </c>
      <c r="AH418" s="2">
        <v>0</v>
      </c>
      <c r="AI418" s="2">
        <v>0</v>
      </c>
      <c r="AJ418" s="2">
        <v>0</v>
      </c>
      <c r="AK418" s="4">
        <v>41750</v>
      </c>
      <c r="AL418" s="2">
        <v>0</v>
      </c>
      <c r="AM418" s="2">
        <v>0</v>
      </c>
      <c r="AN418" s="3">
        <f t="shared" si="24"/>
        <v>100817.42000000001</v>
      </c>
      <c r="AO418">
        <f t="shared" si="25"/>
        <v>307057.76</v>
      </c>
      <c r="AP418">
        <f t="shared" si="26"/>
        <v>78434.929999999993</v>
      </c>
      <c r="AQ418" s="3">
        <f t="shared" si="27"/>
        <v>486310.11000000004</v>
      </c>
    </row>
    <row r="419" spans="1:43" x14ac:dyDescent="0.25">
      <c r="A419" s="2">
        <v>8</v>
      </c>
      <c r="B419" s="2">
        <v>2021</v>
      </c>
      <c r="C419" s="2">
        <v>9</v>
      </c>
      <c r="D419" s="4">
        <v>24735.41</v>
      </c>
      <c r="E419" s="4">
        <v>51993.64</v>
      </c>
      <c r="F419" s="4">
        <v>24102.84</v>
      </c>
      <c r="G419" s="2">
        <v>191.28</v>
      </c>
      <c r="H419" s="2">
        <v>185.49</v>
      </c>
      <c r="I419" s="2">
        <v>0</v>
      </c>
      <c r="J419" s="2">
        <v>0</v>
      </c>
      <c r="K419" s="2">
        <v>0</v>
      </c>
      <c r="L419" s="2">
        <v>298.38</v>
      </c>
      <c r="M419" s="2">
        <v>0</v>
      </c>
      <c r="N419" s="2">
        <v>0</v>
      </c>
      <c r="O419" s="2">
        <v>810</v>
      </c>
      <c r="P419" s="4">
        <v>6124.36</v>
      </c>
      <c r="Q419" s="4">
        <v>7258.08</v>
      </c>
      <c r="R419" s="4">
        <v>5509.92</v>
      </c>
      <c r="S419" s="2">
        <v>581.88</v>
      </c>
      <c r="T419" s="2">
        <v>0</v>
      </c>
      <c r="U419" s="4">
        <v>4569.97</v>
      </c>
      <c r="V419" s="2">
        <v>0</v>
      </c>
      <c r="W419" s="2">
        <v>0</v>
      </c>
      <c r="X419" s="2">
        <v>45</v>
      </c>
      <c r="Y419" s="4">
        <v>5893.72</v>
      </c>
      <c r="Z419" s="4">
        <v>47731.24</v>
      </c>
      <c r="AA419" s="4">
        <v>49733.71</v>
      </c>
      <c r="AB419" s="4">
        <v>41028.550000000003</v>
      </c>
      <c r="AC419" s="4">
        <v>37076.89</v>
      </c>
      <c r="AD419" s="4">
        <v>78470.06</v>
      </c>
      <c r="AE419" s="2">
        <v>0</v>
      </c>
      <c r="AF419" s="4">
        <v>51016.53</v>
      </c>
      <c r="AG419" s="2">
        <v>0</v>
      </c>
      <c r="AH419" s="2">
        <v>0</v>
      </c>
      <c r="AI419" s="2">
        <v>0</v>
      </c>
      <c r="AJ419" s="2">
        <v>0</v>
      </c>
      <c r="AK419" s="4">
        <v>41750</v>
      </c>
      <c r="AL419" s="2">
        <v>0</v>
      </c>
      <c r="AM419" s="2">
        <v>0</v>
      </c>
      <c r="AN419" s="3">
        <f t="shared" si="24"/>
        <v>101507.04000000001</v>
      </c>
      <c r="AO419">
        <f t="shared" si="25"/>
        <v>284833.38</v>
      </c>
      <c r="AP419">
        <f t="shared" si="26"/>
        <v>92766.53</v>
      </c>
      <c r="AQ419" s="3">
        <f t="shared" si="27"/>
        <v>479106.95000000007</v>
      </c>
    </row>
    <row r="420" spans="1:43" x14ac:dyDescent="0.25">
      <c r="A420" s="2">
        <v>8</v>
      </c>
      <c r="B420" s="2">
        <v>2021</v>
      </c>
      <c r="C420" s="2">
        <v>10</v>
      </c>
      <c r="D420" s="4">
        <v>24822.02</v>
      </c>
      <c r="E420" s="4">
        <v>51090.78</v>
      </c>
      <c r="F420" s="4">
        <v>24316.25</v>
      </c>
      <c r="G420" s="2">
        <v>191.28</v>
      </c>
      <c r="H420" s="2">
        <v>178.2</v>
      </c>
      <c r="I420" s="2">
        <v>0</v>
      </c>
      <c r="J420" s="2">
        <v>0</v>
      </c>
      <c r="K420" s="2">
        <v>0</v>
      </c>
      <c r="L420" s="2">
        <v>413.83</v>
      </c>
      <c r="M420" s="2">
        <v>0</v>
      </c>
      <c r="N420" s="2">
        <v>0</v>
      </c>
      <c r="O420" s="2">
        <v>810</v>
      </c>
      <c r="P420" s="4">
        <v>5847.09</v>
      </c>
      <c r="Q420" s="4">
        <v>7557.34</v>
      </c>
      <c r="R420" s="4">
        <v>5510.08</v>
      </c>
      <c r="S420" s="2">
        <v>474.76</v>
      </c>
      <c r="T420" s="2">
        <v>0</v>
      </c>
      <c r="U420" s="4">
        <v>17812.560000000001</v>
      </c>
      <c r="V420" s="2">
        <v>0</v>
      </c>
      <c r="W420" s="2">
        <v>0</v>
      </c>
      <c r="X420" s="2">
        <v>45</v>
      </c>
      <c r="Y420" s="4">
        <v>6131.36</v>
      </c>
      <c r="Z420" s="4">
        <v>46491.06</v>
      </c>
      <c r="AA420" s="4">
        <v>50413.73</v>
      </c>
      <c r="AB420" s="4">
        <v>41155.96</v>
      </c>
      <c r="AC420" s="4">
        <v>38727.53</v>
      </c>
      <c r="AD420" s="4">
        <v>99057.26</v>
      </c>
      <c r="AE420" s="4">
        <v>4701.42</v>
      </c>
      <c r="AF420" s="4">
        <v>40323.58</v>
      </c>
      <c r="AG420" s="2">
        <v>0</v>
      </c>
      <c r="AH420" s="2">
        <v>0</v>
      </c>
      <c r="AI420" s="2">
        <v>0</v>
      </c>
      <c r="AJ420" s="2">
        <v>0</v>
      </c>
      <c r="AK420" s="4">
        <v>41750</v>
      </c>
      <c r="AL420" s="2">
        <v>0</v>
      </c>
      <c r="AM420" s="2">
        <v>0</v>
      </c>
      <c r="AN420" s="3">
        <f t="shared" si="24"/>
        <v>101012.36</v>
      </c>
      <c r="AO420">
        <f t="shared" si="25"/>
        <v>320033.73</v>
      </c>
      <c r="AP420">
        <f t="shared" si="26"/>
        <v>86775</v>
      </c>
      <c r="AQ420" s="3">
        <f t="shared" si="27"/>
        <v>507821.08999999997</v>
      </c>
    </row>
    <row r="421" spans="1:43" x14ac:dyDescent="0.25">
      <c r="A421" s="2">
        <v>8</v>
      </c>
      <c r="B421" s="2">
        <v>2021</v>
      </c>
      <c r="C421" s="2">
        <v>11</v>
      </c>
      <c r="D421" s="4">
        <v>25064.44</v>
      </c>
      <c r="E421" s="4">
        <v>52376.84</v>
      </c>
      <c r="F421" s="4">
        <v>24442.78</v>
      </c>
      <c r="G421" s="2">
        <v>200.68</v>
      </c>
      <c r="H421" s="2">
        <v>315.31</v>
      </c>
      <c r="I421" s="2">
        <v>0</v>
      </c>
      <c r="J421" s="2">
        <v>0</v>
      </c>
      <c r="K421" s="2">
        <v>0</v>
      </c>
      <c r="L421" s="4">
        <v>1159.76</v>
      </c>
      <c r="M421" s="2">
        <v>0</v>
      </c>
      <c r="N421" s="2">
        <v>0</v>
      </c>
      <c r="O421" s="2">
        <v>810</v>
      </c>
      <c r="P421" s="4">
        <v>5986.87</v>
      </c>
      <c r="Q421" s="4">
        <v>6409.12</v>
      </c>
      <c r="R421" s="4">
        <v>5559.12</v>
      </c>
      <c r="S421" s="2">
        <v>0</v>
      </c>
      <c r="T421" s="2">
        <v>0</v>
      </c>
      <c r="U421" s="2">
        <v>548.03</v>
      </c>
      <c r="V421" s="2">
        <v>0</v>
      </c>
      <c r="W421" s="2">
        <v>0</v>
      </c>
      <c r="X421" s="2">
        <v>45</v>
      </c>
      <c r="Y421" s="4">
        <v>6271.68</v>
      </c>
      <c r="Z421" s="4">
        <v>49031.33</v>
      </c>
      <c r="AA421" s="4">
        <v>50994.97</v>
      </c>
      <c r="AB421" s="4">
        <v>45274.83</v>
      </c>
      <c r="AC421" s="4">
        <v>36878.879999999997</v>
      </c>
      <c r="AD421" s="4">
        <v>102180.68</v>
      </c>
      <c r="AE421" s="2">
        <v>0</v>
      </c>
      <c r="AF421" s="4">
        <v>48798.41</v>
      </c>
      <c r="AG421" s="2">
        <v>0</v>
      </c>
      <c r="AH421" s="2">
        <v>0</v>
      </c>
      <c r="AI421" s="2">
        <v>0</v>
      </c>
      <c r="AJ421" s="2">
        <v>0</v>
      </c>
      <c r="AK421" s="4">
        <v>41750</v>
      </c>
      <c r="AL421" s="2">
        <v>0</v>
      </c>
      <c r="AM421" s="2">
        <v>0</v>
      </c>
      <c r="AN421" s="3">
        <f t="shared" si="24"/>
        <v>103559.80999999998</v>
      </c>
      <c r="AO421">
        <f t="shared" si="25"/>
        <v>309990.51</v>
      </c>
      <c r="AP421">
        <f t="shared" si="26"/>
        <v>90548.41</v>
      </c>
      <c r="AQ421" s="3">
        <f t="shared" si="27"/>
        <v>504098.73</v>
      </c>
    </row>
    <row r="422" spans="1:43" x14ac:dyDescent="0.25">
      <c r="A422" s="2">
        <v>8</v>
      </c>
      <c r="B422" s="2">
        <v>2021</v>
      </c>
      <c r="C422" s="2">
        <v>12</v>
      </c>
      <c r="D422" s="4">
        <v>26303.33</v>
      </c>
      <c r="E422" s="4">
        <v>55330.07</v>
      </c>
      <c r="F422" s="4">
        <v>26639.200000000001</v>
      </c>
      <c r="G422" s="2">
        <v>197.22</v>
      </c>
      <c r="H422" s="2">
        <v>501.45</v>
      </c>
      <c r="I422" s="2">
        <v>0</v>
      </c>
      <c r="J422" s="2">
        <v>0</v>
      </c>
      <c r="K422" s="2">
        <v>0</v>
      </c>
      <c r="L422" s="4">
        <v>1438.77</v>
      </c>
      <c r="M422" s="2">
        <v>0</v>
      </c>
      <c r="N422" s="2">
        <v>0</v>
      </c>
      <c r="O422" s="2">
        <v>810</v>
      </c>
      <c r="P422" s="4">
        <v>6286.31</v>
      </c>
      <c r="Q422" s="4">
        <v>8367.34</v>
      </c>
      <c r="R422" s="4">
        <v>6466.85</v>
      </c>
      <c r="S422" s="2">
        <v>0</v>
      </c>
      <c r="T422" s="2">
        <v>0</v>
      </c>
      <c r="U422" s="2">
        <v>406.51</v>
      </c>
      <c r="V422" s="2">
        <v>0</v>
      </c>
      <c r="W422" s="2">
        <v>0</v>
      </c>
      <c r="X422" s="2">
        <v>45</v>
      </c>
      <c r="Y422" s="4">
        <v>6818.87</v>
      </c>
      <c r="Z422" s="4">
        <v>55429.64</v>
      </c>
      <c r="AA422" s="4">
        <v>59919.59</v>
      </c>
      <c r="AB422" s="4">
        <v>43620.88</v>
      </c>
      <c r="AC422" s="4">
        <v>39857.78</v>
      </c>
      <c r="AD422" s="4">
        <v>91689.82</v>
      </c>
      <c r="AE422" s="4">
        <v>3535.43</v>
      </c>
      <c r="AF422" s="4">
        <v>51389.3</v>
      </c>
      <c r="AG422" s="2">
        <v>0</v>
      </c>
      <c r="AH422" s="2">
        <v>0</v>
      </c>
      <c r="AI422" s="2">
        <v>0</v>
      </c>
      <c r="AJ422" s="2">
        <v>0</v>
      </c>
      <c r="AK422" s="4">
        <v>41750</v>
      </c>
      <c r="AL422" s="2">
        <v>0</v>
      </c>
      <c r="AM422" s="2">
        <v>0</v>
      </c>
      <c r="AN422" s="3">
        <f t="shared" si="24"/>
        <v>110410.04</v>
      </c>
      <c r="AO422">
        <f t="shared" si="25"/>
        <v>319718.58999999997</v>
      </c>
      <c r="AP422">
        <f t="shared" si="26"/>
        <v>96674.73000000001</v>
      </c>
      <c r="AQ422" s="3">
        <f t="shared" si="27"/>
        <v>526803.36</v>
      </c>
    </row>
    <row r="423" spans="1:43" x14ac:dyDescent="0.25">
      <c r="A423" s="2">
        <v>9</v>
      </c>
      <c r="B423" s="2">
        <v>2021</v>
      </c>
      <c r="C423" s="2">
        <v>1</v>
      </c>
      <c r="D423" s="4">
        <v>29556.51</v>
      </c>
      <c r="E423" s="4">
        <v>102307.76</v>
      </c>
      <c r="F423" s="4">
        <v>53718.43</v>
      </c>
      <c r="G423" s="2">
        <v>393.51</v>
      </c>
      <c r="H423" s="4">
        <v>1012.75</v>
      </c>
      <c r="I423" s="2">
        <v>0</v>
      </c>
      <c r="J423" s="2">
        <v>0</v>
      </c>
      <c r="K423" s="4">
        <v>2518.52</v>
      </c>
      <c r="L423" s="4">
        <v>4018.99</v>
      </c>
      <c r="M423" s="4">
        <v>3365.14</v>
      </c>
      <c r="N423" s="2">
        <v>0</v>
      </c>
      <c r="O423" s="4">
        <v>1595.2</v>
      </c>
      <c r="P423" s="4">
        <v>19215.22</v>
      </c>
      <c r="Q423" s="4">
        <v>20745.37</v>
      </c>
      <c r="R423" s="4">
        <v>14043.75</v>
      </c>
      <c r="S423" s="2">
        <v>158.72999999999999</v>
      </c>
      <c r="T423" s="2">
        <v>0</v>
      </c>
      <c r="U423" s="2">
        <v>0</v>
      </c>
      <c r="V423" s="2">
        <v>0</v>
      </c>
      <c r="W423" s="2">
        <v>0</v>
      </c>
      <c r="X423" s="4">
        <v>6572.09</v>
      </c>
      <c r="Y423" s="4">
        <v>9847.07</v>
      </c>
      <c r="Z423" s="4">
        <v>96074.83</v>
      </c>
      <c r="AA423" s="4">
        <v>137093.79999999999</v>
      </c>
      <c r="AB423" s="4">
        <v>51226.71</v>
      </c>
      <c r="AC423" s="4">
        <v>56686.19</v>
      </c>
      <c r="AD423" s="4">
        <v>42528.34</v>
      </c>
      <c r="AE423" s="2">
        <v>0</v>
      </c>
      <c r="AF423" s="2">
        <v>0</v>
      </c>
      <c r="AG423" s="2">
        <v>0</v>
      </c>
      <c r="AH423" s="2">
        <v>0</v>
      </c>
      <c r="AI423" s="2">
        <v>0</v>
      </c>
      <c r="AJ423" s="2">
        <v>0</v>
      </c>
      <c r="AK423" s="2">
        <v>0</v>
      </c>
      <c r="AL423" s="2">
        <v>0</v>
      </c>
      <c r="AM423" s="2">
        <v>0</v>
      </c>
      <c r="AN423" s="3">
        <f t="shared" si="24"/>
        <v>196891.61</v>
      </c>
      <c r="AO423">
        <f t="shared" si="25"/>
        <v>455787.30000000005</v>
      </c>
      <c r="AP423">
        <f t="shared" si="26"/>
        <v>0</v>
      </c>
      <c r="AQ423" s="3">
        <f t="shared" si="27"/>
        <v>652678.91</v>
      </c>
    </row>
    <row r="424" spans="1:43" x14ac:dyDescent="0.25">
      <c r="A424" s="2">
        <v>9</v>
      </c>
      <c r="B424" s="2">
        <v>2021</v>
      </c>
      <c r="C424" s="2">
        <v>2</v>
      </c>
      <c r="D424" s="4">
        <v>28635.55</v>
      </c>
      <c r="E424" s="4">
        <v>98337.3</v>
      </c>
      <c r="F424" s="4">
        <v>51906.97</v>
      </c>
      <c r="G424" s="2">
        <v>362.3</v>
      </c>
      <c r="H424" s="2">
        <v>817.78</v>
      </c>
      <c r="I424" s="2">
        <v>0</v>
      </c>
      <c r="J424" s="2">
        <v>0</v>
      </c>
      <c r="K424" s="4">
        <v>2056.4299999999998</v>
      </c>
      <c r="L424" s="4">
        <v>3766.74</v>
      </c>
      <c r="M424" s="4">
        <v>3193.03</v>
      </c>
      <c r="N424" s="2">
        <v>0</v>
      </c>
      <c r="O424" s="4">
        <v>2349.04</v>
      </c>
      <c r="P424" s="4">
        <v>18256.830000000002</v>
      </c>
      <c r="Q424" s="4">
        <v>21131.41</v>
      </c>
      <c r="R424" s="4">
        <v>14538.36</v>
      </c>
      <c r="S424" s="2">
        <v>0</v>
      </c>
      <c r="T424" s="2">
        <v>0</v>
      </c>
      <c r="U424" s="2">
        <v>0</v>
      </c>
      <c r="V424" s="2">
        <v>0</v>
      </c>
      <c r="W424" s="2">
        <v>0</v>
      </c>
      <c r="X424" s="4">
        <v>4775.13</v>
      </c>
      <c r="Y424" s="4">
        <v>10139.25</v>
      </c>
      <c r="Z424" s="4">
        <v>91866.72</v>
      </c>
      <c r="AA424" s="4">
        <v>125685.13</v>
      </c>
      <c r="AB424" s="4">
        <v>48548.639999999999</v>
      </c>
      <c r="AC424" s="4">
        <v>59376.36</v>
      </c>
      <c r="AD424" s="4">
        <v>34718.44</v>
      </c>
      <c r="AE424" s="2">
        <v>0</v>
      </c>
      <c r="AF424" s="2">
        <v>0</v>
      </c>
      <c r="AG424" s="2">
        <v>0</v>
      </c>
      <c r="AH424" s="2">
        <v>0</v>
      </c>
      <c r="AI424" s="2">
        <v>0</v>
      </c>
      <c r="AJ424" s="2">
        <v>0</v>
      </c>
      <c r="AK424" s="2">
        <v>0</v>
      </c>
      <c r="AL424" s="2">
        <v>0</v>
      </c>
      <c r="AM424" s="2">
        <v>0</v>
      </c>
      <c r="AN424" s="3">
        <f t="shared" si="24"/>
        <v>189076.09999999998</v>
      </c>
      <c r="AO424">
        <f t="shared" si="25"/>
        <v>431385.31</v>
      </c>
      <c r="AP424">
        <f t="shared" si="26"/>
        <v>0</v>
      </c>
      <c r="AQ424" s="3">
        <f t="shared" si="27"/>
        <v>620461.40999999992</v>
      </c>
    </row>
    <row r="425" spans="1:43" x14ac:dyDescent="0.25">
      <c r="A425" s="2">
        <v>9</v>
      </c>
      <c r="B425" s="2">
        <v>2021</v>
      </c>
      <c r="C425" s="2">
        <v>3</v>
      </c>
      <c r="D425" s="4">
        <v>27377.59</v>
      </c>
      <c r="E425" s="4">
        <v>93878.93</v>
      </c>
      <c r="F425" s="4">
        <v>48466.69</v>
      </c>
      <c r="G425" s="2">
        <v>362.3</v>
      </c>
      <c r="H425" s="2">
        <v>521.38</v>
      </c>
      <c r="I425" s="2">
        <v>0</v>
      </c>
      <c r="J425" s="2">
        <v>0</v>
      </c>
      <c r="K425" s="4">
        <v>2609.31</v>
      </c>
      <c r="L425" s="4">
        <v>3427.54</v>
      </c>
      <c r="M425" s="4">
        <v>3098.67</v>
      </c>
      <c r="N425" s="2">
        <v>0</v>
      </c>
      <c r="O425" s="4">
        <v>2218.41</v>
      </c>
      <c r="P425" s="4">
        <v>17920.63</v>
      </c>
      <c r="Q425" s="4">
        <v>21026.48</v>
      </c>
      <c r="R425" s="4">
        <v>13862.65</v>
      </c>
      <c r="S425" s="2">
        <v>0</v>
      </c>
      <c r="T425" s="2">
        <v>0</v>
      </c>
      <c r="U425" s="2">
        <v>0</v>
      </c>
      <c r="V425" s="2">
        <v>0</v>
      </c>
      <c r="W425" s="2">
        <v>0</v>
      </c>
      <c r="X425" s="4">
        <v>4976.51</v>
      </c>
      <c r="Y425" s="4">
        <v>9435.27</v>
      </c>
      <c r="Z425" s="4">
        <v>93491.04</v>
      </c>
      <c r="AA425" s="4">
        <v>128991.63</v>
      </c>
      <c r="AB425" s="4">
        <v>43637.61</v>
      </c>
      <c r="AC425" s="4">
        <v>63013.55</v>
      </c>
      <c r="AD425" s="4">
        <v>37056.480000000003</v>
      </c>
      <c r="AE425" s="2">
        <v>0</v>
      </c>
      <c r="AF425" s="2">
        <v>0</v>
      </c>
      <c r="AG425" s="2">
        <v>0</v>
      </c>
      <c r="AH425" s="2">
        <v>0</v>
      </c>
      <c r="AI425" s="2">
        <v>0</v>
      </c>
      <c r="AJ425" s="2">
        <v>0</v>
      </c>
      <c r="AK425" s="2">
        <v>0</v>
      </c>
      <c r="AL425" s="2">
        <v>0</v>
      </c>
      <c r="AM425" s="2">
        <v>0</v>
      </c>
      <c r="AN425" s="3">
        <f t="shared" si="24"/>
        <v>179742.41</v>
      </c>
      <c r="AO425">
        <f t="shared" si="25"/>
        <v>435630.25999999995</v>
      </c>
      <c r="AP425">
        <f t="shared" si="26"/>
        <v>0</v>
      </c>
      <c r="AQ425" s="3">
        <f t="shared" si="27"/>
        <v>615372.66999999993</v>
      </c>
    </row>
    <row r="426" spans="1:43" x14ac:dyDescent="0.25">
      <c r="A426" s="2">
        <v>9</v>
      </c>
      <c r="B426" s="2">
        <v>2021</v>
      </c>
      <c r="C426" s="2">
        <v>4</v>
      </c>
      <c r="D426" s="4">
        <v>27827.279999999999</v>
      </c>
      <c r="E426" s="4">
        <v>93814.18</v>
      </c>
      <c r="F426" s="4">
        <v>47574.71</v>
      </c>
      <c r="G426" s="2">
        <v>385.94</v>
      </c>
      <c r="H426" s="2">
        <v>533.48</v>
      </c>
      <c r="I426" s="2">
        <v>0</v>
      </c>
      <c r="J426" s="2">
        <v>0</v>
      </c>
      <c r="K426" s="4">
        <v>2758.81</v>
      </c>
      <c r="L426" s="4">
        <v>3324.61</v>
      </c>
      <c r="M426" s="4">
        <v>2565.91</v>
      </c>
      <c r="N426" s="2">
        <v>0</v>
      </c>
      <c r="O426" s="4">
        <v>2380.25</v>
      </c>
      <c r="P426" s="4">
        <v>17807.509999999998</v>
      </c>
      <c r="Q426" s="4">
        <v>20846.48</v>
      </c>
      <c r="R426" s="4">
        <v>13674.19</v>
      </c>
      <c r="S426" s="2">
        <v>0</v>
      </c>
      <c r="T426" s="2">
        <v>0</v>
      </c>
      <c r="U426" s="2">
        <v>0</v>
      </c>
      <c r="V426" s="2">
        <v>0</v>
      </c>
      <c r="W426" s="2">
        <v>0</v>
      </c>
      <c r="X426" s="4">
        <v>5396.23</v>
      </c>
      <c r="Y426" s="4">
        <v>9538.2999999999993</v>
      </c>
      <c r="Z426" s="4">
        <v>94300.63</v>
      </c>
      <c r="AA426" s="4">
        <v>132385.70000000001</v>
      </c>
      <c r="AB426" s="4">
        <v>51439.62</v>
      </c>
      <c r="AC426" s="4">
        <v>64366.46</v>
      </c>
      <c r="AD426" s="4">
        <v>31937.33</v>
      </c>
      <c r="AE426" s="2">
        <v>0</v>
      </c>
      <c r="AF426" s="2">
        <v>0</v>
      </c>
      <c r="AG426" s="2">
        <v>0</v>
      </c>
      <c r="AH426" s="2">
        <v>0</v>
      </c>
      <c r="AI426" s="2">
        <v>0</v>
      </c>
      <c r="AJ426" s="2">
        <v>0</v>
      </c>
      <c r="AK426" s="2">
        <v>0</v>
      </c>
      <c r="AL426" s="2">
        <v>0</v>
      </c>
      <c r="AM426" s="2">
        <v>0</v>
      </c>
      <c r="AN426" s="3">
        <f t="shared" si="24"/>
        <v>178784.91999999998</v>
      </c>
      <c r="AO426">
        <f t="shared" si="25"/>
        <v>444072.70000000007</v>
      </c>
      <c r="AP426">
        <f t="shared" si="26"/>
        <v>0</v>
      </c>
      <c r="AQ426" s="3">
        <f t="shared" si="27"/>
        <v>622857.62000000011</v>
      </c>
    </row>
    <row r="427" spans="1:43" x14ac:dyDescent="0.25">
      <c r="A427" s="2">
        <v>9</v>
      </c>
      <c r="B427" s="2">
        <v>2021</v>
      </c>
      <c r="C427" s="2">
        <v>5</v>
      </c>
      <c r="D427" s="4">
        <v>26438.880000000001</v>
      </c>
      <c r="E427" s="4">
        <v>89343.360000000001</v>
      </c>
      <c r="F427" s="4">
        <v>44607.14</v>
      </c>
      <c r="G427" s="2">
        <v>385.64</v>
      </c>
      <c r="H427" s="2">
        <v>606.42999999999995</v>
      </c>
      <c r="I427" s="2">
        <v>0</v>
      </c>
      <c r="J427" s="2">
        <v>0</v>
      </c>
      <c r="K427" s="4">
        <v>1624.73</v>
      </c>
      <c r="L427" s="4">
        <v>2544.2199999999998</v>
      </c>
      <c r="M427" s="4">
        <v>2391.96</v>
      </c>
      <c r="N427" s="2">
        <v>0</v>
      </c>
      <c r="O427" s="4">
        <v>2060.7600000000002</v>
      </c>
      <c r="P427" s="4">
        <v>16132.55</v>
      </c>
      <c r="Q427" s="4">
        <v>18060.38</v>
      </c>
      <c r="R427" s="4">
        <v>10207.16</v>
      </c>
      <c r="S427" s="2">
        <v>0</v>
      </c>
      <c r="T427" s="2">
        <v>309.7</v>
      </c>
      <c r="U427" s="2">
        <v>0</v>
      </c>
      <c r="V427" s="2">
        <v>0</v>
      </c>
      <c r="W427" s="2">
        <v>0</v>
      </c>
      <c r="X427" s="4">
        <v>3090.02</v>
      </c>
      <c r="Y427" s="4">
        <v>8036.6</v>
      </c>
      <c r="Z427" s="4">
        <v>83782.009999999995</v>
      </c>
      <c r="AA427" s="4">
        <v>108944.26</v>
      </c>
      <c r="AB427" s="4">
        <v>41058.76</v>
      </c>
      <c r="AC427" s="4">
        <v>63292.21</v>
      </c>
      <c r="AD427" s="4">
        <v>32441.78</v>
      </c>
      <c r="AE427" s="2">
        <v>0</v>
      </c>
      <c r="AF427" s="2">
        <v>0</v>
      </c>
      <c r="AG427" s="2">
        <v>0</v>
      </c>
      <c r="AH427" s="2">
        <v>0</v>
      </c>
      <c r="AI427" s="2">
        <v>0</v>
      </c>
      <c r="AJ427" s="2">
        <v>0</v>
      </c>
      <c r="AK427" s="2">
        <v>0</v>
      </c>
      <c r="AL427" s="2">
        <v>0</v>
      </c>
      <c r="AM427" s="2">
        <v>0</v>
      </c>
      <c r="AN427" s="3">
        <f t="shared" si="24"/>
        <v>167942.36000000002</v>
      </c>
      <c r="AO427">
        <f t="shared" si="25"/>
        <v>387416.19000000006</v>
      </c>
      <c r="AP427">
        <f t="shared" si="26"/>
        <v>0</v>
      </c>
      <c r="AQ427" s="3">
        <f t="shared" si="27"/>
        <v>555358.55000000005</v>
      </c>
    </row>
    <row r="428" spans="1:43" x14ac:dyDescent="0.25">
      <c r="A428" s="2">
        <v>9</v>
      </c>
      <c r="B428" s="2">
        <v>2021</v>
      </c>
      <c r="C428" s="2">
        <v>6</v>
      </c>
      <c r="D428" s="4">
        <v>26144.21</v>
      </c>
      <c r="E428" s="4">
        <v>90102.6</v>
      </c>
      <c r="F428" s="4">
        <v>44607.33</v>
      </c>
      <c r="G428" s="2">
        <v>383.91</v>
      </c>
      <c r="H428" s="2">
        <v>-22.09</v>
      </c>
      <c r="I428" s="2">
        <v>0</v>
      </c>
      <c r="J428" s="2">
        <v>0</v>
      </c>
      <c r="K428" s="4">
        <v>1329.3</v>
      </c>
      <c r="L428" s="4">
        <v>1992.1</v>
      </c>
      <c r="M428" s="4">
        <v>1725.92</v>
      </c>
      <c r="N428" s="2">
        <v>0</v>
      </c>
      <c r="O428" s="4">
        <v>1470.22</v>
      </c>
      <c r="P428" s="4">
        <v>15588.82</v>
      </c>
      <c r="Q428" s="4">
        <v>18383.509999999998</v>
      </c>
      <c r="R428" s="4">
        <v>8581.7000000000007</v>
      </c>
      <c r="S428" s="2">
        <v>0</v>
      </c>
      <c r="T428" s="2">
        <v>0</v>
      </c>
      <c r="U428" s="2">
        <v>0</v>
      </c>
      <c r="V428" s="2">
        <v>0</v>
      </c>
      <c r="W428" s="2">
        <v>0</v>
      </c>
      <c r="X428" s="4">
        <v>1908.29</v>
      </c>
      <c r="Y428" s="4">
        <v>7693.99</v>
      </c>
      <c r="Z428" s="4">
        <v>83620.06</v>
      </c>
      <c r="AA428" s="4">
        <v>104483.61</v>
      </c>
      <c r="AB428" s="4">
        <v>41958.14</v>
      </c>
      <c r="AC428" s="4">
        <v>60443.87</v>
      </c>
      <c r="AD428" s="4">
        <v>30548.22</v>
      </c>
      <c r="AE428" s="2">
        <v>0</v>
      </c>
      <c r="AF428" s="2">
        <v>0</v>
      </c>
      <c r="AG428" s="2">
        <v>0</v>
      </c>
      <c r="AH428" s="2">
        <v>0</v>
      </c>
      <c r="AI428" s="2">
        <v>0</v>
      </c>
      <c r="AJ428" s="2">
        <v>0</v>
      </c>
      <c r="AK428" s="2">
        <v>0</v>
      </c>
      <c r="AL428" s="2">
        <v>0</v>
      </c>
      <c r="AM428" s="2">
        <v>0</v>
      </c>
      <c r="AN428" s="3">
        <f t="shared" si="24"/>
        <v>166263.28000000003</v>
      </c>
      <c r="AO428">
        <f t="shared" si="25"/>
        <v>374680.43000000005</v>
      </c>
      <c r="AP428">
        <f t="shared" si="26"/>
        <v>0</v>
      </c>
      <c r="AQ428" s="3">
        <f t="shared" si="27"/>
        <v>540943.71000000008</v>
      </c>
    </row>
    <row r="429" spans="1:43" x14ac:dyDescent="0.25">
      <c r="A429" s="2">
        <v>9</v>
      </c>
      <c r="B429" s="2">
        <v>2021</v>
      </c>
      <c r="C429" s="2">
        <v>7</v>
      </c>
      <c r="D429" s="4">
        <v>37232.57</v>
      </c>
      <c r="E429" s="4">
        <v>76405.240000000005</v>
      </c>
      <c r="F429" s="4">
        <v>43016.52</v>
      </c>
      <c r="G429" s="2">
        <v>383.07</v>
      </c>
      <c r="H429" s="2">
        <v>559.08000000000004</v>
      </c>
      <c r="I429" s="2">
        <v>0</v>
      </c>
      <c r="J429" s="2">
        <v>0</v>
      </c>
      <c r="K429" s="4">
        <v>1149.1199999999999</v>
      </c>
      <c r="L429" s="4">
        <v>1938.3</v>
      </c>
      <c r="M429" s="4">
        <v>1342.01</v>
      </c>
      <c r="N429" s="2">
        <v>0</v>
      </c>
      <c r="O429" s="4">
        <v>1516.42</v>
      </c>
      <c r="P429" s="4">
        <v>15478.01</v>
      </c>
      <c r="Q429" s="4">
        <v>18507.650000000001</v>
      </c>
      <c r="R429" s="4">
        <v>7703.1</v>
      </c>
      <c r="S429" s="2">
        <v>639.12</v>
      </c>
      <c r="T429" s="2">
        <v>0</v>
      </c>
      <c r="U429" s="2">
        <v>0</v>
      </c>
      <c r="V429" s="2">
        <v>0</v>
      </c>
      <c r="W429" s="2">
        <v>0</v>
      </c>
      <c r="X429" s="4">
        <v>1966.73</v>
      </c>
      <c r="Y429" s="4">
        <v>8225.74</v>
      </c>
      <c r="Z429" s="4">
        <v>85497.22</v>
      </c>
      <c r="AA429" s="4">
        <v>99932.35</v>
      </c>
      <c r="AB429" s="4">
        <v>40917.120000000003</v>
      </c>
      <c r="AC429" s="4">
        <v>27645.58</v>
      </c>
      <c r="AD429" s="4">
        <v>55360.86</v>
      </c>
      <c r="AE429" s="2">
        <v>0</v>
      </c>
      <c r="AF429" s="2">
        <v>0</v>
      </c>
      <c r="AG429" s="2">
        <v>0</v>
      </c>
      <c r="AH429" s="2">
        <v>0</v>
      </c>
      <c r="AI429" s="2">
        <v>0</v>
      </c>
      <c r="AJ429" s="2">
        <v>0</v>
      </c>
      <c r="AK429" s="2">
        <v>0</v>
      </c>
      <c r="AL429" s="2">
        <v>0</v>
      </c>
      <c r="AM429" s="2">
        <v>0</v>
      </c>
      <c r="AN429" s="3">
        <f t="shared" si="24"/>
        <v>162025.90999999997</v>
      </c>
      <c r="AO429">
        <f t="shared" si="25"/>
        <v>363389.9</v>
      </c>
      <c r="AP429">
        <f t="shared" si="26"/>
        <v>0</v>
      </c>
      <c r="AQ429" s="3">
        <f t="shared" si="27"/>
        <v>525415.81000000006</v>
      </c>
    </row>
    <row r="430" spans="1:43" x14ac:dyDescent="0.25">
      <c r="A430" s="2">
        <v>9</v>
      </c>
      <c r="B430" s="2">
        <v>2021</v>
      </c>
      <c r="C430" s="2">
        <v>8</v>
      </c>
      <c r="D430" s="4">
        <v>37165.129999999997</v>
      </c>
      <c r="E430" s="4">
        <v>77129.19</v>
      </c>
      <c r="F430" s="4">
        <v>42679.92</v>
      </c>
      <c r="G430" s="2">
        <v>383.37</v>
      </c>
      <c r="H430" s="2">
        <v>-335.51</v>
      </c>
      <c r="I430" s="2">
        <v>0</v>
      </c>
      <c r="J430" s="2">
        <v>0</v>
      </c>
      <c r="K430" s="4">
        <v>1036.08</v>
      </c>
      <c r="L430" s="4">
        <v>1699.58</v>
      </c>
      <c r="M430" s="4">
        <v>1367.71</v>
      </c>
      <c r="N430" s="2">
        <v>0</v>
      </c>
      <c r="O430" s="4">
        <v>1690.87</v>
      </c>
      <c r="P430" s="4">
        <v>15127.06</v>
      </c>
      <c r="Q430" s="4">
        <v>18510.96</v>
      </c>
      <c r="R430" s="4">
        <v>7191.44</v>
      </c>
      <c r="S430" s="2">
        <v>426.36</v>
      </c>
      <c r="T430" s="2">
        <v>0</v>
      </c>
      <c r="U430" s="2">
        <v>0</v>
      </c>
      <c r="V430" s="2">
        <v>0</v>
      </c>
      <c r="W430" s="2">
        <v>0</v>
      </c>
      <c r="X430" s="4">
        <v>1882.31</v>
      </c>
      <c r="Y430" s="4">
        <v>8694.86</v>
      </c>
      <c r="Z430" s="4">
        <v>84157.78</v>
      </c>
      <c r="AA430" s="4">
        <v>95918.8</v>
      </c>
      <c r="AB430" s="4">
        <v>40137.17</v>
      </c>
      <c r="AC430" s="4">
        <v>26319.25</v>
      </c>
      <c r="AD430" s="4">
        <v>56148.37</v>
      </c>
      <c r="AE430" s="2">
        <v>0</v>
      </c>
      <c r="AF430" s="2">
        <v>0</v>
      </c>
      <c r="AG430" s="2">
        <v>0</v>
      </c>
      <c r="AH430" s="2">
        <v>0</v>
      </c>
      <c r="AI430" s="2">
        <v>0</v>
      </c>
      <c r="AJ430" s="2">
        <v>0</v>
      </c>
      <c r="AK430" s="2">
        <v>0</v>
      </c>
      <c r="AL430" s="2">
        <v>0</v>
      </c>
      <c r="AM430" s="2">
        <v>0</v>
      </c>
      <c r="AN430" s="3">
        <f t="shared" si="24"/>
        <v>161125.46999999994</v>
      </c>
      <c r="AO430">
        <f t="shared" si="25"/>
        <v>356205.23</v>
      </c>
      <c r="AP430">
        <f t="shared" si="26"/>
        <v>0</v>
      </c>
      <c r="AQ430" s="3">
        <f t="shared" si="27"/>
        <v>517330.69999999995</v>
      </c>
    </row>
    <row r="431" spans="1:43" x14ac:dyDescent="0.25">
      <c r="A431" s="2">
        <v>9</v>
      </c>
      <c r="B431" s="2">
        <v>2021</v>
      </c>
      <c r="C431" s="2">
        <v>9</v>
      </c>
      <c r="D431" s="4">
        <v>37364.269999999997</v>
      </c>
      <c r="E431" s="4">
        <v>78005.42</v>
      </c>
      <c r="F431" s="4">
        <v>42855.839999999997</v>
      </c>
      <c r="G431" s="2">
        <v>406.71</v>
      </c>
      <c r="H431" s="2">
        <v>467.47</v>
      </c>
      <c r="I431" s="2">
        <v>0</v>
      </c>
      <c r="J431" s="2">
        <v>0</v>
      </c>
      <c r="K431" s="4">
        <v>1140.5999999999999</v>
      </c>
      <c r="L431" s="4">
        <v>2043.44</v>
      </c>
      <c r="M431" s="4">
        <v>1142.54</v>
      </c>
      <c r="N431" s="2">
        <v>0</v>
      </c>
      <c r="O431" s="4">
        <v>1963.42</v>
      </c>
      <c r="P431" s="4">
        <v>16506.89</v>
      </c>
      <c r="Q431" s="4">
        <v>19692.7</v>
      </c>
      <c r="R431" s="4">
        <v>8103.7</v>
      </c>
      <c r="S431" s="2">
        <v>445.72</v>
      </c>
      <c r="T431" s="2">
        <v>0</v>
      </c>
      <c r="U431" s="2">
        <v>406.27</v>
      </c>
      <c r="V431" s="2">
        <v>0</v>
      </c>
      <c r="W431" s="2">
        <v>0</v>
      </c>
      <c r="X431" s="4">
        <v>2130.11</v>
      </c>
      <c r="Y431" s="4">
        <v>10447.370000000001</v>
      </c>
      <c r="Z431" s="4">
        <v>85706.51</v>
      </c>
      <c r="AA431" s="4">
        <v>101059.13</v>
      </c>
      <c r="AB431" s="4">
        <v>40276.78</v>
      </c>
      <c r="AC431" s="4">
        <v>26191.27</v>
      </c>
      <c r="AD431" s="4">
        <v>56213.93</v>
      </c>
      <c r="AE431" s="2">
        <v>0</v>
      </c>
      <c r="AF431" s="2">
        <v>0</v>
      </c>
      <c r="AG431" s="2">
        <v>0</v>
      </c>
      <c r="AH431" s="2">
        <v>0</v>
      </c>
      <c r="AI431" s="2">
        <v>0</v>
      </c>
      <c r="AJ431" s="2">
        <v>0</v>
      </c>
      <c r="AK431" s="2">
        <v>0</v>
      </c>
      <c r="AL431" s="2">
        <v>0</v>
      </c>
      <c r="AM431" s="2">
        <v>0</v>
      </c>
      <c r="AN431" s="3">
        <f t="shared" si="24"/>
        <v>163426.29</v>
      </c>
      <c r="AO431">
        <f t="shared" si="25"/>
        <v>369143.8</v>
      </c>
      <c r="AP431">
        <f t="shared" si="26"/>
        <v>0</v>
      </c>
      <c r="AQ431" s="3">
        <f t="shared" si="27"/>
        <v>532570.09</v>
      </c>
    </row>
    <row r="432" spans="1:43" x14ac:dyDescent="0.25">
      <c r="A432" s="2">
        <v>9</v>
      </c>
      <c r="B432" s="2">
        <v>2021</v>
      </c>
      <c r="C432" s="2">
        <v>10</v>
      </c>
      <c r="D432" s="4">
        <v>36980.53</v>
      </c>
      <c r="E432" s="4">
        <v>79545.2</v>
      </c>
      <c r="F432" s="4">
        <v>43529.89</v>
      </c>
      <c r="G432" s="2">
        <v>407.85</v>
      </c>
      <c r="H432" s="2">
        <v>510.9</v>
      </c>
      <c r="I432" s="2">
        <v>0</v>
      </c>
      <c r="J432" s="2">
        <v>0</v>
      </c>
      <c r="K432" s="4">
        <v>1395.49</v>
      </c>
      <c r="L432" s="4">
        <v>2074.9499999999998</v>
      </c>
      <c r="M432" s="4">
        <v>1096.1500000000001</v>
      </c>
      <c r="N432" s="2">
        <v>0</v>
      </c>
      <c r="O432" s="4">
        <v>2323.5700000000002</v>
      </c>
      <c r="P432" s="4">
        <v>15916.84</v>
      </c>
      <c r="Q432" s="4">
        <v>19936.14</v>
      </c>
      <c r="R432" s="4">
        <v>8199.44</v>
      </c>
      <c r="S432" s="2">
        <v>804.35</v>
      </c>
      <c r="T432" s="2">
        <v>0</v>
      </c>
      <c r="U432" s="2">
        <v>0</v>
      </c>
      <c r="V432" s="2">
        <v>0</v>
      </c>
      <c r="W432" s="2">
        <v>0</v>
      </c>
      <c r="X432" s="4">
        <v>1592.03</v>
      </c>
      <c r="Y432" s="4">
        <v>9836.06</v>
      </c>
      <c r="Z432" s="4">
        <v>82211.34</v>
      </c>
      <c r="AA432" s="4">
        <v>96162.57</v>
      </c>
      <c r="AB432" s="4">
        <v>40103.9</v>
      </c>
      <c r="AC432" s="4">
        <v>27505.200000000001</v>
      </c>
      <c r="AD432" s="4">
        <v>59530</v>
      </c>
      <c r="AE432" s="2">
        <v>0</v>
      </c>
      <c r="AF432" s="2">
        <v>0</v>
      </c>
      <c r="AG432" s="2">
        <v>0</v>
      </c>
      <c r="AH432" s="2">
        <v>0</v>
      </c>
      <c r="AI432" s="2">
        <v>0</v>
      </c>
      <c r="AJ432" s="2">
        <v>0</v>
      </c>
      <c r="AK432" s="2">
        <v>0</v>
      </c>
      <c r="AL432" s="2">
        <v>0</v>
      </c>
      <c r="AM432" s="2">
        <v>0</v>
      </c>
      <c r="AN432" s="3">
        <f t="shared" si="24"/>
        <v>165540.96</v>
      </c>
      <c r="AO432">
        <f t="shared" si="25"/>
        <v>364121.44</v>
      </c>
      <c r="AP432">
        <f t="shared" si="26"/>
        <v>0</v>
      </c>
      <c r="AQ432" s="3">
        <f t="shared" si="27"/>
        <v>529662.4</v>
      </c>
    </row>
    <row r="433" spans="1:43" x14ac:dyDescent="0.25">
      <c r="A433" s="2">
        <v>9</v>
      </c>
      <c r="B433" s="2">
        <v>2021</v>
      </c>
      <c r="C433" s="2">
        <v>11</v>
      </c>
      <c r="D433" s="4">
        <v>37697.78</v>
      </c>
      <c r="E433" s="4">
        <v>81800.42</v>
      </c>
      <c r="F433" s="4">
        <v>44739.27</v>
      </c>
      <c r="G433" s="2">
        <v>407.55</v>
      </c>
      <c r="H433" s="4">
        <v>1029.0899999999999</v>
      </c>
      <c r="I433" s="2">
        <v>0</v>
      </c>
      <c r="J433" s="2">
        <v>0</v>
      </c>
      <c r="K433" s="4">
        <v>2377.6799999999998</v>
      </c>
      <c r="L433" s="4">
        <v>3266.44</v>
      </c>
      <c r="M433" s="4">
        <v>1359.13</v>
      </c>
      <c r="N433" s="2">
        <v>0</v>
      </c>
      <c r="O433" s="4">
        <v>2342.94</v>
      </c>
      <c r="P433" s="4">
        <v>16271.38</v>
      </c>
      <c r="Q433" s="4">
        <v>19740.12</v>
      </c>
      <c r="R433" s="4">
        <v>11808.36</v>
      </c>
      <c r="S433" s="4">
        <v>2097.5300000000002</v>
      </c>
      <c r="T433" s="2">
        <v>0</v>
      </c>
      <c r="U433" s="2">
        <v>0</v>
      </c>
      <c r="V433" s="2">
        <v>0</v>
      </c>
      <c r="W433" s="2">
        <v>0</v>
      </c>
      <c r="X433" s="4">
        <v>2795</v>
      </c>
      <c r="Y433" s="4">
        <v>9395.58</v>
      </c>
      <c r="Z433" s="4">
        <v>88846.21</v>
      </c>
      <c r="AA433" s="4">
        <v>104466.41</v>
      </c>
      <c r="AB433" s="4">
        <v>43963.48</v>
      </c>
      <c r="AC433" s="4">
        <v>26316.19</v>
      </c>
      <c r="AD433" s="4">
        <v>56179.39</v>
      </c>
      <c r="AE433" s="2">
        <v>0</v>
      </c>
      <c r="AF433" s="2">
        <v>0</v>
      </c>
      <c r="AG433" s="2">
        <v>0</v>
      </c>
      <c r="AH433" s="2">
        <v>0</v>
      </c>
      <c r="AI433" s="2">
        <v>0</v>
      </c>
      <c r="AJ433" s="2">
        <v>0</v>
      </c>
      <c r="AK433" s="2">
        <v>0</v>
      </c>
      <c r="AL433" s="2">
        <v>0</v>
      </c>
      <c r="AM433" s="2">
        <v>0</v>
      </c>
      <c r="AN433" s="3">
        <f t="shared" si="24"/>
        <v>172677.36</v>
      </c>
      <c r="AO433">
        <f t="shared" si="25"/>
        <v>384222.59</v>
      </c>
      <c r="AP433">
        <f t="shared" si="26"/>
        <v>0</v>
      </c>
      <c r="AQ433" s="3">
        <f t="shared" si="27"/>
        <v>556899.94999999995</v>
      </c>
    </row>
    <row r="434" spans="1:43" x14ac:dyDescent="0.25">
      <c r="A434" s="2">
        <v>9</v>
      </c>
      <c r="B434" s="2">
        <v>2021</v>
      </c>
      <c r="C434" s="2">
        <v>12</v>
      </c>
      <c r="D434" s="4">
        <v>38361.230000000003</v>
      </c>
      <c r="E434" s="4">
        <v>87354.99</v>
      </c>
      <c r="F434" s="4">
        <v>49149</v>
      </c>
      <c r="G434" s="2">
        <v>409.82</v>
      </c>
      <c r="H434" s="4">
        <v>1365.4</v>
      </c>
      <c r="I434" s="2">
        <v>0</v>
      </c>
      <c r="J434" s="2">
        <v>0</v>
      </c>
      <c r="K434" s="4">
        <v>2631.38</v>
      </c>
      <c r="L434" s="4">
        <v>3529.5</v>
      </c>
      <c r="M434" s="4">
        <v>2182.02</v>
      </c>
      <c r="N434" s="2">
        <v>0</v>
      </c>
      <c r="O434" s="4">
        <v>2307.83</v>
      </c>
      <c r="P434" s="4">
        <v>17598.09</v>
      </c>
      <c r="Q434" s="4">
        <v>21695.41</v>
      </c>
      <c r="R434" s="4">
        <v>13764.67</v>
      </c>
      <c r="S434" s="4">
        <v>2077.36</v>
      </c>
      <c r="T434" s="2">
        <v>0</v>
      </c>
      <c r="U434" s="2">
        <v>0</v>
      </c>
      <c r="V434" s="2">
        <v>0</v>
      </c>
      <c r="W434" s="2">
        <v>0</v>
      </c>
      <c r="X434" s="4">
        <v>4209.8</v>
      </c>
      <c r="Y434" s="4">
        <v>6668.8</v>
      </c>
      <c r="Z434" s="4">
        <v>101449.08</v>
      </c>
      <c r="AA434" s="4">
        <v>123694.31</v>
      </c>
      <c r="AB434" s="4">
        <v>49609.01</v>
      </c>
      <c r="AC434" s="4">
        <v>27220.63</v>
      </c>
      <c r="AD434" s="4">
        <v>52692.59</v>
      </c>
      <c r="AE434" s="2">
        <v>0</v>
      </c>
      <c r="AF434" s="2">
        <v>0</v>
      </c>
      <c r="AG434" s="2">
        <v>0</v>
      </c>
      <c r="AH434" s="2">
        <v>0</v>
      </c>
      <c r="AI434" s="2">
        <v>0</v>
      </c>
      <c r="AJ434" s="2">
        <v>0</v>
      </c>
      <c r="AK434" s="2">
        <v>0</v>
      </c>
      <c r="AL434" s="2">
        <v>0</v>
      </c>
      <c r="AM434" s="2">
        <v>0</v>
      </c>
      <c r="AN434" s="3">
        <f t="shared" si="24"/>
        <v>184983.34</v>
      </c>
      <c r="AO434">
        <f t="shared" si="25"/>
        <v>422987.57999999996</v>
      </c>
      <c r="AP434">
        <f t="shared" si="26"/>
        <v>0</v>
      </c>
      <c r="AQ434" s="3">
        <f t="shared" si="27"/>
        <v>607970.91999999993</v>
      </c>
    </row>
    <row r="435" spans="1:43" x14ac:dyDescent="0.25">
      <c r="A435" s="2">
        <v>10</v>
      </c>
      <c r="B435" s="2">
        <v>2021</v>
      </c>
      <c r="C435" s="2">
        <v>1</v>
      </c>
      <c r="D435" s="4">
        <v>1985.45</v>
      </c>
      <c r="E435" s="4">
        <v>2823.41</v>
      </c>
      <c r="F435" s="2">
        <v>779.55</v>
      </c>
      <c r="G435" s="2">
        <v>0</v>
      </c>
      <c r="H435" s="2">
        <v>0</v>
      </c>
      <c r="I435" s="2">
        <v>0</v>
      </c>
      <c r="J435" s="2">
        <v>0</v>
      </c>
      <c r="K435" s="2">
        <v>0</v>
      </c>
      <c r="L435" s="2">
        <v>0</v>
      </c>
      <c r="M435" s="2">
        <v>0</v>
      </c>
      <c r="N435" s="2">
        <v>0</v>
      </c>
      <c r="O435" s="2">
        <v>46.35</v>
      </c>
      <c r="P435" s="4">
        <v>1509.22</v>
      </c>
      <c r="Q435" s="4">
        <v>1492.47</v>
      </c>
      <c r="R435" s="2">
        <v>378.94</v>
      </c>
      <c r="S435" s="2">
        <v>0</v>
      </c>
      <c r="T435" s="2">
        <v>0</v>
      </c>
      <c r="U435" s="4">
        <v>8076.44</v>
      </c>
      <c r="V435" s="2">
        <v>0</v>
      </c>
      <c r="W435" s="2">
        <v>0</v>
      </c>
      <c r="X435" s="2">
        <v>0</v>
      </c>
      <c r="Y435" s="2">
        <v>747.64</v>
      </c>
      <c r="Z435" s="4">
        <v>6944.64</v>
      </c>
      <c r="AA435" s="4">
        <v>10890.71</v>
      </c>
      <c r="AB435" s="4">
        <v>17518.82</v>
      </c>
      <c r="AC435" s="2">
        <v>0</v>
      </c>
      <c r="AD435" s="4">
        <v>20436.169999999998</v>
      </c>
      <c r="AE435" s="2">
        <v>0</v>
      </c>
      <c r="AF435" s="2">
        <v>0</v>
      </c>
      <c r="AG435" s="2">
        <v>0</v>
      </c>
      <c r="AH435" s="2">
        <v>0</v>
      </c>
      <c r="AI435" s="2">
        <v>0</v>
      </c>
      <c r="AJ435" s="2">
        <v>0</v>
      </c>
      <c r="AK435" s="2">
        <v>0</v>
      </c>
      <c r="AL435" s="2">
        <v>0</v>
      </c>
      <c r="AM435" s="2">
        <v>0</v>
      </c>
      <c r="AN435" s="3">
        <f t="shared" si="24"/>
        <v>5588.41</v>
      </c>
      <c r="AO435">
        <f t="shared" si="25"/>
        <v>68041.399999999994</v>
      </c>
      <c r="AP435">
        <f t="shared" si="26"/>
        <v>0</v>
      </c>
      <c r="AQ435" s="3">
        <f t="shared" si="27"/>
        <v>73629.81</v>
      </c>
    </row>
    <row r="436" spans="1:43" x14ac:dyDescent="0.25">
      <c r="A436" s="2">
        <v>10</v>
      </c>
      <c r="B436" s="2">
        <v>2021</v>
      </c>
      <c r="C436" s="2">
        <v>2</v>
      </c>
      <c r="D436" s="4">
        <v>1992.34</v>
      </c>
      <c r="E436" s="4">
        <v>2820.25</v>
      </c>
      <c r="F436" s="2">
        <v>751.92</v>
      </c>
      <c r="G436" s="2">
        <v>0</v>
      </c>
      <c r="H436" s="2">
        <v>0</v>
      </c>
      <c r="I436" s="2">
        <v>0</v>
      </c>
      <c r="J436" s="2">
        <v>0</v>
      </c>
      <c r="K436" s="2">
        <v>0</v>
      </c>
      <c r="L436" s="2">
        <v>0</v>
      </c>
      <c r="M436" s="2">
        <v>0</v>
      </c>
      <c r="N436" s="2">
        <v>0</v>
      </c>
      <c r="O436" s="2">
        <v>46.4</v>
      </c>
      <c r="P436" s="4">
        <v>1628.62</v>
      </c>
      <c r="Q436" s="4">
        <v>1602.49</v>
      </c>
      <c r="R436" s="2">
        <v>396.51</v>
      </c>
      <c r="S436" s="2">
        <v>0</v>
      </c>
      <c r="T436" s="2">
        <v>0</v>
      </c>
      <c r="U436" s="4">
        <v>8843.02</v>
      </c>
      <c r="V436" s="2">
        <v>0</v>
      </c>
      <c r="W436" s="2">
        <v>0</v>
      </c>
      <c r="X436" s="2">
        <v>0</v>
      </c>
      <c r="Y436" s="2">
        <v>841.93</v>
      </c>
      <c r="Z436" s="4">
        <v>7364.76</v>
      </c>
      <c r="AA436" s="4">
        <v>10770.14</v>
      </c>
      <c r="AB436" s="4">
        <v>18630.939999999999</v>
      </c>
      <c r="AC436" s="2">
        <v>0</v>
      </c>
      <c r="AD436" s="4">
        <v>17960.560000000001</v>
      </c>
      <c r="AE436" s="2">
        <v>0</v>
      </c>
      <c r="AF436" s="2">
        <v>0</v>
      </c>
      <c r="AG436" s="2">
        <v>0</v>
      </c>
      <c r="AH436" s="2">
        <v>0</v>
      </c>
      <c r="AI436" s="2">
        <v>0</v>
      </c>
      <c r="AJ436" s="2">
        <v>0</v>
      </c>
      <c r="AK436" s="2">
        <v>0</v>
      </c>
      <c r="AL436" s="2">
        <v>0</v>
      </c>
      <c r="AM436" s="2">
        <v>0</v>
      </c>
      <c r="AN436" s="3">
        <f t="shared" si="24"/>
        <v>5564.51</v>
      </c>
      <c r="AO436">
        <f t="shared" si="25"/>
        <v>68085.37</v>
      </c>
      <c r="AP436">
        <f t="shared" si="26"/>
        <v>0</v>
      </c>
      <c r="AQ436" s="3">
        <f t="shared" si="27"/>
        <v>73649.87999999999</v>
      </c>
    </row>
    <row r="437" spans="1:43" x14ac:dyDescent="0.25">
      <c r="A437" s="2">
        <v>10</v>
      </c>
      <c r="B437" s="2">
        <v>2021</v>
      </c>
      <c r="C437" s="2">
        <v>3</v>
      </c>
      <c r="D437" s="4">
        <v>1983.65</v>
      </c>
      <c r="E437" s="4">
        <v>2727.43</v>
      </c>
      <c r="F437" s="2">
        <v>703.13</v>
      </c>
      <c r="G437" s="2">
        <v>0</v>
      </c>
      <c r="H437" s="2">
        <v>0</v>
      </c>
      <c r="I437" s="2">
        <v>0</v>
      </c>
      <c r="J437" s="2">
        <v>0</v>
      </c>
      <c r="K437" s="2">
        <v>0</v>
      </c>
      <c r="L437" s="2">
        <v>0</v>
      </c>
      <c r="M437" s="2">
        <v>0</v>
      </c>
      <c r="N437" s="2">
        <v>0</v>
      </c>
      <c r="O437" s="2">
        <v>48.81</v>
      </c>
      <c r="P437" s="4">
        <v>1542.17</v>
      </c>
      <c r="Q437" s="4">
        <v>1786.22</v>
      </c>
      <c r="R437" s="2">
        <v>444.05</v>
      </c>
      <c r="S437" s="2">
        <v>-634.46</v>
      </c>
      <c r="T437" s="2">
        <v>0</v>
      </c>
      <c r="U437" s="4">
        <v>11943.59</v>
      </c>
      <c r="V437" s="2">
        <v>0</v>
      </c>
      <c r="W437" s="2">
        <v>0</v>
      </c>
      <c r="X437" s="2">
        <v>0</v>
      </c>
      <c r="Y437" s="2">
        <v>845.59</v>
      </c>
      <c r="Z437" s="4">
        <v>7901.92</v>
      </c>
      <c r="AA437" s="4">
        <v>9158.69</v>
      </c>
      <c r="AB437" s="4">
        <v>16995.55</v>
      </c>
      <c r="AC437" s="2">
        <v>0</v>
      </c>
      <c r="AD437" s="4">
        <v>19359.310000000001</v>
      </c>
      <c r="AE437" s="2">
        <v>0</v>
      </c>
      <c r="AF437" s="2">
        <v>0</v>
      </c>
      <c r="AG437" s="2">
        <v>0</v>
      </c>
      <c r="AH437" s="2">
        <v>0</v>
      </c>
      <c r="AI437" s="2">
        <v>0</v>
      </c>
      <c r="AJ437" s="2">
        <v>0</v>
      </c>
      <c r="AK437" s="2">
        <v>0</v>
      </c>
      <c r="AL437" s="2">
        <v>0</v>
      </c>
      <c r="AM437" s="2">
        <v>0</v>
      </c>
      <c r="AN437" s="3">
        <f t="shared" si="24"/>
        <v>5414.21</v>
      </c>
      <c r="AO437">
        <f t="shared" si="25"/>
        <v>69391.44</v>
      </c>
      <c r="AP437">
        <f t="shared" si="26"/>
        <v>0</v>
      </c>
      <c r="AQ437" s="3">
        <f t="shared" si="27"/>
        <v>74805.650000000009</v>
      </c>
    </row>
    <row r="438" spans="1:43" x14ac:dyDescent="0.25">
      <c r="A438" s="2">
        <v>10</v>
      </c>
      <c r="B438" s="2">
        <v>2021</v>
      </c>
      <c r="C438" s="2">
        <v>4</v>
      </c>
      <c r="D438" s="4">
        <v>1935.74</v>
      </c>
      <c r="E438" s="4">
        <v>2615.02</v>
      </c>
      <c r="F438" s="2">
        <v>662.85</v>
      </c>
      <c r="G438" s="2">
        <v>0</v>
      </c>
      <c r="H438" s="2">
        <v>0</v>
      </c>
      <c r="I438" s="2">
        <v>0</v>
      </c>
      <c r="J438" s="2">
        <v>0</v>
      </c>
      <c r="K438" s="2">
        <v>0</v>
      </c>
      <c r="L438" s="2">
        <v>0</v>
      </c>
      <c r="M438" s="2">
        <v>0</v>
      </c>
      <c r="N438" s="2">
        <v>0</v>
      </c>
      <c r="O438" s="2">
        <v>47.37</v>
      </c>
      <c r="P438" s="4">
        <v>1424.47</v>
      </c>
      <c r="Q438" s="4">
        <v>1650.45</v>
      </c>
      <c r="R438" s="2">
        <v>397.04</v>
      </c>
      <c r="S438" s="2">
        <v>0</v>
      </c>
      <c r="T438" s="2">
        <v>0</v>
      </c>
      <c r="U438" s="4">
        <v>10592.99</v>
      </c>
      <c r="V438" s="2">
        <v>0</v>
      </c>
      <c r="W438" s="2">
        <v>0</v>
      </c>
      <c r="X438" s="2">
        <v>0</v>
      </c>
      <c r="Y438" s="2">
        <v>771.85</v>
      </c>
      <c r="Z438" s="4">
        <v>6257.65</v>
      </c>
      <c r="AA438" s="4">
        <v>7310.28</v>
      </c>
      <c r="AB438" s="4">
        <v>16539</v>
      </c>
      <c r="AC438" s="2">
        <v>0</v>
      </c>
      <c r="AD438" s="4">
        <v>18013.16</v>
      </c>
      <c r="AE438" s="2">
        <v>0</v>
      </c>
      <c r="AF438" s="2">
        <v>0</v>
      </c>
      <c r="AG438" s="2">
        <v>0</v>
      </c>
      <c r="AH438" s="2">
        <v>0</v>
      </c>
      <c r="AI438" s="2">
        <v>0</v>
      </c>
      <c r="AJ438" s="2">
        <v>0</v>
      </c>
      <c r="AK438" s="2">
        <v>0</v>
      </c>
      <c r="AL438" s="2">
        <v>0</v>
      </c>
      <c r="AM438" s="2">
        <v>0</v>
      </c>
      <c r="AN438" s="3">
        <f t="shared" si="24"/>
        <v>5213.6100000000006</v>
      </c>
      <c r="AO438">
        <f t="shared" si="25"/>
        <v>63004.259999999995</v>
      </c>
      <c r="AP438">
        <f t="shared" si="26"/>
        <v>0</v>
      </c>
      <c r="AQ438" s="3">
        <f t="shared" si="27"/>
        <v>68217.87</v>
      </c>
    </row>
    <row r="439" spans="1:43" x14ac:dyDescent="0.25">
      <c r="A439" s="2">
        <v>10</v>
      </c>
      <c r="B439" s="2">
        <v>2021</v>
      </c>
      <c r="C439" s="2">
        <v>5</v>
      </c>
      <c r="D439" s="4">
        <v>1877.64</v>
      </c>
      <c r="E439" s="4">
        <v>2595.96</v>
      </c>
      <c r="F439" s="2">
        <v>648.95000000000005</v>
      </c>
      <c r="G439" s="2">
        <v>0</v>
      </c>
      <c r="H439" s="2">
        <v>0</v>
      </c>
      <c r="I439" s="2">
        <v>0</v>
      </c>
      <c r="J439" s="2">
        <v>0</v>
      </c>
      <c r="K439" s="2">
        <v>0</v>
      </c>
      <c r="L439" s="2">
        <v>0</v>
      </c>
      <c r="M439" s="2">
        <v>0</v>
      </c>
      <c r="N439" s="2">
        <v>0</v>
      </c>
      <c r="O439" s="2">
        <v>45.8</v>
      </c>
      <c r="P439" s="4">
        <v>1415.41</v>
      </c>
      <c r="Q439" s="4">
        <v>1820.42</v>
      </c>
      <c r="R439" s="2">
        <v>406.98</v>
      </c>
      <c r="S439" s="2">
        <v>0</v>
      </c>
      <c r="T439" s="2">
        <v>0</v>
      </c>
      <c r="U439" s="2">
        <v>0</v>
      </c>
      <c r="V439" s="2">
        <v>0</v>
      </c>
      <c r="W439" s="2">
        <v>0</v>
      </c>
      <c r="X439" s="2">
        <v>0</v>
      </c>
      <c r="Y439" s="2">
        <v>767.48</v>
      </c>
      <c r="Z439" s="4">
        <v>6055.97</v>
      </c>
      <c r="AA439" s="4">
        <v>6335.6</v>
      </c>
      <c r="AB439" s="4">
        <v>14337.86</v>
      </c>
      <c r="AC439" s="2">
        <v>0</v>
      </c>
      <c r="AD439" s="4">
        <v>27374.76</v>
      </c>
      <c r="AE439" s="2">
        <v>0</v>
      </c>
      <c r="AF439" s="2">
        <v>0</v>
      </c>
      <c r="AG439" s="2">
        <v>0</v>
      </c>
      <c r="AH439" s="2">
        <v>0</v>
      </c>
      <c r="AI439" s="2">
        <v>0</v>
      </c>
      <c r="AJ439" s="2">
        <v>0</v>
      </c>
      <c r="AK439" s="2">
        <v>0</v>
      </c>
      <c r="AL439" s="2">
        <v>0</v>
      </c>
      <c r="AM439" s="2">
        <v>0</v>
      </c>
      <c r="AN439" s="3">
        <f t="shared" si="24"/>
        <v>5122.55</v>
      </c>
      <c r="AO439">
        <f t="shared" si="25"/>
        <v>58560.28</v>
      </c>
      <c r="AP439">
        <f t="shared" si="26"/>
        <v>0</v>
      </c>
      <c r="AQ439" s="3">
        <f t="shared" si="27"/>
        <v>63682.83</v>
      </c>
    </row>
    <row r="440" spans="1:43" x14ac:dyDescent="0.25">
      <c r="A440" s="2">
        <v>10</v>
      </c>
      <c r="B440" s="2">
        <v>2021</v>
      </c>
      <c r="C440" s="2">
        <v>6</v>
      </c>
      <c r="D440" s="4">
        <v>1788.35</v>
      </c>
      <c r="E440" s="4">
        <v>2606.0300000000002</v>
      </c>
      <c r="F440" s="2">
        <v>643.03</v>
      </c>
      <c r="G440" s="2">
        <v>0</v>
      </c>
      <c r="H440" s="2">
        <v>0</v>
      </c>
      <c r="I440" s="2">
        <v>0</v>
      </c>
      <c r="J440" s="2">
        <v>0</v>
      </c>
      <c r="K440" s="2">
        <v>0</v>
      </c>
      <c r="L440" s="2">
        <v>0</v>
      </c>
      <c r="M440" s="2">
        <v>0</v>
      </c>
      <c r="N440" s="2">
        <v>0</v>
      </c>
      <c r="O440" s="2">
        <v>48.72</v>
      </c>
      <c r="P440" s="4">
        <v>1309.04</v>
      </c>
      <c r="Q440" s="4">
        <v>1389.83</v>
      </c>
      <c r="R440" s="2">
        <v>411.59</v>
      </c>
      <c r="S440" s="2">
        <v>0</v>
      </c>
      <c r="T440" s="2">
        <v>0</v>
      </c>
      <c r="U440" s="2">
        <v>0</v>
      </c>
      <c r="V440" s="2">
        <v>0</v>
      </c>
      <c r="W440" s="2">
        <v>0</v>
      </c>
      <c r="X440" s="2">
        <v>0</v>
      </c>
      <c r="Y440" s="2">
        <v>718.27</v>
      </c>
      <c r="Z440" s="4">
        <v>5950.03</v>
      </c>
      <c r="AA440" s="4">
        <v>6578.08</v>
      </c>
      <c r="AB440" s="4">
        <v>17239.150000000001</v>
      </c>
      <c r="AC440" s="2">
        <v>0</v>
      </c>
      <c r="AD440" s="4">
        <v>27653.01</v>
      </c>
      <c r="AE440" s="2">
        <v>0</v>
      </c>
      <c r="AF440" s="2">
        <v>0</v>
      </c>
      <c r="AG440" s="2">
        <v>0</v>
      </c>
      <c r="AH440" s="2">
        <v>0</v>
      </c>
      <c r="AI440" s="2">
        <v>0</v>
      </c>
      <c r="AJ440" s="2">
        <v>0</v>
      </c>
      <c r="AK440" s="2">
        <v>0</v>
      </c>
      <c r="AL440" s="2">
        <v>0</v>
      </c>
      <c r="AM440" s="2">
        <v>0</v>
      </c>
      <c r="AN440" s="3">
        <f t="shared" si="24"/>
        <v>5037.41</v>
      </c>
      <c r="AO440">
        <f t="shared" si="25"/>
        <v>61297.72</v>
      </c>
      <c r="AP440">
        <f t="shared" si="26"/>
        <v>0</v>
      </c>
      <c r="AQ440" s="3">
        <f t="shared" si="27"/>
        <v>66335.13</v>
      </c>
    </row>
    <row r="441" spans="1:43" x14ac:dyDescent="0.25">
      <c r="A441" s="2">
        <v>10</v>
      </c>
      <c r="B441" s="2">
        <v>2021</v>
      </c>
      <c r="C441" s="2">
        <v>7</v>
      </c>
      <c r="D441" s="4">
        <v>1896.77</v>
      </c>
      <c r="E441" s="4">
        <v>2286</v>
      </c>
      <c r="F441" s="2">
        <v>730.71</v>
      </c>
      <c r="G441" s="2">
        <v>0</v>
      </c>
      <c r="H441" s="2">
        <v>0</v>
      </c>
      <c r="I441" s="2">
        <v>0</v>
      </c>
      <c r="J441" s="2">
        <v>0</v>
      </c>
      <c r="K441" s="2">
        <v>0</v>
      </c>
      <c r="L441" s="2">
        <v>0</v>
      </c>
      <c r="M441" s="2">
        <v>0</v>
      </c>
      <c r="N441" s="2">
        <v>0</v>
      </c>
      <c r="O441" s="2">
        <v>62.56</v>
      </c>
      <c r="P441" s="4">
        <v>1282.3900000000001</v>
      </c>
      <c r="Q441" s="4">
        <v>1305.83</v>
      </c>
      <c r="R441" s="2">
        <v>421.94</v>
      </c>
      <c r="S441" s="2">
        <v>0</v>
      </c>
      <c r="T441" s="2">
        <v>0</v>
      </c>
      <c r="U441" s="2">
        <v>0</v>
      </c>
      <c r="V441" s="2">
        <v>0</v>
      </c>
      <c r="W441" s="2">
        <v>0</v>
      </c>
      <c r="X441" s="2">
        <v>0</v>
      </c>
      <c r="Y441" s="2">
        <v>569.89</v>
      </c>
      <c r="Z441" s="4">
        <v>5465.58</v>
      </c>
      <c r="AA441" s="4">
        <v>3981.79</v>
      </c>
      <c r="AB441" s="4">
        <v>14709.6</v>
      </c>
      <c r="AC441" s="4">
        <v>3644.7</v>
      </c>
      <c r="AD441" s="4">
        <v>26693.82</v>
      </c>
      <c r="AE441" s="2">
        <v>0</v>
      </c>
      <c r="AF441" s="2">
        <v>0</v>
      </c>
      <c r="AG441" s="2">
        <v>0</v>
      </c>
      <c r="AH441" s="2">
        <v>0</v>
      </c>
      <c r="AI441" s="2">
        <v>0</v>
      </c>
      <c r="AJ441" s="2">
        <v>0</v>
      </c>
      <c r="AK441" s="2">
        <v>0</v>
      </c>
      <c r="AL441" s="2">
        <v>0</v>
      </c>
      <c r="AM441" s="2">
        <v>0</v>
      </c>
      <c r="AN441" s="3">
        <f t="shared" si="24"/>
        <v>4913.4800000000005</v>
      </c>
      <c r="AO441">
        <f t="shared" si="25"/>
        <v>58138.100000000006</v>
      </c>
      <c r="AP441">
        <f t="shared" si="26"/>
        <v>0</v>
      </c>
      <c r="AQ441" s="3">
        <f t="shared" si="27"/>
        <v>63051.580000000009</v>
      </c>
    </row>
    <row r="442" spans="1:43" x14ac:dyDescent="0.25">
      <c r="A442" s="2">
        <v>10</v>
      </c>
      <c r="B442" s="2">
        <v>2021</v>
      </c>
      <c r="C442" s="2">
        <v>8</v>
      </c>
      <c r="D442" s="4">
        <v>1870.45</v>
      </c>
      <c r="E442" s="4">
        <v>2285</v>
      </c>
      <c r="F442" s="2">
        <v>713.01</v>
      </c>
      <c r="G442" s="2">
        <v>0</v>
      </c>
      <c r="H442" s="2">
        <v>0</v>
      </c>
      <c r="I442" s="2">
        <v>0</v>
      </c>
      <c r="J442" s="2">
        <v>0</v>
      </c>
      <c r="K442" s="2">
        <v>0</v>
      </c>
      <c r="L442" s="2">
        <v>0</v>
      </c>
      <c r="M442" s="2">
        <v>0</v>
      </c>
      <c r="N442" s="2">
        <v>0</v>
      </c>
      <c r="O442" s="2">
        <v>47.79</v>
      </c>
      <c r="P442" s="4">
        <v>1245.6500000000001</v>
      </c>
      <c r="Q442" s="4">
        <v>1303.3</v>
      </c>
      <c r="R442" s="2">
        <v>253.1</v>
      </c>
      <c r="S442" s="2">
        <v>0</v>
      </c>
      <c r="T442" s="2">
        <v>0</v>
      </c>
      <c r="U442" s="2">
        <v>0</v>
      </c>
      <c r="V442" s="2">
        <v>0</v>
      </c>
      <c r="W442" s="2">
        <v>0</v>
      </c>
      <c r="X442" s="2">
        <v>0</v>
      </c>
      <c r="Y442" s="2">
        <v>548.53</v>
      </c>
      <c r="Z442" s="4">
        <v>5125.63</v>
      </c>
      <c r="AA442" s="4">
        <v>4095.82</v>
      </c>
      <c r="AB442" s="4">
        <v>13697.19</v>
      </c>
      <c r="AC442" s="4">
        <v>3553.23</v>
      </c>
      <c r="AD442" s="4">
        <v>25879.62</v>
      </c>
      <c r="AE442" s="2">
        <v>0</v>
      </c>
      <c r="AF442" s="2">
        <v>0</v>
      </c>
      <c r="AG442" s="2">
        <v>0</v>
      </c>
      <c r="AH442" s="2">
        <v>0</v>
      </c>
      <c r="AI442" s="2">
        <v>0</v>
      </c>
      <c r="AJ442" s="2">
        <v>0</v>
      </c>
      <c r="AK442" s="2">
        <v>0</v>
      </c>
      <c r="AL442" s="2">
        <v>0</v>
      </c>
      <c r="AM442" s="2">
        <v>0</v>
      </c>
      <c r="AN442" s="3">
        <f t="shared" si="24"/>
        <v>4868.46</v>
      </c>
      <c r="AO442">
        <f t="shared" si="25"/>
        <v>55749.86</v>
      </c>
      <c r="AP442">
        <f t="shared" si="26"/>
        <v>0</v>
      </c>
      <c r="AQ442" s="3">
        <f t="shared" si="27"/>
        <v>60618.32</v>
      </c>
    </row>
    <row r="443" spans="1:43" x14ac:dyDescent="0.25">
      <c r="A443" s="2">
        <v>10</v>
      </c>
      <c r="B443" s="2">
        <v>2021</v>
      </c>
      <c r="C443" s="2">
        <v>9</v>
      </c>
      <c r="D443" s="4">
        <v>1923</v>
      </c>
      <c r="E443" s="4">
        <v>2321.58</v>
      </c>
      <c r="F443" s="2">
        <v>725.52</v>
      </c>
      <c r="G443" s="2">
        <v>0</v>
      </c>
      <c r="H443" s="2">
        <v>0</v>
      </c>
      <c r="I443" s="2">
        <v>0</v>
      </c>
      <c r="J443" s="2">
        <v>0</v>
      </c>
      <c r="K443" s="2">
        <v>0</v>
      </c>
      <c r="L443" s="2">
        <v>0</v>
      </c>
      <c r="M443" s="2">
        <v>0</v>
      </c>
      <c r="N443" s="2">
        <v>0</v>
      </c>
      <c r="O443" s="2">
        <v>47.33</v>
      </c>
      <c r="P443" s="4">
        <v>1277.3399999999999</v>
      </c>
      <c r="Q443" s="4">
        <v>1156.6600000000001</v>
      </c>
      <c r="R443" s="2">
        <v>414.57</v>
      </c>
      <c r="S443" s="2">
        <v>0</v>
      </c>
      <c r="T443" s="2">
        <v>0</v>
      </c>
      <c r="U443" s="2">
        <v>44.63</v>
      </c>
      <c r="V443" s="2">
        <v>0</v>
      </c>
      <c r="W443" s="2">
        <v>0</v>
      </c>
      <c r="X443" s="2">
        <v>0</v>
      </c>
      <c r="Y443" s="2">
        <v>665.69</v>
      </c>
      <c r="Z443" s="4">
        <v>5512.49</v>
      </c>
      <c r="AA443" s="4">
        <v>4942.8</v>
      </c>
      <c r="AB443" s="4">
        <v>14835.97</v>
      </c>
      <c r="AC443" s="4">
        <v>3543.72</v>
      </c>
      <c r="AD443" s="4">
        <v>27267.439999999999</v>
      </c>
      <c r="AE443" s="2">
        <v>0</v>
      </c>
      <c r="AF443" s="2">
        <v>0</v>
      </c>
      <c r="AG443" s="2">
        <v>0</v>
      </c>
      <c r="AH443" s="2">
        <v>0</v>
      </c>
      <c r="AI443" s="2">
        <v>0</v>
      </c>
      <c r="AJ443" s="2">
        <v>0</v>
      </c>
      <c r="AK443" s="2">
        <v>0</v>
      </c>
      <c r="AL443" s="2">
        <v>0</v>
      </c>
      <c r="AM443" s="2">
        <v>0</v>
      </c>
      <c r="AN443" s="3">
        <f t="shared" si="24"/>
        <v>4970.1000000000004</v>
      </c>
      <c r="AO443">
        <f t="shared" si="25"/>
        <v>59708.639999999999</v>
      </c>
      <c r="AP443">
        <f t="shared" si="26"/>
        <v>0</v>
      </c>
      <c r="AQ443" s="3">
        <f t="shared" si="27"/>
        <v>64678.74</v>
      </c>
    </row>
    <row r="444" spans="1:43" x14ac:dyDescent="0.25">
      <c r="A444" s="2">
        <v>10</v>
      </c>
      <c r="B444" s="2">
        <v>2021</v>
      </c>
      <c r="C444" s="2">
        <v>10</v>
      </c>
      <c r="D444" s="4">
        <v>1928.48</v>
      </c>
      <c r="E444" s="4">
        <v>2299.17</v>
      </c>
      <c r="F444" s="2">
        <v>726.87</v>
      </c>
      <c r="G444" s="2">
        <v>0</v>
      </c>
      <c r="H444" s="2">
        <v>0</v>
      </c>
      <c r="I444" s="2">
        <v>0</v>
      </c>
      <c r="J444" s="2">
        <v>0</v>
      </c>
      <c r="K444" s="2">
        <v>0</v>
      </c>
      <c r="L444" s="2">
        <v>0</v>
      </c>
      <c r="M444" s="2">
        <v>0</v>
      </c>
      <c r="N444" s="2">
        <v>0</v>
      </c>
      <c r="O444" s="2">
        <v>45.3</v>
      </c>
      <c r="P444" s="4">
        <v>1307.75</v>
      </c>
      <c r="Q444" s="4">
        <v>1109.81</v>
      </c>
      <c r="R444" s="2">
        <v>424.71</v>
      </c>
      <c r="S444" s="2">
        <v>0</v>
      </c>
      <c r="T444" s="2">
        <v>0</v>
      </c>
      <c r="U444" s="2">
        <v>0</v>
      </c>
      <c r="V444" s="2">
        <v>0</v>
      </c>
      <c r="W444" s="2">
        <v>0</v>
      </c>
      <c r="X444" s="2">
        <v>0</v>
      </c>
      <c r="Y444" s="2">
        <v>690.97</v>
      </c>
      <c r="Z444" s="4">
        <v>5730.63</v>
      </c>
      <c r="AA444" s="4">
        <v>4637.51</v>
      </c>
      <c r="AB444" s="4">
        <v>14956.68</v>
      </c>
      <c r="AC444" s="4">
        <v>3290.41</v>
      </c>
      <c r="AD444" s="4">
        <v>25155.67</v>
      </c>
      <c r="AE444" s="2">
        <v>0</v>
      </c>
      <c r="AF444" s="2">
        <v>0</v>
      </c>
      <c r="AG444" s="2">
        <v>0</v>
      </c>
      <c r="AH444" s="2">
        <v>0</v>
      </c>
      <c r="AI444" s="2">
        <v>0</v>
      </c>
      <c r="AJ444" s="2">
        <v>0</v>
      </c>
      <c r="AK444" s="2">
        <v>0</v>
      </c>
      <c r="AL444" s="2">
        <v>0</v>
      </c>
      <c r="AM444" s="2">
        <v>0</v>
      </c>
      <c r="AN444" s="3">
        <f t="shared" si="24"/>
        <v>4954.5199999999995</v>
      </c>
      <c r="AO444">
        <f t="shared" si="25"/>
        <v>57349.440000000002</v>
      </c>
      <c r="AP444">
        <f t="shared" si="26"/>
        <v>0</v>
      </c>
      <c r="AQ444" s="3">
        <f t="shared" si="27"/>
        <v>62303.96</v>
      </c>
    </row>
    <row r="445" spans="1:43" x14ac:dyDescent="0.25">
      <c r="A445" s="2">
        <v>10</v>
      </c>
      <c r="B445" s="2">
        <v>2021</v>
      </c>
      <c r="C445" s="2">
        <v>11</v>
      </c>
      <c r="D445" s="4">
        <v>1976.17</v>
      </c>
      <c r="E445" s="4">
        <v>2319.92</v>
      </c>
      <c r="F445" s="2">
        <v>766.29</v>
      </c>
      <c r="G445" s="2">
        <v>0</v>
      </c>
      <c r="H445" s="2">
        <v>0</v>
      </c>
      <c r="I445" s="2">
        <v>0</v>
      </c>
      <c r="J445" s="2">
        <v>0</v>
      </c>
      <c r="K445" s="2">
        <v>0</v>
      </c>
      <c r="L445" s="2">
        <v>0</v>
      </c>
      <c r="M445" s="2">
        <v>0</v>
      </c>
      <c r="N445" s="2">
        <v>0</v>
      </c>
      <c r="O445" s="2">
        <v>46.82</v>
      </c>
      <c r="P445" s="4">
        <v>1336.44</v>
      </c>
      <c r="Q445" s="4">
        <v>1140.27</v>
      </c>
      <c r="R445" s="2">
        <v>403.09</v>
      </c>
      <c r="S445" s="2">
        <v>0</v>
      </c>
      <c r="T445" s="2">
        <v>0</v>
      </c>
      <c r="U445" s="2">
        <v>0</v>
      </c>
      <c r="V445" s="2">
        <v>0</v>
      </c>
      <c r="W445" s="2">
        <v>0</v>
      </c>
      <c r="X445" s="2">
        <v>0</v>
      </c>
      <c r="Y445" s="2">
        <v>757.16</v>
      </c>
      <c r="Z445" s="4">
        <v>5644.46</v>
      </c>
      <c r="AA445" s="4">
        <v>4553.22</v>
      </c>
      <c r="AB445" s="4">
        <v>14036.78</v>
      </c>
      <c r="AC445" s="4">
        <v>3800.68</v>
      </c>
      <c r="AD445" s="4">
        <v>31537.43</v>
      </c>
      <c r="AE445" s="2">
        <v>0</v>
      </c>
      <c r="AF445" s="2">
        <v>0</v>
      </c>
      <c r="AG445" s="2">
        <v>0</v>
      </c>
      <c r="AH445" s="2">
        <v>0</v>
      </c>
      <c r="AI445" s="2">
        <v>0</v>
      </c>
      <c r="AJ445" s="2">
        <v>0</v>
      </c>
      <c r="AK445" s="2">
        <v>0</v>
      </c>
      <c r="AL445" s="2">
        <v>0</v>
      </c>
      <c r="AM445" s="2">
        <v>0</v>
      </c>
      <c r="AN445" s="3">
        <f t="shared" si="24"/>
        <v>5062.38</v>
      </c>
      <c r="AO445">
        <f t="shared" si="25"/>
        <v>63256.35</v>
      </c>
      <c r="AP445">
        <f t="shared" si="26"/>
        <v>0</v>
      </c>
      <c r="AQ445" s="3">
        <f t="shared" si="27"/>
        <v>68318.73</v>
      </c>
    </row>
    <row r="446" spans="1:43" x14ac:dyDescent="0.25">
      <c r="A446" s="2">
        <v>10</v>
      </c>
      <c r="B446" s="2">
        <v>2021</v>
      </c>
      <c r="C446" s="2">
        <v>12</v>
      </c>
      <c r="D446" s="4">
        <v>2043.96</v>
      </c>
      <c r="E446" s="4">
        <v>2396.71</v>
      </c>
      <c r="F446" s="2">
        <v>816.72</v>
      </c>
      <c r="G446" s="2">
        <v>0</v>
      </c>
      <c r="H446" s="2">
        <v>0</v>
      </c>
      <c r="I446" s="2">
        <v>0</v>
      </c>
      <c r="J446" s="2">
        <v>0</v>
      </c>
      <c r="K446" s="2">
        <v>0</v>
      </c>
      <c r="L446" s="2">
        <v>0</v>
      </c>
      <c r="M446" s="2">
        <v>0</v>
      </c>
      <c r="N446" s="2">
        <v>0</v>
      </c>
      <c r="O446" s="2">
        <v>48.3</v>
      </c>
      <c r="P446" s="4">
        <v>1471.35</v>
      </c>
      <c r="Q446" s="4">
        <v>1146.71</v>
      </c>
      <c r="R446" s="2">
        <v>419.76</v>
      </c>
      <c r="S446" s="2">
        <v>0</v>
      </c>
      <c r="T446" s="2">
        <v>0</v>
      </c>
      <c r="U446" s="2">
        <v>0</v>
      </c>
      <c r="V446" s="2">
        <v>0</v>
      </c>
      <c r="W446" s="2">
        <v>0</v>
      </c>
      <c r="X446" s="2">
        <v>0</v>
      </c>
      <c r="Y446" s="2">
        <v>749.08</v>
      </c>
      <c r="Z446" s="4">
        <v>6541.78</v>
      </c>
      <c r="AA446" s="4">
        <v>4463.6499999999996</v>
      </c>
      <c r="AB446" s="4">
        <v>23095.35</v>
      </c>
      <c r="AC446" s="4">
        <v>5067.87</v>
      </c>
      <c r="AD446" s="4">
        <v>33108.910000000003</v>
      </c>
      <c r="AE446" s="2">
        <v>0</v>
      </c>
      <c r="AF446" s="2">
        <v>0</v>
      </c>
      <c r="AG446" s="2">
        <v>0</v>
      </c>
      <c r="AH446" s="2">
        <v>0</v>
      </c>
      <c r="AI446" s="2">
        <v>0</v>
      </c>
      <c r="AJ446" s="2">
        <v>0</v>
      </c>
      <c r="AK446" s="2">
        <v>0</v>
      </c>
      <c r="AL446" s="2">
        <v>0</v>
      </c>
      <c r="AM446" s="2">
        <v>0</v>
      </c>
      <c r="AN446" s="3">
        <f t="shared" si="24"/>
        <v>5257.39</v>
      </c>
      <c r="AO446">
        <f t="shared" si="25"/>
        <v>76112.760000000009</v>
      </c>
      <c r="AP446">
        <f t="shared" si="26"/>
        <v>0</v>
      </c>
      <c r="AQ446" s="3">
        <f t="shared" si="27"/>
        <v>81370.150000000009</v>
      </c>
    </row>
    <row r="447" spans="1:43" x14ac:dyDescent="0.25">
      <c r="A447" s="2">
        <v>11</v>
      </c>
      <c r="B447" s="2">
        <v>2021</v>
      </c>
      <c r="C447" s="2">
        <v>1</v>
      </c>
      <c r="D447" s="4">
        <v>196103.49</v>
      </c>
      <c r="E447" s="4">
        <v>436812.61</v>
      </c>
      <c r="F447" s="4">
        <v>711986.77</v>
      </c>
      <c r="G447" s="4">
        <v>1737.83</v>
      </c>
      <c r="H447" s="4">
        <v>56152.49</v>
      </c>
      <c r="I447" s="2">
        <v>439.74</v>
      </c>
      <c r="J447" s="4">
        <v>-10975.64</v>
      </c>
      <c r="K447" s="4">
        <v>47510.35</v>
      </c>
      <c r="L447" s="4">
        <v>28991.77</v>
      </c>
      <c r="M447" s="2">
        <v>554.35</v>
      </c>
      <c r="N447" s="2">
        <v>246.27</v>
      </c>
      <c r="O447" s="4">
        <v>3381.15</v>
      </c>
      <c r="P447" s="4">
        <v>23298.82</v>
      </c>
      <c r="Q447" s="4">
        <v>41230.699999999997</v>
      </c>
      <c r="R447" s="4">
        <v>19714.650000000001</v>
      </c>
      <c r="S447" s="4">
        <v>1979.9</v>
      </c>
      <c r="T447" s="4">
        <v>2243.14</v>
      </c>
      <c r="U447" s="2">
        <v>0</v>
      </c>
      <c r="V447" s="4">
        <v>9166.9699999999993</v>
      </c>
      <c r="W447" s="2">
        <v>0</v>
      </c>
      <c r="X447" s="4">
        <v>1965.42</v>
      </c>
      <c r="Y447" s="4">
        <v>31863.46</v>
      </c>
      <c r="Z447" s="4">
        <v>254483.83</v>
      </c>
      <c r="AA447" s="4">
        <v>279641.62</v>
      </c>
      <c r="AB447" s="4">
        <v>85405.57</v>
      </c>
      <c r="AC447" s="4">
        <v>105233.60000000001</v>
      </c>
      <c r="AD447" s="4">
        <v>46353.1</v>
      </c>
      <c r="AE447" s="2">
        <v>0</v>
      </c>
      <c r="AF447" s="2">
        <v>0</v>
      </c>
      <c r="AG447" s="4">
        <v>3843.32</v>
      </c>
      <c r="AH447" s="4">
        <v>113706.96</v>
      </c>
      <c r="AI447" s="2">
        <v>0</v>
      </c>
      <c r="AJ447" s="2">
        <v>0</v>
      </c>
      <c r="AK447" s="2">
        <v>0</v>
      </c>
      <c r="AL447" s="2">
        <v>0</v>
      </c>
      <c r="AM447" s="2">
        <v>0</v>
      </c>
      <c r="AN447" s="3">
        <f t="shared" si="24"/>
        <v>1469313.7600000005</v>
      </c>
      <c r="AO447">
        <f t="shared" si="25"/>
        <v>906208.2</v>
      </c>
      <c r="AP447">
        <f t="shared" si="26"/>
        <v>117550.28000000001</v>
      </c>
      <c r="AQ447" s="3">
        <f t="shared" si="27"/>
        <v>2493072.2400000002</v>
      </c>
    </row>
    <row r="448" spans="1:43" x14ac:dyDescent="0.25">
      <c r="A448" s="2">
        <v>11</v>
      </c>
      <c r="B448" s="2">
        <v>2021</v>
      </c>
      <c r="C448" s="2">
        <v>2</v>
      </c>
      <c r="D448" s="4">
        <v>191616.7</v>
      </c>
      <c r="E448" s="4">
        <v>420610.43</v>
      </c>
      <c r="F448" s="4">
        <v>675270.37</v>
      </c>
      <c r="G448" s="4">
        <v>1735.69</v>
      </c>
      <c r="H448" s="4">
        <v>48488.480000000003</v>
      </c>
      <c r="I448" s="2">
        <v>526.37</v>
      </c>
      <c r="J448" s="2">
        <v>-716.71</v>
      </c>
      <c r="K448" s="4">
        <v>39917.919999999998</v>
      </c>
      <c r="L448" s="4">
        <v>25489.17</v>
      </c>
      <c r="M448" s="2">
        <v>507.78</v>
      </c>
      <c r="N448" s="2">
        <v>242.41</v>
      </c>
      <c r="O448" s="4">
        <v>3397.19</v>
      </c>
      <c r="P448" s="4">
        <v>23219.73</v>
      </c>
      <c r="Q448" s="4">
        <v>43215.48</v>
      </c>
      <c r="R448" s="4">
        <v>20319.79</v>
      </c>
      <c r="S448" s="4">
        <v>1895.5</v>
      </c>
      <c r="T448" s="2">
        <v>0</v>
      </c>
      <c r="U448" s="2">
        <v>0</v>
      </c>
      <c r="V448" s="4">
        <v>7937</v>
      </c>
      <c r="W448" s="2">
        <v>0</v>
      </c>
      <c r="X448" s="4">
        <v>1870.45</v>
      </c>
      <c r="Y448" s="4">
        <v>31582.03</v>
      </c>
      <c r="Z448" s="4">
        <v>249776.21</v>
      </c>
      <c r="AA448" s="4">
        <v>291312.34999999998</v>
      </c>
      <c r="AB448" s="4">
        <v>84155.14</v>
      </c>
      <c r="AC448" s="4">
        <v>138850.76999999999</v>
      </c>
      <c r="AD448" s="4">
        <v>55717.49</v>
      </c>
      <c r="AE448" s="2">
        <v>0</v>
      </c>
      <c r="AF448" s="2">
        <v>0</v>
      </c>
      <c r="AG448" s="4">
        <v>4555.75</v>
      </c>
      <c r="AH448" s="4">
        <v>69302.210000000006</v>
      </c>
      <c r="AI448" s="2">
        <v>0</v>
      </c>
      <c r="AJ448" s="2">
        <v>0</v>
      </c>
      <c r="AK448" s="2">
        <v>0</v>
      </c>
      <c r="AL448" s="2">
        <v>0</v>
      </c>
      <c r="AM448" s="2">
        <v>0</v>
      </c>
      <c r="AN448" s="3">
        <f t="shared" si="24"/>
        <v>1403446.2</v>
      </c>
      <c r="AO448">
        <f t="shared" si="25"/>
        <v>953491.54</v>
      </c>
      <c r="AP448">
        <f t="shared" si="26"/>
        <v>73857.960000000006</v>
      </c>
      <c r="AQ448" s="3">
        <f t="shared" si="27"/>
        <v>2430795.7000000002</v>
      </c>
    </row>
    <row r="449" spans="1:43" x14ac:dyDescent="0.25">
      <c r="A449" s="2">
        <v>11</v>
      </c>
      <c r="B449" s="2">
        <v>2021</v>
      </c>
      <c r="C449" s="2">
        <v>3</v>
      </c>
      <c r="D449" s="4">
        <v>188841.77</v>
      </c>
      <c r="E449" s="4">
        <v>401840.45</v>
      </c>
      <c r="F449" s="4">
        <v>683243.07</v>
      </c>
      <c r="G449" s="4">
        <v>1971.28</v>
      </c>
      <c r="H449" s="4">
        <v>43125.760000000002</v>
      </c>
      <c r="I449" s="2">
        <v>168.5</v>
      </c>
      <c r="J449" s="2">
        <v>0</v>
      </c>
      <c r="K449" s="4">
        <v>33383.800000000003</v>
      </c>
      <c r="L449" s="4">
        <v>20528.16</v>
      </c>
      <c r="M449" s="2">
        <v>507.95</v>
      </c>
      <c r="N449" s="2">
        <v>246.65</v>
      </c>
      <c r="O449" s="4">
        <v>3501.16</v>
      </c>
      <c r="P449" s="4">
        <v>22149.15</v>
      </c>
      <c r="Q449" s="4">
        <v>40176.160000000003</v>
      </c>
      <c r="R449" s="4">
        <v>18302.64</v>
      </c>
      <c r="S449" s="4">
        <v>1872.17</v>
      </c>
      <c r="T449" s="4">
        <v>27753.18</v>
      </c>
      <c r="U449" s="4">
        <v>6391.89</v>
      </c>
      <c r="V449" s="4">
        <v>8807.8799999999992</v>
      </c>
      <c r="W449" s="2">
        <v>0</v>
      </c>
      <c r="X449" s="4">
        <v>1864.26</v>
      </c>
      <c r="Y449" s="4">
        <v>31072.32</v>
      </c>
      <c r="Z449" s="4">
        <v>238144.58</v>
      </c>
      <c r="AA449" s="4">
        <v>256971.62</v>
      </c>
      <c r="AB449" s="4">
        <v>83158.600000000006</v>
      </c>
      <c r="AC449" s="4">
        <v>80640.759999999995</v>
      </c>
      <c r="AD449" s="4">
        <v>50047.44</v>
      </c>
      <c r="AE449" s="2">
        <v>0</v>
      </c>
      <c r="AF449" s="2">
        <v>0</v>
      </c>
      <c r="AG449" s="2">
        <v>0</v>
      </c>
      <c r="AH449" s="4">
        <v>120706.62</v>
      </c>
      <c r="AI449" s="2">
        <v>0</v>
      </c>
      <c r="AJ449" s="2">
        <v>0</v>
      </c>
      <c r="AK449" s="2">
        <v>0</v>
      </c>
      <c r="AL449" s="2">
        <v>0</v>
      </c>
      <c r="AM449" s="2">
        <v>0</v>
      </c>
      <c r="AN449" s="3">
        <f t="shared" si="24"/>
        <v>1373610.74</v>
      </c>
      <c r="AO449">
        <f t="shared" si="25"/>
        <v>871100.46</v>
      </c>
      <c r="AP449">
        <f t="shared" si="26"/>
        <v>120706.62</v>
      </c>
      <c r="AQ449" s="3">
        <f t="shared" si="27"/>
        <v>2365417.8200000003</v>
      </c>
    </row>
    <row r="450" spans="1:43" x14ac:dyDescent="0.25">
      <c r="A450" s="2">
        <v>11</v>
      </c>
      <c r="B450" s="2">
        <v>2021</v>
      </c>
      <c r="C450" s="2">
        <v>4</v>
      </c>
      <c r="D450" s="4">
        <v>189693.4</v>
      </c>
      <c r="E450" s="4">
        <v>403417.45</v>
      </c>
      <c r="F450" s="4">
        <v>700188.12</v>
      </c>
      <c r="G450" s="4">
        <v>1731.92</v>
      </c>
      <c r="H450" s="4">
        <v>34661.980000000003</v>
      </c>
      <c r="I450" s="2">
        <v>169.99</v>
      </c>
      <c r="J450" s="2">
        <v>0</v>
      </c>
      <c r="K450" s="4">
        <v>25727.439999999999</v>
      </c>
      <c r="L450" s="4">
        <v>16173.6</v>
      </c>
      <c r="M450" s="2">
        <v>484.62</v>
      </c>
      <c r="N450" s="2">
        <v>265.94</v>
      </c>
      <c r="O450" s="4">
        <v>3539.87</v>
      </c>
      <c r="P450" s="4">
        <v>21999.79</v>
      </c>
      <c r="Q450" s="4">
        <v>38128.410000000003</v>
      </c>
      <c r="R450" s="4">
        <v>17669.490000000002</v>
      </c>
      <c r="S450" s="4">
        <v>1778.7</v>
      </c>
      <c r="T450" s="2">
        <v>670</v>
      </c>
      <c r="U450" s="2">
        <v>0</v>
      </c>
      <c r="V450" s="4">
        <v>9011.2800000000007</v>
      </c>
      <c r="W450" s="2">
        <v>0</v>
      </c>
      <c r="X450" s="4">
        <v>1886.4</v>
      </c>
      <c r="Y450" s="4">
        <v>29867.3</v>
      </c>
      <c r="Z450" s="4">
        <v>235283.78</v>
      </c>
      <c r="AA450" s="4">
        <v>254739.43</v>
      </c>
      <c r="AB450" s="4">
        <v>78763.289999999994</v>
      </c>
      <c r="AC450" s="4">
        <v>131734.31</v>
      </c>
      <c r="AD450" s="4">
        <v>54712.58</v>
      </c>
      <c r="AE450" s="2">
        <v>0</v>
      </c>
      <c r="AF450" s="2">
        <v>0</v>
      </c>
      <c r="AG450" s="2">
        <v>0</v>
      </c>
      <c r="AH450" s="4">
        <v>422186.23999999999</v>
      </c>
      <c r="AI450" s="2">
        <v>0</v>
      </c>
      <c r="AJ450" s="2">
        <v>0</v>
      </c>
      <c r="AK450" s="4">
        <v>-312114.90000000002</v>
      </c>
      <c r="AL450" s="2">
        <v>0</v>
      </c>
      <c r="AM450" s="2">
        <v>0</v>
      </c>
      <c r="AN450" s="3">
        <f t="shared" si="24"/>
        <v>1372248.52</v>
      </c>
      <c r="AO450">
        <f t="shared" si="25"/>
        <v>880050.57</v>
      </c>
      <c r="AP450">
        <f t="shared" si="26"/>
        <v>110071.33999999997</v>
      </c>
      <c r="AQ450" s="3">
        <f t="shared" si="27"/>
        <v>2362370.4299999997</v>
      </c>
    </row>
    <row r="451" spans="1:43" x14ac:dyDescent="0.25">
      <c r="A451" s="2">
        <v>11</v>
      </c>
      <c r="B451" s="2">
        <v>2021</v>
      </c>
      <c r="C451" s="2">
        <v>5</v>
      </c>
      <c r="D451" s="4">
        <v>177952.84</v>
      </c>
      <c r="E451" s="4">
        <v>376220.81</v>
      </c>
      <c r="F451" s="4">
        <v>621294.94999999995</v>
      </c>
      <c r="G451" s="4">
        <v>1788.12</v>
      </c>
      <c r="H451" s="4">
        <v>23511.5</v>
      </c>
      <c r="I451" s="2">
        <v>167.65</v>
      </c>
      <c r="J451" s="2">
        <v>0</v>
      </c>
      <c r="K451" s="4">
        <v>16272.61</v>
      </c>
      <c r="L451" s="4">
        <v>10268.17</v>
      </c>
      <c r="M451" s="2">
        <v>459.31</v>
      </c>
      <c r="N451" s="2">
        <v>231.22</v>
      </c>
      <c r="O451" s="4">
        <v>3781.74</v>
      </c>
      <c r="P451" s="4">
        <v>20352.59</v>
      </c>
      <c r="Q451" s="4">
        <v>35227.26</v>
      </c>
      <c r="R451" s="4">
        <v>13743.86</v>
      </c>
      <c r="S451" s="4">
        <v>1312.51</v>
      </c>
      <c r="T451" s="2">
        <v>677.83</v>
      </c>
      <c r="U451" s="2">
        <v>0</v>
      </c>
      <c r="V451" s="4">
        <v>8313.2099999999991</v>
      </c>
      <c r="W451" s="2">
        <v>0</v>
      </c>
      <c r="X451" s="4">
        <v>1779.24</v>
      </c>
      <c r="Y451" s="4">
        <v>27713.21</v>
      </c>
      <c r="Z451" s="4">
        <v>204268.11</v>
      </c>
      <c r="AA451" s="4">
        <v>197137.44</v>
      </c>
      <c r="AB451" s="4">
        <v>77935.56</v>
      </c>
      <c r="AC451" s="4">
        <v>76149.429999999993</v>
      </c>
      <c r="AD451" s="4">
        <v>59320.51</v>
      </c>
      <c r="AE451" s="2">
        <v>0</v>
      </c>
      <c r="AF451" s="2">
        <v>0</v>
      </c>
      <c r="AG451" s="2">
        <v>59.09</v>
      </c>
      <c r="AH451" s="4">
        <v>-213625.29</v>
      </c>
      <c r="AI451" s="2">
        <v>0</v>
      </c>
      <c r="AJ451" s="2">
        <v>0</v>
      </c>
      <c r="AK451" s="4">
        <v>312114.90000000002</v>
      </c>
      <c r="AL451" s="2">
        <v>0</v>
      </c>
      <c r="AM451" s="2">
        <v>0</v>
      </c>
      <c r="AN451" s="3">
        <f t="shared" si="24"/>
        <v>1227935.9600000002</v>
      </c>
      <c r="AO451">
        <f t="shared" si="25"/>
        <v>727943.72</v>
      </c>
      <c r="AP451">
        <f t="shared" si="26"/>
        <v>98548.700000000012</v>
      </c>
      <c r="AQ451" s="3">
        <f t="shared" si="27"/>
        <v>2054428.3800000001</v>
      </c>
    </row>
    <row r="452" spans="1:43" x14ac:dyDescent="0.25">
      <c r="A452" s="2">
        <v>11</v>
      </c>
      <c r="B452" s="2">
        <v>2021</v>
      </c>
      <c r="C452" s="2">
        <v>6</v>
      </c>
      <c r="D452" s="4">
        <v>174509.29</v>
      </c>
      <c r="E452" s="4">
        <v>368129.71</v>
      </c>
      <c r="F452" s="4">
        <v>601678.92000000004</v>
      </c>
      <c r="G452" s="4">
        <v>1995.36</v>
      </c>
      <c r="H452" s="4">
        <v>19759.54</v>
      </c>
      <c r="I452" s="2">
        <v>168.21</v>
      </c>
      <c r="J452" s="2">
        <v>0</v>
      </c>
      <c r="K452" s="4">
        <v>13336.77</v>
      </c>
      <c r="L452" s="4">
        <v>8968.5</v>
      </c>
      <c r="M452" s="2">
        <v>439.99</v>
      </c>
      <c r="N452" s="2">
        <v>260.3</v>
      </c>
      <c r="O452" s="4">
        <v>3823.43</v>
      </c>
      <c r="P452" s="4">
        <v>20167.78</v>
      </c>
      <c r="Q452" s="4">
        <v>34796.42</v>
      </c>
      <c r="R452" s="4">
        <v>11913.01</v>
      </c>
      <c r="S452" s="4">
        <v>1286.06</v>
      </c>
      <c r="T452" s="4">
        <v>-3326.13</v>
      </c>
      <c r="U452" s="2">
        <v>0</v>
      </c>
      <c r="V452" s="4">
        <v>8369.01</v>
      </c>
      <c r="W452" s="2">
        <v>0</v>
      </c>
      <c r="X452" s="4">
        <v>1770.63</v>
      </c>
      <c r="Y452" s="4">
        <v>27093.03</v>
      </c>
      <c r="Z452" s="4">
        <v>201935.2</v>
      </c>
      <c r="AA452" s="4">
        <v>225220.02</v>
      </c>
      <c r="AB452" s="4">
        <v>72596.100000000006</v>
      </c>
      <c r="AC452" s="4">
        <v>101750.67</v>
      </c>
      <c r="AD452" s="4">
        <v>32662.57</v>
      </c>
      <c r="AE452" s="2">
        <v>0</v>
      </c>
      <c r="AF452" s="2">
        <v>0</v>
      </c>
      <c r="AG452" s="2">
        <v>0</v>
      </c>
      <c r="AH452" s="4">
        <v>102290.03</v>
      </c>
      <c r="AI452" s="2">
        <v>0</v>
      </c>
      <c r="AJ452" s="2">
        <v>0</v>
      </c>
      <c r="AK452" s="2">
        <v>0</v>
      </c>
      <c r="AL452" s="2">
        <v>0</v>
      </c>
      <c r="AM452" s="2">
        <v>0</v>
      </c>
      <c r="AN452" s="3">
        <f t="shared" ref="AN452:AN515" si="28">SUM(D452:M452)</f>
        <v>1188986.29</v>
      </c>
      <c r="AO452">
        <f t="shared" ref="AO452:AO515" si="29">SUM(N452:AD452)</f>
        <v>740318.1</v>
      </c>
      <c r="AP452">
        <f t="shared" ref="AP452:AP515" si="30">SUM(AE452:AM452)</f>
        <v>102290.03</v>
      </c>
      <c r="AQ452" s="3">
        <f t="shared" ref="AQ452:AQ515" si="31">SUM(AN452:AP452)</f>
        <v>2031594.4200000002</v>
      </c>
    </row>
    <row r="453" spans="1:43" x14ac:dyDescent="0.25">
      <c r="A453" s="2">
        <v>11</v>
      </c>
      <c r="B453" s="2">
        <v>2021</v>
      </c>
      <c r="C453" s="2">
        <v>7</v>
      </c>
      <c r="D453" s="4">
        <v>180645.29</v>
      </c>
      <c r="E453" s="4">
        <v>384247.64</v>
      </c>
      <c r="F453" s="4">
        <v>525816.56000000006</v>
      </c>
      <c r="G453" s="4">
        <v>1809.78</v>
      </c>
      <c r="H453" s="4">
        <v>26700.01</v>
      </c>
      <c r="I453" s="2">
        <v>208.76</v>
      </c>
      <c r="J453" s="2">
        <v>0</v>
      </c>
      <c r="K453" s="4">
        <v>11438.81</v>
      </c>
      <c r="L453" s="4">
        <v>6461.12</v>
      </c>
      <c r="M453" s="2">
        <v>0</v>
      </c>
      <c r="N453" s="2">
        <v>260.3</v>
      </c>
      <c r="O453" s="4">
        <v>3709.91</v>
      </c>
      <c r="P453" s="4">
        <v>20835.28</v>
      </c>
      <c r="Q453" s="4">
        <v>28318.58</v>
      </c>
      <c r="R453" s="4">
        <v>16740.57</v>
      </c>
      <c r="S453" s="2">
        <v>0</v>
      </c>
      <c r="T453" s="2">
        <v>0</v>
      </c>
      <c r="U453" s="2">
        <v>0</v>
      </c>
      <c r="V453" s="4">
        <v>8925.1299999999992</v>
      </c>
      <c r="W453" s="2">
        <v>0</v>
      </c>
      <c r="X453" s="4">
        <v>1960.88</v>
      </c>
      <c r="Y453" s="4">
        <v>25308.45</v>
      </c>
      <c r="Z453" s="4">
        <v>193721.51</v>
      </c>
      <c r="AA453" s="4">
        <v>207215.35</v>
      </c>
      <c r="AB453" s="4">
        <v>76126.62</v>
      </c>
      <c r="AC453" s="4">
        <v>96567.2</v>
      </c>
      <c r="AD453" s="4">
        <v>55451.77</v>
      </c>
      <c r="AE453" s="2">
        <v>0</v>
      </c>
      <c r="AF453" s="2">
        <v>0</v>
      </c>
      <c r="AG453" s="2">
        <v>0</v>
      </c>
      <c r="AH453" s="4">
        <v>54951.86</v>
      </c>
      <c r="AI453" s="2">
        <v>0</v>
      </c>
      <c r="AJ453" s="2">
        <v>0</v>
      </c>
      <c r="AK453" s="2">
        <v>0</v>
      </c>
      <c r="AL453" s="2">
        <v>0</v>
      </c>
      <c r="AM453" s="2">
        <v>0</v>
      </c>
      <c r="AN453" s="3">
        <f t="shared" si="28"/>
        <v>1137327.9700000004</v>
      </c>
      <c r="AO453">
        <f t="shared" si="29"/>
        <v>735141.54999999993</v>
      </c>
      <c r="AP453">
        <f t="shared" si="30"/>
        <v>54951.86</v>
      </c>
      <c r="AQ453" s="3">
        <f t="shared" si="31"/>
        <v>1927421.3800000006</v>
      </c>
    </row>
    <row r="454" spans="1:43" x14ac:dyDescent="0.25">
      <c r="A454" s="2">
        <v>11</v>
      </c>
      <c r="B454" s="2">
        <v>2021</v>
      </c>
      <c r="C454" s="2">
        <v>8</v>
      </c>
      <c r="D454" s="4">
        <v>179898.92</v>
      </c>
      <c r="E454" s="4">
        <v>380906.95</v>
      </c>
      <c r="F454" s="4">
        <v>519958.14</v>
      </c>
      <c r="G454" s="4">
        <v>1807.89</v>
      </c>
      <c r="H454" s="4">
        <v>24274.32</v>
      </c>
      <c r="I454" s="2">
        <v>146.53</v>
      </c>
      <c r="J454" s="2">
        <v>0</v>
      </c>
      <c r="K454" s="4">
        <v>10217.5</v>
      </c>
      <c r="L454" s="4">
        <v>5348.03</v>
      </c>
      <c r="M454" s="2">
        <v>0</v>
      </c>
      <c r="N454" s="2">
        <v>264.52999999999997</v>
      </c>
      <c r="O454" s="4">
        <v>4689.2700000000004</v>
      </c>
      <c r="P454" s="4">
        <v>20242.310000000001</v>
      </c>
      <c r="Q454" s="4">
        <v>29126.04</v>
      </c>
      <c r="R454" s="4">
        <v>15755.35</v>
      </c>
      <c r="S454" s="2">
        <v>0</v>
      </c>
      <c r="T454" s="2">
        <v>0</v>
      </c>
      <c r="U454" s="2">
        <v>0</v>
      </c>
      <c r="V454" s="4">
        <v>8890.99</v>
      </c>
      <c r="W454" s="2">
        <v>0</v>
      </c>
      <c r="X454" s="4">
        <v>1754.42</v>
      </c>
      <c r="Y454" s="4">
        <v>24949.599999999999</v>
      </c>
      <c r="Z454" s="4">
        <v>190523.7</v>
      </c>
      <c r="AA454" s="4">
        <v>200064.62</v>
      </c>
      <c r="AB454" s="4">
        <v>69900.66</v>
      </c>
      <c r="AC454" s="4">
        <v>95564.77</v>
      </c>
      <c r="AD454" s="4">
        <v>48830.81</v>
      </c>
      <c r="AE454" s="2">
        <v>0</v>
      </c>
      <c r="AF454" s="2">
        <v>0</v>
      </c>
      <c r="AG454" s="2">
        <v>0</v>
      </c>
      <c r="AH454" s="4">
        <v>82331.53</v>
      </c>
      <c r="AI454" s="2">
        <v>0</v>
      </c>
      <c r="AJ454" s="2">
        <v>0</v>
      </c>
      <c r="AK454" s="2">
        <v>0</v>
      </c>
      <c r="AL454" s="2">
        <v>0</v>
      </c>
      <c r="AM454" s="2">
        <v>0</v>
      </c>
      <c r="AN454" s="3">
        <f t="shared" si="28"/>
        <v>1122558.28</v>
      </c>
      <c r="AO454">
        <f t="shared" si="29"/>
        <v>710557.07000000007</v>
      </c>
      <c r="AP454">
        <f t="shared" si="30"/>
        <v>82331.53</v>
      </c>
      <c r="AQ454" s="3">
        <f t="shared" si="31"/>
        <v>1915446.8800000001</v>
      </c>
    </row>
    <row r="455" spans="1:43" x14ac:dyDescent="0.25">
      <c r="A455" s="2">
        <v>11</v>
      </c>
      <c r="B455" s="2">
        <v>2021</v>
      </c>
      <c r="C455" s="2">
        <v>9</v>
      </c>
      <c r="D455" s="4">
        <v>180987</v>
      </c>
      <c r="E455" s="4">
        <v>385419.81</v>
      </c>
      <c r="F455" s="4">
        <v>538172.03</v>
      </c>
      <c r="G455" s="4">
        <v>1789.73</v>
      </c>
      <c r="H455" s="4">
        <v>25814.36</v>
      </c>
      <c r="I455" s="2">
        <v>149.46</v>
      </c>
      <c r="J455" s="2">
        <v>0</v>
      </c>
      <c r="K455" s="4">
        <v>10749.9</v>
      </c>
      <c r="L455" s="4">
        <v>5974.73</v>
      </c>
      <c r="M455" s="2">
        <v>0</v>
      </c>
      <c r="N455" s="2">
        <v>261.7</v>
      </c>
      <c r="O455" s="4">
        <v>4336.5</v>
      </c>
      <c r="P455" s="4">
        <v>20712.62</v>
      </c>
      <c r="Q455" s="4">
        <v>29454.68</v>
      </c>
      <c r="R455" s="4">
        <v>16133.33</v>
      </c>
      <c r="S455" s="2">
        <v>0</v>
      </c>
      <c r="T455" s="2">
        <v>925.79</v>
      </c>
      <c r="U455" s="2">
        <v>256.81</v>
      </c>
      <c r="V455" s="4">
        <v>9367.33</v>
      </c>
      <c r="W455" s="2">
        <v>0</v>
      </c>
      <c r="X455" s="4">
        <v>1949.91</v>
      </c>
      <c r="Y455" s="4">
        <v>25740.48</v>
      </c>
      <c r="Z455" s="4">
        <v>197952.41</v>
      </c>
      <c r="AA455" s="4">
        <v>216786.35</v>
      </c>
      <c r="AB455" s="4">
        <v>83116.36</v>
      </c>
      <c r="AC455" s="4">
        <v>95716.04</v>
      </c>
      <c r="AD455" s="4">
        <v>62653.43</v>
      </c>
      <c r="AE455" s="2">
        <v>0</v>
      </c>
      <c r="AF455" s="2">
        <v>0</v>
      </c>
      <c r="AG455" s="4">
        <v>7252.84</v>
      </c>
      <c r="AH455" s="4">
        <v>73852.539999999994</v>
      </c>
      <c r="AI455" s="2">
        <v>0</v>
      </c>
      <c r="AJ455" s="2">
        <v>0</v>
      </c>
      <c r="AK455" s="2">
        <v>0</v>
      </c>
      <c r="AL455" s="2">
        <v>0</v>
      </c>
      <c r="AM455" s="2">
        <v>0</v>
      </c>
      <c r="AN455" s="3">
        <f t="shared" si="28"/>
        <v>1149057.02</v>
      </c>
      <c r="AO455">
        <f t="shared" si="29"/>
        <v>765363.74000000011</v>
      </c>
      <c r="AP455">
        <f t="shared" si="30"/>
        <v>81105.37999999999</v>
      </c>
      <c r="AQ455" s="3">
        <f t="shared" si="31"/>
        <v>1995526.1400000001</v>
      </c>
    </row>
    <row r="456" spans="1:43" x14ac:dyDescent="0.25">
      <c r="A456" s="2">
        <v>11</v>
      </c>
      <c r="B456" s="2">
        <v>2021</v>
      </c>
      <c r="C456" s="2">
        <v>10</v>
      </c>
      <c r="D456" s="4">
        <v>181463.71</v>
      </c>
      <c r="E456" s="4">
        <v>385520.47</v>
      </c>
      <c r="F456" s="4">
        <v>564857.42000000004</v>
      </c>
      <c r="G456" s="4">
        <v>1787.47</v>
      </c>
      <c r="H456" s="4">
        <v>29095.56</v>
      </c>
      <c r="I456" s="2">
        <v>187.38</v>
      </c>
      <c r="J456" s="2">
        <v>0</v>
      </c>
      <c r="K456" s="4">
        <v>12149.1</v>
      </c>
      <c r="L456" s="4">
        <v>6704.66</v>
      </c>
      <c r="M456" s="2">
        <v>0</v>
      </c>
      <c r="N456" s="2">
        <v>250.12</v>
      </c>
      <c r="O456" s="4">
        <v>3443.41</v>
      </c>
      <c r="P456" s="4">
        <v>20845.439999999999</v>
      </c>
      <c r="Q456" s="4">
        <v>27728.5</v>
      </c>
      <c r="R456" s="4">
        <v>15866.32</v>
      </c>
      <c r="S456" s="2">
        <v>0</v>
      </c>
      <c r="T456" s="2">
        <v>0</v>
      </c>
      <c r="U456" s="2">
        <v>0</v>
      </c>
      <c r="V456" s="4">
        <v>8487.81</v>
      </c>
      <c r="W456" s="2">
        <v>0</v>
      </c>
      <c r="X456" s="4">
        <v>1964.4</v>
      </c>
      <c r="Y456" s="4">
        <v>24908.27</v>
      </c>
      <c r="Z456" s="4">
        <v>194667.86</v>
      </c>
      <c r="AA456" s="4">
        <v>235485.23</v>
      </c>
      <c r="AB456" s="4">
        <v>76208.59</v>
      </c>
      <c r="AC456" s="4">
        <v>102055.65</v>
      </c>
      <c r="AD456" s="4">
        <v>32171.13</v>
      </c>
      <c r="AE456" s="2">
        <v>0</v>
      </c>
      <c r="AF456" s="2">
        <v>0</v>
      </c>
      <c r="AG456" s="4">
        <v>2355.7399999999998</v>
      </c>
      <c r="AH456" s="4">
        <v>76559.5</v>
      </c>
      <c r="AI456" s="2">
        <v>0</v>
      </c>
      <c r="AJ456" s="2">
        <v>0</v>
      </c>
      <c r="AK456" s="2">
        <v>0</v>
      </c>
      <c r="AL456" s="2">
        <v>0</v>
      </c>
      <c r="AM456" s="2">
        <v>0</v>
      </c>
      <c r="AN456" s="3">
        <f t="shared" si="28"/>
        <v>1181765.77</v>
      </c>
      <c r="AO456">
        <f t="shared" si="29"/>
        <v>744082.73</v>
      </c>
      <c r="AP456">
        <f t="shared" si="30"/>
        <v>78915.240000000005</v>
      </c>
      <c r="AQ456" s="3">
        <f t="shared" si="31"/>
        <v>2004763.74</v>
      </c>
    </row>
    <row r="457" spans="1:43" x14ac:dyDescent="0.25">
      <c r="A457" s="2">
        <v>11</v>
      </c>
      <c r="B457" s="2">
        <v>2021</v>
      </c>
      <c r="C457" s="2">
        <v>11</v>
      </c>
      <c r="D457" s="4">
        <v>185795.32</v>
      </c>
      <c r="E457" s="4">
        <v>395371.75</v>
      </c>
      <c r="F457" s="4">
        <v>622433.96</v>
      </c>
      <c r="G457" s="4">
        <v>1941.03</v>
      </c>
      <c r="H457" s="4">
        <v>48724.19</v>
      </c>
      <c r="I457" s="2">
        <v>843.65</v>
      </c>
      <c r="J457" s="2">
        <v>0</v>
      </c>
      <c r="K457" s="4">
        <v>25316.13</v>
      </c>
      <c r="L457" s="4">
        <v>14835.76</v>
      </c>
      <c r="M457" s="2">
        <v>0</v>
      </c>
      <c r="N457" s="2">
        <v>242.41</v>
      </c>
      <c r="O457" s="4">
        <v>3576.67</v>
      </c>
      <c r="P457" s="4">
        <v>21726.85</v>
      </c>
      <c r="Q457" s="4">
        <v>31452.1</v>
      </c>
      <c r="R457" s="4">
        <v>19237.13</v>
      </c>
      <c r="S457" s="2">
        <v>0</v>
      </c>
      <c r="T457" s="2">
        <v>0</v>
      </c>
      <c r="U457" s="2">
        <v>0</v>
      </c>
      <c r="V457" s="4">
        <v>9244.83</v>
      </c>
      <c r="W457" s="2">
        <v>0</v>
      </c>
      <c r="X457" s="4">
        <v>2004.74</v>
      </c>
      <c r="Y457" s="4">
        <v>26360.6</v>
      </c>
      <c r="Z457" s="4">
        <v>209526.68</v>
      </c>
      <c r="AA457" s="4">
        <v>197720.79</v>
      </c>
      <c r="AB457" s="4">
        <v>80887.8</v>
      </c>
      <c r="AC457" s="4">
        <v>111162.08</v>
      </c>
      <c r="AD457" s="4">
        <v>57376.13</v>
      </c>
      <c r="AE457" s="2">
        <v>0</v>
      </c>
      <c r="AF457" s="2">
        <v>0</v>
      </c>
      <c r="AG457" s="4">
        <v>3058.86</v>
      </c>
      <c r="AH457" s="4">
        <v>69680.789999999994</v>
      </c>
      <c r="AI457" s="2">
        <v>0</v>
      </c>
      <c r="AJ457" s="2">
        <v>0</v>
      </c>
      <c r="AK457" s="2">
        <v>0</v>
      </c>
      <c r="AL457" s="2">
        <v>0</v>
      </c>
      <c r="AM457" s="2">
        <v>0</v>
      </c>
      <c r="AN457" s="3">
        <f t="shared" si="28"/>
        <v>1295261.7899999998</v>
      </c>
      <c r="AO457">
        <f t="shared" si="29"/>
        <v>770518.81</v>
      </c>
      <c r="AP457">
        <f t="shared" si="30"/>
        <v>72739.649999999994</v>
      </c>
      <c r="AQ457" s="3">
        <f t="shared" si="31"/>
        <v>2138520.25</v>
      </c>
    </row>
    <row r="458" spans="1:43" x14ac:dyDescent="0.25">
      <c r="A458" s="2">
        <v>11</v>
      </c>
      <c r="B458" s="2">
        <v>2021</v>
      </c>
      <c r="C458" s="2">
        <v>12</v>
      </c>
      <c r="D458" s="4">
        <v>196309.8</v>
      </c>
      <c r="E458" s="4">
        <v>424655.38</v>
      </c>
      <c r="F458" s="4">
        <v>710476.02</v>
      </c>
      <c r="G458" s="4">
        <v>1734.32</v>
      </c>
      <c r="H458" s="4">
        <v>65249.8</v>
      </c>
      <c r="I458" s="4">
        <v>1105.1400000000001</v>
      </c>
      <c r="J458" s="2">
        <v>0</v>
      </c>
      <c r="K458" s="4">
        <v>35845.050000000003</v>
      </c>
      <c r="L458" s="4">
        <v>18541.27</v>
      </c>
      <c r="M458" s="2">
        <v>0</v>
      </c>
      <c r="N458" s="2">
        <v>279.58999999999997</v>
      </c>
      <c r="O458" s="4">
        <v>3831.45</v>
      </c>
      <c r="P458" s="4">
        <v>25105.55</v>
      </c>
      <c r="Q458" s="4">
        <v>38266.67</v>
      </c>
      <c r="R458" s="4">
        <v>21652.45</v>
      </c>
      <c r="S458" s="2">
        <v>0</v>
      </c>
      <c r="T458" s="4">
        <v>2194.16</v>
      </c>
      <c r="U458" s="2">
        <v>0</v>
      </c>
      <c r="V458" s="4">
        <v>8511.64</v>
      </c>
      <c r="W458" s="2">
        <v>0</v>
      </c>
      <c r="X458" s="4">
        <v>2093.0100000000002</v>
      </c>
      <c r="Y458" s="4">
        <v>28512.54</v>
      </c>
      <c r="Z458" s="4">
        <v>244503.31</v>
      </c>
      <c r="AA458" s="4">
        <v>269035.21999999997</v>
      </c>
      <c r="AB458" s="4">
        <v>90513.17</v>
      </c>
      <c r="AC458" s="4">
        <v>104642.7</v>
      </c>
      <c r="AD458" s="4">
        <v>51298.17</v>
      </c>
      <c r="AE458" s="2">
        <v>0</v>
      </c>
      <c r="AF458" s="2">
        <v>0</v>
      </c>
      <c r="AG458" s="2">
        <v>0</v>
      </c>
      <c r="AH458" s="4">
        <v>96841.24</v>
      </c>
      <c r="AI458" s="2">
        <v>0</v>
      </c>
      <c r="AJ458" s="2">
        <v>0</v>
      </c>
      <c r="AK458" s="2">
        <v>0</v>
      </c>
      <c r="AL458" s="2">
        <v>0</v>
      </c>
      <c r="AM458" s="2">
        <v>0</v>
      </c>
      <c r="AN458" s="3">
        <f t="shared" si="28"/>
        <v>1453916.78</v>
      </c>
      <c r="AO458">
        <f t="shared" si="29"/>
        <v>890439.63</v>
      </c>
      <c r="AP458">
        <f t="shared" si="30"/>
        <v>96841.24</v>
      </c>
      <c r="AQ458" s="3">
        <f t="shared" si="31"/>
        <v>2441197.6500000004</v>
      </c>
    </row>
    <row r="459" spans="1:43" x14ac:dyDescent="0.25">
      <c r="A459" s="2">
        <v>13</v>
      </c>
      <c r="B459" s="2">
        <v>2021</v>
      </c>
      <c r="C459" s="2">
        <v>1</v>
      </c>
      <c r="D459" s="4">
        <v>54603.92</v>
      </c>
      <c r="E459" s="4">
        <v>112399.16</v>
      </c>
      <c r="F459" s="4">
        <v>267645.44</v>
      </c>
      <c r="G459" s="4">
        <v>3336.24</v>
      </c>
      <c r="H459" s="4">
        <v>44597.3</v>
      </c>
      <c r="I459" s="4">
        <v>1236.1099999999999</v>
      </c>
      <c r="J459" s="2">
        <v>0</v>
      </c>
      <c r="K459" s="4">
        <v>1324.58</v>
      </c>
      <c r="L459" s="4">
        <v>5904.31</v>
      </c>
      <c r="M459" s="2">
        <v>0</v>
      </c>
      <c r="N459" s="2">
        <v>92.39</v>
      </c>
      <c r="O459" s="4">
        <v>1674</v>
      </c>
      <c r="P459" s="4">
        <v>8058.27</v>
      </c>
      <c r="Q459" s="4">
        <v>15807.04</v>
      </c>
      <c r="R459" s="4">
        <v>9379.4699999999993</v>
      </c>
      <c r="S459" s="2">
        <v>421.02</v>
      </c>
      <c r="T459" s="2">
        <v>0</v>
      </c>
      <c r="U459" s="2">
        <v>0</v>
      </c>
      <c r="V459" s="2">
        <v>215.48</v>
      </c>
      <c r="W459" s="2">
        <v>0</v>
      </c>
      <c r="X459" s="2">
        <v>180</v>
      </c>
      <c r="Y459" s="4">
        <v>3706.67</v>
      </c>
      <c r="Z459" s="4">
        <v>70683</v>
      </c>
      <c r="AA459" s="4">
        <v>97634.9</v>
      </c>
      <c r="AB459" s="4">
        <v>33996.589999999997</v>
      </c>
      <c r="AC459" s="4">
        <v>18520.439999999999</v>
      </c>
      <c r="AD459" s="2">
        <v>0</v>
      </c>
      <c r="AE459" s="2">
        <v>0</v>
      </c>
      <c r="AF459" s="2">
        <v>0</v>
      </c>
      <c r="AG459" s="2">
        <v>0</v>
      </c>
      <c r="AH459" s="2">
        <v>0</v>
      </c>
      <c r="AI459" s="2">
        <v>0</v>
      </c>
      <c r="AJ459" s="2">
        <v>0</v>
      </c>
      <c r="AK459" s="4">
        <v>112674.64</v>
      </c>
      <c r="AL459" s="4">
        <v>1868.09</v>
      </c>
      <c r="AM459" s="2">
        <v>0</v>
      </c>
      <c r="AN459" s="3">
        <f t="shared" si="28"/>
        <v>491047.06</v>
      </c>
      <c r="AO459">
        <f t="shared" si="29"/>
        <v>260369.27</v>
      </c>
      <c r="AP459">
        <f t="shared" si="30"/>
        <v>114542.73</v>
      </c>
      <c r="AQ459" s="3">
        <f t="shared" si="31"/>
        <v>865959.05999999994</v>
      </c>
    </row>
    <row r="460" spans="1:43" x14ac:dyDescent="0.25">
      <c r="A460" s="2">
        <v>13</v>
      </c>
      <c r="B460" s="2">
        <v>2021</v>
      </c>
      <c r="C460" s="2">
        <v>2</v>
      </c>
      <c r="D460" s="4">
        <v>52077.07</v>
      </c>
      <c r="E460" s="4">
        <v>106201.38</v>
      </c>
      <c r="F460" s="4">
        <v>236840.33</v>
      </c>
      <c r="G460" s="4">
        <v>3349.43</v>
      </c>
      <c r="H460" s="4">
        <v>35195.57</v>
      </c>
      <c r="I460" s="4">
        <v>1019.6</v>
      </c>
      <c r="J460" s="2">
        <v>0</v>
      </c>
      <c r="K460" s="4">
        <v>1801.91</v>
      </c>
      <c r="L460" s="4">
        <v>5254.8</v>
      </c>
      <c r="M460" s="2">
        <v>0</v>
      </c>
      <c r="N460" s="2">
        <v>79.73</v>
      </c>
      <c r="O460" s="4">
        <v>1665</v>
      </c>
      <c r="P460" s="4">
        <v>8056.02</v>
      </c>
      <c r="Q460" s="4">
        <v>16402.599999999999</v>
      </c>
      <c r="R460" s="4">
        <v>10045.040000000001</v>
      </c>
      <c r="S460" s="2">
        <v>420.76</v>
      </c>
      <c r="T460" s="2">
        <v>0</v>
      </c>
      <c r="U460" s="2">
        <v>0</v>
      </c>
      <c r="V460" s="2">
        <v>184.67</v>
      </c>
      <c r="W460" s="2">
        <v>0</v>
      </c>
      <c r="X460" s="2">
        <v>180</v>
      </c>
      <c r="Y460" s="4">
        <v>4105.08</v>
      </c>
      <c r="Z460" s="4">
        <v>72354.45</v>
      </c>
      <c r="AA460" s="4">
        <v>97073.11</v>
      </c>
      <c r="AB460" s="4">
        <v>31651.98</v>
      </c>
      <c r="AC460" s="4">
        <v>18529.669999999998</v>
      </c>
      <c r="AD460" s="2">
        <v>0</v>
      </c>
      <c r="AE460" s="2">
        <v>0</v>
      </c>
      <c r="AF460" s="2">
        <v>0</v>
      </c>
      <c r="AG460" s="2">
        <v>0</v>
      </c>
      <c r="AH460" s="2">
        <v>0</v>
      </c>
      <c r="AI460" s="2">
        <v>0</v>
      </c>
      <c r="AJ460" s="2">
        <v>0</v>
      </c>
      <c r="AK460" s="4">
        <v>103349.73</v>
      </c>
      <c r="AL460" s="4">
        <v>1884.15</v>
      </c>
      <c r="AM460" s="2">
        <v>0</v>
      </c>
      <c r="AN460" s="3">
        <f t="shared" si="28"/>
        <v>441740.08999999997</v>
      </c>
      <c r="AO460">
        <f t="shared" si="29"/>
        <v>260748.11000000004</v>
      </c>
      <c r="AP460">
        <f t="shared" si="30"/>
        <v>105233.87999999999</v>
      </c>
      <c r="AQ460" s="3">
        <f t="shared" si="31"/>
        <v>807722.08</v>
      </c>
    </row>
    <row r="461" spans="1:43" x14ac:dyDescent="0.25">
      <c r="A461" s="2">
        <v>13</v>
      </c>
      <c r="B461" s="2">
        <v>2021</v>
      </c>
      <c r="C461" s="2">
        <v>3</v>
      </c>
      <c r="D461" s="4">
        <v>51694.720000000001</v>
      </c>
      <c r="E461" s="4">
        <v>103860.61</v>
      </c>
      <c r="F461" s="4">
        <v>233714.99</v>
      </c>
      <c r="G461" s="4">
        <v>3412.48</v>
      </c>
      <c r="H461" s="4">
        <v>33525.919999999998</v>
      </c>
      <c r="I461" s="4">
        <v>1019.66</v>
      </c>
      <c r="J461" s="2">
        <v>0</v>
      </c>
      <c r="K461" s="4">
        <v>1103.9100000000001</v>
      </c>
      <c r="L461" s="4">
        <v>4905.8100000000004</v>
      </c>
      <c r="M461" s="2">
        <v>0</v>
      </c>
      <c r="N461" s="2">
        <v>79.73</v>
      </c>
      <c r="O461" s="4">
        <v>1665</v>
      </c>
      <c r="P461" s="4">
        <v>7524.69</v>
      </c>
      <c r="Q461" s="4">
        <v>14608.83</v>
      </c>
      <c r="R461" s="4">
        <v>8475.75</v>
      </c>
      <c r="S461" s="2">
        <v>422.05</v>
      </c>
      <c r="T461" s="2">
        <v>0</v>
      </c>
      <c r="U461" s="2">
        <v>0</v>
      </c>
      <c r="V461" s="2">
        <v>188.71</v>
      </c>
      <c r="W461" s="2">
        <v>0</v>
      </c>
      <c r="X461" s="2">
        <v>180</v>
      </c>
      <c r="Y461" s="4">
        <v>3800.42</v>
      </c>
      <c r="Z461" s="4">
        <v>68229.38</v>
      </c>
      <c r="AA461" s="4">
        <v>92557.43</v>
      </c>
      <c r="AB461" s="4">
        <v>27891.97</v>
      </c>
      <c r="AC461" s="4">
        <v>15203.34</v>
      </c>
      <c r="AD461" s="2">
        <v>0</v>
      </c>
      <c r="AE461" s="2">
        <v>0</v>
      </c>
      <c r="AF461" s="2">
        <v>0</v>
      </c>
      <c r="AG461" s="2">
        <v>0</v>
      </c>
      <c r="AH461" s="2">
        <v>0</v>
      </c>
      <c r="AI461" s="2">
        <v>0</v>
      </c>
      <c r="AJ461" s="2">
        <v>0</v>
      </c>
      <c r="AK461" s="4">
        <v>119654.47</v>
      </c>
      <c r="AL461" s="4">
        <v>1362.76</v>
      </c>
      <c r="AM461" s="2">
        <v>0</v>
      </c>
      <c r="AN461" s="3">
        <f t="shared" si="28"/>
        <v>433238.09999999992</v>
      </c>
      <c r="AO461">
        <f t="shared" si="29"/>
        <v>240827.3</v>
      </c>
      <c r="AP461">
        <f t="shared" si="30"/>
        <v>121017.23</v>
      </c>
      <c r="AQ461" s="3">
        <f t="shared" si="31"/>
        <v>795082.62999999989</v>
      </c>
    </row>
    <row r="462" spans="1:43" x14ac:dyDescent="0.25">
      <c r="A462" s="2">
        <v>13</v>
      </c>
      <c r="B462" s="2">
        <v>2021</v>
      </c>
      <c r="C462" s="2">
        <v>4</v>
      </c>
      <c r="D462" s="4">
        <v>51597.01</v>
      </c>
      <c r="E462" s="4">
        <v>103545.52</v>
      </c>
      <c r="F462" s="4">
        <v>233360.47</v>
      </c>
      <c r="G462" s="4">
        <v>3251.32</v>
      </c>
      <c r="H462" s="4">
        <v>30944.62</v>
      </c>
      <c r="I462" s="2">
        <v>869.23</v>
      </c>
      <c r="J462" s="2">
        <v>0</v>
      </c>
      <c r="K462" s="4">
        <v>1090.1600000000001</v>
      </c>
      <c r="L462" s="4">
        <v>4579.8999999999996</v>
      </c>
      <c r="M462" s="2">
        <v>0</v>
      </c>
      <c r="N462" s="2">
        <v>92.39</v>
      </c>
      <c r="O462" s="4">
        <v>1665</v>
      </c>
      <c r="P462" s="4">
        <v>7461.9</v>
      </c>
      <c r="Q462" s="4">
        <v>15053.53</v>
      </c>
      <c r="R462" s="4">
        <v>7715.14</v>
      </c>
      <c r="S462" s="2">
        <v>422.55</v>
      </c>
      <c r="T462" s="2">
        <v>0</v>
      </c>
      <c r="U462" s="2">
        <v>0</v>
      </c>
      <c r="V462" s="2">
        <v>207.37</v>
      </c>
      <c r="W462" s="2">
        <v>0</v>
      </c>
      <c r="X462" s="2">
        <v>180</v>
      </c>
      <c r="Y462" s="4">
        <v>3513.04</v>
      </c>
      <c r="Z462" s="4">
        <v>68330.69</v>
      </c>
      <c r="AA462" s="4">
        <v>94342.78</v>
      </c>
      <c r="AB462" s="4">
        <v>29504.37</v>
      </c>
      <c r="AC462" s="4">
        <v>17610.8</v>
      </c>
      <c r="AD462" s="2">
        <v>0</v>
      </c>
      <c r="AE462" s="2">
        <v>0</v>
      </c>
      <c r="AF462" s="2">
        <v>0</v>
      </c>
      <c r="AG462" s="2">
        <v>0</v>
      </c>
      <c r="AH462" s="2">
        <v>0</v>
      </c>
      <c r="AI462" s="2">
        <v>0</v>
      </c>
      <c r="AJ462" s="2">
        <v>0</v>
      </c>
      <c r="AK462" s="4">
        <v>73104.42</v>
      </c>
      <c r="AL462" s="4">
        <v>1371.66</v>
      </c>
      <c r="AM462" s="2">
        <v>0</v>
      </c>
      <c r="AN462" s="3">
        <f t="shared" si="28"/>
        <v>429238.23</v>
      </c>
      <c r="AO462">
        <f t="shared" si="29"/>
        <v>246099.56</v>
      </c>
      <c r="AP462">
        <f t="shared" si="30"/>
        <v>74476.08</v>
      </c>
      <c r="AQ462" s="3">
        <f t="shared" si="31"/>
        <v>749813.87</v>
      </c>
    </row>
    <row r="463" spans="1:43" x14ac:dyDescent="0.25">
      <c r="A463" s="2">
        <v>13</v>
      </c>
      <c r="B463" s="2">
        <v>2021</v>
      </c>
      <c r="C463" s="2">
        <v>5</v>
      </c>
      <c r="D463" s="4">
        <v>47946.63</v>
      </c>
      <c r="E463" s="4">
        <v>98138.84</v>
      </c>
      <c r="F463" s="4">
        <v>196982.28</v>
      </c>
      <c r="G463" s="4">
        <v>3468.34</v>
      </c>
      <c r="H463" s="4">
        <v>21505.119999999999</v>
      </c>
      <c r="I463" s="2">
        <v>752.37</v>
      </c>
      <c r="J463" s="2">
        <v>0</v>
      </c>
      <c r="K463" s="2">
        <v>610.08000000000004</v>
      </c>
      <c r="L463" s="4">
        <v>3626.55</v>
      </c>
      <c r="M463" s="2">
        <v>0</v>
      </c>
      <c r="N463" s="2">
        <v>79.73</v>
      </c>
      <c r="O463" s="4">
        <v>1665</v>
      </c>
      <c r="P463" s="4">
        <v>7773.8</v>
      </c>
      <c r="Q463" s="4">
        <v>13734.43</v>
      </c>
      <c r="R463" s="4">
        <v>7975.99</v>
      </c>
      <c r="S463" s="2">
        <v>852.72</v>
      </c>
      <c r="T463" s="2">
        <v>0</v>
      </c>
      <c r="U463" s="2">
        <v>0</v>
      </c>
      <c r="V463" s="2">
        <v>184.39</v>
      </c>
      <c r="W463" s="2">
        <v>0</v>
      </c>
      <c r="X463" s="2">
        <v>180</v>
      </c>
      <c r="Y463" s="4">
        <v>3487.5</v>
      </c>
      <c r="Z463" s="4">
        <v>67220.850000000006</v>
      </c>
      <c r="AA463" s="4">
        <v>91037.13</v>
      </c>
      <c r="AB463" s="4">
        <v>27078.31</v>
      </c>
      <c r="AC463" s="4">
        <v>15676.7</v>
      </c>
      <c r="AD463" s="2">
        <v>0</v>
      </c>
      <c r="AE463" s="2">
        <v>0</v>
      </c>
      <c r="AF463" s="2">
        <v>0</v>
      </c>
      <c r="AG463" s="2">
        <v>0</v>
      </c>
      <c r="AH463" s="2">
        <v>0</v>
      </c>
      <c r="AI463" s="2">
        <v>0</v>
      </c>
      <c r="AJ463" s="2">
        <v>0</v>
      </c>
      <c r="AK463" s="4">
        <v>120272.28</v>
      </c>
      <c r="AL463" s="2">
        <v>957.46</v>
      </c>
      <c r="AM463" s="2">
        <v>0</v>
      </c>
      <c r="AN463" s="3">
        <f t="shared" si="28"/>
        <v>373030.21</v>
      </c>
      <c r="AO463">
        <f t="shared" si="29"/>
        <v>236946.55000000002</v>
      </c>
      <c r="AP463">
        <f t="shared" si="30"/>
        <v>121229.74</v>
      </c>
      <c r="AQ463" s="3">
        <f t="shared" si="31"/>
        <v>731206.5</v>
      </c>
    </row>
    <row r="464" spans="1:43" x14ac:dyDescent="0.25">
      <c r="A464" s="2">
        <v>13</v>
      </c>
      <c r="B464" s="2">
        <v>2021</v>
      </c>
      <c r="C464" s="2">
        <v>6</v>
      </c>
      <c r="D464" s="4">
        <v>46876.75</v>
      </c>
      <c r="E464" s="4">
        <v>95269.38</v>
      </c>
      <c r="F464" s="4">
        <v>179633.96</v>
      </c>
      <c r="G464" s="4">
        <v>3083.68</v>
      </c>
      <c r="H464" s="4">
        <v>17163.62</v>
      </c>
      <c r="I464" s="2">
        <v>644.05999999999995</v>
      </c>
      <c r="J464" s="2">
        <v>0</v>
      </c>
      <c r="K464" s="2">
        <v>301.68</v>
      </c>
      <c r="L464" s="4">
        <v>2813.8</v>
      </c>
      <c r="M464" s="2">
        <v>0</v>
      </c>
      <c r="N464" s="2">
        <v>78.47</v>
      </c>
      <c r="O464" s="4">
        <v>1980</v>
      </c>
      <c r="P464" s="4">
        <v>7554.61</v>
      </c>
      <c r="Q464" s="4">
        <v>12756.8</v>
      </c>
      <c r="R464" s="4">
        <v>8365.77</v>
      </c>
      <c r="S464" s="2">
        <v>0</v>
      </c>
      <c r="T464" s="2">
        <v>0</v>
      </c>
      <c r="U464" s="2">
        <v>0</v>
      </c>
      <c r="V464" s="2">
        <v>189.07</v>
      </c>
      <c r="W464" s="2">
        <v>0</v>
      </c>
      <c r="X464" s="2">
        <v>180</v>
      </c>
      <c r="Y464" s="4">
        <v>3369.86</v>
      </c>
      <c r="Z464" s="4">
        <v>64736.75</v>
      </c>
      <c r="AA464" s="4">
        <v>88402</v>
      </c>
      <c r="AB464" s="4">
        <v>26314.31</v>
      </c>
      <c r="AC464" s="4">
        <v>14759.24</v>
      </c>
      <c r="AD464" s="2">
        <v>0</v>
      </c>
      <c r="AE464" s="2">
        <v>0</v>
      </c>
      <c r="AF464" s="2">
        <v>0</v>
      </c>
      <c r="AG464" s="2">
        <v>0</v>
      </c>
      <c r="AH464" s="2">
        <v>0</v>
      </c>
      <c r="AI464" s="2">
        <v>0</v>
      </c>
      <c r="AJ464" s="2">
        <v>0</v>
      </c>
      <c r="AK464" s="4">
        <v>80259.14</v>
      </c>
      <c r="AL464" s="2">
        <v>420</v>
      </c>
      <c r="AM464" s="2">
        <v>0</v>
      </c>
      <c r="AN464" s="3">
        <f t="shared" si="28"/>
        <v>345786.92999999993</v>
      </c>
      <c r="AO464">
        <f t="shared" si="29"/>
        <v>228686.87999999998</v>
      </c>
      <c r="AP464">
        <f t="shared" si="30"/>
        <v>80679.14</v>
      </c>
      <c r="AQ464" s="3">
        <f t="shared" si="31"/>
        <v>655152.94999999995</v>
      </c>
    </row>
    <row r="465" spans="1:43" x14ac:dyDescent="0.25">
      <c r="A465" s="2">
        <v>13</v>
      </c>
      <c r="B465" s="2">
        <v>2021</v>
      </c>
      <c r="C465" s="2">
        <v>7</v>
      </c>
      <c r="D465" s="4">
        <v>44546.98</v>
      </c>
      <c r="E465" s="4">
        <v>88622.83</v>
      </c>
      <c r="F465" s="4">
        <v>175470.51</v>
      </c>
      <c r="G465" s="4">
        <v>3406.1</v>
      </c>
      <c r="H465" s="4">
        <v>21701.58</v>
      </c>
      <c r="I465" s="2">
        <v>287.11</v>
      </c>
      <c r="J465" s="2">
        <v>0</v>
      </c>
      <c r="K465" s="2">
        <v>670.41</v>
      </c>
      <c r="L465" s="2">
        <v>887.87</v>
      </c>
      <c r="M465" s="4">
        <v>1033.46</v>
      </c>
      <c r="N465" s="2">
        <v>92.39</v>
      </c>
      <c r="O465" s="4">
        <v>1626.73</v>
      </c>
      <c r="P465" s="4">
        <v>6366.06</v>
      </c>
      <c r="Q465" s="4">
        <v>13784.38</v>
      </c>
      <c r="R465" s="4">
        <v>6811.37</v>
      </c>
      <c r="S465" s="2">
        <v>431.65</v>
      </c>
      <c r="T465" s="2">
        <v>0</v>
      </c>
      <c r="U465" s="2">
        <v>0</v>
      </c>
      <c r="V465" s="2">
        <v>194.76</v>
      </c>
      <c r="W465" s="2">
        <v>0</v>
      </c>
      <c r="X465" s="2">
        <v>180</v>
      </c>
      <c r="Y465" s="4">
        <v>4178.87</v>
      </c>
      <c r="Z465" s="4">
        <v>65691.78</v>
      </c>
      <c r="AA465" s="4">
        <v>77946.81</v>
      </c>
      <c r="AB465" s="4">
        <v>20590.52</v>
      </c>
      <c r="AC465" s="4">
        <v>18383.03</v>
      </c>
      <c r="AD465" s="2">
        <v>0</v>
      </c>
      <c r="AE465" s="2">
        <v>0</v>
      </c>
      <c r="AF465" s="2">
        <v>0</v>
      </c>
      <c r="AG465" s="2">
        <v>0</v>
      </c>
      <c r="AH465" s="2">
        <v>0</v>
      </c>
      <c r="AI465" s="2">
        <v>0</v>
      </c>
      <c r="AJ465" s="2">
        <v>0</v>
      </c>
      <c r="AK465" s="4">
        <v>25867.74</v>
      </c>
      <c r="AL465" s="2">
        <v>494.56</v>
      </c>
      <c r="AM465" s="2">
        <v>0</v>
      </c>
      <c r="AN465" s="3">
        <f t="shared" si="28"/>
        <v>336626.85</v>
      </c>
      <c r="AO465">
        <f t="shared" si="29"/>
        <v>216278.34999999998</v>
      </c>
      <c r="AP465">
        <f t="shared" si="30"/>
        <v>26362.300000000003</v>
      </c>
      <c r="AQ465" s="3">
        <f t="shared" si="31"/>
        <v>579267.5</v>
      </c>
    </row>
    <row r="466" spans="1:43" x14ac:dyDescent="0.25">
      <c r="A466" s="2">
        <v>13</v>
      </c>
      <c r="B466" s="2">
        <v>2021</v>
      </c>
      <c r="C466" s="2">
        <v>8</v>
      </c>
      <c r="D466" s="4">
        <v>44049.25</v>
      </c>
      <c r="E466" s="4">
        <v>87805.04</v>
      </c>
      <c r="F466" s="4">
        <v>169332.14</v>
      </c>
      <c r="G466" s="4">
        <v>3095.76</v>
      </c>
      <c r="H466" s="4">
        <v>19756.84</v>
      </c>
      <c r="I466" s="2">
        <v>197.56</v>
      </c>
      <c r="J466" s="2">
        <v>0</v>
      </c>
      <c r="K466" s="2">
        <v>562.57000000000005</v>
      </c>
      <c r="L466" s="2">
        <v>621.48</v>
      </c>
      <c r="M466" s="2">
        <v>915.43</v>
      </c>
      <c r="N466" s="2">
        <v>79.73</v>
      </c>
      <c r="O466" s="4">
        <v>1620</v>
      </c>
      <c r="P466" s="4">
        <v>6494.69</v>
      </c>
      <c r="Q466" s="4">
        <v>13700.29</v>
      </c>
      <c r="R466" s="4">
        <v>6862.38</v>
      </c>
      <c r="S466" s="2">
        <v>0</v>
      </c>
      <c r="T466" s="2">
        <v>0</v>
      </c>
      <c r="U466" s="2">
        <v>0</v>
      </c>
      <c r="V466" s="2">
        <v>184.23</v>
      </c>
      <c r="W466" s="2">
        <v>0</v>
      </c>
      <c r="X466" s="2">
        <v>180</v>
      </c>
      <c r="Y466" s="4">
        <v>4099.63</v>
      </c>
      <c r="Z466" s="4">
        <v>65342.11</v>
      </c>
      <c r="AA466" s="4">
        <v>76664.990000000005</v>
      </c>
      <c r="AB466" s="4">
        <v>21464.87</v>
      </c>
      <c r="AC466" s="4">
        <v>18671.78</v>
      </c>
      <c r="AD466" s="2">
        <v>0</v>
      </c>
      <c r="AE466" s="2">
        <v>0</v>
      </c>
      <c r="AF466" s="2">
        <v>0</v>
      </c>
      <c r="AG466" s="2">
        <v>0</v>
      </c>
      <c r="AH466" s="2">
        <v>0</v>
      </c>
      <c r="AI466" s="2">
        <v>0</v>
      </c>
      <c r="AJ466" s="2">
        <v>0</v>
      </c>
      <c r="AK466" s="4">
        <v>26577.38</v>
      </c>
      <c r="AL466" s="2">
        <v>880.7</v>
      </c>
      <c r="AM466" s="2">
        <v>0</v>
      </c>
      <c r="AN466" s="3">
        <f t="shared" si="28"/>
        <v>326336.07</v>
      </c>
      <c r="AO466">
        <f t="shared" si="29"/>
        <v>215364.69999999998</v>
      </c>
      <c r="AP466">
        <f t="shared" si="30"/>
        <v>27458.080000000002</v>
      </c>
      <c r="AQ466" s="3">
        <f t="shared" si="31"/>
        <v>569158.85</v>
      </c>
    </row>
    <row r="467" spans="1:43" x14ac:dyDescent="0.25">
      <c r="A467" s="2">
        <v>13</v>
      </c>
      <c r="B467" s="2">
        <v>2021</v>
      </c>
      <c r="C467" s="2">
        <v>9</v>
      </c>
      <c r="D467" s="4">
        <v>44383.839999999997</v>
      </c>
      <c r="E467" s="4">
        <v>88786.1</v>
      </c>
      <c r="F467" s="4">
        <v>174534.8</v>
      </c>
      <c r="G467" s="4">
        <v>3301.18</v>
      </c>
      <c r="H467" s="4">
        <v>20357.75</v>
      </c>
      <c r="I467" s="2">
        <v>164.61</v>
      </c>
      <c r="J467" s="2">
        <v>0</v>
      </c>
      <c r="K467" s="2">
        <v>654.20000000000005</v>
      </c>
      <c r="L467" s="2">
        <v>946.11</v>
      </c>
      <c r="M467" s="4">
        <v>1013.1</v>
      </c>
      <c r="N467" s="2">
        <v>92.39</v>
      </c>
      <c r="O467" s="4">
        <v>1620</v>
      </c>
      <c r="P467" s="4">
        <v>6450.5</v>
      </c>
      <c r="Q467" s="4">
        <v>14864.9</v>
      </c>
      <c r="R467" s="4">
        <v>6754.12</v>
      </c>
      <c r="S467" s="2">
        <v>0</v>
      </c>
      <c r="T467" s="2">
        <v>0</v>
      </c>
      <c r="U467" s="2">
        <v>0</v>
      </c>
      <c r="V467" s="2">
        <v>214.24</v>
      </c>
      <c r="W467" s="2">
        <v>0</v>
      </c>
      <c r="X467" s="2">
        <v>180</v>
      </c>
      <c r="Y467" s="4">
        <v>4899.25</v>
      </c>
      <c r="Z467" s="4">
        <v>67994.929999999993</v>
      </c>
      <c r="AA467" s="4">
        <v>79490.23</v>
      </c>
      <c r="AB467" s="4">
        <v>22126.54</v>
      </c>
      <c r="AC467" s="4">
        <v>19076.07</v>
      </c>
      <c r="AD467" s="2">
        <v>0</v>
      </c>
      <c r="AE467" s="2">
        <v>0</v>
      </c>
      <c r="AF467" s="2">
        <v>0</v>
      </c>
      <c r="AG467" s="2">
        <v>0</v>
      </c>
      <c r="AH467" s="2">
        <v>0</v>
      </c>
      <c r="AI467" s="2">
        <v>0</v>
      </c>
      <c r="AJ467" s="2">
        <v>0</v>
      </c>
      <c r="AK467" s="4">
        <v>79718</v>
      </c>
      <c r="AL467" s="2">
        <v>867.33</v>
      </c>
      <c r="AM467" s="2">
        <v>0</v>
      </c>
      <c r="AN467" s="3">
        <f t="shared" si="28"/>
        <v>334141.68999999994</v>
      </c>
      <c r="AO467">
        <f t="shared" si="29"/>
        <v>223763.17</v>
      </c>
      <c r="AP467">
        <f t="shared" si="30"/>
        <v>80585.33</v>
      </c>
      <c r="AQ467" s="3">
        <f t="shared" si="31"/>
        <v>638490.18999999994</v>
      </c>
    </row>
    <row r="468" spans="1:43" x14ac:dyDescent="0.25">
      <c r="A468" s="2">
        <v>13</v>
      </c>
      <c r="B468" s="2">
        <v>2021</v>
      </c>
      <c r="C468" s="2">
        <v>10</v>
      </c>
      <c r="D468" s="4">
        <v>44574.44</v>
      </c>
      <c r="E468" s="4">
        <v>88742.04</v>
      </c>
      <c r="F468" s="4">
        <v>179189.18</v>
      </c>
      <c r="G468" s="4">
        <v>3622.96</v>
      </c>
      <c r="H468" s="4">
        <v>22509.33</v>
      </c>
      <c r="I468" s="2">
        <v>267.24</v>
      </c>
      <c r="J468" s="2">
        <v>0</v>
      </c>
      <c r="K468" s="2">
        <v>575.64</v>
      </c>
      <c r="L468" s="4">
        <v>1142.45</v>
      </c>
      <c r="M468" s="4">
        <v>1000.53</v>
      </c>
      <c r="N468" s="2">
        <v>79.73</v>
      </c>
      <c r="O468" s="4">
        <v>1621.35</v>
      </c>
      <c r="P468" s="4">
        <v>6187.84</v>
      </c>
      <c r="Q468" s="4">
        <v>13921.34</v>
      </c>
      <c r="R468" s="4">
        <v>6428.15</v>
      </c>
      <c r="S468" s="2">
        <v>0</v>
      </c>
      <c r="T468" s="2">
        <v>0</v>
      </c>
      <c r="U468" s="2">
        <v>0</v>
      </c>
      <c r="V468" s="2">
        <v>182.27</v>
      </c>
      <c r="W468" s="2">
        <v>0</v>
      </c>
      <c r="X468" s="2">
        <v>180</v>
      </c>
      <c r="Y468" s="4">
        <v>4813.8999999999996</v>
      </c>
      <c r="Z468" s="4">
        <v>65180</v>
      </c>
      <c r="AA468" s="4">
        <v>75222.27</v>
      </c>
      <c r="AB468" s="4">
        <v>21341.69</v>
      </c>
      <c r="AC468" s="4">
        <v>18283.13</v>
      </c>
      <c r="AD468" s="2">
        <v>0</v>
      </c>
      <c r="AE468" s="2">
        <v>0</v>
      </c>
      <c r="AF468" s="2">
        <v>0</v>
      </c>
      <c r="AG468" s="2">
        <v>0</v>
      </c>
      <c r="AH468" s="2">
        <v>0</v>
      </c>
      <c r="AI468" s="2">
        <v>0</v>
      </c>
      <c r="AJ468" s="2">
        <v>0</v>
      </c>
      <c r="AK468" s="4">
        <v>125728.77</v>
      </c>
      <c r="AL468" s="2">
        <v>844.56</v>
      </c>
      <c r="AM468" s="2">
        <v>0</v>
      </c>
      <c r="AN468" s="3">
        <f t="shared" si="28"/>
        <v>341623.81000000006</v>
      </c>
      <c r="AO468">
        <f t="shared" si="29"/>
        <v>213441.67</v>
      </c>
      <c r="AP468">
        <f t="shared" si="30"/>
        <v>126573.33</v>
      </c>
      <c r="AQ468" s="3">
        <f t="shared" si="31"/>
        <v>681638.81</v>
      </c>
    </row>
    <row r="469" spans="1:43" x14ac:dyDescent="0.25">
      <c r="A469" s="2">
        <v>13</v>
      </c>
      <c r="B469" s="2">
        <v>2021</v>
      </c>
      <c r="C469" s="2">
        <v>11</v>
      </c>
      <c r="D469" s="4">
        <v>45881.24</v>
      </c>
      <c r="E469" s="4">
        <v>90875.64</v>
      </c>
      <c r="F469" s="4">
        <v>199792.28</v>
      </c>
      <c r="G469" s="4">
        <v>3182.42</v>
      </c>
      <c r="H469" s="4">
        <v>33084.769999999997</v>
      </c>
      <c r="I469" s="2">
        <v>505.94</v>
      </c>
      <c r="J469" s="2">
        <v>0</v>
      </c>
      <c r="K469" s="2">
        <v>964.5</v>
      </c>
      <c r="L469" s="4">
        <v>1838.96</v>
      </c>
      <c r="M469" s="4">
        <v>1377.91</v>
      </c>
      <c r="N469" s="2">
        <v>79.73</v>
      </c>
      <c r="O469" s="4">
        <v>1670.29</v>
      </c>
      <c r="P469" s="4">
        <v>6430.38</v>
      </c>
      <c r="Q469" s="4">
        <v>14600.61</v>
      </c>
      <c r="R469" s="4">
        <v>6992.44</v>
      </c>
      <c r="S469" s="2">
        <v>0</v>
      </c>
      <c r="T469" s="2">
        <v>0</v>
      </c>
      <c r="U469" s="2">
        <v>0</v>
      </c>
      <c r="V469" s="2">
        <v>179.66</v>
      </c>
      <c r="W469" s="2">
        <v>0</v>
      </c>
      <c r="X469" s="2">
        <v>180</v>
      </c>
      <c r="Y469" s="4">
        <v>4922.75</v>
      </c>
      <c r="Z469" s="4">
        <v>67809.13</v>
      </c>
      <c r="AA469" s="4">
        <v>79449.679999999993</v>
      </c>
      <c r="AB469" s="4">
        <v>21984.11</v>
      </c>
      <c r="AC469" s="4">
        <v>17976.16</v>
      </c>
      <c r="AD469" s="2">
        <v>0</v>
      </c>
      <c r="AE469" s="2">
        <v>0</v>
      </c>
      <c r="AF469" s="2">
        <v>0</v>
      </c>
      <c r="AG469" s="2">
        <v>0</v>
      </c>
      <c r="AH469" s="2">
        <v>0</v>
      </c>
      <c r="AI469" s="2">
        <v>0</v>
      </c>
      <c r="AJ469" s="2">
        <v>0</v>
      </c>
      <c r="AK469" s="4">
        <v>117679.95</v>
      </c>
      <c r="AL469" s="2">
        <v>939.89</v>
      </c>
      <c r="AM469" s="2">
        <v>0</v>
      </c>
      <c r="AN469" s="3">
        <f t="shared" si="28"/>
        <v>377503.66000000003</v>
      </c>
      <c r="AO469">
        <f t="shared" si="29"/>
        <v>222274.93999999997</v>
      </c>
      <c r="AP469">
        <f t="shared" si="30"/>
        <v>118619.84</v>
      </c>
      <c r="AQ469" s="3">
        <f t="shared" si="31"/>
        <v>718398.44</v>
      </c>
    </row>
    <row r="470" spans="1:43" x14ac:dyDescent="0.25">
      <c r="A470" s="2">
        <v>13</v>
      </c>
      <c r="B470" s="2">
        <v>2021</v>
      </c>
      <c r="C470" s="2">
        <v>12</v>
      </c>
      <c r="D470" s="4">
        <v>48082.04</v>
      </c>
      <c r="E470" s="4">
        <v>97123.41</v>
      </c>
      <c r="F470" s="4">
        <v>235021.06</v>
      </c>
      <c r="G470" s="4">
        <v>3411.59</v>
      </c>
      <c r="H470" s="4">
        <v>46592.93</v>
      </c>
      <c r="I470" s="2">
        <v>570.15</v>
      </c>
      <c r="J470" s="2">
        <v>0</v>
      </c>
      <c r="K470" s="4">
        <v>2014.21</v>
      </c>
      <c r="L470" s="4">
        <v>2487.6</v>
      </c>
      <c r="M470" s="4">
        <v>1823.02</v>
      </c>
      <c r="N470" s="2">
        <v>79.73</v>
      </c>
      <c r="O470" s="4">
        <v>1665</v>
      </c>
      <c r="P470" s="4">
        <v>6743.2</v>
      </c>
      <c r="Q470" s="4">
        <v>16658.509999999998</v>
      </c>
      <c r="R470" s="4">
        <v>9157.57</v>
      </c>
      <c r="S470" s="2">
        <v>420</v>
      </c>
      <c r="T470" s="2">
        <v>0</v>
      </c>
      <c r="U470" s="2">
        <v>0</v>
      </c>
      <c r="V470" s="2">
        <v>204.45</v>
      </c>
      <c r="W470" s="2">
        <v>0</v>
      </c>
      <c r="X470" s="2">
        <v>180</v>
      </c>
      <c r="Y470" s="4">
        <v>5532.19</v>
      </c>
      <c r="Z470" s="4">
        <v>77241.350000000006</v>
      </c>
      <c r="AA470" s="4">
        <v>93139.79</v>
      </c>
      <c r="AB470" s="4">
        <v>27075.94</v>
      </c>
      <c r="AC470" s="4">
        <v>21263.24</v>
      </c>
      <c r="AD470" s="2">
        <v>0</v>
      </c>
      <c r="AE470" s="2">
        <v>0</v>
      </c>
      <c r="AF470" s="2">
        <v>0</v>
      </c>
      <c r="AG470" s="2">
        <v>0</v>
      </c>
      <c r="AH470" s="2">
        <v>0</v>
      </c>
      <c r="AI470" s="2">
        <v>0</v>
      </c>
      <c r="AJ470" s="2">
        <v>0</v>
      </c>
      <c r="AK470" s="4">
        <v>112888.5</v>
      </c>
      <c r="AL470" s="2">
        <v>980.31</v>
      </c>
      <c r="AM470" s="2">
        <v>0</v>
      </c>
      <c r="AN470" s="3">
        <f t="shared" si="28"/>
        <v>437126.01000000007</v>
      </c>
      <c r="AO470">
        <f t="shared" si="29"/>
        <v>259360.96999999997</v>
      </c>
      <c r="AP470">
        <f t="shared" si="30"/>
        <v>113868.81</v>
      </c>
      <c r="AQ470" s="3">
        <f t="shared" si="31"/>
        <v>810355.79</v>
      </c>
    </row>
    <row r="471" spans="1:43" x14ac:dyDescent="0.25">
      <c r="A471" s="2">
        <v>14</v>
      </c>
      <c r="B471" s="2">
        <v>2021</v>
      </c>
      <c r="C471" s="2">
        <v>1</v>
      </c>
      <c r="D471" s="4">
        <v>87283.19</v>
      </c>
      <c r="E471" s="4">
        <v>159498.9</v>
      </c>
      <c r="F471" s="4">
        <v>137022.78</v>
      </c>
      <c r="G471" s="4">
        <v>1220.1199999999999</v>
      </c>
      <c r="H471" s="4">
        <v>2235.66</v>
      </c>
      <c r="I471" s="4">
        <v>1298.4000000000001</v>
      </c>
      <c r="J471" s="2">
        <v>0</v>
      </c>
      <c r="K471" s="4">
        <v>7511.5</v>
      </c>
      <c r="L471" s="4">
        <v>13689.3</v>
      </c>
      <c r="M471" s="2">
        <v>0</v>
      </c>
      <c r="N471" s="2">
        <v>0</v>
      </c>
      <c r="O471" s="4">
        <v>4746.84</v>
      </c>
      <c r="P471" s="4">
        <v>30899.48</v>
      </c>
      <c r="Q471" s="4">
        <v>29007.11</v>
      </c>
      <c r="R471" s="4">
        <v>5633.75</v>
      </c>
      <c r="S471" s="2">
        <v>0</v>
      </c>
      <c r="T471" s="2">
        <v>0</v>
      </c>
      <c r="U471" s="2">
        <v>0</v>
      </c>
      <c r="V471" s="2">
        <v>120.89</v>
      </c>
      <c r="W471" s="2">
        <v>0</v>
      </c>
      <c r="X471" s="2">
        <v>491.56</v>
      </c>
      <c r="Y471" s="4">
        <v>24359.63</v>
      </c>
      <c r="Z471" s="4">
        <v>93335.7</v>
      </c>
      <c r="AA471" s="4">
        <v>114753.38</v>
      </c>
      <c r="AB471" s="4">
        <v>44737.09</v>
      </c>
      <c r="AC471" s="4">
        <v>60824.91</v>
      </c>
      <c r="AD471" s="4">
        <v>19940.82</v>
      </c>
      <c r="AE471" s="2">
        <v>0</v>
      </c>
      <c r="AF471" s="2">
        <v>0</v>
      </c>
      <c r="AG471" s="2">
        <v>0</v>
      </c>
      <c r="AH471" s="2">
        <v>0</v>
      </c>
      <c r="AI471" s="2">
        <v>0</v>
      </c>
      <c r="AJ471" s="2">
        <v>0</v>
      </c>
      <c r="AK471" s="4">
        <v>70435.710000000006</v>
      </c>
      <c r="AL471" s="2">
        <v>0</v>
      </c>
      <c r="AM471" s="2">
        <v>0</v>
      </c>
      <c r="AN471" s="3">
        <f t="shared" si="28"/>
        <v>409759.85</v>
      </c>
      <c r="AO471">
        <f t="shared" si="29"/>
        <v>428851.16</v>
      </c>
      <c r="AP471">
        <f t="shared" si="30"/>
        <v>70435.710000000006</v>
      </c>
      <c r="AQ471" s="3">
        <f t="shared" si="31"/>
        <v>909046.72</v>
      </c>
    </row>
    <row r="472" spans="1:43" x14ac:dyDescent="0.25">
      <c r="A472" s="2">
        <v>14</v>
      </c>
      <c r="B472" s="2">
        <v>2021</v>
      </c>
      <c r="C472" s="2">
        <v>2</v>
      </c>
      <c r="D472" s="4">
        <v>86039.34</v>
      </c>
      <c r="E472" s="4">
        <v>157325.45000000001</v>
      </c>
      <c r="F472" s="4">
        <v>132512.47</v>
      </c>
      <c r="G472" s="4">
        <v>1205.18</v>
      </c>
      <c r="H472" s="4">
        <v>2155.2600000000002</v>
      </c>
      <c r="I472" s="4">
        <v>2258.69</v>
      </c>
      <c r="J472" s="2">
        <v>0</v>
      </c>
      <c r="K472" s="4">
        <v>8014.2</v>
      </c>
      <c r="L472" s="4">
        <v>16028.68</v>
      </c>
      <c r="M472" s="2">
        <v>0</v>
      </c>
      <c r="N472" s="2">
        <v>0</v>
      </c>
      <c r="O472" s="4">
        <v>4751.87</v>
      </c>
      <c r="P472" s="4">
        <v>31982.76</v>
      </c>
      <c r="Q472" s="4">
        <v>29036.33</v>
      </c>
      <c r="R472" s="4">
        <v>5646.81</v>
      </c>
      <c r="S472" s="2">
        <v>0</v>
      </c>
      <c r="T472" s="2">
        <v>0</v>
      </c>
      <c r="U472" s="2">
        <v>0</v>
      </c>
      <c r="V472" s="2">
        <v>104.33</v>
      </c>
      <c r="W472" s="2">
        <v>0</v>
      </c>
      <c r="X472" s="2">
        <v>482.37</v>
      </c>
      <c r="Y472" s="4">
        <v>25296.46</v>
      </c>
      <c r="Z472" s="4">
        <v>94983.61</v>
      </c>
      <c r="AA472" s="4">
        <v>112737.18</v>
      </c>
      <c r="AB472" s="4">
        <v>42186.65</v>
      </c>
      <c r="AC472" s="4">
        <v>34495.57</v>
      </c>
      <c r="AD472" s="4">
        <v>18176.93</v>
      </c>
      <c r="AE472" s="2">
        <v>0</v>
      </c>
      <c r="AF472" s="2">
        <v>0</v>
      </c>
      <c r="AG472" s="2">
        <v>0</v>
      </c>
      <c r="AH472" s="2">
        <v>0</v>
      </c>
      <c r="AI472" s="2">
        <v>0</v>
      </c>
      <c r="AJ472" s="2">
        <v>0</v>
      </c>
      <c r="AK472" s="4">
        <v>60598.720000000001</v>
      </c>
      <c r="AL472" s="2">
        <v>0</v>
      </c>
      <c r="AM472" s="2">
        <v>0</v>
      </c>
      <c r="AN472" s="3">
        <f t="shared" si="28"/>
        <v>405539.27</v>
      </c>
      <c r="AO472">
        <f t="shared" si="29"/>
        <v>399880.87</v>
      </c>
      <c r="AP472">
        <f t="shared" si="30"/>
        <v>60598.720000000001</v>
      </c>
      <c r="AQ472" s="3">
        <f t="shared" si="31"/>
        <v>866018.86</v>
      </c>
    </row>
    <row r="473" spans="1:43" x14ac:dyDescent="0.25">
      <c r="A473" s="2">
        <v>14</v>
      </c>
      <c r="B473" s="2">
        <v>2021</v>
      </c>
      <c r="C473" s="2">
        <v>3</v>
      </c>
      <c r="D473" s="4">
        <v>84771.1</v>
      </c>
      <c r="E473" s="4">
        <v>149194.57</v>
      </c>
      <c r="F473" s="4">
        <v>125110.05</v>
      </c>
      <c r="G473" s="4">
        <v>1247.31</v>
      </c>
      <c r="H473" s="4">
        <v>2057.87</v>
      </c>
      <c r="I473" s="4">
        <v>1272.54</v>
      </c>
      <c r="J473" s="2">
        <v>0</v>
      </c>
      <c r="K473" s="4">
        <v>6847.77</v>
      </c>
      <c r="L473" s="4">
        <v>12336.33</v>
      </c>
      <c r="M473" s="2">
        <v>0</v>
      </c>
      <c r="N473" s="2">
        <v>0</v>
      </c>
      <c r="O473" s="4">
        <v>4753.3500000000004</v>
      </c>
      <c r="P473" s="4">
        <v>27659.53</v>
      </c>
      <c r="Q473" s="4">
        <v>26741.01</v>
      </c>
      <c r="R473" s="4">
        <v>5067.84</v>
      </c>
      <c r="S473" s="2">
        <v>0</v>
      </c>
      <c r="T473" s="2">
        <v>0</v>
      </c>
      <c r="U473" s="2">
        <v>0</v>
      </c>
      <c r="V473" s="2">
        <v>110.65</v>
      </c>
      <c r="W473" s="2">
        <v>0</v>
      </c>
      <c r="X473" s="2">
        <v>486.52</v>
      </c>
      <c r="Y473" s="4">
        <v>45027.73</v>
      </c>
      <c r="Z473" s="4">
        <v>89950.35</v>
      </c>
      <c r="AA473" s="4">
        <v>107993.4</v>
      </c>
      <c r="AB473" s="4">
        <v>41345.32</v>
      </c>
      <c r="AC473" s="4">
        <v>30086.65</v>
      </c>
      <c r="AD473" s="4">
        <v>21419.4</v>
      </c>
      <c r="AE473" s="2">
        <v>0</v>
      </c>
      <c r="AF473" s="2">
        <v>0</v>
      </c>
      <c r="AG473" s="2">
        <v>0</v>
      </c>
      <c r="AH473" s="2">
        <v>0</v>
      </c>
      <c r="AI473" s="2">
        <v>0</v>
      </c>
      <c r="AJ473" s="2">
        <v>0</v>
      </c>
      <c r="AK473" s="4">
        <v>60608</v>
      </c>
      <c r="AL473" s="2">
        <v>0</v>
      </c>
      <c r="AM473" s="2">
        <v>0</v>
      </c>
      <c r="AN473" s="3">
        <f t="shared" si="28"/>
        <v>382837.54000000004</v>
      </c>
      <c r="AO473">
        <f t="shared" si="29"/>
        <v>400641.75000000006</v>
      </c>
      <c r="AP473">
        <f t="shared" si="30"/>
        <v>60608</v>
      </c>
      <c r="AQ473" s="3">
        <f t="shared" si="31"/>
        <v>844087.29</v>
      </c>
    </row>
    <row r="474" spans="1:43" x14ac:dyDescent="0.25">
      <c r="A474" s="2">
        <v>14</v>
      </c>
      <c r="B474" s="2">
        <v>2021</v>
      </c>
      <c r="C474" s="2">
        <v>4</v>
      </c>
      <c r="D474" s="4">
        <v>82570.149999999994</v>
      </c>
      <c r="E474" s="4">
        <v>140739.56</v>
      </c>
      <c r="F474" s="4">
        <v>116800.86</v>
      </c>
      <c r="G474" s="4">
        <v>1412.51</v>
      </c>
      <c r="H474" s="4">
        <v>1973.23</v>
      </c>
      <c r="I474" s="2">
        <v>903.23</v>
      </c>
      <c r="J474" s="2">
        <v>0</v>
      </c>
      <c r="K474" s="4">
        <v>6327.06</v>
      </c>
      <c r="L474" s="4">
        <v>9359.91</v>
      </c>
      <c r="M474" s="2">
        <v>0</v>
      </c>
      <c r="N474" s="2">
        <v>0</v>
      </c>
      <c r="O474" s="4">
        <v>4712.33</v>
      </c>
      <c r="P474" s="4">
        <v>24254.76</v>
      </c>
      <c r="Q474" s="4">
        <v>26218.78</v>
      </c>
      <c r="R474" s="4">
        <v>5195.3599999999997</v>
      </c>
      <c r="S474" s="2">
        <v>0</v>
      </c>
      <c r="T474" s="2">
        <v>0</v>
      </c>
      <c r="U474" s="2">
        <v>0</v>
      </c>
      <c r="V474" s="2">
        <v>117.59</v>
      </c>
      <c r="W474" s="2">
        <v>0</v>
      </c>
      <c r="X474" s="2">
        <v>482.5</v>
      </c>
      <c r="Y474" s="4">
        <v>20401.330000000002</v>
      </c>
      <c r="Z474" s="4">
        <v>88566.54</v>
      </c>
      <c r="AA474" s="4">
        <v>111633.75</v>
      </c>
      <c r="AB474" s="4">
        <v>85837.63</v>
      </c>
      <c r="AC474" s="4">
        <v>28188.080000000002</v>
      </c>
      <c r="AD474" s="4">
        <v>21525.88</v>
      </c>
      <c r="AE474" s="2">
        <v>0</v>
      </c>
      <c r="AF474" s="2">
        <v>0</v>
      </c>
      <c r="AG474" s="2">
        <v>0</v>
      </c>
      <c r="AH474" s="2">
        <v>0</v>
      </c>
      <c r="AI474" s="2">
        <v>0</v>
      </c>
      <c r="AJ474" s="2">
        <v>0</v>
      </c>
      <c r="AK474" s="4">
        <v>87331.44</v>
      </c>
      <c r="AL474" s="2">
        <v>0</v>
      </c>
      <c r="AM474" s="2">
        <v>0</v>
      </c>
      <c r="AN474" s="3">
        <f t="shared" si="28"/>
        <v>360086.50999999995</v>
      </c>
      <c r="AO474">
        <f t="shared" si="29"/>
        <v>417134.53</v>
      </c>
      <c r="AP474">
        <f t="shared" si="30"/>
        <v>87331.44</v>
      </c>
      <c r="AQ474" s="3">
        <f t="shared" si="31"/>
        <v>864552.48</v>
      </c>
    </row>
    <row r="475" spans="1:43" x14ac:dyDescent="0.25">
      <c r="A475" s="2">
        <v>14</v>
      </c>
      <c r="B475" s="2">
        <v>2021</v>
      </c>
      <c r="C475" s="2">
        <v>5</v>
      </c>
      <c r="D475" s="4">
        <v>80826.399999999994</v>
      </c>
      <c r="E475" s="4">
        <v>135320.37</v>
      </c>
      <c r="F475" s="4">
        <v>109591.17</v>
      </c>
      <c r="G475" s="4">
        <v>1315.33</v>
      </c>
      <c r="H475" s="4">
        <v>1769.69</v>
      </c>
      <c r="I475" s="2">
        <v>488.19</v>
      </c>
      <c r="J475" s="2">
        <v>0</v>
      </c>
      <c r="K475" s="4">
        <v>4405.96</v>
      </c>
      <c r="L475" s="4">
        <v>7607.37</v>
      </c>
      <c r="M475" s="2">
        <v>0</v>
      </c>
      <c r="N475" s="2">
        <v>0</v>
      </c>
      <c r="O475" s="4">
        <v>4931.24</v>
      </c>
      <c r="P475" s="4">
        <v>22960.19</v>
      </c>
      <c r="Q475" s="4">
        <v>24341.7</v>
      </c>
      <c r="R475" s="4">
        <v>3917.19</v>
      </c>
      <c r="S475" s="2">
        <v>0</v>
      </c>
      <c r="T475" s="2">
        <v>0</v>
      </c>
      <c r="U475" s="2">
        <v>0</v>
      </c>
      <c r="V475" s="2">
        <v>114.57</v>
      </c>
      <c r="W475" s="2">
        <v>0</v>
      </c>
      <c r="X475" s="2">
        <v>671.98</v>
      </c>
      <c r="Y475" s="4">
        <v>19523.439999999999</v>
      </c>
      <c r="Z475" s="4">
        <v>80141.600000000006</v>
      </c>
      <c r="AA475" s="4">
        <v>107216.93</v>
      </c>
      <c r="AB475" s="4">
        <v>47318.67</v>
      </c>
      <c r="AC475" s="4">
        <v>25147.65</v>
      </c>
      <c r="AD475" s="4">
        <v>14330.23</v>
      </c>
      <c r="AE475" s="2">
        <v>0</v>
      </c>
      <c r="AF475" s="2">
        <v>0</v>
      </c>
      <c r="AG475" s="2">
        <v>0</v>
      </c>
      <c r="AH475" s="2">
        <v>0</v>
      </c>
      <c r="AI475" s="2">
        <v>0</v>
      </c>
      <c r="AJ475" s="2">
        <v>0</v>
      </c>
      <c r="AK475" s="4">
        <v>111577.17</v>
      </c>
      <c r="AL475" s="2">
        <v>0</v>
      </c>
      <c r="AM475" s="2">
        <v>0</v>
      </c>
      <c r="AN475" s="3">
        <f t="shared" si="28"/>
        <v>341324.48000000004</v>
      </c>
      <c r="AO475">
        <f t="shared" si="29"/>
        <v>350615.39</v>
      </c>
      <c r="AP475">
        <f t="shared" si="30"/>
        <v>111577.17</v>
      </c>
      <c r="AQ475" s="3">
        <f t="shared" si="31"/>
        <v>803517.04000000015</v>
      </c>
    </row>
    <row r="476" spans="1:43" x14ac:dyDescent="0.25">
      <c r="A476" s="2">
        <v>14</v>
      </c>
      <c r="B476" s="2">
        <v>2021</v>
      </c>
      <c r="C476" s="2">
        <v>6</v>
      </c>
      <c r="D476" s="4">
        <v>80353.91</v>
      </c>
      <c r="E476" s="4">
        <v>132867.78</v>
      </c>
      <c r="F476" s="4">
        <v>105406.34</v>
      </c>
      <c r="G476" s="4">
        <v>1274.02</v>
      </c>
      <c r="H476" s="4">
        <v>1179.4100000000001</v>
      </c>
      <c r="I476" s="2">
        <v>329.76</v>
      </c>
      <c r="J476" s="2">
        <v>0</v>
      </c>
      <c r="K476" s="4">
        <v>2879.71</v>
      </c>
      <c r="L476" s="4">
        <v>4826.87</v>
      </c>
      <c r="M476" s="2">
        <v>0</v>
      </c>
      <c r="N476" s="2">
        <v>0</v>
      </c>
      <c r="O476" s="4">
        <v>5240.18</v>
      </c>
      <c r="P476" s="4">
        <v>21859.72</v>
      </c>
      <c r="Q476" s="4">
        <v>22677.79</v>
      </c>
      <c r="R476" s="4">
        <v>4592.22</v>
      </c>
      <c r="S476" s="2">
        <v>0</v>
      </c>
      <c r="T476" s="2">
        <v>0</v>
      </c>
      <c r="U476" s="2">
        <v>0</v>
      </c>
      <c r="V476" s="2">
        <v>110.05</v>
      </c>
      <c r="W476" s="2">
        <v>0</v>
      </c>
      <c r="X476" s="2">
        <v>471.97</v>
      </c>
      <c r="Y476" s="4">
        <v>16647.46</v>
      </c>
      <c r="Z476" s="4">
        <v>77663.95</v>
      </c>
      <c r="AA476" s="4">
        <v>85337.99</v>
      </c>
      <c r="AB476" s="4">
        <v>36523.72</v>
      </c>
      <c r="AC476" s="4">
        <v>20487.669999999998</v>
      </c>
      <c r="AD476" s="4">
        <v>16470.86</v>
      </c>
      <c r="AE476" s="2">
        <v>0</v>
      </c>
      <c r="AF476" s="2">
        <v>0</v>
      </c>
      <c r="AG476" s="2">
        <v>0</v>
      </c>
      <c r="AH476" s="2">
        <v>0</v>
      </c>
      <c r="AI476" s="2">
        <v>0</v>
      </c>
      <c r="AJ476" s="2">
        <v>0</v>
      </c>
      <c r="AK476" s="4">
        <v>111847.97</v>
      </c>
      <c r="AL476" s="2">
        <v>0</v>
      </c>
      <c r="AM476" s="2">
        <v>0</v>
      </c>
      <c r="AN476" s="3">
        <f t="shared" si="28"/>
        <v>329117.80000000005</v>
      </c>
      <c r="AO476">
        <f t="shared" si="29"/>
        <v>308083.58</v>
      </c>
      <c r="AP476">
        <f t="shared" si="30"/>
        <v>111847.97</v>
      </c>
      <c r="AQ476" s="3">
        <f t="shared" si="31"/>
        <v>749049.35000000009</v>
      </c>
    </row>
    <row r="477" spans="1:43" x14ac:dyDescent="0.25">
      <c r="A477" s="2">
        <v>14</v>
      </c>
      <c r="B477" s="2">
        <v>2021</v>
      </c>
      <c r="C477" s="2">
        <v>7</v>
      </c>
      <c r="D477" s="4">
        <v>77279.839999999997</v>
      </c>
      <c r="E477" s="4">
        <v>129110.62</v>
      </c>
      <c r="F477" s="4">
        <v>106547.08</v>
      </c>
      <c r="G477" s="4">
        <v>1471.32</v>
      </c>
      <c r="H477" s="4">
        <v>2984.28</v>
      </c>
      <c r="I477" s="2">
        <v>283.14</v>
      </c>
      <c r="J477" s="2">
        <v>0</v>
      </c>
      <c r="K477" s="4">
        <v>1679.46</v>
      </c>
      <c r="L477" s="4">
        <v>4109.76</v>
      </c>
      <c r="M477" s="2">
        <v>0</v>
      </c>
      <c r="N477" s="2">
        <v>0</v>
      </c>
      <c r="O477" s="4">
        <v>5111.6099999999997</v>
      </c>
      <c r="P477" s="4">
        <v>22502.23</v>
      </c>
      <c r="Q477" s="4">
        <v>18920.34</v>
      </c>
      <c r="R477" s="4">
        <v>5693.2</v>
      </c>
      <c r="S477" s="2">
        <v>978.33</v>
      </c>
      <c r="T477" s="2">
        <v>0</v>
      </c>
      <c r="U477" s="2">
        <v>0</v>
      </c>
      <c r="V477" s="2">
        <v>113.96</v>
      </c>
      <c r="W477" s="2">
        <v>0</v>
      </c>
      <c r="X477" s="2">
        <v>478.7</v>
      </c>
      <c r="Y477" s="4">
        <v>13729.81</v>
      </c>
      <c r="Z477" s="4">
        <v>73005.94</v>
      </c>
      <c r="AA477" s="4">
        <v>74561.98</v>
      </c>
      <c r="AB477" s="4">
        <v>45765.31</v>
      </c>
      <c r="AC477" s="4">
        <v>41661.81</v>
      </c>
      <c r="AD477" s="4">
        <v>16826.84</v>
      </c>
      <c r="AE477" s="2">
        <v>0</v>
      </c>
      <c r="AF477" s="2">
        <v>0</v>
      </c>
      <c r="AG477" s="2">
        <v>0</v>
      </c>
      <c r="AH477" s="2">
        <v>0</v>
      </c>
      <c r="AI477" s="2">
        <v>0</v>
      </c>
      <c r="AJ477" s="2">
        <v>0</v>
      </c>
      <c r="AK477" s="4">
        <v>112152.43</v>
      </c>
      <c r="AL477" s="2">
        <v>0</v>
      </c>
      <c r="AM477" s="2">
        <v>0</v>
      </c>
      <c r="AN477" s="3">
        <f t="shared" si="28"/>
        <v>323465.50000000006</v>
      </c>
      <c r="AO477">
        <f t="shared" si="29"/>
        <v>319350.06</v>
      </c>
      <c r="AP477">
        <f t="shared" si="30"/>
        <v>112152.43</v>
      </c>
      <c r="AQ477" s="3">
        <f t="shared" si="31"/>
        <v>754967.99</v>
      </c>
    </row>
    <row r="478" spans="1:43" x14ac:dyDescent="0.25">
      <c r="A478" s="2">
        <v>14</v>
      </c>
      <c r="B478" s="2">
        <v>2021</v>
      </c>
      <c r="C478" s="2">
        <v>8</v>
      </c>
      <c r="D478" s="4">
        <v>77348.429999999993</v>
      </c>
      <c r="E478" s="4">
        <v>127920.8</v>
      </c>
      <c r="F478" s="4">
        <v>103977.19</v>
      </c>
      <c r="G478" s="4">
        <v>1254.8800000000001</v>
      </c>
      <c r="H478" s="4">
        <v>2752.52</v>
      </c>
      <c r="I478" s="2">
        <v>417.98</v>
      </c>
      <c r="J478" s="2">
        <v>0</v>
      </c>
      <c r="K478" s="4">
        <v>1591.87</v>
      </c>
      <c r="L478" s="4">
        <v>2829.97</v>
      </c>
      <c r="M478" s="2">
        <v>0</v>
      </c>
      <c r="N478" s="2">
        <v>0</v>
      </c>
      <c r="O478" s="4">
        <v>4434.29</v>
      </c>
      <c r="P478" s="4">
        <v>22066.34</v>
      </c>
      <c r="Q478" s="4">
        <v>18388.62</v>
      </c>
      <c r="R478" s="4">
        <v>5806.15</v>
      </c>
      <c r="S478" s="4">
        <v>2248.4699999999998</v>
      </c>
      <c r="T478" s="2">
        <v>0</v>
      </c>
      <c r="U478" s="2">
        <v>0</v>
      </c>
      <c r="V478" s="2">
        <v>110.94</v>
      </c>
      <c r="W478" s="2">
        <v>0</v>
      </c>
      <c r="X478" s="2">
        <v>493.25</v>
      </c>
      <c r="Y478" s="4">
        <v>13036.98</v>
      </c>
      <c r="Z478" s="4">
        <v>69559.929999999993</v>
      </c>
      <c r="AA478" s="4">
        <v>69632.990000000005</v>
      </c>
      <c r="AB478" s="4">
        <v>40875.79</v>
      </c>
      <c r="AC478" s="4">
        <v>46711.69</v>
      </c>
      <c r="AD478" s="4">
        <v>14550.44</v>
      </c>
      <c r="AE478" s="2">
        <v>0</v>
      </c>
      <c r="AF478" s="2">
        <v>0</v>
      </c>
      <c r="AG478" s="2">
        <v>0</v>
      </c>
      <c r="AH478" s="2">
        <v>0</v>
      </c>
      <c r="AI478" s="2">
        <v>0</v>
      </c>
      <c r="AJ478" s="2">
        <v>0</v>
      </c>
      <c r="AK478" s="4">
        <v>116779.49</v>
      </c>
      <c r="AL478" s="2">
        <v>0</v>
      </c>
      <c r="AM478" s="2">
        <v>0</v>
      </c>
      <c r="AN478" s="3">
        <f t="shared" si="28"/>
        <v>318093.63999999996</v>
      </c>
      <c r="AO478">
        <f t="shared" si="29"/>
        <v>307915.88000000006</v>
      </c>
      <c r="AP478">
        <f t="shared" si="30"/>
        <v>116779.49</v>
      </c>
      <c r="AQ478" s="3">
        <f t="shared" si="31"/>
        <v>742789.01</v>
      </c>
    </row>
    <row r="479" spans="1:43" x14ac:dyDescent="0.25">
      <c r="A479" s="2">
        <v>14</v>
      </c>
      <c r="B479" s="2">
        <v>2021</v>
      </c>
      <c r="C479" s="2">
        <v>9</v>
      </c>
      <c r="D479" s="4">
        <v>77020.399999999994</v>
      </c>
      <c r="E479" s="4">
        <v>128578.4</v>
      </c>
      <c r="F479" s="4">
        <v>104816.24</v>
      </c>
      <c r="G479" s="4">
        <v>1341.61</v>
      </c>
      <c r="H479" s="4">
        <v>2853.94</v>
      </c>
      <c r="I479" s="2">
        <v>345.46</v>
      </c>
      <c r="J479" s="2">
        <v>0</v>
      </c>
      <c r="K479" s="4">
        <v>1552.34</v>
      </c>
      <c r="L479" s="4">
        <v>3145.27</v>
      </c>
      <c r="M479" s="2">
        <v>0</v>
      </c>
      <c r="N479" s="2">
        <v>0</v>
      </c>
      <c r="O479" s="4">
        <v>4627.92</v>
      </c>
      <c r="P479" s="4">
        <v>21474.77</v>
      </c>
      <c r="Q479" s="4">
        <v>18428.86</v>
      </c>
      <c r="R479" s="4">
        <v>5771.16</v>
      </c>
      <c r="S479" s="4">
        <v>2962.08</v>
      </c>
      <c r="T479" s="2">
        <v>0</v>
      </c>
      <c r="U479" s="2">
        <v>0</v>
      </c>
      <c r="V479" s="2">
        <v>120.89</v>
      </c>
      <c r="W479" s="2">
        <v>0</v>
      </c>
      <c r="X479" s="2">
        <v>472.22</v>
      </c>
      <c r="Y479" s="4">
        <v>12784.69</v>
      </c>
      <c r="Z479" s="4">
        <v>69145.23</v>
      </c>
      <c r="AA479" s="4">
        <v>66691.92</v>
      </c>
      <c r="AB479" s="4">
        <v>36781.49</v>
      </c>
      <c r="AC479" s="4">
        <v>32772.14</v>
      </c>
      <c r="AD479" s="4">
        <v>18939.13</v>
      </c>
      <c r="AE479" s="2">
        <v>0</v>
      </c>
      <c r="AF479" s="2">
        <v>0</v>
      </c>
      <c r="AG479" s="2">
        <v>0</v>
      </c>
      <c r="AH479" s="2">
        <v>0</v>
      </c>
      <c r="AI479" s="2">
        <v>0</v>
      </c>
      <c r="AJ479" s="2">
        <v>0</v>
      </c>
      <c r="AK479" s="4">
        <v>116678.28</v>
      </c>
      <c r="AL479" s="2">
        <v>0</v>
      </c>
      <c r="AM479" s="2">
        <v>0</v>
      </c>
      <c r="AN479" s="3">
        <f t="shared" si="28"/>
        <v>319653.66000000003</v>
      </c>
      <c r="AO479">
        <f t="shared" si="29"/>
        <v>290972.5</v>
      </c>
      <c r="AP479">
        <f t="shared" si="30"/>
        <v>116678.28</v>
      </c>
      <c r="AQ479" s="3">
        <f t="shared" si="31"/>
        <v>727304.44000000006</v>
      </c>
    </row>
    <row r="480" spans="1:43" x14ac:dyDescent="0.25">
      <c r="A480" s="2">
        <v>14</v>
      </c>
      <c r="B480" s="2">
        <v>2021</v>
      </c>
      <c r="C480" s="2">
        <v>10</v>
      </c>
      <c r="D480" s="4">
        <v>77385.009999999995</v>
      </c>
      <c r="E480" s="4">
        <v>128950.85</v>
      </c>
      <c r="F480" s="4">
        <v>106333.74</v>
      </c>
      <c r="G480" s="4">
        <v>1497.85</v>
      </c>
      <c r="H480" s="4">
        <v>3183.68</v>
      </c>
      <c r="I480" s="2">
        <v>317.26</v>
      </c>
      <c r="J480" s="2">
        <v>0</v>
      </c>
      <c r="K480" s="4">
        <v>1669.79</v>
      </c>
      <c r="L480" s="4">
        <v>3707.88</v>
      </c>
      <c r="M480" s="2">
        <v>0</v>
      </c>
      <c r="N480" s="2">
        <v>0</v>
      </c>
      <c r="O480" s="4">
        <v>4545.03</v>
      </c>
      <c r="P480" s="4">
        <v>21322.77</v>
      </c>
      <c r="Q480" s="4">
        <v>17641.05</v>
      </c>
      <c r="R480" s="4">
        <v>5535.99</v>
      </c>
      <c r="S480" s="4">
        <v>2942.94</v>
      </c>
      <c r="T480" s="2">
        <v>101.9</v>
      </c>
      <c r="U480" s="2">
        <v>0</v>
      </c>
      <c r="V480" s="2">
        <v>110.94</v>
      </c>
      <c r="W480" s="2">
        <v>0</v>
      </c>
      <c r="X480" s="2">
        <v>447.26</v>
      </c>
      <c r="Y480" s="4">
        <v>13259.36</v>
      </c>
      <c r="Z480" s="4">
        <v>67809.539999999994</v>
      </c>
      <c r="AA480" s="4">
        <v>68227.509999999995</v>
      </c>
      <c r="AB480" s="4">
        <v>32289.57</v>
      </c>
      <c r="AC480" s="4">
        <v>47181.61</v>
      </c>
      <c r="AD480" s="4">
        <v>18553.169999999998</v>
      </c>
      <c r="AE480" s="2">
        <v>0</v>
      </c>
      <c r="AF480" s="2">
        <v>0</v>
      </c>
      <c r="AG480" s="2">
        <v>0</v>
      </c>
      <c r="AH480" s="2">
        <v>0</v>
      </c>
      <c r="AI480" s="2">
        <v>0</v>
      </c>
      <c r="AJ480" s="2">
        <v>0</v>
      </c>
      <c r="AK480" s="4">
        <v>117801.18</v>
      </c>
      <c r="AL480" s="2">
        <v>0</v>
      </c>
      <c r="AM480" s="2">
        <v>0</v>
      </c>
      <c r="AN480" s="3">
        <f t="shared" si="28"/>
        <v>323046.05999999994</v>
      </c>
      <c r="AO480">
        <f t="shared" si="29"/>
        <v>299968.63999999996</v>
      </c>
      <c r="AP480">
        <f t="shared" si="30"/>
        <v>117801.18</v>
      </c>
      <c r="AQ480" s="3">
        <f t="shared" si="31"/>
        <v>740815.87999999989</v>
      </c>
    </row>
    <row r="481" spans="1:43" x14ac:dyDescent="0.25">
      <c r="A481" s="2">
        <v>14</v>
      </c>
      <c r="B481" s="2">
        <v>2021</v>
      </c>
      <c r="C481" s="2">
        <v>11</v>
      </c>
      <c r="D481" s="4">
        <v>77976.83</v>
      </c>
      <c r="E481" s="4">
        <v>131355.01</v>
      </c>
      <c r="F481" s="4">
        <v>111743.52</v>
      </c>
      <c r="G481" s="4">
        <v>1228.83</v>
      </c>
      <c r="H481" s="4">
        <v>5173.6499999999996</v>
      </c>
      <c r="I481" s="4">
        <v>1119.1300000000001</v>
      </c>
      <c r="J481" s="2">
        <v>0</v>
      </c>
      <c r="K481" s="4">
        <v>3680.94</v>
      </c>
      <c r="L481" s="4">
        <v>5955.76</v>
      </c>
      <c r="M481" s="2">
        <v>0</v>
      </c>
      <c r="N481" s="2">
        <v>0</v>
      </c>
      <c r="O481" s="4">
        <v>4430.82</v>
      </c>
      <c r="P481" s="4">
        <v>21626.639999999999</v>
      </c>
      <c r="Q481" s="4">
        <v>19540.13</v>
      </c>
      <c r="R481" s="4">
        <v>6633.96</v>
      </c>
      <c r="S481" s="4">
        <v>3447.07</v>
      </c>
      <c r="T481" s="2">
        <v>0</v>
      </c>
      <c r="U481" s="2">
        <v>0</v>
      </c>
      <c r="V481" s="2">
        <v>121.5</v>
      </c>
      <c r="W481" s="2">
        <v>0</v>
      </c>
      <c r="X481" s="2">
        <v>456.22</v>
      </c>
      <c r="Y481" s="4">
        <v>15599.34</v>
      </c>
      <c r="Z481" s="4">
        <v>74225.740000000005</v>
      </c>
      <c r="AA481" s="4">
        <v>79090.95</v>
      </c>
      <c r="AB481" s="4">
        <v>39839.26</v>
      </c>
      <c r="AC481" s="4">
        <v>48871.05</v>
      </c>
      <c r="AD481" s="4">
        <v>23425.32</v>
      </c>
      <c r="AE481" s="2">
        <v>0</v>
      </c>
      <c r="AF481" s="2">
        <v>0</v>
      </c>
      <c r="AG481" s="2">
        <v>0</v>
      </c>
      <c r="AH481" s="2">
        <v>0</v>
      </c>
      <c r="AI481" s="2">
        <v>0</v>
      </c>
      <c r="AJ481" s="2">
        <v>0</v>
      </c>
      <c r="AK481" s="4">
        <v>135453.22</v>
      </c>
      <c r="AL481" s="2">
        <v>0</v>
      </c>
      <c r="AM481" s="2">
        <v>0</v>
      </c>
      <c r="AN481" s="3">
        <f t="shared" si="28"/>
        <v>338233.6700000001</v>
      </c>
      <c r="AO481">
        <f t="shared" si="29"/>
        <v>337308</v>
      </c>
      <c r="AP481">
        <f t="shared" si="30"/>
        <v>135453.22</v>
      </c>
      <c r="AQ481" s="3">
        <f t="shared" si="31"/>
        <v>810994.89000000013</v>
      </c>
    </row>
    <row r="482" spans="1:43" x14ac:dyDescent="0.25">
      <c r="A482" s="2">
        <v>14</v>
      </c>
      <c r="B482" s="2">
        <v>2021</v>
      </c>
      <c r="C482" s="2">
        <v>12</v>
      </c>
      <c r="D482" s="4">
        <v>81121.16</v>
      </c>
      <c r="E482" s="4">
        <v>141602.39000000001</v>
      </c>
      <c r="F482" s="4">
        <v>125678.41</v>
      </c>
      <c r="G482" s="4">
        <v>1336.09</v>
      </c>
      <c r="H482" s="4">
        <v>6002.73</v>
      </c>
      <c r="I482" s="4">
        <v>1985.3</v>
      </c>
      <c r="J482" s="2">
        <v>0</v>
      </c>
      <c r="K482" s="4">
        <v>6039.86</v>
      </c>
      <c r="L482" s="4">
        <v>9454.6299999999992</v>
      </c>
      <c r="M482" s="2">
        <v>0</v>
      </c>
      <c r="N482" s="2">
        <v>0</v>
      </c>
      <c r="O482" s="4">
        <v>5234.8500000000004</v>
      </c>
      <c r="P482" s="4">
        <v>22968.99</v>
      </c>
      <c r="Q482" s="4">
        <v>21239.99</v>
      </c>
      <c r="R482" s="4">
        <v>8842.68</v>
      </c>
      <c r="S482" s="4">
        <v>4685.75</v>
      </c>
      <c r="T482" s="2">
        <v>0</v>
      </c>
      <c r="U482" s="2">
        <v>0</v>
      </c>
      <c r="V482" s="2">
        <v>116.71</v>
      </c>
      <c r="W482" s="2">
        <v>0</v>
      </c>
      <c r="X482" s="2">
        <v>459.06</v>
      </c>
      <c r="Y482" s="4">
        <v>18035.36</v>
      </c>
      <c r="Z482" s="4">
        <v>85537.1</v>
      </c>
      <c r="AA482" s="4">
        <v>91233.35</v>
      </c>
      <c r="AB482" s="4">
        <v>42170.73</v>
      </c>
      <c r="AC482" s="4">
        <v>53036.93</v>
      </c>
      <c r="AD482" s="4">
        <v>22116.18</v>
      </c>
      <c r="AE482" s="2">
        <v>0</v>
      </c>
      <c r="AF482" s="2">
        <v>0</v>
      </c>
      <c r="AG482" s="2">
        <v>0</v>
      </c>
      <c r="AH482" s="2">
        <v>0</v>
      </c>
      <c r="AI482" s="2">
        <v>0</v>
      </c>
      <c r="AJ482" s="2">
        <v>0</v>
      </c>
      <c r="AK482" s="4">
        <v>70337.69</v>
      </c>
      <c r="AL482" s="2">
        <v>0</v>
      </c>
      <c r="AM482" s="2">
        <v>0</v>
      </c>
      <c r="AN482" s="3">
        <f t="shared" si="28"/>
        <v>373220.57</v>
      </c>
      <c r="AO482">
        <f t="shared" si="29"/>
        <v>375677.68</v>
      </c>
      <c r="AP482">
        <f t="shared" si="30"/>
        <v>70337.69</v>
      </c>
      <c r="AQ482" s="3">
        <f t="shared" si="31"/>
        <v>819235.94</v>
      </c>
    </row>
    <row r="483" spans="1:43" x14ac:dyDescent="0.25">
      <c r="A483" s="2">
        <v>15</v>
      </c>
      <c r="B483" s="2">
        <v>2021</v>
      </c>
      <c r="C483" s="2">
        <v>1</v>
      </c>
      <c r="D483" s="4">
        <v>150118.48000000001</v>
      </c>
      <c r="E483" s="4">
        <v>817297.54</v>
      </c>
      <c r="F483" s="4">
        <v>458726.7</v>
      </c>
      <c r="G483" s="4">
        <v>1328.86</v>
      </c>
      <c r="H483" s="4">
        <v>2374.09</v>
      </c>
      <c r="I483" s="2">
        <v>0</v>
      </c>
      <c r="J483" s="2">
        <v>0</v>
      </c>
      <c r="K483" s="4">
        <v>3405.55</v>
      </c>
      <c r="L483" s="4">
        <v>7756.42</v>
      </c>
      <c r="M483" s="2">
        <v>0</v>
      </c>
      <c r="N483" s="2">
        <v>68.56</v>
      </c>
      <c r="O483" s="4">
        <v>3067.62</v>
      </c>
      <c r="P483" s="4">
        <v>23294.99</v>
      </c>
      <c r="Q483" s="4">
        <v>18510.97</v>
      </c>
      <c r="R483" s="4">
        <v>14288.4</v>
      </c>
      <c r="S483" s="4">
        <v>5841.49</v>
      </c>
      <c r="T483" s="2">
        <v>0</v>
      </c>
      <c r="U483" s="2">
        <v>0</v>
      </c>
      <c r="V483" s="2">
        <v>299.51</v>
      </c>
      <c r="W483" s="2">
        <v>0</v>
      </c>
      <c r="X483" s="2">
        <v>814.76</v>
      </c>
      <c r="Y483" s="4">
        <v>19879.830000000002</v>
      </c>
      <c r="Z483" s="4">
        <v>139788.21</v>
      </c>
      <c r="AA483" s="4">
        <v>156978.94</v>
      </c>
      <c r="AB483" s="4">
        <v>67907.42</v>
      </c>
      <c r="AC483" s="4">
        <v>88742.14</v>
      </c>
      <c r="AD483" s="4">
        <v>45519.27</v>
      </c>
      <c r="AE483" s="2">
        <v>0</v>
      </c>
      <c r="AF483" s="4">
        <v>19741.7</v>
      </c>
      <c r="AG483" s="2">
        <v>0</v>
      </c>
      <c r="AH483" s="4">
        <v>9327.58</v>
      </c>
      <c r="AI483" s="2">
        <v>0</v>
      </c>
      <c r="AJ483" s="2">
        <v>0</v>
      </c>
      <c r="AK483" s="2">
        <v>0</v>
      </c>
      <c r="AL483" s="4">
        <v>12356.79</v>
      </c>
      <c r="AM483" s="2">
        <v>0</v>
      </c>
      <c r="AN483" s="3">
        <f t="shared" si="28"/>
        <v>1441007.6400000001</v>
      </c>
      <c r="AO483">
        <f t="shared" si="29"/>
        <v>585002.11</v>
      </c>
      <c r="AP483">
        <f t="shared" si="30"/>
        <v>41426.07</v>
      </c>
      <c r="AQ483" s="3">
        <f t="shared" si="31"/>
        <v>2067435.82</v>
      </c>
    </row>
    <row r="484" spans="1:43" x14ac:dyDescent="0.25">
      <c r="A484" s="2">
        <v>15</v>
      </c>
      <c r="B484" s="2">
        <v>2021</v>
      </c>
      <c r="C484" s="2">
        <v>2</v>
      </c>
      <c r="D484" s="4">
        <v>143501.18</v>
      </c>
      <c r="E484" s="4">
        <v>747925.06</v>
      </c>
      <c r="F484" s="4">
        <v>419932.82</v>
      </c>
      <c r="G484" s="4">
        <v>1352.47</v>
      </c>
      <c r="H484" s="4">
        <v>1893.63</v>
      </c>
      <c r="I484" s="2">
        <v>0</v>
      </c>
      <c r="J484" s="2">
        <v>0</v>
      </c>
      <c r="K484" s="4">
        <v>2004.21</v>
      </c>
      <c r="L484" s="4">
        <v>5493.26</v>
      </c>
      <c r="M484" s="2">
        <v>0</v>
      </c>
      <c r="N484" s="2">
        <v>56.62</v>
      </c>
      <c r="O484" s="4">
        <v>3074.69</v>
      </c>
      <c r="P484" s="4">
        <v>22713.14</v>
      </c>
      <c r="Q484" s="4">
        <v>18489.48</v>
      </c>
      <c r="R484" s="4">
        <v>13639.68</v>
      </c>
      <c r="S484" s="4">
        <v>7382.93</v>
      </c>
      <c r="T484" s="2">
        <v>0</v>
      </c>
      <c r="U484" s="2">
        <v>0</v>
      </c>
      <c r="V484" s="2">
        <v>264.58999999999997</v>
      </c>
      <c r="W484" s="2">
        <v>0</v>
      </c>
      <c r="X484" s="2">
        <v>803.97</v>
      </c>
      <c r="Y484" s="4">
        <v>18007.03</v>
      </c>
      <c r="Z484" s="4">
        <v>124834.28</v>
      </c>
      <c r="AA484" s="4">
        <v>140885.75</v>
      </c>
      <c r="AB484" s="4">
        <v>50824.18</v>
      </c>
      <c r="AC484" s="4">
        <v>72857.77</v>
      </c>
      <c r="AD484" s="4">
        <v>36849.69</v>
      </c>
      <c r="AE484" s="2">
        <v>0</v>
      </c>
      <c r="AF484" s="4">
        <v>19260.55</v>
      </c>
      <c r="AG484" s="2">
        <v>0</v>
      </c>
      <c r="AH484" s="4">
        <v>58715.24</v>
      </c>
      <c r="AI484" s="2">
        <v>0</v>
      </c>
      <c r="AJ484" s="2">
        <v>0</v>
      </c>
      <c r="AK484" s="2">
        <v>0</v>
      </c>
      <c r="AL484" s="4">
        <v>6473.03</v>
      </c>
      <c r="AM484" s="2">
        <v>0</v>
      </c>
      <c r="AN484" s="3">
        <f t="shared" si="28"/>
        <v>1322102.6299999999</v>
      </c>
      <c r="AO484">
        <f t="shared" si="29"/>
        <v>510683.80000000005</v>
      </c>
      <c r="AP484">
        <f t="shared" si="30"/>
        <v>84448.819999999992</v>
      </c>
      <c r="AQ484" s="3">
        <f t="shared" si="31"/>
        <v>1917235.25</v>
      </c>
    </row>
    <row r="485" spans="1:43" x14ac:dyDescent="0.25">
      <c r="A485" s="2">
        <v>15</v>
      </c>
      <c r="B485" s="2">
        <v>2021</v>
      </c>
      <c r="C485" s="2">
        <v>3</v>
      </c>
      <c r="D485" s="4">
        <v>131024.42</v>
      </c>
      <c r="E485" s="4">
        <v>648149.65</v>
      </c>
      <c r="F485" s="4">
        <v>356916.91</v>
      </c>
      <c r="G485" s="4">
        <v>1540.45</v>
      </c>
      <c r="H485" s="4">
        <v>1661.64</v>
      </c>
      <c r="I485" s="2">
        <v>0</v>
      </c>
      <c r="J485" s="2">
        <v>0</v>
      </c>
      <c r="K485" s="4">
        <v>1538.48</v>
      </c>
      <c r="L485" s="4">
        <v>4629.72</v>
      </c>
      <c r="M485" s="2">
        <v>0</v>
      </c>
      <c r="N485" s="2">
        <v>56.24</v>
      </c>
      <c r="O485" s="4">
        <v>3117.57</v>
      </c>
      <c r="P485" s="4">
        <v>17922.88</v>
      </c>
      <c r="Q485" s="4">
        <v>15368.12</v>
      </c>
      <c r="R485" s="4">
        <v>11055.4</v>
      </c>
      <c r="S485" s="2">
        <v>879.12</v>
      </c>
      <c r="T485" s="2">
        <v>0</v>
      </c>
      <c r="U485" s="2">
        <v>0</v>
      </c>
      <c r="V485" s="2">
        <v>244.97</v>
      </c>
      <c r="W485" s="2">
        <v>0</v>
      </c>
      <c r="X485" s="2">
        <v>799.49</v>
      </c>
      <c r="Y485" s="4">
        <v>13543.04</v>
      </c>
      <c r="Z485" s="4">
        <v>103625.9</v>
      </c>
      <c r="AA485" s="4">
        <v>115381.32</v>
      </c>
      <c r="AB485" s="4">
        <v>57684.08</v>
      </c>
      <c r="AC485" s="4">
        <v>54745.38</v>
      </c>
      <c r="AD485" s="4">
        <v>57088.12</v>
      </c>
      <c r="AE485" s="2">
        <v>0</v>
      </c>
      <c r="AF485" s="4">
        <v>23052.01</v>
      </c>
      <c r="AG485" s="2">
        <v>0</v>
      </c>
      <c r="AH485" s="4">
        <v>83989</v>
      </c>
      <c r="AI485" s="2">
        <v>0</v>
      </c>
      <c r="AJ485" s="2">
        <v>0</v>
      </c>
      <c r="AK485" s="2">
        <v>0</v>
      </c>
      <c r="AL485" s="4">
        <v>3857.47</v>
      </c>
      <c r="AM485" s="2">
        <v>0</v>
      </c>
      <c r="AN485" s="3">
        <f t="shared" si="28"/>
        <v>1145461.2699999998</v>
      </c>
      <c r="AO485">
        <f t="shared" si="29"/>
        <v>451511.63000000006</v>
      </c>
      <c r="AP485">
        <f t="shared" si="30"/>
        <v>110898.48</v>
      </c>
      <c r="AQ485" s="3">
        <f t="shared" si="31"/>
        <v>1707871.38</v>
      </c>
    </row>
    <row r="486" spans="1:43" x14ac:dyDescent="0.25">
      <c r="A486" s="2">
        <v>15</v>
      </c>
      <c r="B486" s="2">
        <v>2021</v>
      </c>
      <c r="C486" s="2">
        <v>4</v>
      </c>
      <c r="D486" s="4">
        <v>129282.69</v>
      </c>
      <c r="E486" s="4">
        <v>630618.43999999994</v>
      </c>
      <c r="F486" s="4">
        <v>350690.53</v>
      </c>
      <c r="G486" s="4">
        <v>1357.84</v>
      </c>
      <c r="H486" s="4">
        <v>1581.32</v>
      </c>
      <c r="I486" s="2">
        <v>0</v>
      </c>
      <c r="J486" s="2">
        <v>0</v>
      </c>
      <c r="K486" s="4">
        <v>1450.84</v>
      </c>
      <c r="L486" s="4">
        <v>4451.66</v>
      </c>
      <c r="M486" s="2">
        <v>0</v>
      </c>
      <c r="N486" s="2">
        <v>56.24</v>
      </c>
      <c r="O486" s="4">
        <v>3136.36</v>
      </c>
      <c r="P486" s="4">
        <v>17879.669999999998</v>
      </c>
      <c r="Q486" s="4">
        <v>15295.28</v>
      </c>
      <c r="R486" s="4">
        <v>10475.77</v>
      </c>
      <c r="S486" s="4">
        <v>6436.49</v>
      </c>
      <c r="T486" s="2">
        <v>0</v>
      </c>
      <c r="U486" s="2">
        <v>0</v>
      </c>
      <c r="V486" s="2">
        <v>264.51</v>
      </c>
      <c r="W486" s="2">
        <v>0</v>
      </c>
      <c r="X486" s="2">
        <v>804.9</v>
      </c>
      <c r="Y486" s="4">
        <v>13086.56</v>
      </c>
      <c r="Z486" s="4">
        <v>106750.27</v>
      </c>
      <c r="AA486" s="4">
        <v>121331.93</v>
      </c>
      <c r="AB486" s="4">
        <v>57614.46</v>
      </c>
      <c r="AC486" s="4">
        <v>75411.56</v>
      </c>
      <c r="AD486" s="4">
        <v>46166.42</v>
      </c>
      <c r="AE486" s="2">
        <v>0</v>
      </c>
      <c r="AF486" s="4">
        <v>17286.72</v>
      </c>
      <c r="AG486" s="2">
        <v>0</v>
      </c>
      <c r="AH486" s="4">
        <v>111537.23</v>
      </c>
      <c r="AI486" s="2">
        <v>0</v>
      </c>
      <c r="AJ486" s="2">
        <v>0</v>
      </c>
      <c r="AK486" s="2">
        <v>0</v>
      </c>
      <c r="AL486" s="4">
        <v>3502.49</v>
      </c>
      <c r="AM486" s="2">
        <v>0</v>
      </c>
      <c r="AN486" s="3">
        <f t="shared" si="28"/>
        <v>1119433.32</v>
      </c>
      <c r="AO486">
        <f t="shared" si="29"/>
        <v>474710.42</v>
      </c>
      <c r="AP486">
        <f t="shared" si="30"/>
        <v>132326.44</v>
      </c>
      <c r="AQ486" s="3">
        <f t="shared" si="31"/>
        <v>1726470.18</v>
      </c>
    </row>
    <row r="487" spans="1:43" x14ac:dyDescent="0.25">
      <c r="A487" s="2">
        <v>15</v>
      </c>
      <c r="B487" s="2">
        <v>2021</v>
      </c>
      <c r="C487" s="2">
        <v>5</v>
      </c>
      <c r="D487" s="4">
        <v>125010.53</v>
      </c>
      <c r="E487" s="4">
        <v>599702.36</v>
      </c>
      <c r="F487" s="4">
        <v>327347.71999999997</v>
      </c>
      <c r="G487" s="4">
        <v>1570.87</v>
      </c>
      <c r="H487" s="4">
        <v>1510.73</v>
      </c>
      <c r="I487" s="2">
        <v>0</v>
      </c>
      <c r="J487" s="2">
        <v>0</v>
      </c>
      <c r="K487" s="4">
        <v>1086.05</v>
      </c>
      <c r="L487" s="4">
        <v>2787.98</v>
      </c>
      <c r="M487" s="2">
        <v>0</v>
      </c>
      <c r="N487" s="2">
        <v>64.33</v>
      </c>
      <c r="O487" s="4">
        <v>3317.71</v>
      </c>
      <c r="P487" s="4">
        <v>17422.830000000002</v>
      </c>
      <c r="Q487" s="4">
        <v>13374.81</v>
      </c>
      <c r="R487" s="4">
        <v>9844.4599999999991</v>
      </c>
      <c r="S487" s="4">
        <v>6022.79</v>
      </c>
      <c r="T487" s="2">
        <v>0</v>
      </c>
      <c r="U487" s="2">
        <v>0</v>
      </c>
      <c r="V487" s="2">
        <v>295.82</v>
      </c>
      <c r="W487" s="2">
        <v>0</v>
      </c>
      <c r="X487" s="2">
        <v>801.48</v>
      </c>
      <c r="Y487" s="4">
        <v>11796.66</v>
      </c>
      <c r="Z487" s="4">
        <v>95454.77</v>
      </c>
      <c r="AA487" s="4">
        <v>106100.34</v>
      </c>
      <c r="AB487" s="4">
        <v>57523.79</v>
      </c>
      <c r="AC487" s="4">
        <v>69127.44</v>
      </c>
      <c r="AD487" s="4">
        <v>43913.71</v>
      </c>
      <c r="AE487" s="2">
        <v>0</v>
      </c>
      <c r="AF487" s="4">
        <v>16906.599999999999</v>
      </c>
      <c r="AG487" s="2">
        <v>0</v>
      </c>
      <c r="AH487" s="4">
        <v>114216.82</v>
      </c>
      <c r="AI487" s="2">
        <v>0</v>
      </c>
      <c r="AJ487" s="2">
        <v>0</v>
      </c>
      <c r="AK487" s="2">
        <v>0</v>
      </c>
      <c r="AL487" s="4">
        <v>1866.71</v>
      </c>
      <c r="AM487" s="2">
        <v>0</v>
      </c>
      <c r="AN487" s="3">
        <f t="shared" si="28"/>
        <v>1059016.24</v>
      </c>
      <c r="AO487">
        <f t="shared" si="29"/>
        <v>435060.94</v>
      </c>
      <c r="AP487">
        <f t="shared" si="30"/>
        <v>132990.13</v>
      </c>
      <c r="AQ487" s="3">
        <f t="shared" si="31"/>
        <v>1627067.31</v>
      </c>
    </row>
    <row r="488" spans="1:43" x14ac:dyDescent="0.25">
      <c r="A488" s="2">
        <v>15</v>
      </c>
      <c r="B488" s="2">
        <v>2021</v>
      </c>
      <c r="C488" s="2">
        <v>6</v>
      </c>
      <c r="D488" s="4">
        <v>123377.44</v>
      </c>
      <c r="E488" s="4">
        <v>587836.02</v>
      </c>
      <c r="F488" s="4">
        <v>319725.18</v>
      </c>
      <c r="G488" s="4">
        <v>1402.53</v>
      </c>
      <c r="H488" s="4">
        <v>1383.46</v>
      </c>
      <c r="I488" s="2">
        <v>0</v>
      </c>
      <c r="J488" s="2">
        <v>0</v>
      </c>
      <c r="K488" s="2">
        <v>780.03</v>
      </c>
      <c r="L488" s="4">
        <v>1983.06</v>
      </c>
      <c r="M488" s="2">
        <v>0</v>
      </c>
      <c r="N488" s="2">
        <v>60.09</v>
      </c>
      <c r="O488" s="4">
        <v>3099.07</v>
      </c>
      <c r="P488" s="4">
        <v>16889.68</v>
      </c>
      <c r="Q488" s="4">
        <v>13204.14</v>
      </c>
      <c r="R488" s="4">
        <v>8119.96</v>
      </c>
      <c r="S488" s="4">
        <v>4853.13</v>
      </c>
      <c r="T488" s="2">
        <v>0</v>
      </c>
      <c r="U488" s="2">
        <v>0</v>
      </c>
      <c r="V488" s="2">
        <v>277.82</v>
      </c>
      <c r="W488" s="2">
        <v>0</v>
      </c>
      <c r="X488" s="2">
        <v>806.17</v>
      </c>
      <c r="Y488" s="4">
        <v>11148.98</v>
      </c>
      <c r="Z488" s="4">
        <v>86581.440000000002</v>
      </c>
      <c r="AA488" s="4">
        <v>100291.24</v>
      </c>
      <c r="AB488" s="4">
        <v>56538.76</v>
      </c>
      <c r="AC488" s="4">
        <v>66220.81</v>
      </c>
      <c r="AD488" s="4">
        <v>47020.29</v>
      </c>
      <c r="AE488" s="2">
        <v>0</v>
      </c>
      <c r="AF488" s="4">
        <v>17252.22</v>
      </c>
      <c r="AG488" s="2">
        <v>0</v>
      </c>
      <c r="AH488" s="4">
        <v>71787.399999999994</v>
      </c>
      <c r="AI488" s="2">
        <v>0</v>
      </c>
      <c r="AJ488" s="2">
        <v>0</v>
      </c>
      <c r="AK488" s="2">
        <v>0</v>
      </c>
      <c r="AL488" s="4">
        <v>1516.42</v>
      </c>
      <c r="AM488" s="2">
        <v>0</v>
      </c>
      <c r="AN488" s="3">
        <f t="shared" si="28"/>
        <v>1036487.72</v>
      </c>
      <c r="AO488">
        <f t="shared" si="29"/>
        <v>415111.57999999996</v>
      </c>
      <c r="AP488">
        <f t="shared" si="30"/>
        <v>90556.04</v>
      </c>
      <c r="AQ488" s="3">
        <f t="shared" si="31"/>
        <v>1542155.3399999999</v>
      </c>
    </row>
    <row r="489" spans="1:43" x14ac:dyDescent="0.25">
      <c r="A489" s="2">
        <v>15</v>
      </c>
      <c r="B489" s="2">
        <v>2021</v>
      </c>
      <c r="C489" s="2">
        <v>7</v>
      </c>
      <c r="D489" s="4">
        <v>144046.41</v>
      </c>
      <c r="E489" s="4">
        <v>541364.63</v>
      </c>
      <c r="F489" s="4">
        <v>333509.86</v>
      </c>
      <c r="G489" s="4">
        <v>1419.26</v>
      </c>
      <c r="H489" s="4">
        <v>2946.44</v>
      </c>
      <c r="I489" s="2">
        <v>0</v>
      </c>
      <c r="J489" s="2">
        <v>0</v>
      </c>
      <c r="K489" s="4">
        <v>1037.47</v>
      </c>
      <c r="L489" s="4">
        <v>1382.22</v>
      </c>
      <c r="M489" s="2">
        <v>0</v>
      </c>
      <c r="N489" s="2">
        <v>64.33</v>
      </c>
      <c r="O489" s="4">
        <v>3127.69</v>
      </c>
      <c r="P489" s="4">
        <v>16801.04</v>
      </c>
      <c r="Q489" s="4">
        <v>13608.7</v>
      </c>
      <c r="R489" s="4">
        <v>9340.5499999999993</v>
      </c>
      <c r="S489" s="2">
        <v>947.56</v>
      </c>
      <c r="T489" s="2">
        <v>0</v>
      </c>
      <c r="U489" s="2">
        <v>0</v>
      </c>
      <c r="V489" s="2">
        <v>277.52</v>
      </c>
      <c r="W489" s="2">
        <v>0</v>
      </c>
      <c r="X489" s="2">
        <v>800.38</v>
      </c>
      <c r="Y489" s="4">
        <v>10822.74</v>
      </c>
      <c r="Z489" s="4">
        <v>87710.58</v>
      </c>
      <c r="AA489" s="4">
        <v>96971.16</v>
      </c>
      <c r="AB489" s="4">
        <v>59648.5</v>
      </c>
      <c r="AC489" s="4">
        <v>62790.04</v>
      </c>
      <c r="AD489" s="4">
        <v>61705.67</v>
      </c>
      <c r="AE489" s="2">
        <v>0</v>
      </c>
      <c r="AF489" s="4">
        <v>18622.689999999999</v>
      </c>
      <c r="AG489" s="2">
        <v>0</v>
      </c>
      <c r="AH489" s="4">
        <v>108870.15</v>
      </c>
      <c r="AI489" s="2">
        <v>0</v>
      </c>
      <c r="AJ489" s="2">
        <v>0</v>
      </c>
      <c r="AK489" s="2">
        <v>0</v>
      </c>
      <c r="AL489" s="2">
        <v>947</v>
      </c>
      <c r="AM489" s="2">
        <v>0</v>
      </c>
      <c r="AN489" s="3">
        <f t="shared" si="28"/>
        <v>1025706.2899999999</v>
      </c>
      <c r="AO489">
        <f t="shared" si="29"/>
        <v>424616.45999999996</v>
      </c>
      <c r="AP489">
        <f t="shared" si="30"/>
        <v>128439.84</v>
      </c>
      <c r="AQ489" s="3">
        <f t="shared" si="31"/>
        <v>1578762.59</v>
      </c>
    </row>
    <row r="490" spans="1:43" x14ac:dyDescent="0.25">
      <c r="A490" s="2">
        <v>15</v>
      </c>
      <c r="B490" s="2">
        <v>2021</v>
      </c>
      <c r="C490" s="2">
        <v>8</v>
      </c>
      <c r="D490" s="4">
        <v>143137.87</v>
      </c>
      <c r="E490" s="4">
        <v>536460.21</v>
      </c>
      <c r="F490" s="4">
        <v>329647.45</v>
      </c>
      <c r="G490" s="4">
        <v>1413.47</v>
      </c>
      <c r="H490" s="4">
        <v>2712.5</v>
      </c>
      <c r="I490" s="2">
        <v>0</v>
      </c>
      <c r="J490" s="2">
        <v>0</v>
      </c>
      <c r="K490" s="4">
        <v>1012.81</v>
      </c>
      <c r="L490" s="4">
        <v>1216.44</v>
      </c>
      <c r="M490" s="2">
        <v>0</v>
      </c>
      <c r="N490" s="2">
        <v>64.33</v>
      </c>
      <c r="O490" s="4">
        <v>3165.26</v>
      </c>
      <c r="P490" s="4">
        <v>16793.150000000001</v>
      </c>
      <c r="Q490" s="4">
        <v>12774.51</v>
      </c>
      <c r="R490" s="4">
        <v>10322.44</v>
      </c>
      <c r="S490" s="2">
        <v>888.24</v>
      </c>
      <c r="T490" s="2">
        <v>0</v>
      </c>
      <c r="U490" s="2">
        <v>0</v>
      </c>
      <c r="V490" s="2">
        <v>296.20999999999998</v>
      </c>
      <c r="W490" s="2">
        <v>0</v>
      </c>
      <c r="X490" s="2">
        <v>802.75</v>
      </c>
      <c r="Y490" s="4">
        <v>10199.14</v>
      </c>
      <c r="Z490" s="4">
        <v>82432.36</v>
      </c>
      <c r="AA490" s="4">
        <v>91285.81</v>
      </c>
      <c r="AB490" s="4">
        <v>53004.94</v>
      </c>
      <c r="AC490" s="4">
        <v>67441.919999999998</v>
      </c>
      <c r="AD490" s="4">
        <v>36422.559999999998</v>
      </c>
      <c r="AE490" s="2">
        <v>0</v>
      </c>
      <c r="AF490" s="4">
        <v>18835.080000000002</v>
      </c>
      <c r="AG490" s="2">
        <v>0</v>
      </c>
      <c r="AH490" s="4">
        <v>72612.89</v>
      </c>
      <c r="AI490" s="2">
        <v>0</v>
      </c>
      <c r="AJ490" s="2">
        <v>0</v>
      </c>
      <c r="AK490" s="2">
        <v>0</v>
      </c>
      <c r="AL490" s="2">
        <v>960</v>
      </c>
      <c r="AM490" s="2">
        <v>0</v>
      </c>
      <c r="AN490" s="3">
        <f t="shared" si="28"/>
        <v>1015600.75</v>
      </c>
      <c r="AO490">
        <f t="shared" si="29"/>
        <v>385893.62</v>
      </c>
      <c r="AP490">
        <f t="shared" si="30"/>
        <v>92407.97</v>
      </c>
      <c r="AQ490" s="3">
        <f t="shared" si="31"/>
        <v>1493902.34</v>
      </c>
    </row>
    <row r="491" spans="1:43" x14ac:dyDescent="0.25">
      <c r="A491" s="2">
        <v>15</v>
      </c>
      <c r="B491" s="2">
        <v>2021</v>
      </c>
      <c r="C491" s="2">
        <v>9</v>
      </c>
      <c r="D491" s="4">
        <v>143455.76999999999</v>
      </c>
      <c r="E491" s="4">
        <v>540186.34</v>
      </c>
      <c r="F491" s="4">
        <v>334404.96000000002</v>
      </c>
      <c r="G491" s="4">
        <v>1416.31</v>
      </c>
      <c r="H491" s="4">
        <v>2905.52</v>
      </c>
      <c r="I491" s="2">
        <v>0</v>
      </c>
      <c r="J491" s="2">
        <v>0</v>
      </c>
      <c r="K491" s="4">
        <v>1096.33</v>
      </c>
      <c r="L491" s="4">
        <v>1295.1199999999999</v>
      </c>
      <c r="M491" s="2">
        <v>0</v>
      </c>
      <c r="N491" s="2">
        <v>60.47</v>
      </c>
      <c r="O491" s="4">
        <v>3138.81</v>
      </c>
      <c r="P491" s="4">
        <v>16762.84</v>
      </c>
      <c r="Q491" s="4">
        <v>14116.92</v>
      </c>
      <c r="R491" s="4">
        <v>10496.91</v>
      </c>
      <c r="S491" s="4">
        <v>1003.73</v>
      </c>
      <c r="T491" s="2">
        <v>0</v>
      </c>
      <c r="U491" s="2">
        <v>420.25</v>
      </c>
      <c r="V491" s="2">
        <v>275.24</v>
      </c>
      <c r="W491" s="2">
        <v>0</v>
      </c>
      <c r="X491" s="2">
        <v>802.41</v>
      </c>
      <c r="Y491" s="4">
        <v>10748.03</v>
      </c>
      <c r="Z491" s="4">
        <v>85439.83</v>
      </c>
      <c r="AA491" s="4">
        <v>96465.42</v>
      </c>
      <c r="AB491" s="4">
        <v>53511.97</v>
      </c>
      <c r="AC491" s="4">
        <v>76871.73</v>
      </c>
      <c r="AD491" s="4">
        <v>48985.71</v>
      </c>
      <c r="AE491" s="2">
        <v>0</v>
      </c>
      <c r="AF491" s="4">
        <v>17490.599999999999</v>
      </c>
      <c r="AG491" s="2">
        <v>0</v>
      </c>
      <c r="AH491" s="4">
        <v>48720.29</v>
      </c>
      <c r="AI491" s="2">
        <v>0</v>
      </c>
      <c r="AJ491" s="2">
        <v>0</v>
      </c>
      <c r="AK491" s="2">
        <v>0</v>
      </c>
      <c r="AL491" s="4">
        <v>1450.08</v>
      </c>
      <c r="AM491" s="2">
        <v>0</v>
      </c>
      <c r="AN491" s="3">
        <f t="shared" si="28"/>
        <v>1024760.3500000001</v>
      </c>
      <c r="AO491">
        <f t="shared" si="29"/>
        <v>419100.26999999996</v>
      </c>
      <c r="AP491">
        <f t="shared" si="30"/>
        <v>67660.97</v>
      </c>
      <c r="AQ491" s="3">
        <f t="shared" si="31"/>
        <v>1511521.59</v>
      </c>
    </row>
    <row r="492" spans="1:43" x14ac:dyDescent="0.25">
      <c r="A492" s="2">
        <v>15</v>
      </c>
      <c r="B492" s="2">
        <v>2021</v>
      </c>
      <c r="C492" s="2">
        <v>10</v>
      </c>
      <c r="D492" s="4">
        <v>143196.06</v>
      </c>
      <c r="E492" s="4">
        <v>539550.79</v>
      </c>
      <c r="F492" s="4">
        <v>342579.29</v>
      </c>
      <c r="G492" s="4">
        <v>1611.21</v>
      </c>
      <c r="H492" s="4">
        <v>3304.97</v>
      </c>
      <c r="I492" s="2">
        <v>0</v>
      </c>
      <c r="J492" s="2">
        <v>0</v>
      </c>
      <c r="K492" s="4">
        <v>1248.4100000000001</v>
      </c>
      <c r="L492" s="4">
        <v>2044.39</v>
      </c>
      <c r="M492" s="2">
        <v>0</v>
      </c>
      <c r="N492" s="2">
        <v>64.33</v>
      </c>
      <c r="O492" s="4">
        <v>3187.91</v>
      </c>
      <c r="P492" s="4">
        <v>16732.580000000002</v>
      </c>
      <c r="Q492" s="4">
        <v>14643.76</v>
      </c>
      <c r="R492" s="4">
        <v>9925.5</v>
      </c>
      <c r="S492" s="2">
        <v>953.13</v>
      </c>
      <c r="T492" s="2">
        <v>0</v>
      </c>
      <c r="U492" s="2">
        <v>0</v>
      </c>
      <c r="V492" s="2">
        <v>301.13</v>
      </c>
      <c r="W492" s="2">
        <v>0</v>
      </c>
      <c r="X492" s="2">
        <v>817.39</v>
      </c>
      <c r="Y492" s="4">
        <v>10904.3</v>
      </c>
      <c r="Z492" s="4">
        <v>85664.41</v>
      </c>
      <c r="AA492" s="4">
        <v>97207.7</v>
      </c>
      <c r="AB492" s="4">
        <v>52995.15</v>
      </c>
      <c r="AC492" s="4">
        <v>63011.18</v>
      </c>
      <c r="AD492" s="4">
        <v>47957.75</v>
      </c>
      <c r="AE492" s="2">
        <v>0</v>
      </c>
      <c r="AF492" s="4">
        <v>19877.419999999998</v>
      </c>
      <c r="AG492" s="2">
        <v>0</v>
      </c>
      <c r="AH492" s="4">
        <v>85468.76</v>
      </c>
      <c r="AI492" s="2">
        <v>0</v>
      </c>
      <c r="AJ492" s="2">
        <v>0</v>
      </c>
      <c r="AK492" s="2">
        <v>0</v>
      </c>
      <c r="AL492" s="4">
        <v>1442.78</v>
      </c>
      <c r="AM492" s="2">
        <v>0</v>
      </c>
      <c r="AN492" s="3">
        <f t="shared" si="28"/>
        <v>1033535.1200000001</v>
      </c>
      <c r="AO492">
        <f t="shared" si="29"/>
        <v>404366.22000000003</v>
      </c>
      <c r="AP492">
        <f t="shared" si="30"/>
        <v>106788.95999999999</v>
      </c>
      <c r="AQ492" s="3">
        <f t="shared" si="31"/>
        <v>1544690.3</v>
      </c>
    </row>
    <row r="493" spans="1:43" x14ac:dyDescent="0.25">
      <c r="A493" s="2">
        <v>15</v>
      </c>
      <c r="B493" s="2">
        <v>2021</v>
      </c>
      <c r="C493" s="2">
        <v>11</v>
      </c>
      <c r="D493" s="4">
        <v>146322.54999999999</v>
      </c>
      <c r="E493" s="4">
        <v>562018.01</v>
      </c>
      <c r="F493" s="4">
        <v>372705.39</v>
      </c>
      <c r="G493" s="4">
        <v>1392.74</v>
      </c>
      <c r="H493" s="4">
        <v>4450.67</v>
      </c>
      <c r="I493" s="2">
        <v>0</v>
      </c>
      <c r="J493" s="2">
        <v>0</v>
      </c>
      <c r="K493" s="4">
        <v>2275.63</v>
      </c>
      <c r="L493" s="4">
        <v>4211.55</v>
      </c>
      <c r="M493" s="2">
        <v>0</v>
      </c>
      <c r="N493" s="2">
        <v>60.47</v>
      </c>
      <c r="O493" s="4">
        <v>3120.92</v>
      </c>
      <c r="P493" s="4">
        <v>17220.23</v>
      </c>
      <c r="Q493" s="4">
        <v>16666.63</v>
      </c>
      <c r="R493" s="4">
        <v>10717.69</v>
      </c>
      <c r="S493" s="2">
        <v>926.49</v>
      </c>
      <c r="T493" s="2">
        <v>0</v>
      </c>
      <c r="U493" s="2">
        <v>0</v>
      </c>
      <c r="V493" s="2">
        <v>255.9</v>
      </c>
      <c r="W493" s="2">
        <v>0</v>
      </c>
      <c r="X493" s="2">
        <v>805.37</v>
      </c>
      <c r="Y493" s="4">
        <v>12083.52</v>
      </c>
      <c r="Z493" s="4">
        <v>103055.63</v>
      </c>
      <c r="AA493" s="4">
        <v>113554.46</v>
      </c>
      <c r="AB493" s="4">
        <v>60293.41</v>
      </c>
      <c r="AC493" s="4">
        <v>57845.85</v>
      </c>
      <c r="AD493" s="4">
        <v>51295.85</v>
      </c>
      <c r="AE493" s="2">
        <v>0</v>
      </c>
      <c r="AF493" s="4">
        <v>18606.96</v>
      </c>
      <c r="AG493" s="2">
        <v>0</v>
      </c>
      <c r="AH493" s="4">
        <v>102410.56</v>
      </c>
      <c r="AI493" s="2">
        <v>0</v>
      </c>
      <c r="AJ493" s="2">
        <v>0</v>
      </c>
      <c r="AK493" s="2">
        <v>0</v>
      </c>
      <c r="AL493" s="4">
        <v>3096.78</v>
      </c>
      <c r="AM493" s="2">
        <v>0</v>
      </c>
      <c r="AN493" s="3">
        <f t="shared" si="28"/>
        <v>1093376.54</v>
      </c>
      <c r="AO493">
        <f t="shared" si="29"/>
        <v>447902.41999999993</v>
      </c>
      <c r="AP493">
        <f t="shared" si="30"/>
        <v>124114.29999999999</v>
      </c>
      <c r="AQ493" s="3">
        <f t="shared" si="31"/>
        <v>1665393.26</v>
      </c>
    </row>
    <row r="494" spans="1:43" x14ac:dyDescent="0.25">
      <c r="A494" s="2">
        <v>15</v>
      </c>
      <c r="B494" s="2">
        <v>2021</v>
      </c>
      <c r="C494" s="2">
        <v>12</v>
      </c>
      <c r="D494" s="4">
        <v>152137.67000000001</v>
      </c>
      <c r="E494" s="4">
        <v>609799.30000000005</v>
      </c>
      <c r="F494" s="4">
        <v>427970.18</v>
      </c>
      <c r="G494" s="4">
        <v>1621.85</v>
      </c>
      <c r="H494" s="4">
        <v>5037.45</v>
      </c>
      <c r="I494" s="2">
        <v>0</v>
      </c>
      <c r="J494" s="2">
        <v>0</v>
      </c>
      <c r="K494" s="4">
        <v>2681.62</v>
      </c>
      <c r="L494" s="4">
        <v>4908.28</v>
      </c>
      <c r="M494" s="2">
        <v>0</v>
      </c>
      <c r="N494" s="2">
        <v>60.47</v>
      </c>
      <c r="O494" s="4">
        <v>3185.26</v>
      </c>
      <c r="P494" s="4">
        <v>19101.3</v>
      </c>
      <c r="Q494" s="4">
        <v>21047.52</v>
      </c>
      <c r="R494" s="4">
        <v>12915.95</v>
      </c>
      <c r="S494" s="4">
        <v>1950.66</v>
      </c>
      <c r="T494" s="2">
        <v>0</v>
      </c>
      <c r="U494" s="2">
        <v>0</v>
      </c>
      <c r="V494" s="2">
        <v>272.32</v>
      </c>
      <c r="W494" s="2">
        <v>0</v>
      </c>
      <c r="X494" s="2">
        <v>805.28</v>
      </c>
      <c r="Y494" s="4">
        <v>13981.25</v>
      </c>
      <c r="Z494" s="4">
        <v>127360.7</v>
      </c>
      <c r="AA494" s="4">
        <v>132131.34</v>
      </c>
      <c r="AB494" s="4">
        <v>61739.41</v>
      </c>
      <c r="AC494" s="4">
        <v>59490.06</v>
      </c>
      <c r="AD494" s="4">
        <v>60308.2</v>
      </c>
      <c r="AE494" s="2">
        <v>0</v>
      </c>
      <c r="AF494" s="4">
        <v>18066.77</v>
      </c>
      <c r="AG494" s="4">
        <v>1939.82</v>
      </c>
      <c r="AH494" s="4">
        <v>108502.42</v>
      </c>
      <c r="AI494" s="2">
        <v>0</v>
      </c>
      <c r="AJ494" s="2">
        <v>0</v>
      </c>
      <c r="AK494" s="2">
        <v>0</v>
      </c>
      <c r="AL494" s="4">
        <v>4491.8599999999997</v>
      </c>
      <c r="AM494" s="2">
        <v>0</v>
      </c>
      <c r="AN494" s="3">
        <f t="shared" si="28"/>
        <v>1204156.3500000003</v>
      </c>
      <c r="AO494">
        <f t="shared" si="29"/>
        <v>514349.72000000009</v>
      </c>
      <c r="AP494">
        <f t="shared" si="30"/>
        <v>133000.87</v>
      </c>
      <c r="AQ494" s="3">
        <f t="shared" si="31"/>
        <v>1851506.9400000004</v>
      </c>
    </row>
    <row r="495" spans="1:43" x14ac:dyDescent="0.25">
      <c r="A495" s="2">
        <v>16</v>
      </c>
      <c r="B495" s="2">
        <v>2021</v>
      </c>
      <c r="C495" s="2">
        <v>1</v>
      </c>
      <c r="D495" s="4">
        <v>133340.99</v>
      </c>
      <c r="E495" s="4">
        <v>117248.53</v>
      </c>
      <c r="F495" s="4">
        <v>382382.9</v>
      </c>
      <c r="G495" s="2">
        <v>621.66</v>
      </c>
      <c r="H495" s="4">
        <v>36137.67</v>
      </c>
      <c r="I495" s="4">
        <v>2367.66</v>
      </c>
      <c r="J495" s="2">
        <v>0</v>
      </c>
      <c r="K495" s="4">
        <v>19706.63</v>
      </c>
      <c r="L495" s="4">
        <v>6531.36</v>
      </c>
      <c r="M495" s="4">
        <v>2885.76</v>
      </c>
      <c r="N495" s="2">
        <v>381.99</v>
      </c>
      <c r="O495" s="4">
        <v>4088.04</v>
      </c>
      <c r="P495" s="4">
        <v>12755.28</v>
      </c>
      <c r="Q495" s="4">
        <v>48336.99</v>
      </c>
      <c r="R495" s="4">
        <v>34020.129999999997</v>
      </c>
      <c r="S495" s="4">
        <v>4527</v>
      </c>
      <c r="T495" s="2">
        <v>0</v>
      </c>
      <c r="U495" s="4">
        <v>1380</v>
      </c>
      <c r="V495" s="2">
        <v>566.99</v>
      </c>
      <c r="W495" s="2">
        <v>541.20000000000005</v>
      </c>
      <c r="X495" s="2">
        <v>463.37</v>
      </c>
      <c r="Y495" s="4">
        <v>25679.65</v>
      </c>
      <c r="Z495" s="4">
        <v>286544.98</v>
      </c>
      <c r="AA495" s="4">
        <v>301185.06</v>
      </c>
      <c r="AB495" s="4">
        <v>139280.35999999999</v>
      </c>
      <c r="AC495" s="4">
        <v>132795.29999999999</v>
      </c>
      <c r="AD495" s="4">
        <v>78765.98</v>
      </c>
      <c r="AE495" s="2">
        <v>0</v>
      </c>
      <c r="AF495" s="2">
        <v>0</v>
      </c>
      <c r="AG495" s="2">
        <v>0</v>
      </c>
      <c r="AH495" s="2">
        <v>0</v>
      </c>
      <c r="AI495" s="2">
        <v>0</v>
      </c>
      <c r="AJ495" s="2">
        <v>0</v>
      </c>
      <c r="AK495" s="2">
        <v>0</v>
      </c>
      <c r="AL495" s="2">
        <v>0</v>
      </c>
      <c r="AM495" s="2">
        <v>0</v>
      </c>
      <c r="AN495" s="3">
        <f t="shared" si="28"/>
        <v>701223.16000000015</v>
      </c>
      <c r="AO495">
        <f t="shared" si="29"/>
        <v>1071312.3199999998</v>
      </c>
      <c r="AP495">
        <f t="shared" si="30"/>
        <v>0</v>
      </c>
      <c r="AQ495" s="3">
        <f t="shared" si="31"/>
        <v>1772535.48</v>
      </c>
    </row>
    <row r="496" spans="1:43" x14ac:dyDescent="0.25">
      <c r="A496" s="2">
        <v>16</v>
      </c>
      <c r="B496" s="2">
        <v>2021</v>
      </c>
      <c r="C496" s="2">
        <v>2</v>
      </c>
      <c r="D496" s="4">
        <v>130499.18</v>
      </c>
      <c r="E496" s="4">
        <v>114672.08</v>
      </c>
      <c r="F496" s="4">
        <v>359820.63</v>
      </c>
      <c r="G496" s="2">
        <v>645.57000000000005</v>
      </c>
      <c r="H496" s="4">
        <v>33729.39</v>
      </c>
      <c r="I496" s="4">
        <v>2159.9699999999998</v>
      </c>
      <c r="J496" s="2">
        <v>0</v>
      </c>
      <c r="K496" s="4">
        <v>16310.23</v>
      </c>
      <c r="L496" s="4">
        <v>5585.18</v>
      </c>
      <c r="M496" s="4">
        <v>2225.73</v>
      </c>
      <c r="N496" s="2">
        <v>295.27</v>
      </c>
      <c r="O496" s="4">
        <v>3222.75</v>
      </c>
      <c r="P496" s="4">
        <v>13144.51</v>
      </c>
      <c r="Q496" s="4">
        <v>48109.91</v>
      </c>
      <c r="R496" s="4">
        <v>32812.07</v>
      </c>
      <c r="S496" s="4">
        <v>4464.01</v>
      </c>
      <c r="T496" s="2">
        <v>0</v>
      </c>
      <c r="U496" s="4">
        <v>1384.44</v>
      </c>
      <c r="V496" s="2">
        <v>544.34</v>
      </c>
      <c r="W496" s="2">
        <v>-541.20000000000005</v>
      </c>
      <c r="X496" s="2">
        <v>810.54</v>
      </c>
      <c r="Y496" s="4">
        <v>23756.79</v>
      </c>
      <c r="Z496" s="4">
        <v>266811.68</v>
      </c>
      <c r="AA496" s="4">
        <v>281513.75</v>
      </c>
      <c r="AB496" s="4">
        <v>146722.06</v>
      </c>
      <c r="AC496" s="4">
        <v>106285.09</v>
      </c>
      <c r="AD496" s="4">
        <v>76067.73</v>
      </c>
      <c r="AE496" s="2">
        <v>0</v>
      </c>
      <c r="AF496" s="2">
        <v>0</v>
      </c>
      <c r="AG496" s="2">
        <v>0</v>
      </c>
      <c r="AH496" s="2">
        <v>0</v>
      </c>
      <c r="AI496" s="2">
        <v>0</v>
      </c>
      <c r="AJ496" s="2">
        <v>0</v>
      </c>
      <c r="AK496" s="2">
        <v>0</v>
      </c>
      <c r="AL496" s="2">
        <v>0</v>
      </c>
      <c r="AM496" s="2">
        <v>0</v>
      </c>
      <c r="AN496" s="3">
        <f t="shared" si="28"/>
        <v>665647.96</v>
      </c>
      <c r="AO496">
        <f t="shared" si="29"/>
        <v>1005403.7399999999</v>
      </c>
      <c r="AP496">
        <f t="shared" si="30"/>
        <v>0</v>
      </c>
      <c r="AQ496" s="3">
        <f t="shared" si="31"/>
        <v>1671051.6999999997</v>
      </c>
    </row>
    <row r="497" spans="1:43" x14ac:dyDescent="0.25">
      <c r="A497" s="2">
        <v>16</v>
      </c>
      <c r="B497" s="2">
        <v>2021</v>
      </c>
      <c r="C497" s="2">
        <v>3</v>
      </c>
      <c r="D497" s="4">
        <v>127746.61</v>
      </c>
      <c r="E497" s="4">
        <v>113832.93</v>
      </c>
      <c r="F497" s="4">
        <v>359624.51</v>
      </c>
      <c r="G497" s="2">
        <v>645.57000000000005</v>
      </c>
      <c r="H497" s="4">
        <v>28585.07</v>
      </c>
      <c r="I497" s="4">
        <v>1842.81</v>
      </c>
      <c r="J497" s="2">
        <v>0</v>
      </c>
      <c r="K497" s="4">
        <v>12021.26</v>
      </c>
      <c r="L497" s="4">
        <v>4313.6099999999997</v>
      </c>
      <c r="M497" s="4">
        <v>2197.41</v>
      </c>
      <c r="N497" s="2">
        <v>337.14</v>
      </c>
      <c r="O497" s="4">
        <v>3108.65</v>
      </c>
      <c r="P497" s="4">
        <v>12774.83</v>
      </c>
      <c r="Q497" s="4">
        <v>45494.96</v>
      </c>
      <c r="R497" s="4">
        <v>27942.11</v>
      </c>
      <c r="S497" s="4">
        <v>4300.63</v>
      </c>
      <c r="T497" s="2">
        <v>0</v>
      </c>
      <c r="U497" s="4">
        <v>9939.8700000000008</v>
      </c>
      <c r="V497" s="2">
        <v>510.31</v>
      </c>
      <c r="W497" s="2">
        <v>0</v>
      </c>
      <c r="X497" s="2">
        <v>514.29999999999995</v>
      </c>
      <c r="Y497" s="4">
        <v>23264.62</v>
      </c>
      <c r="Z497" s="4">
        <v>265993.81</v>
      </c>
      <c r="AA497" s="4">
        <v>278521.76</v>
      </c>
      <c r="AB497" s="4">
        <v>130500.09</v>
      </c>
      <c r="AC497" s="4">
        <v>119440.16</v>
      </c>
      <c r="AD497" s="4">
        <v>79367.820000000007</v>
      </c>
      <c r="AE497" s="2">
        <v>0</v>
      </c>
      <c r="AF497" s="2">
        <v>0</v>
      </c>
      <c r="AG497" s="2">
        <v>0</v>
      </c>
      <c r="AH497" s="2">
        <v>0</v>
      </c>
      <c r="AI497" s="2">
        <v>0</v>
      </c>
      <c r="AJ497" s="2">
        <v>0</v>
      </c>
      <c r="AK497" s="2">
        <v>0</v>
      </c>
      <c r="AL497" s="2">
        <v>0</v>
      </c>
      <c r="AM497" s="2">
        <v>0</v>
      </c>
      <c r="AN497" s="3">
        <f t="shared" si="28"/>
        <v>650809.78</v>
      </c>
      <c r="AO497">
        <f t="shared" si="29"/>
        <v>1002011.06</v>
      </c>
      <c r="AP497">
        <f t="shared" si="30"/>
        <v>0</v>
      </c>
      <c r="AQ497" s="3">
        <f t="shared" si="31"/>
        <v>1652820.84</v>
      </c>
    </row>
    <row r="498" spans="1:43" x14ac:dyDescent="0.25">
      <c r="A498" s="2">
        <v>16</v>
      </c>
      <c r="B498" s="2">
        <v>2021</v>
      </c>
      <c r="C498" s="2">
        <v>4</v>
      </c>
      <c r="D498" s="4">
        <v>128026.53</v>
      </c>
      <c r="E498" s="4">
        <v>116803.61</v>
      </c>
      <c r="F498" s="4">
        <v>383581.19</v>
      </c>
      <c r="G498" s="2">
        <v>689.38</v>
      </c>
      <c r="H498" s="4">
        <v>29582.05</v>
      </c>
      <c r="I498" s="4">
        <v>1855.28</v>
      </c>
      <c r="J498" s="2">
        <v>0</v>
      </c>
      <c r="K498" s="4">
        <v>11631.52</v>
      </c>
      <c r="L498" s="4">
        <v>4279.72</v>
      </c>
      <c r="M498" s="4">
        <v>2133.0500000000002</v>
      </c>
      <c r="N498" s="2">
        <v>263.58</v>
      </c>
      <c r="O498" s="4">
        <v>3068.11</v>
      </c>
      <c r="P498" s="4">
        <v>12688.4</v>
      </c>
      <c r="Q498" s="4">
        <v>45444.35</v>
      </c>
      <c r="R498" s="4">
        <v>27718.880000000001</v>
      </c>
      <c r="S498" s="4">
        <v>4069.23</v>
      </c>
      <c r="T498" s="2">
        <v>0</v>
      </c>
      <c r="U498" s="4">
        <v>11856.77</v>
      </c>
      <c r="V498" s="2">
        <v>532.57000000000005</v>
      </c>
      <c r="W498" s="2">
        <v>0</v>
      </c>
      <c r="X498" s="2">
        <v>484.36</v>
      </c>
      <c r="Y498" s="4">
        <v>23198.7</v>
      </c>
      <c r="Z498" s="4">
        <v>268917.48</v>
      </c>
      <c r="AA498" s="4">
        <v>284059.62</v>
      </c>
      <c r="AB498" s="4">
        <v>123528.46</v>
      </c>
      <c r="AC498" s="4">
        <v>117509.96</v>
      </c>
      <c r="AD498" s="4">
        <v>72090.58</v>
      </c>
      <c r="AE498" s="2">
        <v>0</v>
      </c>
      <c r="AF498" s="2">
        <v>0</v>
      </c>
      <c r="AG498" s="2">
        <v>0</v>
      </c>
      <c r="AH498" s="2">
        <v>0</v>
      </c>
      <c r="AI498" s="2">
        <v>0</v>
      </c>
      <c r="AJ498" s="2">
        <v>0</v>
      </c>
      <c r="AK498" s="2">
        <v>0</v>
      </c>
      <c r="AL498" s="2">
        <v>0</v>
      </c>
      <c r="AM498" s="2">
        <v>0</v>
      </c>
      <c r="AN498" s="3">
        <f t="shared" si="28"/>
        <v>678582.33000000019</v>
      </c>
      <c r="AO498">
        <f t="shared" si="29"/>
        <v>995431.04999999993</v>
      </c>
      <c r="AP498">
        <f t="shared" si="30"/>
        <v>0</v>
      </c>
      <c r="AQ498" s="3">
        <f t="shared" si="31"/>
        <v>1674013.3800000001</v>
      </c>
    </row>
    <row r="499" spans="1:43" x14ac:dyDescent="0.25">
      <c r="A499" s="2">
        <v>16</v>
      </c>
      <c r="B499" s="2">
        <v>2021</v>
      </c>
      <c r="C499" s="2">
        <v>5</v>
      </c>
      <c r="D499" s="4">
        <v>113905.7</v>
      </c>
      <c r="E499" s="4">
        <v>104869.66</v>
      </c>
      <c r="F499" s="4">
        <v>303056.89</v>
      </c>
      <c r="G499" s="2">
        <v>690.19</v>
      </c>
      <c r="H499" s="4">
        <v>19313.57</v>
      </c>
      <c r="I499" s="4">
        <v>1033.71</v>
      </c>
      <c r="J499" s="2">
        <v>0</v>
      </c>
      <c r="K499" s="4">
        <v>7277.22</v>
      </c>
      <c r="L499" s="4">
        <v>3139.43</v>
      </c>
      <c r="M499" s="4">
        <v>1727.46</v>
      </c>
      <c r="N499" s="2">
        <v>193.81</v>
      </c>
      <c r="O499" s="4">
        <v>3084.69</v>
      </c>
      <c r="P499" s="4">
        <v>12303.69</v>
      </c>
      <c r="Q499" s="4">
        <v>45222.3</v>
      </c>
      <c r="R499" s="4">
        <v>25904.11</v>
      </c>
      <c r="S499" s="4">
        <v>4125.05</v>
      </c>
      <c r="T499" s="2">
        <v>0</v>
      </c>
      <c r="U499" s="4">
        <v>9227.1200000000008</v>
      </c>
      <c r="V499" s="2">
        <v>528.94000000000005</v>
      </c>
      <c r="W499" s="2">
        <v>0</v>
      </c>
      <c r="X499" s="2">
        <v>477.63</v>
      </c>
      <c r="Y499" s="4">
        <v>22067.37</v>
      </c>
      <c r="Z499" s="4">
        <v>253613.4</v>
      </c>
      <c r="AA499" s="4">
        <v>265375.5</v>
      </c>
      <c r="AB499" s="4">
        <v>115861.42</v>
      </c>
      <c r="AC499" s="4">
        <v>117992.3</v>
      </c>
      <c r="AD499" s="4">
        <v>70498.2</v>
      </c>
      <c r="AE499" s="2">
        <v>0</v>
      </c>
      <c r="AF499" s="2">
        <v>0</v>
      </c>
      <c r="AG499" s="2">
        <v>0</v>
      </c>
      <c r="AH499" s="2">
        <v>0</v>
      </c>
      <c r="AI499" s="2">
        <v>0</v>
      </c>
      <c r="AJ499" s="2">
        <v>0</v>
      </c>
      <c r="AK499" s="2">
        <v>0</v>
      </c>
      <c r="AL499" s="2">
        <v>0</v>
      </c>
      <c r="AM499" s="2">
        <v>0</v>
      </c>
      <c r="AN499" s="3">
        <f t="shared" si="28"/>
        <v>555013.82999999996</v>
      </c>
      <c r="AO499">
        <f t="shared" si="29"/>
        <v>946475.53</v>
      </c>
      <c r="AP499">
        <f t="shared" si="30"/>
        <v>0</v>
      </c>
      <c r="AQ499" s="3">
        <f t="shared" si="31"/>
        <v>1501489.3599999999</v>
      </c>
    </row>
    <row r="500" spans="1:43" x14ac:dyDescent="0.25">
      <c r="A500" s="2">
        <v>16</v>
      </c>
      <c r="B500" s="2">
        <v>2021</v>
      </c>
      <c r="C500" s="2">
        <v>6</v>
      </c>
      <c r="D500" s="4">
        <v>107849.01</v>
      </c>
      <c r="E500" s="4">
        <v>99554.44</v>
      </c>
      <c r="F500" s="4">
        <v>277584.46000000002</v>
      </c>
      <c r="G500" s="2">
        <v>709.51</v>
      </c>
      <c r="H500" s="4">
        <v>16129.18</v>
      </c>
      <c r="I500" s="2">
        <v>910.31</v>
      </c>
      <c r="J500" s="2">
        <v>0</v>
      </c>
      <c r="K500" s="4">
        <v>5966.4</v>
      </c>
      <c r="L500" s="4">
        <v>1722.58</v>
      </c>
      <c r="M500" s="4">
        <v>1707.47</v>
      </c>
      <c r="N500" s="2">
        <v>202.3</v>
      </c>
      <c r="O500" s="4">
        <v>3465.47</v>
      </c>
      <c r="P500" s="4">
        <v>11439.09</v>
      </c>
      <c r="Q500" s="4">
        <v>39176.800000000003</v>
      </c>
      <c r="R500" s="4">
        <v>24165.91</v>
      </c>
      <c r="S500" s="4">
        <v>3977.97</v>
      </c>
      <c r="T500" s="2">
        <v>0</v>
      </c>
      <c r="U500" s="2">
        <v>0</v>
      </c>
      <c r="V500" s="2">
        <v>341.35</v>
      </c>
      <c r="W500" s="2">
        <v>0</v>
      </c>
      <c r="X500" s="2">
        <v>519.91</v>
      </c>
      <c r="Y500" s="4">
        <v>20361.3</v>
      </c>
      <c r="Z500" s="4">
        <v>235073.09</v>
      </c>
      <c r="AA500" s="4">
        <v>240590.44</v>
      </c>
      <c r="AB500" s="4">
        <v>107293.17</v>
      </c>
      <c r="AC500" s="4">
        <v>109795.09</v>
      </c>
      <c r="AD500" s="4">
        <v>79991.55</v>
      </c>
      <c r="AE500" s="2">
        <v>0</v>
      </c>
      <c r="AF500" s="2">
        <v>0</v>
      </c>
      <c r="AG500" s="2">
        <v>0</v>
      </c>
      <c r="AH500" s="2">
        <v>0</v>
      </c>
      <c r="AI500" s="2">
        <v>0</v>
      </c>
      <c r="AJ500" s="2">
        <v>0</v>
      </c>
      <c r="AK500" s="2">
        <v>0</v>
      </c>
      <c r="AL500" s="2">
        <v>0</v>
      </c>
      <c r="AM500" s="2">
        <v>0</v>
      </c>
      <c r="AN500" s="3">
        <f t="shared" si="28"/>
        <v>512133.36000000004</v>
      </c>
      <c r="AO500">
        <f t="shared" si="29"/>
        <v>876393.44000000006</v>
      </c>
      <c r="AP500">
        <f t="shared" si="30"/>
        <v>0</v>
      </c>
      <c r="AQ500" s="3">
        <f t="shared" si="31"/>
        <v>1388526.8</v>
      </c>
    </row>
    <row r="501" spans="1:43" x14ac:dyDescent="0.25">
      <c r="A501" s="2">
        <v>16</v>
      </c>
      <c r="B501" s="2">
        <v>2021</v>
      </c>
      <c r="C501" s="2">
        <v>7</v>
      </c>
      <c r="D501" s="4">
        <v>89042.28</v>
      </c>
      <c r="E501" s="4">
        <v>118813.43</v>
      </c>
      <c r="F501" s="4">
        <v>248997.2</v>
      </c>
      <c r="G501" s="2">
        <v>686.06</v>
      </c>
      <c r="H501" s="4">
        <v>20136.189999999999</v>
      </c>
      <c r="I501" s="2">
        <v>470.49</v>
      </c>
      <c r="J501" s="2">
        <v>0</v>
      </c>
      <c r="K501" s="4">
        <v>4477.68</v>
      </c>
      <c r="L501" s="4">
        <v>2302.64</v>
      </c>
      <c r="M501" s="4">
        <v>1054.18</v>
      </c>
      <c r="N501" s="2">
        <v>195.56</v>
      </c>
      <c r="O501" s="4">
        <v>2565</v>
      </c>
      <c r="P501" s="4">
        <v>11139.03</v>
      </c>
      <c r="Q501" s="4">
        <v>40096.839999999997</v>
      </c>
      <c r="R501" s="4">
        <v>21500.41</v>
      </c>
      <c r="S501" s="4">
        <v>3389.49</v>
      </c>
      <c r="T501" s="2">
        <v>0</v>
      </c>
      <c r="U501" s="2">
        <v>0</v>
      </c>
      <c r="V501" s="2">
        <v>361.06</v>
      </c>
      <c r="W501" s="2">
        <v>0</v>
      </c>
      <c r="X501" s="2">
        <v>454.74</v>
      </c>
      <c r="Y501" s="4">
        <v>24261.27</v>
      </c>
      <c r="Z501" s="4">
        <v>232117.85</v>
      </c>
      <c r="AA501" s="4">
        <v>232489.06</v>
      </c>
      <c r="AB501" s="4">
        <v>91978.5</v>
      </c>
      <c r="AC501" s="4">
        <v>98996.46</v>
      </c>
      <c r="AD501" s="4">
        <v>82346.7</v>
      </c>
      <c r="AE501" s="2">
        <v>0</v>
      </c>
      <c r="AF501" s="2">
        <v>0</v>
      </c>
      <c r="AG501" s="2">
        <v>0</v>
      </c>
      <c r="AH501" s="2">
        <v>0</v>
      </c>
      <c r="AI501" s="2">
        <v>0</v>
      </c>
      <c r="AJ501" s="2">
        <v>0</v>
      </c>
      <c r="AK501" s="2">
        <v>0</v>
      </c>
      <c r="AL501" s="2">
        <v>0</v>
      </c>
      <c r="AM501" s="2">
        <v>0</v>
      </c>
      <c r="AN501" s="3">
        <f t="shared" si="28"/>
        <v>485980.15</v>
      </c>
      <c r="AO501">
        <f t="shared" si="29"/>
        <v>841891.97</v>
      </c>
      <c r="AP501">
        <f t="shared" si="30"/>
        <v>0</v>
      </c>
      <c r="AQ501" s="3">
        <f t="shared" si="31"/>
        <v>1327872.1200000001</v>
      </c>
    </row>
    <row r="502" spans="1:43" x14ac:dyDescent="0.25">
      <c r="A502" s="2">
        <v>16</v>
      </c>
      <c r="B502" s="2">
        <v>2021</v>
      </c>
      <c r="C502" s="2">
        <v>8</v>
      </c>
      <c r="D502" s="4">
        <v>88594.16</v>
      </c>
      <c r="E502" s="4">
        <v>117493.5</v>
      </c>
      <c r="F502" s="4">
        <v>245983.29</v>
      </c>
      <c r="G502" s="2">
        <v>645.57000000000005</v>
      </c>
      <c r="H502" s="4">
        <v>17840.57</v>
      </c>
      <c r="I502" s="2">
        <v>365.83</v>
      </c>
      <c r="J502" s="2">
        <v>0</v>
      </c>
      <c r="K502" s="4">
        <v>3903.94</v>
      </c>
      <c r="L502" s="4">
        <v>2174.9</v>
      </c>
      <c r="M502" s="2">
        <v>933.51</v>
      </c>
      <c r="N502" s="2">
        <v>156.96</v>
      </c>
      <c r="O502" s="4">
        <v>3447.5</v>
      </c>
      <c r="P502" s="4">
        <v>11282.67</v>
      </c>
      <c r="Q502" s="4">
        <v>41544.480000000003</v>
      </c>
      <c r="R502" s="4">
        <v>23294.01</v>
      </c>
      <c r="S502" s="4">
        <v>3541.45</v>
      </c>
      <c r="T502" s="2">
        <v>0</v>
      </c>
      <c r="U502" s="2">
        <v>0</v>
      </c>
      <c r="V502" s="2">
        <v>387.93</v>
      </c>
      <c r="W502" s="2">
        <v>0</v>
      </c>
      <c r="X502" s="2">
        <v>475.35</v>
      </c>
      <c r="Y502" s="4">
        <v>23102.61</v>
      </c>
      <c r="Z502" s="4">
        <v>224373.27</v>
      </c>
      <c r="AA502" s="4">
        <v>219457.36</v>
      </c>
      <c r="AB502" s="4">
        <v>88908.24</v>
      </c>
      <c r="AC502" s="4">
        <v>94642.16</v>
      </c>
      <c r="AD502" s="4">
        <v>102589</v>
      </c>
      <c r="AE502" s="2">
        <v>0</v>
      </c>
      <c r="AF502" s="2">
        <v>0</v>
      </c>
      <c r="AG502" s="2">
        <v>0</v>
      </c>
      <c r="AH502" s="2">
        <v>0</v>
      </c>
      <c r="AI502" s="2">
        <v>0</v>
      </c>
      <c r="AJ502" s="2">
        <v>0</v>
      </c>
      <c r="AK502" s="2">
        <v>0</v>
      </c>
      <c r="AL502" s="2">
        <v>0</v>
      </c>
      <c r="AM502" s="2">
        <v>0</v>
      </c>
      <c r="AN502" s="3">
        <f t="shared" si="28"/>
        <v>477935.27000000008</v>
      </c>
      <c r="AO502">
        <f t="shared" si="29"/>
        <v>837202.99</v>
      </c>
      <c r="AP502">
        <f t="shared" si="30"/>
        <v>0</v>
      </c>
      <c r="AQ502" s="3">
        <f t="shared" si="31"/>
        <v>1315138.26</v>
      </c>
    </row>
    <row r="503" spans="1:43" x14ac:dyDescent="0.25">
      <c r="A503" s="2">
        <v>16</v>
      </c>
      <c r="B503" s="2">
        <v>2021</v>
      </c>
      <c r="C503" s="2">
        <v>9</v>
      </c>
      <c r="D503" s="4">
        <v>88728.25</v>
      </c>
      <c r="E503" s="4">
        <v>118305.15</v>
      </c>
      <c r="F503" s="4">
        <v>252050.59</v>
      </c>
      <c r="G503" s="2">
        <v>645.57000000000005</v>
      </c>
      <c r="H503" s="4">
        <v>18887.66</v>
      </c>
      <c r="I503" s="2">
        <v>453.65</v>
      </c>
      <c r="J503" s="2">
        <v>0</v>
      </c>
      <c r="K503" s="4">
        <v>3933.51</v>
      </c>
      <c r="L503" s="4">
        <v>2134.85</v>
      </c>
      <c r="M503" s="4">
        <v>1051.67</v>
      </c>
      <c r="N503" s="2">
        <v>229.99</v>
      </c>
      <c r="O503" s="4">
        <v>3375</v>
      </c>
      <c r="P503" s="4">
        <v>11944.77</v>
      </c>
      <c r="Q503" s="4">
        <v>55084.69</v>
      </c>
      <c r="R503" s="4">
        <v>22300.51</v>
      </c>
      <c r="S503" s="4">
        <v>3844.61</v>
      </c>
      <c r="T503" s="2">
        <v>0</v>
      </c>
      <c r="U503" s="2">
        <v>0</v>
      </c>
      <c r="V503" s="2">
        <v>526.65</v>
      </c>
      <c r="W503" s="2">
        <v>0</v>
      </c>
      <c r="X503" s="2">
        <v>448.47</v>
      </c>
      <c r="Y503" s="4">
        <v>23611.01</v>
      </c>
      <c r="Z503" s="4">
        <v>227731.54</v>
      </c>
      <c r="AA503" s="4">
        <v>224871.72</v>
      </c>
      <c r="AB503" s="4">
        <v>88507.12</v>
      </c>
      <c r="AC503" s="4">
        <v>91479.74</v>
      </c>
      <c r="AD503" s="4">
        <v>85521.91</v>
      </c>
      <c r="AE503" s="2">
        <v>0</v>
      </c>
      <c r="AF503" s="2">
        <v>0</v>
      </c>
      <c r="AG503" s="2">
        <v>0</v>
      </c>
      <c r="AH503" s="2">
        <v>0</v>
      </c>
      <c r="AI503" s="2">
        <v>0</v>
      </c>
      <c r="AJ503" s="2">
        <v>0</v>
      </c>
      <c r="AK503" s="2">
        <v>0</v>
      </c>
      <c r="AL503" s="2">
        <v>0</v>
      </c>
      <c r="AM503" s="2">
        <v>0</v>
      </c>
      <c r="AN503" s="3">
        <f t="shared" si="28"/>
        <v>486190.89999999997</v>
      </c>
      <c r="AO503">
        <f t="shared" si="29"/>
        <v>839477.73</v>
      </c>
      <c r="AP503">
        <f t="shared" si="30"/>
        <v>0</v>
      </c>
      <c r="AQ503" s="3">
        <f t="shared" si="31"/>
        <v>1325668.6299999999</v>
      </c>
    </row>
    <row r="504" spans="1:43" x14ac:dyDescent="0.25">
      <c r="A504" s="2">
        <v>16</v>
      </c>
      <c r="B504" s="2">
        <v>2021</v>
      </c>
      <c r="C504" s="2">
        <v>10</v>
      </c>
      <c r="D504" s="4">
        <v>89344.3</v>
      </c>
      <c r="E504" s="4">
        <v>118510.22</v>
      </c>
      <c r="F504" s="4">
        <v>266721.34999999998</v>
      </c>
      <c r="G504" s="2">
        <v>837.36</v>
      </c>
      <c r="H504" s="4">
        <v>20237.62</v>
      </c>
      <c r="I504" s="2">
        <v>442.08</v>
      </c>
      <c r="J504" s="2">
        <v>0</v>
      </c>
      <c r="K504" s="4">
        <v>4140.21</v>
      </c>
      <c r="L504" s="4">
        <v>2836.32</v>
      </c>
      <c r="M504" s="4">
        <v>1058.73</v>
      </c>
      <c r="N504" s="2">
        <v>216.94</v>
      </c>
      <c r="O504" s="4">
        <v>3015</v>
      </c>
      <c r="P504" s="4">
        <v>11244.38</v>
      </c>
      <c r="Q504" s="4">
        <v>40607.78</v>
      </c>
      <c r="R504" s="4">
        <v>20876.14</v>
      </c>
      <c r="S504" s="4">
        <v>3358.42</v>
      </c>
      <c r="T504" s="2">
        <v>0</v>
      </c>
      <c r="U504" s="2">
        <v>0</v>
      </c>
      <c r="V504" s="2">
        <v>450.58</v>
      </c>
      <c r="W504" s="2">
        <v>0</v>
      </c>
      <c r="X504" s="2">
        <v>637.12</v>
      </c>
      <c r="Y504" s="4">
        <v>24578.79</v>
      </c>
      <c r="Z504" s="4">
        <v>227618.29</v>
      </c>
      <c r="AA504" s="4">
        <v>223394.77</v>
      </c>
      <c r="AB504" s="4">
        <v>89980.97</v>
      </c>
      <c r="AC504" s="4">
        <v>95729.27</v>
      </c>
      <c r="AD504" s="4">
        <v>89589.55</v>
      </c>
      <c r="AE504" s="2">
        <v>0</v>
      </c>
      <c r="AF504" s="2">
        <v>0</v>
      </c>
      <c r="AG504" s="2">
        <v>0</v>
      </c>
      <c r="AH504" s="2">
        <v>0</v>
      </c>
      <c r="AI504" s="2">
        <v>0</v>
      </c>
      <c r="AJ504" s="2">
        <v>0</v>
      </c>
      <c r="AK504" s="2">
        <v>0</v>
      </c>
      <c r="AL504" s="2">
        <v>0</v>
      </c>
      <c r="AM504" s="2">
        <v>0</v>
      </c>
      <c r="AN504" s="3">
        <f t="shared" si="28"/>
        <v>504128.19</v>
      </c>
      <c r="AO504">
        <f t="shared" si="29"/>
        <v>831298</v>
      </c>
      <c r="AP504">
        <f t="shared" si="30"/>
        <v>0</v>
      </c>
      <c r="AQ504" s="3">
        <f t="shared" si="31"/>
        <v>1335426.19</v>
      </c>
    </row>
    <row r="505" spans="1:43" x14ac:dyDescent="0.25">
      <c r="A505" s="2">
        <v>16</v>
      </c>
      <c r="B505" s="2">
        <v>2021</v>
      </c>
      <c r="C505" s="2">
        <v>11</v>
      </c>
      <c r="D505" s="4">
        <v>92385.05</v>
      </c>
      <c r="E505" s="4">
        <v>122365.02</v>
      </c>
      <c r="F505" s="4">
        <v>312468.90000000002</v>
      </c>
      <c r="G505" s="2">
        <v>665.01</v>
      </c>
      <c r="H505" s="4">
        <v>29105.93</v>
      </c>
      <c r="I505" s="4">
        <v>1020.21</v>
      </c>
      <c r="J505" s="2">
        <v>0</v>
      </c>
      <c r="K505" s="4">
        <v>6977.92</v>
      </c>
      <c r="L505" s="4">
        <v>5172.5600000000004</v>
      </c>
      <c r="M505" s="4">
        <v>1413.78</v>
      </c>
      <c r="N505" s="2">
        <v>300.85000000000002</v>
      </c>
      <c r="O505" s="4">
        <v>3975.05</v>
      </c>
      <c r="P505" s="4">
        <v>12178.19</v>
      </c>
      <c r="Q505" s="4">
        <v>42136.88</v>
      </c>
      <c r="R505" s="4">
        <v>22473.24</v>
      </c>
      <c r="S505" s="4">
        <v>3881</v>
      </c>
      <c r="T505" s="2">
        <v>0</v>
      </c>
      <c r="U505" s="2">
        <v>0</v>
      </c>
      <c r="V505" s="2">
        <v>473.38</v>
      </c>
      <c r="W505" s="2">
        <v>0</v>
      </c>
      <c r="X505" s="4">
        <v>1334.87</v>
      </c>
      <c r="Y505" s="4">
        <v>23181.87</v>
      </c>
      <c r="Z505" s="4">
        <v>241073.75</v>
      </c>
      <c r="AA505" s="4">
        <v>236305.19</v>
      </c>
      <c r="AB505" s="4">
        <v>93706.26</v>
      </c>
      <c r="AC505" s="4">
        <v>100650.9</v>
      </c>
      <c r="AD505" s="4">
        <v>95802.75</v>
      </c>
      <c r="AE505" s="2">
        <v>0</v>
      </c>
      <c r="AF505" s="2">
        <v>0</v>
      </c>
      <c r="AG505" s="2">
        <v>0</v>
      </c>
      <c r="AH505" s="2">
        <v>0</v>
      </c>
      <c r="AI505" s="2">
        <v>0</v>
      </c>
      <c r="AJ505" s="2">
        <v>0</v>
      </c>
      <c r="AK505" s="2">
        <v>0</v>
      </c>
      <c r="AL505" s="2">
        <v>0</v>
      </c>
      <c r="AM505" s="2">
        <v>0</v>
      </c>
      <c r="AN505" s="3">
        <f t="shared" si="28"/>
        <v>571574.38000000012</v>
      </c>
      <c r="AO505">
        <f t="shared" si="29"/>
        <v>877474.18</v>
      </c>
      <c r="AP505">
        <f t="shared" si="30"/>
        <v>0</v>
      </c>
      <c r="AQ505" s="3">
        <f t="shared" si="31"/>
        <v>1449048.56</v>
      </c>
    </row>
    <row r="506" spans="1:43" x14ac:dyDescent="0.25">
      <c r="A506" s="2">
        <v>16</v>
      </c>
      <c r="B506" s="2">
        <v>2021</v>
      </c>
      <c r="C506" s="2">
        <v>12</v>
      </c>
      <c r="D506" s="4">
        <v>98661.43</v>
      </c>
      <c r="E506" s="4">
        <v>133133.21</v>
      </c>
      <c r="F506" s="4">
        <v>395530.04</v>
      </c>
      <c r="G506" s="2">
        <v>787.09</v>
      </c>
      <c r="H506" s="4">
        <v>42440.25</v>
      </c>
      <c r="I506" s="4">
        <v>1783.24</v>
      </c>
      <c r="J506" s="2">
        <v>0</v>
      </c>
      <c r="K506" s="4">
        <v>11548.07</v>
      </c>
      <c r="L506" s="4">
        <v>7731.07</v>
      </c>
      <c r="M506" s="4">
        <v>1620.81</v>
      </c>
      <c r="N506" s="2">
        <v>364.68</v>
      </c>
      <c r="O506" s="4">
        <v>3209.27</v>
      </c>
      <c r="P506" s="4">
        <v>12987.26</v>
      </c>
      <c r="Q506" s="4">
        <v>50473.8</v>
      </c>
      <c r="R506" s="4">
        <v>27053.58</v>
      </c>
      <c r="S506" s="4">
        <v>4820.21</v>
      </c>
      <c r="T506" s="2">
        <v>0</v>
      </c>
      <c r="U506" s="2">
        <v>0</v>
      </c>
      <c r="V506" s="2">
        <v>517.99</v>
      </c>
      <c r="W506" s="2">
        <v>0</v>
      </c>
      <c r="X506" s="2">
        <v>585.55999999999995</v>
      </c>
      <c r="Y506" s="4">
        <v>28019.75</v>
      </c>
      <c r="Z506" s="4">
        <v>279798.15999999997</v>
      </c>
      <c r="AA506" s="4">
        <v>279205.23</v>
      </c>
      <c r="AB506" s="4">
        <v>131928.21</v>
      </c>
      <c r="AC506" s="4">
        <v>111050.16</v>
      </c>
      <c r="AD506" s="4">
        <v>99052.68</v>
      </c>
      <c r="AE506" s="2">
        <v>0</v>
      </c>
      <c r="AF506" s="2">
        <v>0</v>
      </c>
      <c r="AG506" s="2">
        <v>0</v>
      </c>
      <c r="AH506" s="2">
        <v>0</v>
      </c>
      <c r="AI506" s="2">
        <v>0</v>
      </c>
      <c r="AJ506" s="2">
        <v>0</v>
      </c>
      <c r="AK506" s="2">
        <v>0</v>
      </c>
      <c r="AL506" s="2">
        <v>0</v>
      </c>
      <c r="AM506" s="2">
        <v>0</v>
      </c>
      <c r="AN506" s="3">
        <f t="shared" si="28"/>
        <v>693235.20999999985</v>
      </c>
      <c r="AO506">
        <f t="shared" si="29"/>
        <v>1029066.54</v>
      </c>
      <c r="AP506">
        <f t="shared" si="30"/>
        <v>0</v>
      </c>
      <c r="AQ506" s="3">
        <f t="shared" si="31"/>
        <v>1722301.75</v>
      </c>
    </row>
    <row r="507" spans="1:43" x14ac:dyDescent="0.25">
      <c r="A507" s="2">
        <v>1</v>
      </c>
      <c r="B507" s="2">
        <v>2022</v>
      </c>
      <c r="C507" s="2">
        <v>1</v>
      </c>
      <c r="D507" s="4">
        <v>422976.66</v>
      </c>
      <c r="E507" s="4">
        <v>408072.95</v>
      </c>
      <c r="F507" s="4">
        <v>286002.03000000003</v>
      </c>
      <c r="G507" s="4">
        <v>15146.93</v>
      </c>
      <c r="H507" s="4">
        <v>68832.679999999993</v>
      </c>
      <c r="I507" s="4">
        <v>13797.88</v>
      </c>
      <c r="J507" s="2">
        <v>0</v>
      </c>
      <c r="K507" s="4">
        <v>29395.63</v>
      </c>
      <c r="L507" s="4">
        <v>109072.49</v>
      </c>
      <c r="M507" s="4">
        <v>101364.61</v>
      </c>
      <c r="N507" s="2">
        <v>110.55</v>
      </c>
      <c r="O507" s="4">
        <v>18489.13</v>
      </c>
      <c r="P507" s="4">
        <v>137377.60999999999</v>
      </c>
      <c r="Q507" s="4">
        <v>193784.14</v>
      </c>
      <c r="R507" s="4">
        <v>86915.7</v>
      </c>
      <c r="S507" s="4">
        <v>27122.81</v>
      </c>
      <c r="T507" s="4">
        <v>1402.34</v>
      </c>
      <c r="U507" s="4">
        <v>32946.17</v>
      </c>
      <c r="V507" s="2">
        <v>517.82000000000005</v>
      </c>
      <c r="W507" s="2">
        <v>0</v>
      </c>
      <c r="X507" s="4">
        <v>3217.02</v>
      </c>
      <c r="Y507" s="4">
        <v>77616.009999999995</v>
      </c>
      <c r="Z507" s="4">
        <v>574318</v>
      </c>
      <c r="AA507" s="4">
        <v>887721.02</v>
      </c>
      <c r="AB507" s="4">
        <v>333714.15000000002</v>
      </c>
      <c r="AC507" s="4">
        <v>150014.71</v>
      </c>
      <c r="AD507" s="4">
        <v>227576.43</v>
      </c>
      <c r="AE507" s="2">
        <v>0</v>
      </c>
      <c r="AF507" s="4">
        <v>10041.6</v>
      </c>
      <c r="AG507" s="2">
        <v>0</v>
      </c>
      <c r="AH507" s="2">
        <v>0</v>
      </c>
      <c r="AI507" s="2">
        <v>0</v>
      </c>
      <c r="AJ507" s="2">
        <v>0</v>
      </c>
      <c r="AK507" s="2">
        <v>0</v>
      </c>
      <c r="AL507" s="2">
        <v>0</v>
      </c>
      <c r="AM507" s="4">
        <v>2354.67</v>
      </c>
      <c r="AN507" s="3">
        <f t="shared" si="28"/>
        <v>1454661.8599999999</v>
      </c>
      <c r="AO507">
        <f t="shared" si="29"/>
        <v>2752843.6100000003</v>
      </c>
      <c r="AP507">
        <f t="shared" si="30"/>
        <v>12396.27</v>
      </c>
      <c r="AQ507" s="3">
        <f t="shared" si="31"/>
        <v>4219901.74</v>
      </c>
    </row>
    <row r="508" spans="1:43" x14ac:dyDescent="0.25">
      <c r="A508" s="2">
        <v>1</v>
      </c>
      <c r="B508" s="2">
        <v>2022</v>
      </c>
      <c r="C508" s="2">
        <v>2</v>
      </c>
      <c r="D508" s="4">
        <v>422773.87</v>
      </c>
      <c r="E508" s="4">
        <v>400968.25</v>
      </c>
      <c r="F508" s="4">
        <v>275821.92</v>
      </c>
      <c r="G508" s="4">
        <v>14435.7</v>
      </c>
      <c r="H508" s="4">
        <v>68803.240000000005</v>
      </c>
      <c r="I508" s="4">
        <v>15622.62</v>
      </c>
      <c r="J508" s="2">
        <v>0</v>
      </c>
      <c r="K508" s="4">
        <v>34723.24</v>
      </c>
      <c r="L508" s="4">
        <v>128550.38</v>
      </c>
      <c r="M508" s="4">
        <v>104515.95</v>
      </c>
      <c r="N508" s="2">
        <v>85.51</v>
      </c>
      <c r="O508" s="4">
        <v>18786.990000000002</v>
      </c>
      <c r="P508" s="4">
        <v>136178.09</v>
      </c>
      <c r="Q508" s="4">
        <v>189235.13</v>
      </c>
      <c r="R508" s="4">
        <v>84119.44</v>
      </c>
      <c r="S508" s="4">
        <v>23383.75</v>
      </c>
      <c r="T508" s="2">
        <v>-195.94</v>
      </c>
      <c r="U508" s="4">
        <v>14214.56</v>
      </c>
      <c r="V508" s="2">
        <v>544.75</v>
      </c>
      <c r="W508" s="2">
        <v>0</v>
      </c>
      <c r="X508" s="4">
        <v>3199.05</v>
      </c>
      <c r="Y508" s="4">
        <v>88684.3</v>
      </c>
      <c r="Z508" s="4">
        <v>558158.94999999995</v>
      </c>
      <c r="AA508" s="4">
        <v>860779.25</v>
      </c>
      <c r="AB508" s="4">
        <v>335619.95</v>
      </c>
      <c r="AC508" s="4">
        <v>130383.23</v>
      </c>
      <c r="AD508" s="4">
        <v>212877.19</v>
      </c>
      <c r="AE508" s="2">
        <v>0</v>
      </c>
      <c r="AF508" s="4">
        <v>9021.48</v>
      </c>
      <c r="AG508" s="2">
        <v>0</v>
      </c>
      <c r="AH508" s="2">
        <v>0</v>
      </c>
      <c r="AI508" s="2">
        <v>0</v>
      </c>
      <c r="AJ508" s="2">
        <v>0</v>
      </c>
      <c r="AK508" s="2">
        <v>0</v>
      </c>
      <c r="AL508" s="2">
        <v>0</v>
      </c>
      <c r="AM508" s="4">
        <v>2415.39</v>
      </c>
      <c r="AN508" s="3">
        <f t="shared" si="28"/>
        <v>1466215.1700000002</v>
      </c>
      <c r="AO508">
        <f t="shared" si="29"/>
        <v>2656054.2000000002</v>
      </c>
      <c r="AP508">
        <f t="shared" si="30"/>
        <v>11436.869999999999</v>
      </c>
      <c r="AQ508" s="3">
        <f t="shared" si="31"/>
        <v>4133706.24</v>
      </c>
    </row>
    <row r="509" spans="1:43" x14ac:dyDescent="0.25">
      <c r="A509" s="2">
        <v>1</v>
      </c>
      <c r="B509" s="2">
        <v>2022</v>
      </c>
      <c r="C509" s="2">
        <v>3</v>
      </c>
      <c r="D509" s="4">
        <v>422612.1</v>
      </c>
      <c r="E509" s="4">
        <v>399326.8</v>
      </c>
      <c r="F509" s="4">
        <v>270743.84999999998</v>
      </c>
      <c r="G509" s="4">
        <v>13272.54</v>
      </c>
      <c r="H509" s="4">
        <v>60089.93</v>
      </c>
      <c r="I509" s="4">
        <v>12355.65</v>
      </c>
      <c r="J509" s="2">
        <v>0</v>
      </c>
      <c r="K509" s="4">
        <v>28628.57</v>
      </c>
      <c r="L509" s="4">
        <v>118472.83</v>
      </c>
      <c r="M509" s="4">
        <v>99083.3</v>
      </c>
      <c r="N509" s="2">
        <v>81.489999999999995</v>
      </c>
      <c r="O509" s="4">
        <v>20954.98</v>
      </c>
      <c r="P509" s="4">
        <v>133175.74</v>
      </c>
      <c r="Q509" s="4">
        <v>189683.84</v>
      </c>
      <c r="R509" s="4">
        <v>84689.22</v>
      </c>
      <c r="S509" s="4">
        <v>24909.58</v>
      </c>
      <c r="T509" s="2">
        <v>0</v>
      </c>
      <c r="U509" s="4">
        <v>25928.74</v>
      </c>
      <c r="V509" s="2">
        <v>541.65</v>
      </c>
      <c r="W509" s="2">
        <v>0</v>
      </c>
      <c r="X509" s="4">
        <v>3171.59</v>
      </c>
      <c r="Y509" s="4">
        <v>85983.67</v>
      </c>
      <c r="Z509" s="4">
        <v>558472.16</v>
      </c>
      <c r="AA509" s="4">
        <v>853945.12</v>
      </c>
      <c r="AB509" s="4">
        <v>331699.43</v>
      </c>
      <c r="AC509" s="4">
        <v>133018.79999999999</v>
      </c>
      <c r="AD509" s="4">
        <v>219543.65</v>
      </c>
      <c r="AE509" s="2">
        <v>0</v>
      </c>
      <c r="AF509" s="4">
        <v>10068.91</v>
      </c>
      <c r="AG509" s="2">
        <v>0</v>
      </c>
      <c r="AH509" s="2">
        <v>0</v>
      </c>
      <c r="AI509" s="2">
        <v>0</v>
      </c>
      <c r="AJ509" s="2">
        <v>0</v>
      </c>
      <c r="AK509" s="2">
        <v>0</v>
      </c>
      <c r="AL509" s="2">
        <v>0</v>
      </c>
      <c r="AM509" s="4">
        <v>2564.21</v>
      </c>
      <c r="AN509" s="3">
        <f t="shared" si="28"/>
        <v>1424585.57</v>
      </c>
      <c r="AO509">
        <f t="shared" si="29"/>
        <v>2665799.66</v>
      </c>
      <c r="AP509">
        <f t="shared" si="30"/>
        <v>12633.119999999999</v>
      </c>
      <c r="AQ509" s="3">
        <f t="shared" si="31"/>
        <v>4103018.3500000006</v>
      </c>
    </row>
    <row r="510" spans="1:43" x14ac:dyDescent="0.25">
      <c r="A510" s="2">
        <v>1</v>
      </c>
      <c r="B510" s="2">
        <v>2022</v>
      </c>
      <c r="C510" s="2">
        <v>4</v>
      </c>
      <c r="D510" s="4">
        <v>416096.87</v>
      </c>
      <c r="E510" s="4">
        <v>390939.41</v>
      </c>
      <c r="F510" s="4">
        <v>257469.77</v>
      </c>
      <c r="G510" s="4">
        <v>13929.18</v>
      </c>
      <c r="H510" s="4">
        <v>52179.4</v>
      </c>
      <c r="I510" s="4">
        <v>11211.12</v>
      </c>
      <c r="J510" s="2">
        <v>0</v>
      </c>
      <c r="K510" s="4">
        <v>24114.51</v>
      </c>
      <c r="L510" s="4">
        <v>106353.44</v>
      </c>
      <c r="M510" s="4">
        <v>87180.28</v>
      </c>
      <c r="N510" s="2">
        <v>102.35</v>
      </c>
      <c r="O510" s="4">
        <v>18296.66</v>
      </c>
      <c r="P510" s="4">
        <v>126390.85</v>
      </c>
      <c r="Q510" s="4">
        <v>185425.51</v>
      </c>
      <c r="R510" s="4">
        <v>81708.84</v>
      </c>
      <c r="S510" s="4">
        <v>22395.06</v>
      </c>
      <c r="T510" s="4">
        <v>1974.03</v>
      </c>
      <c r="U510" s="4">
        <v>22439.47</v>
      </c>
      <c r="V510" s="2">
        <v>517.46</v>
      </c>
      <c r="W510" s="2">
        <v>0</v>
      </c>
      <c r="X510" s="4">
        <v>2987.13</v>
      </c>
      <c r="Y510" s="4">
        <v>79860.56</v>
      </c>
      <c r="Z510" s="4">
        <v>534368.44999999995</v>
      </c>
      <c r="AA510" s="4">
        <v>796711.67</v>
      </c>
      <c r="AB510" s="4">
        <v>310395.28000000003</v>
      </c>
      <c r="AC510" s="4">
        <v>123016.03</v>
      </c>
      <c r="AD510" s="4">
        <v>193711.84</v>
      </c>
      <c r="AE510" s="2">
        <v>0</v>
      </c>
      <c r="AF510" s="4">
        <v>8439</v>
      </c>
      <c r="AG510" s="2">
        <v>0</v>
      </c>
      <c r="AH510" s="2">
        <v>0</v>
      </c>
      <c r="AI510" s="2">
        <v>0</v>
      </c>
      <c r="AJ510" s="2">
        <v>0</v>
      </c>
      <c r="AK510" s="2">
        <v>0</v>
      </c>
      <c r="AL510" s="2">
        <v>0</v>
      </c>
      <c r="AM510" s="4">
        <v>2365.44</v>
      </c>
      <c r="AN510" s="3">
        <f t="shared" si="28"/>
        <v>1359473.98</v>
      </c>
      <c r="AO510">
        <f t="shared" si="29"/>
        <v>2500301.19</v>
      </c>
      <c r="AP510">
        <f t="shared" si="30"/>
        <v>10804.44</v>
      </c>
      <c r="AQ510" s="3">
        <f t="shared" si="31"/>
        <v>3870579.61</v>
      </c>
    </row>
    <row r="511" spans="1:43" x14ac:dyDescent="0.25">
      <c r="A511" s="2">
        <v>1</v>
      </c>
      <c r="B511" s="2">
        <v>2022</v>
      </c>
      <c r="C511" s="2">
        <v>5</v>
      </c>
      <c r="D511" s="4">
        <v>412860.55</v>
      </c>
      <c r="E511" s="4">
        <v>388928.93</v>
      </c>
      <c r="F511" s="4">
        <v>247263.15</v>
      </c>
      <c r="G511" s="4">
        <v>13462.49</v>
      </c>
      <c r="H511" s="4">
        <v>46072.68</v>
      </c>
      <c r="I511" s="4">
        <v>10543.03</v>
      </c>
      <c r="J511" s="2">
        <v>0</v>
      </c>
      <c r="K511" s="4">
        <v>20187.62</v>
      </c>
      <c r="L511" s="4">
        <v>97595.37</v>
      </c>
      <c r="M511" s="4">
        <v>83479.3</v>
      </c>
      <c r="N511" s="2">
        <v>93.57</v>
      </c>
      <c r="O511" s="4">
        <v>19676.72</v>
      </c>
      <c r="P511" s="4">
        <v>124591.48</v>
      </c>
      <c r="Q511" s="4">
        <v>182394.71</v>
      </c>
      <c r="R511" s="4">
        <v>75320.600000000006</v>
      </c>
      <c r="S511" s="4">
        <v>15284.65</v>
      </c>
      <c r="T511" s="4">
        <v>1475.83</v>
      </c>
      <c r="U511" s="4">
        <v>29144.61</v>
      </c>
      <c r="V511" s="2">
        <v>547.17999999999995</v>
      </c>
      <c r="W511" s="2">
        <v>0</v>
      </c>
      <c r="X511" s="4">
        <v>3245.48</v>
      </c>
      <c r="Y511" s="4">
        <v>79015.759999999995</v>
      </c>
      <c r="Z511" s="4">
        <v>542051.31000000006</v>
      </c>
      <c r="AA511" s="4">
        <v>804845.72</v>
      </c>
      <c r="AB511" s="4">
        <v>324689.73</v>
      </c>
      <c r="AC511" s="4">
        <v>124769.94</v>
      </c>
      <c r="AD511" s="4">
        <v>216018.54</v>
      </c>
      <c r="AE511" s="2">
        <v>0</v>
      </c>
      <c r="AF511" s="4">
        <v>9125.1299999999992</v>
      </c>
      <c r="AG511" s="2">
        <v>0</v>
      </c>
      <c r="AH511" s="2">
        <v>0</v>
      </c>
      <c r="AI511" s="2">
        <v>0</v>
      </c>
      <c r="AJ511" s="2">
        <v>0</v>
      </c>
      <c r="AK511" s="2">
        <v>0</v>
      </c>
      <c r="AL511" s="2">
        <v>0</v>
      </c>
      <c r="AM511" s="4">
        <v>2387.0300000000002</v>
      </c>
      <c r="AN511" s="3">
        <f t="shared" si="28"/>
        <v>1320393.1199999999</v>
      </c>
      <c r="AO511">
        <f t="shared" si="29"/>
        <v>2543165.8299999996</v>
      </c>
      <c r="AP511">
        <f t="shared" si="30"/>
        <v>11512.16</v>
      </c>
      <c r="AQ511" s="3">
        <f t="shared" si="31"/>
        <v>3875071.1099999994</v>
      </c>
    </row>
    <row r="512" spans="1:43" x14ac:dyDescent="0.25">
      <c r="A512" s="2">
        <v>1</v>
      </c>
      <c r="B512" s="2">
        <v>2022</v>
      </c>
      <c r="C512" s="2">
        <v>6</v>
      </c>
      <c r="D512" s="4">
        <v>409418.53</v>
      </c>
      <c r="E512" s="4">
        <v>383260.6</v>
      </c>
      <c r="F512" s="4">
        <v>232466.12</v>
      </c>
      <c r="G512" s="4">
        <v>12927.51</v>
      </c>
      <c r="H512" s="4">
        <v>35894.06</v>
      </c>
      <c r="I512" s="4">
        <v>7679.34</v>
      </c>
      <c r="J512" s="2">
        <v>0</v>
      </c>
      <c r="K512" s="4">
        <v>14351.99</v>
      </c>
      <c r="L512" s="4">
        <v>76156.05</v>
      </c>
      <c r="M512" s="4">
        <v>69804.899999999994</v>
      </c>
      <c r="N512" s="2">
        <v>89.47</v>
      </c>
      <c r="O512" s="4">
        <v>17915.75</v>
      </c>
      <c r="P512" s="4">
        <v>120778.75</v>
      </c>
      <c r="Q512" s="4">
        <v>172939.5</v>
      </c>
      <c r="R512" s="4">
        <v>69875.009999999995</v>
      </c>
      <c r="S512" s="4">
        <v>13644.35</v>
      </c>
      <c r="T512" s="2">
        <v>0</v>
      </c>
      <c r="U512" s="4">
        <v>19472.95</v>
      </c>
      <c r="V512" s="2">
        <v>590.08000000000004</v>
      </c>
      <c r="W512" s="2">
        <v>0</v>
      </c>
      <c r="X512" s="4">
        <v>4893.62</v>
      </c>
      <c r="Y512" s="4">
        <v>75293.37</v>
      </c>
      <c r="Z512" s="4">
        <v>513305.68</v>
      </c>
      <c r="AA512" s="4">
        <v>737923.9</v>
      </c>
      <c r="AB512" s="4">
        <v>295698.51</v>
      </c>
      <c r="AC512" s="4">
        <v>118281.2</v>
      </c>
      <c r="AD512" s="4">
        <v>215556.92</v>
      </c>
      <c r="AE512" s="2">
        <v>0</v>
      </c>
      <c r="AF512" s="4">
        <v>8790.81</v>
      </c>
      <c r="AG512" s="2">
        <v>0</v>
      </c>
      <c r="AH512" s="2">
        <v>0</v>
      </c>
      <c r="AI512" s="2">
        <v>0</v>
      </c>
      <c r="AJ512" s="2">
        <v>0</v>
      </c>
      <c r="AK512" s="2">
        <v>0</v>
      </c>
      <c r="AL512" s="2">
        <v>0</v>
      </c>
      <c r="AM512" s="4">
        <v>2273.14</v>
      </c>
      <c r="AN512" s="3">
        <f t="shared" si="28"/>
        <v>1241959.1000000001</v>
      </c>
      <c r="AO512">
        <f t="shared" si="29"/>
        <v>2376259.06</v>
      </c>
      <c r="AP512">
        <f t="shared" si="30"/>
        <v>11063.949999999999</v>
      </c>
      <c r="AQ512" s="3">
        <f t="shared" si="31"/>
        <v>3629282.1100000003</v>
      </c>
    </row>
    <row r="513" spans="1:43" x14ac:dyDescent="0.25">
      <c r="A513" s="2">
        <v>1</v>
      </c>
      <c r="B513" s="2">
        <v>2022</v>
      </c>
      <c r="C513" s="2">
        <v>7</v>
      </c>
      <c r="D513" s="4">
        <v>420061.41</v>
      </c>
      <c r="E513" s="4">
        <v>369408.44</v>
      </c>
      <c r="F513" s="4">
        <v>208323.77</v>
      </c>
      <c r="G513" s="4">
        <v>12486.86</v>
      </c>
      <c r="H513" s="4">
        <v>30641.95</v>
      </c>
      <c r="I513" s="4">
        <v>7050.37</v>
      </c>
      <c r="J513" s="2">
        <v>0</v>
      </c>
      <c r="K513" s="4">
        <v>10099.76</v>
      </c>
      <c r="L513" s="4">
        <v>67380.31</v>
      </c>
      <c r="M513" s="4">
        <v>67223.06</v>
      </c>
      <c r="N513" s="2">
        <v>110.74</v>
      </c>
      <c r="O513" s="4">
        <v>18198.73</v>
      </c>
      <c r="P513" s="4">
        <v>110874.01</v>
      </c>
      <c r="Q513" s="4">
        <v>161667.76999999999</v>
      </c>
      <c r="R513" s="4">
        <v>79094.45</v>
      </c>
      <c r="S513" s="4">
        <v>10712.75</v>
      </c>
      <c r="T513" s="4">
        <v>6691.95</v>
      </c>
      <c r="U513" s="4">
        <v>25806.19</v>
      </c>
      <c r="V513" s="2">
        <v>576.67999999999995</v>
      </c>
      <c r="W513" s="2">
        <v>0</v>
      </c>
      <c r="X513" s="4">
        <v>3767.74</v>
      </c>
      <c r="Y513" s="4">
        <v>54488.18</v>
      </c>
      <c r="Z513" s="4">
        <v>476166.35</v>
      </c>
      <c r="AA513" s="4">
        <v>761918.07</v>
      </c>
      <c r="AB513" s="4">
        <v>316623.84000000003</v>
      </c>
      <c r="AC513" s="4">
        <v>124192.02</v>
      </c>
      <c r="AD513" s="4">
        <v>219349.56</v>
      </c>
      <c r="AE513" s="2">
        <v>0</v>
      </c>
      <c r="AF513" s="4">
        <v>8720.9699999999993</v>
      </c>
      <c r="AG513" s="2">
        <v>0</v>
      </c>
      <c r="AH513" s="2">
        <v>0</v>
      </c>
      <c r="AI513" s="2">
        <v>0</v>
      </c>
      <c r="AJ513" s="2">
        <v>0</v>
      </c>
      <c r="AK513" s="2">
        <v>0</v>
      </c>
      <c r="AL513" s="2">
        <v>0</v>
      </c>
      <c r="AM513" s="4">
        <v>2307.4699999999998</v>
      </c>
      <c r="AN513" s="3">
        <f t="shared" si="28"/>
        <v>1192675.93</v>
      </c>
      <c r="AO513">
        <f t="shared" si="29"/>
        <v>2370239.0299999998</v>
      </c>
      <c r="AP513">
        <f t="shared" si="30"/>
        <v>11028.439999999999</v>
      </c>
      <c r="AQ513" s="3">
        <f t="shared" si="31"/>
        <v>3573943.4</v>
      </c>
    </row>
    <row r="514" spans="1:43" x14ac:dyDescent="0.25">
      <c r="A514" s="2">
        <v>1</v>
      </c>
      <c r="B514" s="2">
        <v>2022</v>
      </c>
      <c r="C514" s="2">
        <v>8</v>
      </c>
      <c r="D514" s="4">
        <v>415218.39</v>
      </c>
      <c r="E514" s="4">
        <v>360276.74</v>
      </c>
      <c r="F514" s="4">
        <v>202077.14</v>
      </c>
      <c r="G514" s="4">
        <v>13259.99</v>
      </c>
      <c r="H514" s="4">
        <v>27975.73</v>
      </c>
      <c r="I514" s="4">
        <v>6010.44</v>
      </c>
      <c r="J514" s="4">
        <v>1111.05</v>
      </c>
      <c r="K514" s="4">
        <v>9226.73</v>
      </c>
      <c r="L514" s="4">
        <v>62935.54</v>
      </c>
      <c r="M514" s="4">
        <v>61224.32</v>
      </c>
      <c r="N514" s="2">
        <v>80.78</v>
      </c>
      <c r="O514" s="4">
        <v>18474.099999999999</v>
      </c>
      <c r="P514" s="4">
        <v>104034.88</v>
      </c>
      <c r="Q514" s="4">
        <v>150304.31</v>
      </c>
      <c r="R514" s="4">
        <v>73029.11</v>
      </c>
      <c r="S514" s="4">
        <v>9519.7199999999993</v>
      </c>
      <c r="T514" s="4">
        <v>7586.8</v>
      </c>
      <c r="U514" s="4">
        <v>26577.93</v>
      </c>
      <c r="V514" s="2">
        <v>535.92999999999995</v>
      </c>
      <c r="W514" s="2">
        <v>0</v>
      </c>
      <c r="X514" s="4">
        <v>4423.96</v>
      </c>
      <c r="Y514" s="4">
        <v>51182.09</v>
      </c>
      <c r="Z514" s="4">
        <v>435440.82</v>
      </c>
      <c r="AA514" s="4">
        <v>691260.06</v>
      </c>
      <c r="AB514" s="4">
        <v>283758.65000000002</v>
      </c>
      <c r="AC514" s="4">
        <v>118593.82</v>
      </c>
      <c r="AD514" s="4">
        <v>183906.06</v>
      </c>
      <c r="AE514" s="2">
        <v>0</v>
      </c>
      <c r="AF514" s="4">
        <v>9817.08</v>
      </c>
      <c r="AG514" s="2">
        <v>0</v>
      </c>
      <c r="AH514" s="2">
        <v>0</v>
      </c>
      <c r="AI514" s="2">
        <v>0</v>
      </c>
      <c r="AJ514" s="2">
        <v>0</v>
      </c>
      <c r="AK514" s="2">
        <v>0</v>
      </c>
      <c r="AL514" s="2">
        <v>0</v>
      </c>
      <c r="AM514" s="4">
        <v>1945.04</v>
      </c>
      <c r="AN514" s="3">
        <f t="shared" si="28"/>
        <v>1159316.07</v>
      </c>
      <c r="AO514">
        <f t="shared" si="29"/>
        <v>2158709.02</v>
      </c>
      <c r="AP514">
        <f t="shared" si="30"/>
        <v>11762.119999999999</v>
      </c>
      <c r="AQ514" s="3">
        <f t="shared" si="31"/>
        <v>3329787.21</v>
      </c>
    </row>
    <row r="515" spans="1:43" x14ac:dyDescent="0.25">
      <c r="A515" s="2">
        <v>1</v>
      </c>
      <c r="B515" s="2">
        <v>2022</v>
      </c>
      <c r="C515" s="2">
        <v>9</v>
      </c>
      <c r="D515" s="4">
        <v>417216</v>
      </c>
      <c r="E515" s="4">
        <v>367253.3</v>
      </c>
      <c r="F515" s="4">
        <v>208268.01</v>
      </c>
      <c r="G515" s="4">
        <v>12723.85</v>
      </c>
      <c r="H515" s="4">
        <v>28901.51</v>
      </c>
      <c r="I515" s="4">
        <v>6714.38</v>
      </c>
      <c r="J515" s="4">
        <v>-1111.05</v>
      </c>
      <c r="K515" s="4">
        <v>9382.8700000000008</v>
      </c>
      <c r="L515" s="4">
        <v>66515.23</v>
      </c>
      <c r="M515" s="4">
        <v>67493.039999999994</v>
      </c>
      <c r="N515" s="2">
        <v>98.25</v>
      </c>
      <c r="O515" s="4">
        <v>18301.259999999998</v>
      </c>
      <c r="P515" s="4">
        <v>113475.35</v>
      </c>
      <c r="Q515" s="4">
        <v>166814.96</v>
      </c>
      <c r="R515" s="4">
        <v>80507.02</v>
      </c>
      <c r="S515" s="4">
        <v>10265.07</v>
      </c>
      <c r="T515" s="4">
        <v>5899.13</v>
      </c>
      <c r="U515" s="4">
        <v>21957.59</v>
      </c>
      <c r="V515" s="2">
        <v>631.70000000000005</v>
      </c>
      <c r="W515" s="2">
        <v>0</v>
      </c>
      <c r="X515" s="4">
        <v>3318.86</v>
      </c>
      <c r="Y515" s="4">
        <v>56687.62</v>
      </c>
      <c r="Z515" s="4">
        <v>476618.97</v>
      </c>
      <c r="AA515" s="4">
        <v>765453.73</v>
      </c>
      <c r="AB515" s="4">
        <v>307443.84999999998</v>
      </c>
      <c r="AC515" s="4">
        <v>117753.12</v>
      </c>
      <c r="AD515" s="4">
        <v>220554.97</v>
      </c>
      <c r="AE515" s="2">
        <v>0</v>
      </c>
      <c r="AF515" s="4">
        <v>8756.76</v>
      </c>
      <c r="AG515" s="2">
        <v>0</v>
      </c>
      <c r="AH515" s="2">
        <v>0</v>
      </c>
      <c r="AI515" s="2">
        <v>0</v>
      </c>
      <c r="AJ515" s="2">
        <v>0</v>
      </c>
      <c r="AK515" s="2">
        <v>0</v>
      </c>
      <c r="AL515" s="2">
        <v>0</v>
      </c>
      <c r="AM515" s="4">
        <v>2260.92</v>
      </c>
      <c r="AN515" s="3">
        <f t="shared" si="28"/>
        <v>1183357.1400000001</v>
      </c>
      <c r="AO515">
        <f t="shared" si="29"/>
        <v>2365781.4500000002</v>
      </c>
      <c r="AP515">
        <f t="shared" si="30"/>
        <v>11017.68</v>
      </c>
      <c r="AQ515" s="3">
        <f t="shared" si="31"/>
        <v>3560156.2700000005</v>
      </c>
    </row>
    <row r="516" spans="1:43" x14ac:dyDescent="0.25">
      <c r="A516" s="2">
        <v>1</v>
      </c>
      <c r="B516" s="2">
        <v>2022</v>
      </c>
      <c r="C516" s="2">
        <v>10</v>
      </c>
      <c r="D516" s="4">
        <v>417748.19</v>
      </c>
      <c r="E516" s="4">
        <v>369564.35</v>
      </c>
      <c r="F516" s="4">
        <v>220016.22</v>
      </c>
      <c r="G516" s="4">
        <v>12656.94</v>
      </c>
      <c r="H516" s="4">
        <v>31401.7</v>
      </c>
      <c r="I516" s="4">
        <v>7387</v>
      </c>
      <c r="J516" s="2">
        <v>0</v>
      </c>
      <c r="K516" s="4">
        <v>11619.38</v>
      </c>
      <c r="L516" s="4">
        <v>71555.789999999994</v>
      </c>
      <c r="M516" s="4">
        <v>68347.960000000006</v>
      </c>
      <c r="N516" s="2">
        <v>102.54</v>
      </c>
      <c r="O516" s="4">
        <v>17408.419999999998</v>
      </c>
      <c r="P516" s="4">
        <v>112222.12</v>
      </c>
      <c r="Q516" s="4">
        <v>160072.88</v>
      </c>
      <c r="R516" s="4">
        <v>78793.14</v>
      </c>
      <c r="S516" s="4">
        <v>10421.92</v>
      </c>
      <c r="T516" s="4">
        <v>5741.35</v>
      </c>
      <c r="U516" s="4">
        <v>24357.45</v>
      </c>
      <c r="V516" s="2">
        <v>451.71</v>
      </c>
      <c r="W516" s="2">
        <v>0</v>
      </c>
      <c r="X516" s="4">
        <v>3757.06</v>
      </c>
      <c r="Y516" s="4">
        <v>59513.32</v>
      </c>
      <c r="Z516" s="4">
        <v>454611.99</v>
      </c>
      <c r="AA516" s="4">
        <v>723029.15</v>
      </c>
      <c r="AB516" s="4">
        <v>285900.52</v>
      </c>
      <c r="AC516" s="4">
        <v>118716</v>
      </c>
      <c r="AD516" s="4">
        <v>218921.25</v>
      </c>
      <c r="AE516" s="2">
        <v>0</v>
      </c>
      <c r="AF516" s="4">
        <v>9133.8700000000008</v>
      </c>
      <c r="AG516" s="2">
        <v>0</v>
      </c>
      <c r="AH516" s="2">
        <v>0</v>
      </c>
      <c r="AI516" s="2">
        <v>0</v>
      </c>
      <c r="AJ516" s="2">
        <v>0</v>
      </c>
      <c r="AK516" s="2">
        <v>0</v>
      </c>
      <c r="AL516" s="2">
        <v>0</v>
      </c>
      <c r="AM516" s="4">
        <v>2622.87</v>
      </c>
      <c r="AN516" s="3">
        <f t="shared" ref="AN516:AN579" si="32">SUM(D516:M516)</f>
        <v>1210297.5299999998</v>
      </c>
      <c r="AO516">
        <f t="shared" ref="AO516:AO579" si="33">SUM(N516:AD516)</f>
        <v>2274020.8199999998</v>
      </c>
      <c r="AP516">
        <f t="shared" ref="AP516:AP579" si="34">SUM(AE516:AM516)</f>
        <v>11756.740000000002</v>
      </c>
      <c r="AQ516" s="3">
        <f t="shared" ref="AQ516:AQ579" si="35">SUM(AN516:AP516)</f>
        <v>3496075.09</v>
      </c>
    </row>
    <row r="517" spans="1:43" x14ac:dyDescent="0.25">
      <c r="A517" s="2">
        <v>1</v>
      </c>
      <c r="B517" s="2">
        <v>2022</v>
      </c>
      <c r="C517" s="2">
        <v>11</v>
      </c>
      <c r="D517" s="4">
        <v>415716.08</v>
      </c>
      <c r="E517" s="4">
        <v>370259.1</v>
      </c>
      <c r="F517" s="4">
        <v>232267.47</v>
      </c>
      <c r="G517" s="4">
        <v>13284.52</v>
      </c>
      <c r="H517" s="4">
        <v>44400.94</v>
      </c>
      <c r="I517" s="4">
        <v>9533.77</v>
      </c>
      <c r="J517" s="2">
        <v>0</v>
      </c>
      <c r="K517" s="4">
        <v>16074.21</v>
      </c>
      <c r="L517" s="4">
        <v>90841.41</v>
      </c>
      <c r="M517" s="4">
        <v>80577.72</v>
      </c>
      <c r="N517" s="2">
        <v>85.76</v>
      </c>
      <c r="O517" s="4">
        <v>17789.759999999998</v>
      </c>
      <c r="P517" s="4">
        <v>114009.95</v>
      </c>
      <c r="Q517" s="4">
        <v>163865.01</v>
      </c>
      <c r="R517" s="4">
        <v>79200.05</v>
      </c>
      <c r="S517" s="4">
        <v>10854.93</v>
      </c>
      <c r="T517" s="4">
        <v>6066.56</v>
      </c>
      <c r="U517" s="4">
        <v>33041.5</v>
      </c>
      <c r="V517" s="2">
        <v>525.28</v>
      </c>
      <c r="W517" s="2">
        <v>0</v>
      </c>
      <c r="X517" s="4">
        <v>4417.1000000000004</v>
      </c>
      <c r="Y517" s="4">
        <v>59812.47</v>
      </c>
      <c r="Z517" s="4">
        <v>458450.53</v>
      </c>
      <c r="AA517" s="4">
        <v>743638</v>
      </c>
      <c r="AB517" s="4">
        <v>315863.34999999998</v>
      </c>
      <c r="AC517" s="4">
        <v>115603.35</v>
      </c>
      <c r="AD517" s="4">
        <v>199805.1</v>
      </c>
      <c r="AE517" s="2">
        <v>0</v>
      </c>
      <c r="AF517" s="4">
        <v>9281.7800000000007</v>
      </c>
      <c r="AG517" s="2">
        <v>0</v>
      </c>
      <c r="AH517" s="2">
        <v>0</v>
      </c>
      <c r="AI517" s="2">
        <v>0</v>
      </c>
      <c r="AJ517" s="2">
        <v>0</v>
      </c>
      <c r="AK517" s="2">
        <v>0</v>
      </c>
      <c r="AL517" s="2">
        <v>0</v>
      </c>
      <c r="AM517" s="4">
        <v>2686.06</v>
      </c>
      <c r="AN517" s="3">
        <f t="shared" si="32"/>
        <v>1272955.2199999997</v>
      </c>
      <c r="AO517">
        <f t="shared" si="33"/>
        <v>2323028.7000000002</v>
      </c>
      <c r="AP517">
        <f t="shared" si="34"/>
        <v>11967.84</v>
      </c>
      <c r="AQ517" s="3">
        <f t="shared" si="35"/>
        <v>3607951.76</v>
      </c>
    </row>
    <row r="518" spans="1:43" x14ac:dyDescent="0.25">
      <c r="A518" s="2">
        <v>1</v>
      </c>
      <c r="B518" s="2">
        <v>2022</v>
      </c>
      <c r="C518" s="2">
        <v>12</v>
      </c>
      <c r="D518" s="4">
        <v>423637.12</v>
      </c>
      <c r="E518" s="4">
        <v>386144.28</v>
      </c>
      <c r="F518" s="4">
        <v>264446.88</v>
      </c>
      <c r="G518" s="4">
        <v>13909.76</v>
      </c>
      <c r="H518" s="4">
        <v>57710.07</v>
      </c>
      <c r="I518" s="4">
        <v>11703.4</v>
      </c>
      <c r="J518" s="2">
        <v>0</v>
      </c>
      <c r="K518" s="4">
        <v>18775.439999999999</v>
      </c>
      <c r="L518" s="4">
        <v>111631.9</v>
      </c>
      <c r="M518" s="4">
        <v>93832.45</v>
      </c>
      <c r="N518" s="2">
        <v>111.15</v>
      </c>
      <c r="O518" s="4">
        <v>18850.18</v>
      </c>
      <c r="P518" s="4">
        <v>123799.99</v>
      </c>
      <c r="Q518" s="4">
        <v>186998.55</v>
      </c>
      <c r="R518" s="4">
        <v>99425.63</v>
      </c>
      <c r="S518" s="4">
        <v>11868.11</v>
      </c>
      <c r="T518" s="4">
        <v>7172.62</v>
      </c>
      <c r="U518" s="4">
        <v>19822.14</v>
      </c>
      <c r="V518" s="2">
        <v>619.84</v>
      </c>
      <c r="W518" s="2">
        <v>0</v>
      </c>
      <c r="X518" s="4">
        <v>4339.88</v>
      </c>
      <c r="Y518" s="4">
        <v>64799.94</v>
      </c>
      <c r="Z518" s="4">
        <v>528856.99</v>
      </c>
      <c r="AA518" s="4">
        <v>862106.31</v>
      </c>
      <c r="AB518" s="4">
        <v>365213.24</v>
      </c>
      <c r="AC518" s="4">
        <v>138781.81</v>
      </c>
      <c r="AD518" s="4">
        <v>241968.93</v>
      </c>
      <c r="AE518" s="2">
        <v>0</v>
      </c>
      <c r="AF518" s="4">
        <v>9805.07</v>
      </c>
      <c r="AG518" s="2">
        <v>0</v>
      </c>
      <c r="AH518" s="2">
        <v>0</v>
      </c>
      <c r="AI518" s="2">
        <v>0</v>
      </c>
      <c r="AJ518" s="2">
        <v>0</v>
      </c>
      <c r="AK518" s="2">
        <v>0</v>
      </c>
      <c r="AL518" s="2">
        <v>0</v>
      </c>
      <c r="AM518" s="4">
        <v>3022.68</v>
      </c>
      <c r="AN518" s="3">
        <f t="shared" si="32"/>
        <v>1381791.2999999998</v>
      </c>
      <c r="AO518">
        <f t="shared" si="33"/>
        <v>2674735.3100000005</v>
      </c>
      <c r="AP518">
        <f t="shared" si="34"/>
        <v>12827.75</v>
      </c>
      <c r="AQ518" s="3">
        <f t="shared" si="35"/>
        <v>4069354.3600000003</v>
      </c>
    </row>
    <row r="519" spans="1:43" x14ac:dyDescent="0.25">
      <c r="A519" s="2">
        <v>2</v>
      </c>
      <c r="B519" s="2">
        <v>2022</v>
      </c>
      <c r="C519" s="2">
        <v>1</v>
      </c>
      <c r="D519" s="4">
        <v>233599.05</v>
      </c>
      <c r="E519" s="4">
        <v>886818.07</v>
      </c>
      <c r="F519" s="4">
        <v>938002.94</v>
      </c>
      <c r="G519" s="4">
        <v>2436.48</v>
      </c>
      <c r="H519" s="4">
        <v>15374.59</v>
      </c>
      <c r="I519" s="2">
        <v>644.07000000000005</v>
      </c>
      <c r="J519" s="2">
        <v>0</v>
      </c>
      <c r="K519" s="4">
        <v>2703.85</v>
      </c>
      <c r="L519" s="4">
        <v>8978.82</v>
      </c>
      <c r="M519" s="2">
        <v>0</v>
      </c>
      <c r="N519" s="2">
        <v>0</v>
      </c>
      <c r="O519" s="4">
        <v>3705.98</v>
      </c>
      <c r="P519" s="4">
        <v>35712.080000000002</v>
      </c>
      <c r="Q519" s="4">
        <v>86485.87</v>
      </c>
      <c r="R519" s="4">
        <v>49776.39</v>
      </c>
      <c r="S519" s="4">
        <v>1836.91</v>
      </c>
      <c r="T519" s="4">
        <v>2072.0300000000002</v>
      </c>
      <c r="U519" s="4">
        <v>8717.31</v>
      </c>
      <c r="V519" s="2">
        <v>78.69</v>
      </c>
      <c r="W519" s="2">
        <v>0</v>
      </c>
      <c r="X519" s="4">
        <v>1502.33</v>
      </c>
      <c r="Y519" s="4">
        <v>43276.25</v>
      </c>
      <c r="Z519" s="4">
        <v>373963.8</v>
      </c>
      <c r="AA519" s="4">
        <v>442471.18</v>
      </c>
      <c r="AB519" s="4">
        <v>223917.77</v>
      </c>
      <c r="AC519" s="4">
        <v>141653.14000000001</v>
      </c>
      <c r="AD519" s="4">
        <v>323070.84999999998</v>
      </c>
      <c r="AE519" s="2">
        <v>0</v>
      </c>
      <c r="AF519" s="4">
        <v>82749</v>
      </c>
      <c r="AG519" s="2">
        <v>0</v>
      </c>
      <c r="AH519" s="4">
        <v>51131.24</v>
      </c>
      <c r="AI519" s="2">
        <v>0</v>
      </c>
      <c r="AJ519" s="2">
        <v>0</v>
      </c>
      <c r="AK519" s="4">
        <v>261047.27</v>
      </c>
      <c r="AL519" s="4">
        <v>25524.51</v>
      </c>
      <c r="AM519" s="2">
        <v>420</v>
      </c>
      <c r="AN519" s="3">
        <f t="shared" si="32"/>
        <v>2088557.87</v>
      </c>
      <c r="AO519">
        <f t="shared" si="33"/>
        <v>1738240.58</v>
      </c>
      <c r="AP519">
        <f t="shared" si="34"/>
        <v>420872.02</v>
      </c>
      <c r="AQ519" s="3">
        <f t="shared" si="35"/>
        <v>4247670.4700000007</v>
      </c>
    </row>
    <row r="520" spans="1:43" x14ac:dyDescent="0.25">
      <c r="A520" s="2">
        <v>2</v>
      </c>
      <c r="B520" s="2">
        <v>2022</v>
      </c>
      <c r="C520" s="2">
        <v>2</v>
      </c>
      <c r="D520" s="4">
        <v>239478.2</v>
      </c>
      <c r="E520" s="4">
        <v>969320.36</v>
      </c>
      <c r="F520" s="4">
        <v>1028403.83</v>
      </c>
      <c r="G520" s="4">
        <v>1876.04</v>
      </c>
      <c r="H520" s="4">
        <v>13647.92</v>
      </c>
      <c r="I520" s="2">
        <v>597.41999999999996</v>
      </c>
      <c r="J520" s="2">
        <v>0</v>
      </c>
      <c r="K520" s="4">
        <v>3306.42</v>
      </c>
      <c r="L520" s="4">
        <v>10774.83</v>
      </c>
      <c r="M520" s="2">
        <v>0</v>
      </c>
      <c r="N520" s="2">
        <v>0</v>
      </c>
      <c r="O520" s="4">
        <v>5117.3500000000004</v>
      </c>
      <c r="P520" s="4">
        <v>37775.4</v>
      </c>
      <c r="Q520" s="4">
        <v>83072.039999999994</v>
      </c>
      <c r="R520" s="4">
        <v>49940.5</v>
      </c>
      <c r="S520" s="4">
        <v>1920.6</v>
      </c>
      <c r="T520" s="4">
        <v>7582.51</v>
      </c>
      <c r="U520" s="4">
        <v>14753.1</v>
      </c>
      <c r="V520" s="2">
        <v>81.63</v>
      </c>
      <c r="W520" s="2">
        <v>0</v>
      </c>
      <c r="X520" s="4">
        <v>1637.15</v>
      </c>
      <c r="Y520" s="4">
        <v>44202.63</v>
      </c>
      <c r="Z520" s="4">
        <v>345829.15</v>
      </c>
      <c r="AA520" s="4">
        <v>403163.9</v>
      </c>
      <c r="AB520" s="4">
        <v>206512.25</v>
      </c>
      <c r="AC520" s="4">
        <v>173609.82</v>
      </c>
      <c r="AD520" s="4">
        <v>324940.86</v>
      </c>
      <c r="AE520" s="4">
        <v>10355.030000000001</v>
      </c>
      <c r="AF520" s="4">
        <v>54637.91</v>
      </c>
      <c r="AG520" s="2">
        <v>0</v>
      </c>
      <c r="AH520" s="4">
        <v>47311.5</v>
      </c>
      <c r="AI520" s="2">
        <v>0</v>
      </c>
      <c r="AJ520" s="2">
        <v>0</v>
      </c>
      <c r="AK520" s="4">
        <v>261219.15</v>
      </c>
      <c r="AL520" s="4">
        <v>69014.13</v>
      </c>
      <c r="AM520" s="2">
        <v>420</v>
      </c>
      <c r="AN520" s="3">
        <f t="shared" si="32"/>
        <v>2267405.02</v>
      </c>
      <c r="AO520">
        <f t="shared" si="33"/>
        <v>1700138.8900000001</v>
      </c>
      <c r="AP520">
        <f t="shared" si="34"/>
        <v>442957.72</v>
      </c>
      <c r="AQ520" s="3">
        <f t="shared" si="35"/>
        <v>4410501.63</v>
      </c>
    </row>
    <row r="521" spans="1:43" x14ac:dyDescent="0.25">
      <c r="A521" s="2">
        <v>2</v>
      </c>
      <c r="B521" s="2">
        <v>2022</v>
      </c>
      <c r="C521" s="2">
        <v>3</v>
      </c>
      <c r="D521" s="4">
        <v>228377.83</v>
      </c>
      <c r="E521" s="4">
        <v>851064.82</v>
      </c>
      <c r="F521" s="4">
        <v>873018.02</v>
      </c>
      <c r="G521" s="4">
        <v>1788.59</v>
      </c>
      <c r="H521" s="4">
        <v>13247.37</v>
      </c>
      <c r="I521" s="2">
        <v>631.88</v>
      </c>
      <c r="J521" s="2">
        <v>0</v>
      </c>
      <c r="K521" s="4">
        <v>1874.46</v>
      </c>
      <c r="L521" s="4">
        <v>8294.26</v>
      </c>
      <c r="M521" s="2">
        <v>0</v>
      </c>
      <c r="N521" s="2">
        <v>0</v>
      </c>
      <c r="O521" s="4">
        <v>5401.7</v>
      </c>
      <c r="P521" s="4">
        <v>35804.019999999997</v>
      </c>
      <c r="Q521" s="4">
        <v>80614.58</v>
      </c>
      <c r="R521" s="4">
        <v>49068.2</v>
      </c>
      <c r="S521" s="2">
        <v>425.25</v>
      </c>
      <c r="T521" s="2">
        <v>0</v>
      </c>
      <c r="U521" s="4">
        <v>21871.93</v>
      </c>
      <c r="V521" s="2">
        <v>81.63</v>
      </c>
      <c r="W521" s="2">
        <v>0</v>
      </c>
      <c r="X521" s="4">
        <v>1598.78</v>
      </c>
      <c r="Y521" s="4">
        <v>39500.370000000003</v>
      </c>
      <c r="Z521" s="4">
        <v>352020.15</v>
      </c>
      <c r="AA521" s="4">
        <v>405590.26</v>
      </c>
      <c r="AB521" s="4">
        <v>220253.29</v>
      </c>
      <c r="AC521" s="4">
        <v>180076.37</v>
      </c>
      <c r="AD521" s="4">
        <v>334160.87</v>
      </c>
      <c r="AE521" s="2">
        <v>0</v>
      </c>
      <c r="AF521" s="4">
        <v>57652.01</v>
      </c>
      <c r="AG521" s="2">
        <v>0</v>
      </c>
      <c r="AH521" s="4">
        <v>50240.81</v>
      </c>
      <c r="AI521" s="2">
        <v>0</v>
      </c>
      <c r="AJ521" s="2">
        <v>0</v>
      </c>
      <c r="AK521" s="4">
        <v>261057.1</v>
      </c>
      <c r="AL521" s="4">
        <v>30989.19</v>
      </c>
      <c r="AM521" s="2">
        <v>680.72</v>
      </c>
      <c r="AN521" s="3">
        <f t="shared" si="32"/>
        <v>1978297.23</v>
      </c>
      <c r="AO521">
        <f t="shared" si="33"/>
        <v>1726467.4</v>
      </c>
      <c r="AP521">
        <f t="shared" si="34"/>
        <v>400619.83</v>
      </c>
      <c r="AQ521" s="3">
        <f t="shared" si="35"/>
        <v>4105384.46</v>
      </c>
    </row>
    <row r="522" spans="1:43" x14ac:dyDescent="0.25">
      <c r="A522" s="2">
        <v>2</v>
      </c>
      <c r="B522" s="2">
        <v>2022</v>
      </c>
      <c r="C522" s="2">
        <v>4</v>
      </c>
      <c r="D522" s="4">
        <v>225417.81</v>
      </c>
      <c r="E522" s="4">
        <v>821178.22</v>
      </c>
      <c r="F522" s="4">
        <v>843360.89</v>
      </c>
      <c r="G522" s="4">
        <v>1716.79</v>
      </c>
      <c r="H522" s="4">
        <v>11999.67</v>
      </c>
      <c r="I522" s="2">
        <v>544.08000000000004</v>
      </c>
      <c r="J522" s="2">
        <v>0</v>
      </c>
      <c r="K522" s="4">
        <v>1458.32</v>
      </c>
      <c r="L522" s="4">
        <v>5860.06</v>
      </c>
      <c r="M522" s="2">
        <v>0</v>
      </c>
      <c r="N522" s="2">
        <v>0</v>
      </c>
      <c r="O522" s="4">
        <v>5468.23</v>
      </c>
      <c r="P522" s="4">
        <v>34438.080000000002</v>
      </c>
      <c r="Q522" s="4">
        <v>77666.03</v>
      </c>
      <c r="R522" s="4">
        <v>44725.04</v>
      </c>
      <c r="S522" s="4">
        <v>1147.8800000000001</v>
      </c>
      <c r="T522" s="4">
        <v>35737.83</v>
      </c>
      <c r="U522" s="4">
        <v>13880.99</v>
      </c>
      <c r="V522" s="2">
        <v>72.959999999999994</v>
      </c>
      <c r="W522" s="2">
        <v>0</v>
      </c>
      <c r="X522" s="4">
        <v>1149.75</v>
      </c>
      <c r="Y522" s="4">
        <v>44545.77</v>
      </c>
      <c r="Z522" s="4">
        <v>342681.43</v>
      </c>
      <c r="AA522" s="4">
        <v>385272.92</v>
      </c>
      <c r="AB522" s="4">
        <v>206355.05</v>
      </c>
      <c r="AC522" s="4">
        <v>102039.33</v>
      </c>
      <c r="AD522" s="4">
        <v>344401.93</v>
      </c>
      <c r="AE522" s="2">
        <v>0</v>
      </c>
      <c r="AF522" s="4">
        <v>69859.759999999995</v>
      </c>
      <c r="AG522" s="2">
        <v>0</v>
      </c>
      <c r="AH522" s="4">
        <v>48146.03</v>
      </c>
      <c r="AI522" s="2">
        <v>0</v>
      </c>
      <c r="AJ522" s="2">
        <v>0</v>
      </c>
      <c r="AK522" s="4">
        <v>249173.8</v>
      </c>
      <c r="AL522" s="4">
        <v>34191.46</v>
      </c>
      <c r="AM522" s="4">
        <v>3263.66</v>
      </c>
      <c r="AN522" s="3">
        <f t="shared" si="32"/>
        <v>1911535.84</v>
      </c>
      <c r="AO522">
        <f t="shared" si="33"/>
        <v>1639583.22</v>
      </c>
      <c r="AP522">
        <f t="shared" si="34"/>
        <v>404634.70999999996</v>
      </c>
      <c r="AQ522" s="3">
        <f t="shared" si="35"/>
        <v>3955753.77</v>
      </c>
    </row>
    <row r="523" spans="1:43" x14ac:dyDescent="0.25">
      <c r="A523" s="2">
        <v>2</v>
      </c>
      <c r="B523" s="2">
        <v>2022</v>
      </c>
      <c r="C523" s="2">
        <v>5</v>
      </c>
      <c r="D523" s="4">
        <v>221971.57</v>
      </c>
      <c r="E523" s="4">
        <v>804360.81</v>
      </c>
      <c r="F523" s="4">
        <v>816468.36</v>
      </c>
      <c r="G523" s="4">
        <v>1786.54</v>
      </c>
      <c r="H523" s="4">
        <v>9984.44</v>
      </c>
      <c r="I523" s="2">
        <v>566.53</v>
      </c>
      <c r="J523" s="2">
        <v>0</v>
      </c>
      <c r="K523" s="4">
        <v>1025.1199999999999</v>
      </c>
      <c r="L523" s="4">
        <v>4491.3100000000004</v>
      </c>
      <c r="M523" s="2">
        <v>0</v>
      </c>
      <c r="N523" s="2">
        <v>0</v>
      </c>
      <c r="O523" s="4">
        <v>4942.43</v>
      </c>
      <c r="P523" s="4">
        <v>34252.22</v>
      </c>
      <c r="Q523" s="4">
        <v>86706.79</v>
      </c>
      <c r="R523" s="4">
        <v>46464.639999999999</v>
      </c>
      <c r="S523" s="4">
        <v>2022.46</v>
      </c>
      <c r="T523" s="2">
        <v>0</v>
      </c>
      <c r="U523" s="4">
        <v>-3920.93</v>
      </c>
      <c r="V523" s="2">
        <v>67.19</v>
      </c>
      <c r="W523" s="2">
        <v>0</v>
      </c>
      <c r="X523" s="4">
        <v>1525.94</v>
      </c>
      <c r="Y523" s="4">
        <v>41515.410000000003</v>
      </c>
      <c r="Z523" s="4">
        <v>334420.55</v>
      </c>
      <c r="AA523" s="4">
        <v>358178.15</v>
      </c>
      <c r="AB523" s="4">
        <v>198305.15</v>
      </c>
      <c r="AC523" s="4">
        <v>167310.51999999999</v>
      </c>
      <c r="AD523" s="4">
        <v>382896.6</v>
      </c>
      <c r="AE523" s="2">
        <v>0</v>
      </c>
      <c r="AF523" s="4">
        <v>65185.81</v>
      </c>
      <c r="AG523" s="2">
        <v>0</v>
      </c>
      <c r="AH523" s="4">
        <v>51779.19</v>
      </c>
      <c r="AI523" s="2">
        <v>0</v>
      </c>
      <c r="AJ523" s="2">
        <v>0</v>
      </c>
      <c r="AK523" s="4">
        <v>560778.80000000005</v>
      </c>
      <c r="AL523" s="4">
        <v>25846.33</v>
      </c>
      <c r="AM523" s="2">
        <v>378.79</v>
      </c>
      <c r="AN523" s="3">
        <f t="shared" si="32"/>
        <v>1860654.6800000004</v>
      </c>
      <c r="AO523">
        <f t="shared" si="33"/>
        <v>1654687.12</v>
      </c>
      <c r="AP523">
        <f t="shared" si="34"/>
        <v>703968.92</v>
      </c>
      <c r="AQ523" s="3">
        <f t="shared" si="35"/>
        <v>4219310.7200000007</v>
      </c>
    </row>
    <row r="524" spans="1:43" x14ac:dyDescent="0.25">
      <c r="A524" s="2">
        <v>2</v>
      </c>
      <c r="B524" s="2">
        <v>2022</v>
      </c>
      <c r="C524" s="2">
        <v>6</v>
      </c>
      <c r="D524" s="4">
        <v>219933.6</v>
      </c>
      <c r="E524" s="4">
        <v>796494.08</v>
      </c>
      <c r="F524" s="4">
        <v>801186.63</v>
      </c>
      <c r="G524" s="4">
        <v>1687.93</v>
      </c>
      <c r="H524" s="4">
        <v>8670.25</v>
      </c>
      <c r="I524" s="2">
        <v>490.71</v>
      </c>
      <c r="J524" s="2">
        <v>0</v>
      </c>
      <c r="K524" s="2">
        <v>682.02</v>
      </c>
      <c r="L524" s="4">
        <v>3449.21</v>
      </c>
      <c r="M524" s="2">
        <v>0</v>
      </c>
      <c r="N524" s="2">
        <v>0</v>
      </c>
      <c r="O524" s="4">
        <v>5320.18</v>
      </c>
      <c r="P524" s="4">
        <v>33304.43</v>
      </c>
      <c r="Q524" s="4">
        <v>76352.17</v>
      </c>
      <c r="R524" s="4">
        <v>43137.46</v>
      </c>
      <c r="S524" s="4">
        <v>1871.03</v>
      </c>
      <c r="T524" s="2">
        <v>0</v>
      </c>
      <c r="U524" s="4">
        <v>103239.1</v>
      </c>
      <c r="V524" s="2">
        <v>65.400000000000006</v>
      </c>
      <c r="W524" s="2">
        <v>0</v>
      </c>
      <c r="X524" s="4">
        <v>1455.26</v>
      </c>
      <c r="Y524" s="4">
        <v>31936.66</v>
      </c>
      <c r="Z524" s="4">
        <v>331427.56</v>
      </c>
      <c r="AA524" s="4">
        <v>343637.29</v>
      </c>
      <c r="AB524" s="4">
        <v>192275.79</v>
      </c>
      <c r="AC524" s="4">
        <v>169356.79999999999</v>
      </c>
      <c r="AD524" s="4">
        <v>351553.25</v>
      </c>
      <c r="AE524" s="2">
        <v>0</v>
      </c>
      <c r="AF524" s="4">
        <v>45056.7</v>
      </c>
      <c r="AG524" s="2">
        <v>0</v>
      </c>
      <c r="AH524" s="4">
        <v>45254.31</v>
      </c>
      <c r="AI524" s="2">
        <v>0</v>
      </c>
      <c r="AJ524" s="2">
        <v>0</v>
      </c>
      <c r="AK524" s="4">
        <v>293688.8</v>
      </c>
      <c r="AL524" s="4">
        <v>24725.74</v>
      </c>
      <c r="AM524" s="2">
        <v>-251.1</v>
      </c>
      <c r="AN524" s="3">
        <f t="shared" si="32"/>
        <v>1832594.43</v>
      </c>
      <c r="AO524">
        <f t="shared" si="33"/>
        <v>1684932.3800000001</v>
      </c>
      <c r="AP524">
        <f t="shared" si="34"/>
        <v>408474.45</v>
      </c>
      <c r="AQ524" s="3">
        <f t="shared" si="35"/>
        <v>3926001.2600000002</v>
      </c>
    </row>
    <row r="525" spans="1:43" x14ac:dyDescent="0.25">
      <c r="A525" s="2">
        <v>2</v>
      </c>
      <c r="B525" s="2">
        <v>2022</v>
      </c>
      <c r="C525" s="2">
        <v>7</v>
      </c>
      <c r="D525" s="4">
        <v>238314.73</v>
      </c>
      <c r="E525" s="4">
        <v>816287.43</v>
      </c>
      <c r="F525" s="4">
        <v>684011.45</v>
      </c>
      <c r="G525" s="4">
        <v>1682.04</v>
      </c>
      <c r="H525" s="4">
        <v>9088</v>
      </c>
      <c r="I525" s="4">
        <v>1009.64</v>
      </c>
      <c r="J525" s="2">
        <v>0</v>
      </c>
      <c r="K525" s="2">
        <v>695.58</v>
      </c>
      <c r="L525" s="4">
        <v>2780.77</v>
      </c>
      <c r="M525" s="2">
        <v>0</v>
      </c>
      <c r="N525" s="2">
        <v>0</v>
      </c>
      <c r="O525" s="4">
        <v>4902.9799999999996</v>
      </c>
      <c r="P525" s="4">
        <v>30822.43</v>
      </c>
      <c r="Q525" s="4">
        <v>65833.72</v>
      </c>
      <c r="R525" s="4">
        <v>41917.370000000003</v>
      </c>
      <c r="S525" s="2">
        <v>630</v>
      </c>
      <c r="T525" s="2">
        <v>0</v>
      </c>
      <c r="U525" s="4">
        <v>-101661.96</v>
      </c>
      <c r="V525" s="2">
        <v>51.7</v>
      </c>
      <c r="W525" s="2">
        <v>0</v>
      </c>
      <c r="X525" s="4">
        <v>1338.3</v>
      </c>
      <c r="Y525" s="4">
        <v>27704.36</v>
      </c>
      <c r="Z525" s="4">
        <v>286828.46999999997</v>
      </c>
      <c r="AA525" s="4">
        <v>316367.49</v>
      </c>
      <c r="AB525" s="4">
        <v>180272.2</v>
      </c>
      <c r="AC525" s="4">
        <v>139629.48000000001</v>
      </c>
      <c r="AD525" s="4">
        <v>390223.6</v>
      </c>
      <c r="AE525" s="2">
        <v>0</v>
      </c>
      <c r="AF525" s="4">
        <v>82966.92</v>
      </c>
      <c r="AG525" s="2">
        <v>0</v>
      </c>
      <c r="AH525" s="4">
        <v>42373.14</v>
      </c>
      <c r="AI525" s="2">
        <v>0</v>
      </c>
      <c r="AJ525" s="2">
        <v>0</v>
      </c>
      <c r="AK525" s="4">
        <v>293688.8</v>
      </c>
      <c r="AL525" s="4">
        <v>18074.47</v>
      </c>
      <c r="AM525" s="4">
        <v>-2202.83</v>
      </c>
      <c r="AN525" s="3">
        <f t="shared" si="32"/>
        <v>1753869.6400000001</v>
      </c>
      <c r="AO525">
        <f t="shared" si="33"/>
        <v>1384860.1400000001</v>
      </c>
      <c r="AP525">
        <f t="shared" si="34"/>
        <v>434900.49999999994</v>
      </c>
      <c r="AQ525" s="3">
        <f t="shared" si="35"/>
        <v>3573630.2800000003</v>
      </c>
    </row>
    <row r="526" spans="1:43" x14ac:dyDescent="0.25">
      <c r="A526" s="2">
        <v>2</v>
      </c>
      <c r="B526" s="2">
        <v>2022</v>
      </c>
      <c r="C526" s="2">
        <v>8</v>
      </c>
      <c r="D526" s="4">
        <v>240056.28</v>
      </c>
      <c r="E526" s="4">
        <v>828551.11</v>
      </c>
      <c r="F526" s="4">
        <v>693662.89</v>
      </c>
      <c r="G526" s="4">
        <v>1755.55</v>
      </c>
      <c r="H526" s="4">
        <v>9078.5499999999993</v>
      </c>
      <c r="I526" s="4">
        <v>1197.42</v>
      </c>
      <c r="J526" s="2">
        <v>0</v>
      </c>
      <c r="K526" s="2">
        <v>721.48</v>
      </c>
      <c r="L526" s="4">
        <v>2875.1</v>
      </c>
      <c r="M526" s="2">
        <v>0</v>
      </c>
      <c r="N526" s="2">
        <v>0</v>
      </c>
      <c r="O526" s="4">
        <v>4807.26</v>
      </c>
      <c r="P526" s="4">
        <v>32618.29</v>
      </c>
      <c r="Q526" s="4">
        <v>69943.149999999994</v>
      </c>
      <c r="R526" s="4">
        <v>45830.91</v>
      </c>
      <c r="S526" s="2">
        <v>840</v>
      </c>
      <c r="T526" s="2">
        <v>0</v>
      </c>
      <c r="U526" s="4">
        <v>28003.45</v>
      </c>
      <c r="V526" s="2">
        <v>63.17</v>
      </c>
      <c r="W526" s="2">
        <v>0</v>
      </c>
      <c r="X526" s="4">
        <v>2146.04</v>
      </c>
      <c r="Y526" s="4">
        <v>28938.02</v>
      </c>
      <c r="Z526" s="4">
        <v>307187.44</v>
      </c>
      <c r="AA526" s="4">
        <v>347496.83</v>
      </c>
      <c r="AB526" s="4">
        <v>210951.58</v>
      </c>
      <c r="AC526" s="4">
        <v>168363.2</v>
      </c>
      <c r="AD526" s="4">
        <v>390497.89</v>
      </c>
      <c r="AE526" s="4">
        <v>2416.58</v>
      </c>
      <c r="AF526" s="4">
        <v>62816.75</v>
      </c>
      <c r="AG526" s="2">
        <v>0</v>
      </c>
      <c r="AH526" s="4">
        <v>46735.07</v>
      </c>
      <c r="AI526" s="2">
        <v>0</v>
      </c>
      <c r="AJ526" s="2">
        <v>0</v>
      </c>
      <c r="AK526" s="4">
        <v>293688.8</v>
      </c>
      <c r="AL526" s="4">
        <v>17949.96</v>
      </c>
      <c r="AM526" s="2">
        <v>420</v>
      </c>
      <c r="AN526" s="3">
        <f t="shared" si="32"/>
        <v>1777898.38</v>
      </c>
      <c r="AO526">
        <f t="shared" si="33"/>
        <v>1637687.23</v>
      </c>
      <c r="AP526">
        <f t="shared" si="34"/>
        <v>424027.16</v>
      </c>
      <c r="AQ526" s="3">
        <f t="shared" si="35"/>
        <v>3839612.77</v>
      </c>
    </row>
    <row r="527" spans="1:43" x14ac:dyDescent="0.25">
      <c r="A527" s="2">
        <v>2</v>
      </c>
      <c r="B527" s="2">
        <v>2022</v>
      </c>
      <c r="C527" s="2">
        <v>9</v>
      </c>
      <c r="D527" s="4">
        <v>238805.59</v>
      </c>
      <c r="E527" s="4">
        <v>824023.02</v>
      </c>
      <c r="F527" s="4">
        <v>697880.04</v>
      </c>
      <c r="G527" s="4">
        <v>1706.61</v>
      </c>
      <c r="H527" s="4">
        <v>9390.41</v>
      </c>
      <c r="I527" s="4">
        <v>1105.78</v>
      </c>
      <c r="J527" s="2">
        <v>0</v>
      </c>
      <c r="K527" s="2">
        <v>680.74</v>
      </c>
      <c r="L527" s="4">
        <v>2863.91</v>
      </c>
      <c r="M527" s="2">
        <v>0</v>
      </c>
      <c r="N527" s="2">
        <v>0</v>
      </c>
      <c r="O527" s="4">
        <v>4664.8599999999997</v>
      </c>
      <c r="P527" s="4">
        <v>31684.7</v>
      </c>
      <c r="Q527" s="4">
        <v>68352.23</v>
      </c>
      <c r="R527" s="4">
        <v>42621.72</v>
      </c>
      <c r="S527" s="2">
        <v>840</v>
      </c>
      <c r="T527" s="2">
        <v>0</v>
      </c>
      <c r="U527" s="2">
        <v>0</v>
      </c>
      <c r="V527" s="2">
        <v>63.06</v>
      </c>
      <c r="W527" s="2">
        <v>0</v>
      </c>
      <c r="X527" s="4">
        <v>1390.94</v>
      </c>
      <c r="Y527" s="4">
        <v>31048.09</v>
      </c>
      <c r="Z527" s="4">
        <v>299241.36</v>
      </c>
      <c r="AA527" s="4">
        <v>328183.21000000002</v>
      </c>
      <c r="AB527" s="4">
        <v>187590.11</v>
      </c>
      <c r="AC527" s="4">
        <v>129887.53</v>
      </c>
      <c r="AD527" s="4">
        <v>334647.02</v>
      </c>
      <c r="AE527" s="2">
        <v>0</v>
      </c>
      <c r="AF527" s="4">
        <v>63093.03</v>
      </c>
      <c r="AG527" s="2">
        <v>208.26</v>
      </c>
      <c r="AH527" s="4">
        <v>35020.18</v>
      </c>
      <c r="AI527" s="2">
        <v>0</v>
      </c>
      <c r="AJ527" s="2">
        <v>0</v>
      </c>
      <c r="AK527" s="4">
        <v>293688.8</v>
      </c>
      <c r="AL527" s="4">
        <v>19286.16</v>
      </c>
      <c r="AM527" s="2">
        <v>420</v>
      </c>
      <c r="AN527" s="3">
        <f t="shared" si="32"/>
        <v>1776456.1</v>
      </c>
      <c r="AO527">
        <f t="shared" si="33"/>
        <v>1460214.8299999998</v>
      </c>
      <c r="AP527">
        <f t="shared" si="34"/>
        <v>411716.43</v>
      </c>
      <c r="AQ527" s="3">
        <f t="shared" si="35"/>
        <v>3648387.36</v>
      </c>
    </row>
    <row r="528" spans="1:43" x14ac:dyDescent="0.25">
      <c r="A528" s="2">
        <v>2</v>
      </c>
      <c r="B528" s="2">
        <v>2022</v>
      </c>
      <c r="C528" s="2">
        <v>10</v>
      </c>
      <c r="D528" s="4">
        <v>243284.35</v>
      </c>
      <c r="E528" s="4">
        <v>843186.75</v>
      </c>
      <c r="F528" s="4">
        <v>733257.25</v>
      </c>
      <c r="G528" s="4">
        <v>1961.47</v>
      </c>
      <c r="H528" s="4">
        <v>12234.16</v>
      </c>
      <c r="I528" s="4">
        <v>1075.47</v>
      </c>
      <c r="J528" s="2">
        <v>0</v>
      </c>
      <c r="K528" s="2">
        <v>944.41</v>
      </c>
      <c r="L528" s="4">
        <v>3653.8</v>
      </c>
      <c r="M528" s="2">
        <v>0</v>
      </c>
      <c r="N528" s="2">
        <v>0</v>
      </c>
      <c r="O528" s="4">
        <v>4947.8100000000004</v>
      </c>
      <c r="P528" s="4">
        <v>34071.56</v>
      </c>
      <c r="Q528" s="4">
        <v>71836.44</v>
      </c>
      <c r="R528" s="4">
        <v>47869.29</v>
      </c>
      <c r="S528" s="2">
        <v>-526.29999999999995</v>
      </c>
      <c r="T528" s="2">
        <v>0</v>
      </c>
      <c r="U528" s="4">
        <v>10541.28</v>
      </c>
      <c r="V528" s="2">
        <v>101.11</v>
      </c>
      <c r="W528" s="2">
        <v>0</v>
      </c>
      <c r="X528" s="4">
        <v>2793.42</v>
      </c>
      <c r="Y528" s="4">
        <v>32543.09</v>
      </c>
      <c r="Z528" s="4">
        <v>304470.25</v>
      </c>
      <c r="AA528" s="4">
        <v>350585.58</v>
      </c>
      <c r="AB528" s="4">
        <v>195306.85</v>
      </c>
      <c r="AC528" s="4">
        <v>182402.19</v>
      </c>
      <c r="AD528" s="4">
        <v>377003.41</v>
      </c>
      <c r="AE528" s="2">
        <v>888.76</v>
      </c>
      <c r="AF528" s="4">
        <v>69695.72</v>
      </c>
      <c r="AG528" s="2">
        <v>0</v>
      </c>
      <c r="AH528" s="4">
        <v>46124.04</v>
      </c>
      <c r="AI528" s="2">
        <v>0</v>
      </c>
      <c r="AJ528" s="2">
        <v>0</v>
      </c>
      <c r="AK528" s="4">
        <v>843796.8</v>
      </c>
      <c r="AL528" s="4">
        <v>22889.91</v>
      </c>
      <c r="AM528" s="2">
        <v>420</v>
      </c>
      <c r="AN528" s="3">
        <f t="shared" si="32"/>
        <v>1839597.66</v>
      </c>
      <c r="AO528">
        <f t="shared" si="33"/>
        <v>1613945.98</v>
      </c>
      <c r="AP528">
        <f t="shared" si="34"/>
        <v>983815.2300000001</v>
      </c>
      <c r="AQ528" s="3">
        <f t="shared" si="35"/>
        <v>4437358.87</v>
      </c>
    </row>
    <row r="529" spans="1:43" x14ac:dyDescent="0.25">
      <c r="A529" s="2">
        <v>2</v>
      </c>
      <c r="B529" s="2">
        <v>2022</v>
      </c>
      <c r="C529" s="2">
        <v>11</v>
      </c>
      <c r="D529" s="4">
        <v>243706.26</v>
      </c>
      <c r="E529" s="4">
        <v>848670.62</v>
      </c>
      <c r="F529" s="4">
        <v>752211.08</v>
      </c>
      <c r="G529" s="4">
        <v>1762.7</v>
      </c>
      <c r="H529" s="4">
        <v>14095.42</v>
      </c>
      <c r="I529" s="4">
        <v>1318.43</v>
      </c>
      <c r="J529" s="2">
        <v>0</v>
      </c>
      <c r="K529" s="4">
        <v>1534.05</v>
      </c>
      <c r="L529" s="4">
        <v>5318.35</v>
      </c>
      <c r="M529" s="2">
        <v>0</v>
      </c>
      <c r="N529" s="2">
        <v>0</v>
      </c>
      <c r="O529" s="4">
        <v>11608.2</v>
      </c>
      <c r="P529" s="4">
        <v>35131.370000000003</v>
      </c>
      <c r="Q529" s="4">
        <v>81766.559999999998</v>
      </c>
      <c r="R529" s="4">
        <v>54626.15</v>
      </c>
      <c r="S529" s="4">
        <v>4872.97</v>
      </c>
      <c r="T529" s="2">
        <v>0</v>
      </c>
      <c r="U529" s="2">
        <v>0</v>
      </c>
      <c r="V529" s="2">
        <v>89.14</v>
      </c>
      <c r="W529" s="2">
        <v>0</v>
      </c>
      <c r="X529" s="4">
        <v>1686.2</v>
      </c>
      <c r="Y529" s="4">
        <v>33950.129999999997</v>
      </c>
      <c r="Z529" s="4">
        <v>319731.21999999997</v>
      </c>
      <c r="AA529" s="4">
        <v>364923.45</v>
      </c>
      <c r="AB529" s="4">
        <v>216168.19</v>
      </c>
      <c r="AC529" s="4">
        <v>167063.57</v>
      </c>
      <c r="AD529" s="4">
        <v>379028.15</v>
      </c>
      <c r="AE529" s="2">
        <v>0</v>
      </c>
      <c r="AF529" s="4">
        <v>69202.48</v>
      </c>
      <c r="AG529" s="2">
        <v>0</v>
      </c>
      <c r="AH529" s="4">
        <v>50053.32</v>
      </c>
      <c r="AI529" s="2">
        <v>0</v>
      </c>
      <c r="AJ529" s="2">
        <v>0</v>
      </c>
      <c r="AK529" s="4">
        <v>843796.8</v>
      </c>
      <c r="AL529" s="4">
        <v>31126.639999999999</v>
      </c>
      <c r="AM529" s="2">
        <v>420</v>
      </c>
      <c r="AN529" s="3">
        <f t="shared" si="32"/>
        <v>1868616.91</v>
      </c>
      <c r="AO529">
        <f t="shared" si="33"/>
        <v>1670645.2999999998</v>
      </c>
      <c r="AP529">
        <f t="shared" si="34"/>
        <v>994599.24000000011</v>
      </c>
      <c r="AQ529" s="3">
        <f t="shared" si="35"/>
        <v>4533861.45</v>
      </c>
    </row>
    <row r="530" spans="1:43" x14ac:dyDescent="0.25">
      <c r="A530" s="2">
        <v>2</v>
      </c>
      <c r="B530" s="2">
        <v>2022</v>
      </c>
      <c r="C530" s="2">
        <v>12</v>
      </c>
      <c r="D530" s="4">
        <v>247618.97</v>
      </c>
      <c r="E530" s="4">
        <v>870502.46</v>
      </c>
      <c r="F530" s="4">
        <v>784168.76</v>
      </c>
      <c r="G530" s="4">
        <v>1805.95</v>
      </c>
      <c r="H530" s="4">
        <v>16032.58</v>
      </c>
      <c r="I530" s="4">
        <v>1434.88</v>
      </c>
      <c r="J530" s="2">
        <v>0</v>
      </c>
      <c r="K530" s="4">
        <v>1844.92</v>
      </c>
      <c r="L530" s="4">
        <v>7535.65</v>
      </c>
      <c r="M530" s="2">
        <v>0</v>
      </c>
      <c r="N530" s="2">
        <v>0</v>
      </c>
      <c r="O530" s="4">
        <v>4775.37</v>
      </c>
      <c r="P530" s="4">
        <v>36030.21</v>
      </c>
      <c r="Q530" s="4">
        <v>82618.13</v>
      </c>
      <c r="R530" s="4">
        <v>49897.99</v>
      </c>
      <c r="S530" s="4">
        <v>4267.0600000000004</v>
      </c>
      <c r="T530" s="2">
        <v>0</v>
      </c>
      <c r="U530" s="4">
        <v>4989.8100000000004</v>
      </c>
      <c r="V530" s="2">
        <v>108.65</v>
      </c>
      <c r="W530" s="2">
        <v>0</v>
      </c>
      <c r="X530" s="4">
        <v>1772.39</v>
      </c>
      <c r="Y530" s="4">
        <v>34099.269999999997</v>
      </c>
      <c r="Z530" s="4">
        <v>324052.01</v>
      </c>
      <c r="AA530" s="4">
        <v>409776.69</v>
      </c>
      <c r="AB530" s="4">
        <v>211638.03</v>
      </c>
      <c r="AC530" s="4">
        <v>246240.54</v>
      </c>
      <c r="AD530" s="4">
        <v>437014.55</v>
      </c>
      <c r="AE530" s="2">
        <v>0</v>
      </c>
      <c r="AF530" s="4">
        <v>76675.850000000006</v>
      </c>
      <c r="AG530" s="2">
        <v>0</v>
      </c>
      <c r="AH530" s="4">
        <v>45197.79</v>
      </c>
      <c r="AI530" s="2">
        <v>0</v>
      </c>
      <c r="AJ530" s="2">
        <v>0</v>
      </c>
      <c r="AK530" s="4">
        <v>843796.8</v>
      </c>
      <c r="AL530" s="4">
        <v>28772.22</v>
      </c>
      <c r="AM530" s="2">
        <v>420</v>
      </c>
      <c r="AN530" s="3">
        <f t="shared" si="32"/>
        <v>1930944.1699999997</v>
      </c>
      <c r="AO530">
        <f t="shared" si="33"/>
        <v>1847280.7000000002</v>
      </c>
      <c r="AP530">
        <f t="shared" si="34"/>
        <v>994862.66</v>
      </c>
      <c r="AQ530" s="3">
        <f t="shared" si="35"/>
        <v>4773087.53</v>
      </c>
    </row>
    <row r="531" spans="1:43" x14ac:dyDescent="0.25">
      <c r="A531" s="2">
        <v>3</v>
      </c>
      <c r="B531" s="2">
        <v>2022</v>
      </c>
      <c r="C531" s="2">
        <v>1</v>
      </c>
      <c r="D531" s="4">
        <v>148039.04999999999</v>
      </c>
      <c r="E531" s="4">
        <v>218150.19</v>
      </c>
      <c r="F531" s="4">
        <v>113944.61</v>
      </c>
      <c r="G531" s="2">
        <v>987.07</v>
      </c>
      <c r="H531" s="4">
        <v>7520.27</v>
      </c>
      <c r="I531" s="2">
        <v>90.68</v>
      </c>
      <c r="J531" s="2">
        <v>0</v>
      </c>
      <c r="K531" s="4">
        <v>7183.99</v>
      </c>
      <c r="L531" s="4">
        <v>1616.05</v>
      </c>
      <c r="M531" s="2">
        <v>0</v>
      </c>
      <c r="N531" s="2">
        <v>0</v>
      </c>
      <c r="O531" s="4">
        <v>3238.21</v>
      </c>
      <c r="P531" s="4">
        <v>32158.76</v>
      </c>
      <c r="Q531" s="4">
        <v>36118.75</v>
      </c>
      <c r="R531" s="4">
        <v>18117.55</v>
      </c>
      <c r="S531" s="4">
        <v>3715.86</v>
      </c>
      <c r="T531" s="2">
        <v>0</v>
      </c>
      <c r="U531" s="2">
        <v>0</v>
      </c>
      <c r="V531" s="2">
        <v>0</v>
      </c>
      <c r="W531" s="2">
        <v>0</v>
      </c>
      <c r="X531" s="2">
        <v>783.86</v>
      </c>
      <c r="Y531" s="4">
        <v>19942.669999999998</v>
      </c>
      <c r="Z531" s="4">
        <v>161604.75</v>
      </c>
      <c r="AA531" s="4">
        <v>170194.38</v>
      </c>
      <c r="AB531" s="4">
        <v>89324.35</v>
      </c>
      <c r="AC531" s="4">
        <v>85050.21</v>
      </c>
      <c r="AD531" s="4">
        <v>72158.87</v>
      </c>
      <c r="AE531" s="2">
        <v>0</v>
      </c>
      <c r="AF531" s="4">
        <v>12207.56</v>
      </c>
      <c r="AG531" s="2">
        <v>0</v>
      </c>
      <c r="AH531" s="2">
        <v>0</v>
      </c>
      <c r="AI531" s="2">
        <v>0</v>
      </c>
      <c r="AJ531" s="2">
        <v>0</v>
      </c>
      <c r="AK531" s="2">
        <v>0</v>
      </c>
      <c r="AL531" s="2">
        <v>14.21</v>
      </c>
      <c r="AM531" s="2">
        <v>0</v>
      </c>
      <c r="AN531" s="3">
        <f t="shared" si="32"/>
        <v>497531.91</v>
      </c>
      <c r="AO531">
        <f t="shared" si="33"/>
        <v>692408.22</v>
      </c>
      <c r="AP531">
        <f t="shared" si="34"/>
        <v>12221.769999999999</v>
      </c>
      <c r="AQ531" s="3">
        <f t="shared" si="35"/>
        <v>1202161.8999999999</v>
      </c>
    </row>
    <row r="532" spans="1:43" x14ac:dyDescent="0.25">
      <c r="A532" s="2">
        <v>3</v>
      </c>
      <c r="B532" s="2">
        <v>2022</v>
      </c>
      <c r="C532" s="2">
        <v>2</v>
      </c>
      <c r="D532" s="4">
        <v>150888.85</v>
      </c>
      <c r="E532" s="4">
        <v>235792.95</v>
      </c>
      <c r="F532" s="4">
        <v>121377.41</v>
      </c>
      <c r="G532" s="4">
        <v>1010.04</v>
      </c>
      <c r="H532" s="4">
        <v>8669.9599999999991</v>
      </c>
      <c r="I532" s="2">
        <v>84.48</v>
      </c>
      <c r="J532" s="2">
        <v>0</v>
      </c>
      <c r="K532" s="4">
        <v>9907.01</v>
      </c>
      <c r="L532" s="4">
        <v>2723.64</v>
      </c>
      <c r="M532" s="2">
        <v>0</v>
      </c>
      <c r="N532" s="2">
        <v>0</v>
      </c>
      <c r="O532" s="4">
        <v>2793.56</v>
      </c>
      <c r="P532" s="4">
        <v>34963.67</v>
      </c>
      <c r="Q532" s="4">
        <v>37861.79</v>
      </c>
      <c r="R532" s="4">
        <v>17959.39</v>
      </c>
      <c r="S532" s="4">
        <v>3840.59</v>
      </c>
      <c r="T532" s="2">
        <v>0</v>
      </c>
      <c r="U532" s="2">
        <v>0</v>
      </c>
      <c r="V532" s="2">
        <v>0</v>
      </c>
      <c r="W532" s="2">
        <v>0</v>
      </c>
      <c r="X532" s="2">
        <v>755.22</v>
      </c>
      <c r="Y532" s="4">
        <v>24138.03</v>
      </c>
      <c r="Z532" s="4">
        <v>172338.99</v>
      </c>
      <c r="AA532" s="4">
        <v>195874.56</v>
      </c>
      <c r="AB532" s="4">
        <v>97441.25</v>
      </c>
      <c r="AC532" s="4">
        <v>80887.179999999993</v>
      </c>
      <c r="AD532" s="4">
        <v>82423.31</v>
      </c>
      <c r="AE532" s="2">
        <v>0</v>
      </c>
      <c r="AF532" s="4">
        <v>11005.3</v>
      </c>
      <c r="AG532" s="2">
        <v>0</v>
      </c>
      <c r="AH532" s="2">
        <v>0</v>
      </c>
      <c r="AI532" s="2">
        <v>0</v>
      </c>
      <c r="AJ532" s="2">
        <v>0</v>
      </c>
      <c r="AK532" s="2">
        <v>0</v>
      </c>
      <c r="AL532" s="2">
        <v>323.41000000000003</v>
      </c>
      <c r="AM532" s="2">
        <v>0</v>
      </c>
      <c r="AN532" s="3">
        <f t="shared" si="32"/>
        <v>530454.34000000008</v>
      </c>
      <c r="AO532">
        <f t="shared" si="33"/>
        <v>751277.54</v>
      </c>
      <c r="AP532">
        <f t="shared" si="34"/>
        <v>11328.71</v>
      </c>
      <c r="AQ532" s="3">
        <f t="shared" si="35"/>
        <v>1293060.5900000001</v>
      </c>
    </row>
    <row r="533" spans="1:43" x14ac:dyDescent="0.25">
      <c r="A533" s="2">
        <v>3</v>
      </c>
      <c r="B533" s="2">
        <v>2022</v>
      </c>
      <c r="C533" s="2">
        <v>3</v>
      </c>
      <c r="D533" s="4">
        <v>147022.93</v>
      </c>
      <c r="E533" s="4">
        <v>218337.22</v>
      </c>
      <c r="F533" s="4">
        <v>109929.29</v>
      </c>
      <c r="G533" s="2">
        <v>977.94</v>
      </c>
      <c r="H533" s="4">
        <v>6940.72</v>
      </c>
      <c r="I533" s="2">
        <v>99.98</v>
      </c>
      <c r="J533" s="2">
        <v>0</v>
      </c>
      <c r="K533" s="4">
        <v>6998.71</v>
      </c>
      <c r="L533" s="4">
        <v>1710.84</v>
      </c>
      <c r="M533" s="2">
        <v>0</v>
      </c>
      <c r="N533" s="2">
        <v>0</v>
      </c>
      <c r="O533" s="4">
        <v>2741.94</v>
      </c>
      <c r="P533" s="4">
        <v>32154.69</v>
      </c>
      <c r="Q533" s="4">
        <v>35463.449999999997</v>
      </c>
      <c r="R533" s="4">
        <v>17707.650000000001</v>
      </c>
      <c r="S533" s="4">
        <v>3592.36</v>
      </c>
      <c r="T533" s="2">
        <v>0</v>
      </c>
      <c r="U533" s="2">
        <v>0</v>
      </c>
      <c r="V533" s="2">
        <v>0</v>
      </c>
      <c r="W533" s="2">
        <v>0</v>
      </c>
      <c r="X533" s="2">
        <v>807.98</v>
      </c>
      <c r="Y533" s="4">
        <v>23894.12</v>
      </c>
      <c r="Z533" s="4">
        <v>163507.57999999999</v>
      </c>
      <c r="AA533" s="4">
        <v>172627.47</v>
      </c>
      <c r="AB533" s="4">
        <v>110774.67</v>
      </c>
      <c r="AC533" s="4">
        <v>72738.95</v>
      </c>
      <c r="AD533" s="4">
        <v>82278.23</v>
      </c>
      <c r="AE533" s="2">
        <v>0</v>
      </c>
      <c r="AF533" s="4">
        <v>10658.4</v>
      </c>
      <c r="AG533" s="2">
        <v>0</v>
      </c>
      <c r="AH533" s="2">
        <v>0</v>
      </c>
      <c r="AI533" s="2">
        <v>0</v>
      </c>
      <c r="AJ533" s="2">
        <v>0</v>
      </c>
      <c r="AK533" s="2">
        <v>0</v>
      </c>
      <c r="AL533" s="2">
        <v>72.849999999999994</v>
      </c>
      <c r="AM533" s="2">
        <v>0</v>
      </c>
      <c r="AN533" s="3">
        <f t="shared" si="32"/>
        <v>492017.63</v>
      </c>
      <c r="AO533">
        <f t="shared" si="33"/>
        <v>718289.09</v>
      </c>
      <c r="AP533">
        <f t="shared" si="34"/>
        <v>10731.25</v>
      </c>
      <c r="AQ533" s="3">
        <f t="shared" si="35"/>
        <v>1221037.97</v>
      </c>
    </row>
    <row r="534" spans="1:43" x14ac:dyDescent="0.25">
      <c r="A534" s="2">
        <v>3</v>
      </c>
      <c r="B534" s="2">
        <v>2022</v>
      </c>
      <c r="C534" s="2">
        <v>4</v>
      </c>
      <c r="D534" s="4">
        <v>144704.44</v>
      </c>
      <c r="E534" s="4">
        <v>209045.78</v>
      </c>
      <c r="F534" s="4">
        <v>104019.17</v>
      </c>
      <c r="G534" s="4">
        <v>1122.28</v>
      </c>
      <c r="H534" s="4">
        <v>6278.31</v>
      </c>
      <c r="I534" s="2">
        <v>99.63</v>
      </c>
      <c r="J534" s="2">
        <v>0</v>
      </c>
      <c r="K534" s="4">
        <v>6491.44</v>
      </c>
      <c r="L534" s="4">
        <v>1466.61</v>
      </c>
      <c r="M534" s="2">
        <v>0</v>
      </c>
      <c r="N534" s="2">
        <v>0</v>
      </c>
      <c r="O534" s="4">
        <v>3589.03</v>
      </c>
      <c r="P534" s="4">
        <v>31441.84</v>
      </c>
      <c r="Q534" s="4">
        <v>34303.89</v>
      </c>
      <c r="R534" s="4">
        <v>17699.43</v>
      </c>
      <c r="S534" s="4">
        <v>3968.01</v>
      </c>
      <c r="T534" s="2">
        <v>0</v>
      </c>
      <c r="U534" s="2">
        <v>0</v>
      </c>
      <c r="V534" s="2">
        <v>0</v>
      </c>
      <c r="W534" s="2">
        <v>0</v>
      </c>
      <c r="X534" s="4">
        <v>1558.61</v>
      </c>
      <c r="Y534" s="4">
        <v>20006.98</v>
      </c>
      <c r="Z534" s="4">
        <v>155804.60999999999</v>
      </c>
      <c r="AA534" s="4">
        <v>161367.18</v>
      </c>
      <c r="AB534" s="4">
        <v>76910.86</v>
      </c>
      <c r="AC534" s="4">
        <v>69585.06</v>
      </c>
      <c r="AD534" s="4">
        <v>85450.85</v>
      </c>
      <c r="AE534" s="2">
        <v>0</v>
      </c>
      <c r="AF534" s="4">
        <v>9844.57</v>
      </c>
      <c r="AG534" s="2">
        <v>0</v>
      </c>
      <c r="AH534" s="2">
        <v>0</v>
      </c>
      <c r="AI534" s="2">
        <v>0</v>
      </c>
      <c r="AJ534" s="2">
        <v>0</v>
      </c>
      <c r="AK534" s="2">
        <v>0</v>
      </c>
      <c r="AL534" s="2">
        <v>143.94</v>
      </c>
      <c r="AM534" s="2">
        <v>0</v>
      </c>
      <c r="AN534" s="3">
        <f t="shared" si="32"/>
        <v>473227.66</v>
      </c>
      <c r="AO534">
        <f t="shared" si="33"/>
        <v>661686.35</v>
      </c>
      <c r="AP534">
        <f t="shared" si="34"/>
        <v>9988.51</v>
      </c>
      <c r="AQ534" s="3">
        <f t="shared" si="35"/>
        <v>1144902.52</v>
      </c>
    </row>
    <row r="535" spans="1:43" x14ac:dyDescent="0.25">
      <c r="A535" s="2">
        <v>3</v>
      </c>
      <c r="B535" s="2">
        <v>2022</v>
      </c>
      <c r="C535" s="2">
        <v>5</v>
      </c>
      <c r="D535" s="4">
        <v>143320.95999999999</v>
      </c>
      <c r="E535" s="4">
        <v>207566</v>
      </c>
      <c r="F535" s="4">
        <v>100161.74</v>
      </c>
      <c r="G535" s="2">
        <v>935.62</v>
      </c>
      <c r="H535" s="4">
        <v>5228.62</v>
      </c>
      <c r="I535" s="2">
        <v>87.57</v>
      </c>
      <c r="J535" s="2">
        <v>0</v>
      </c>
      <c r="K535" s="4">
        <v>4893.17</v>
      </c>
      <c r="L535" s="4">
        <v>1360.86</v>
      </c>
      <c r="M535" s="2">
        <v>0</v>
      </c>
      <c r="N535" s="2">
        <v>0</v>
      </c>
      <c r="O535" s="4">
        <v>3252.76</v>
      </c>
      <c r="P535" s="4">
        <v>30564.84</v>
      </c>
      <c r="Q535" s="4">
        <v>35376.769999999997</v>
      </c>
      <c r="R535" s="4">
        <v>20913.7</v>
      </c>
      <c r="S535" s="4">
        <v>5748.77</v>
      </c>
      <c r="T535" s="2">
        <v>0</v>
      </c>
      <c r="U535" s="2">
        <v>0</v>
      </c>
      <c r="V535" s="2">
        <v>0</v>
      </c>
      <c r="W535" s="2">
        <v>0</v>
      </c>
      <c r="X535" s="2">
        <v>771.51</v>
      </c>
      <c r="Y535" s="4">
        <v>19357.740000000002</v>
      </c>
      <c r="Z535" s="4">
        <v>157634.88</v>
      </c>
      <c r="AA535" s="4">
        <v>161628.82999999999</v>
      </c>
      <c r="AB535" s="4">
        <v>89210.48</v>
      </c>
      <c r="AC535" s="4">
        <v>72236.490000000005</v>
      </c>
      <c r="AD535" s="4">
        <v>77177.63</v>
      </c>
      <c r="AE535" s="2">
        <v>0</v>
      </c>
      <c r="AF535" s="4">
        <v>9205.75</v>
      </c>
      <c r="AG535" s="2">
        <v>0</v>
      </c>
      <c r="AH535" s="2">
        <v>0</v>
      </c>
      <c r="AI535" s="2">
        <v>0</v>
      </c>
      <c r="AJ535" s="2">
        <v>0</v>
      </c>
      <c r="AK535" s="2">
        <v>0</v>
      </c>
      <c r="AL535" s="2">
        <v>35.4</v>
      </c>
      <c r="AM535" s="2">
        <v>0</v>
      </c>
      <c r="AN535" s="3">
        <f t="shared" si="32"/>
        <v>463554.53999999992</v>
      </c>
      <c r="AO535">
        <f t="shared" si="33"/>
        <v>673874.39999999991</v>
      </c>
      <c r="AP535">
        <f t="shared" si="34"/>
        <v>9241.15</v>
      </c>
      <c r="AQ535" s="3">
        <f t="shared" si="35"/>
        <v>1146670.0899999999</v>
      </c>
    </row>
    <row r="536" spans="1:43" x14ac:dyDescent="0.25">
      <c r="A536" s="2">
        <v>3</v>
      </c>
      <c r="B536" s="2">
        <v>2022</v>
      </c>
      <c r="C536" s="2">
        <v>6</v>
      </c>
      <c r="D536" s="4">
        <v>140271.97</v>
      </c>
      <c r="E536" s="4">
        <v>200262.3</v>
      </c>
      <c r="F536" s="4">
        <v>92774.37</v>
      </c>
      <c r="G536" s="2">
        <v>860.95</v>
      </c>
      <c r="H536" s="4">
        <v>3496.45</v>
      </c>
      <c r="I536" s="2">
        <v>84.77</v>
      </c>
      <c r="J536" s="2">
        <v>0</v>
      </c>
      <c r="K536" s="4">
        <v>2896.63</v>
      </c>
      <c r="L536" s="2">
        <v>717.93</v>
      </c>
      <c r="M536" s="2">
        <v>0</v>
      </c>
      <c r="N536" s="2">
        <v>0</v>
      </c>
      <c r="O536" s="4">
        <v>2845.39</v>
      </c>
      <c r="P536" s="4">
        <v>29245.14</v>
      </c>
      <c r="Q536" s="4">
        <v>30188.75</v>
      </c>
      <c r="R536" s="4">
        <v>15279.24</v>
      </c>
      <c r="S536" s="4">
        <v>3190.57</v>
      </c>
      <c r="T536" s="2">
        <v>0</v>
      </c>
      <c r="U536" s="2">
        <v>0</v>
      </c>
      <c r="V536" s="2">
        <v>0</v>
      </c>
      <c r="W536" s="2">
        <v>0</v>
      </c>
      <c r="X536" s="2">
        <v>827.91</v>
      </c>
      <c r="Y536" s="4">
        <v>16471.900000000001</v>
      </c>
      <c r="Z536" s="4">
        <v>133267.21</v>
      </c>
      <c r="AA536" s="4">
        <v>136363.57999999999</v>
      </c>
      <c r="AB536" s="4">
        <v>79705.990000000005</v>
      </c>
      <c r="AC536" s="4">
        <v>87464.14</v>
      </c>
      <c r="AD536" s="4">
        <v>79147.19</v>
      </c>
      <c r="AE536" s="2">
        <v>0</v>
      </c>
      <c r="AF536" s="4">
        <v>8541.08</v>
      </c>
      <c r="AG536" s="2">
        <v>0</v>
      </c>
      <c r="AH536" s="2">
        <v>0</v>
      </c>
      <c r="AI536" s="2">
        <v>0</v>
      </c>
      <c r="AJ536" s="2">
        <v>0</v>
      </c>
      <c r="AK536" s="2">
        <v>0</v>
      </c>
      <c r="AL536" s="2">
        <v>0</v>
      </c>
      <c r="AM536" s="2">
        <v>0</v>
      </c>
      <c r="AN536" s="3">
        <f t="shared" si="32"/>
        <v>441365.37000000005</v>
      </c>
      <c r="AO536">
        <f t="shared" si="33"/>
        <v>613997.01</v>
      </c>
      <c r="AP536">
        <f t="shared" si="34"/>
        <v>8541.08</v>
      </c>
      <c r="AQ536" s="3">
        <f t="shared" si="35"/>
        <v>1063903.4600000002</v>
      </c>
    </row>
    <row r="537" spans="1:43" x14ac:dyDescent="0.25">
      <c r="A537" s="2">
        <v>3</v>
      </c>
      <c r="B537" s="2">
        <v>2022</v>
      </c>
      <c r="C537" s="2">
        <v>7</v>
      </c>
      <c r="D537" s="4">
        <v>150084.99</v>
      </c>
      <c r="E537" s="4">
        <v>193311.55</v>
      </c>
      <c r="F537" s="4">
        <v>79723.86</v>
      </c>
      <c r="G537" s="2">
        <v>908.58</v>
      </c>
      <c r="H537" s="4">
        <v>3154.53</v>
      </c>
      <c r="I537" s="2">
        <v>87.46</v>
      </c>
      <c r="J537" s="2">
        <v>0</v>
      </c>
      <c r="K537" s="4">
        <v>2294.4</v>
      </c>
      <c r="L537" s="2">
        <v>764.48</v>
      </c>
      <c r="M537" s="2">
        <v>0</v>
      </c>
      <c r="N537" s="2">
        <v>0</v>
      </c>
      <c r="O537" s="4">
        <v>2745.49</v>
      </c>
      <c r="P537" s="4">
        <v>28239.67</v>
      </c>
      <c r="Q537" s="4">
        <v>29279</v>
      </c>
      <c r="R537" s="4">
        <v>16762.02</v>
      </c>
      <c r="S537" s="4">
        <v>3131.78</v>
      </c>
      <c r="T537" s="2">
        <v>0</v>
      </c>
      <c r="U537" s="2">
        <v>0</v>
      </c>
      <c r="V537" s="2">
        <v>0</v>
      </c>
      <c r="W537" s="2">
        <v>0</v>
      </c>
      <c r="X537" s="2">
        <v>747.26</v>
      </c>
      <c r="Y537" s="4">
        <v>15677.35</v>
      </c>
      <c r="Z537" s="4">
        <v>126460.2</v>
      </c>
      <c r="AA537" s="4">
        <v>144053.76999999999</v>
      </c>
      <c r="AB537" s="4">
        <v>69631.97</v>
      </c>
      <c r="AC537" s="4">
        <v>104601.41</v>
      </c>
      <c r="AD537" s="4">
        <v>75233.2</v>
      </c>
      <c r="AE537" s="2">
        <v>0</v>
      </c>
      <c r="AF537" s="4">
        <v>9402.36</v>
      </c>
      <c r="AG537" s="2">
        <v>0</v>
      </c>
      <c r="AH537" s="2">
        <v>0</v>
      </c>
      <c r="AI537" s="2">
        <v>0</v>
      </c>
      <c r="AJ537" s="2">
        <v>0</v>
      </c>
      <c r="AK537" s="2">
        <v>0</v>
      </c>
      <c r="AL537" s="2">
        <v>0</v>
      </c>
      <c r="AM537" s="2">
        <v>0</v>
      </c>
      <c r="AN537" s="3">
        <f t="shared" si="32"/>
        <v>430329.85000000003</v>
      </c>
      <c r="AO537">
        <f t="shared" si="33"/>
        <v>616563.12</v>
      </c>
      <c r="AP537">
        <f t="shared" si="34"/>
        <v>9402.36</v>
      </c>
      <c r="AQ537" s="3">
        <f t="shared" si="35"/>
        <v>1056295.33</v>
      </c>
    </row>
    <row r="538" spans="1:43" x14ac:dyDescent="0.25">
      <c r="A538" s="2">
        <v>3</v>
      </c>
      <c r="B538" s="2">
        <v>2022</v>
      </c>
      <c r="C538" s="2">
        <v>8</v>
      </c>
      <c r="D538" s="4">
        <v>150167.54</v>
      </c>
      <c r="E538" s="4">
        <v>192696.66</v>
      </c>
      <c r="F538" s="4">
        <v>79127.039999999994</v>
      </c>
      <c r="G538" s="2">
        <v>932.49</v>
      </c>
      <c r="H538" s="4">
        <v>3068.82</v>
      </c>
      <c r="I538" s="2">
        <v>87.09</v>
      </c>
      <c r="J538" s="2">
        <v>0</v>
      </c>
      <c r="K538" s="4">
        <v>2167.92</v>
      </c>
      <c r="L538" s="2">
        <v>745.09</v>
      </c>
      <c r="M538" s="2">
        <v>0</v>
      </c>
      <c r="N538" s="2">
        <v>0</v>
      </c>
      <c r="O538" s="4">
        <v>2883.65</v>
      </c>
      <c r="P538" s="4">
        <v>28041.79</v>
      </c>
      <c r="Q538" s="4">
        <v>28699.73</v>
      </c>
      <c r="R538" s="4">
        <v>16251.42</v>
      </c>
      <c r="S538" s="4">
        <v>2827.93</v>
      </c>
      <c r="T538" s="4">
        <v>1843.78</v>
      </c>
      <c r="U538" s="2">
        <v>0</v>
      </c>
      <c r="V538" s="2">
        <v>0</v>
      </c>
      <c r="W538" s="2">
        <v>0</v>
      </c>
      <c r="X538" s="2">
        <v>734.99</v>
      </c>
      <c r="Y538" s="4">
        <v>15930.23</v>
      </c>
      <c r="Z538" s="4">
        <v>125749.42</v>
      </c>
      <c r="AA538" s="4">
        <v>140545.57</v>
      </c>
      <c r="AB538" s="4">
        <v>67935.55</v>
      </c>
      <c r="AC538" s="4">
        <v>81044.649999999994</v>
      </c>
      <c r="AD538" s="4">
        <v>80737.08</v>
      </c>
      <c r="AE538" s="2">
        <v>0</v>
      </c>
      <c r="AF538" s="4">
        <v>10025.91</v>
      </c>
      <c r="AG538" s="2">
        <v>0</v>
      </c>
      <c r="AH538" s="2">
        <v>0</v>
      </c>
      <c r="AI538" s="2">
        <v>0</v>
      </c>
      <c r="AJ538" s="2">
        <v>0</v>
      </c>
      <c r="AK538" s="2">
        <v>0</v>
      </c>
      <c r="AL538" s="2">
        <v>0</v>
      </c>
      <c r="AM538" s="2">
        <v>0</v>
      </c>
      <c r="AN538" s="3">
        <f t="shared" si="32"/>
        <v>428992.65</v>
      </c>
      <c r="AO538">
        <f t="shared" si="33"/>
        <v>593225.78999999992</v>
      </c>
      <c r="AP538">
        <f t="shared" si="34"/>
        <v>10025.91</v>
      </c>
      <c r="AQ538" s="3">
        <f t="shared" si="35"/>
        <v>1032244.35</v>
      </c>
    </row>
    <row r="539" spans="1:43" x14ac:dyDescent="0.25">
      <c r="A539" s="2">
        <v>3</v>
      </c>
      <c r="B539" s="2">
        <v>2022</v>
      </c>
      <c r="C539" s="2">
        <v>9</v>
      </c>
      <c r="D539" s="4">
        <v>150167.01999999999</v>
      </c>
      <c r="E539" s="4">
        <v>194260.51</v>
      </c>
      <c r="F539" s="4">
        <v>80796.350000000006</v>
      </c>
      <c r="G539" s="2">
        <v>958.86</v>
      </c>
      <c r="H539" s="4">
        <v>3110.6</v>
      </c>
      <c r="I539" s="2">
        <v>88.21</v>
      </c>
      <c r="J539" s="2">
        <v>0</v>
      </c>
      <c r="K539" s="4">
        <v>2037.85</v>
      </c>
      <c r="L539" s="2">
        <v>705.46</v>
      </c>
      <c r="M539" s="2">
        <v>0</v>
      </c>
      <c r="N539" s="2">
        <v>0</v>
      </c>
      <c r="O539" s="4">
        <v>2866.29</v>
      </c>
      <c r="P539" s="4">
        <v>28383.31</v>
      </c>
      <c r="Q539" s="4">
        <v>29401.41</v>
      </c>
      <c r="R539" s="4">
        <v>16525.080000000002</v>
      </c>
      <c r="S539" s="4">
        <v>2660.48</v>
      </c>
      <c r="T539" s="2">
        <v>0</v>
      </c>
      <c r="U539" s="2">
        <v>0</v>
      </c>
      <c r="V539" s="2">
        <v>0</v>
      </c>
      <c r="W539" s="2">
        <v>0</v>
      </c>
      <c r="X539" s="2">
        <v>751.53</v>
      </c>
      <c r="Y539" s="4">
        <v>19044.830000000002</v>
      </c>
      <c r="Z539" s="4">
        <v>127978.72</v>
      </c>
      <c r="AA539" s="4">
        <v>148131.24</v>
      </c>
      <c r="AB539" s="4">
        <v>72366.06</v>
      </c>
      <c r="AC539" s="4">
        <v>93421.38</v>
      </c>
      <c r="AD539" s="4">
        <v>69219.86</v>
      </c>
      <c r="AE539" s="2">
        <v>0</v>
      </c>
      <c r="AF539" s="4">
        <v>9126.31</v>
      </c>
      <c r="AG539" s="2">
        <v>0</v>
      </c>
      <c r="AH539" s="2">
        <v>0</v>
      </c>
      <c r="AI539" s="2">
        <v>0</v>
      </c>
      <c r="AJ539" s="2">
        <v>0</v>
      </c>
      <c r="AK539" s="2">
        <v>0</v>
      </c>
      <c r="AL539" s="2">
        <v>0</v>
      </c>
      <c r="AM539" s="2">
        <v>0</v>
      </c>
      <c r="AN539" s="3">
        <f t="shared" si="32"/>
        <v>432124.86</v>
      </c>
      <c r="AO539">
        <f t="shared" si="33"/>
        <v>610750.19000000006</v>
      </c>
      <c r="AP539">
        <f t="shared" si="34"/>
        <v>9126.31</v>
      </c>
      <c r="AQ539" s="3">
        <f t="shared" si="35"/>
        <v>1052001.3600000001</v>
      </c>
    </row>
    <row r="540" spans="1:43" x14ac:dyDescent="0.25">
      <c r="A540" s="2">
        <v>3</v>
      </c>
      <c r="B540" s="2">
        <v>2022</v>
      </c>
      <c r="C540" s="2">
        <v>10</v>
      </c>
      <c r="D540" s="4">
        <v>151976.76</v>
      </c>
      <c r="E540" s="4">
        <v>197979.11</v>
      </c>
      <c r="F540" s="4">
        <v>85010.45</v>
      </c>
      <c r="G540" s="4">
        <v>1042.57</v>
      </c>
      <c r="H540" s="4">
        <v>3641.11</v>
      </c>
      <c r="I540" s="2">
        <v>87.11</v>
      </c>
      <c r="J540" s="2">
        <v>0</v>
      </c>
      <c r="K540" s="4">
        <v>2735.94</v>
      </c>
      <c r="L540" s="2">
        <v>902.4</v>
      </c>
      <c r="M540" s="2">
        <v>0</v>
      </c>
      <c r="N540" s="2">
        <v>0</v>
      </c>
      <c r="O540" s="4">
        <v>4139.05</v>
      </c>
      <c r="P540" s="4">
        <v>28770.71</v>
      </c>
      <c r="Q540" s="4">
        <v>28370.19</v>
      </c>
      <c r="R540" s="4">
        <v>15888.48</v>
      </c>
      <c r="S540" s="4">
        <v>3161.81</v>
      </c>
      <c r="T540" s="2">
        <v>0</v>
      </c>
      <c r="U540" s="2">
        <v>0</v>
      </c>
      <c r="V540" s="2">
        <v>0</v>
      </c>
      <c r="W540" s="2">
        <v>0</v>
      </c>
      <c r="X540" s="4">
        <v>2429.15</v>
      </c>
      <c r="Y540" s="4">
        <v>18980.400000000001</v>
      </c>
      <c r="Z540" s="4">
        <v>125815.84</v>
      </c>
      <c r="AA540" s="4">
        <v>154186.75</v>
      </c>
      <c r="AB540" s="4">
        <v>101453.47</v>
      </c>
      <c r="AC540" s="4">
        <v>94601.12</v>
      </c>
      <c r="AD540" s="4">
        <v>74778.679999999993</v>
      </c>
      <c r="AE540" s="4">
        <v>1331.46</v>
      </c>
      <c r="AF540" s="4">
        <v>9815.83</v>
      </c>
      <c r="AG540" s="2">
        <v>0</v>
      </c>
      <c r="AH540" s="2">
        <v>0</v>
      </c>
      <c r="AI540" s="2">
        <v>0</v>
      </c>
      <c r="AJ540" s="2">
        <v>0</v>
      </c>
      <c r="AK540" s="2">
        <v>0</v>
      </c>
      <c r="AL540" s="2">
        <v>0</v>
      </c>
      <c r="AM540" s="2">
        <v>0</v>
      </c>
      <c r="AN540" s="3">
        <f t="shared" si="32"/>
        <v>443375.45</v>
      </c>
      <c r="AO540">
        <f t="shared" si="33"/>
        <v>652575.64999999991</v>
      </c>
      <c r="AP540">
        <f t="shared" si="34"/>
        <v>11147.29</v>
      </c>
      <c r="AQ540" s="3">
        <f t="shared" si="35"/>
        <v>1107098.3899999999</v>
      </c>
    </row>
    <row r="541" spans="1:43" x14ac:dyDescent="0.25">
      <c r="A541" s="2">
        <v>3</v>
      </c>
      <c r="B541" s="2">
        <v>2022</v>
      </c>
      <c r="C541" s="2">
        <v>11</v>
      </c>
      <c r="D541" s="4">
        <v>151987.96</v>
      </c>
      <c r="E541" s="4">
        <v>198663.88</v>
      </c>
      <c r="F541" s="4">
        <v>88379.06</v>
      </c>
      <c r="G541" s="4">
        <v>1065.6300000000001</v>
      </c>
      <c r="H541" s="4">
        <v>4836.34</v>
      </c>
      <c r="I541" s="2">
        <v>86.39</v>
      </c>
      <c r="J541" s="2">
        <v>0</v>
      </c>
      <c r="K541" s="4">
        <v>3938.37</v>
      </c>
      <c r="L541" s="4">
        <v>1385.2</v>
      </c>
      <c r="M541" s="2">
        <v>0</v>
      </c>
      <c r="N541" s="2">
        <v>0</v>
      </c>
      <c r="O541" s="4">
        <v>3255.09</v>
      </c>
      <c r="P541" s="4">
        <v>29250.48</v>
      </c>
      <c r="Q541" s="4">
        <v>29791.97</v>
      </c>
      <c r="R541" s="4">
        <v>18643.29</v>
      </c>
      <c r="S541" s="4">
        <v>3131.08</v>
      </c>
      <c r="T541" s="2">
        <v>0</v>
      </c>
      <c r="U541" s="2">
        <v>0</v>
      </c>
      <c r="V541" s="2">
        <v>0</v>
      </c>
      <c r="W541" s="2">
        <v>0</v>
      </c>
      <c r="X541" s="4">
        <v>2580.0100000000002</v>
      </c>
      <c r="Y541" s="4">
        <v>17897.849999999999</v>
      </c>
      <c r="Z541" s="4">
        <v>135568.89000000001</v>
      </c>
      <c r="AA541" s="4">
        <v>163201.44</v>
      </c>
      <c r="AB541" s="4">
        <v>75511.399999999994</v>
      </c>
      <c r="AC541" s="4">
        <v>79894.48</v>
      </c>
      <c r="AD541" s="4">
        <v>77145.210000000006</v>
      </c>
      <c r="AE541" s="2">
        <v>0</v>
      </c>
      <c r="AF541" s="4">
        <v>11157.25</v>
      </c>
      <c r="AG541" s="2">
        <v>0</v>
      </c>
      <c r="AH541" s="2">
        <v>0</v>
      </c>
      <c r="AI541" s="2">
        <v>0</v>
      </c>
      <c r="AJ541" s="2">
        <v>0</v>
      </c>
      <c r="AK541" s="2">
        <v>0</v>
      </c>
      <c r="AL541" s="2">
        <v>21.39</v>
      </c>
      <c r="AM541" s="2">
        <v>0</v>
      </c>
      <c r="AN541" s="3">
        <f t="shared" si="32"/>
        <v>450342.83</v>
      </c>
      <c r="AO541">
        <f t="shared" si="33"/>
        <v>635871.18999999994</v>
      </c>
      <c r="AP541">
        <f t="shared" si="34"/>
        <v>11178.64</v>
      </c>
      <c r="AQ541" s="3">
        <f t="shared" si="35"/>
        <v>1097392.6599999999</v>
      </c>
    </row>
    <row r="542" spans="1:43" x14ac:dyDescent="0.25">
      <c r="A542" s="2">
        <v>3</v>
      </c>
      <c r="B542" s="2">
        <v>2022</v>
      </c>
      <c r="C542" s="2">
        <v>12</v>
      </c>
      <c r="D542" s="4">
        <v>155137.48000000001</v>
      </c>
      <c r="E542" s="4">
        <v>206423.14</v>
      </c>
      <c r="F542" s="4">
        <v>96451.43</v>
      </c>
      <c r="G542" s="4">
        <v>1007.84</v>
      </c>
      <c r="H542" s="4">
        <v>6051.19</v>
      </c>
      <c r="I542" s="2">
        <v>87.14</v>
      </c>
      <c r="J542" s="2">
        <v>0</v>
      </c>
      <c r="K542" s="4">
        <v>6491.43</v>
      </c>
      <c r="L542" s="4">
        <v>1875.61</v>
      </c>
      <c r="M542" s="2">
        <v>0</v>
      </c>
      <c r="N542" s="2">
        <v>0</v>
      </c>
      <c r="O542" s="4">
        <v>2745.93</v>
      </c>
      <c r="P542" s="4">
        <v>31169.200000000001</v>
      </c>
      <c r="Q542" s="4">
        <v>31765.68</v>
      </c>
      <c r="R542" s="4">
        <v>20037.349999999999</v>
      </c>
      <c r="S542" s="4">
        <v>3604.79</v>
      </c>
      <c r="T542" s="2">
        <v>0</v>
      </c>
      <c r="U542" s="2">
        <v>0</v>
      </c>
      <c r="V542" s="2">
        <v>0</v>
      </c>
      <c r="W542" s="2">
        <v>0</v>
      </c>
      <c r="X542" s="2">
        <v>759.24</v>
      </c>
      <c r="Y542" s="4">
        <v>22029.72</v>
      </c>
      <c r="Z542" s="4">
        <v>153537.39000000001</v>
      </c>
      <c r="AA542" s="4">
        <v>178189</v>
      </c>
      <c r="AB542" s="4">
        <v>82603.14</v>
      </c>
      <c r="AC542" s="4">
        <v>85391.64</v>
      </c>
      <c r="AD542" s="4">
        <v>78701.59</v>
      </c>
      <c r="AE542" s="2">
        <v>0</v>
      </c>
      <c r="AF542" s="4">
        <v>12135.34</v>
      </c>
      <c r="AG542" s="2">
        <v>0</v>
      </c>
      <c r="AH542" s="2">
        <v>0</v>
      </c>
      <c r="AI542" s="2">
        <v>0</v>
      </c>
      <c r="AJ542" s="2">
        <v>0</v>
      </c>
      <c r="AK542" s="2">
        <v>0</v>
      </c>
      <c r="AL542" s="2">
        <v>228.11</v>
      </c>
      <c r="AM542" s="2">
        <v>0</v>
      </c>
      <c r="AN542" s="3">
        <f t="shared" si="32"/>
        <v>473525.26</v>
      </c>
      <c r="AO542">
        <f t="shared" si="33"/>
        <v>690534.67</v>
      </c>
      <c r="AP542">
        <f t="shared" si="34"/>
        <v>12363.45</v>
      </c>
      <c r="AQ542" s="3">
        <f t="shared" si="35"/>
        <v>1176423.3800000001</v>
      </c>
    </row>
    <row r="543" spans="1:43" x14ac:dyDescent="0.25">
      <c r="A543" s="2">
        <v>4</v>
      </c>
      <c r="B543" s="2">
        <v>2022</v>
      </c>
      <c r="C543" s="2">
        <v>1</v>
      </c>
      <c r="D543" s="4">
        <v>178559.34</v>
      </c>
      <c r="E543" s="4">
        <v>638931.65</v>
      </c>
      <c r="F543" s="4">
        <v>559131.68000000005</v>
      </c>
      <c r="G543" s="2">
        <v>635.15</v>
      </c>
      <c r="H543" s="4">
        <v>79994.73</v>
      </c>
      <c r="I543" s="4">
        <v>3086.38</v>
      </c>
      <c r="J543" s="2">
        <v>0</v>
      </c>
      <c r="K543" s="4">
        <v>2796.09</v>
      </c>
      <c r="L543" s="4">
        <v>1568.97</v>
      </c>
      <c r="M543" s="2">
        <v>0</v>
      </c>
      <c r="N543" s="2">
        <v>0</v>
      </c>
      <c r="O543" s="2">
        <v>963.6</v>
      </c>
      <c r="P543" s="4">
        <v>41892.300000000003</v>
      </c>
      <c r="Q543" s="4">
        <v>97110.27</v>
      </c>
      <c r="R543" s="4">
        <v>76904.27</v>
      </c>
      <c r="S543" s="4">
        <v>23294.69</v>
      </c>
      <c r="T543" s="4">
        <v>1417.24</v>
      </c>
      <c r="U543" s="4">
        <v>43171.23</v>
      </c>
      <c r="V543" s="2">
        <v>0</v>
      </c>
      <c r="W543" s="2">
        <v>0</v>
      </c>
      <c r="X543" s="2">
        <v>591.49</v>
      </c>
      <c r="Y543" s="4">
        <v>49408.11</v>
      </c>
      <c r="Z543" s="4">
        <v>416589.68</v>
      </c>
      <c r="AA543" s="4">
        <v>665754.62</v>
      </c>
      <c r="AB543" s="4">
        <v>427744.96</v>
      </c>
      <c r="AC543" s="4">
        <v>153781.44</v>
      </c>
      <c r="AD543" s="4">
        <v>468153.56</v>
      </c>
      <c r="AE543" s="2">
        <v>0</v>
      </c>
      <c r="AF543" s="4">
        <v>38997.879999999997</v>
      </c>
      <c r="AG543" s="2">
        <v>0</v>
      </c>
      <c r="AH543" s="4">
        <v>25936.63</v>
      </c>
      <c r="AI543" s="2">
        <v>0</v>
      </c>
      <c r="AJ543" s="2">
        <v>0</v>
      </c>
      <c r="AK543" s="4">
        <v>117920.28</v>
      </c>
      <c r="AL543" s="2">
        <v>0</v>
      </c>
      <c r="AM543" s="4">
        <v>7714.59</v>
      </c>
      <c r="AN543" s="3">
        <f t="shared" si="32"/>
        <v>1464703.9899999998</v>
      </c>
      <c r="AO543">
        <f t="shared" si="33"/>
        <v>2466777.46</v>
      </c>
      <c r="AP543">
        <f t="shared" si="34"/>
        <v>190569.37999999998</v>
      </c>
      <c r="AQ543" s="3">
        <f t="shared" si="35"/>
        <v>4122050.8299999996</v>
      </c>
    </row>
    <row r="544" spans="1:43" x14ac:dyDescent="0.25">
      <c r="A544" s="2">
        <v>4</v>
      </c>
      <c r="B544" s="2">
        <v>2022</v>
      </c>
      <c r="C544" s="2">
        <v>2</v>
      </c>
      <c r="D544" s="4">
        <v>183183.39</v>
      </c>
      <c r="E544" s="4">
        <v>678647.44</v>
      </c>
      <c r="F544" s="4">
        <v>596275.25</v>
      </c>
      <c r="G544" s="2">
        <v>603.36</v>
      </c>
      <c r="H544" s="4">
        <v>91642.19</v>
      </c>
      <c r="I544" s="4">
        <v>2892.35</v>
      </c>
      <c r="J544" s="2">
        <v>0</v>
      </c>
      <c r="K544" s="4">
        <v>3202.66</v>
      </c>
      <c r="L544" s="4">
        <v>1906.12</v>
      </c>
      <c r="M544" s="2">
        <v>0</v>
      </c>
      <c r="N544" s="2">
        <v>0</v>
      </c>
      <c r="O544" s="2">
        <v>999.41</v>
      </c>
      <c r="P544" s="4">
        <v>41206.839999999997</v>
      </c>
      <c r="Q544" s="4">
        <v>94620.79</v>
      </c>
      <c r="R544" s="4">
        <v>81349.820000000007</v>
      </c>
      <c r="S544" s="4">
        <v>24251.01</v>
      </c>
      <c r="T544" s="4">
        <v>1046.56</v>
      </c>
      <c r="U544" s="4">
        <v>-35825.29</v>
      </c>
      <c r="V544" s="2">
        <v>0</v>
      </c>
      <c r="W544" s="2">
        <v>0</v>
      </c>
      <c r="X544" s="2">
        <v>618.04999999999995</v>
      </c>
      <c r="Y544" s="4">
        <v>57025.64</v>
      </c>
      <c r="Z544" s="4">
        <v>398520.97</v>
      </c>
      <c r="AA544" s="4">
        <v>692290.82</v>
      </c>
      <c r="AB544" s="4">
        <v>399144.91</v>
      </c>
      <c r="AC544" s="4">
        <v>132249.81</v>
      </c>
      <c r="AD544" s="4">
        <v>548306.78</v>
      </c>
      <c r="AE544" s="2">
        <v>981.65</v>
      </c>
      <c r="AF544" s="4">
        <v>36115.019999999997</v>
      </c>
      <c r="AG544" s="2">
        <v>0</v>
      </c>
      <c r="AH544" s="4">
        <v>29935.5</v>
      </c>
      <c r="AI544" s="2">
        <v>0</v>
      </c>
      <c r="AJ544" s="2">
        <v>0</v>
      </c>
      <c r="AK544" s="4">
        <v>116651.85</v>
      </c>
      <c r="AL544" s="2">
        <v>0</v>
      </c>
      <c r="AM544" s="2">
        <v>0</v>
      </c>
      <c r="AN544" s="3">
        <f t="shared" si="32"/>
        <v>1558352.7600000002</v>
      </c>
      <c r="AO544">
        <f t="shared" si="33"/>
        <v>2435806.12</v>
      </c>
      <c r="AP544">
        <f t="shared" si="34"/>
        <v>183684.02000000002</v>
      </c>
      <c r="AQ544" s="3">
        <f t="shared" si="35"/>
        <v>4177842.9000000004</v>
      </c>
    </row>
    <row r="545" spans="1:43" x14ac:dyDescent="0.25">
      <c r="A545" s="2">
        <v>4</v>
      </c>
      <c r="B545" s="2">
        <v>2022</v>
      </c>
      <c r="C545" s="2">
        <v>3</v>
      </c>
      <c r="D545" s="4">
        <v>176320.52</v>
      </c>
      <c r="E545" s="4">
        <v>627866.6</v>
      </c>
      <c r="F545" s="4">
        <v>545455.04</v>
      </c>
      <c r="G545" s="2">
        <v>586.48</v>
      </c>
      <c r="H545" s="4">
        <v>72764.63</v>
      </c>
      <c r="I545" s="4">
        <v>2451.9</v>
      </c>
      <c r="J545" s="2">
        <v>0</v>
      </c>
      <c r="K545" s="4">
        <v>2675.11</v>
      </c>
      <c r="L545" s="4">
        <v>1371.77</v>
      </c>
      <c r="M545" s="2">
        <v>0</v>
      </c>
      <c r="N545" s="2">
        <v>0</v>
      </c>
      <c r="O545" s="2">
        <v>938.13</v>
      </c>
      <c r="P545" s="4">
        <v>38345.879999999997</v>
      </c>
      <c r="Q545" s="4">
        <v>90091.22</v>
      </c>
      <c r="R545" s="4">
        <v>70960.59</v>
      </c>
      <c r="S545" s="4">
        <v>21409.81</v>
      </c>
      <c r="T545" s="4">
        <v>1067.3499999999999</v>
      </c>
      <c r="U545" s="4">
        <v>1575.54</v>
      </c>
      <c r="V545" s="2">
        <v>0</v>
      </c>
      <c r="W545" s="2">
        <v>0</v>
      </c>
      <c r="X545" s="2">
        <v>619.89</v>
      </c>
      <c r="Y545" s="4">
        <v>52679.81</v>
      </c>
      <c r="Z545" s="4">
        <v>399449.66</v>
      </c>
      <c r="AA545" s="4">
        <v>641129.5</v>
      </c>
      <c r="AB545" s="4">
        <v>390465.64</v>
      </c>
      <c r="AC545" s="4">
        <v>151498.62</v>
      </c>
      <c r="AD545" s="4">
        <v>463287.57</v>
      </c>
      <c r="AE545" s="2">
        <v>0</v>
      </c>
      <c r="AF545" s="4">
        <v>38308.15</v>
      </c>
      <c r="AG545" s="4">
        <v>2854.28</v>
      </c>
      <c r="AH545" s="4">
        <v>29179.09</v>
      </c>
      <c r="AI545" s="2">
        <v>0</v>
      </c>
      <c r="AJ545" s="2">
        <v>0</v>
      </c>
      <c r="AK545" s="4">
        <v>119478.23</v>
      </c>
      <c r="AL545" s="2">
        <v>0</v>
      </c>
      <c r="AM545" s="4">
        <v>13818.48</v>
      </c>
      <c r="AN545" s="3">
        <f t="shared" si="32"/>
        <v>1429492.05</v>
      </c>
      <c r="AO545">
        <f t="shared" si="33"/>
        <v>2323519.21</v>
      </c>
      <c r="AP545">
        <f t="shared" si="34"/>
        <v>203638.23</v>
      </c>
      <c r="AQ545" s="3">
        <f t="shared" si="35"/>
        <v>3956649.4899999998</v>
      </c>
    </row>
    <row r="546" spans="1:43" x14ac:dyDescent="0.25">
      <c r="A546" s="2">
        <v>4</v>
      </c>
      <c r="B546" s="2">
        <v>2022</v>
      </c>
      <c r="C546" s="2">
        <v>4</v>
      </c>
      <c r="D546" s="4">
        <v>174211.43</v>
      </c>
      <c r="E546" s="4">
        <v>609003.56000000006</v>
      </c>
      <c r="F546" s="4">
        <v>526128.17000000004</v>
      </c>
      <c r="G546" s="2">
        <v>577.16</v>
      </c>
      <c r="H546" s="4">
        <v>67454.559999999998</v>
      </c>
      <c r="I546" s="4">
        <v>2221.44</v>
      </c>
      <c r="J546" s="2">
        <v>0</v>
      </c>
      <c r="K546" s="4">
        <v>2432.61</v>
      </c>
      <c r="L546" s="2">
        <v>889.8</v>
      </c>
      <c r="M546" s="2">
        <v>0</v>
      </c>
      <c r="N546" s="2">
        <v>0</v>
      </c>
      <c r="O546" s="2">
        <v>940.67</v>
      </c>
      <c r="P546" s="4">
        <v>37991.42</v>
      </c>
      <c r="Q546" s="4">
        <v>91949.71</v>
      </c>
      <c r="R546" s="4">
        <v>76570.66</v>
      </c>
      <c r="S546" s="4">
        <v>22911.279999999999</v>
      </c>
      <c r="T546" s="4">
        <v>1015.03</v>
      </c>
      <c r="U546" s="4">
        <v>1549.79</v>
      </c>
      <c r="V546" s="2">
        <v>0</v>
      </c>
      <c r="W546" s="2">
        <v>0</v>
      </c>
      <c r="X546" s="2">
        <v>613</v>
      </c>
      <c r="Y546" s="4">
        <v>51962.18</v>
      </c>
      <c r="Z546" s="4">
        <v>397687.89</v>
      </c>
      <c r="AA546" s="4">
        <v>614567.18000000005</v>
      </c>
      <c r="AB546" s="4">
        <v>330132.37</v>
      </c>
      <c r="AC546" s="4">
        <v>147864.72</v>
      </c>
      <c r="AD546" s="4">
        <v>474619.57</v>
      </c>
      <c r="AE546" s="2">
        <v>0</v>
      </c>
      <c r="AF546" s="4">
        <v>35941.68</v>
      </c>
      <c r="AG546" s="2">
        <v>0</v>
      </c>
      <c r="AH546" s="4">
        <v>34471.160000000003</v>
      </c>
      <c r="AI546" s="2">
        <v>0</v>
      </c>
      <c r="AJ546" s="2">
        <v>0</v>
      </c>
      <c r="AK546" s="4">
        <v>121629.06</v>
      </c>
      <c r="AL546" s="2">
        <v>0</v>
      </c>
      <c r="AM546" s="4">
        <v>6586.86</v>
      </c>
      <c r="AN546" s="3">
        <f t="shared" si="32"/>
        <v>1382918.7300000002</v>
      </c>
      <c r="AO546">
        <f t="shared" si="33"/>
        <v>2250375.4700000002</v>
      </c>
      <c r="AP546">
        <f t="shared" si="34"/>
        <v>198628.75999999998</v>
      </c>
      <c r="AQ546" s="3">
        <f t="shared" si="35"/>
        <v>3831922.96</v>
      </c>
    </row>
    <row r="547" spans="1:43" x14ac:dyDescent="0.25">
      <c r="A547" s="2">
        <v>4</v>
      </c>
      <c r="B547" s="2">
        <v>2022</v>
      </c>
      <c r="C547" s="2">
        <v>5</v>
      </c>
      <c r="D547" s="4">
        <v>170696.15</v>
      </c>
      <c r="E547" s="4">
        <v>596773.05000000005</v>
      </c>
      <c r="F547" s="4">
        <v>489508.31</v>
      </c>
      <c r="G547" s="2">
        <v>584.46</v>
      </c>
      <c r="H547" s="4">
        <v>53294.78</v>
      </c>
      <c r="I547" s="4">
        <v>1744.14</v>
      </c>
      <c r="J547" s="2">
        <v>0</v>
      </c>
      <c r="K547" s="4">
        <v>2007.88</v>
      </c>
      <c r="L547" s="2">
        <v>771.66</v>
      </c>
      <c r="M547" s="2">
        <v>0</v>
      </c>
      <c r="N547" s="2">
        <v>0</v>
      </c>
      <c r="O547" s="4">
        <v>1072.6600000000001</v>
      </c>
      <c r="P547" s="4">
        <v>36436.57</v>
      </c>
      <c r="Q547" s="4">
        <v>86477.87</v>
      </c>
      <c r="R547" s="4">
        <v>70755.789999999994</v>
      </c>
      <c r="S547" s="4">
        <v>17838.53</v>
      </c>
      <c r="T547" s="4">
        <v>1039.93</v>
      </c>
      <c r="U547" s="4">
        <v>1545.63</v>
      </c>
      <c r="V547" s="2">
        <v>0</v>
      </c>
      <c r="W547" s="2">
        <v>0</v>
      </c>
      <c r="X547" s="2">
        <v>924.02</v>
      </c>
      <c r="Y547" s="4">
        <v>49147.05</v>
      </c>
      <c r="Z547" s="4">
        <v>380926.51</v>
      </c>
      <c r="AA547" s="4">
        <v>574287.01</v>
      </c>
      <c r="AB547" s="4">
        <v>298844.34999999998</v>
      </c>
      <c r="AC547" s="4">
        <v>152094.49</v>
      </c>
      <c r="AD547" s="4">
        <v>420679.62</v>
      </c>
      <c r="AE547" s="2">
        <v>0</v>
      </c>
      <c r="AF547" s="4">
        <v>52811.35</v>
      </c>
      <c r="AG547" s="2">
        <v>0</v>
      </c>
      <c r="AH547" s="4">
        <v>32569.33</v>
      </c>
      <c r="AI547" s="2">
        <v>0</v>
      </c>
      <c r="AJ547" s="2">
        <v>0</v>
      </c>
      <c r="AK547" s="4">
        <v>132687.35</v>
      </c>
      <c r="AL547" s="2">
        <v>0</v>
      </c>
      <c r="AM547" s="4">
        <v>6332.86</v>
      </c>
      <c r="AN547" s="3">
        <f t="shared" si="32"/>
        <v>1315380.4299999997</v>
      </c>
      <c r="AO547">
        <f t="shared" si="33"/>
        <v>2092070.0299999998</v>
      </c>
      <c r="AP547">
        <f t="shared" si="34"/>
        <v>224400.88999999998</v>
      </c>
      <c r="AQ547" s="3">
        <f t="shared" si="35"/>
        <v>3631851.3499999996</v>
      </c>
    </row>
    <row r="548" spans="1:43" x14ac:dyDescent="0.25">
      <c r="A548" s="2">
        <v>4</v>
      </c>
      <c r="B548" s="2">
        <v>2022</v>
      </c>
      <c r="C548" s="2">
        <v>6</v>
      </c>
      <c r="D548" s="4">
        <v>166621.85999999999</v>
      </c>
      <c r="E548" s="4">
        <v>588893.9</v>
      </c>
      <c r="F548" s="4">
        <v>448799.36</v>
      </c>
      <c r="G548" s="2">
        <v>579.66999999999996</v>
      </c>
      <c r="H548" s="4">
        <v>39342.870000000003</v>
      </c>
      <c r="I548" s="4">
        <v>1159.51</v>
      </c>
      <c r="J548" s="2">
        <v>0</v>
      </c>
      <c r="K548" s="4">
        <v>1658.92</v>
      </c>
      <c r="L548" s="2">
        <v>435.71</v>
      </c>
      <c r="M548" s="2">
        <v>0</v>
      </c>
      <c r="N548" s="2">
        <v>0</v>
      </c>
      <c r="O548" s="2">
        <v>896.05</v>
      </c>
      <c r="P548" s="4">
        <v>36419.919999999998</v>
      </c>
      <c r="Q548" s="4">
        <v>84331.46</v>
      </c>
      <c r="R548" s="4">
        <v>63053.34</v>
      </c>
      <c r="S548" s="4">
        <v>16758.73</v>
      </c>
      <c r="T548" s="4">
        <v>7247.25</v>
      </c>
      <c r="U548" s="4">
        <v>5129.91</v>
      </c>
      <c r="V548" s="2">
        <v>0</v>
      </c>
      <c r="W548" s="2">
        <v>0</v>
      </c>
      <c r="X548" s="2">
        <v>596.11</v>
      </c>
      <c r="Y548" s="4">
        <v>46149.27</v>
      </c>
      <c r="Z548" s="4">
        <v>372552.18</v>
      </c>
      <c r="AA548" s="4">
        <v>534002.05000000005</v>
      </c>
      <c r="AB548" s="4">
        <v>274380.09000000003</v>
      </c>
      <c r="AC548" s="4">
        <v>127586.55</v>
      </c>
      <c r="AD548" s="4">
        <v>494017.86</v>
      </c>
      <c r="AE548" s="2">
        <v>0</v>
      </c>
      <c r="AF548" s="4">
        <v>44302.52</v>
      </c>
      <c r="AG548" s="2">
        <v>0</v>
      </c>
      <c r="AH548" s="4">
        <v>32693.279999999999</v>
      </c>
      <c r="AI548" s="2">
        <v>0</v>
      </c>
      <c r="AJ548" s="2">
        <v>0</v>
      </c>
      <c r="AK548" s="4">
        <v>105476.24</v>
      </c>
      <c r="AL548" s="2">
        <v>0</v>
      </c>
      <c r="AM548" s="4">
        <v>5673.45</v>
      </c>
      <c r="AN548" s="3">
        <f t="shared" si="32"/>
        <v>1247491.8</v>
      </c>
      <c r="AO548">
        <f t="shared" si="33"/>
        <v>2063120.77</v>
      </c>
      <c r="AP548">
        <f t="shared" si="34"/>
        <v>188145.49</v>
      </c>
      <c r="AQ548" s="3">
        <f t="shared" si="35"/>
        <v>3498758.0600000005</v>
      </c>
    </row>
    <row r="549" spans="1:43" x14ac:dyDescent="0.25">
      <c r="A549" s="2">
        <v>4</v>
      </c>
      <c r="B549" s="2">
        <v>2022</v>
      </c>
      <c r="C549" s="2">
        <v>7</v>
      </c>
      <c r="D549" s="4">
        <v>176579.27</v>
      </c>
      <c r="E549" s="4">
        <v>585272.29</v>
      </c>
      <c r="F549" s="4">
        <v>390018.76</v>
      </c>
      <c r="G549" s="2">
        <v>573.84</v>
      </c>
      <c r="H549" s="4">
        <v>50853.27</v>
      </c>
      <c r="I549" s="4">
        <v>1762.29</v>
      </c>
      <c r="J549" s="2">
        <v>0</v>
      </c>
      <c r="K549" s="2">
        <v>895.09</v>
      </c>
      <c r="L549" s="4">
        <v>1311.06</v>
      </c>
      <c r="M549" s="2">
        <v>0</v>
      </c>
      <c r="N549" s="2">
        <v>0</v>
      </c>
      <c r="O549" s="2">
        <v>895.07</v>
      </c>
      <c r="P549" s="4">
        <v>35487.919999999998</v>
      </c>
      <c r="Q549" s="4">
        <v>83961.95</v>
      </c>
      <c r="R549" s="4">
        <v>64987.71</v>
      </c>
      <c r="S549" s="4">
        <v>15919.62</v>
      </c>
      <c r="T549" s="2">
        <v>0</v>
      </c>
      <c r="U549" s="4">
        <v>2309.02</v>
      </c>
      <c r="V549" s="2">
        <v>0</v>
      </c>
      <c r="W549" s="2">
        <v>0</v>
      </c>
      <c r="X549" s="2">
        <v>636.05999999999995</v>
      </c>
      <c r="Y549" s="4">
        <v>38714.04</v>
      </c>
      <c r="Z549" s="4">
        <v>336426.27</v>
      </c>
      <c r="AA549" s="4">
        <v>508126.25</v>
      </c>
      <c r="AB549" s="4">
        <v>287014.46999999997</v>
      </c>
      <c r="AC549" s="4">
        <v>148732.01999999999</v>
      </c>
      <c r="AD549" s="4">
        <v>466341.08</v>
      </c>
      <c r="AE549" s="2">
        <v>0</v>
      </c>
      <c r="AF549" s="4">
        <v>43592.97</v>
      </c>
      <c r="AG549" s="2">
        <v>0</v>
      </c>
      <c r="AH549" s="4">
        <v>34324.629999999997</v>
      </c>
      <c r="AI549" s="2">
        <v>0</v>
      </c>
      <c r="AJ549" s="2">
        <v>0</v>
      </c>
      <c r="AK549" s="4">
        <v>166512.06</v>
      </c>
      <c r="AL549" s="2">
        <v>0</v>
      </c>
      <c r="AM549" s="4">
        <v>5609.29</v>
      </c>
      <c r="AN549" s="3">
        <f t="shared" si="32"/>
        <v>1207265.8700000003</v>
      </c>
      <c r="AO549">
        <f t="shared" si="33"/>
        <v>1989551.4800000002</v>
      </c>
      <c r="AP549">
        <f t="shared" si="34"/>
        <v>250038.95</v>
      </c>
      <c r="AQ549" s="3">
        <f t="shared" si="35"/>
        <v>3446856.3000000007</v>
      </c>
    </row>
    <row r="550" spans="1:43" x14ac:dyDescent="0.25">
      <c r="A550" s="2">
        <v>4</v>
      </c>
      <c r="B550" s="2">
        <v>2022</v>
      </c>
      <c r="C550" s="2">
        <v>8</v>
      </c>
      <c r="D550" s="4">
        <v>176867.27</v>
      </c>
      <c r="E550" s="4">
        <v>585725.51</v>
      </c>
      <c r="F550" s="4">
        <v>387420.33</v>
      </c>
      <c r="G550" s="2">
        <v>597.75</v>
      </c>
      <c r="H550" s="4">
        <v>45683.839999999997</v>
      </c>
      <c r="I550" s="4">
        <v>1277.17</v>
      </c>
      <c r="J550" s="2">
        <v>0</v>
      </c>
      <c r="K550" s="2">
        <v>852.23</v>
      </c>
      <c r="L550" s="2">
        <v>990.05</v>
      </c>
      <c r="M550" s="2">
        <v>0</v>
      </c>
      <c r="N550" s="2">
        <v>0</v>
      </c>
      <c r="O550" s="2">
        <v>895.54</v>
      </c>
      <c r="P550" s="4">
        <v>35720.14</v>
      </c>
      <c r="Q550" s="4">
        <v>84656</v>
      </c>
      <c r="R550" s="4">
        <v>66233.53</v>
      </c>
      <c r="S550" s="4">
        <v>14248.81</v>
      </c>
      <c r="T550" s="2">
        <v>0</v>
      </c>
      <c r="U550" s="4">
        <v>1532.72</v>
      </c>
      <c r="V550" s="2">
        <v>0</v>
      </c>
      <c r="W550" s="2">
        <v>0</v>
      </c>
      <c r="X550" s="2">
        <v>630.85</v>
      </c>
      <c r="Y550" s="4">
        <v>38167.24</v>
      </c>
      <c r="Z550" s="4">
        <v>334538.46999999997</v>
      </c>
      <c r="AA550" s="4">
        <v>503075.97</v>
      </c>
      <c r="AB550" s="4">
        <v>293690.84999999998</v>
      </c>
      <c r="AC550" s="4">
        <v>151714.91</v>
      </c>
      <c r="AD550" s="4">
        <v>320924.25</v>
      </c>
      <c r="AE550" s="2">
        <v>0</v>
      </c>
      <c r="AF550" s="4">
        <v>43550.61</v>
      </c>
      <c r="AG550" s="2">
        <v>0</v>
      </c>
      <c r="AH550" s="4">
        <v>24800.15</v>
      </c>
      <c r="AI550" s="2">
        <v>0</v>
      </c>
      <c r="AJ550" s="2">
        <v>0</v>
      </c>
      <c r="AK550" s="4">
        <v>138019.1</v>
      </c>
      <c r="AL550" s="2">
        <v>0</v>
      </c>
      <c r="AM550" s="4">
        <v>5256.02</v>
      </c>
      <c r="AN550" s="3">
        <f t="shared" si="32"/>
        <v>1199414.1500000001</v>
      </c>
      <c r="AO550">
        <f t="shared" si="33"/>
        <v>1846029.28</v>
      </c>
      <c r="AP550">
        <f t="shared" si="34"/>
        <v>211625.88</v>
      </c>
      <c r="AQ550" s="3">
        <f t="shared" si="35"/>
        <v>3257069.31</v>
      </c>
    </row>
    <row r="551" spans="1:43" x14ac:dyDescent="0.25">
      <c r="A551" s="2">
        <v>4</v>
      </c>
      <c r="B551" s="2">
        <v>2022</v>
      </c>
      <c r="C551" s="2">
        <v>9</v>
      </c>
      <c r="D551" s="4">
        <v>175396.24</v>
      </c>
      <c r="E551" s="4">
        <v>588238.29</v>
      </c>
      <c r="F551" s="4">
        <v>388101.94</v>
      </c>
      <c r="G551" s="2">
        <v>606.74</v>
      </c>
      <c r="H551" s="4">
        <v>43566.25</v>
      </c>
      <c r="I551" s="4">
        <v>1301.3</v>
      </c>
      <c r="J551" s="2">
        <v>0</v>
      </c>
      <c r="K551" s="2">
        <v>859.55</v>
      </c>
      <c r="L551" s="2">
        <v>869.14</v>
      </c>
      <c r="M551" s="2">
        <v>0</v>
      </c>
      <c r="N551" s="2">
        <v>0</v>
      </c>
      <c r="O551" s="2">
        <v>904.72</v>
      </c>
      <c r="P551" s="4">
        <v>36207.69</v>
      </c>
      <c r="Q551" s="4">
        <v>89526.87</v>
      </c>
      <c r="R551" s="4">
        <v>67248.17</v>
      </c>
      <c r="S551" s="4">
        <v>16004.46</v>
      </c>
      <c r="T551" s="2">
        <v>0</v>
      </c>
      <c r="U551" s="4">
        <v>1548.03</v>
      </c>
      <c r="V551" s="2">
        <v>0</v>
      </c>
      <c r="W551" s="2">
        <v>0</v>
      </c>
      <c r="X551" s="2">
        <v>658.87</v>
      </c>
      <c r="Y551" s="4">
        <v>38550.86</v>
      </c>
      <c r="Z551" s="4">
        <v>342408.33</v>
      </c>
      <c r="AA551" s="4">
        <v>515165.97</v>
      </c>
      <c r="AB551" s="4">
        <v>287794.46000000002</v>
      </c>
      <c r="AC551" s="4">
        <v>149790.85</v>
      </c>
      <c r="AD551" s="4">
        <v>420982.87</v>
      </c>
      <c r="AE551" s="2">
        <v>0</v>
      </c>
      <c r="AF551" s="4">
        <v>33897.24</v>
      </c>
      <c r="AG551" s="2">
        <v>0</v>
      </c>
      <c r="AH551" s="4">
        <v>25944.39</v>
      </c>
      <c r="AI551" s="2">
        <v>0</v>
      </c>
      <c r="AJ551" s="2">
        <v>0</v>
      </c>
      <c r="AK551" s="4">
        <v>101277.1</v>
      </c>
      <c r="AL551" s="2">
        <v>0</v>
      </c>
      <c r="AM551" s="4">
        <v>5238.9799999999996</v>
      </c>
      <c r="AN551" s="3">
        <f t="shared" si="32"/>
        <v>1198939.45</v>
      </c>
      <c r="AO551">
        <f t="shared" si="33"/>
        <v>1966792.15</v>
      </c>
      <c r="AP551">
        <f t="shared" si="34"/>
        <v>166357.71000000002</v>
      </c>
      <c r="AQ551" s="3">
        <f t="shared" si="35"/>
        <v>3332089.3099999996</v>
      </c>
    </row>
    <row r="552" spans="1:43" x14ac:dyDescent="0.25">
      <c r="A552" s="2">
        <v>4</v>
      </c>
      <c r="B552" s="2">
        <v>2022</v>
      </c>
      <c r="C552" s="2">
        <v>10</v>
      </c>
      <c r="D552" s="4">
        <v>178289.83</v>
      </c>
      <c r="E552" s="4">
        <v>596410.4</v>
      </c>
      <c r="F552" s="4">
        <v>406236.63</v>
      </c>
      <c r="G552" s="2">
        <v>734.68</v>
      </c>
      <c r="H552" s="4">
        <v>58574.57</v>
      </c>
      <c r="I552" s="4">
        <v>1833.85</v>
      </c>
      <c r="J552" s="2">
        <v>0</v>
      </c>
      <c r="K552" s="4">
        <v>1238.31</v>
      </c>
      <c r="L552" s="2">
        <v>921.98</v>
      </c>
      <c r="M552" s="2">
        <v>0</v>
      </c>
      <c r="N552" s="2">
        <v>0</v>
      </c>
      <c r="O552" s="2">
        <v>900.49</v>
      </c>
      <c r="P552" s="4">
        <v>36853.71</v>
      </c>
      <c r="Q552" s="4">
        <v>86611.25</v>
      </c>
      <c r="R552" s="4">
        <v>63814.49</v>
      </c>
      <c r="S552" s="4">
        <v>12978.67</v>
      </c>
      <c r="T552" s="2">
        <v>0</v>
      </c>
      <c r="U552" s="4">
        <v>1532.28</v>
      </c>
      <c r="V552" s="2">
        <v>0</v>
      </c>
      <c r="W552" s="2">
        <v>0</v>
      </c>
      <c r="X552" s="4">
        <v>1661.43</v>
      </c>
      <c r="Y552" s="4">
        <v>40763.230000000003</v>
      </c>
      <c r="Z552" s="4">
        <v>329846.40999999997</v>
      </c>
      <c r="AA552" s="4">
        <v>503303.72</v>
      </c>
      <c r="AB552" s="4">
        <v>310575.24</v>
      </c>
      <c r="AC552" s="4">
        <v>176555.61</v>
      </c>
      <c r="AD552" s="4">
        <v>445387.41</v>
      </c>
      <c r="AE552" s="2">
        <v>0</v>
      </c>
      <c r="AF552" s="4">
        <v>42763.82</v>
      </c>
      <c r="AG552" s="2">
        <v>0</v>
      </c>
      <c r="AH552" s="4">
        <v>30936.41</v>
      </c>
      <c r="AI552" s="2">
        <v>0</v>
      </c>
      <c r="AJ552" s="2">
        <v>0</v>
      </c>
      <c r="AK552" s="4">
        <v>102300</v>
      </c>
      <c r="AL552" s="2">
        <v>0</v>
      </c>
      <c r="AM552" s="4">
        <v>5698.08</v>
      </c>
      <c r="AN552" s="3">
        <f t="shared" si="32"/>
        <v>1244240.25</v>
      </c>
      <c r="AO552">
        <f t="shared" si="33"/>
        <v>2010783.9399999997</v>
      </c>
      <c r="AP552">
        <f t="shared" si="34"/>
        <v>181698.30999999997</v>
      </c>
      <c r="AQ552" s="3">
        <f t="shared" si="35"/>
        <v>3436722.4999999995</v>
      </c>
    </row>
    <row r="553" spans="1:43" x14ac:dyDescent="0.25">
      <c r="A553" s="2">
        <v>4</v>
      </c>
      <c r="B553" s="2">
        <v>2022</v>
      </c>
      <c r="C553" s="2">
        <v>11</v>
      </c>
      <c r="D553" s="4">
        <v>178265.42</v>
      </c>
      <c r="E553" s="4">
        <v>595571.03</v>
      </c>
      <c r="F553" s="4">
        <v>428599.74</v>
      </c>
      <c r="G553" s="2">
        <v>627.14</v>
      </c>
      <c r="H553" s="4">
        <v>72630.570000000007</v>
      </c>
      <c r="I553" s="4">
        <v>2523.6799999999998</v>
      </c>
      <c r="J553" s="2">
        <v>0</v>
      </c>
      <c r="K553" s="4">
        <v>1581.79</v>
      </c>
      <c r="L553" s="4">
        <v>1157.29</v>
      </c>
      <c r="M553" s="2">
        <v>0</v>
      </c>
      <c r="N553" s="2">
        <v>0</v>
      </c>
      <c r="O553" s="2">
        <v>910.05</v>
      </c>
      <c r="P553" s="4">
        <v>36829.230000000003</v>
      </c>
      <c r="Q553" s="4">
        <v>88720.4</v>
      </c>
      <c r="R553" s="4">
        <v>73407.59</v>
      </c>
      <c r="S553" s="4">
        <v>14736.54</v>
      </c>
      <c r="T553" s="2">
        <v>0</v>
      </c>
      <c r="U553" s="4">
        <v>2933.33</v>
      </c>
      <c r="V553" s="2">
        <v>0</v>
      </c>
      <c r="W553" s="2">
        <v>0</v>
      </c>
      <c r="X553" s="2">
        <v>708.97</v>
      </c>
      <c r="Y553" s="4">
        <v>39826.080000000002</v>
      </c>
      <c r="Z553" s="4">
        <v>332351.93</v>
      </c>
      <c r="AA553" s="4">
        <v>544567.56999999995</v>
      </c>
      <c r="AB553" s="4">
        <v>340341.78</v>
      </c>
      <c r="AC553" s="4">
        <v>107424.3</v>
      </c>
      <c r="AD553" s="4">
        <v>437866.75</v>
      </c>
      <c r="AE553" s="2">
        <v>0</v>
      </c>
      <c r="AF553" s="4">
        <v>36106.19</v>
      </c>
      <c r="AG553" s="2">
        <v>0</v>
      </c>
      <c r="AH553" s="4">
        <v>25179.599999999999</v>
      </c>
      <c r="AI553" s="2">
        <v>0</v>
      </c>
      <c r="AJ553" s="2">
        <v>0</v>
      </c>
      <c r="AK553" s="4">
        <v>102300</v>
      </c>
      <c r="AL553" s="2">
        <v>0</v>
      </c>
      <c r="AM553" s="4">
        <v>5572.3</v>
      </c>
      <c r="AN553" s="3">
        <f t="shared" si="32"/>
        <v>1280956.6599999999</v>
      </c>
      <c r="AO553">
        <f t="shared" si="33"/>
        <v>2020624.52</v>
      </c>
      <c r="AP553">
        <f t="shared" si="34"/>
        <v>169158.09</v>
      </c>
      <c r="AQ553" s="3">
        <f t="shared" si="35"/>
        <v>3470739.2699999996</v>
      </c>
    </row>
    <row r="554" spans="1:43" x14ac:dyDescent="0.25">
      <c r="A554" s="2">
        <v>4</v>
      </c>
      <c r="B554" s="2">
        <v>2022</v>
      </c>
      <c r="C554" s="2">
        <v>12</v>
      </c>
      <c r="D554" s="4">
        <v>182700.75</v>
      </c>
      <c r="E554" s="4">
        <v>620487.35</v>
      </c>
      <c r="F554" s="4">
        <v>479811.42</v>
      </c>
      <c r="G554" s="2">
        <v>777.69</v>
      </c>
      <c r="H554" s="4">
        <v>101701.65</v>
      </c>
      <c r="I554" s="4">
        <v>3933.4</v>
      </c>
      <c r="J554" s="2">
        <v>0</v>
      </c>
      <c r="K554" s="4">
        <v>2246.79</v>
      </c>
      <c r="L554" s="4">
        <v>1772.91</v>
      </c>
      <c r="M554" s="2">
        <v>0</v>
      </c>
      <c r="N554" s="2">
        <v>0</v>
      </c>
      <c r="O554" s="2">
        <v>898.83</v>
      </c>
      <c r="P554" s="4">
        <v>38760.11</v>
      </c>
      <c r="Q554" s="4">
        <v>97587.67</v>
      </c>
      <c r="R554" s="4">
        <v>80108.92</v>
      </c>
      <c r="S554" s="4">
        <v>17452.07</v>
      </c>
      <c r="T554" s="2">
        <v>0</v>
      </c>
      <c r="U554" s="4">
        <v>8631.9</v>
      </c>
      <c r="V554" s="2">
        <v>0</v>
      </c>
      <c r="W554" s="2">
        <v>0</v>
      </c>
      <c r="X554" s="2">
        <v>609.87</v>
      </c>
      <c r="Y554" s="4">
        <v>42476.32</v>
      </c>
      <c r="Z554" s="4">
        <v>363333.17</v>
      </c>
      <c r="AA554" s="4">
        <v>629968.06000000006</v>
      </c>
      <c r="AB554" s="4">
        <v>407702.37</v>
      </c>
      <c r="AC554" s="4">
        <v>153724.87</v>
      </c>
      <c r="AD554" s="4">
        <v>500430.38</v>
      </c>
      <c r="AE554" s="2">
        <v>0</v>
      </c>
      <c r="AF554" s="4">
        <v>42451.53</v>
      </c>
      <c r="AG554" s="2">
        <v>0</v>
      </c>
      <c r="AH554" s="4">
        <v>32553</v>
      </c>
      <c r="AI554" s="2">
        <v>0</v>
      </c>
      <c r="AJ554" s="2">
        <v>0</v>
      </c>
      <c r="AK554" s="4">
        <v>138219.35</v>
      </c>
      <c r="AL554" s="2">
        <v>0</v>
      </c>
      <c r="AM554" s="4">
        <v>7179.78</v>
      </c>
      <c r="AN554" s="3">
        <f t="shared" si="32"/>
        <v>1393431.9599999997</v>
      </c>
      <c r="AO554">
        <f t="shared" si="33"/>
        <v>2341684.54</v>
      </c>
      <c r="AP554">
        <f t="shared" si="34"/>
        <v>220403.66</v>
      </c>
      <c r="AQ554" s="3">
        <f t="shared" si="35"/>
        <v>3955520.16</v>
      </c>
    </row>
    <row r="555" spans="1:43" x14ac:dyDescent="0.25">
      <c r="A555" s="2">
        <v>5</v>
      </c>
      <c r="B555" s="2">
        <v>2022</v>
      </c>
      <c r="C555" s="2">
        <v>1</v>
      </c>
      <c r="D555" s="4">
        <v>31008.49</v>
      </c>
      <c r="E555" s="4">
        <v>66363.759999999995</v>
      </c>
      <c r="F555" s="4">
        <v>45653.2</v>
      </c>
      <c r="G555" s="2">
        <v>239.1</v>
      </c>
      <c r="H555" s="2">
        <v>224.99</v>
      </c>
      <c r="I555" s="2">
        <v>0</v>
      </c>
      <c r="J555" s="2">
        <v>0</v>
      </c>
      <c r="K555" s="2">
        <v>0</v>
      </c>
      <c r="L555" s="2">
        <v>0</v>
      </c>
      <c r="M555" s="2">
        <v>0</v>
      </c>
      <c r="N555" s="2">
        <v>0</v>
      </c>
      <c r="O555" s="2">
        <v>650.57000000000005</v>
      </c>
      <c r="P555" s="4">
        <v>7361.7</v>
      </c>
      <c r="Q555" s="4">
        <v>7139.2</v>
      </c>
      <c r="R555" s="4">
        <v>3277.08</v>
      </c>
      <c r="S555" s="4">
        <v>4900.9399999999996</v>
      </c>
      <c r="T555" s="2">
        <v>0</v>
      </c>
      <c r="U555" s="2">
        <v>0</v>
      </c>
      <c r="V555" s="2">
        <v>0</v>
      </c>
      <c r="W555" s="2">
        <v>0</v>
      </c>
      <c r="X555" s="2">
        <v>0</v>
      </c>
      <c r="Y555" s="4">
        <v>3207.47</v>
      </c>
      <c r="Z555" s="4">
        <v>33552.75</v>
      </c>
      <c r="AA555" s="4">
        <v>27087.03</v>
      </c>
      <c r="AB555" s="4">
        <v>20902.310000000001</v>
      </c>
      <c r="AC555" s="4">
        <v>13619.41</v>
      </c>
      <c r="AD555" s="4">
        <v>23059.97</v>
      </c>
      <c r="AE555" s="2">
        <v>0</v>
      </c>
      <c r="AF555" s="4">
        <v>7430.46</v>
      </c>
      <c r="AG555" s="2">
        <v>0</v>
      </c>
      <c r="AH555" s="4">
        <v>4010.57</v>
      </c>
      <c r="AI555" s="2">
        <v>0</v>
      </c>
      <c r="AJ555" s="2">
        <v>0</v>
      </c>
      <c r="AK555" s="2">
        <v>0</v>
      </c>
      <c r="AL555" s="2">
        <v>0</v>
      </c>
      <c r="AM555" s="2">
        <v>0</v>
      </c>
      <c r="AN555" s="3">
        <f t="shared" si="32"/>
        <v>143489.54</v>
      </c>
      <c r="AO555">
        <f t="shared" si="33"/>
        <v>144758.43</v>
      </c>
      <c r="AP555">
        <f t="shared" si="34"/>
        <v>11441.03</v>
      </c>
      <c r="AQ555" s="3">
        <f t="shared" si="35"/>
        <v>299689</v>
      </c>
    </row>
    <row r="556" spans="1:43" x14ac:dyDescent="0.25">
      <c r="A556" s="2">
        <v>5</v>
      </c>
      <c r="B556" s="2">
        <v>2022</v>
      </c>
      <c r="C556" s="2">
        <v>2</v>
      </c>
      <c r="D556" s="4">
        <v>32839.1</v>
      </c>
      <c r="E556" s="4">
        <v>74669.45</v>
      </c>
      <c r="F556" s="4">
        <v>51764.09</v>
      </c>
      <c r="G556" s="2">
        <v>239.1</v>
      </c>
      <c r="H556" s="2">
        <v>153.5</v>
      </c>
      <c r="I556" s="2">
        <v>0</v>
      </c>
      <c r="J556" s="2">
        <v>0</v>
      </c>
      <c r="K556" s="2">
        <v>0</v>
      </c>
      <c r="L556" s="2">
        <v>0</v>
      </c>
      <c r="M556" s="2">
        <v>0</v>
      </c>
      <c r="N556" s="2">
        <v>0</v>
      </c>
      <c r="O556" s="2">
        <v>649.25</v>
      </c>
      <c r="P556" s="4">
        <v>8947.7999999999993</v>
      </c>
      <c r="Q556" s="4">
        <v>7467.7</v>
      </c>
      <c r="R556" s="4">
        <v>5440.77</v>
      </c>
      <c r="S556" s="4">
        <v>3919.29</v>
      </c>
      <c r="T556" s="2">
        <v>0</v>
      </c>
      <c r="U556" s="2">
        <v>0</v>
      </c>
      <c r="V556" s="2">
        <v>0</v>
      </c>
      <c r="W556" s="2">
        <v>0</v>
      </c>
      <c r="X556" s="2">
        <v>0</v>
      </c>
      <c r="Y556" s="4">
        <v>3865.18</v>
      </c>
      <c r="Z556" s="4">
        <v>40859.599999999999</v>
      </c>
      <c r="AA556" s="4">
        <v>37700.68</v>
      </c>
      <c r="AB556" s="4">
        <v>27959.46</v>
      </c>
      <c r="AC556" s="4">
        <v>12877.77</v>
      </c>
      <c r="AD556" s="4">
        <v>24395.279999999999</v>
      </c>
      <c r="AE556" s="2">
        <v>0</v>
      </c>
      <c r="AF556" s="4">
        <v>7389.74</v>
      </c>
      <c r="AG556" s="2">
        <v>0</v>
      </c>
      <c r="AH556" s="4">
        <v>3829.4</v>
      </c>
      <c r="AI556" s="2">
        <v>0</v>
      </c>
      <c r="AJ556" s="2">
        <v>0</v>
      </c>
      <c r="AK556" s="2">
        <v>0</v>
      </c>
      <c r="AL556" s="2">
        <v>0</v>
      </c>
      <c r="AM556" s="2">
        <v>0</v>
      </c>
      <c r="AN556" s="3">
        <f t="shared" si="32"/>
        <v>159665.24</v>
      </c>
      <c r="AO556">
        <f t="shared" si="33"/>
        <v>174082.77999999997</v>
      </c>
      <c r="AP556">
        <f t="shared" si="34"/>
        <v>11219.14</v>
      </c>
      <c r="AQ556" s="3">
        <f t="shared" si="35"/>
        <v>344967.16</v>
      </c>
    </row>
    <row r="557" spans="1:43" x14ac:dyDescent="0.25">
      <c r="A557" s="2">
        <v>5</v>
      </c>
      <c r="B557" s="2">
        <v>2022</v>
      </c>
      <c r="C557" s="2">
        <v>3</v>
      </c>
      <c r="D557" s="4">
        <v>30514.29</v>
      </c>
      <c r="E557" s="4">
        <v>61731.86</v>
      </c>
      <c r="F557" s="4">
        <v>40829.01</v>
      </c>
      <c r="G557" s="2">
        <v>239.1</v>
      </c>
      <c r="H557" s="2">
        <v>156.43</v>
      </c>
      <c r="I557" s="2">
        <v>0</v>
      </c>
      <c r="J557" s="2">
        <v>0</v>
      </c>
      <c r="K557" s="2">
        <v>0</v>
      </c>
      <c r="L557" s="2">
        <v>0</v>
      </c>
      <c r="M557" s="2">
        <v>0</v>
      </c>
      <c r="N557" s="2">
        <v>0</v>
      </c>
      <c r="O557" s="2">
        <v>650.17999999999995</v>
      </c>
      <c r="P557" s="4">
        <v>7112.84</v>
      </c>
      <c r="Q557" s="4">
        <v>7184.54</v>
      </c>
      <c r="R557" s="4">
        <v>3716.29</v>
      </c>
      <c r="S557" s="4">
        <v>5556.94</v>
      </c>
      <c r="T557" s="2">
        <v>0</v>
      </c>
      <c r="U557" s="2">
        <v>0</v>
      </c>
      <c r="V557" s="2">
        <v>0</v>
      </c>
      <c r="W557" s="2">
        <v>0</v>
      </c>
      <c r="X557" s="2">
        <v>0</v>
      </c>
      <c r="Y557" s="4">
        <v>3346.04</v>
      </c>
      <c r="Z557" s="4">
        <v>31414.53</v>
      </c>
      <c r="AA557" s="4">
        <v>23590.97</v>
      </c>
      <c r="AB557" s="4">
        <v>14509.35</v>
      </c>
      <c r="AC557" s="4">
        <v>13236.23</v>
      </c>
      <c r="AD557" s="4">
        <v>26001.53</v>
      </c>
      <c r="AE557" s="2">
        <v>0</v>
      </c>
      <c r="AF557" s="4">
        <v>6741.26</v>
      </c>
      <c r="AG557" s="2">
        <v>0</v>
      </c>
      <c r="AH557" s="4">
        <v>3644.06</v>
      </c>
      <c r="AI557" s="2">
        <v>0</v>
      </c>
      <c r="AJ557" s="2">
        <v>0</v>
      </c>
      <c r="AK557" s="2">
        <v>0</v>
      </c>
      <c r="AL557" s="2">
        <v>0</v>
      </c>
      <c r="AM557" s="2">
        <v>0</v>
      </c>
      <c r="AN557" s="3">
        <f t="shared" si="32"/>
        <v>133470.69</v>
      </c>
      <c r="AO557">
        <f t="shared" si="33"/>
        <v>136319.44</v>
      </c>
      <c r="AP557">
        <f t="shared" si="34"/>
        <v>10385.32</v>
      </c>
      <c r="AQ557" s="3">
        <f t="shared" si="35"/>
        <v>280175.45</v>
      </c>
    </row>
    <row r="558" spans="1:43" x14ac:dyDescent="0.25">
      <c r="A558" s="2">
        <v>5</v>
      </c>
      <c r="B558" s="2">
        <v>2022</v>
      </c>
      <c r="C558" s="2">
        <v>4</v>
      </c>
      <c r="D558" s="4">
        <v>29335.040000000001</v>
      </c>
      <c r="E558" s="4">
        <v>58940.04</v>
      </c>
      <c r="F558" s="4">
        <v>38874.089999999997</v>
      </c>
      <c r="G558" s="2">
        <v>239.1</v>
      </c>
      <c r="H558" s="2">
        <v>217.56</v>
      </c>
      <c r="I558" s="2">
        <v>0</v>
      </c>
      <c r="J558" s="2">
        <v>0</v>
      </c>
      <c r="K558" s="2">
        <v>0</v>
      </c>
      <c r="L558" s="2">
        <v>0</v>
      </c>
      <c r="M558" s="2">
        <v>0</v>
      </c>
      <c r="N558" s="2">
        <v>0</v>
      </c>
      <c r="O558" s="2">
        <v>644.39</v>
      </c>
      <c r="P558" s="4">
        <v>7040.35</v>
      </c>
      <c r="Q558" s="4">
        <v>7818.09</v>
      </c>
      <c r="R558" s="4">
        <v>3422.97</v>
      </c>
      <c r="S558" s="4">
        <v>4213.2299999999996</v>
      </c>
      <c r="T558" s="2">
        <v>0</v>
      </c>
      <c r="U558" s="2">
        <v>0</v>
      </c>
      <c r="V558" s="2">
        <v>0</v>
      </c>
      <c r="W558" s="2">
        <v>0</v>
      </c>
      <c r="X558" s="2">
        <v>0</v>
      </c>
      <c r="Y558" s="4">
        <v>3154.85</v>
      </c>
      <c r="Z558" s="4">
        <v>28552.51</v>
      </c>
      <c r="AA558" s="4">
        <v>17612.689999999999</v>
      </c>
      <c r="AB558" s="4">
        <v>11942.1</v>
      </c>
      <c r="AC558" s="4">
        <v>12119.09</v>
      </c>
      <c r="AD558" s="4">
        <v>53619.22</v>
      </c>
      <c r="AE558" s="2">
        <v>0</v>
      </c>
      <c r="AF558" s="4">
        <v>6353.74</v>
      </c>
      <c r="AG558" s="2">
        <v>0</v>
      </c>
      <c r="AH558" s="4">
        <v>3327.56</v>
      </c>
      <c r="AI558" s="2">
        <v>0</v>
      </c>
      <c r="AJ558" s="2">
        <v>0</v>
      </c>
      <c r="AK558" s="2">
        <v>0</v>
      </c>
      <c r="AL558" s="2">
        <v>0</v>
      </c>
      <c r="AM558" s="2">
        <v>0</v>
      </c>
      <c r="AN558" s="3">
        <f t="shared" si="32"/>
        <v>127605.83</v>
      </c>
      <c r="AO558">
        <f t="shared" si="33"/>
        <v>150139.49</v>
      </c>
      <c r="AP558">
        <f t="shared" si="34"/>
        <v>9681.2999999999993</v>
      </c>
      <c r="AQ558" s="3">
        <f t="shared" si="35"/>
        <v>287426.62</v>
      </c>
    </row>
    <row r="559" spans="1:43" x14ac:dyDescent="0.25">
      <c r="A559" s="2">
        <v>5</v>
      </c>
      <c r="B559" s="2">
        <v>2022</v>
      </c>
      <c r="C559" s="2">
        <v>5</v>
      </c>
      <c r="D559" s="4">
        <v>28966.400000000001</v>
      </c>
      <c r="E559" s="4">
        <v>57918.79</v>
      </c>
      <c r="F559" s="4">
        <v>37779.760000000002</v>
      </c>
      <c r="G559" s="2">
        <v>239.1</v>
      </c>
      <c r="H559" s="2">
        <v>174.15</v>
      </c>
      <c r="I559" s="2">
        <v>0</v>
      </c>
      <c r="J559" s="2">
        <v>0</v>
      </c>
      <c r="K559" s="2">
        <v>0</v>
      </c>
      <c r="L559" s="2">
        <v>0</v>
      </c>
      <c r="M559" s="2">
        <v>0</v>
      </c>
      <c r="N559" s="2">
        <v>0</v>
      </c>
      <c r="O559" s="2">
        <v>638.59</v>
      </c>
      <c r="P559" s="4">
        <v>6487.04</v>
      </c>
      <c r="Q559" s="4">
        <v>6657.96</v>
      </c>
      <c r="R559" s="4">
        <v>2621.97</v>
      </c>
      <c r="S559" s="4">
        <v>4014.78</v>
      </c>
      <c r="T559" s="2">
        <v>0</v>
      </c>
      <c r="U559" s="4">
        <v>31640.799999999999</v>
      </c>
      <c r="V559" s="2">
        <v>0</v>
      </c>
      <c r="W559" s="2">
        <v>0</v>
      </c>
      <c r="X559" s="2">
        <v>0</v>
      </c>
      <c r="Y559" s="4">
        <v>3028.6</v>
      </c>
      <c r="Z559" s="4">
        <v>26992</v>
      </c>
      <c r="AA559" s="4">
        <v>13843.89</v>
      </c>
      <c r="AB559" s="4">
        <v>7438.11</v>
      </c>
      <c r="AC559" s="4">
        <v>11982.01</v>
      </c>
      <c r="AD559" s="4">
        <v>-6512.84</v>
      </c>
      <c r="AE559" s="2">
        <v>0</v>
      </c>
      <c r="AF559" s="4">
        <v>5705.61</v>
      </c>
      <c r="AG559" s="2">
        <v>0</v>
      </c>
      <c r="AH559" s="4">
        <v>3042.53</v>
      </c>
      <c r="AI559" s="2">
        <v>0</v>
      </c>
      <c r="AJ559" s="2">
        <v>0</v>
      </c>
      <c r="AK559" s="2">
        <v>0</v>
      </c>
      <c r="AL559" s="2">
        <v>0</v>
      </c>
      <c r="AM559" s="2">
        <v>0</v>
      </c>
      <c r="AN559" s="3">
        <f t="shared" si="32"/>
        <v>125078.20000000001</v>
      </c>
      <c r="AO559">
        <f t="shared" si="33"/>
        <v>108832.90999999999</v>
      </c>
      <c r="AP559">
        <f t="shared" si="34"/>
        <v>8748.14</v>
      </c>
      <c r="AQ559" s="3">
        <f t="shared" si="35"/>
        <v>242659.25</v>
      </c>
    </row>
    <row r="560" spans="1:43" x14ac:dyDescent="0.25">
      <c r="A560" s="2">
        <v>5</v>
      </c>
      <c r="B560" s="2">
        <v>2022</v>
      </c>
      <c r="C560" s="2">
        <v>6</v>
      </c>
      <c r="D560" s="4">
        <v>28652.66</v>
      </c>
      <c r="E560" s="4">
        <v>57212.1</v>
      </c>
      <c r="F560" s="4">
        <v>37069.71</v>
      </c>
      <c r="G560" s="2">
        <v>239.1</v>
      </c>
      <c r="H560" s="2">
        <v>141.99</v>
      </c>
      <c r="I560" s="2">
        <v>0</v>
      </c>
      <c r="J560" s="2">
        <v>0</v>
      </c>
      <c r="K560" s="2">
        <v>0</v>
      </c>
      <c r="L560" s="2">
        <v>0</v>
      </c>
      <c r="M560" s="2">
        <v>0</v>
      </c>
      <c r="N560" s="2">
        <v>0</v>
      </c>
      <c r="O560" s="2">
        <v>645.57000000000005</v>
      </c>
      <c r="P560" s="4">
        <v>6273.23</v>
      </c>
      <c r="Q560" s="4">
        <v>6834.38</v>
      </c>
      <c r="R560" s="4">
        <v>1936.84</v>
      </c>
      <c r="S560" s="2">
        <v>0</v>
      </c>
      <c r="T560" s="2">
        <v>0</v>
      </c>
      <c r="U560" s="2">
        <v>0</v>
      </c>
      <c r="V560" s="2">
        <v>0</v>
      </c>
      <c r="W560" s="2">
        <v>0</v>
      </c>
      <c r="X560" s="2">
        <v>0</v>
      </c>
      <c r="Y560" s="4">
        <v>2866.07</v>
      </c>
      <c r="Z560" s="4">
        <v>26874.92</v>
      </c>
      <c r="AA560" s="4">
        <v>14744.76</v>
      </c>
      <c r="AB560" s="4">
        <v>11312.51</v>
      </c>
      <c r="AC560" s="4">
        <v>11257.81</v>
      </c>
      <c r="AD560" s="4">
        <v>24237.040000000001</v>
      </c>
      <c r="AE560" s="2">
        <v>0</v>
      </c>
      <c r="AF560" s="4">
        <v>6099.28</v>
      </c>
      <c r="AG560" s="2">
        <v>0</v>
      </c>
      <c r="AH560" s="4">
        <v>3239.11</v>
      </c>
      <c r="AI560" s="2">
        <v>0</v>
      </c>
      <c r="AJ560" s="2">
        <v>0</v>
      </c>
      <c r="AK560" s="2">
        <v>0</v>
      </c>
      <c r="AL560" s="2">
        <v>0</v>
      </c>
      <c r="AM560" s="2">
        <v>0</v>
      </c>
      <c r="AN560" s="3">
        <f t="shared" si="32"/>
        <v>123315.56000000001</v>
      </c>
      <c r="AO560">
        <f t="shared" si="33"/>
        <v>106983.13</v>
      </c>
      <c r="AP560">
        <f t="shared" si="34"/>
        <v>9338.39</v>
      </c>
      <c r="AQ560" s="3">
        <f t="shared" si="35"/>
        <v>239637.08000000002</v>
      </c>
    </row>
    <row r="561" spans="1:43" x14ac:dyDescent="0.25">
      <c r="A561" s="2">
        <v>5</v>
      </c>
      <c r="B561" s="2">
        <v>2022</v>
      </c>
      <c r="C561" s="2">
        <v>7</v>
      </c>
      <c r="D561" s="4">
        <v>30883.88</v>
      </c>
      <c r="E561" s="4">
        <v>56946.65</v>
      </c>
      <c r="F561" s="4">
        <v>30766.45</v>
      </c>
      <c r="G561" s="2">
        <v>263.01</v>
      </c>
      <c r="H561" s="2">
        <v>103.69</v>
      </c>
      <c r="I561" s="2">
        <v>0</v>
      </c>
      <c r="J561" s="2">
        <v>0</v>
      </c>
      <c r="K561" s="2">
        <v>0</v>
      </c>
      <c r="L561" s="2">
        <v>0</v>
      </c>
      <c r="M561" s="2">
        <v>0</v>
      </c>
      <c r="N561" s="2">
        <v>0</v>
      </c>
      <c r="O561" s="2">
        <v>669.18</v>
      </c>
      <c r="P561" s="4">
        <v>5915.66</v>
      </c>
      <c r="Q561" s="4">
        <v>5430.25</v>
      </c>
      <c r="R561" s="4">
        <v>1732.26</v>
      </c>
      <c r="S561" s="2">
        <v>0</v>
      </c>
      <c r="T561" s="2">
        <v>0</v>
      </c>
      <c r="U561" s="2">
        <v>0</v>
      </c>
      <c r="V561" s="2">
        <v>0</v>
      </c>
      <c r="W561" s="2">
        <v>0</v>
      </c>
      <c r="X561" s="2">
        <v>0</v>
      </c>
      <c r="Y561" s="4">
        <v>2859.43</v>
      </c>
      <c r="Z561" s="4">
        <v>23113.52</v>
      </c>
      <c r="AA561" s="4">
        <v>15348.41</v>
      </c>
      <c r="AB561" s="4">
        <v>10374.540000000001</v>
      </c>
      <c r="AC561" s="4">
        <v>11464.16</v>
      </c>
      <c r="AD561" s="4">
        <v>21012.639999999999</v>
      </c>
      <c r="AE561" s="2">
        <v>0</v>
      </c>
      <c r="AF561" s="4">
        <v>5228.24</v>
      </c>
      <c r="AG561" s="2">
        <v>0</v>
      </c>
      <c r="AH561" s="4">
        <v>2984.79</v>
      </c>
      <c r="AI561" s="2">
        <v>0</v>
      </c>
      <c r="AJ561" s="2">
        <v>0</v>
      </c>
      <c r="AK561" s="2">
        <v>0</v>
      </c>
      <c r="AL561" s="2">
        <v>0</v>
      </c>
      <c r="AM561" s="2">
        <v>0</v>
      </c>
      <c r="AN561" s="3">
        <f t="shared" si="32"/>
        <v>118963.68</v>
      </c>
      <c r="AO561">
        <f t="shared" si="33"/>
        <v>97920.05</v>
      </c>
      <c r="AP561">
        <f t="shared" si="34"/>
        <v>8213.0299999999988</v>
      </c>
      <c r="AQ561" s="3">
        <f t="shared" si="35"/>
        <v>225096.75999999998</v>
      </c>
    </row>
    <row r="562" spans="1:43" x14ac:dyDescent="0.25">
      <c r="A562" s="2">
        <v>5</v>
      </c>
      <c r="B562" s="2">
        <v>2022</v>
      </c>
      <c r="C562" s="2">
        <v>8</v>
      </c>
      <c r="D562" s="4">
        <v>30471.360000000001</v>
      </c>
      <c r="E562" s="4">
        <v>57177.41</v>
      </c>
      <c r="F562" s="4">
        <v>30902.97</v>
      </c>
      <c r="G562" s="2">
        <v>286.92</v>
      </c>
      <c r="H562" s="2">
        <v>100.48</v>
      </c>
      <c r="I562" s="2">
        <v>0</v>
      </c>
      <c r="J562" s="2">
        <v>0</v>
      </c>
      <c r="K562" s="2">
        <v>0</v>
      </c>
      <c r="L562" s="2">
        <v>0</v>
      </c>
      <c r="M562" s="2">
        <v>0</v>
      </c>
      <c r="N562" s="2">
        <v>0</v>
      </c>
      <c r="O562" s="2">
        <v>931.83</v>
      </c>
      <c r="P562" s="4">
        <v>5989.34</v>
      </c>
      <c r="Q562" s="4">
        <v>5742.07</v>
      </c>
      <c r="R562" s="4">
        <v>1739.75</v>
      </c>
      <c r="S562" s="2">
        <v>0</v>
      </c>
      <c r="T562" s="2">
        <v>0</v>
      </c>
      <c r="U562" s="2">
        <v>0</v>
      </c>
      <c r="V562" s="2">
        <v>0</v>
      </c>
      <c r="W562" s="2">
        <v>0</v>
      </c>
      <c r="X562" s="2">
        <v>0</v>
      </c>
      <c r="Y562" s="4">
        <v>2887.3</v>
      </c>
      <c r="Z562" s="4">
        <v>23336.85</v>
      </c>
      <c r="AA562" s="4">
        <v>14598.77</v>
      </c>
      <c r="AB562" s="4">
        <v>9142.81</v>
      </c>
      <c r="AC562" s="4">
        <v>12593.14</v>
      </c>
      <c r="AD562" s="4">
        <v>20130.86</v>
      </c>
      <c r="AE562" s="2">
        <v>0</v>
      </c>
      <c r="AF562" s="4">
        <v>5633.48</v>
      </c>
      <c r="AG562" s="2">
        <v>0</v>
      </c>
      <c r="AH562" s="4">
        <v>3156.82</v>
      </c>
      <c r="AI562" s="2">
        <v>0</v>
      </c>
      <c r="AJ562" s="2">
        <v>0</v>
      </c>
      <c r="AK562" s="2">
        <v>0</v>
      </c>
      <c r="AL562" s="2">
        <v>0</v>
      </c>
      <c r="AM562" s="2">
        <v>0</v>
      </c>
      <c r="AN562" s="3">
        <f t="shared" si="32"/>
        <v>118939.14</v>
      </c>
      <c r="AO562">
        <f t="shared" si="33"/>
        <v>97092.72</v>
      </c>
      <c r="AP562">
        <f t="shared" si="34"/>
        <v>8790.2999999999993</v>
      </c>
      <c r="AQ562" s="3">
        <f t="shared" si="35"/>
        <v>224822.15999999997</v>
      </c>
    </row>
    <row r="563" spans="1:43" x14ac:dyDescent="0.25">
      <c r="A563" s="2">
        <v>5</v>
      </c>
      <c r="B563" s="2">
        <v>2022</v>
      </c>
      <c r="C563" s="2">
        <v>9</v>
      </c>
      <c r="D563" s="4">
        <v>30737.07</v>
      </c>
      <c r="E563" s="4">
        <v>57624.61</v>
      </c>
      <c r="F563" s="4">
        <v>31238.25</v>
      </c>
      <c r="G563" s="2">
        <v>549.92999999999995</v>
      </c>
      <c r="H563" s="2">
        <v>99.39</v>
      </c>
      <c r="I563" s="2">
        <v>0</v>
      </c>
      <c r="J563" s="2">
        <v>0</v>
      </c>
      <c r="K563" s="2">
        <v>0</v>
      </c>
      <c r="L563" s="2">
        <v>0</v>
      </c>
      <c r="M563" s="2">
        <v>0</v>
      </c>
      <c r="N563" s="2">
        <v>0</v>
      </c>
      <c r="O563" s="2">
        <v>652.98</v>
      </c>
      <c r="P563" s="4">
        <v>6769.28</v>
      </c>
      <c r="Q563" s="4">
        <v>5743.97</v>
      </c>
      <c r="R563" s="4">
        <v>1890.67</v>
      </c>
      <c r="S563" s="2">
        <v>0</v>
      </c>
      <c r="T563" s="2">
        <v>0</v>
      </c>
      <c r="U563" s="2">
        <v>0</v>
      </c>
      <c r="V563" s="2">
        <v>0</v>
      </c>
      <c r="W563" s="2">
        <v>0</v>
      </c>
      <c r="X563" s="2">
        <v>0</v>
      </c>
      <c r="Y563" s="4">
        <v>3269.28</v>
      </c>
      <c r="Z563" s="4">
        <v>23810.54</v>
      </c>
      <c r="AA563" s="4">
        <v>15909.25</v>
      </c>
      <c r="AB563" s="4">
        <v>10712.17</v>
      </c>
      <c r="AC563" s="4">
        <v>11138.38</v>
      </c>
      <c r="AD563" s="4">
        <v>21132.55</v>
      </c>
      <c r="AE563" s="2">
        <v>0</v>
      </c>
      <c r="AF563" s="4">
        <v>5063.53</v>
      </c>
      <c r="AG563" s="2">
        <v>0</v>
      </c>
      <c r="AH563" s="4">
        <v>2768.29</v>
      </c>
      <c r="AI563" s="2">
        <v>0</v>
      </c>
      <c r="AJ563" s="2">
        <v>0</v>
      </c>
      <c r="AK563" s="2">
        <v>0</v>
      </c>
      <c r="AL563" s="2">
        <v>0</v>
      </c>
      <c r="AM563" s="2">
        <v>0</v>
      </c>
      <c r="AN563" s="3">
        <f t="shared" si="32"/>
        <v>120249.24999999999</v>
      </c>
      <c r="AO563">
        <f t="shared" si="33"/>
        <v>101029.07</v>
      </c>
      <c r="AP563">
        <f t="shared" si="34"/>
        <v>7831.82</v>
      </c>
      <c r="AQ563" s="3">
        <f t="shared" si="35"/>
        <v>229110.14</v>
      </c>
    </row>
    <row r="564" spans="1:43" x14ac:dyDescent="0.25">
      <c r="A564" s="2">
        <v>5</v>
      </c>
      <c r="B564" s="2">
        <v>2022</v>
      </c>
      <c r="C564" s="2">
        <v>10</v>
      </c>
      <c r="D564" s="4">
        <v>30900.639999999999</v>
      </c>
      <c r="E564" s="4">
        <v>58266.75</v>
      </c>
      <c r="F564" s="4">
        <v>32230.84</v>
      </c>
      <c r="G564" s="2">
        <v>286.92</v>
      </c>
      <c r="H564" s="2">
        <v>145.69999999999999</v>
      </c>
      <c r="I564" s="2">
        <v>0</v>
      </c>
      <c r="J564" s="2">
        <v>0</v>
      </c>
      <c r="K564" s="2">
        <v>0</v>
      </c>
      <c r="L564" s="2">
        <v>0</v>
      </c>
      <c r="M564" s="2">
        <v>0</v>
      </c>
      <c r="N564" s="2">
        <v>0</v>
      </c>
      <c r="O564" s="2">
        <v>666.35</v>
      </c>
      <c r="P564" s="4">
        <v>6229.89</v>
      </c>
      <c r="Q564" s="4">
        <v>6117.5</v>
      </c>
      <c r="R564" s="4">
        <v>1673.99</v>
      </c>
      <c r="S564" s="2">
        <v>0</v>
      </c>
      <c r="T564" s="2">
        <v>0</v>
      </c>
      <c r="U564" s="2">
        <v>0</v>
      </c>
      <c r="V564" s="2">
        <v>0</v>
      </c>
      <c r="W564" s="2">
        <v>0</v>
      </c>
      <c r="X564" s="2">
        <v>0</v>
      </c>
      <c r="Y564" s="4">
        <v>3417.78</v>
      </c>
      <c r="Z564" s="4">
        <v>24027.59</v>
      </c>
      <c r="AA564" s="4">
        <v>18069.13</v>
      </c>
      <c r="AB564" s="4">
        <v>11829.64</v>
      </c>
      <c r="AC564" s="4">
        <v>9079.0400000000009</v>
      </c>
      <c r="AD564" s="4">
        <v>25369.200000000001</v>
      </c>
      <c r="AE564" s="2">
        <v>0</v>
      </c>
      <c r="AF564" s="4">
        <v>6082.76</v>
      </c>
      <c r="AG564" s="2">
        <v>0</v>
      </c>
      <c r="AH564" s="4">
        <v>3111.2</v>
      </c>
      <c r="AI564" s="2">
        <v>0</v>
      </c>
      <c r="AJ564" s="2">
        <v>0</v>
      </c>
      <c r="AK564" s="2">
        <v>0</v>
      </c>
      <c r="AL564" s="2">
        <v>0</v>
      </c>
      <c r="AM564" s="2">
        <v>0</v>
      </c>
      <c r="AN564" s="3">
        <f t="shared" si="32"/>
        <v>121830.84999999999</v>
      </c>
      <c r="AO564">
        <f t="shared" si="33"/>
        <v>106480.11</v>
      </c>
      <c r="AP564">
        <f t="shared" si="34"/>
        <v>9193.9599999999991</v>
      </c>
      <c r="AQ564" s="3">
        <f t="shared" si="35"/>
        <v>237504.91999999998</v>
      </c>
    </row>
    <row r="565" spans="1:43" x14ac:dyDescent="0.25">
      <c r="A565" s="2">
        <v>5</v>
      </c>
      <c r="B565" s="2">
        <v>2022</v>
      </c>
      <c r="C565" s="2">
        <v>11</v>
      </c>
      <c r="D565" s="4">
        <v>31077.91</v>
      </c>
      <c r="E565" s="4">
        <v>59296.32</v>
      </c>
      <c r="F565" s="4">
        <v>33472.379999999997</v>
      </c>
      <c r="G565" s="2">
        <v>286.92</v>
      </c>
      <c r="H565" s="2">
        <v>124.56</v>
      </c>
      <c r="I565" s="2">
        <v>0</v>
      </c>
      <c r="J565" s="2">
        <v>0</v>
      </c>
      <c r="K565" s="2">
        <v>0</v>
      </c>
      <c r="L565" s="2">
        <v>0</v>
      </c>
      <c r="M565" s="2">
        <v>0</v>
      </c>
      <c r="N565" s="2">
        <v>0</v>
      </c>
      <c r="O565" s="2">
        <v>648.07000000000005</v>
      </c>
      <c r="P565" s="4">
        <v>6210.29</v>
      </c>
      <c r="Q565" s="4">
        <v>5949.7</v>
      </c>
      <c r="R565" s="4">
        <v>2241.23</v>
      </c>
      <c r="S565" s="2">
        <v>0</v>
      </c>
      <c r="T565" s="2">
        <v>0</v>
      </c>
      <c r="U565" s="2">
        <v>0</v>
      </c>
      <c r="V565" s="2">
        <v>0</v>
      </c>
      <c r="W565" s="2">
        <v>0</v>
      </c>
      <c r="X565" s="2">
        <v>0</v>
      </c>
      <c r="Y565" s="4">
        <v>3440.82</v>
      </c>
      <c r="Z565" s="4">
        <v>24341.38</v>
      </c>
      <c r="AA565" s="4">
        <v>20485.419999999998</v>
      </c>
      <c r="AB565" s="4">
        <v>12638.06</v>
      </c>
      <c r="AC565" s="4">
        <v>7950.17</v>
      </c>
      <c r="AD565" s="4">
        <v>24766.34</v>
      </c>
      <c r="AE565" s="2">
        <v>0</v>
      </c>
      <c r="AF565" s="4">
        <v>5188.33</v>
      </c>
      <c r="AG565" s="2">
        <v>0</v>
      </c>
      <c r="AH565" s="4">
        <v>2936.05</v>
      </c>
      <c r="AI565" s="2">
        <v>0</v>
      </c>
      <c r="AJ565" s="2">
        <v>0</v>
      </c>
      <c r="AK565" s="2">
        <v>0</v>
      </c>
      <c r="AL565" s="2">
        <v>0</v>
      </c>
      <c r="AM565" s="2">
        <v>0</v>
      </c>
      <c r="AN565" s="3">
        <f t="shared" si="32"/>
        <v>124258.08999999998</v>
      </c>
      <c r="AO565">
        <f t="shared" si="33"/>
        <v>108671.48</v>
      </c>
      <c r="AP565">
        <f t="shared" si="34"/>
        <v>8124.38</v>
      </c>
      <c r="AQ565" s="3">
        <f t="shared" si="35"/>
        <v>241053.94999999998</v>
      </c>
    </row>
    <row r="566" spans="1:43" x14ac:dyDescent="0.25">
      <c r="A566" s="2">
        <v>5</v>
      </c>
      <c r="B566" s="2">
        <v>2022</v>
      </c>
      <c r="C566" s="2">
        <v>12</v>
      </c>
      <c r="D566" s="4">
        <v>32105.15</v>
      </c>
      <c r="E566" s="4">
        <v>61749.95</v>
      </c>
      <c r="F566" s="4">
        <v>35896.879999999997</v>
      </c>
      <c r="G566" s="2">
        <v>286.92</v>
      </c>
      <c r="H566" s="2">
        <v>189.15</v>
      </c>
      <c r="I566" s="2">
        <v>0</v>
      </c>
      <c r="J566" s="2">
        <v>0</v>
      </c>
      <c r="K566" s="2">
        <v>0</v>
      </c>
      <c r="L566" s="2">
        <v>0</v>
      </c>
      <c r="M566" s="2">
        <v>0</v>
      </c>
      <c r="N566" s="2">
        <v>0</v>
      </c>
      <c r="O566" s="2">
        <v>642.69000000000005</v>
      </c>
      <c r="P566" s="4">
        <v>7356.27</v>
      </c>
      <c r="Q566" s="4">
        <v>6914.24</v>
      </c>
      <c r="R566" s="4">
        <v>2590.33</v>
      </c>
      <c r="S566" s="2">
        <v>0</v>
      </c>
      <c r="T566" s="2">
        <v>0</v>
      </c>
      <c r="U566" s="2">
        <v>0</v>
      </c>
      <c r="V566" s="2">
        <v>0</v>
      </c>
      <c r="W566" s="2">
        <v>0</v>
      </c>
      <c r="X566" s="2">
        <v>0</v>
      </c>
      <c r="Y566" s="4">
        <v>3563.13</v>
      </c>
      <c r="Z566" s="4">
        <v>28293.61</v>
      </c>
      <c r="AA566" s="4">
        <v>26838.39</v>
      </c>
      <c r="AB566" s="4">
        <v>15915.93</v>
      </c>
      <c r="AC566" s="4">
        <v>9902.23</v>
      </c>
      <c r="AD566" s="4">
        <v>27463.42</v>
      </c>
      <c r="AE566" s="2">
        <v>0</v>
      </c>
      <c r="AF566" s="4">
        <v>6068.46</v>
      </c>
      <c r="AG566" s="2">
        <v>0</v>
      </c>
      <c r="AH566" s="4">
        <v>2925.37</v>
      </c>
      <c r="AI566" s="2">
        <v>0</v>
      </c>
      <c r="AJ566" s="2">
        <v>0</v>
      </c>
      <c r="AK566" s="2">
        <v>0</v>
      </c>
      <c r="AL566" s="2">
        <v>0</v>
      </c>
      <c r="AM566" s="2">
        <v>0</v>
      </c>
      <c r="AN566" s="3">
        <f t="shared" si="32"/>
        <v>130228.05</v>
      </c>
      <c r="AO566">
        <f t="shared" si="33"/>
        <v>129480.23999999999</v>
      </c>
      <c r="AP566">
        <f t="shared" si="34"/>
        <v>8993.83</v>
      </c>
      <c r="AQ566" s="3">
        <f t="shared" si="35"/>
        <v>268702.12</v>
      </c>
    </row>
    <row r="567" spans="1:43" x14ac:dyDescent="0.25">
      <c r="A567" s="2">
        <v>6</v>
      </c>
      <c r="B567" s="2">
        <v>2022</v>
      </c>
      <c r="C567" s="2">
        <v>1</v>
      </c>
      <c r="D567" s="4">
        <v>141406.29999999999</v>
      </c>
      <c r="E567" s="4">
        <v>351408.8</v>
      </c>
      <c r="F567" s="4">
        <v>556774.26</v>
      </c>
      <c r="G567" s="2">
        <v>430.38</v>
      </c>
      <c r="H567" s="4">
        <v>4160.93</v>
      </c>
      <c r="I567" s="2">
        <v>0</v>
      </c>
      <c r="J567" s="2">
        <v>873.1</v>
      </c>
      <c r="K567" s="2">
        <v>719.46</v>
      </c>
      <c r="L567" s="4">
        <v>2020.02</v>
      </c>
      <c r="M567" s="2">
        <v>0</v>
      </c>
      <c r="N567" s="2">
        <v>0</v>
      </c>
      <c r="O567" s="4">
        <v>1357.24</v>
      </c>
      <c r="P567" s="4">
        <v>30344.21</v>
      </c>
      <c r="Q567" s="4">
        <v>53476.34</v>
      </c>
      <c r="R567" s="4">
        <v>40063.949999999997</v>
      </c>
      <c r="S567" s="4">
        <v>21743.33</v>
      </c>
      <c r="T567" s="2">
        <v>672.95</v>
      </c>
      <c r="U567" s="4">
        <v>1396.12</v>
      </c>
      <c r="V567" s="2">
        <v>0</v>
      </c>
      <c r="W567" s="2">
        <v>0</v>
      </c>
      <c r="X567" s="4">
        <v>1968.57</v>
      </c>
      <c r="Y567" s="4">
        <v>50064.44</v>
      </c>
      <c r="Z567" s="4">
        <v>310174.83</v>
      </c>
      <c r="AA567" s="4">
        <v>340352.25</v>
      </c>
      <c r="AB567" s="4">
        <v>223179.28</v>
      </c>
      <c r="AC567" s="4">
        <v>95544.67</v>
      </c>
      <c r="AD567" s="4">
        <v>300214.28999999998</v>
      </c>
      <c r="AE567" s="2">
        <v>-0.05</v>
      </c>
      <c r="AF567" s="4">
        <v>139569.9</v>
      </c>
      <c r="AG567" s="4">
        <v>2084.73</v>
      </c>
      <c r="AH567" s="4">
        <v>374544.21</v>
      </c>
      <c r="AI567" s="2">
        <v>0</v>
      </c>
      <c r="AJ567" s="2">
        <v>0</v>
      </c>
      <c r="AK567" s="4">
        <v>793080.49</v>
      </c>
      <c r="AL567" s="2">
        <v>0</v>
      </c>
      <c r="AM567" s="4">
        <v>18264.009999999998</v>
      </c>
      <c r="AN567" s="3">
        <f t="shared" si="32"/>
        <v>1057793.2499999998</v>
      </c>
      <c r="AO567">
        <f t="shared" si="33"/>
        <v>1470552.47</v>
      </c>
      <c r="AP567">
        <f t="shared" si="34"/>
        <v>1327543.29</v>
      </c>
      <c r="AQ567" s="3">
        <f t="shared" si="35"/>
        <v>3855889.01</v>
      </c>
    </row>
    <row r="568" spans="1:43" x14ac:dyDescent="0.25">
      <c r="A568" s="2">
        <v>6</v>
      </c>
      <c r="B568" s="2">
        <v>2022</v>
      </c>
      <c r="C568" s="2">
        <v>2</v>
      </c>
      <c r="D568" s="4">
        <v>142375.94</v>
      </c>
      <c r="E568" s="4">
        <v>364879.42</v>
      </c>
      <c r="F568" s="4">
        <v>615412.69999999995</v>
      </c>
      <c r="G568" s="2">
        <v>430.38</v>
      </c>
      <c r="H568" s="4">
        <v>3266.55</v>
      </c>
      <c r="I568" s="2">
        <v>0</v>
      </c>
      <c r="J568" s="4">
        <v>1884.91</v>
      </c>
      <c r="K568" s="4">
        <v>1225.1199999999999</v>
      </c>
      <c r="L568" s="4">
        <v>2755.57</v>
      </c>
      <c r="M568" s="2">
        <v>0</v>
      </c>
      <c r="N568" s="2">
        <v>0</v>
      </c>
      <c r="O568" s="4">
        <v>1359.23</v>
      </c>
      <c r="P568" s="4">
        <v>37033.72</v>
      </c>
      <c r="Q568" s="4">
        <v>61057.14</v>
      </c>
      <c r="R568" s="4">
        <v>50337.39</v>
      </c>
      <c r="S568" s="4">
        <v>31729.51</v>
      </c>
      <c r="T568" s="4">
        <v>1110.6400000000001</v>
      </c>
      <c r="U568" s="4">
        <v>-4614.21</v>
      </c>
      <c r="V568" s="2">
        <v>0</v>
      </c>
      <c r="W568" s="2">
        <v>0</v>
      </c>
      <c r="X568" s="4">
        <v>1817.8</v>
      </c>
      <c r="Y568" s="4">
        <v>63035.91</v>
      </c>
      <c r="Z568" s="4">
        <v>327559.74</v>
      </c>
      <c r="AA568" s="4">
        <v>358564.02</v>
      </c>
      <c r="AB568" s="4">
        <v>219021.58</v>
      </c>
      <c r="AC568" s="4">
        <v>78071.149999999994</v>
      </c>
      <c r="AD568" s="4">
        <v>327542.87</v>
      </c>
      <c r="AE568" s="4">
        <v>7318.42</v>
      </c>
      <c r="AF568" s="4">
        <v>118488.89</v>
      </c>
      <c r="AG568" s="4">
        <v>4483.2700000000004</v>
      </c>
      <c r="AH568" s="4">
        <v>268031.90999999997</v>
      </c>
      <c r="AI568" s="2">
        <v>0</v>
      </c>
      <c r="AJ568" s="2">
        <v>0</v>
      </c>
      <c r="AK568" s="4">
        <v>731855.23</v>
      </c>
      <c r="AL568" s="2">
        <v>0</v>
      </c>
      <c r="AM568" s="4">
        <v>15776.21</v>
      </c>
      <c r="AN568" s="3">
        <f t="shared" si="32"/>
        <v>1132230.5900000001</v>
      </c>
      <c r="AO568">
        <f t="shared" si="33"/>
        <v>1553626.4899999998</v>
      </c>
      <c r="AP568">
        <f t="shared" si="34"/>
        <v>1145953.93</v>
      </c>
      <c r="AQ568" s="3">
        <f t="shared" si="35"/>
        <v>3831811.01</v>
      </c>
    </row>
    <row r="569" spans="1:43" x14ac:dyDescent="0.25">
      <c r="A569" s="2">
        <v>6</v>
      </c>
      <c r="B569" s="2">
        <v>2022</v>
      </c>
      <c r="C569" s="2">
        <v>3</v>
      </c>
      <c r="D569" s="4">
        <v>140020.74</v>
      </c>
      <c r="E569" s="4">
        <v>344547.01</v>
      </c>
      <c r="F569" s="4">
        <v>574865.62</v>
      </c>
      <c r="G569" s="2">
        <v>454.29</v>
      </c>
      <c r="H569" s="4">
        <v>2984.07</v>
      </c>
      <c r="I569" s="2">
        <v>0</v>
      </c>
      <c r="J569" s="4">
        <v>2735.7</v>
      </c>
      <c r="K569" s="2">
        <v>892.5</v>
      </c>
      <c r="L569" s="4">
        <v>1741.72</v>
      </c>
      <c r="M569" s="2">
        <v>0</v>
      </c>
      <c r="N569" s="2">
        <v>0</v>
      </c>
      <c r="O569" s="4">
        <v>1416.79</v>
      </c>
      <c r="P569" s="4">
        <v>29138.57</v>
      </c>
      <c r="Q569" s="4">
        <v>49913.760000000002</v>
      </c>
      <c r="R569" s="4">
        <v>36984.26</v>
      </c>
      <c r="S569" s="4">
        <v>18486.28</v>
      </c>
      <c r="T569" s="4">
        <v>1510.4</v>
      </c>
      <c r="U569" s="2">
        <v>0</v>
      </c>
      <c r="V569" s="2">
        <v>0</v>
      </c>
      <c r="W569" s="2">
        <v>0</v>
      </c>
      <c r="X569" s="4">
        <v>1806.68</v>
      </c>
      <c r="Y569" s="4">
        <v>48194.239999999998</v>
      </c>
      <c r="Z569" s="4">
        <v>281959.78000000003</v>
      </c>
      <c r="AA569" s="4">
        <v>308185.15000000002</v>
      </c>
      <c r="AB569" s="4">
        <v>195464.95999999999</v>
      </c>
      <c r="AC569" s="4">
        <v>78164.94</v>
      </c>
      <c r="AD569" s="4">
        <v>349297.93</v>
      </c>
      <c r="AE569" s="2">
        <v>0</v>
      </c>
      <c r="AF569" s="4">
        <v>141366.42000000001</v>
      </c>
      <c r="AG569" s="4">
        <v>3001.27</v>
      </c>
      <c r="AH569" s="4">
        <v>345957.8</v>
      </c>
      <c r="AI569" s="2">
        <v>0</v>
      </c>
      <c r="AJ569" s="2">
        <v>0</v>
      </c>
      <c r="AK569" s="4">
        <v>740129.46</v>
      </c>
      <c r="AL569" s="2">
        <v>0</v>
      </c>
      <c r="AM569" s="4">
        <v>16379.81</v>
      </c>
      <c r="AN569" s="3">
        <f t="shared" si="32"/>
        <v>1068241.6500000001</v>
      </c>
      <c r="AO569">
        <f t="shared" si="33"/>
        <v>1400523.74</v>
      </c>
      <c r="AP569">
        <f t="shared" si="34"/>
        <v>1246834.76</v>
      </c>
      <c r="AQ569" s="3">
        <f t="shared" si="35"/>
        <v>3715600.1500000004</v>
      </c>
    </row>
    <row r="570" spans="1:43" x14ac:dyDescent="0.25">
      <c r="A570" s="2">
        <v>6</v>
      </c>
      <c r="B570" s="2">
        <v>2022</v>
      </c>
      <c r="C570" s="2">
        <v>4</v>
      </c>
      <c r="D570" s="4">
        <v>138812.85999999999</v>
      </c>
      <c r="E570" s="4">
        <v>338967.92</v>
      </c>
      <c r="F570" s="4">
        <v>556702.14</v>
      </c>
      <c r="G570" s="2">
        <v>454.29</v>
      </c>
      <c r="H570" s="4">
        <v>3322.3</v>
      </c>
      <c r="I570" s="2">
        <v>0</v>
      </c>
      <c r="J570" s="4">
        <v>1265.01</v>
      </c>
      <c r="K570" s="2">
        <v>812.71</v>
      </c>
      <c r="L570" s="4">
        <v>3894.44</v>
      </c>
      <c r="M570" s="2">
        <v>0</v>
      </c>
      <c r="N570" s="2">
        <v>0</v>
      </c>
      <c r="O570" s="4">
        <v>1770.3</v>
      </c>
      <c r="P570" s="4">
        <v>26429.23</v>
      </c>
      <c r="Q570" s="4">
        <v>47583.22</v>
      </c>
      <c r="R570" s="4">
        <v>34587.629999999997</v>
      </c>
      <c r="S570" s="4">
        <v>16650.13</v>
      </c>
      <c r="T570" s="4">
        <v>2259.7600000000002</v>
      </c>
      <c r="U570" s="4">
        <v>15388.53</v>
      </c>
      <c r="V570" s="2">
        <v>0</v>
      </c>
      <c r="W570" s="2">
        <v>0</v>
      </c>
      <c r="X570" s="4">
        <v>1867.4</v>
      </c>
      <c r="Y570" s="4">
        <v>42846.79</v>
      </c>
      <c r="Z570" s="4">
        <v>282753.81</v>
      </c>
      <c r="AA570" s="4">
        <v>301885.96000000002</v>
      </c>
      <c r="AB570" s="4">
        <v>187850.33</v>
      </c>
      <c r="AC570" s="4">
        <v>73927.47</v>
      </c>
      <c r="AD570" s="4">
        <v>319438.90999999997</v>
      </c>
      <c r="AE570" s="2">
        <v>0</v>
      </c>
      <c r="AF570" s="4">
        <v>128104.54</v>
      </c>
      <c r="AG570" s="2">
        <v>0</v>
      </c>
      <c r="AH570" s="4">
        <v>312750.77</v>
      </c>
      <c r="AI570" s="2">
        <v>0</v>
      </c>
      <c r="AJ570" s="2">
        <v>0</v>
      </c>
      <c r="AK570" s="4">
        <v>1335646.33</v>
      </c>
      <c r="AL570" s="2">
        <v>0</v>
      </c>
      <c r="AM570" s="4">
        <v>15032.58</v>
      </c>
      <c r="AN570" s="3">
        <f t="shared" si="32"/>
        <v>1044231.6699999999</v>
      </c>
      <c r="AO570">
        <f t="shared" si="33"/>
        <v>1355239.47</v>
      </c>
      <c r="AP570">
        <f t="shared" si="34"/>
        <v>1791534.2200000002</v>
      </c>
      <c r="AQ570" s="3">
        <f t="shared" si="35"/>
        <v>4191005.36</v>
      </c>
    </row>
    <row r="571" spans="1:43" x14ac:dyDescent="0.25">
      <c r="A571" s="2">
        <v>6</v>
      </c>
      <c r="B571" s="2">
        <v>2022</v>
      </c>
      <c r="C571" s="2">
        <v>5</v>
      </c>
      <c r="D571" s="4">
        <v>138397.65</v>
      </c>
      <c r="E571" s="4">
        <v>335923.74</v>
      </c>
      <c r="F571" s="4">
        <v>564335.89</v>
      </c>
      <c r="G571" s="2">
        <v>454.29</v>
      </c>
      <c r="H571" s="4">
        <v>3126.47</v>
      </c>
      <c r="I571" s="2">
        <v>0</v>
      </c>
      <c r="J571" s="4">
        <v>1684.54</v>
      </c>
      <c r="K571" s="2">
        <v>537.42999999999995</v>
      </c>
      <c r="L571" s="4">
        <v>8048.05</v>
      </c>
      <c r="M571" s="2">
        <v>0</v>
      </c>
      <c r="N571" s="2">
        <v>0</v>
      </c>
      <c r="O571" s="4">
        <v>1744.7</v>
      </c>
      <c r="P571" s="4">
        <v>24853.91</v>
      </c>
      <c r="Q571" s="4">
        <v>44085.71</v>
      </c>
      <c r="R571" s="4">
        <v>31930.86</v>
      </c>
      <c r="S571" s="4">
        <v>13267.44</v>
      </c>
      <c r="T571" s="4">
        <v>2662.19</v>
      </c>
      <c r="U571" s="4">
        <v>1393.45</v>
      </c>
      <c r="V571" s="2">
        <v>0</v>
      </c>
      <c r="W571" s="2">
        <v>0</v>
      </c>
      <c r="X571" s="4">
        <v>1831.35</v>
      </c>
      <c r="Y571" s="4">
        <v>41574.03</v>
      </c>
      <c r="Z571" s="4">
        <v>271489.28000000003</v>
      </c>
      <c r="AA571" s="4">
        <v>272911.19</v>
      </c>
      <c r="AB571" s="4">
        <v>180979.02</v>
      </c>
      <c r="AC571" s="4">
        <v>76576.81</v>
      </c>
      <c r="AD571" s="4">
        <v>331539.61</v>
      </c>
      <c r="AE571" s="2">
        <v>0</v>
      </c>
      <c r="AF571" s="4">
        <v>115268.48</v>
      </c>
      <c r="AG571" s="4">
        <v>2827.68</v>
      </c>
      <c r="AH571" s="4">
        <v>235656.98</v>
      </c>
      <c r="AI571" s="2">
        <v>0</v>
      </c>
      <c r="AJ571" s="2">
        <v>0</v>
      </c>
      <c r="AK571" s="4">
        <v>1006079.33</v>
      </c>
      <c r="AL571" s="2">
        <v>0</v>
      </c>
      <c r="AM571" s="4">
        <v>13349.69</v>
      </c>
      <c r="AN571" s="3">
        <f t="shared" si="32"/>
        <v>1052508.06</v>
      </c>
      <c r="AO571">
        <f t="shared" si="33"/>
        <v>1296839.5500000003</v>
      </c>
      <c r="AP571">
        <f t="shared" si="34"/>
        <v>1373182.16</v>
      </c>
      <c r="AQ571" s="3">
        <f t="shared" si="35"/>
        <v>3722529.7700000005</v>
      </c>
    </row>
    <row r="572" spans="1:43" x14ac:dyDescent="0.25">
      <c r="A572" s="2">
        <v>6</v>
      </c>
      <c r="B572" s="2">
        <v>2022</v>
      </c>
      <c r="C572" s="2">
        <v>6</v>
      </c>
      <c r="D572" s="4">
        <v>135742.23000000001</v>
      </c>
      <c r="E572" s="4">
        <v>327788.89</v>
      </c>
      <c r="F572" s="4">
        <v>555827.14</v>
      </c>
      <c r="G572" s="2">
        <v>454.29</v>
      </c>
      <c r="H572" s="4">
        <v>2532.65</v>
      </c>
      <c r="I572" s="2">
        <v>0</v>
      </c>
      <c r="J572" s="4">
        <v>-1481.88</v>
      </c>
      <c r="K572" s="2">
        <v>616.47</v>
      </c>
      <c r="L572" s="4">
        <v>6938.9</v>
      </c>
      <c r="M572" s="2">
        <v>0</v>
      </c>
      <c r="N572" s="2">
        <v>0</v>
      </c>
      <c r="O572" s="4">
        <v>1652.57</v>
      </c>
      <c r="P572" s="4">
        <v>23992.67</v>
      </c>
      <c r="Q572" s="4">
        <v>43496.35</v>
      </c>
      <c r="R572" s="4">
        <v>29949.39</v>
      </c>
      <c r="S572" s="4">
        <v>16891.16</v>
      </c>
      <c r="T572" s="4">
        <v>2559.09</v>
      </c>
      <c r="U572" s="4">
        <v>2627.22</v>
      </c>
      <c r="V572" s="2">
        <v>0</v>
      </c>
      <c r="W572" s="2">
        <v>0</v>
      </c>
      <c r="X572" s="4">
        <v>1802.62</v>
      </c>
      <c r="Y572" s="4">
        <v>40030.9</v>
      </c>
      <c r="Z572" s="4">
        <v>263597.65000000002</v>
      </c>
      <c r="AA572" s="4">
        <v>258872.75</v>
      </c>
      <c r="AB572" s="4">
        <v>180476.18</v>
      </c>
      <c r="AC572" s="4">
        <v>75656.75</v>
      </c>
      <c r="AD572" s="4">
        <v>305460.95</v>
      </c>
      <c r="AE572" s="2">
        <v>0</v>
      </c>
      <c r="AF572" s="4">
        <v>107991.15</v>
      </c>
      <c r="AG572" s="2">
        <v>0</v>
      </c>
      <c r="AH572" s="4">
        <v>222974.37</v>
      </c>
      <c r="AI572" s="2">
        <v>0</v>
      </c>
      <c r="AJ572" s="2">
        <v>0</v>
      </c>
      <c r="AK572" s="4">
        <v>1045709.33</v>
      </c>
      <c r="AL572" s="2">
        <v>0</v>
      </c>
      <c r="AM572" s="4">
        <v>11636.99</v>
      </c>
      <c r="AN572" s="3">
        <f t="shared" si="32"/>
        <v>1028418.6900000001</v>
      </c>
      <c r="AO572">
        <f t="shared" si="33"/>
        <v>1247066.25</v>
      </c>
      <c r="AP572">
        <f t="shared" si="34"/>
        <v>1388311.84</v>
      </c>
      <c r="AQ572" s="3">
        <f t="shared" si="35"/>
        <v>3663796.7800000003</v>
      </c>
    </row>
    <row r="573" spans="1:43" x14ac:dyDescent="0.25">
      <c r="A573" s="2">
        <v>6</v>
      </c>
      <c r="B573" s="2">
        <v>2022</v>
      </c>
      <c r="C573" s="2">
        <v>7</v>
      </c>
      <c r="D573" s="4">
        <v>171754.2</v>
      </c>
      <c r="E573" s="4">
        <v>370753.87</v>
      </c>
      <c r="F573" s="4">
        <v>426416.27</v>
      </c>
      <c r="G573" s="2">
        <v>454.29</v>
      </c>
      <c r="H573" s="4">
        <v>2812.4</v>
      </c>
      <c r="I573" s="2">
        <v>0</v>
      </c>
      <c r="J573" s="2">
        <v>842.5</v>
      </c>
      <c r="K573" s="2">
        <v>567.42999999999995</v>
      </c>
      <c r="L573" s="2">
        <v>469.45</v>
      </c>
      <c r="M573" s="4">
        <v>4154.66</v>
      </c>
      <c r="N573" s="2">
        <v>0</v>
      </c>
      <c r="O573" s="4">
        <v>1636.2</v>
      </c>
      <c r="P573" s="4">
        <v>25094.23</v>
      </c>
      <c r="Q573" s="4">
        <v>41027.29</v>
      </c>
      <c r="R573" s="4">
        <v>27987.61</v>
      </c>
      <c r="S573" s="4">
        <v>11611</v>
      </c>
      <c r="T573" s="4">
        <v>2292.12</v>
      </c>
      <c r="U573" s="4">
        <v>13721.6</v>
      </c>
      <c r="V573" s="2">
        <v>0</v>
      </c>
      <c r="W573" s="2">
        <v>0</v>
      </c>
      <c r="X573" s="4">
        <v>1948.86</v>
      </c>
      <c r="Y573" s="4">
        <v>37737.43</v>
      </c>
      <c r="Z573" s="4">
        <v>248702.49</v>
      </c>
      <c r="AA573" s="4">
        <v>259001.67</v>
      </c>
      <c r="AB573" s="4">
        <v>160675.85999999999</v>
      </c>
      <c r="AC573" s="4">
        <v>56945.84</v>
      </c>
      <c r="AD573" s="4">
        <v>331801.36</v>
      </c>
      <c r="AE573" s="2">
        <v>0</v>
      </c>
      <c r="AF573" s="4">
        <v>117885.07</v>
      </c>
      <c r="AG573" s="2">
        <v>0</v>
      </c>
      <c r="AH573" s="4">
        <v>242593.37</v>
      </c>
      <c r="AI573" s="2">
        <v>0</v>
      </c>
      <c r="AJ573" s="2">
        <v>0</v>
      </c>
      <c r="AK573" s="4">
        <v>865036.58</v>
      </c>
      <c r="AL573" s="2">
        <v>0</v>
      </c>
      <c r="AM573" s="4">
        <v>12121.58</v>
      </c>
      <c r="AN573" s="3">
        <f t="shared" si="32"/>
        <v>978225.07000000018</v>
      </c>
      <c r="AO573">
        <f t="shared" si="33"/>
        <v>1220183.56</v>
      </c>
      <c r="AP573">
        <f t="shared" si="34"/>
        <v>1237636.6000000001</v>
      </c>
      <c r="AQ573" s="3">
        <f t="shared" si="35"/>
        <v>3436045.2300000004</v>
      </c>
    </row>
    <row r="574" spans="1:43" x14ac:dyDescent="0.25">
      <c r="A574" s="2">
        <v>6</v>
      </c>
      <c r="B574" s="2">
        <v>2022</v>
      </c>
      <c r="C574" s="2">
        <v>8</v>
      </c>
      <c r="D574" s="4">
        <v>172148.82</v>
      </c>
      <c r="E574" s="4">
        <v>372373.61</v>
      </c>
      <c r="F574" s="4">
        <v>442097.54</v>
      </c>
      <c r="G574" s="2">
        <v>454.29</v>
      </c>
      <c r="H574" s="4">
        <v>2736.99</v>
      </c>
      <c r="I574" s="2">
        <v>0</v>
      </c>
      <c r="J574" s="2">
        <v>842.5</v>
      </c>
      <c r="K574" s="2">
        <v>568.03</v>
      </c>
      <c r="L574" s="2">
        <v>417.6</v>
      </c>
      <c r="M574" s="4">
        <v>1035.6400000000001</v>
      </c>
      <c r="N574" s="2">
        <v>0</v>
      </c>
      <c r="O574" s="4">
        <v>1620.5</v>
      </c>
      <c r="P574" s="4">
        <v>24243.86</v>
      </c>
      <c r="Q574" s="4">
        <v>41998.53</v>
      </c>
      <c r="R574" s="4">
        <v>24625.22</v>
      </c>
      <c r="S574" s="4">
        <v>10992.56</v>
      </c>
      <c r="T574" s="4">
        <v>2299.27</v>
      </c>
      <c r="U574" s="4">
        <v>-10514.86</v>
      </c>
      <c r="V574" s="2">
        <v>0</v>
      </c>
      <c r="W574" s="2">
        <v>0</v>
      </c>
      <c r="X574" s="4">
        <v>1766.09</v>
      </c>
      <c r="Y574" s="4">
        <v>37820.239999999998</v>
      </c>
      <c r="Z574" s="4">
        <v>249272.49</v>
      </c>
      <c r="AA574" s="4">
        <v>260295.36</v>
      </c>
      <c r="AB574" s="4">
        <v>164594.65</v>
      </c>
      <c r="AC574" s="4">
        <v>62670.239999999998</v>
      </c>
      <c r="AD574" s="4">
        <v>324604.71000000002</v>
      </c>
      <c r="AE574" s="2">
        <v>0</v>
      </c>
      <c r="AF574" s="4">
        <v>95819.5</v>
      </c>
      <c r="AG574" s="2">
        <v>198.17</v>
      </c>
      <c r="AH574" s="4">
        <v>307038.82</v>
      </c>
      <c r="AI574" s="2">
        <v>0</v>
      </c>
      <c r="AJ574" s="2">
        <v>0</v>
      </c>
      <c r="AK574" s="4">
        <v>857109.01</v>
      </c>
      <c r="AL574" s="2">
        <v>113.59</v>
      </c>
      <c r="AM574" s="4">
        <v>11400.93</v>
      </c>
      <c r="AN574" s="3">
        <f t="shared" si="32"/>
        <v>992675.02</v>
      </c>
      <c r="AO574">
        <f t="shared" si="33"/>
        <v>1196288.8600000001</v>
      </c>
      <c r="AP574">
        <f t="shared" si="34"/>
        <v>1271680.02</v>
      </c>
      <c r="AQ574" s="3">
        <f t="shared" si="35"/>
        <v>3460643.9</v>
      </c>
    </row>
    <row r="575" spans="1:43" x14ac:dyDescent="0.25">
      <c r="A575" s="2">
        <v>6</v>
      </c>
      <c r="B575" s="2">
        <v>2022</v>
      </c>
      <c r="C575" s="2">
        <v>9</v>
      </c>
      <c r="D575" s="4">
        <v>171591.87</v>
      </c>
      <c r="E575" s="4">
        <v>370478.08000000002</v>
      </c>
      <c r="F575" s="4">
        <v>447507.58</v>
      </c>
      <c r="G575" s="2">
        <v>456.21</v>
      </c>
      <c r="H575" s="4">
        <v>2828.24</v>
      </c>
      <c r="I575" s="2">
        <v>0</v>
      </c>
      <c r="J575" s="2">
        <v>842.04</v>
      </c>
      <c r="K575" s="2">
        <v>559.48</v>
      </c>
      <c r="L575" s="2">
        <v>503.04</v>
      </c>
      <c r="M575" s="4">
        <v>1086.6300000000001</v>
      </c>
      <c r="N575" s="2">
        <v>0</v>
      </c>
      <c r="O575" s="4">
        <v>1932.02</v>
      </c>
      <c r="P575" s="4">
        <v>24765.71</v>
      </c>
      <c r="Q575" s="4">
        <v>41059.61</v>
      </c>
      <c r="R575" s="4">
        <v>24935.71</v>
      </c>
      <c r="S575" s="4">
        <v>11609.24</v>
      </c>
      <c r="T575" s="4">
        <v>2509.36</v>
      </c>
      <c r="U575" s="4">
        <v>14416.63</v>
      </c>
      <c r="V575" s="2">
        <v>0</v>
      </c>
      <c r="W575" s="2">
        <v>0</v>
      </c>
      <c r="X575" s="4">
        <v>1760.25</v>
      </c>
      <c r="Y575" s="4">
        <v>40552.129999999997</v>
      </c>
      <c r="Z575" s="4">
        <v>250570.28</v>
      </c>
      <c r="AA575" s="4">
        <v>265324.15999999997</v>
      </c>
      <c r="AB575" s="4">
        <v>153486.07999999999</v>
      </c>
      <c r="AC575" s="4">
        <v>46397.34</v>
      </c>
      <c r="AD575" s="4">
        <v>341707.85</v>
      </c>
      <c r="AE575" s="2">
        <v>0</v>
      </c>
      <c r="AF575" s="4">
        <v>108272.65</v>
      </c>
      <c r="AG575" s="2">
        <v>0</v>
      </c>
      <c r="AH575" s="4">
        <v>259763.81</v>
      </c>
      <c r="AI575" s="2">
        <v>0</v>
      </c>
      <c r="AJ575" s="2">
        <v>0</v>
      </c>
      <c r="AK575" s="4">
        <v>814498.78</v>
      </c>
      <c r="AL575" s="4">
        <v>1348.13</v>
      </c>
      <c r="AM575" s="4">
        <v>10292.23</v>
      </c>
      <c r="AN575" s="3">
        <f t="shared" si="32"/>
        <v>995853.17</v>
      </c>
      <c r="AO575">
        <f t="shared" si="33"/>
        <v>1221026.3699999999</v>
      </c>
      <c r="AP575">
        <f t="shared" si="34"/>
        <v>1194175.5999999999</v>
      </c>
      <c r="AQ575" s="3">
        <f t="shared" si="35"/>
        <v>3411055.1399999997</v>
      </c>
    </row>
    <row r="576" spans="1:43" x14ac:dyDescent="0.25">
      <c r="A576" s="2">
        <v>6</v>
      </c>
      <c r="B576" s="2">
        <v>2022</v>
      </c>
      <c r="C576" s="2">
        <v>10</v>
      </c>
      <c r="D576" s="4">
        <v>173615.97</v>
      </c>
      <c r="E576" s="4">
        <v>377100.86</v>
      </c>
      <c r="F576" s="4">
        <v>473029.17</v>
      </c>
      <c r="G576" s="2">
        <v>483.14</v>
      </c>
      <c r="H576" s="4">
        <v>3360.33</v>
      </c>
      <c r="I576" s="2">
        <v>0</v>
      </c>
      <c r="J576" s="4">
        <v>1052.74</v>
      </c>
      <c r="K576" s="2">
        <v>584.25</v>
      </c>
      <c r="L576" s="2">
        <v>623.09</v>
      </c>
      <c r="M576" s="4">
        <v>1129.8599999999999</v>
      </c>
      <c r="N576" s="2">
        <v>0</v>
      </c>
      <c r="O576" s="4">
        <v>1771.01</v>
      </c>
      <c r="P576" s="4">
        <v>24477.08</v>
      </c>
      <c r="Q576" s="4">
        <v>43342.26</v>
      </c>
      <c r="R576" s="4">
        <v>27234.31</v>
      </c>
      <c r="S576" s="4">
        <v>10572.94</v>
      </c>
      <c r="T576" s="4">
        <v>7377.51</v>
      </c>
      <c r="U576" s="4">
        <v>3664.63</v>
      </c>
      <c r="V576" s="2">
        <v>0</v>
      </c>
      <c r="W576" s="2">
        <v>0</v>
      </c>
      <c r="X576" s="4">
        <v>1953.21</v>
      </c>
      <c r="Y576" s="4">
        <v>43153.68</v>
      </c>
      <c r="Z576" s="4">
        <v>266426.08</v>
      </c>
      <c r="AA576" s="4">
        <v>292046.09000000003</v>
      </c>
      <c r="AB576" s="4">
        <v>178934.3</v>
      </c>
      <c r="AC576" s="4">
        <v>67771.789999999994</v>
      </c>
      <c r="AD576" s="4">
        <v>373731</v>
      </c>
      <c r="AE576" s="4">
        <v>5663.94</v>
      </c>
      <c r="AF576" s="4">
        <v>116844.13</v>
      </c>
      <c r="AG576" s="2">
        <v>0</v>
      </c>
      <c r="AH576" s="4">
        <v>282278.86</v>
      </c>
      <c r="AI576" s="2">
        <v>0</v>
      </c>
      <c r="AJ576" s="2">
        <v>0</v>
      </c>
      <c r="AK576" s="4">
        <v>813014.13</v>
      </c>
      <c r="AL576" s="4">
        <v>2833.68</v>
      </c>
      <c r="AM576" s="4">
        <v>12026.9</v>
      </c>
      <c r="AN576" s="3">
        <f t="shared" si="32"/>
        <v>1030979.4099999999</v>
      </c>
      <c r="AO576">
        <f t="shared" si="33"/>
        <v>1342455.8900000001</v>
      </c>
      <c r="AP576">
        <f t="shared" si="34"/>
        <v>1232661.6399999999</v>
      </c>
      <c r="AQ576" s="3">
        <f t="shared" si="35"/>
        <v>3606096.9399999995</v>
      </c>
    </row>
    <row r="577" spans="1:43" x14ac:dyDescent="0.25">
      <c r="A577" s="2">
        <v>6</v>
      </c>
      <c r="B577" s="2">
        <v>2022</v>
      </c>
      <c r="C577" s="2">
        <v>11</v>
      </c>
      <c r="D577" s="4">
        <v>175266.94</v>
      </c>
      <c r="E577" s="4">
        <v>385750.23</v>
      </c>
      <c r="F577" s="4">
        <v>499090.27</v>
      </c>
      <c r="G577" s="2">
        <v>454.29</v>
      </c>
      <c r="H577" s="4">
        <v>3730.49</v>
      </c>
      <c r="I577" s="2">
        <v>0</v>
      </c>
      <c r="J577" s="2">
        <v>842.28</v>
      </c>
      <c r="K577" s="2">
        <v>638.16999999999996</v>
      </c>
      <c r="L577" s="2">
        <v>818.61</v>
      </c>
      <c r="M577" s="4">
        <v>1509.64</v>
      </c>
      <c r="N577" s="2">
        <v>0</v>
      </c>
      <c r="O577" s="4">
        <v>1637.64</v>
      </c>
      <c r="P577" s="4">
        <v>26298.34</v>
      </c>
      <c r="Q577" s="4">
        <v>48192.32</v>
      </c>
      <c r="R577" s="4">
        <v>31430.1</v>
      </c>
      <c r="S577" s="4">
        <v>16114.29</v>
      </c>
      <c r="T577" s="4">
        <v>-2451.87</v>
      </c>
      <c r="U577" s="4">
        <v>2079.2199999999998</v>
      </c>
      <c r="V577" s="2">
        <v>0</v>
      </c>
      <c r="W577" s="2">
        <v>0</v>
      </c>
      <c r="X577" s="4">
        <v>1762.54</v>
      </c>
      <c r="Y577" s="4">
        <v>45050.85</v>
      </c>
      <c r="Z577" s="4">
        <v>275411.5</v>
      </c>
      <c r="AA577" s="4">
        <v>356312.07</v>
      </c>
      <c r="AB577" s="4">
        <v>199814.67</v>
      </c>
      <c r="AC577" s="4">
        <v>72589.600000000006</v>
      </c>
      <c r="AD577" s="4">
        <v>358017.28000000003</v>
      </c>
      <c r="AE577" s="2">
        <v>0</v>
      </c>
      <c r="AF577" s="4">
        <v>125228.62</v>
      </c>
      <c r="AG577" s="2">
        <v>0</v>
      </c>
      <c r="AH577" s="4">
        <v>237755.24</v>
      </c>
      <c r="AI577" s="2">
        <v>0</v>
      </c>
      <c r="AJ577" s="2">
        <v>0</v>
      </c>
      <c r="AK577" s="4">
        <v>825701.84</v>
      </c>
      <c r="AL577" s="4">
        <v>3613.11</v>
      </c>
      <c r="AM577" s="4">
        <v>12211.71</v>
      </c>
      <c r="AN577" s="3">
        <f t="shared" si="32"/>
        <v>1068100.92</v>
      </c>
      <c r="AO577">
        <f t="shared" si="33"/>
        <v>1432258.55</v>
      </c>
      <c r="AP577">
        <f t="shared" si="34"/>
        <v>1204510.52</v>
      </c>
      <c r="AQ577" s="3">
        <f t="shared" si="35"/>
        <v>3704869.9899999998</v>
      </c>
    </row>
    <row r="578" spans="1:43" x14ac:dyDescent="0.25">
      <c r="A578" s="2">
        <v>6</v>
      </c>
      <c r="B578" s="2">
        <v>2022</v>
      </c>
      <c r="C578" s="2">
        <v>12</v>
      </c>
      <c r="D578" s="4">
        <v>175803.24</v>
      </c>
      <c r="E578" s="4">
        <v>387703.39</v>
      </c>
      <c r="F578" s="4">
        <v>517746.53</v>
      </c>
      <c r="G578" s="2">
        <v>454.29</v>
      </c>
      <c r="H578" s="4">
        <v>3945.7</v>
      </c>
      <c r="I578" s="2">
        <v>0</v>
      </c>
      <c r="J578" s="2">
        <v>0.46</v>
      </c>
      <c r="K578" s="2">
        <v>826.06</v>
      </c>
      <c r="L578" s="2">
        <v>561.07000000000005</v>
      </c>
      <c r="M578" s="4">
        <v>1325.52</v>
      </c>
      <c r="N578" s="2">
        <v>0</v>
      </c>
      <c r="O578" s="4">
        <v>1623.29</v>
      </c>
      <c r="P578" s="4">
        <v>28977.67</v>
      </c>
      <c r="Q578" s="4">
        <v>43891.31</v>
      </c>
      <c r="R578" s="4">
        <v>33136.61</v>
      </c>
      <c r="S578" s="4">
        <v>13482.54</v>
      </c>
      <c r="T578" s="4">
        <v>2550</v>
      </c>
      <c r="U578" s="4">
        <v>2056.8200000000002</v>
      </c>
      <c r="V578" s="2">
        <v>0</v>
      </c>
      <c r="W578" s="2">
        <v>0</v>
      </c>
      <c r="X578" s="4">
        <v>1722.22</v>
      </c>
      <c r="Y578" s="4">
        <v>53773.29</v>
      </c>
      <c r="Z578" s="4">
        <v>259365.75</v>
      </c>
      <c r="AA578" s="4">
        <v>306515.88</v>
      </c>
      <c r="AB578" s="4">
        <v>166680.95000000001</v>
      </c>
      <c r="AC578" s="4">
        <v>48455.09</v>
      </c>
      <c r="AD578" s="4">
        <v>333905.27</v>
      </c>
      <c r="AE578" s="2">
        <v>0</v>
      </c>
      <c r="AF578" s="4">
        <v>131703.09</v>
      </c>
      <c r="AG578" s="4">
        <v>4680.62</v>
      </c>
      <c r="AH578" s="4">
        <v>412089.43</v>
      </c>
      <c r="AI578" s="2">
        <v>0</v>
      </c>
      <c r="AJ578" s="2">
        <v>0</v>
      </c>
      <c r="AK578" s="4">
        <v>688470.23</v>
      </c>
      <c r="AL578" s="2">
        <v>53.05</v>
      </c>
      <c r="AM578" s="4">
        <v>18961.11</v>
      </c>
      <c r="AN578" s="3">
        <f t="shared" si="32"/>
        <v>1088366.2600000002</v>
      </c>
      <c r="AO578">
        <f t="shared" si="33"/>
        <v>1296136.69</v>
      </c>
      <c r="AP578">
        <f t="shared" si="34"/>
        <v>1255957.5300000003</v>
      </c>
      <c r="AQ578" s="3">
        <f t="shared" si="35"/>
        <v>3640460.4800000004</v>
      </c>
    </row>
    <row r="579" spans="1:43" x14ac:dyDescent="0.25">
      <c r="A579" s="2">
        <v>8</v>
      </c>
      <c r="B579" s="2">
        <v>2022</v>
      </c>
      <c r="C579" s="2">
        <v>1</v>
      </c>
      <c r="D579" s="4">
        <v>26708.58</v>
      </c>
      <c r="E579" s="4">
        <v>57845.31</v>
      </c>
      <c r="F579" s="4">
        <v>28038.21</v>
      </c>
      <c r="G579" s="2">
        <v>210.4</v>
      </c>
      <c r="H579" s="2">
        <v>499.27</v>
      </c>
      <c r="I579" s="2">
        <v>0</v>
      </c>
      <c r="J579" s="2">
        <v>0</v>
      </c>
      <c r="K579" s="2">
        <v>0</v>
      </c>
      <c r="L579" s="4">
        <v>1804.98</v>
      </c>
      <c r="M579" s="2">
        <v>0</v>
      </c>
      <c r="N579" s="2">
        <v>0</v>
      </c>
      <c r="O579" s="2">
        <v>813.98</v>
      </c>
      <c r="P579" s="4">
        <v>6526.24</v>
      </c>
      <c r="Q579" s="4">
        <v>8555.92</v>
      </c>
      <c r="R579" s="4">
        <v>6268.89</v>
      </c>
      <c r="S579" s="2">
        <v>210</v>
      </c>
      <c r="T579" s="2">
        <v>0</v>
      </c>
      <c r="U579" s="2">
        <v>-0.09</v>
      </c>
      <c r="V579" s="2">
        <v>0</v>
      </c>
      <c r="W579" s="2">
        <v>0</v>
      </c>
      <c r="X579" s="2">
        <v>45</v>
      </c>
      <c r="Y579" s="4">
        <v>6708.44</v>
      </c>
      <c r="Z579" s="4">
        <v>57735.3</v>
      </c>
      <c r="AA579" s="4">
        <v>56501.120000000003</v>
      </c>
      <c r="AB579" s="4">
        <v>52264.26</v>
      </c>
      <c r="AC579" s="4">
        <v>39306.65</v>
      </c>
      <c r="AD579" s="4">
        <v>121287.36</v>
      </c>
      <c r="AE579" s="2">
        <v>0</v>
      </c>
      <c r="AF579" s="4">
        <v>46280.12</v>
      </c>
      <c r="AG579" s="2">
        <v>0</v>
      </c>
      <c r="AH579" s="2">
        <v>0</v>
      </c>
      <c r="AI579" s="2">
        <v>0</v>
      </c>
      <c r="AJ579" s="2">
        <v>0</v>
      </c>
      <c r="AK579" s="4">
        <v>41750</v>
      </c>
      <c r="AL579" s="2">
        <v>0</v>
      </c>
      <c r="AM579" s="2">
        <v>0</v>
      </c>
      <c r="AN579" s="3">
        <f t="shared" si="32"/>
        <v>115106.75</v>
      </c>
      <c r="AO579">
        <f t="shared" si="33"/>
        <v>356223.07</v>
      </c>
      <c r="AP579">
        <f t="shared" si="34"/>
        <v>88030.12</v>
      </c>
      <c r="AQ579" s="3">
        <f t="shared" si="35"/>
        <v>559359.93999999994</v>
      </c>
    </row>
    <row r="580" spans="1:43" x14ac:dyDescent="0.25">
      <c r="A580" s="2">
        <v>8</v>
      </c>
      <c r="B580" s="2">
        <v>2022</v>
      </c>
      <c r="C580" s="2">
        <v>2</v>
      </c>
      <c r="D580" s="4">
        <v>26856.9</v>
      </c>
      <c r="E580" s="4">
        <v>56902.51</v>
      </c>
      <c r="F580" s="4">
        <v>27566.33</v>
      </c>
      <c r="G580" s="2">
        <v>215.43</v>
      </c>
      <c r="H580" s="2">
        <v>582.21</v>
      </c>
      <c r="I580" s="2">
        <v>0</v>
      </c>
      <c r="J580" s="2">
        <v>0</v>
      </c>
      <c r="K580" s="2">
        <v>0</v>
      </c>
      <c r="L580" s="4">
        <v>1429.66</v>
      </c>
      <c r="M580" s="2">
        <v>0</v>
      </c>
      <c r="N580" s="2">
        <v>0</v>
      </c>
      <c r="O580" s="2">
        <v>810</v>
      </c>
      <c r="P580" s="4">
        <v>6636.96</v>
      </c>
      <c r="Q580" s="4">
        <v>7759.34</v>
      </c>
      <c r="R580" s="4">
        <v>5808.42</v>
      </c>
      <c r="S580" s="2">
        <v>420</v>
      </c>
      <c r="T580" s="2">
        <v>0</v>
      </c>
      <c r="U580" s="2">
        <v>0</v>
      </c>
      <c r="V580" s="2">
        <v>0</v>
      </c>
      <c r="W580" s="2">
        <v>0</v>
      </c>
      <c r="X580" s="2">
        <v>45</v>
      </c>
      <c r="Y580" s="4">
        <v>7003.83</v>
      </c>
      <c r="Z580" s="4">
        <v>55690.23</v>
      </c>
      <c r="AA580" s="4">
        <v>65493.42</v>
      </c>
      <c r="AB580" s="4">
        <v>42589.94</v>
      </c>
      <c r="AC580" s="4">
        <v>36782.53</v>
      </c>
      <c r="AD580" s="4">
        <v>97928.37</v>
      </c>
      <c r="AE580" s="2">
        <v>0</v>
      </c>
      <c r="AF580" s="4">
        <v>45192.81</v>
      </c>
      <c r="AG580" s="2">
        <v>0</v>
      </c>
      <c r="AH580" s="2">
        <v>0</v>
      </c>
      <c r="AI580" s="2">
        <v>0</v>
      </c>
      <c r="AJ580" s="2">
        <v>0</v>
      </c>
      <c r="AK580" s="4">
        <v>41750</v>
      </c>
      <c r="AL580" s="2">
        <v>0</v>
      </c>
      <c r="AM580" s="2">
        <v>0</v>
      </c>
      <c r="AN580" s="3">
        <f t="shared" ref="AN580:AN643" si="36">SUM(D580:M580)</f>
        <v>113553.04000000001</v>
      </c>
      <c r="AO580">
        <f t="shared" ref="AO580:AO643" si="37">SUM(N580:AD580)</f>
        <v>326968.04000000004</v>
      </c>
      <c r="AP580">
        <f t="shared" ref="AP580:AP643" si="38">SUM(AE580:AM580)</f>
        <v>86942.81</v>
      </c>
      <c r="AQ580" s="3">
        <f t="shared" ref="AQ580:AQ643" si="39">SUM(AN580:AP580)</f>
        <v>527463.89000000013</v>
      </c>
    </row>
    <row r="581" spans="1:43" x14ac:dyDescent="0.25">
      <c r="A581" s="2">
        <v>8</v>
      </c>
      <c r="B581" s="2">
        <v>2022</v>
      </c>
      <c r="C581" s="2">
        <v>3</v>
      </c>
      <c r="D581" s="4">
        <v>26345.31</v>
      </c>
      <c r="E581" s="4">
        <v>53763.75</v>
      </c>
      <c r="F581" s="4">
        <v>25375.7</v>
      </c>
      <c r="G581" s="2">
        <v>215.19</v>
      </c>
      <c r="H581" s="2">
        <v>472.91</v>
      </c>
      <c r="I581" s="2">
        <v>0</v>
      </c>
      <c r="J581" s="2">
        <v>0</v>
      </c>
      <c r="K581" s="2">
        <v>0</v>
      </c>
      <c r="L581" s="4">
        <v>1307.51</v>
      </c>
      <c r="M581" s="2">
        <v>0</v>
      </c>
      <c r="N581" s="2">
        <v>0</v>
      </c>
      <c r="O581" s="2">
        <v>810</v>
      </c>
      <c r="P581" s="4">
        <v>6885.33</v>
      </c>
      <c r="Q581" s="4">
        <v>6960.36</v>
      </c>
      <c r="R581" s="4">
        <v>2046.1</v>
      </c>
      <c r="S581" s="2">
        <v>840.3</v>
      </c>
      <c r="T581" s="2">
        <v>0</v>
      </c>
      <c r="U581" s="2">
        <v>0</v>
      </c>
      <c r="V581" s="2">
        <v>0</v>
      </c>
      <c r="W581" s="2">
        <v>0</v>
      </c>
      <c r="X581" s="2">
        <v>45</v>
      </c>
      <c r="Y581" s="4">
        <v>6760.73</v>
      </c>
      <c r="Z581" s="4">
        <v>54315.14</v>
      </c>
      <c r="AA581" s="4">
        <v>56262.18</v>
      </c>
      <c r="AB581" s="4">
        <v>39809.57</v>
      </c>
      <c r="AC581" s="4">
        <v>39229.360000000001</v>
      </c>
      <c r="AD581" s="4">
        <v>112568.03</v>
      </c>
      <c r="AE581" s="2">
        <v>0</v>
      </c>
      <c r="AF581" s="4">
        <v>48066.84</v>
      </c>
      <c r="AG581" s="2">
        <v>0</v>
      </c>
      <c r="AH581" s="2">
        <v>0</v>
      </c>
      <c r="AI581" s="2">
        <v>0</v>
      </c>
      <c r="AJ581" s="2">
        <v>0</v>
      </c>
      <c r="AK581" s="4">
        <v>41750</v>
      </c>
      <c r="AL581" s="2">
        <v>0</v>
      </c>
      <c r="AM581" s="2">
        <v>0</v>
      </c>
      <c r="AN581" s="3">
        <f t="shared" si="36"/>
        <v>107480.37</v>
      </c>
      <c r="AO581">
        <f t="shared" si="37"/>
        <v>326532.09999999998</v>
      </c>
      <c r="AP581">
        <f t="shared" si="38"/>
        <v>89816.84</v>
      </c>
      <c r="AQ581" s="3">
        <f t="shared" si="39"/>
        <v>523829.30999999994</v>
      </c>
    </row>
    <row r="582" spans="1:43" x14ac:dyDescent="0.25">
      <c r="A582" s="2">
        <v>8</v>
      </c>
      <c r="B582" s="2">
        <v>2022</v>
      </c>
      <c r="C582" s="2">
        <v>4</v>
      </c>
      <c r="D582" s="4">
        <v>25745.360000000001</v>
      </c>
      <c r="E582" s="4">
        <v>52430.55</v>
      </c>
      <c r="F582" s="4">
        <v>25373.62</v>
      </c>
      <c r="G582" s="2">
        <v>195.3</v>
      </c>
      <c r="H582" s="2">
        <v>339.76</v>
      </c>
      <c r="I582" s="2">
        <v>0</v>
      </c>
      <c r="J582" s="2">
        <v>0</v>
      </c>
      <c r="K582" s="2">
        <v>0</v>
      </c>
      <c r="L582" s="2">
        <v>849.29</v>
      </c>
      <c r="M582" s="2">
        <v>0</v>
      </c>
      <c r="N582" s="2">
        <v>0</v>
      </c>
      <c r="O582" s="2">
        <v>810</v>
      </c>
      <c r="P582" s="4">
        <v>6892.41</v>
      </c>
      <c r="Q582" s="4">
        <v>6775.89</v>
      </c>
      <c r="R582" s="4">
        <v>5977.72</v>
      </c>
      <c r="S582" s="4">
        <v>3141.21</v>
      </c>
      <c r="T582" s="2">
        <v>0</v>
      </c>
      <c r="U582" s="2">
        <v>0</v>
      </c>
      <c r="V582" s="2">
        <v>0</v>
      </c>
      <c r="W582" s="2">
        <v>0</v>
      </c>
      <c r="X582" s="2">
        <v>45</v>
      </c>
      <c r="Y582" s="4">
        <v>6247.28</v>
      </c>
      <c r="Z582" s="4">
        <v>52718.84</v>
      </c>
      <c r="AA582" s="4">
        <v>54918.58</v>
      </c>
      <c r="AB582" s="4">
        <v>39732.019999999997</v>
      </c>
      <c r="AC582" s="4">
        <v>30549.62</v>
      </c>
      <c r="AD582" s="4">
        <v>108769.99</v>
      </c>
      <c r="AE582" s="2">
        <v>0</v>
      </c>
      <c r="AF582" s="4">
        <v>74085.13</v>
      </c>
      <c r="AG582" s="2">
        <v>0</v>
      </c>
      <c r="AH582" s="2">
        <v>0</v>
      </c>
      <c r="AI582" s="2">
        <v>0</v>
      </c>
      <c r="AJ582" s="2">
        <v>0</v>
      </c>
      <c r="AK582" s="4">
        <v>41750</v>
      </c>
      <c r="AL582" s="2">
        <v>0</v>
      </c>
      <c r="AM582" s="2">
        <v>0</v>
      </c>
      <c r="AN582" s="3">
        <f t="shared" si="36"/>
        <v>104933.87999999999</v>
      </c>
      <c r="AO582">
        <f t="shared" si="37"/>
        <v>316578.56</v>
      </c>
      <c r="AP582">
        <f t="shared" si="38"/>
        <v>115835.13</v>
      </c>
      <c r="AQ582" s="3">
        <f t="shared" si="39"/>
        <v>537347.57000000007</v>
      </c>
    </row>
    <row r="583" spans="1:43" x14ac:dyDescent="0.25">
      <c r="A583" s="2">
        <v>8</v>
      </c>
      <c r="B583" s="2">
        <v>2022</v>
      </c>
      <c r="C583" s="2">
        <v>5</v>
      </c>
      <c r="D583" s="4">
        <v>25414.240000000002</v>
      </c>
      <c r="E583" s="4">
        <v>52345.79</v>
      </c>
      <c r="F583" s="4">
        <v>24534.45</v>
      </c>
      <c r="G583" s="2">
        <v>191.85</v>
      </c>
      <c r="H583" s="2">
        <v>202.65</v>
      </c>
      <c r="I583" s="2">
        <v>0</v>
      </c>
      <c r="J583" s="2">
        <v>0</v>
      </c>
      <c r="K583" s="2">
        <v>0</v>
      </c>
      <c r="L583" s="2">
        <v>542.37</v>
      </c>
      <c r="M583" s="2">
        <v>0</v>
      </c>
      <c r="N583" s="2">
        <v>0</v>
      </c>
      <c r="O583" s="2">
        <v>813.22</v>
      </c>
      <c r="P583" s="4">
        <v>6560.49</v>
      </c>
      <c r="Q583" s="4">
        <v>7367.73</v>
      </c>
      <c r="R583" s="4">
        <v>5060.92</v>
      </c>
      <c r="S583" s="2">
        <v>424.47</v>
      </c>
      <c r="T583" s="2">
        <v>0</v>
      </c>
      <c r="U583" s="2">
        <v>0</v>
      </c>
      <c r="V583" s="2">
        <v>0</v>
      </c>
      <c r="W583" s="2">
        <v>0</v>
      </c>
      <c r="X583" s="2">
        <v>45</v>
      </c>
      <c r="Y583" s="4">
        <v>5897.39</v>
      </c>
      <c r="Z583" s="4">
        <v>49674.38</v>
      </c>
      <c r="AA583" s="4">
        <v>51799.77</v>
      </c>
      <c r="AB583" s="4">
        <v>44096.87</v>
      </c>
      <c r="AC583" s="4">
        <v>47682.48</v>
      </c>
      <c r="AD583" s="4">
        <v>71162.78</v>
      </c>
      <c r="AE583" s="4">
        <v>24057.22</v>
      </c>
      <c r="AF583" s="4">
        <v>54856.26</v>
      </c>
      <c r="AG583" s="2">
        <v>0</v>
      </c>
      <c r="AH583" s="2">
        <v>0</v>
      </c>
      <c r="AI583" s="2">
        <v>0</v>
      </c>
      <c r="AJ583" s="2">
        <v>0</v>
      </c>
      <c r="AK583" s="4">
        <v>41750</v>
      </c>
      <c r="AL583" s="2">
        <v>0</v>
      </c>
      <c r="AM583" s="2">
        <v>0</v>
      </c>
      <c r="AN583" s="3">
        <f t="shared" si="36"/>
        <v>103231.34999999999</v>
      </c>
      <c r="AO583">
        <f t="shared" si="37"/>
        <v>290585.5</v>
      </c>
      <c r="AP583">
        <f t="shared" si="38"/>
        <v>120663.48000000001</v>
      </c>
      <c r="AQ583" s="3">
        <f t="shared" si="39"/>
        <v>514480.32999999996</v>
      </c>
    </row>
    <row r="584" spans="1:43" x14ac:dyDescent="0.25">
      <c r="A584" s="2">
        <v>8</v>
      </c>
      <c r="B584" s="2">
        <v>2022</v>
      </c>
      <c r="C584" s="2">
        <v>6</v>
      </c>
      <c r="D584" s="4">
        <v>24886.240000000002</v>
      </c>
      <c r="E584" s="4">
        <v>51352.959999999999</v>
      </c>
      <c r="F584" s="4">
        <v>24086.79</v>
      </c>
      <c r="G584" s="2">
        <v>191.28</v>
      </c>
      <c r="H584" s="2">
        <v>191.05</v>
      </c>
      <c r="I584" s="2">
        <v>0</v>
      </c>
      <c r="J584" s="2">
        <v>0</v>
      </c>
      <c r="K584" s="2">
        <v>0</v>
      </c>
      <c r="L584" s="2">
        <v>374.41</v>
      </c>
      <c r="M584" s="2">
        <v>0</v>
      </c>
      <c r="N584" s="2">
        <v>0</v>
      </c>
      <c r="O584" s="2">
        <v>810.76</v>
      </c>
      <c r="P584" s="4">
        <v>4877.66</v>
      </c>
      <c r="Q584" s="4">
        <v>7182.71</v>
      </c>
      <c r="R584" s="4">
        <v>3384</v>
      </c>
      <c r="S584" s="2">
        <v>424.77</v>
      </c>
      <c r="T584" s="2">
        <v>0</v>
      </c>
      <c r="U584" s="2">
        <v>0</v>
      </c>
      <c r="V584" s="2">
        <v>0</v>
      </c>
      <c r="W584" s="2">
        <v>0</v>
      </c>
      <c r="X584" s="2">
        <v>45</v>
      </c>
      <c r="Y584" s="4">
        <v>5196.07</v>
      </c>
      <c r="Z584" s="4">
        <v>49871.360000000001</v>
      </c>
      <c r="AA584" s="4">
        <v>50705.17</v>
      </c>
      <c r="AB584" s="4">
        <v>41781.89</v>
      </c>
      <c r="AC584" s="4">
        <v>33742.32</v>
      </c>
      <c r="AD584" s="4">
        <v>95370.240000000005</v>
      </c>
      <c r="AE584" s="2">
        <v>0</v>
      </c>
      <c r="AF584" s="4">
        <v>58421.43</v>
      </c>
      <c r="AG584" s="2">
        <v>0</v>
      </c>
      <c r="AH584" s="2">
        <v>0</v>
      </c>
      <c r="AI584" s="2">
        <v>0</v>
      </c>
      <c r="AJ584" s="2">
        <v>0</v>
      </c>
      <c r="AK584" s="4">
        <v>41750</v>
      </c>
      <c r="AL584" s="2">
        <v>0</v>
      </c>
      <c r="AM584" s="2">
        <v>0</v>
      </c>
      <c r="AN584" s="3">
        <f t="shared" si="36"/>
        <v>101082.73</v>
      </c>
      <c r="AO584">
        <f t="shared" si="37"/>
        <v>293391.95</v>
      </c>
      <c r="AP584">
        <f t="shared" si="38"/>
        <v>100171.43</v>
      </c>
      <c r="AQ584" s="3">
        <f t="shared" si="39"/>
        <v>494646.11</v>
      </c>
    </row>
    <row r="585" spans="1:43" x14ac:dyDescent="0.25">
      <c r="A585" s="2">
        <v>8</v>
      </c>
      <c r="B585" s="2">
        <v>2022</v>
      </c>
      <c r="C585" s="2">
        <v>7</v>
      </c>
      <c r="D585" s="4">
        <v>27250.25</v>
      </c>
      <c r="E585" s="4">
        <v>50043.56</v>
      </c>
      <c r="F585" s="4">
        <v>19741.650000000001</v>
      </c>
      <c r="G585" s="2">
        <v>191.28</v>
      </c>
      <c r="H585" s="2">
        <v>187.47</v>
      </c>
      <c r="I585" s="2">
        <v>0</v>
      </c>
      <c r="J585" s="2">
        <v>0</v>
      </c>
      <c r="K585" s="2">
        <v>0</v>
      </c>
      <c r="L585" s="2">
        <v>275.39</v>
      </c>
      <c r="M585" s="2">
        <v>0</v>
      </c>
      <c r="N585" s="2">
        <v>0</v>
      </c>
      <c r="O585" s="2">
        <v>812.79</v>
      </c>
      <c r="P585" s="4">
        <v>5786.45</v>
      </c>
      <c r="Q585" s="4">
        <v>6998.5</v>
      </c>
      <c r="R585" s="4">
        <v>5362.91</v>
      </c>
      <c r="S585" s="4">
        <v>1990.45</v>
      </c>
      <c r="T585" s="2">
        <v>0</v>
      </c>
      <c r="U585" s="2">
        <v>0</v>
      </c>
      <c r="V585" s="2">
        <v>0</v>
      </c>
      <c r="W585" s="2">
        <v>0</v>
      </c>
      <c r="X585" s="2">
        <v>45</v>
      </c>
      <c r="Y585" s="4">
        <v>4899.26</v>
      </c>
      <c r="Z585" s="4">
        <v>42012.08</v>
      </c>
      <c r="AA585" s="4">
        <v>51266.52</v>
      </c>
      <c r="AB585" s="4">
        <v>46921.39</v>
      </c>
      <c r="AC585" s="4">
        <v>34901.160000000003</v>
      </c>
      <c r="AD585" s="4">
        <v>102754.31</v>
      </c>
      <c r="AE585" s="2">
        <v>0</v>
      </c>
      <c r="AF585" s="4">
        <v>53111.11</v>
      </c>
      <c r="AG585" s="2">
        <v>0</v>
      </c>
      <c r="AH585" s="2">
        <v>0</v>
      </c>
      <c r="AI585" s="2">
        <v>0</v>
      </c>
      <c r="AJ585" s="2">
        <v>0</v>
      </c>
      <c r="AK585" s="4">
        <v>41750</v>
      </c>
      <c r="AL585" s="2">
        <v>0</v>
      </c>
      <c r="AM585" s="2">
        <v>0</v>
      </c>
      <c r="AN585" s="3">
        <f t="shared" si="36"/>
        <v>97689.599999999991</v>
      </c>
      <c r="AO585">
        <f t="shared" si="37"/>
        <v>303750.81999999995</v>
      </c>
      <c r="AP585">
        <f t="shared" si="38"/>
        <v>94861.11</v>
      </c>
      <c r="AQ585" s="3">
        <f t="shared" si="39"/>
        <v>496301.52999999991</v>
      </c>
    </row>
    <row r="586" spans="1:43" x14ac:dyDescent="0.25">
      <c r="A586" s="2">
        <v>8</v>
      </c>
      <c r="B586" s="2">
        <v>2022</v>
      </c>
      <c r="C586" s="2">
        <v>8</v>
      </c>
      <c r="D586" s="4">
        <v>27307.96</v>
      </c>
      <c r="E586" s="4">
        <v>50525.67</v>
      </c>
      <c r="F586" s="4">
        <v>19885.41</v>
      </c>
      <c r="G586" s="2">
        <v>191.28</v>
      </c>
      <c r="H586" s="2">
        <v>199.26</v>
      </c>
      <c r="I586" s="2">
        <v>0</v>
      </c>
      <c r="J586" s="2">
        <v>0</v>
      </c>
      <c r="K586" s="2">
        <v>0</v>
      </c>
      <c r="L586" s="2">
        <v>274.47000000000003</v>
      </c>
      <c r="M586" s="2">
        <v>0</v>
      </c>
      <c r="N586" s="2">
        <v>0</v>
      </c>
      <c r="O586" s="2">
        <v>810</v>
      </c>
      <c r="P586" s="4">
        <v>5890.92</v>
      </c>
      <c r="Q586" s="4">
        <v>6915.34</v>
      </c>
      <c r="R586" s="4">
        <v>4856.7</v>
      </c>
      <c r="S586" s="4">
        <v>2090.69</v>
      </c>
      <c r="T586" s="2">
        <v>0</v>
      </c>
      <c r="U586" s="2">
        <v>388.92</v>
      </c>
      <c r="V586" s="2">
        <v>0</v>
      </c>
      <c r="W586" s="2">
        <v>0</v>
      </c>
      <c r="X586" s="2">
        <v>45</v>
      </c>
      <c r="Y586" s="4">
        <v>5114.5</v>
      </c>
      <c r="Z586" s="4">
        <v>44319.839999999997</v>
      </c>
      <c r="AA586" s="4">
        <v>49516.94</v>
      </c>
      <c r="AB586" s="4">
        <v>44059.66</v>
      </c>
      <c r="AC586" s="4">
        <v>38713.269999999997</v>
      </c>
      <c r="AD586" s="4">
        <v>161280.88</v>
      </c>
      <c r="AE586" s="2">
        <v>681.03</v>
      </c>
      <c r="AF586" s="4">
        <v>13200.23</v>
      </c>
      <c r="AG586" s="2">
        <v>0</v>
      </c>
      <c r="AH586" s="2">
        <v>0</v>
      </c>
      <c r="AI586" s="2">
        <v>0</v>
      </c>
      <c r="AJ586" s="2">
        <v>0</v>
      </c>
      <c r="AK586" s="4">
        <v>41750</v>
      </c>
      <c r="AL586" s="2">
        <v>0</v>
      </c>
      <c r="AM586" s="2">
        <v>0</v>
      </c>
      <c r="AN586" s="3">
        <f t="shared" si="36"/>
        <v>98384.05</v>
      </c>
      <c r="AO586">
        <f t="shared" si="37"/>
        <v>364002.66000000003</v>
      </c>
      <c r="AP586">
        <f t="shared" si="38"/>
        <v>55631.26</v>
      </c>
      <c r="AQ586" s="3">
        <f t="shared" si="39"/>
        <v>518017.97000000003</v>
      </c>
    </row>
    <row r="587" spans="1:43" x14ac:dyDescent="0.25">
      <c r="A587" s="2">
        <v>8</v>
      </c>
      <c r="B587" s="2">
        <v>2022</v>
      </c>
      <c r="C587" s="2">
        <v>9</v>
      </c>
      <c r="D587" s="4">
        <v>27117.95</v>
      </c>
      <c r="E587" s="4">
        <v>50337.01</v>
      </c>
      <c r="F587" s="4">
        <v>19667.599999999999</v>
      </c>
      <c r="G587" s="2">
        <v>191.28</v>
      </c>
      <c r="H587" s="2">
        <v>175.21</v>
      </c>
      <c r="I587" s="2">
        <v>0</v>
      </c>
      <c r="J587" s="2">
        <v>0</v>
      </c>
      <c r="K587" s="2">
        <v>0</v>
      </c>
      <c r="L587" s="2">
        <v>286.13</v>
      </c>
      <c r="M587" s="2">
        <v>0</v>
      </c>
      <c r="N587" s="2">
        <v>0</v>
      </c>
      <c r="O587" s="2">
        <v>841.78</v>
      </c>
      <c r="P587" s="4">
        <v>6102.45</v>
      </c>
      <c r="Q587" s="4">
        <v>6823.75</v>
      </c>
      <c r="R587" s="4">
        <v>5857.69</v>
      </c>
      <c r="S587" s="4">
        <v>2215.37</v>
      </c>
      <c r="T587" s="2">
        <v>0</v>
      </c>
      <c r="U587" s="2">
        <v>0</v>
      </c>
      <c r="V587" s="2">
        <v>0</v>
      </c>
      <c r="W587" s="2">
        <v>0</v>
      </c>
      <c r="X587" s="2">
        <v>45</v>
      </c>
      <c r="Y587" s="4">
        <v>5857.73</v>
      </c>
      <c r="Z587" s="4">
        <v>45789.89</v>
      </c>
      <c r="AA587" s="4">
        <v>52535.22</v>
      </c>
      <c r="AB587" s="4">
        <v>47300.52</v>
      </c>
      <c r="AC587" s="4">
        <v>38214</v>
      </c>
      <c r="AD587" s="4">
        <v>104494.17</v>
      </c>
      <c r="AE587" s="2">
        <v>0</v>
      </c>
      <c r="AF587" s="4">
        <v>68356.070000000007</v>
      </c>
      <c r="AG587" s="2">
        <v>0</v>
      </c>
      <c r="AH587" s="2">
        <v>0</v>
      </c>
      <c r="AI587" s="2">
        <v>0</v>
      </c>
      <c r="AJ587" s="2">
        <v>0</v>
      </c>
      <c r="AK587" s="4">
        <v>41750</v>
      </c>
      <c r="AL587" s="2">
        <v>0</v>
      </c>
      <c r="AM587" s="2">
        <v>0</v>
      </c>
      <c r="AN587" s="3">
        <f t="shared" si="36"/>
        <v>97775.180000000008</v>
      </c>
      <c r="AO587">
        <f t="shared" si="37"/>
        <v>316077.57</v>
      </c>
      <c r="AP587">
        <f t="shared" si="38"/>
        <v>110106.07</v>
      </c>
      <c r="AQ587" s="3">
        <f t="shared" si="39"/>
        <v>523958.82</v>
      </c>
    </row>
    <row r="588" spans="1:43" x14ac:dyDescent="0.25">
      <c r="A588" s="2">
        <v>8</v>
      </c>
      <c r="B588" s="2">
        <v>2022</v>
      </c>
      <c r="C588" s="2">
        <v>10</v>
      </c>
      <c r="D588" s="4">
        <v>28139.89</v>
      </c>
      <c r="E588" s="4">
        <v>51783.199999999997</v>
      </c>
      <c r="F588" s="4">
        <v>21267.59</v>
      </c>
      <c r="G588" s="2">
        <v>212.54</v>
      </c>
      <c r="H588" s="2">
        <v>260.54000000000002</v>
      </c>
      <c r="I588" s="2">
        <v>0</v>
      </c>
      <c r="J588" s="2">
        <v>0</v>
      </c>
      <c r="K588" s="2">
        <v>0</v>
      </c>
      <c r="L588" s="2">
        <v>710.34</v>
      </c>
      <c r="M588" s="2">
        <v>0</v>
      </c>
      <c r="N588" s="2">
        <v>0</v>
      </c>
      <c r="O588" s="2">
        <v>977.95</v>
      </c>
      <c r="P588" s="4">
        <v>7378.72</v>
      </c>
      <c r="Q588" s="4">
        <v>7050.98</v>
      </c>
      <c r="R588" s="4">
        <v>5316.97</v>
      </c>
      <c r="S588" s="4">
        <v>1857.89</v>
      </c>
      <c r="T588" s="2">
        <v>0</v>
      </c>
      <c r="U588" s="2">
        <v>0</v>
      </c>
      <c r="V588" s="2">
        <v>0</v>
      </c>
      <c r="W588" s="2">
        <v>0</v>
      </c>
      <c r="X588" s="2">
        <v>52.62</v>
      </c>
      <c r="Y588" s="4">
        <v>5896.74</v>
      </c>
      <c r="Z588" s="4">
        <v>45635.89</v>
      </c>
      <c r="AA588" s="4">
        <v>49464.13</v>
      </c>
      <c r="AB588" s="4">
        <v>50103.03</v>
      </c>
      <c r="AC588" s="4">
        <v>32557.91</v>
      </c>
      <c r="AD588" s="4">
        <v>121577.68</v>
      </c>
      <c r="AE588" s="4">
        <v>18116.39</v>
      </c>
      <c r="AF588" s="4">
        <v>34707.14</v>
      </c>
      <c r="AG588" s="2">
        <v>0</v>
      </c>
      <c r="AH588" s="2">
        <v>0</v>
      </c>
      <c r="AI588" s="2">
        <v>0</v>
      </c>
      <c r="AJ588" s="2">
        <v>0</v>
      </c>
      <c r="AK588" s="4">
        <v>41750</v>
      </c>
      <c r="AL588" s="2">
        <v>0</v>
      </c>
      <c r="AM588" s="2">
        <v>0</v>
      </c>
      <c r="AN588" s="3">
        <f t="shared" si="36"/>
        <v>102374.09999999998</v>
      </c>
      <c r="AO588">
        <f t="shared" si="37"/>
        <v>327870.51</v>
      </c>
      <c r="AP588">
        <f t="shared" si="38"/>
        <v>94573.53</v>
      </c>
      <c r="AQ588" s="3">
        <f t="shared" si="39"/>
        <v>524818.14</v>
      </c>
    </row>
    <row r="589" spans="1:43" x14ac:dyDescent="0.25">
      <c r="A589" s="2">
        <v>8</v>
      </c>
      <c r="B589" s="2">
        <v>2022</v>
      </c>
      <c r="C589" s="2">
        <v>11</v>
      </c>
      <c r="D589" s="4">
        <v>27683.97</v>
      </c>
      <c r="E589" s="4">
        <v>51629.7</v>
      </c>
      <c r="F589" s="4">
        <v>21101.51</v>
      </c>
      <c r="G589" s="2">
        <v>191.28</v>
      </c>
      <c r="H589" s="2">
        <v>207.96</v>
      </c>
      <c r="I589" s="2">
        <v>0</v>
      </c>
      <c r="J589" s="2">
        <v>0</v>
      </c>
      <c r="K589" s="2">
        <v>0</v>
      </c>
      <c r="L589" s="4">
        <v>1056.06</v>
      </c>
      <c r="M589" s="2">
        <v>0</v>
      </c>
      <c r="N589" s="2">
        <v>0</v>
      </c>
      <c r="O589" s="4">
        <v>1593.29</v>
      </c>
      <c r="P589" s="4">
        <v>6449.66</v>
      </c>
      <c r="Q589" s="4">
        <v>7582.04</v>
      </c>
      <c r="R589" s="4">
        <v>5754.2</v>
      </c>
      <c r="S589" s="2">
        <v>210</v>
      </c>
      <c r="T589" s="2">
        <v>0</v>
      </c>
      <c r="U589" s="2">
        <v>0</v>
      </c>
      <c r="V589" s="2">
        <v>0</v>
      </c>
      <c r="W589" s="2">
        <v>0</v>
      </c>
      <c r="X589" s="2">
        <v>45</v>
      </c>
      <c r="Y589" s="4">
        <v>6666.43</v>
      </c>
      <c r="Z589" s="4">
        <v>48886.75</v>
      </c>
      <c r="AA589" s="4">
        <v>59908.54</v>
      </c>
      <c r="AB589" s="4">
        <v>58714.47</v>
      </c>
      <c r="AC589" s="4">
        <v>34649.019999999997</v>
      </c>
      <c r="AD589" s="4">
        <v>104804.54</v>
      </c>
      <c r="AE589" s="2">
        <v>0</v>
      </c>
      <c r="AF589" s="4">
        <v>49696.56</v>
      </c>
      <c r="AG589" s="2">
        <v>0</v>
      </c>
      <c r="AH589" s="2">
        <v>0</v>
      </c>
      <c r="AI589" s="2">
        <v>0</v>
      </c>
      <c r="AJ589" s="2">
        <v>0</v>
      </c>
      <c r="AK589" s="4">
        <v>41750</v>
      </c>
      <c r="AL589" s="2">
        <v>0</v>
      </c>
      <c r="AM589" s="2">
        <v>0</v>
      </c>
      <c r="AN589" s="3">
        <f t="shared" si="36"/>
        <v>101870.48</v>
      </c>
      <c r="AO589">
        <f t="shared" si="37"/>
        <v>335263.94</v>
      </c>
      <c r="AP589">
        <f t="shared" si="38"/>
        <v>91446.56</v>
      </c>
      <c r="AQ589" s="3">
        <f t="shared" si="39"/>
        <v>528580.98</v>
      </c>
    </row>
    <row r="590" spans="1:43" x14ac:dyDescent="0.25">
      <c r="A590" s="2">
        <v>8</v>
      </c>
      <c r="B590" s="2">
        <v>2022</v>
      </c>
      <c r="C590" s="2">
        <v>12</v>
      </c>
      <c r="D590" s="4">
        <v>28229.64</v>
      </c>
      <c r="E590" s="4">
        <v>53512.82</v>
      </c>
      <c r="F590" s="4">
        <v>22541.67</v>
      </c>
      <c r="G590" s="2">
        <v>191.28</v>
      </c>
      <c r="H590" s="2">
        <v>370.12</v>
      </c>
      <c r="I590" s="2">
        <v>0</v>
      </c>
      <c r="J590" s="2">
        <v>0</v>
      </c>
      <c r="K590" s="2">
        <v>0</v>
      </c>
      <c r="L590" s="4">
        <v>1347.13</v>
      </c>
      <c r="M590" s="2">
        <v>0</v>
      </c>
      <c r="N590" s="2">
        <v>0</v>
      </c>
      <c r="O590" s="4">
        <v>2459.65</v>
      </c>
      <c r="P590" s="4">
        <v>6760.63</v>
      </c>
      <c r="Q590" s="4">
        <v>8606.09</v>
      </c>
      <c r="R590" s="4">
        <v>6160.42</v>
      </c>
      <c r="S590" s="2">
        <v>0</v>
      </c>
      <c r="T590" s="2">
        <v>0</v>
      </c>
      <c r="U590" s="2">
        <v>0</v>
      </c>
      <c r="V590" s="2">
        <v>0</v>
      </c>
      <c r="W590" s="2">
        <v>0</v>
      </c>
      <c r="X590" s="2">
        <v>45</v>
      </c>
      <c r="Y590" s="4">
        <v>6804.93</v>
      </c>
      <c r="Z590" s="4">
        <v>52274.28</v>
      </c>
      <c r="AA590" s="4">
        <v>57524.74</v>
      </c>
      <c r="AB590" s="4">
        <v>49528.73</v>
      </c>
      <c r="AC590" s="4">
        <v>31852.639999999999</v>
      </c>
      <c r="AD590" s="4">
        <v>113782.53</v>
      </c>
      <c r="AE590" s="2">
        <v>0</v>
      </c>
      <c r="AF590" s="4">
        <v>47781.24</v>
      </c>
      <c r="AG590" s="2">
        <v>0</v>
      </c>
      <c r="AH590" s="2">
        <v>0</v>
      </c>
      <c r="AI590" s="2">
        <v>0</v>
      </c>
      <c r="AJ590" s="2">
        <v>0</v>
      </c>
      <c r="AK590" s="4">
        <v>41750</v>
      </c>
      <c r="AL590" s="2">
        <v>0</v>
      </c>
      <c r="AM590" s="2">
        <v>0</v>
      </c>
      <c r="AN590" s="3">
        <f t="shared" si="36"/>
        <v>106192.65999999999</v>
      </c>
      <c r="AO590">
        <f t="shared" si="37"/>
        <v>335799.64</v>
      </c>
      <c r="AP590">
        <f t="shared" si="38"/>
        <v>89531.239999999991</v>
      </c>
      <c r="AQ590" s="3">
        <f t="shared" si="39"/>
        <v>531523.54</v>
      </c>
    </row>
    <row r="591" spans="1:43" x14ac:dyDescent="0.25">
      <c r="A591" s="2">
        <v>9</v>
      </c>
      <c r="B591" s="2">
        <v>2022</v>
      </c>
      <c r="C591" s="2">
        <v>1</v>
      </c>
      <c r="D591" s="4">
        <v>39077.24</v>
      </c>
      <c r="E591" s="4">
        <v>90381.96</v>
      </c>
      <c r="F591" s="4">
        <v>50208.24</v>
      </c>
      <c r="G591" s="2">
        <v>408.41</v>
      </c>
      <c r="H591" s="4">
        <v>1450.94</v>
      </c>
      <c r="I591" s="2">
        <v>0</v>
      </c>
      <c r="J591" s="2">
        <v>0</v>
      </c>
      <c r="K591" s="4">
        <v>3096.92</v>
      </c>
      <c r="L591" s="4">
        <v>4090.1</v>
      </c>
      <c r="M591" s="4">
        <v>2529.08</v>
      </c>
      <c r="N591" s="2">
        <v>0</v>
      </c>
      <c r="O591" s="4">
        <v>1776.26</v>
      </c>
      <c r="P591" s="4">
        <v>18070.72</v>
      </c>
      <c r="Q591" s="4">
        <v>21708.080000000002</v>
      </c>
      <c r="R591" s="4">
        <v>12167.17</v>
      </c>
      <c r="S591" s="4">
        <v>1653.37</v>
      </c>
      <c r="T591" s="2">
        <v>0</v>
      </c>
      <c r="U591" s="2">
        <v>0</v>
      </c>
      <c r="V591" s="2">
        <v>0</v>
      </c>
      <c r="W591" s="2">
        <v>0</v>
      </c>
      <c r="X591" s="4">
        <v>5836.43</v>
      </c>
      <c r="Y591" s="4">
        <v>10341.67</v>
      </c>
      <c r="Z591" s="4">
        <v>104526.7</v>
      </c>
      <c r="AA591" s="4">
        <v>125586.95</v>
      </c>
      <c r="AB591" s="4">
        <v>49531.54</v>
      </c>
      <c r="AC591" s="4">
        <v>27397.62</v>
      </c>
      <c r="AD591" s="4">
        <v>56522.21</v>
      </c>
      <c r="AE591" s="2">
        <v>0</v>
      </c>
      <c r="AF591" s="2">
        <v>0</v>
      </c>
      <c r="AG591" s="2">
        <v>0</v>
      </c>
      <c r="AH591" s="2">
        <v>0</v>
      </c>
      <c r="AI591" s="2">
        <v>0</v>
      </c>
      <c r="AJ591" s="2">
        <v>0</v>
      </c>
      <c r="AK591" s="2">
        <v>0</v>
      </c>
      <c r="AL591" s="2">
        <v>0</v>
      </c>
      <c r="AM591" s="2">
        <v>0</v>
      </c>
      <c r="AN591" s="3">
        <f t="shared" si="36"/>
        <v>191242.89</v>
      </c>
      <c r="AO591">
        <f t="shared" si="37"/>
        <v>435118.72</v>
      </c>
      <c r="AP591">
        <f t="shared" si="38"/>
        <v>0</v>
      </c>
      <c r="AQ591" s="3">
        <f t="shared" si="39"/>
        <v>626361.61</v>
      </c>
    </row>
    <row r="592" spans="1:43" x14ac:dyDescent="0.25">
      <c r="A592" s="2">
        <v>9</v>
      </c>
      <c r="B592" s="2">
        <v>2022</v>
      </c>
      <c r="C592" s="2">
        <v>2</v>
      </c>
      <c r="D592" s="4">
        <v>39740.86</v>
      </c>
      <c r="E592" s="4">
        <v>96675.67</v>
      </c>
      <c r="F592" s="4">
        <v>53860.2</v>
      </c>
      <c r="G592" s="2">
        <v>408.12</v>
      </c>
      <c r="H592" s="4">
        <v>1150.1600000000001</v>
      </c>
      <c r="I592" s="2">
        <v>0</v>
      </c>
      <c r="J592" s="2">
        <v>0</v>
      </c>
      <c r="K592" s="4">
        <v>3958.57</v>
      </c>
      <c r="L592" s="4">
        <v>3540.08</v>
      </c>
      <c r="M592" s="4">
        <v>3096.41</v>
      </c>
      <c r="N592" s="2">
        <v>0</v>
      </c>
      <c r="O592" s="4">
        <v>2131.79</v>
      </c>
      <c r="P592" s="4">
        <v>19534.84</v>
      </c>
      <c r="Q592" s="4">
        <v>21385.51</v>
      </c>
      <c r="R592" s="4">
        <v>17377.189999999999</v>
      </c>
      <c r="S592" s="2">
        <v>422.53</v>
      </c>
      <c r="T592" s="2">
        <v>0</v>
      </c>
      <c r="U592" s="2">
        <v>0</v>
      </c>
      <c r="V592" s="2">
        <v>0</v>
      </c>
      <c r="W592" s="2">
        <v>0</v>
      </c>
      <c r="X592" s="4">
        <v>4596.0600000000004</v>
      </c>
      <c r="Y592" s="4">
        <v>12123.01</v>
      </c>
      <c r="Z592" s="4">
        <v>98576.58</v>
      </c>
      <c r="AA592" s="4">
        <v>119661.34</v>
      </c>
      <c r="AB592" s="4">
        <v>42909.09</v>
      </c>
      <c r="AC592" s="4">
        <v>24216.71</v>
      </c>
      <c r="AD592" s="4">
        <v>52729.68</v>
      </c>
      <c r="AE592" s="2">
        <v>0</v>
      </c>
      <c r="AF592" s="2">
        <v>0</v>
      </c>
      <c r="AG592" s="2">
        <v>0</v>
      </c>
      <c r="AH592" s="2">
        <v>0</v>
      </c>
      <c r="AI592" s="2">
        <v>0</v>
      </c>
      <c r="AJ592" s="2">
        <v>0</v>
      </c>
      <c r="AK592" s="2">
        <v>0</v>
      </c>
      <c r="AL592" s="2">
        <v>0</v>
      </c>
      <c r="AM592" s="2">
        <v>0</v>
      </c>
      <c r="AN592" s="3">
        <f t="shared" si="36"/>
        <v>202430.06999999998</v>
      </c>
      <c r="AO592">
        <f t="shared" si="37"/>
        <v>415664.32999999996</v>
      </c>
      <c r="AP592">
        <f t="shared" si="38"/>
        <v>0</v>
      </c>
      <c r="AQ592" s="3">
        <f t="shared" si="39"/>
        <v>618094.39999999991</v>
      </c>
    </row>
    <row r="593" spans="1:43" x14ac:dyDescent="0.25">
      <c r="A593" s="2">
        <v>9</v>
      </c>
      <c r="B593" s="2">
        <v>2022</v>
      </c>
      <c r="C593" s="2">
        <v>3</v>
      </c>
      <c r="D593" s="4">
        <v>38825.26</v>
      </c>
      <c r="E593" s="4">
        <v>91331.36</v>
      </c>
      <c r="F593" s="4">
        <v>49050.18</v>
      </c>
      <c r="G593" s="2">
        <v>551.58000000000004</v>
      </c>
      <c r="H593" s="4">
        <v>1038.82</v>
      </c>
      <c r="I593" s="2">
        <v>0</v>
      </c>
      <c r="J593" s="2">
        <v>0</v>
      </c>
      <c r="K593" s="4">
        <v>2829.71</v>
      </c>
      <c r="L593" s="4">
        <v>3340.5</v>
      </c>
      <c r="M593" s="4">
        <v>3118.69</v>
      </c>
      <c r="N593" s="2">
        <v>0</v>
      </c>
      <c r="O593" s="4">
        <v>2446.27</v>
      </c>
      <c r="P593" s="4">
        <v>18047.759999999998</v>
      </c>
      <c r="Q593" s="4">
        <v>22185.68</v>
      </c>
      <c r="R593" s="4">
        <v>17476.3</v>
      </c>
      <c r="S593" s="4">
        <v>1476.94</v>
      </c>
      <c r="T593" s="2">
        <v>0</v>
      </c>
      <c r="U593" s="2">
        <v>0</v>
      </c>
      <c r="V593" s="2">
        <v>0</v>
      </c>
      <c r="W593" s="2">
        <v>0</v>
      </c>
      <c r="X593" s="4">
        <v>4378.8500000000004</v>
      </c>
      <c r="Y593" s="4">
        <v>11759.38</v>
      </c>
      <c r="Z593" s="4">
        <v>99120.320000000007</v>
      </c>
      <c r="AA593" s="4">
        <v>121798.68</v>
      </c>
      <c r="AB593" s="4">
        <v>44035.58</v>
      </c>
      <c r="AC593" s="4">
        <v>27610.03</v>
      </c>
      <c r="AD593" s="4">
        <v>56898.1</v>
      </c>
      <c r="AE593" s="2">
        <v>0</v>
      </c>
      <c r="AF593" s="2">
        <v>0</v>
      </c>
      <c r="AG593" s="2">
        <v>0</v>
      </c>
      <c r="AH593" s="2">
        <v>0</v>
      </c>
      <c r="AI593" s="2">
        <v>0</v>
      </c>
      <c r="AJ593" s="2">
        <v>0</v>
      </c>
      <c r="AK593" s="2">
        <v>0</v>
      </c>
      <c r="AL593" s="2">
        <v>0</v>
      </c>
      <c r="AM593" s="2">
        <v>0</v>
      </c>
      <c r="AN593" s="3">
        <f t="shared" si="36"/>
        <v>190086.09999999998</v>
      </c>
      <c r="AO593">
        <f t="shared" si="37"/>
        <v>427233.89</v>
      </c>
      <c r="AP593">
        <f t="shared" si="38"/>
        <v>0</v>
      </c>
      <c r="AQ593" s="3">
        <f t="shared" si="39"/>
        <v>617319.99</v>
      </c>
    </row>
    <row r="594" spans="1:43" x14ac:dyDescent="0.25">
      <c r="A594" s="2">
        <v>9</v>
      </c>
      <c r="B594" s="2">
        <v>2022</v>
      </c>
      <c r="C594" s="2">
        <v>4</v>
      </c>
      <c r="D594" s="4">
        <v>38083.620000000003</v>
      </c>
      <c r="E594" s="4">
        <v>88783.12</v>
      </c>
      <c r="F594" s="4">
        <v>46935.27</v>
      </c>
      <c r="G594" s="2">
        <v>431.73</v>
      </c>
      <c r="H594" s="4">
        <v>1089.3499999999999</v>
      </c>
      <c r="I594" s="2">
        <v>0</v>
      </c>
      <c r="J594" s="2">
        <v>0</v>
      </c>
      <c r="K594" s="4">
        <v>3033.93</v>
      </c>
      <c r="L594" s="4">
        <v>3284.63</v>
      </c>
      <c r="M594" s="4">
        <v>1949.85</v>
      </c>
      <c r="N594" s="2">
        <v>0</v>
      </c>
      <c r="O594" s="4">
        <v>2296.31</v>
      </c>
      <c r="P594" s="4">
        <v>16702.27</v>
      </c>
      <c r="Q594" s="4">
        <v>21976.85</v>
      </c>
      <c r="R594" s="4">
        <v>12121.38</v>
      </c>
      <c r="S594" s="4">
        <v>1432.6</v>
      </c>
      <c r="T594" s="2">
        <v>0</v>
      </c>
      <c r="U594" s="2">
        <v>0</v>
      </c>
      <c r="V594" s="2">
        <v>0</v>
      </c>
      <c r="W594" s="2">
        <v>0</v>
      </c>
      <c r="X594" s="4">
        <v>3546.39</v>
      </c>
      <c r="Y594" s="4">
        <v>11257.43</v>
      </c>
      <c r="Z594" s="4">
        <v>95620.91</v>
      </c>
      <c r="AA594" s="4">
        <v>115429.04</v>
      </c>
      <c r="AB594" s="4">
        <v>38199.129999999997</v>
      </c>
      <c r="AC594" s="4">
        <v>25779.84</v>
      </c>
      <c r="AD594" s="4">
        <v>55622.57</v>
      </c>
      <c r="AE594" s="2">
        <v>0</v>
      </c>
      <c r="AF594" s="2">
        <v>0</v>
      </c>
      <c r="AG594" s="2">
        <v>0</v>
      </c>
      <c r="AH594" s="2">
        <v>0</v>
      </c>
      <c r="AI594" s="2">
        <v>0</v>
      </c>
      <c r="AJ594" s="2">
        <v>0</v>
      </c>
      <c r="AK594" s="2">
        <v>0</v>
      </c>
      <c r="AL594" s="2">
        <v>0</v>
      </c>
      <c r="AM594" s="2">
        <v>0</v>
      </c>
      <c r="AN594" s="3">
        <f t="shared" si="36"/>
        <v>183591.5</v>
      </c>
      <c r="AO594">
        <f t="shared" si="37"/>
        <v>399984.72000000003</v>
      </c>
      <c r="AP594">
        <f t="shared" si="38"/>
        <v>0</v>
      </c>
      <c r="AQ594" s="3">
        <f t="shared" si="39"/>
        <v>583576.22</v>
      </c>
    </row>
    <row r="595" spans="1:43" x14ac:dyDescent="0.25">
      <c r="A595" s="2">
        <v>9</v>
      </c>
      <c r="B595" s="2">
        <v>2022</v>
      </c>
      <c r="C595" s="2">
        <v>5</v>
      </c>
      <c r="D595" s="4">
        <v>37546.79</v>
      </c>
      <c r="E595" s="4">
        <v>88124.53</v>
      </c>
      <c r="F595" s="4">
        <v>46369.61</v>
      </c>
      <c r="G595" s="2">
        <v>431.73</v>
      </c>
      <c r="H595" s="2">
        <v>645.26</v>
      </c>
      <c r="I595" s="2">
        <v>0</v>
      </c>
      <c r="J595" s="2">
        <v>0</v>
      </c>
      <c r="K595" s="4">
        <v>1860.69</v>
      </c>
      <c r="L595" s="4">
        <v>2532.12</v>
      </c>
      <c r="M595" s="4">
        <v>2091.52</v>
      </c>
      <c r="N595" s="2">
        <v>0</v>
      </c>
      <c r="O595" s="4">
        <v>2726.78</v>
      </c>
      <c r="P595" s="4">
        <v>16739.849999999999</v>
      </c>
      <c r="Q595" s="4">
        <v>21518.799999999999</v>
      </c>
      <c r="R595" s="4">
        <v>11549.92</v>
      </c>
      <c r="S595" s="4">
        <v>1052.45</v>
      </c>
      <c r="T595" s="2">
        <v>0</v>
      </c>
      <c r="U595" s="2">
        <v>0</v>
      </c>
      <c r="V595" s="2">
        <v>0</v>
      </c>
      <c r="W595" s="2">
        <v>0</v>
      </c>
      <c r="X595" s="4">
        <v>2527.7399999999998</v>
      </c>
      <c r="Y595" s="4">
        <v>10288.57</v>
      </c>
      <c r="Z595" s="4">
        <v>92251.42</v>
      </c>
      <c r="AA595" s="4">
        <v>111450.83</v>
      </c>
      <c r="AB595" s="4">
        <v>40563.42</v>
      </c>
      <c r="AC595" s="4">
        <v>26867.599999999999</v>
      </c>
      <c r="AD595" s="4">
        <v>51318.11</v>
      </c>
      <c r="AE595" s="2">
        <v>0</v>
      </c>
      <c r="AF595" s="2">
        <v>0</v>
      </c>
      <c r="AG595" s="2">
        <v>0</v>
      </c>
      <c r="AH595" s="2">
        <v>0</v>
      </c>
      <c r="AI595" s="2">
        <v>0</v>
      </c>
      <c r="AJ595" s="2">
        <v>0</v>
      </c>
      <c r="AK595" s="2">
        <v>0</v>
      </c>
      <c r="AL595" s="2">
        <v>0</v>
      </c>
      <c r="AM595" s="2">
        <v>0</v>
      </c>
      <c r="AN595" s="3">
        <f t="shared" si="36"/>
        <v>179602.25</v>
      </c>
      <c r="AO595">
        <f t="shared" si="37"/>
        <v>388855.48999999993</v>
      </c>
      <c r="AP595">
        <f t="shared" si="38"/>
        <v>0</v>
      </c>
      <c r="AQ595" s="3">
        <f t="shared" si="39"/>
        <v>568457.74</v>
      </c>
    </row>
    <row r="596" spans="1:43" x14ac:dyDescent="0.25">
      <c r="A596" s="2">
        <v>9</v>
      </c>
      <c r="B596" s="2">
        <v>2022</v>
      </c>
      <c r="C596" s="2">
        <v>6</v>
      </c>
      <c r="D596" s="4">
        <v>37006.129999999997</v>
      </c>
      <c r="E596" s="4">
        <v>86749.33</v>
      </c>
      <c r="F596" s="4">
        <v>44232.26</v>
      </c>
      <c r="G596" s="2">
        <v>454.29</v>
      </c>
      <c r="H596" s="2">
        <v>349.64</v>
      </c>
      <c r="I596" s="2">
        <v>0</v>
      </c>
      <c r="J596" s="2">
        <v>0</v>
      </c>
      <c r="K596" s="4">
        <v>1234.98</v>
      </c>
      <c r="L596" s="4">
        <v>1870.28</v>
      </c>
      <c r="M596" s="4">
        <v>1445.43</v>
      </c>
      <c r="N596" s="2">
        <v>0</v>
      </c>
      <c r="O596" s="4">
        <v>1509.38</v>
      </c>
      <c r="P596" s="4">
        <v>15697.98</v>
      </c>
      <c r="Q596" s="4">
        <v>19704</v>
      </c>
      <c r="R596" s="4">
        <v>8200.7900000000009</v>
      </c>
      <c r="S596" s="2">
        <v>505.84</v>
      </c>
      <c r="T596" s="2">
        <v>0</v>
      </c>
      <c r="U596" s="2">
        <v>0</v>
      </c>
      <c r="V596" s="2">
        <v>0</v>
      </c>
      <c r="W596" s="2">
        <v>0</v>
      </c>
      <c r="X596" s="4">
        <v>2067.48</v>
      </c>
      <c r="Y596" s="4">
        <v>8933.42</v>
      </c>
      <c r="Z596" s="4">
        <v>82363.12</v>
      </c>
      <c r="AA596" s="4">
        <v>95603.23</v>
      </c>
      <c r="AB596" s="4">
        <v>39215.760000000002</v>
      </c>
      <c r="AC596" s="4">
        <v>33631.279999999999</v>
      </c>
      <c r="AD596" s="4">
        <v>54882.51</v>
      </c>
      <c r="AE596" s="2">
        <v>0</v>
      </c>
      <c r="AF596" s="2">
        <v>0</v>
      </c>
      <c r="AG596" s="2">
        <v>0</v>
      </c>
      <c r="AH596" s="2">
        <v>0</v>
      </c>
      <c r="AI596" s="2">
        <v>0</v>
      </c>
      <c r="AJ596" s="2">
        <v>0</v>
      </c>
      <c r="AK596" s="2">
        <v>0</v>
      </c>
      <c r="AL596" s="2">
        <v>0</v>
      </c>
      <c r="AM596" s="2">
        <v>0</v>
      </c>
      <c r="AN596" s="3">
        <f t="shared" si="36"/>
        <v>173342.34000000003</v>
      </c>
      <c r="AO596">
        <f t="shared" si="37"/>
        <v>362314.79000000004</v>
      </c>
      <c r="AP596">
        <f t="shared" si="38"/>
        <v>0</v>
      </c>
      <c r="AQ596" s="3">
        <f t="shared" si="39"/>
        <v>535657.13000000012</v>
      </c>
    </row>
    <row r="597" spans="1:43" x14ac:dyDescent="0.25">
      <c r="A597" s="2">
        <v>9</v>
      </c>
      <c r="B597" s="2">
        <v>2022</v>
      </c>
      <c r="C597" s="2">
        <v>7</v>
      </c>
      <c r="D597" s="4">
        <v>48657.64</v>
      </c>
      <c r="E597" s="4">
        <v>77961.03</v>
      </c>
      <c r="F597" s="4">
        <v>35569.550000000003</v>
      </c>
      <c r="G597" s="2">
        <v>406.47</v>
      </c>
      <c r="H597" s="2">
        <v>222.53</v>
      </c>
      <c r="I597" s="2">
        <v>161.88999999999999</v>
      </c>
      <c r="J597" s="2">
        <v>0</v>
      </c>
      <c r="K597" s="2">
        <v>986.48</v>
      </c>
      <c r="L597" s="4">
        <v>2050.16</v>
      </c>
      <c r="M597" s="4">
        <v>1179.18</v>
      </c>
      <c r="N597" s="2">
        <v>0</v>
      </c>
      <c r="O597" s="4">
        <v>1597.86</v>
      </c>
      <c r="P597" s="4">
        <v>15286.06</v>
      </c>
      <c r="Q597" s="4">
        <v>19587.919999999998</v>
      </c>
      <c r="R597" s="4">
        <v>7891.86</v>
      </c>
      <c r="S597" s="2">
        <v>422.27</v>
      </c>
      <c r="T597" s="2">
        <v>0</v>
      </c>
      <c r="U597" s="2">
        <v>0</v>
      </c>
      <c r="V597" s="2">
        <v>0</v>
      </c>
      <c r="W597" s="2">
        <v>0</v>
      </c>
      <c r="X597" s="4">
        <v>1743.47</v>
      </c>
      <c r="Y597" s="4">
        <v>8274.2199999999993</v>
      </c>
      <c r="Z597" s="4">
        <v>80736.08</v>
      </c>
      <c r="AA597" s="4">
        <v>94795.29</v>
      </c>
      <c r="AB597" s="4">
        <v>37127.39</v>
      </c>
      <c r="AC597" s="4">
        <v>18273.04</v>
      </c>
      <c r="AD597" s="4">
        <v>62159.48</v>
      </c>
      <c r="AE597" s="2">
        <v>0</v>
      </c>
      <c r="AF597" s="2">
        <v>0</v>
      </c>
      <c r="AG597" s="2">
        <v>0</v>
      </c>
      <c r="AH597" s="2">
        <v>0</v>
      </c>
      <c r="AI597" s="2">
        <v>0</v>
      </c>
      <c r="AJ597" s="2">
        <v>0</v>
      </c>
      <c r="AK597" s="2">
        <v>0</v>
      </c>
      <c r="AL597" s="2">
        <v>0</v>
      </c>
      <c r="AM597" s="2">
        <v>0</v>
      </c>
      <c r="AN597" s="3">
        <f t="shared" si="36"/>
        <v>167194.93000000002</v>
      </c>
      <c r="AO597">
        <f t="shared" si="37"/>
        <v>347894.93999999994</v>
      </c>
      <c r="AP597">
        <f t="shared" si="38"/>
        <v>0</v>
      </c>
      <c r="AQ597" s="3">
        <f t="shared" si="39"/>
        <v>515089.87</v>
      </c>
    </row>
    <row r="598" spans="1:43" x14ac:dyDescent="0.25">
      <c r="A598" s="2">
        <v>9</v>
      </c>
      <c r="B598" s="2">
        <v>2022</v>
      </c>
      <c r="C598" s="2">
        <v>8</v>
      </c>
      <c r="D598" s="4">
        <v>48394.93</v>
      </c>
      <c r="E598" s="4">
        <v>78424.070000000007</v>
      </c>
      <c r="F598" s="4">
        <v>36013.51</v>
      </c>
      <c r="G598" s="2">
        <v>454.29</v>
      </c>
      <c r="H598" s="2">
        <v>124.47</v>
      </c>
      <c r="I598" s="2">
        <v>148.82</v>
      </c>
      <c r="J598" s="2">
        <v>0</v>
      </c>
      <c r="K598" s="2">
        <v>957.05</v>
      </c>
      <c r="L598" s="4">
        <v>1875.05</v>
      </c>
      <c r="M598" s="4">
        <v>1295.29</v>
      </c>
      <c r="N598" s="2">
        <v>0</v>
      </c>
      <c r="O598" s="4">
        <v>1668.48</v>
      </c>
      <c r="P598" s="4">
        <v>15710.01</v>
      </c>
      <c r="Q598" s="4">
        <v>19918.23</v>
      </c>
      <c r="R598" s="4">
        <v>8394</v>
      </c>
      <c r="S598" s="2">
        <v>647.25</v>
      </c>
      <c r="T598" s="2">
        <v>0</v>
      </c>
      <c r="U598" s="2">
        <v>0</v>
      </c>
      <c r="V598" s="2">
        <v>0</v>
      </c>
      <c r="W598" s="2">
        <v>0</v>
      </c>
      <c r="X598" s="4">
        <v>1844.61</v>
      </c>
      <c r="Y598" s="4">
        <v>8213.2999999999993</v>
      </c>
      <c r="Z598" s="4">
        <v>82516.41</v>
      </c>
      <c r="AA598" s="4">
        <v>101002.06</v>
      </c>
      <c r="AB598" s="4">
        <v>36562.68</v>
      </c>
      <c r="AC598" s="4">
        <v>19213.22</v>
      </c>
      <c r="AD598" s="4">
        <v>60049.4</v>
      </c>
      <c r="AE598" s="2">
        <v>0</v>
      </c>
      <c r="AF598" s="2">
        <v>0</v>
      </c>
      <c r="AG598" s="2">
        <v>0</v>
      </c>
      <c r="AH598" s="2">
        <v>0</v>
      </c>
      <c r="AI598" s="2">
        <v>0</v>
      </c>
      <c r="AJ598" s="2">
        <v>0</v>
      </c>
      <c r="AK598" s="2">
        <v>0</v>
      </c>
      <c r="AL598" s="2">
        <v>0</v>
      </c>
      <c r="AM598" s="2">
        <v>0</v>
      </c>
      <c r="AN598" s="3">
        <f t="shared" si="36"/>
        <v>167687.48000000001</v>
      </c>
      <c r="AO598">
        <f t="shared" si="37"/>
        <v>355739.65</v>
      </c>
      <c r="AP598">
        <f t="shared" si="38"/>
        <v>0</v>
      </c>
      <c r="AQ598" s="3">
        <f t="shared" si="39"/>
        <v>523427.13</v>
      </c>
    </row>
    <row r="599" spans="1:43" x14ac:dyDescent="0.25">
      <c r="A599" s="2">
        <v>9</v>
      </c>
      <c r="B599" s="2">
        <v>2022</v>
      </c>
      <c r="C599" s="2">
        <v>9</v>
      </c>
      <c r="D599" s="4">
        <v>48483.82</v>
      </c>
      <c r="E599" s="4">
        <v>79450.34</v>
      </c>
      <c r="F599" s="4">
        <v>36378.54</v>
      </c>
      <c r="G599" s="2">
        <v>478.2</v>
      </c>
      <c r="H599" s="2">
        <v>147.29</v>
      </c>
      <c r="I599" s="2">
        <v>177.66</v>
      </c>
      <c r="J599" s="2">
        <v>0</v>
      </c>
      <c r="K599" s="2">
        <v>984.56</v>
      </c>
      <c r="L599" s="4">
        <v>1889.83</v>
      </c>
      <c r="M599" s="4">
        <v>1124.68</v>
      </c>
      <c r="N599" s="2">
        <v>0</v>
      </c>
      <c r="O599" s="4">
        <v>2054.94</v>
      </c>
      <c r="P599" s="4">
        <v>15962.63</v>
      </c>
      <c r="Q599" s="4">
        <v>20269.43</v>
      </c>
      <c r="R599" s="4">
        <v>8493.6299999999992</v>
      </c>
      <c r="S599" s="2">
        <v>422.27</v>
      </c>
      <c r="T599" s="2">
        <v>0</v>
      </c>
      <c r="U599" s="2">
        <v>0</v>
      </c>
      <c r="V599" s="2">
        <v>0</v>
      </c>
      <c r="W599" s="2">
        <v>0</v>
      </c>
      <c r="X599" s="4">
        <v>1831.49</v>
      </c>
      <c r="Y599" s="4">
        <v>7893.67</v>
      </c>
      <c r="Z599" s="4">
        <v>81495.39</v>
      </c>
      <c r="AA599" s="4">
        <v>93308.09</v>
      </c>
      <c r="AB599" s="4">
        <v>35711.42</v>
      </c>
      <c r="AC599" s="4">
        <v>18525.43</v>
      </c>
      <c r="AD599" s="4">
        <v>56842.98</v>
      </c>
      <c r="AE599" s="2">
        <v>0</v>
      </c>
      <c r="AF599" s="2">
        <v>0</v>
      </c>
      <c r="AG599" s="2">
        <v>0</v>
      </c>
      <c r="AH599" s="2">
        <v>0</v>
      </c>
      <c r="AI599" s="2">
        <v>0</v>
      </c>
      <c r="AJ599" s="2">
        <v>0</v>
      </c>
      <c r="AK599" s="2">
        <v>0</v>
      </c>
      <c r="AL599" s="2">
        <v>0</v>
      </c>
      <c r="AM599" s="2">
        <v>0</v>
      </c>
      <c r="AN599" s="3">
        <f t="shared" si="36"/>
        <v>169114.92</v>
      </c>
      <c r="AO599">
        <f t="shared" si="37"/>
        <v>342811.36999999994</v>
      </c>
      <c r="AP599">
        <f t="shared" si="38"/>
        <v>0</v>
      </c>
      <c r="AQ599" s="3">
        <f t="shared" si="39"/>
        <v>511926.28999999992</v>
      </c>
    </row>
    <row r="600" spans="1:43" x14ac:dyDescent="0.25">
      <c r="A600" s="2">
        <v>9</v>
      </c>
      <c r="B600" s="2">
        <v>2022</v>
      </c>
      <c r="C600" s="2">
        <v>10</v>
      </c>
      <c r="D600" s="4">
        <v>49129.5</v>
      </c>
      <c r="E600" s="4">
        <v>82148.38</v>
      </c>
      <c r="F600" s="4">
        <v>38131.379999999997</v>
      </c>
      <c r="G600" s="2">
        <v>555.6</v>
      </c>
      <c r="H600" s="2">
        <v>142.06</v>
      </c>
      <c r="I600" s="2">
        <v>405.65</v>
      </c>
      <c r="J600" s="2">
        <v>0</v>
      </c>
      <c r="K600" s="4">
        <v>1180.52</v>
      </c>
      <c r="L600" s="4">
        <v>1946.87</v>
      </c>
      <c r="M600" s="4">
        <v>1048.6400000000001</v>
      </c>
      <c r="N600" s="2">
        <v>0</v>
      </c>
      <c r="O600" s="4">
        <v>3013.54</v>
      </c>
      <c r="P600" s="4">
        <v>17017.5</v>
      </c>
      <c r="Q600" s="4">
        <v>21636.75</v>
      </c>
      <c r="R600" s="4">
        <v>9840.56</v>
      </c>
      <c r="S600" s="2">
        <v>447.31</v>
      </c>
      <c r="T600" s="2">
        <v>0</v>
      </c>
      <c r="U600" s="2">
        <v>0</v>
      </c>
      <c r="V600" s="2">
        <v>0</v>
      </c>
      <c r="W600" s="2">
        <v>0</v>
      </c>
      <c r="X600" s="4">
        <v>2685.62</v>
      </c>
      <c r="Y600" s="4">
        <v>8281.67</v>
      </c>
      <c r="Z600" s="4">
        <v>81490.039999999994</v>
      </c>
      <c r="AA600" s="4">
        <v>96937.29</v>
      </c>
      <c r="AB600" s="4">
        <v>37968.71</v>
      </c>
      <c r="AC600" s="4">
        <v>20318.330000000002</v>
      </c>
      <c r="AD600" s="4">
        <v>64748.31</v>
      </c>
      <c r="AE600" s="2">
        <v>0</v>
      </c>
      <c r="AF600" s="2">
        <v>0</v>
      </c>
      <c r="AG600" s="2">
        <v>0</v>
      </c>
      <c r="AH600" s="2">
        <v>0</v>
      </c>
      <c r="AI600" s="2">
        <v>0</v>
      </c>
      <c r="AJ600" s="2">
        <v>0</v>
      </c>
      <c r="AK600" s="2">
        <v>0</v>
      </c>
      <c r="AL600" s="2">
        <v>0</v>
      </c>
      <c r="AM600" s="2">
        <v>0</v>
      </c>
      <c r="AN600" s="3">
        <f t="shared" si="36"/>
        <v>174688.6</v>
      </c>
      <c r="AO600">
        <f t="shared" si="37"/>
        <v>364385.63</v>
      </c>
      <c r="AP600">
        <f t="shared" si="38"/>
        <v>0</v>
      </c>
      <c r="AQ600" s="3">
        <f t="shared" si="39"/>
        <v>539074.23</v>
      </c>
    </row>
    <row r="601" spans="1:43" x14ac:dyDescent="0.25">
      <c r="A601" s="2">
        <v>9</v>
      </c>
      <c r="B601" s="2">
        <v>2022</v>
      </c>
      <c r="C601" s="2">
        <v>11</v>
      </c>
      <c r="D601" s="4">
        <v>49121.7</v>
      </c>
      <c r="E601" s="4">
        <v>82459.63</v>
      </c>
      <c r="F601" s="4">
        <v>36971.72</v>
      </c>
      <c r="G601" s="2">
        <v>524.9</v>
      </c>
      <c r="H601" s="2">
        <v>198.09</v>
      </c>
      <c r="I601" s="2">
        <v>406.29</v>
      </c>
      <c r="J601" s="2">
        <v>0</v>
      </c>
      <c r="K601" s="2">
        <v>957.27</v>
      </c>
      <c r="L601" s="4">
        <v>1326.16</v>
      </c>
      <c r="M601" s="4">
        <v>1624.73</v>
      </c>
      <c r="N601" s="2">
        <v>0</v>
      </c>
      <c r="O601" s="4">
        <v>2425.58</v>
      </c>
      <c r="P601" s="4">
        <v>16410.43</v>
      </c>
      <c r="Q601" s="4">
        <v>20170.759999999998</v>
      </c>
      <c r="R601" s="4">
        <v>9776.9599999999991</v>
      </c>
      <c r="S601" s="4">
        <v>1387.36</v>
      </c>
      <c r="T601" s="2">
        <v>0</v>
      </c>
      <c r="U601" s="2">
        <v>0</v>
      </c>
      <c r="V601" s="2">
        <v>0</v>
      </c>
      <c r="W601" s="2">
        <v>0</v>
      </c>
      <c r="X601" s="4">
        <v>4179.68</v>
      </c>
      <c r="Y601" s="4">
        <v>8257.59</v>
      </c>
      <c r="Z601" s="4">
        <v>76497.919999999998</v>
      </c>
      <c r="AA601" s="4">
        <v>89586.54</v>
      </c>
      <c r="AB601" s="4">
        <v>38279.39</v>
      </c>
      <c r="AC601" s="4">
        <v>20352.310000000001</v>
      </c>
      <c r="AD601" s="4">
        <v>62065.45</v>
      </c>
      <c r="AE601" s="2">
        <v>0</v>
      </c>
      <c r="AF601" s="2">
        <v>0</v>
      </c>
      <c r="AG601" s="2">
        <v>0</v>
      </c>
      <c r="AH601" s="2">
        <v>0</v>
      </c>
      <c r="AI601" s="2">
        <v>0</v>
      </c>
      <c r="AJ601" s="2">
        <v>0</v>
      </c>
      <c r="AK601" s="2">
        <v>0</v>
      </c>
      <c r="AL601" s="2">
        <v>0</v>
      </c>
      <c r="AM601" s="2">
        <v>0</v>
      </c>
      <c r="AN601" s="3">
        <f t="shared" si="36"/>
        <v>173590.49000000002</v>
      </c>
      <c r="AO601">
        <f t="shared" si="37"/>
        <v>349389.97000000003</v>
      </c>
      <c r="AP601">
        <f t="shared" si="38"/>
        <v>0</v>
      </c>
      <c r="AQ601" s="3">
        <f t="shared" si="39"/>
        <v>522980.46000000008</v>
      </c>
    </row>
    <row r="602" spans="1:43" x14ac:dyDescent="0.25">
      <c r="A602" s="2">
        <v>9</v>
      </c>
      <c r="B602" s="2">
        <v>2022</v>
      </c>
      <c r="C602" s="2">
        <v>12</v>
      </c>
      <c r="D602" s="4">
        <v>49733.59</v>
      </c>
      <c r="E602" s="4">
        <v>85724.78</v>
      </c>
      <c r="F602" s="4">
        <v>38846.42</v>
      </c>
      <c r="G602" s="2">
        <v>502.35</v>
      </c>
      <c r="H602" s="2">
        <v>229.63</v>
      </c>
      <c r="I602" s="2">
        <v>617.52</v>
      </c>
      <c r="J602" s="2">
        <v>0</v>
      </c>
      <c r="K602" s="2">
        <v>812.91</v>
      </c>
      <c r="L602" s="4">
        <v>1277.98</v>
      </c>
      <c r="M602" s="4">
        <v>1930.73</v>
      </c>
      <c r="N602" s="2">
        <v>0</v>
      </c>
      <c r="O602" s="4">
        <v>2206.94</v>
      </c>
      <c r="P602" s="4">
        <v>17690.21</v>
      </c>
      <c r="Q602" s="4">
        <v>23182.58</v>
      </c>
      <c r="R602" s="4">
        <v>11510.4</v>
      </c>
      <c r="S602" s="4">
        <v>1651.45</v>
      </c>
      <c r="T602" s="2">
        <v>0</v>
      </c>
      <c r="U602" s="2">
        <v>0</v>
      </c>
      <c r="V602" s="2">
        <v>0</v>
      </c>
      <c r="W602" s="2">
        <v>0</v>
      </c>
      <c r="X602" s="4">
        <v>5373.47</v>
      </c>
      <c r="Y602" s="4">
        <v>8767.24</v>
      </c>
      <c r="Z602" s="4">
        <v>85407.41</v>
      </c>
      <c r="AA602" s="4">
        <v>101952.58</v>
      </c>
      <c r="AB602" s="4">
        <v>42754.85</v>
      </c>
      <c r="AC602" s="4">
        <v>21231.51</v>
      </c>
      <c r="AD602" s="4">
        <v>64510.87</v>
      </c>
      <c r="AE602" s="2">
        <v>0</v>
      </c>
      <c r="AF602" s="2">
        <v>0</v>
      </c>
      <c r="AG602" s="2">
        <v>0</v>
      </c>
      <c r="AH602" s="2">
        <v>0</v>
      </c>
      <c r="AI602" s="2">
        <v>0</v>
      </c>
      <c r="AJ602" s="2">
        <v>0</v>
      </c>
      <c r="AK602" s="2">
        <v>0</v>
      </c>
      <c r="AL602" s="2">
        <v>0</v>
      </c>
      <c r="AM602" s="2">
        <v>0</v>
      </c>
      <c r="AN602" s="3">
        <f t="shared" si="36"/>
        <v>179675.91</v>
      </c>
      <c r="AO602">
        <f t="shared" si="37"/>
        <v>386239.51</v>
      </c>
      <c r="AP602">
        <f t="shared" si="38"/>
        <v>0</v>
      </c>
      <c r="AQ602" s="3">
        <f t="shared" si="39"/>
        <v>565915.42000000004</v>
      </c>
    </row>
    <row r="603" spans="1:43" x14ac:dyDescent="0.25">
      <c r="A603" s="2">
        <v>10</v>
      </c>
      <c r="B603" s="2">
        <v>2022</v>
      </c>
      <c r="C603" s="2">
        <v>1</v>
      </c>
      <c r="D603" s="4">
        <v>2023.89</v>
      </c>
      <c r="E603" s="4">
        <v>2478.75</v>
      </c>
      <c r="F603" s="2">
        <v>827.28</v>
      </c>
      <c r="G603" s="2">
        <v>23.91</v>
      </c>
      <c r="H603" s="2">
        <v>0</v>
      </c>
      <c r="I603" s="2">
        <v>0</v>
      </c>
      <c r="J603" s="2">
        <v>0</v>
      </c>
      <c r="K603" s="2">
        <v>0</v>
      </c>
      <c r="L603" s="2">
        <v>0</v>
      </c>
      <c r="M603" s="2">
        <v>0</v>
      </c>
      <c r="N603" s="2">
        <v>0</v>
      </c>
      <c r="O603" s="2">
        <v>49.74</v>
      </c>
      <c r="P603" s="4">
        <v>1476.02</v>
      </c>
      <c r="Q603" s="4">
        <v>1127.4000000000001</v>
      </c>
      <c r="R603" s="2">
        <v>421.09</v>
      </c>
      <c r="S603" s="2">
        <v>0</v>
      </c>
      <c r="T603" s="2">
        <v>0</v>
      </c>
      <c r="U603" s="2">
        <v>0</v>
      </c>
      <c r="V603" s="2">
        <v>0</v>
      </c>
      <c r="W603" s="2">
        <v>0</v>
      </c>
      <c r="X603" s="2">
        <v>0</v>
      </c>
      <c r="Y603" s="2">
        <v>766.6</v>
      </c>
      <c r="Z603" s="4">
        <v>6955.25</v>
      </c>
      <c r="AA603" s="4">
        <v>4736.51</v>
      </c>
      <c r="AB603" s="4">
        <v>22469.16</v>
      </c>
      <c r="AC603" s="4">
        <v>5888.79</v>
      </c>
      <c r="AD603" s="4">
        <v>28135.42</v>
      </c>
      <c r="AE603" s="2">
        <v>0</v>
      </c>
      <c r="AF603" s="2">
        <v>0</v>
      </c>
      <c r="AG603" s="2">
        <v>0</v>
      </c>
      <c r="AH603" s="2">
        <v>0</v>
      </c>
      <c r="AI603" s="2">
        <v>0</v>
      </c>
      <c r="AJ603" s="2">
        <v>0</v>
      </c>
      <c r="AK603" s="2">
        <v>0</v>
      </c>
      <c r="AL603" s="2">
        <v>0</v>
      </c>
      <c r="AM603" s="2">
        <v>0</v>
      </c>
      <c r="AN603" s="3">
        <f t="shared" si="36"/>
        <v>5353.83</v>
      </c>
      <c r="AO603">
        <f t="shared" si="37"/>
        <v>72025.98000000001</v>
      </c>
      <c r="AP603">
        <f t="shared" si="38"/>
        <v>0</v>
      </c>
      <c r="AQ603" s="3">
        <f t="shared" si="39"/>
        <v>77379.810000000012</v>
      </c>
    </row>
    <row r="604" spans="1:43" x14ac:dyDescent="0.25">
      <c r="A604" s="2">
        <v>10</v>
      </c>
      <c r="B604" s="2">
        <v>2022</v>
      </c>
      <c r="C604" s="2">
        <v>2</v>
      </c>
      <c r="D604" s="4">
        <v>2075.3000000000002</v>
      </c>
      <c r="E604" s="4">
        <v>2604.9699999999998</v>
      </c>
      <c r="F604" s="2">
        <v>932.96</v>
      </c>
      <c r="G604" s="2">
        <v>23.91</v>
      </c>
      <c r="H604" s="2">
        <v>0</v>
      </c>
      <c r="I604" s="2">
        <v>0</v>
      </c>
      <c r="J604" s="2">
        <v>0</v>
      </c>
      <c r="K604" s="2">
        <v>0</v>
      </c>
      <c r="L604" s="2">
        <v>0</v>
      </c>
      <c r="M604" s="2">
        <v>0</v>
      </c>
      <c r="N604" s="2">
        <v>0</v>
      </c>
      <c r="O604" s="2">
        <v>45.8</v>
      </c>
      <c r="P604" s="4">
        <v>1722.24</v>
      </c>
      <c r="Q604" s="4">
        <v>1258.8</v>
      </c>
      <c r="R604" s="2">
        <v>415.55</v>
      </c>
      <c r="S604" s="2">
        <v>0</v>
      </c>
      <c r="T604" s="2">
        <v>0</v>
      </c>
      <c r="U604" s="2">
        <v>0</v>
      </c>
      <c r="V604" s="2">
        <v>0</v>
      </c>
      <c r="W604" s="2">
        <v>0</v>
      </c>
      <c r="X604" s="2">
        <v>0</v>
      </c>
      <c r="Y604" s="2">
        <v>725.87</v>
      </c>
      <c r="Z604" s="4">
        <v>7500.16</v>
      </c>
      <c r="AA604" s="4">
        <v>5742.73</v>
      </c>
      <c r="AB604" s="4">
        <v>19153.919999999998</v>
      </c>
      <c r="AC604" s="4">
        <v>6540.76</v>
      </c>
      <c r="AD604" s="4">
        <v>31553.23</v>
      </c>
      <c r="AE604" s="2">
        <v>0</v>
      </c>
      <c r="AF604" s="2">
        <v>0</v>
      </c>
      <c r="AG604" s="2">
        <v>0</v>
      </c>
      <c r="AH604" s="2">
        <v>0</v>
      </c>
      <c r="AI604" s="2">
        <v>0</v>
      </c>
      <c r="AJ604" s="2">
        <v>0</v>
      </c>
      <c r="AK604" s="2">
        <v>0</v>
      </c>
      <c r="AL604" s="2">
        <v>0</v>
      </c>
      <c r="AM604" s="2">
        <v>0</v>
      </c>
      <c r="AN604" s="3">
        <f t="shared" si="36"/>
        <v>5637.14</v>
      </c>
      <c r="AO604">
        <f t="shared" si="37"/>
        <v>74659.06</v>
      </c>
      <c r="AP604">
        <f t="shared" si="38"/>
        <v>0</v>
      </c>
      <c r="AQ604" s="3">
        <f t="shared" si="39"/>
        <v>80296.2</v>
      </c>
    </row>
    <row r="605" spans="1:43" x14ac:dyDescent="0.25">
      <c r="A605" s="2">
        <v>10</v>
      </c>
      <c r="B605" s="2">
        <v>2022</v>
      </c>
      <c r="C605" s="2">
        <v>3</v>
      </c>
      <c r="D605" s="4">
        <v>2016.36</v>
      </c>
      <c r="E605" s="4">
        <v>2481.62</v>
      </c>
      <c r="F605" s="2">
        <v>832.7</v>
      </c>
      <c r="G605" s="2">
        <v>23.91</v>
      </c>
      <c r="H605" s="2">
        <v>0</v>
      </c>
      <c r="I605" s="2">
        <v>0</v>
      </c>
      <c r="J605" s="2">
        <v>0</v>
      </c>
      <c r="K605" s="2">
        <v>0</v>
      </c>
      <c r="L605" s="2">
        <v>0</v>
      </c>
      <c r="M605" s="2">
        <v>0</v>
      </c>
      <c r="N605" s="2">
        <v>0</v>
      </c>
      <c r="O605" s="2">
        <v>45.8</v>
      </c>
      <c r="P605" s="4">
        <v>1536.34</v>
      </c>
      <c r="Q605" s="4">
        <v>1367.29</v>
      </c>
      <c r="R605" s="2">
        <v>383.36</v>
      </c>
      <c r="S605" s="2">
        <v>0</v>
      </c>
      <c r="T605" s="2">
        <v>0</v>
      </c>
      <c r="U605" s="2">
        <v>0</v>
      </c>
      <c r="V605" s="2">
        <v>0</v>
      </c>
      <c r="W605" s="2">
        <v>0</v>
      </c>
      <c r="X605" s="2">
        <v>0</v>
      </c>
      <c r="Y605" s="2">
        <v>702.59</v>
      </c>
      <c r="Z605" s="4">
        <v>6927.27</v>
      </c>
      <c r="AA605" s="4">
        <v>4637.93</v>
      </c>
      <c r="AB605" s="4">
        <v>14962.19</v>
      </c>
      <c r="AC605" s="4">
        <v>4977.38</v>
      </c>
      <c r="AD605" s="4">
        <v>26097.89</v>
      </c>
      <c r="AE605" s="2">
        <v>0</v>
      </c>
      <c r="AF605" s="2">
        <v>0</v>
      </c>
      <c r="AG605" s="2">
        <v>0</v>
      </c>
      <c r="AH605" s="2">
        <v>0</v>
      </c>
      <c r="AI605" s="2">
        <v>0</v>
      </c>
      <c r="AJ605" s="2">
        <v>0</v>
      </c>
      <c r="AK605" s="2">
        <v>0</v>
      </c>
      <c r="AL605" s="2">
        <v>0</v>
      </c>
      <c r="AM605" s="2">
        <v>0</v>
      </c>
      <c r="AN605" s="3">
        <f t="shared" si="36"/>
        <v>5354.5899999999992</v>
      </c>
      <c r="AO605">
        <f t="shared" si="37"/>
        <v>61638.04</v>
      </c>
      <c r="AP605">
        <f t="shared" si="38"/>
        <v>0</v>
      </c>
      <c r="AQ605" s="3">
        <f t="shared" si="39"/>
        <v>66992.63</v>
      </c>
    </row>
    <row r="606" spans="1:43" x14ac:dyDescent="0.25">
      <c r="A606" s="2">
        <v>10</v>
      </c>
      <c r="B606" s="2">
        <v>2022</v>
      </c>
      <c r="C606" s="2">
        <v>4</v>
      </c>
      <c r="D606" s="4">
        <v>2070.86</v>
      </c>
      <c r="E606" s="4">
        <v>2436.81</v>
      </c>
      <c r="F606" s="2">
        <v>824.28</v>
      </c>
      <c r="G606" s="2">
        <v>23.91</v>
      </c>
      <c r="H606" s="2">
        <v>0</v>
      </c>
      <c r="I606" s="2">
        <v>0</v>
      </c>
      <c r="J606" s="2">
        <v>0</v>
      </c>
      <c r="K606" s="2">
        <v>0</v>
      </c>
      <c r="L606" s="2">
        <v>0</v>
      </c>
      <c r="M606" s="2">
        <v>0</v>
      </c>
      <c r="N606" s="2">
        <v>0</v>
      </c>
      <c r="O606" s="2">
        <v>46.73</v>
      </c>
      <c r="P606" s="4">
        <v>1480.12</v>
      </c>
      <c r="Q606" s="4">
        <v>1554.76</v>
      </c>
      <c r="R606" s="2">
        <v>435.95</v>
      </c>
      <c r="S606" s="2">
        <v>0</v>
      </c>
      <c r="T606" s="2">
        <v>0</v>
      </c>
      <c r="U606" s="2">
        <v>0</v>
      </c>
      <c r="V606" s="2">
        <v>0</v>
      </c>
      <c r="W606" s="2">
        <v>0</v>
      </c>
      <c r="X606" s="2">
        <v>0</v>
      </c>
      <c r="Y606" s="2">
        <v>690.1</v>
      </c>
      <c r="Z606" s="4">
        <v>6492.49</v>
      </c>
      <c r="AA606" s="4">
        <v>4487.92</v>
      </c>
      <c r="AB606" s="4">
        <v>13446.4</v>
      </c>
      <c r="AC606" s="4">
        <v>4693.07</v>
      </c>
      <c r="AD606" s="4">
        <v>26580.92</v>
      </c>
      <c r="AE606" s="2">
        <v>0</v>
      </c>
      <c r="AF606" s="2">
        <v>0</v>
      </c>
      <c r="AG606" s="2">
        <v>0</v>
      </c>
      <c r="AH606" s="2">
        <v>0</v>
      </c>
      <c r="AI606" s="2">
        <v>0</v>
      </c>
      <c r="AJ606" s="2">
        <v>0</v>
      </c>
      <c r="AK606" s="2">
        <v>0</v>
      </c>
      <c r="AL606" s="2">
        <v>0</v>
      </c>
      <c r="AM606" s="2">
        <v>0</v>
      </c>
      <c r="AN606" s="3">
        <f t="shared" si="36"/>
        <v>5355.86</v>
      </c>
      <c r="AO606">
        <f t="shared" si="37"/>
        <v>59908.46</v>
      </c>
      <c r="AP606">
        <f t="shared" si="38"/>
        <v>0</v>
      </c>
      <c r="AQ606" s="3">
        <f t="shared" si="39"/>
        <v>65264.32</v>
      </c>
    </row>
    <row r="607" spans="1:43" x14ac:dyDescent="0.25">
      <c r="A607" s="2">
        <v>10</v>
      </c>
      <c r="B607" s="2">
        <v>2022</v>
      </c>
      <c r="C607" s="2">
        <v>5</v>
      </c>
      <c r="D607" s="4">
        <v>1970.99</v>
      </c>
      <c r="E607" s="4">
        <v>2406.96</v>
      </c>
      <c r="F607" s="2">
        <v>832.26</v>
      </c>
      <c r="G607" s="2">
        <v>23.91</v>
      </c>
      <c r="H607" s="2">
        <v>0</v>
      </c>
      <c r="I607" s="2">
        <v>0</v>
      </c>
      <c r="J607" s="2">
        <v>0</v>
      </c>
      <c r="K607" s="2">
        <v>0</v>
      </c>
      <c r="L607" s="2">
        <v>0</v>
      </c>
      <c r="M607" s="2">
        <v>0</v>
      </c>
      <c r="N607" s="2">
        <v>0</v>
      </c>
      <c r="O607" s="2">
        <v>49.19</v>
      </c>
      <c r="P607" s="4">
        <v>1405.99</v>
      </c>
      <c r="Q607" s="4">
        <v>1492.31</v>
      </c>
      <c r="R607" s="2">
        <v>398.54</v>
      </c>
      <c r="S607" s="2">
        <v>0</v>
      </c>
      <c r="T607" s="2">
        <v>0</v>
      </c>
      <c r="U607" s="2">
        <v>0</v>
      </c>
      <c r="V607" s="2">
        <v>0</v>
      </c>
      <c r="W607" s="2">
        <v>0</v>
      </c>
      <c r="X607" s="2">
        <v>0</v>
      </c>
      <c r="Y607" s="2">
        <v>661.05</v>
      </c>
      <c r="Z607" s="4">
        <v>6238.96</v>
      </c>
      <c r="AA607" s="4">
        <v>3714.93</v>
      </c>
      <c r="AB607" s="4">
        <v>13120.91</v>
      </c>
      <c r="AC607" s="4">
        <v>4673.95</v>
      </c>
      <c r="AD607" s="4">
        <v>25493.07</v>
      </c>
      <c r="AE607" s="2">
        <v>0</v>
      </c>
      <c r="AF607" s="2">
        <v>0</v>
      </c>
      <c r="AG607" s="2">
        <v>0</v>
      </c>
      <c r="AH607" s="2">
        <v>0</v>
      </c>
      <c r="AI607" s="2">
        <v>0</v>
      </c>
      <c r="AJ607" s="2">
        <v>0</v>
      </c>
      <c r="AK607" s="2">
        <v>0</v>
      </c>
      <c r="AL607" s="2">
        <v>0</v>
      </c>
      <c r="AM607" s="2">
        <v>0</v>
      </c>
      <c r="AN607" s="3">
        <f t="shared" si="36"/>
        <v>5234.12</v>
      </c>
      <c r="AO607">
        <f t="shared" si="37"/>
        <v>57248.9</v>
      </c>
      <c r="AP607">
        <f t="shared" si="38"/>
        <v>0</v>
      </c>
      <c r="AQ607" s="3">
        <f t="shared" si="39"/>
        <v>62483.020000000004</v>
      </c>
    </row>
    <row r="608" spans="1:43" x14ac:dyDescent="0.25">
      <c r="A608" s="2">
        <v>10</v>
      </c>
      <c r="B608" s="2">
        <v>2022</v>
      </c>
      <c r="C608" s="2">
        <v>6</v>
      </c>
      <c r="D608" s="4">
        <v>1917.87</v>
      </c>
      <c r="E608" s="4">
        <v>2341.64</v>
      </c>
      <c r="F608" s="2">
        <v>764.35</v>
      </c>
      <c r="G608" s="2">
        <v>23.91</v>
      </c>
      <c r="H608" s="2">
        <v>0</v>
      </c>
      <c r="I608" s="2">
        <v>0</v>
      </c>
      <c r="J608" s="2">
        <v>0</v>
      </c>
      <c r="K608" s="2">
        <v>0</v>
      </c>
      <c r="L608" s="2">
        <v>0</v>
      </c>
      <c r="M608" s="2">
        <v>0</v>
      </c>
      <c r="N608" s="2">
        <v>0</v>
      </c>
      <c r="O608" s="2">
        <v>46.69</v>
      </c>
      <c r="P608" s="4">
        <v>1331.62</v>
      </c>
      <c r="Q608" s="4">
        <v>1496.45</v>
      </c>
      <c r="R608" s="2">
        <v>431.61</v>
      </c>
      <c r="S608" s="2">
        <v>0</v>
      </c>
      <c r="T608" s="2">
        <v>0</v>
      </c>
      <c r="U608" s="2">
        <v>0</v>
      </c>
      <c r="V608" s="2">
        <v>0</v>
      </c>
      <c r="W608" s="2">
        <v>0</v>
      </c>
      <c r="X608" s="2">
        <v>0</v>
      </c>
      <c r="Y608" s="2">
        <v>603.92999999999995</v>
      </c>
      <c r="Z608" s="4">
        <v>5825.61</v>
      </c>
      <c r="AA608" s="4">
        <v>3305.66</v>
      </c>
      <c r="AB608" s="4">
        <v>14374.46</v>
      </c>
      <c r="AC608" s="4">
        <v>3986.96</v>
      </c>
      <c r="AD608" s="4">
        <v>25207.83</v>
      </c>
      <c r="AE608" s="2">
        <v>0</v>
      </c>
      <c r="AF608" s="2">
        <v>0</v>
      </c>
      <c r="AG608" s="2">
        <v>0</v>
      </c>
      <c r="AH608" s="2">
        <v>0</v>
      </c>
      <c r="AI608" s="2">
        <v>0</v>
      </c>
      <c r="AJ608" s="2">
        <v>0</v>
      </c>
      <c r="AK608" s="2">
        <v>0</v>
      </c>
      <c r="AL608" s="2">
        <v>0</v>
      </c>
      <c r="AM608" s="2">
        <v>0</v>
      </c>
      <c r="AN608" s="3">
        <f t="shared" si="36"/>
        <v>5047.7700000000004</v>
      </c>
      <c r="AO608">
        <f t="shared" si="37"/>
        <v>56610.82</v>
      </c>
      <c r="AP608">
        <f t="shared" si="38"/>
        <v>0</v>
      </c>
      <c r="AQ608" s="3">
        <f t="shared" si="39"/>
        <v>61658.59</v>
      </c>
    </row>
    <row r="609" spans="1:43" x14ac:dyDescent="0.25">
      <c r="A609" s="2">
        <v>10</v>
      </c>
      <c r="B609" s="2">
        <v>2022</v>
      </c>
      <c r="C609" s="2">
        <v>7</v>
      </c>
      <c r="D609" s="4">
        <v>1873.83</v>
      </c>
      <c r="E609" s="4">
        <v>2299.67</v>
      </c>
      <c r="F609" s="2">
        <v>688.88</v>
      </c>
      <c r="G609" s="2">
        <v>23.91</v>
      </c>
      <c r="H609" s="2">
        <v>0</v>
      </c>
      <c r="I609" s="2">
        <v>0</v>
      </c>
      <c r="J609" s="2">
        <v>0</v>
      </c>
      <c r="K609" s="2">
        <v>0</v>
      </c>
      <c r="L609" s="2">
        <v>0</v>
      </c>
      <c r="M609" s="2">
        <v>0</v>
      </c>
      <c r="N609" s="2">
        <v>0</v>
      </c>
      <c r="O609" s="2">
        <v>46.73</v>
      </c>
      <c r="P609" s="4">
        <v>1404.93</v>
      </c>
      <c r="Q609" s="4">
        <v>1355.93</v>
      </c>
      <c r="R609" s="2">
        <v>381.12</v>
      </c>
      <c r="S609" s="2">
        <v>0</v>
      </c>
      <c r="T609" s="2">
        <v>0</v>
      </c>
      <c r="U609" s="2">
        <v>0</v>
      </c>
      <c r="V609" s="2">
        <v>0</v>
      </c>
      <c r="W609" s="2">
        <v>0</v>
      </c>
      <c r="X609" s="2">
        <v>0</v>
      </c>
      <c r="Y609" s="2">
        <v>572.14</v>
      </c>
      <c r="Z609" s="4">
        <v>4585.1400000000003</v>
      </c>
      <c r="AA609" s="4">
        <v>3426.27</v>
      </c>
      <c r="AB609" s="4">
        <v>13683.12</v>
      </c>
      <c r="AC609" s="4">
        <v>3770.35</v>
      </c>
      <c r="AD609" s="4">
        <v>22687.19</v>
      </c>
      <c r="AE609" s="2">
        <v>0</v>
      </c>
      <c r="AF609" s="2">
        <v>0</v>
      </c>
      <c r="AG609" s="2">
        <v>0</v>
      </c>
      <c r="AH609" s="2">
        <v>0</v>
      </c>
      <c r="AI609" s="2">
        <v>0</v>
      </c>
      <c r="AJ609" s="2">
        <v>0</v>
      </c>
      <c r="AK609" s="2">
        <v>0</v>
      </c>
      <c r="AL609" s="2">
        <v>0</v>
      </c>
      <c r="AM609" s="2">
        <v>0</v>
      </c>
      <c r="AN609" s="3">
        <f t="shared" si="36"/>
        <v>4886.29</v>
      </c>
      <c r="AO609">
        <f t="shared" si="37"/>
        <v>51912.92</v>
      </c>
      <c r="AP609">
        <f t="shared" si="38"/>
        <v>0</v>
      </c>
      <c r="AQ609" s="3">
        <f t="shared" si="39"/>
        <v>56799.21</v>
      </c>
    </row>
    <row r="610" spans="1:43" x14ac:dyDescent="0.25">
      <c r="A610" s="2">
        <v>10</v>
      </c>
      <c r="B610" s="2">
        <v>2022</v>
      </c>
      <c r="C610" s="2">
        <v>8</v>
      </c>
      <c r="D610" s="4">
        <v>1839.08</v>
      </c>
      <c r="E610" s="4">
        <v>2330.0500000000002</v>
      </c>
      <c r="F610" s="2">
        <v>673.21</v>
      </c>
      <c r="G610" s="2">
        <v>23.91</v>
      </c>
      <c r="H610" s="2">
        <v>0</v>
      </c>
      <c r="I610" s="2">
        <v>0</v>
      </c>
      <c r="J610" s="2">
        <v>0</v>
      </c>
      <c r="K610" s="2">
        <v>0</v>
      </c>
      <c r="L610" s="2">
        <v>0</v>
      </c>
      <c r="M610" s="2">
        <v>0</v>
      </c>
      <c r="N610" s="2">
        <v>0</v>
      </c>
      <c r="O610" s="2">
        <v>45.76</v>
      </c>
      <c r="P610" s="4">
        <v>1406.83</v>
      </c>
      <c r="Q610" s="4">
        <v>1001.8</v>
      </c>
      <c r="R610" s="2">
        <v>247.19</v>
      </c>
      <c r="S610" s="2">
        <v>0</v>
      </c>
      <c r="T610" s="2">
        <v>0</v>
      </c>
      <c r="U610" s="2">
        <v>0</v>
      </c>
      <c r="V610" s="2">
        <v>0</v>
      </c>
      <c r="W610" s="2">
        <v>0</v>
      </c>
      <c r="X610" s="2">
        <v>0</v>
      </c>
      <c r="Y610" s="2">
        <v>554.25</v>
      </c>
      <c r="Z610" s="4">
        <v>4550.24</v>
      </c>
      <c r="AA610" s="4">
        <v>4048.91</v>
      </c>
      <c r="AB610" s="4">
        <v>11825.29</v>
      </c>
      <c r="AC610" s="4">
        <v>3215.76</v>
      </c>
      <c r="AD610" s="4">
        <v>22763.18</v>
      </c>
      <c r="AE610" s="2">
        <v>0</v>
      </c>
      <c r="AF610" s="2">
        <v>0</v>
      </c>
      <c r="AG610" s="2">
        <v>0</v>
      </c>
      <c r="AH610" s="2">
        <v>0</v>
      </c>
      <c r="AI610" s="2">
        <v>0</v>
      </c>
      <c r="AJ610" s="2">
        <v>0</v>
      </c>
      <c r="AK610" s="2">
        <v>0</v>
      </c>
      <c r="AL610" s="2">
        <v>0</v>
      </c>
      <c r="AM610" s="2">
        <v>0</v>
      </c>
      <c r="AN610" s="3">
        <f t="shared" si="36"/>
        <v>4866.25</v>
      </c>
      <c r="AO610">
        <f t="shared" si="37"/>
        <v>49659.21</v>
      </c>
      <c r="AP610">
        <f t="shared" si="38"/>
        <v>0</v>
      </c>
      <c r="AQ610" s="3">
        <f t="shared" si="39"/>
        <v>54525.46</v>
      </c>
    </row>
    <row r="611" spans="1:43" x14ac:dyDescent="0.25">
      <c r="A611" s="2">
        <v>10</v>
      </c>
      <c r="B611" s="2">
        <v>2022</v>
      </c>
      <c r="C611" s="2">
        <v>9</v>
      </c>
      <c r="D611" s="4">
        <v>1911.34</v>
      </c>
      <c r="E611" s="4">
        <v>2322.91</v>
      </c>
      <c r="F611" s="2">
        <v>703.9</v>
      </c>
      <c r="G611" s="2">
        <v>23.91</v>
      </c>
      <c r="H611" s="2">
        <v>0</v>
      </c>
      <c r="I611" s="2">
        <v>0</v>
      </c>
      <c r="J611" s="2">
        <v>0</v>
      </c>
      <c r="K611" s="2">
        <v>0</v>
      </c>
      <c r="L611" s="2">
        <v>0</v>
      </c>
      <c r="M611" s="2">
        <v>0</v>
      </c>
      <c r="N611" s="2">
        <v>0</v>
      </c>
      <c r="O611" s="2">
        <v>49.19</v>
      </c>
      <c r="P611" s="4">
        <v>1579.04</v>
      </c>
      <c r="Q611" s="4">
        <v>1230.8</v>
      </c>
      <c r="R611" s="2">
        <v>425.7</v>
      </c>
      <c r="S611" s="2">
        <v>0</v>
      </c>
      <c r="T611" s="2">
        <v>0</v>
      </c>
      <c r="U611" s="2">
        <v>0</v>
      </c>
      <c r="V611" s="2">
        <v>0</v>
      </c>
      <c r="W611" s="2">
        <v>0</v>
      </c>
      <c r="X611" s="2">
        <v>0</v>
      </c>
      <c r="Y611" s="2">
        <v>653.92999999999995</v>
      </c>
      <c r="Z611" s="4">
        <v>5082.93</v>
      </c>
      <c r="AA611" s="4">
        <v>4533.74</v>
      </c>
      <c r="AB611" s="4">
        <v>9901.3700000000008</v>
      </c>
      <c r="AC611" s="4">
        <v>4085.11</v>
      </c>
      <c r="AD611" s="4">
        <v>22874.31</v>
      </c>
      <c r="AE611" s="2">
        <v>0</v>
      </c>
      <c r="AF611" s="2">
        <v>0</v>
      </c>
      <c r="AG611" s="2">
        <v>0</v>
      </c>
      <c r="AH611" s="2">
        <v>0</v>
      </c>
      <c r="AI611" s="2">
        <v>0</v>
      </c>
      <c r="AJ611" s="2">
        <v>0</v>
      </c>
      <c r="AK611" s="2">
        <v>0</v>
      </c>
      <c r="AL611" s="2">
        <v>0</v>
      </c>
      <c r="AM611" s="2">
        <v>0</v>
      </c>
      <c r="AN611" s="3">
        <f t="shared" si="36"/>
        <v>4962.0599999999995</v>
      </c>
      <c r="AO611">
        <f t="shared" si="37"/>
        <v>50416.12</v>
      </c>
      <c r="AP611">
        <f t="shared" si="38"/>
        <v>0</v>
      </c>
      <c r="AQ611" s="3">
        <f t="shared" si="39"/>
        <v>55378.18</v>
      </c>
    </row>
    <row r="612" spans="1:43" x14ac:dyDescent="0.25">
      <c r="A612" s="2">
        <v>10</v>
      </c>
      <c r="B612" s="2">
        <v>2022</v>
      </c>
      <c r="C612" s="2">
        <v>10</v>
      </c>
      <c r="D612" s="4">
        <v>2036.03</v>
      </c>
      <c r="E612" s="4">
        <v>2308.2800000000002</v>
      </c>
      <c r="F612" s="2">
        <v>727.31</v>
      </c>
      <c r="G612" s="2">
        <v>23.91</v>
      </c>
      <c r="H612" s="2">
        <v>0</v>
      </c>
      <c r="I612" s="2">
        <v>0</v>
      </c>
      <c r="J612" s="2">
        <v>0</v>
      </c>
      <c r="K612" s="2">
        <v>0</v>
      </c>
      <c r="L612" s="2">
        <v>0</v>
      </c>
      <c r="M612" s="2">
        <v>0</v>
      </c>
      <c r="N612" s="2">
        <v>0</v>
      </c>
      <c r="O612" s="2">
        <v>95.61</v>
      </c>
      <c r="P612" s="4">
        <v>1980.01</v>
      </c>
      <c r="Q612" s="4">
        <v>1169.21</v>
      </c>
      <c r="R612" s="2">
        <v>358.64</v>
      </c>
      <c r="S612" s="2">
        <v>0</v>
      </c>
      <c r="T612" s="2">
        <v>0</v>
      </c>
      <c r="U612" s="2">
        <v>0</v>
      </c>
      <c r="V612" s="2">
        <v>0</v>
      </c>
      <c r="W612" s="2">
        <v>0</v>
      </c>
      <c r="X612" s="2">
        <v>0</v>
      </c>
      <c r="Y612" s="2">
        <v>675.65</v>
      </c>
      <c r="Z612" s="4">
        <v>4953.17</v>
      </c>
      <c r="AA612" s="4">
        <v>3495.36</v>
      </c>
      <c r="AB612" s="4">
        <v>8796.86</v>
      </c>
      <c r="AC612" s="4">
        <v>3482.79</v>
      </c>
      <c r="AD612" s="4">
        <v>30740.73</v>
      </c>
      <c r="AE612" s="2">
        <v>0</v>
      </c>
      <c r="AF612" s="2">
        <v>0</v>
      </c>
      <c r="AG612" s="2">
        <v>0</v>
      </c>
      <c r="AH612" s="2">
        <v>0</v>
      </c>
      <c r="AI612" s="2">
        <v>0</v>
      </c>
      <c r="AJ612" s="2">
        <v>0</v>
      </c>
      <c r="AK612" s="2">
        <v>0</v>
      </c>
      <c r="AL612" s="2">
        <v>0</v>
      </c>
      <c r="AM612" s="2">
        <v>0</v>
      </c>
      <c r="AN612" s="3">
        <f t="shared" si="36"/>
        <v>5095.5300000000007</v>
      </c>
      <c r="AO612">
        <f t="shared" si="37"/>
        <v>55748.03</v>
      </c>
      <c r="AP612">
        <f t="shared" si="38"/>
        <v>0</v>
      </c>
      <c r="AQ612" s="3">
        <f t="shared" si="39"/>
        <v>60843.56</v>
      </c>
    </row>
    <row r="613" spans="1:43" x14ac:dyDescent="0.25">
      <c r="A613" s="2">
        <v>10</v>
      </c>
      <c r="B613" s="2">
        <v>2022</v>
      </c>
      <c r="C613" s="2">
        <v>11</v>
      </c>
      <c r="D613" s="4">
        <v>1973.87</v>
      </c>
      <c r="E613" s="4">
        <v>2377.1</v>
      </c>
      <c r="F613" s="2">
        <v>758.41</v>
      </c>
      <c r="G613" s="2">
        <v>23.91</v>
      </c>
      <c r="H613" s="2">
        <v>0</v>
      </c>
      <c r="I613" s="2">
        <v>0</v>
      </c>
      <c r="J613" s="2">
        <v>0</v>
      </c>
      <c r="K613" s="2">
        <v>0</v>
      </c>
      <c r="L613" s="2">
        <v>0</v>
      </c>
      <c r="M613" s="2">
        <v>0</v>
      </c>
      <c r="N613" s="2">
        <v>0</v>
      </c>
      <c r="O613" s="2">
        <v>45.34</v>
      </c>
      <c r="P613" s="4">
        <v>1590.59</v>
      </c>
      <c r="Q613" s="4">
        <v>1500.01</v>
      </c>
      <c r="R613" s="2">
        <v>477.92</v>
      </c>
      <c r="S613" s="2">
        <v>0</v>
      </c>
      <c r="T613" s="2">
        <v>0</v>
      </c>
      <c r="U613" s="2">
        <v>0</v>
      </c>
      <c r="V613" s="2">
        <v>0</v>
      </c>
      <c r="W613" s="2">
        <v>0</v>
      </c>
      <c r="X613" s="2">
        <v>0</v>
      </c>
      <c r="Y613" s="2">
        <v>742.58</v>
      </c>
      <c r="Z613" s="4">
        <v>5979.01</v>
      </c>
      <c r="AA613" s="4">
        <v>3970.15</v>
      </c>
      <c r="AB613" s="4">
        <v>11547.46</v>
      </c>
      <c r="AC613" s="4">
        <v>4741.66</v>
      </c>
      <c r="AD613" s="4">
        <v>22621.64</v>
      </c>
      <c r="AE613" s="2">
        <v>0</v>
      </c>
      <c r="AF613" s="2">
        <v>0</v>
      </c>
      <c r="AG613" s="2">
        <v>0</v>
      </c>
      <c r="AH613" s="2">
        <v>0</v>
      </c>
      <c r="AI613" s="2">
        <v>0</v>
      </c>
      <c r="AJ613" s="2">
        <v>0</v>
      </c>
      <c r="AK613" s="2">
        <v>0</v>
      </c>
      <c r="AL613" s="2">
        <v>0</v>
      </c>
      <c r="AM613" s="2">
        <v>0</v>
      </c>
      <c r="AN613" s="3">
        <f t="shared" si="36"/>
        <v>5133.2899999999991</v>
      </c>
      <c r="AO613">
        <f t="shared" si="37"/>
        <v>53216.36</v>
      </c>
      <c r="AP613">
        <f t="shared" si="38"/>
        <v>0</v>
      </c>
      <c r="AQ613" s="3">
        <f t="shared" si="39"/>
        <v>58349.65</v>
      </c>
    </row>
    <row r="614" spans="1:43" x14ac:dyDescent="0.25">
      <c r="A614" s="2">
        <v>10</v>
      </c>
      <c r="B614" s="2">
        <v>2022</v>
      </c>
      <c r="C614" s="2">
        <v>12</v>
      </c>
      <c r="D614" s="4">
        <v>1954.25</v>
      </c>
      <c r="E614" s="4">
        <v>2340.89</v>
      </c>
      <c r="F614" s="2">
        <v>793.61</v>
      </c>
      <c r="G614" s="2">
        <v>23.91</v>
      </c>
      <c r="H614" s="2">
        <v>0</v>
      </c>
      <c r="I614" s="2">
        <v>0</v>
      </c>
      <c r="J614" s="2">
        <v>0</v>
      </c>
      <c r="K614" s="2">
        <v>0</v>
      </c>
      <c r="L614" s="2">
        <v>0</v>
      </c>
      <c r="M614" s="2">
        <v>0</v>
      </c>
      <c r="N614" s="2">
        <v>0</v>
      </c>
      <c r="O614" s="2">
        <v>45</v>
      </c>
      <c r="P614" s="4">
        <v>1554.64</v>
      </c>
      <c r="Q614" s="4">
        <v>1103.8</v>
      </c>
      <c r="R614" s="2">
        <v>387.54</v>
      </c>
      <c r="S614" s="2">
        <v>0</v>
      </c>
      <c r="T614" s="2">
        <v>0</v>
      </c>
      <c r="U614" s="2">
        <v>0</v>
      </c>
      <c r="V614" s="2">
        <v>0</v>
      </c>
      <c r="W614" s="2">
        <v>0</v>
      </c>
      <c r="X614" s="2">
        <v>0</v>
      </c>
      <c r="Y614" s="2">
        <v>885.09</v>
      </c>
      <c r="Z614" s="4">
        <v>5526.25</v>
      </c>
      <c r="AA614" s="4">
        <v>4432.93</v>
      </c>
      <c r="AB614" s="4">
        <v>8298</v>
      </c>
      <c r="AC614" s="4">
        <v>1659.75</v>
      </c>
      <c r="AD614" s="4">
        <v>29239.18</v>
      </c>
      <c r="AE614" s="2">
        <v>0</v>
      </c>
      <c r="AF614" s="2">
        <v>0</v>
      </c>
      <c r="AG614" s="2">
        <v>0</v>
      </c>
      <c r="AH614" s="2">
        <v>0</v>
      </c>
      <c r="AI614" s="2">
        <v>0</v>
      </c>
      <c r="AJ614" s="2">
        <v>0</v>
      </c>
      <c r="AK614" s="2">
        <v>0</v>
      </c>
      <c r="AL614" s="2">
        <v>0</v>
      </c>
      <c r="AM614" s="2">
        <v>0</v>
      </c>
      <c r="AN614" s="3">
        <f t="shared" si="36"/>
        <v>5112.6599999999989</v>
      </c>
      <c r="AO614">
        <f t="shared" si="37"/>
        <v>53132.18</v>
      </c>
      <c r="AP614">
        <f t="shared" si="38"/>
        <v>0</v>
      </c>
      <c r="AQ614" s="3">
        <f t="shared" si="39"/>
        <v>58244.84</v>
      </c>
    </row>
    <row r="615" spans="1:43" x14ac:dyDescent="0.25">
      <c r="A615" s="2">
        <v>11</v>
      </c>
      <c r="B615" s="2">
        <v>2022</v>
      </c>
      <c r="C615" s="2">
        <v>1</v>
      </c>
      <c r="D615" s="4">
        <v>202773.59</v>
      </c>
      <c r="E615" s="4">
        <v>435009.78</v>
      </c>
      <c r="F615" s="4">
        <v>748790.12</v>
      </c>
      <c r="G615" s="4">
        <v>1810.91</v>
      </c>
      <c r="H615" s="4">
        <v>70510.429999999993</v>
      </c>
      <c r="I615" s="4">
        <v>1139.25</v>
      </c>
      <c r="J615" s="2">
        <v>0</v>
      </c>
      <c r="K615" s="4">
        <v>42006.36</v>
      </c>
      <c r="L615" s="4">
        <v>21761.54</v>
      </c>
      <c r="M615" s="2">
        <v>0</v>
      </c>
      <c r="N615" s="2">
        <v>264.52999999999997</v>
      </c>
      <c r="O615" s="4">
        <v>3522.93</v>
      </c>
      <c r="P615" s="4">
        <v>25265.86</v>
      </c>
      <c r="Q615" s="4">
        <v>38928.639999999999</v>
      </c>
      <c r="R615" s="4">
        <v>20112.310000000001</v>
      </c>
      <c r="S615" s="2">
        <v>0</v>
      </c>
      <c r="T615" s="2">
        <v>-0.22</v>
      </c>
      <c r="U615" s="2">
        <v>0</v>
      </c>
      <c r="V615" s="4">
        <v>9396.11</v>
      </c>
      <c r="W615" s="2">
        <v>0</v>
      </c>
      <c r="X615" s="4">
        <v>2145.15</v>
      </c>
      <c r="Y615" s="4">
        <v>29710.11</v>
      </c>
      <c r="Z615" s="4">
        <v>253044.66</v>
      </c>
      <c r="AA615" s="4">
        <v>280023.39</v>
      </c>
      <c r="AB615" s="4">
        <v>91721.18</v>
      </c>
      <c r="AC615" s="4">
        <v>113914.4</v>
      </c>
      <c r="AD615" s="4">
        <v>42817.82</v>
      </c>
      <c r="AE615" s="2">
        <v>0</v>
      </c>
      <c r="AF615" s="2">
        <v>0</v>
      </c>
      <c r="AG615" s="2">
        <v>-0.31</v>
      </c>
      <c r="AH615" s="4">
        <v>97159.54</v>
      </c>
      <c r="AI615" s="2">
        <v>0</v>
      </c>
      <c r="AJ615" s="2">
        <v>0</v>
      </c>
      <c r="AK615" s="2">
        <v>0</v>
      </c>
      <c r="AL615" s="2">
        <v>0</v>
      </c>
      <c r="AM615" s="2">
        <v>0</v>
      </c>
      <c r="AN615" s="3">
        <f t="shared" si="36"/>
        <v>1523801.98</v>
      </c>
      <c r="AO615">
        <f t="shared" si="37"/>
        <v>910866.86999999988</v>
      </c>
      <c r="AP615">
        <f t="shared" si="38"/>
        <v>97159.23</v>
      </c>
      <c r="AQ615" s="3">
        <f t="shared" si="39"/>
        <v>2531828.0799999996</v>
      </c>
    </row>
    <row r="616" spans="1:43" x14ac:dyDescent="0.25">
      <c r="A616" s="2">
        <v>11</v>
      </c>
      <c r="B616" s="2">
        <v>2022</v>
      </c>
      <c r="C616" s="2">
        <v>2</v>
      </c>
      <c r="D616" s="4">
        <v>204299.86</v>
      </c>
      <c r="E616" s="4">
        <v>450689.2</v>
      </c>
      <c r="F616" s="4">
        <v>740890.4</v>
      </c>
      <c r="G616" s="4">
        <v>1823.61</v>
      </c>
      <c r="H616" s="4">
        <v>67711.02</v>
      </c>
      <c r="I616" s="2">
        <v>963.25</v>
      </c>
      <c r="J616" s="2">
        <v>0</v>
      </c>
      <c r="K616" s="4">
        <v>46022.02</v>
      </c>
      <c r="L616" s="4">
        <v>23488.46</v>
      </c>
      <c r="M616" s="2">
        <v>0</v>
      </c>
      <c r="N616" s="2">
        <v>250.12</v>
      </c>
      <c r="O616" s="4">
        <v>3343.14</v>
      </c>
      <c r="P616" s="4">
        <v>27206.22</v>
      </c>
      <c r="Q616" s="4">
        <v>39843.019999999997</v>
      </c>
      <c r="R616" s="4">
        <v>23808.83</v>
      </c>
      <c r="S616" s="2">
        <v>0</v>
      </c>
      <c r="T616" s="2">
        <v>0</v>
      </c>
      <c r="U616" s="2">
        <v>0</v>
      </c>
      <c r="V616" s="4">
        <v>8174.59</v>
      </c>
      <c r="W616" s="2">
        <v>0</v>
      </c>
      <c r="X616" s="4">
        <v>2099.4499999999998</v>
      </c>
      <c r="Y616" s="4">
        <v>31311.86</v>
      </c>
      <c r="Z616" s="4">
        <v>253292.55</v>
      </c>
      <c r="AA616" s="4">
        <v>278588.09999999998</v>
      </c>
      <c r="AB616" s="4">
        <v>99448.47</v>
      </c>
      <c r="AC616" s="4">
        <v>104625.29</v>
      </c>
      <c r="AD616" s="4">
        <v>58572.25</v>
      </c>
      <c r="AE616" s="2">
        <v>0</v>
      </c>
      <c r="AF616" s="2">
        <v>0</v>
      </c>
      <c r="AG616" s="2">
        <v>0</v>
      </c>
      <c r="AH616" s="4">
        <v>84964.96</v>
      </c>
      <c r="AI616" s="2">
        <v>0</v>
      </c>
      <c r="AJ616" s="2">
        <v>0</v>
      </c>
      <c r="AK616" s="2">
        <v>0</v>
      </c>
      <c r="AL616" s="2">
        <v>0</v>
      </c>
      <c r="AM616" s="2">
        <v>0</v>
      </c>
      <c r="AN616" s="3">
        <f t="shared" si="36"/>
        <v>1535887.82</v>
      </c>
      <c r="AO616">
        <f t="shared" si="37"/>
        <v>930563.8899999999</v>
      </c>
      <c r="AP616">
        <f t="shared" si="38"/>
        <v>84964.96</v>
      </c>
      <c r="AQ616" s="3">
        <f t="shared" si="39"/>
        <v>2551416.67</v>
      </c>
    </row>
    <row r="617" spans="1:43" x14ac:dyDescent="0.25">
      <c r="A617" s="2">
        <v>11</v>
      </c>
      <c r="B617" s="2">
        <v>2022</v>
      </c>
      <c r="C617" s="2">
        <v>3</v>
      </c>
      <c r="D617" s="4">
        <v>203134.98</v>
      </c>
      <c r="E617" s="4">
        <v>428659.57</v>
      </c>
      <c r="F617" s="4">
        <v>744871.89</v>
      </c>
      <c r="G617" s="4">
        <v>1851.81</v>
      </c>
      <c r="H617" s="4">
        <v>57519.54</v>
      </c>
      <c r="I617" s="2">
        <v>957.97</v>
      </c>
      <c r="J617" s="2">
        <v>0</v>
      </c>
      <c r="K617" s="4">
        <v>30969.31</v>
      </c>
      <c r="L617" s="4">
        <v>17480.740000000002</v>
      </c>
      <c r="M617" s="2">
        <v>0</v>
      </c>
      <c r="N617" s="2">
        <v>272.62</v>
      </c>
      <c r="O617" s="4">
        <v>3407.41</v>
      </c>
      <c r="P617" s="4">
        <v>26015.7</v>
      </c>
      <c r="Q617" s="4">
        <v>37943.089999999997</v>
      </c>
      <c r="R617" s="4">
        <v>23327.73</v>
      </c>
      <c r="S617" s="2">
        <v>0</v>
      </c>
      <c r="T617" s="2">
        <v>0</v>
      </c>
      <c r="U617" s="2">
        <v>0</v>
      </c>
      <c r="V617" s="4">
        <v>8414.9</v>
      </c>
      <c r="W617" s="2">
        <v>0</v>
      </c>
      <c r="X617" s="4">
        <v>2150.34</v>
      </c>
      <c r="Y617" s="4">
        <v>29795.599999999999</v>
      </c>
      <c r="Z617" s="4">
        <v>243459.15</v>
      </c>
      <c r="AA617" s="4">
        <v>257981.27</v>
      </c>
      <c r="AB617" s="4">
        <v>97280.85</v>
      </c>
      <c r="AC617" s="4">
        <v>109291.73</v>
      </c>
      <c r="AD617" s="4">
        <v>65308.52</v>
      </c>
      <c r="AE617" s="2">
        <v>0</v>
      </c>
      <c r="AF617" s="2">
        <v>0</v>
      </c>
      <c r="AG617" s="2">
        <v>0</v>
      </c>
      <c r="AH617" s="4">
        <v>106587.69</v>
      </c>
      <c r="AI617" s="2">
        <v>0</v>
      </c>
      <c r="AJ617" s="2">
        <v>0</v>
      </c>
      <c r="AK617" s="2">
        <v>0</v>
      </c>
      <c r="AL617" s="2">
        <v>0</v>
      </c>
      <c r="AM617" s="2">
        <v>0</v>
      </c>
      <c r="AN617" s="3">
        <f t="shared" si="36"/>
        <v>1485445.81</v>
      </c>
      <c r="AO617">
        <f t="shared" si="37"/>
        <v>904648.90999999992</v>
      </c>
      <c r="AP617">
        <f t="shared" si="38"/>
        <v>106587.69</v>
      </c>
      <c r="AQ617" s="3">
        <f t="shared" si="39"/>
        <v>2496682.4099999997</v>
      </c>
    </row>
    <row r="618" spans="1:43" x14ac:dyDescent="0.25">
      <c r="A618" s="2">
        <v>11</v>
      </c>
      <c r="B618" s="2">
        <v>2022</v>
      </c>
      <c r="C618" s="2">
        <v>4</v>
      </c>
      <c r="D618" s="4">
        <v>199281.11</v>
      </c>
      <c r="E618" s="4">
        <v>418379.64</v>
      </c>
      <c r="F618" s="4">
        <v>719469.46</v>
      </c>
      <c r="G618" s="4">
        <v>1817.42</v>
      </c>
      <c r="H618" s="4">
        <v>49942.75</v>
      </c>
      <c r="I618" s="2">
        <v>894.3</v>
      </c>
      <c r="J618" s="2">
        <v>0</v>
      </c>
      <c r="K618" s="4">
        <v>27050.09</v>
      </c>
      <c r="L618" s="4">
        <v>14611.34</v>
      </c>
      <c r="M618" s="2">
        <v>0</v>
      </c>
      <c r="N618" s="2">
        <v>268.39</v>
      </c>
      <c r="O618" s="4">
        <v>3362.27</v>
      </c>
      <c r="P618" s="4">
        <v>24819.45</v>
      </c>
      <c r="Q618" s="4">
        <v>36754.04</v>
      </c>
      <c r="R618" s="4">
        <v>22416.9</v>
      </c>
      <c r="S618" s="2">
        <v>0</v>
      </c>
      <c r="T618" s="2">
        <v>0</v>
      </c>
      <c r="U618" s="4">
        <v>7235.68</v>
      </c>
      <c r="V618" s="4">
        <v>8382.9</v>
      </c>
      <c r="W618" s="2">
        <v>0</v>
      </c>
      <c r="X618" s="4">
        <v>2188.13</v>
      </c>
      <c r="Y618" s="4">
        <v>28608.74</v>
      </c>
      <c r="Z618" s="4">
        <v>233120.03</v>
      </c>
      <c r="AA618" s="4">
        <v>245419.84</v>
      </c>
      <c r="AB618" s="4">
        <v>84276.89</v>
      </c>
      <c r="AC618" s="4">
        <v>107297.71</v>
      </c>
      <c r="AD618" s="4">
        <v>66287.5</v>
      </c>
      <c r="AE618" s="2">
        <v>0</v>
      </c>
      <c r="AF618" s="2">
        <v>0</v>
      </c>
      <c r="AG618" s="2">
        <v>0</v>
      </c>
      <c r="AH618" s="4">
        <v>100389.3</v>
      </c>
      <c r="AI618" s="2">
        <v>0</v>
      </c>
      <c r="AJ618" s="2">
        <v>0</v>
      </c>
      <c r="AK618" s="2">
        <v>0</v>
      </c>
      <c r="AL618" s="2">
        <v>0</v>
      </c>
      <c r="AM618" s="2">
        <v>0</v>
      </c>
      <c r="AN618" s="3">
        <f t="shared" si="36"/>
        <v>1431446.11</v>
      </c>
      <c r="AO618">
        <f t="shared" si="37"/>
        <v>870438.47</v>
      </c>
      <c r="AP618">
        <f t="shared" si="38"/>
        <v>100389.3</v>
      </c>
      <c r="AQ618" s="3">
        <f t="shared" si="39"/>
        <v>2402273.88</v>
      </c>
    </row>
    <row r="619" spans="1:43" x14ac:dyDescent="0.25">
      <c r="A619" s="2">
        <v>11</v>
      </c>
      <c r="B619" s="2">
        <v>2022</v>
      </c>
      <c r="C619" s="2">
        <v>5</v>
      </c>
      <c r="D619" s="4">
        <v>191834.7</v>
      </c>
      <c r="E619" s="4">
        <v>407931.53</v>
      </c>
      <c r="F619" s="4">
        <v>680229.6</v>
      </c>
      <c r="G619" s="4">
        <v>1812.19</v>
      </c>
      <c r="H619" s="4">
        <v>36766.22</v>
      </c>
      <c r="I619" s="2">
        <v>466.53</v>
      </c>
      <c r="J619" s="2">
        <v>0</v>
      </c>
      <c r="K619" s="4">
        <v>17364.810000000001</v>
      </c>
      <c r="L619" s="4">
        <v>10072.02</v>
      </c>
      <c r="M619" s="2">
        <v>0</v>
      </c>
      <c r="N619" s="2">
        <v>231.58</v>
      </c>
      <c r="O619" s="4">
        <v>3332.14</v>
      </c>
      <c r="P619" s="4">
        <v>23995.75</v>
      </c>
      <c r="Q619" s="4">
        <v>34571.769999999997</v>
      </c>
      <c r="R619" s="4">
        <v>20169.099999999999</v>
      </c>
      <c r="S619" s="2">
        <v>0</v>
      </c>
      <c r="T619" s="2">
        <v>0</v>
      </c>
      <c r="U619" s="2">
        <v>0</v>
      </c>
      <c r="V619" s="4">
        <v>9526.76</v>
      </c>
      <c r="W619" s="2">
        <v>0</v>
      </c>
      <c r="X619" s="4">
        <v>2151.91</v>
      </c>
      <c r="Y619" s="4">
        <v>27734.84</v>
      </c>
      <c r="Z619" s="4">
        <v>223481.58</v>
      </c>
      <c r="AA619" s="4">
        <v>241474.04</v>
      </c>
      <c r="AB619" s="4">
        <v>80955.88</v>
      </c>
      <c r="AC619" s="4">
        <v>106565.58</v>
      </c>
      <c r="AD619" s="4">
        <v>70647.72</v>
      </c>
      <c r="AE619" s="2">
        <v>0</v>
      </c>
      <c r="AF619" s="2">
        <v>0</v>
      </c>
      <c r="AG619" s="2">
        <v>0</v>
      </c>
      <c r="AH619" s="4">
        <v>91471.41</v>
      </c>
      <c r="AI619" s="2">
        <v>0</v>
      </c>
      <c r="AJ619" s="2">
        <v>0</v>
      </c>
      <c r="AK619" s="2">
        <v>0</v>
      </c>
      <c r="AL619" s="2">
        <v>0</v>
      </c>
      <c r="AM619" s="2">
        <v>0</v>
      </c>
      <c r="AN619" s="3">
        <f t="shared" si="36"/>
        <v>1346477.6</v>
      </c>
      <c r="AO619">
        <f t="shared" si="37"/>
        <v>844838.64999999991</v>
      </c>
      <c r="AP619">
        <f t="shared" si="38"/>
        <v>91471.41</v>
      </c>
      <c r="AQ619" s="3">
        <f t="shared" si="39"/>
        <v>2282787.66</v>
      </c>
    </row>
    <row r="620" spans="1:43" x14ac:dyDescent="0.25">
      <c r="A620" s="2">
        <v>11</v>
      </c>
      <c r="B620" s="2">
        <v>2022</v>
      </c>
      <c r="C620" s="2">
        <v>6</v>
      </c>
      <c r="D620" s="4">
        <v>181515.81</v>
      </c>
      <c r="E620" s="4">
        <v>383207.46</v>
      </c>
      <c r="F620" s="4">
        <v>604586.39</v>
      </c>
      <c r="G620" s="4">
        <v>1852.39</v>
      </c>
      <c r="H620" s="4">
        <v>25321.51</v>
      </c>
      <c r="I620" s="2">
        <v>327.75</v>
      </c>
      <c r="J620" s="2">
        <v>0</v>
      </c>
      <c r="K620" s="4">
        <v>11021.71</v>
      </c>
      <c r="L620" s="4">
        <v>6012.44</v>
      </c>
      <c r="M620" s="2">
        <v>0</v>
      </c>
      <c r="N620" s="2">
        <v>246.63</v>
      </c>
      <c r="O620" s="4">
        <v>3358.71</v>
      </c>
      <c r="P620" s="4">
        <v>22394.53</v>
      </c>
      <c r="Q620" s="4">
        <v>29594.880000000001</v>
      </c>
      <c r="R620" s="4">
        <v>18032.580000000002</v>
      </c>
      <c r="S620" s="2">
        <v>0</v>
      </c>
      <c r="T620" s="2">
        <v>0</v>
      </c>
      <c r="U620" s="2">
        <v>0</v>
      </c>
      <c r="V620" s="4">
        <v>7867.48</v>
      </c>
      <c r="W620" s="2">
        <v>0</v>
      </c>
      <c r="X620" s="4">
        <v>1985.97</v>
      </c>
      <c r="Y620" s="4">
        <v>23996.01</v>
      </c>
      <c r="Z620" s="4">
        <v>189610.44</v>
      </c>
      <c r="AA620" s="4">
        <v>202320.27</v>
      </c>
      <c r="AB620" s="4">
        <v>70153.850000000006</v>
      </c>
      <c r="AC620" s="4">
        <v>107763.42</v>
      </c>
      <c r="AD620" s="4">
        <v>57014.84</v>
      </c>
      <c r="AE620" s="2">
        <v>0</v>
      </c>
      <c r="AF620" s="2">
        <v>0</v>
      </c>
      <c r="AG620" s="2">
        <v>0</v>
      </c>
      <c r="AH620" s="4">
        <v>86257.84</v>
      </c>
      <c r="AI620" s="2">
        <v>0</v>
      </c>
      <c r="AJ620" s="2">
        <v>0</v>
      </c>
      <c r="AK620" s="2">
        <v>0</v>
      </c>
      <c r="AL620" s="2">
        <v>0</v>
      </c>
      <c r="AM620" s="2">
        <v>0</v>
      </c>
      <c r="AN620" s="3">
        <f t="shared" si="36"/>
        <v>1213845.46</v>
      </c>
      <c r="AO620">
        <f t="shared" si="37"/>
        <v>734339.61</v>
      </c>
      <c r="AP620">
        <f t="shared" si="38"/>
        <v>86257.84</v>
      </c>
      <c r="AQ620" s="3">
        <f t="shared" si="39"/>
        <v>2034442.91</v>
      </c>
    </row>
    <row r="621" spans="1:43" x14ac:dyDescent="0.25">
      <c r="A621" s="2">
        <v>11</v>
      </c>
      <c r="B621" s="2">
        <v>2022</v>
      </c>
      <c r="C621" s="2">
        <v>7</v>
      </c>
      <c r="D621" s="4">
        <v>198976.55</v>
      </c>
      <c r="E621" s="4">
        <v>409049.01</v>
      </c>
      <c r="F621" s="4">
        <v>534744.18000000005</v>
      </c>
      <c r="G621" s="4">
        <v>1823.3</v>
      </c>
      <c r="H621" s="4">
        <v>27559.85</v>
      </c>
      <c r="I621" s="2">
        <v>512.37</v>
      </c>
      <c r="J621" s="2">
        <v>0</v>
      </c>
      <c r="K621" s="4">
        <v>10011.09</v>
      </c>
      <c r="L621" s="4">
        <v>5091.5200000000004</v>
      </c>
      <c r="M621" s="2">
        <v>0</v>
      </c>
      <c r="N621" s="2">
        <v>264.89</v>
      </c>
      <c r="O621" s="4">
        <v>3386.6</v>
      </c>
      <c r="P621" s="4">
        <v>21356.720000000001</v>
      </c>
      <c r="Q621" s="4">
        <v>30397.75</v>
      </c>
      <c r="R621" s="4">
        <v>16305.74</v>
      </c>
      <c r="S621" s="2">
        <v>0</v>
      </c>
      <c r="T621" s="2">
        <v>0</v>
      </c>
      <c r="U621" s="2">
        <v>0</v>
      </c>
      <c r="V621" s="4">
        <v>8541.59</v>
      </c>
      <c r="W621" s="2">
        <v>0</v>
      </c>
      <c r="X621" s="4">
        <v>2095.11</v>
      </c>
      <c r="Y621" s="4">
        <v>21345.18</v>
      </c>
      <c r="Z621" s="4">
        <v>180702.07999999999</v>
      </c>
      <c r="AA621" s="4">
        <v>207618.43</v>
      </c>
      <c r="AB621" s="4">
        <v>107920.78</v>
      </c>
      <c r="AC621" s="4">
        <v>50643.48</v>
      </c>
      <c r="AD621" s="4">
        <v>86296.1</v>
      </c>
      <c r="AE621" s="2">
        <v>0</v>
      </c>
      <c r="AF621" s="2">
        <v>0</v>
      </c>
      <c r="AG621" s="4">
        <v>6130.88</v>
      </c>
      <c r="AH621" s="4">
        <v>72460.92</v>
      </c>
      <c r="AI621" s="2">
        <v>0</v>
      </c>
      <c r="AJ621" s="2">
        <v>0</v>
      </c>
      <c r="AK621" s="2">
        <v>0</v>
      </c>
      <c r="AL621" s="2">
        <v>0</v>
      </c>
      <c r="AM621" s="2">
        <v>0</v>
      </c>
      <c r="AN621" s="3">
        <f t="shared" si="36"/>
        <v>1187767.8700000006</v>
      </c>
      <c r="AO621">
        <f t="shared" si="37"/>
        <v>736874.45</v>
      </c>
      <c r="AP621">
        <f t="shared" si="38"/>
        <v>78591.8</v>
      </c>
      <c r="AQ621" s="3">
        <f t="shared" si="39"/>
        <v>2003234.1200000006</v>
      </c>
    </row>
    <row r="622" spans="1:43" x14ac:dyDescent="0.25">
      <c r="A622" s="2">
        <v>11</v>
      </c>
      <c r="B622" s="2">
        <v>2022</v>
      </c>
      <c r="C622" s="2">
        <v>8</v>
      </c>
      <c r="D622" s="4">
        <v>198508.49</v>
      </c>
      <c r="E622" s="4">
        <v>408192.9</v>
      </c>
      <c r="F622" s="4">
        <v>543669.75</v>
      </c>
      <c r="G622" s="4">
        <v>2155.7399999999998</v>
      </c>
      <c r="H622" s="4">
        <v>26886.9</v>
      </c>
      <c r="I622" s="2">
        <v>471.94</v>
      </c>
      <c r="J622" s="2">
        <v>0</v>
      </c>
      <c r="K622" s="4">
        <v>9958.17</v>
      </c>
      <c r="L622" s="4">
        <v>5051.29</v>
      </c>
      <c r="M622" s="2">
        <v>0</v>
      </c>
      <c r="N622" s="2">
        <v>257.19</v>
      </c>
      <c r="O622" s="4">
        <v>3562.14</v>
      </c>
      <c r="P622" s="4">
        <v>21456.53</v>
      </c>
      <c r="Q622" s="4">
        <v>30708.6</v>
      </c>
      <c r="R622" s="4">
        <v>17429.62</v>
      </c>
      <c r="S622" s="2">
        <v>23</v>
      </c>
      <c r="T622" s="2">
        <v>0</v>
      </c>
      <c r="U622" s="2">
        <v>0</v>
      </c>
      <c r="V622" s="4">
        <v>8578.8700000000008</v>
      </c>
      <c r="W622" s="2">
        <v>0</v>
      </c>
      <c r="X622" s="4">
        <v>1928.17</v>
      </c>
      <c r="Y622" s="4">
        <v>21896.48</v>
      </c>
      <c r="Z622" s="4">
        <v>183232.37</v>
      </c>
      <c r="AA622" s="4">
        <v>204663.91</v>
      </c>
      <c r="AB622" s="4">
        <v>48416.32</v>
      </c>
      <c r="AC622" s="4">
        <v>68957.3</v>
      </c>
      <c r="AD622" s="4">
        <v>83004.95</v>
      </c>
      <c r="AE622" s="2">
        <v>0</v>
      </c>
      <c r="AF622" s="2">
        <v>0</v>
      </c>
      <c r="AG622" s="2">
        <v>0</v>
      </c>
      <c r="AH622" s="4">
        <v>66458.28</v>
      </c>
      <c r="AI622" s="2">
        <v>0</v>
      </c>
      <c r="AJ622" s="2">
        <v>0</v>
      </c>
      <c r="AK622" s="2">
        <v>0</v>
      </c>
      <c r="AL622" s="2">
        <v>0</v>
      </c>
      <c r="AM622" s="2">
        <v>0</v>
      </c>
      <c r="AN622" s="3">
        <f t="shared" si="36"/>
        <v>1194895.18</v>
      </c>
      <c r="AO622">
        <f t="shared" si="37"/>
        <v>694115.45</v>
      </c>
      <c r="AP622">
        <f t="shared" si="38"/>
        <v>66458.28</v>
      </c>
      <c r="AQ622" s="3">
        <f t="shared" si="39"/>
        <v>1955468.91</v>
      </c>
    </row>
    <row r="623" spans="1:43" x14ac:dyDescent="0.25">
      <c r="A623" s="2">
        <v>11</v>
      </c>
      <c r="B623" s="2">
        <v>2022</v>
      </c>
      <c r="C623" s="2">
        <v>9</v>
      </c>
      <c r="D623" s="4">
        <v>198965.78</v>
      </c>
      <c r="E623" s="4">
        <v>411296.6</v>
      </c>
      <c r="F623" s="4">
        <v>562963.02</v>
      </c>
      <c r="G623" s="4">
        <v>1858.92</v>
      </c>
      <c r="H623" s="4">
        <v>28164.92</v>
      </c>
      <c r="I623" s="2">
        <v>495.85</v>
      </c>
      <c r="J623" s="2">
        <v>0</v>
      </c>
      <c r="K623" s="4">
        <v>10276.52</v>
      </c>
      <c r="L623" s="4">
        <v>5143.2700000000004</v>
      </c>
      <c r="M623" s="2">
        <v>0</v>
      </c>
      <c r="N623" s="2">
        <v>272.24</v>
      </c>
      <c r="O623" s="4">
        <v>3535.18</v>
      </c>
      <c r="P623" s="4">
        <v>21309.78</v>
      </c>
      <c r="Q623" s="4">
        <v>31619.3</v>
      </c>
      <c r="R623" s="4">
        <v>19914.46</v>
      </c>
      <c r="S623" s="2">
        <v>-0.22</v>
      </c>
      <c r="T623" s="2">
        <v>0</v>
      </c>
      <c r="U623" s="2">
        <v>0</v>
      </c>
      <c r="V623" s="4">
        <v>8895.0499999999993</v>
      </c>
      <c r="W623" s="2">
        <v>0</v>
      </c>
      <c r="X623" s="4">
        <v>2038.37</v>
      </c>
      <c r="Y623" s="4">
        <v>22951.26</v>
      </c>
      <c r="Z623" s="4">
        <v>187883.64</v>
      </c>
      <c r="AA623" s="4">
        <v>208522.46</v>
      </c>
      <c r="AB623" s="4">
        <v>85057.2</v>
      </c>
      <c r="AC623" s="4">
        <v>59699.86</v>
      </c>
      <c r="AD623" s="4">
        <v>75331.33</v>
      </c>
      <c r="AE623" s="2">
        <v>0</v>
      </c>
      <c r="AF623" s="2">
        <v>0</v>
      </c>
      <c r="AG623" s="2">
        <v>0</v>
      </c>
      <c r="AH623" s="4">
        <v>67645.72</v>
      </c>
      <c r="AI623" s="2">
        <v>0</v>
      </c>
      <c r="AJ623" s="2">
        <v>0</v>
      </c>
      <c r="AK623" s="2">
        <v>0</v>
      </c>
      <c r="AL623" s="2">
        <v>0</v>
      </c>
      <c r="AM623" s="2">
        <v>0</v>
      </c>
      <c r="AN623" s="3">
        <f t="shared" si="36"/>
        <v>1219164.8799999999</v>
      </c>
      <c r="AO623">
        <f t="shared" si="37"/>
        <v>727029.90999999992</v>
      </c>
      <c r="AP623">
        <f t="shared" si="38"/>
        <v>67645.72</v>
      </c>
      <c r="AQ623" s="3">
        <f t="shared" si="39"/>
        <v>2013840.5099999998</v>
      </c>
    </row>
    <row r="624" spans="1:43" x14ac:dyDescent="0.25">
      <c r="A624" s="2">
        <v>11</v>
      </c>
      <c r="B624" s="2">
        <v>2022</v>
      </c>
      <c r="C624" s="2">
        <v>10</v>
      </c>
      <c r="D624" s="4">
        <v>208197.35</v>
      </c>
      <c r="E624" s="4">
        <v>431980.26</v>
      </c>
      <c r="F624" s="4">
        <v>632067.46</v>
      </c>
      <c r="G624" s="4">
        <v>2684.27</v>
      </c>
      <c r="H624" s="4">
        <v>39385.46</v>
      </c>
      <c r="I624" s="2">
        <v>758.12</v>
      </c>
      <c r="J624" s="2">
        <v>0</v>
      </c>
      <c r="K624" s="4">
        <v>14002.14</v>
      </c>
      <c r="L624" s="4">
        <v>7494.46</v>
      </c>
      <c r="M624" s="2">
        <v>0</v>
      </c>
      <c r="N624" s="2">
        <v>239.31</v>
      </c>
      <c r="O624" s="4">
        <v>5200.1499999999996</v>
      </c>
      <c r="P624" s="4">
        <v>22999.16</v>
      </c>
      <c r="Q624" s="4">
        <v>30484.400000000001</v>
      </c>
      <c r="R624" s="4">
        <v>20919.169999999998</v>
      </c>
      <c r="S624" s="2">
        <v>0</v>
      </c>
      <c r="T624" s="2">
        <v>0</v>
      </c>
      <c r="U624" s="4">
        <v>1908.69</v>
      </c>
      <c r="V624" s="4">
        <v>10186.32</v>
      </c>
      <c r="W624" s="2">
        <v>0</v>
      </c>
      <c r="X624" s="4">
        <v>3578.69</v>
      </c>
      <c r="Y624" s="4">
        <v>25919.86</v>
      </c>
      <c r="Z624" s="4">
        <v>183827.4</v>
      </c>
      <c r="AA624" s="4">
        <v>205198.2</v>
      </c>
      <c r="AB624" s="4">
        <v>95152.63</v>
      </c>
      <c r="AC624" s="4">
        <v>53606.94</v>
      </c>
      <c r="AD624" s="4">
        <v>65414.29</v>
      </c>
      <c r="AE624" s="2">
        <v>0</v>
      </c>
      <c r="AF624" s="2">
        <v>0</v>
      </c>
      <c r="AG624" s="2">
        <v>0</v>
      </c>
      <c r="AH624" s="4">
        <v>74615.81</v>
      </c>
      <c r="AI624" s="2">
        <v>0</v>
      </c>
      <c r="AJ624" s="2">
        <v>0</v>
      </c>
      <c r="AK624" s="2">
        <v>0</v>
      </c>
      <c r="AL624" s="2">
        <v>0</v>
      </c>
      <c r="AM624" s="2">
        <v>0</v>
      </c>
      <c r="AN624" s="3">
        <f t="shared" si="36"/>
        <v>1336569.5199999998</v>
      </c>
      <c r="AO624">
        <f t="shared" si="37"/>
        <v>724635.21</v>
      </c>
      <c r="AP624">
        <f t="shared" si="38"/>
        <v>74615.81</v>
      </c>
      <c r="AQ624" s="3">
        <f t="shared" si="39"/>
        <v>2135820.5399999996</v>
      </c>
    </row>
    <row r="625" spans="1:43" x14ac:dyDescent="0.25">
      <c r="A625" s="2">
        <v>11</v>
      </c>
      <c r="B625" s="2">
        <v>2022</v>
      </c>
      <c r="C625" s="2">
        <v>11</v>
      </c>
      <c r="D625" s="4">
        <v>203801.82</v>
      </c>
      <c r="E625" s="4">
        <v>423500.59</v>
      </c>
      <c r="F625" s="4">
        <v>660925.43000000005</v>
      </c>
      <c r="G625" s="4">
        <v>1805.38</v>
      </c>
      <c r="H625" s="4">
        <v>50936.99</v>
      </c>
      <c r="I625" s="4">
        <v>1052.3399999999999</v>
      </c>
      <c r="J625" s="2">
        <v>0</v>
      </c>
      <c r="K625" s="4">
        <v>22918.400000000001</v>
      </c>
      <c r="L625" s="4">
        <v>13263.22</v>
      </c>
      <c r="M625" s="2">
        <v>0</v>
      </c>
      <c r="N625" s="2">
        <v>268.77</v>
      </c>
      <c r="O625" s="4">
        <v>4845.63</v>
      </c>
      <c r="P625" s="4">
        <v>22308.68</v>
      </c>
      <c r="Q625" s="4">
        <v>34975.67</v>
      </c>
      <c r="R625" s="4">
        <v>23187.49</v>
      </c>
      <c r="S625" s="2">
        <v>0</v>
      </c>
      <c r="T625" s="2">
        <v>0</v>
      </c>
      <c r="U625" s="2">
        <v>0</v>
      </c>
      <c r="V625" s="4">
        <v>7899.17</v>
      </c>
      <c r="W625" s="2">
        <v>0</v>
      </c>
      <c r="X625" s="4">
        <v>2070.46</v>
      </c>
      <c r="Y625" s="4">
        <v>26181.1</v>
      </c>
      <c r="Z625" s="4">
        <v>202856.11</v>
      </c>
      <c r="AA625" s="4">
        <v>239932.63</v>
      </c>
      <c r="AB625" s="4">
        <v>99736.72</v>
      </c>
      <c r="AC625" s="4">
        <v>55071.12</v>
      </c>
      <c r="AD625" s="4">
        <v>82346.94</v>
      </c>
      <c r="AE625" s="2">
        <v>0</v>
      </c>
      <c r="AF625" s="2">
        <v>0</v>
      </c>
      <c r="AG625" s="4">
        <v>1310.3499999999999</v>
      </c>
      <c r="AH625" s="4">
        <v>71236.22</v>
      </c>
      <c r="AI625" s="2">
        <v>0</v>
      </c>
      <c r="AJ625" s="2">
        <v>0</v>
      </c>
      <c r="AK625" s="2">
        <v>0</v>
      </c>
      <c r="AL625" s="2">
        <v>0</v>
      </c>
      <c r="AM625" s="2">
        <v>0</v>
      </c>
      <c r="AN625" s="3">
        <f t="shared" si="36"/>
        <v>1378204.17</v>
      </c>
      <c r="AO625">
        <f t="shared" si="37"/>
        <v>801680.49</v>
      </c>
      <c r="AP625">
        <f t="shared" si="38"/>
        <v>72546.570000000007</v>
      </c>
      <c r="AQ625" s="3">
        <f t="shared" si="39"/>
        <v>2252431.23</v>
      </c>
    </row>
    <row r="626" spans="1:43" x14ac:dyDescent="0.25">
      <c r="A626" s="2">
        <v>11</v>
      </c>
      <c r="B626" s="2">
        <v>2022</v>
      </c>
      <c r="C626" s="2">
        <v>12</v>
      </c>
      <c r="D626" s="4">
        <v>210555.97</v>
      </c>
      <c r="E626" s="4">
        <v>448135.82</v>
      </c>
      <c r="F626" s="4">
        <v>742001.44</v>
      </c>
      <c r="G626" s="4">
        <v>2026.86</v>
      </c>
      <c r="H626" s="4">
        <v>67139.839999999997</v>
      </c>
      <c r="I626" s="4">
        <v>1247.25</v>
      </c>
      <c r="J626" s="2">
        <v>0</v>
      </c>
      <c r="K626" s="4">
        <v>33114.69</v>
      </c>
      <c r="L626" s="4">
        <v>17957.7</v>
      </c>
      <c r="M626" s="2">
        <v>0</v>
      </c>
      <c r="N626" s="2">
        <v>243.16</v>
      </c>
      <c r="O626" s="4">
        <v>3365.82</v>
      </c>
      <c r="P626" s="4">
        <v>24005.82</v>
      </c>
      <c r="Q626" s="4">
        <v>41973.93</v>
      </c>
      <c r="R626" s="4">
        <v>26773.9</v>
      </c>
      <c r="S626" s="2">
        <v>0</v>
      </c>
      <c r="T626" s="2">
        <v>0</v>
      </c>
      <c r="U626" s="2">
        <v>0</v>
      </c>
      <c r="V626" s="4">
        <v>8956.83</v>
      </c>
      <c r="W626" s="2">
        <v>0</v>
      </c>
      <c r="X626" s="4">
        <v>2360.1</v>
      </c>
      <c r="Y626" s="4">
        <v>29328.32</v>
      </c>
      <c r="Z626" s="4">
        <v>228209.74</v>
      </c>
      <c r="AA626" s="4">
        <v>277401.99</v>
      </c>
      <c r="AB626" s="4">
        <v>113529.01</v>
      </c>
      <c r="AC626" s="4">
        <v>60625.54</v>
      </c>
      <c r="AD626" s="4">
        <v>69959.19</v>
      </c>
      <c r="AE626" s="2">
        <v>0</v>
      </c>
      <c r="AF626" s="2">
        <v>0</v>
      </c>
      <c r="AG626" s="2">
        <v>0</v>
      </c>
      <c r="AH626" s="4">
        <v>85979.42</v>
      </c>
      <c r="AI626" s="2">
        <v>0</v>
      </c>
      <c r="AJ626" s="2">
        <v>0</v>
      </c>
      <c r="AK626" s="2">
        <v>0</v>
      </c>
      <c r="AL626" s="2">
        <v>0</v>
      </c>
      <c r="AM626" s="2">
        <v>0</v>
      </c>
      <c r="AN626" s="3">
        <f t="shared" si="36"/>
        <v>1522179.57</v>
      </c>
      <c r="AO626">
        <f t="shared" si="37"/>
        <v>886733.35000000009</v>
      </c>
      <c r="AP626">
        <f t="shared" si="38"/>
        <v>85979.42</v>
      </c>
      <c r="AQ626" s="3">
        <f t="shared" si="39"/>
        <v>2494892.34</v>
      </c>
    </row>
    <row r="627" spans="1:43" x14ac:dyDescent="0.25">
      <c r="A627" s="2">
        <v>13</v>
      </c>
      <c r="B627" s="2">
        <v>2022</v>
      </c>
      <c r="C627" s="2">
        <v>1</v>
      </c>
      <c r="D627" s="4">
        <v>50816.86</v>
      </c>
      <c r="E627" s="4">
        <v>103218.85</v>
      </c>
      <c r="F627" s="4">
        <v>272582.52</v>
      </c>
      <c r="G627" s="4">
        <v>3490.15</v>
      </c>
      <c r="H627" s="4">
        <v>57832.19</v>
      </c>
      <c r="I627" s="2">
        <v>462.24</v>
      </c>
      <c r="J627" s="2">
        <v>0</v>
      </c>
      <c r="K627" s="4">
        <v>1827.56</v>
      </c>
      <c r="L627" s="4">
        <v>2670.57</v>
      </c>
      <c r="M627" s="4">
        <v>1653.2</v>
      </c>
      <c r="N627" s="2">
        <v>92.39</v>
      </c>
      <c r="O627" s="4">
        <v>1665</v>
      </c>
      <c r="P627" s="4">
        <v>7022.35</v>
      </c>
      <c r="Q627" s="4">
        <v>17286.14</v>
      </c>
      <c r="R627" s="4">
        <v>9792.11</v>
      </c>
      <c r="S627" s="2">
        <v>420</v>
      </c>
      <c r="T627" s="2">
        <v>0</v>
      </c>
      <c r="U627" s="2">
        <v>0</v>
      </c>
      <c r="V627" s="2">
        <v>189.07</v>
      </c>
      <c r="W627" s="2">
        <v>0</v>
      </c>
      <c r="X627" s="2">
        <v>180</v>
      </c>
      <c r="Y627" s="4">
        <v>5876.02</v>
      </c>
      <c r="Z627" s="4">
        <v>78362.009999999995</v>
      </c>
      <c r="AA627" s="4">
        <v>93064.18</v>
      </c>
      <c r="AB627" s="4">
        <v>25654.37</v>
      </c>
      <c r="AC627" s="4">
        <v>19422.95</v>
      </c>
      <c r="AD627" s="2">
        <v>0</v>
      </c>
      <c r="AE627" s="2">
        <v>0</v>
      </c>
      <c r="AF627" s="2">
        <v>0</v>
      </c>
      <c r="AG627" s="2">
        <v>0</v>
      </c>
      <c r="AH627" s="2">
        <v>0</v>
      </c>
      <c r="AI627" s="2">
        <v>0</v>
      </c>
      <c r="AJ627" s="2">
        <v>0</v>
      </c>
      <c r="AK627" s="4">
        <v>123742.42</v>
      </c>
      <c r="AL627" s="4">
        <v>4002.6</v>
      </c>
      <c r="AM627" s="2">
        <v>0</v>
      </c>
      <c r="AN627" s="3">
        <f t="shared" si="36"/>
        <v>494554.14000000007</v>
      </c>
      <c r="AO627">
        <f t="shared" si="37"/>
        <v>259026.59</v>
      </c>
      <c r="AP627">
        <f t="shared" si="38"/>
        <v>127745.02</v>
      </c>
      <c r="AQ627" s="3">
        <f t="shared" si="39"/>
        <v>881325.75000000012</v>
      </c>
    </row>
    <row r="628" spans="1:43" x14ac:dyDescent="0.25">
      <c r="A628" s="2">
        <v>13</v>
      </c>
      <c r="B628" s="2">
        <v>2022</v>
      </c>
      <c r="C628" s="2">
        <v>2</v>
      </c>
      <c r="D628" s="4">
        <v>49508.89</v>
      </c>
      <c r="E628" s="4">
        <v>99317.16</v>
      </c>
      <c r="F628" s="4">
        <v>241804.79999999999</v>
      </c>
      <c r="G628" s="4">
        <v>3681.59</v>
      </c>
      <c r="H628" s="4">
        <v>51526.17</v>
      </c>
      <c r="I628" s="2">
        <v>778.11</v>
      </c>
      <c r="J628" s="2">
        <v>0</v>
      </c>
      <c r="K628" s="4">
        <v>2612.67</v>
      </c>
      <c r="L628" s="4">
        <v>2981.04</v>
      </c>
      <c r="M628" s="4">
        <v>2028</v>
      </c>
      <c r="N628" s="2">
        <v>79.73</v>
      </c>
      <c r="O628" s="4">
        <v>1665</v>
      </c>
      <c r="P628" s="4">
        <v>7265.14</v>
      </c>
      <c r="Q628" s="4">
        <v>17346.689999999999</v>
      </c>
      <c r="R628" s="4">
        <v>9155.89</v>
      </c>
      <c r="S628" s="2">
        <v>420</v>
      </c>
      <c r="T628" s="2">
        <v>0</v>
      </c>
      <c r="U628" s="2">
        <v>0</v>
      </c>
      <c r="V628" s="2">
        <v>178.28</v>
      </c>
      <c r="W628" s="2">
        <v>0</v>
      </c>
      <c r="X628" s="2">
        <v>180</v>
      </c>
      <c r="Y628" s="4">
        <v>6871.4</v>
      </c>
      <c r="Z628" s="4">
        <v>76472.850000000006</v>
      </c>
      <c r="AA628" s="4">
        <v>91173.45</v>
      </c>
      <c r="AB628" s="4">
        <v>25637.97</v>
      </c>
      <c r="AC628" s="4">
        <v>19049.89</v>
      </c>
      <c r="AD628" s="2">
        <v>0</v>
      </c>
      <c r="AE628" s="2">
        <v>0</v>
      </c>
      <c r="AF628" s="2">
        <v>0</v>
      </c>
      <c r="AG628" s="2">
        <v>0</v>
      </c>
      <c r="AH628" s="2">
        <v>0</v>
      </c>
      <c r="AI628" s="2">
        <v>0</v>
      </c>
      <c r="AJ628" s="2">
        <v>0</v>
      </c>
      <c r="AK628" s="4">
        <v>111193.97</v>
      </c>
      <c r="AL628" s="2">
        <v>492.79</v>
      </c>
      <c r="AM628" s="2">
        <v>0</v>
      </c>
      <c r="AN628" s="3">
        <f t="shared" si="36"/>
        <v>454238.42999999993</v>
      </c>
      <c r="AO628">
        <f t="shared" si="37"/>
        <v>255496.28999999998</v>
      </c>
      <c r="AP628">
        <f t="shared" si="38"/>
        <v>111686.76</v>
      </c>
      <c r="AQ628" s="3">
        <f t="shared" si="39"/>
        <v>821421.48</v>
      </c>
    </row>
    <row r="629" spans="1:43" x14ac:dyDescent="0.25">
      <c r="A629" s="2">
        <v>13</v>
      </c>
      <c r="B629" s="2">
        <v>2022</v>
      </c>
      <c r="C629" s="2">
        <v>3</v>
      </c>
      <c r="D629" s="4">
        <v>49654.25</v>
      </c>
      <c r="E629" s="4">
        <v>99186.21</v>
      </c>
      <c r="F629" s="4">
        <v>244684.83</v>
      </c>
      <c r="G629" s="4">
        <v>3379.11</v>
      </c>
      <c r="H629" s="4">
        <v>45377.34</v>
      </c>
      <c r="I629" s="2">
        <v>442.5</v>
      </c>
      <c r="J629" s="2">
        <v>0</v>
      </c>
      <c r="K629" s="4">
        <v>2487.11</v>
      </c>
      <c r="L629" s="4">
        <v>2208.62</v>
      </c>
      <c r="M629" s="4">
        <v>1792.31</v>
      </c>
      <c r="N629" s="2">
        <v>92.39</v>
      </c>
      <c r="O629" s="4">
        <v>1710</v>
      </c>
      <c r="P629" s="4">
        <v>7776.09</v>
      </c>
      <c r="Q629" s="4">
        <v>18026.66</v>
      </c>
      <c r="R629" s="4">
        <v>9037.25</v>
      </c>
      <c r="S629" s="2">
        <v>490.29</v>
      </c>
      <c r="T629" s="2">
        <v>0</v>
      </c>
      <c r="U629" s="2">
        <v>0</v>
      </c>
      <c r="V629" s="2">
        <v>179.36</v>
      </c>
      <c r="W629" s="2">
        <v>0</v>
      </c>
      <c r="X629" s="2">
        <v>180</v>
      </c>
      <c r="Y629" s="4">
        <v>6736.49</v>
      </c>
      <c r="Z629" s="4">
        <v>76702.33</v>
      </c>
      <c r="AA629" s="4">
        <v>107736.11</v>
      </c>
      <c r="AB629" s="4">
        <v>27269.54</v>
      </c>
      <c r="AC629" s="4">
        <v>19865.849999999999</v>
      </c>
      <c r="AD629" s="2">
        <v>0</v>
      </c>
      <c r="AE629" s="2">
        <v>0</v>
      </c>
      <c r="AF629" s="2">
        <v>0</v>
      </c>
      <c r="AG629" s="2">
        <v>0</v>
      </c>
      <c r="AH629" s="2">
        <v>0</v>
      </c>
      <c r="AI629" s="2">
        <v>0</v>
      </c>
      <c r="AJ629" s="2">
        <v>0</v>
      </c>
      <c r="AK629" s="4">
        <v>128579.16</v>
      </c>
      <c r="AL629" s="4">
        <v>1773.61</v>
      </c>
      <c r="AM629" s="2">
        <v>0</v>
      </c>
      <c r="AN629" s="3">
        <f t="shared" si="36"/>
        <v>449212.27999999997</v>
      </c>
      <c r="AO629">
        <f t="shared" si="37"/>
        <v>275802.36</v>
      </c>
      <c r="AP629">
        <f t="shared" si="38"/>
        <v>130352.77</v>
      </c>
      <c r="AQ629" s="3">
        <f t="shared" si="39"/>
        <v>855367.40999999992</v>
      </c>
    </row>
    <row r="630" spans="1:43" x14ac:dyDescent="0.25">
      <c r="A630" s="2">
        <v>13</v>
      </c>
      <c r="B630" s="2">
        <v>2022</v>
      </c>
      <c r="C630" s="2">
        <v>4</v>
      </c>
      <c r="D630" s="4">
        <v>48460.2</v>
      </c>
      <c r="E630" s="4">
        <v>96331.46</v>
      </c>
      <c r="F630" s="4">
        <v>230128.25</v>
      </c>
      <c r="G630" s="4">
        <v>3238.2</v>
      </c>
      <c r="H630" s="4">
        <v>38778.870000000003</v>
      </c>
      <c r="I630" s="2">
        <v>379.92</v>
      </c>
      <c r="J630" s="2">
        <v>0</v>
      </c>
      <c r="K630" s="4">
        <v>2069.5100000000002</v>
      </c>
      <c r="L630" s="4">
        <v>2087.94</v>
      </c>
      <c r="M630" s="4">
        <v>1547.93</v>
      </c>
      <c r="N630" s="2">
        <v>79.73</v>
      </c>
      <c r="O630" s="4">
        <v>1710.55</v>
      </c>
      <c r="P630" s="4">
        <v>7278.69</v>
      </c>
      <c r="Q630" s="4">
        <v>17101.080000000002</v>
      </c>
      <c r="R630" s="4">
        <v>8603.5499999999993</v>
      </c>
      <c r="S630" s="4">
        <v>1203.6500000000001</v>
      </c>
      <c r="T630" s="2">
        <v>0</v>
      </c>
      <c r="U630" s="2">
        <v>0</v>
      </c>
      <c r="V630" s="2">
        <v>178.59</v>
      </c>
      <c r="W630" s="2">
        <v>0</v>
      </c>
      <c r="X630" s="2">
        <v>180</v>
      </c>
      <c r="Y630" s="4">
        <v>5678.25</v>
      </c>
      <c r="Z630" s="4">
        <v>73521.490000000005</v>
      </c>
      <c r="AA630" s="4">
        <v>89949.89</v>
      </c>
      <c r="AB630" s="4">
        <v>24349.49</v>
      </c>
      <c r="AC630" s="4">
        <v>19291.189999999999</v>
      </c>
      <c r="AD630" s="2">
        <v>0</v>
      </c>
      <c r="AE630" s="2">
        <v>0</v>
      </c>
      <c r="AF630" s="2">
        <v>0</v>
      </c>
      <c r="AG630" s="2">
        <v>0</v>
      </c>
      <c r="AH630" s="2">
        <v>0</v>
      </c>
      <c r="AI630" s="2">
        <v>0</v>
      </c>
      <c r="AJ630" s="2">
        <v>0</v>
      </c>
      <c r="AK630" s="4">
        <v>93232.18</v>
      </c>
      <c r="AL630" s="4">
        <v>1430.31</v>
      </c>
      <c r="AM630" s="2">
        <v>0</v>
      </c>
      <c r="AN630" s="3">
        <f t="shared" si="36"/>
        <v>423022.28</v>
      </c>
      <c r="AO630">
        <f t="shared" si="37"/>
        <v>249126.15000000002</v>
      </c>
      <c r="AP630">
        <f t="shared" si="38"/>
        <v>94662.489999999991</v>
      </c>
      <c r="AQ630" s="3">
        <f t="shared" si="39"/>
        <v>766810.92</v>
      </c>
    </row>
    <row r="631" spans="1:43" x14ac:dyDescent="0.25">
      <c r="A631" s="2">
        <v>13</v>
      </c>
      <c r="B631" s="2">
        <v>2022</v>
      </c>
      <c r="C631" s="2">
        <v>5</v>
      </c>
      <c r="D631" s="4">
        <v>46793.96</v>
      </c>
      <c r="E631" s="4">
        <v>93738.91</v>
      </c>
      <c r="F631" s="4">
        <v>207201.67</v>
      </c>
      <c r="G631" s="4">
        <v>3166.07</v>
      </c>
      <c r="H631" s="4">
        <v>31511.040000000001</v>
      </c>
      <c r="I631" s="2">
        <v>372.28</v>
      </c>
      <c r="J631" s="2">
        <v>0</v>
      </c>
      <c r="K631" s="4">
        <v>2002.12</v>
      </c>
      <c r="L631" s="4">
        <v>1599.39</v>
      </c>
      <c r="M631" s="4">
        <v>1050.93</v>
      </c>
      <c r="N631" s="2">
        <v>78.47</v>
      </c>
      <c r="O631" s="4">
        <v>1717.66</v>
      </c>
      <c r="P631" s="4">
        <v>7522.18</v>
      </c>
      <c r="Q631" s="4">
        <v>15887.46</v>
      </c>
      <c r="R631" s="4">
        <v>8088.54</v>
      </c>
      <c r="S631" s="4">
        <v>1332.99</v>
      </c>
      <c r="T631" s="2">
        <v>0</v>
      </c>
      <c r="U631" s="2">
        <v>0</v>
      </c>
      <c r="V631" s="2">
        <v>181.14</v>
      </c>
      <c r="W631" s="2">
        <v>0</v>
      </c>
      <c r="X631" s="2">
        <v>180</v>
      </c>
      <c r="Y631" s="4">
        <v>5734.61</v>
      </c>
      <c r="Z631" s="4">
        <v>70655.490000000005</v>
      </c>
      <c r="AA631" s="4">
        <v>86809.75</v>
      </c>
      <c r="AB631" s="4">
        <v>24218.61</v>
      </c>
      <c r="AC631" s="4">
        <v>19363.84</v>
      </c>
      <c r="AD631" s="2">
        <v>0</v>
      </c>
      <c r="AE631" s="2">
        <v>0</v>
      </c>
      <c r="AF631" s="2">
        <v>0</v>
      </c>
      <c r="AG631" s="2">
        <v>0</v>
      </c>
      <c r="AH631" s="2">
        <v>0</v>
      </c>
      <c r="AI631" s="2">
        <v>0</v>
      </c>
      <c r="AJ631" s="2">
        <v>0</v>
      </c>
      <c r="AK631" s="4">
        <v>129953.73</v>
      </c>
      <c r="AL631" s="4">
        <v>1390.25</v>
      </c>
      <c r="AM631" s="2">
        <v>0</v>
      </c>
      <c r="AN631" s="3">
        <f t="shared" si="36"/>
        <v>387436.37000000005</v>
      </c>
      <c r="AO631">
        <f t="shared" si="37"/>
        <v>241770.74000000002</v>
      </c>
      <c r="AP631">
        <f t="shared" si="38"/>
        <v>131343.97999999998</v>
      </c>
      <c r="AQ631" s="3">
        <f t="shared" si="39"/>
        <v>760551.09000000008</v>
      </c>
    </row>
    <row r="632" spans="1:43" x14ac:dyDescent="0.25">
      <c r="A632" s="2">
        <v>13</v>
      </c>
      <c r="B632" s="2">
        <v>2022</v>
      </c>
      <c r="C632" s="2">
        <v>6</v>
      </c>
      <c r="D632" s="4">
        <v>45092.04</v>
      </c>
      <c r="E632" s="4">
        <v>90637.02</v>
      </c>
      <c r="F632" s="4">
        <v>188064.49</v>
      </c>
      <c r="G632" s="4">
        <v>3179.13</v>
      </c>
      <c r="H632" s="4">
        <v>23100.1</v>
      </c>
      <c r="I632" s="2">
        <v>205.22</v>
      </c>
      <c r="J632" s="2">
        <v>0</v>
      </c>
      <c r="K632" s="4">
        <v>1525.97</v>
      </c>
      <c r="L632" s="4">
        <v>1195.95</v>
      </c>
      <c r="M632" s="2">
        <v>579.98</v>
      </c>
      <c r="N632" s="2">
        <v>92.39</v>
      </c>
      <c r="O632" s="4">
        <v>2018.02</v>
      </c>
      <c r="P632" s="4">
        <v>6630.34</v>
      </c>
      <c r="Q632" s="4">
        <v>15327.1</v>
      </c>
      <c r="R632" s="4">
        <v>7365.3</v>
      </c>
      <c r="S632" s="2">
        <v>814.15</v>
      </c>
      <c r="T632" s="2">
        <v>0</v>
      </c>
      <c r="U632" s="2">
        <v>0</v>
      </c>
      <c r="V632" s="2">
        <v>196.67</v>
      </c>
      <c r="W632" s="2">
        <v>0</v>
      </c>
      <c r="X632" s="2">
        <v>180</v>
      </c>
      <c r="Y632" s="4">
        <v>5447.2</v>
      </c>
      <c r="Z632" s="4">
        <v>69320.47</v>
      </c>
      <c r="AA632" s="4">
        <v>85390.49</v>
      </c>
      <c r="AB632" s="4">
        <v>23524.91</v>
      </c>
      <c r="AC632" s="4">
        <v>18646.23</v>
      </c>
      <c r="AD632" s="2">
        <v>0</v>
      </c>
      <c r="AE632" s="2">
        <v>0</v>
      </c>
      <c r="AF632" s="2">
        <v>0</v>
      </c>
      <c r="AG632" s="2">
        <v>0</v>
      </c>
      <c r="AH632" s="2">
        <v>0</v>
      </c>
      <c r="AI632" s="2">
        <v>0</v>
      </c>
      <c r="AJ632" s="2">
        <v>0</v>
      </c>
      <c r="AK632" s="4">
        <v>25782.04</v>
      </c>
      <c r="AL632" s="4">
        <v>1165.98</v>
      </c>
      <c r="AM632" s="2">
        <v>0</v>
      </c>
      <c r="AN632" s="3">
        <f t="shared" si="36"/>
        <v>353579.89999999991</v>
      </c>
      <c r="AO632">
        <f t="shared" si="37"/>
        <v>234953.27000000002</v>
      </c>
      <c r="AP632">
        <f t="shared" si="38"/>
        <v>26948.02</v>
      </c>
      <c r="AQ632" s="3">
        <f t="shared" si="39"/>
        <v>615481.18999999994</v>
      </c>
    </row>
    <row r="633" spans="1:43" x14ac:dyDescent="0.25">
      <c r="A633" s="2">
        <v>13</v>
      </c>
      <c r="B633" s="2">
        <v>2022</v>
      </c>
      <c r="C633" s="2">
        <v>7</v>
      </c>
      <c r="D633" s="4">
        <v>44620.17</v>
      </c>
      <c r="E633" s="4">
        <v>88265.29</v>
      </c>
      <c r="F633" s="4">
        <v>175975.71</v>
      </c>
      <c r="G633" s="4">
        <v>3381.33</v>
      </c>
      <c r="H633" s="4">
        <v>19115.400000000001</v>
      </c>
      <c r="I633" s="2">
        <v>244.1</v>
      </c>
      <c r="J633" s="2">
        <v>0</v>
      </c>
      <c r="K633" s="2">
        <v>601.44000000000005</v>
      </c>
      <c r="L633" s="4">
        <v>1438.94</v>
      </c>
      <c r="M633" s="2">
        <v>0</v>
      </c>
      <c r="N633" s="2">
        <v>78.47</v>
      </c>
      <c r="O633" s="4">
        <v>1804.1</v>
      </c>
      <c r="P633" s="4">
        <v>6451.62</v>
      </c>
      <c r="Q633" s="4">
        <v>12578.57</v>
      </c>
      <c r="R633" s="4">
        <v>7445.53</v>
      </c>
      <c r="S633" s="4">
        <v>1033.4000000000001</v>
      </c>
      <c r="T633" s="2">
        <v>0</v>
      </c>
      <c r="U633" s="2">
        <v>0</v>
      </c>
      <c r="V633" s="2">
        <v>179.61</v>
      </c>
      <c r="W633" s="2">
        <v>0</v>
      </c>
      <c r="X633" s="2">
        <v>196.67</v>
      </c>
      <c r="Y633" s="4">
        <v>3992.74</v>
      </c>
      <c r="Z633" s="4">
        <v>62293.11</v>
      </c>
      <c r="AA633" s="4">
        <v>78750.289999999994</v>
      </c>
      <c r="AB633" s="4">
        <v>22944.45</v>
      </c>
      <c r="AC633" s="4">
        <v>18710.07</v>
      </c>
      <c r="AD633" s="2">
        <v>0</v>
      </c>
      <c r="AE633" s="2">
        <v>0</v>
      </c>
      <c r="AF633" s="2">
        <v>0</v>
      </c>
      <c r="AG633" s="2">
        <v>0</v>
      </c>
      <c r="AH633" s="2">
        <v>0</v>
      </c>
      <c r="AI633" s="2">
        <v>0</v>
      </c>
      <c r="AJ633" s="2">
        <v>0</v>
      </c>
      <c r="AK633" s="4">
        <v>28293.8</v>
      </c>
      <c r="AL633" s="2">
        <v>586.57000000000005</v>
      </c>
      <c r="AM633" s="2">
        <v>0</v>
      </c>
      <c r="AN633" s="3">
        <f t="shared" si="36"/>
        <v>333642.38</v>
      </c>
      <c r="AO633">
        <f t="shared" si="37"/>
        <v>216458.63</v>
      </c>
      <c r="AP633">
        <f t="shared" si="38"/>
        <v>28880.37</v>
      </c>
      <c r="AQ633" s="3">
        <f t="shared" si="39"/>
        <v>578981.38</v>
      </c>
    </row>
    <row r="634" spans="1:43" x14ac:dyDescent="0.25">
      <c r="A634" s="2">
        <v>13</v>
      </c>
      <c r="B634" s="2">
        <v>2022</v>
      </c>
      <c r="C634" s="2">
        <v>8</v>
      </c>
      <c r="D634" s="4">
        <v>44482.53</v>
      </c>
      <c r="E634" s="4">
        <v>87758.37</v>
      </c>
      <c r="F634" s="4">
        <v>174271.65</v>
      </c>
      <c r="G634" s="4">
        <v>3180.19</v>
      </c>
      <c r="H634" s="4">
        <v>18390.189999999999</v>
      </c>
      <c r="I634" s="2">
        <v>233.67</v>
      </c>
      <c r="J634" s="2">
        <v>0</v>
      </c>
      <c r="K634" s="2">
        <v>492.41</v>
      </c>
      <c r="L634" s="2">
        <v>782.03</v>
      </c>
      <c r="M634" s="2">
        <v>0</v>
      </c>
      <c r="N634" s="2">
        <v>78.47</v>
      </c>
      <c r="O634" s="4">
        <v>1620</v>
      </c>
      <c r="P634" s="4">
        <v>6721.08</v>
      </c>
      <c r="Q634" s="4">
        <v>12540.68</v>
      </c>
      <c r="R634" s="4">
        <v>7332.34</v>
      </c>
      <c r="S634" s="2">
        <v>887.01</v>
      </c>
      <c r="T634" s="2">
        <v>0</v>
      </c>
      <c r="U634" s="2">
        <v>0</v>
      </c>
      <c r="V634" s="2">
        <v>178.21</v>
      </c>
      <c r="W634" s="2">
        <v>0</v>
      </c>
      <c r="X634" s="2">
        <v>180</v>
      </c>
      <c r="Y634" s="4">
        <v>4158.0200000000004</v>
      </c>
      <c r="Z634" s="4">
        <v>63331.65</v>
      </c>
      <c r="AA634" s="4">
        <v>80852.899999999994</v>
      </c>
      <c r="AB634" s="4">
        <v>22464.13</v>
      </c>
      <c r="AC634" s="4">
        <v>19943.400000000001</v>
      </c>
      <c r="AD634" s="2">
        <v>0</v>
      </c>
      <c r="AE634" s="2">
        <v>0</v>
      </c>
      <c r="AF634" s="2">
        <v>0</v>
      </c>
      <c r="AG634" s="2">
        <v>0</v>
      </c>
      <c r="AH634" s="2">
        <v>0</v>
      </c>
      <c r="AI634" s="2">
        <v>0</v>
      </c>
      <c r="AJ634" s="2">
        <v>0</v>
      </c>
      <c r="AK634" s="4">
        <v>27768.42</v>
      </c>
      <c r="AL634" s="2">
        <v>890.01</v>
      </c>
      <c r="AM634" s="2">
        <v>0</v>
      </c>
      <c r="AN634" s="3">
        <f t="shared" si="36"/>
        <v>329591.03999999998</v>
      </c>
      <c r="AO634">
        <f t="shared" si="37"/>
        <v>220287.88999999998</v>
      </c>
      <c r="AP634">
        <f t="shared" si="38"/>
        <v>28658.429999999997</v>
      </c>
      <c r="AQ634" s="3">
        <f t="shared" si="39"/>
        <v>578537.36</v>
      </c>
    </row>
    <row r="635" spans="1:43" x14ac:dyDescent="0.25">
      <c r="A635" s="2">
        <v>13</v>
      </c>
      <c r="B635" s="2">
        <v>2022</v>
      </c>
      <c r="C635" s="2">
        <v>9</v>
      </c>
      <c r="D635" s="4">
        <v>44798.19</v>
      </c>
      <c r="E635" s="4">
        <v>88768.58</v>
      </c>
      <c r="F635" s="4">
        <v>179445.36</v>
      </c>
      <c r="G635" s="4">
        <v>3273.99</v>
      </c>
      <c r="H635" s="4">
        <v>19077.36</v>
      </c>
      <c r="I635" s="2">
        <v>243.89</v>
      </c>
      <c r="J635" s="2">
        <v>0</v>
      </c>
      <c r="K635" s="2">
        <v>612.59</v>
      </c>
      <c r="L635" s="4">
        <v>1318.73</v>
      </c>
      <c r="M635" s="2">
        <v>0</v>
      </c>
      <c r="N635" s="2">
        <v>92.39</v>
      </c>
      <c r="O635" s="4">
        <v>1620</v>
      </c>
      <c r="P635" s="4">
        <v>6751.04</v>
      </c>
      <c r="Q635" s="4">
        <v>13506.24</v>
      </c>
      <c r="R635" s="4">
        <v>7657.49</v>
      </c>
      <c r="S635" s="4">
        <v>1123.96</v>
      </c>
      <c r="T635" s="2">
        <v>0</v>
      </c>
      <c r="U635" s="2">
        <v>0</v>
      </c>
      <c r="V635" s="2">
        <v>207.88</v>
      </c>
      <c r="W635" s="2">
        <v>0</v>
      </c>
      <c r="X635" s="2">
        <v>180</v>
      </c>
      <c r="Y635" s="4">
        <v>4398.57</v>
      </c>
      <c r="Z635" s="4">
        <v>63813.440000000002</v>
      </c>
      <c r="AA635" s="4">
        <v>90326.18</v>
      </c>
      <c r="AB635" s="4">
        <v>24586.79</v>
      </c>
      <c r="AC635" s="4">
        <v>16672.79</v>
      </c>
      <c r="AD635" s="2">
        <v>0</v>
      </c>
      <c r="AE635" s="2">
        <v>0</v>
      </c>
      <c r="AF635" s="2">
        <v>0</v>
      </c>
      <c r="AG635" s="2">
        <v>0</v>
      </c>
      <c r="AH635" s="2">
        <v>0</v>
      </c>
      <c r="AI635" s="2">
        <v>0</v>
      </c>
      <c r="AJ635" s="2">
        <v>0</v>
      </c>
      <c r="AK635" s="4">
        <v>130496.21</v>
      </c>
      <c r="AL635" s="2">
        <v>917.09</v>
      </c>
      <c r="AM635" s="2">
        <v>0</v>
      </c>
      <c r="AN635" s="3">
        <f t="shared" si="36"/>
        <v>337538.69</v>
      </c>
      <c r="AO635">
        <f t="shared" si="37"/>
        <v>230936.77000000002</v>
      </c>
      <c r="AP635">
        <f t="shared" si="38"/>
        <v>131413.30000000002</v>
      </c>
      <c r="AQ635" s="3">
        <f t="shared" si="39"/>
        <v>699888.76</v>
      </c>
    </row>
    <row r="636" spans="1:43" x14ac:dyDescent="0.25">
      <c r="A636" s="2">
        <v>13</v>
      </c>
      <c r="B636" s="2">
        <v>2022</v>
      </c>
      <c r="C636" s="2">
        <v>10</v>
      </c>
      <c r="D636" s="4">
        <v>44935.15</v>
      </c>
      <c r="E636" s="4">
        <v>88988.89</v>
      </c>
      <c r="F636" s="4">
        <v>184678.93</v>
      </c>
      <c r="G636" s="4">
        <v>3269.03</v>
      </c>
      <c r="H636" s="4">
        <v>22511.87</v>
      </c>
      <c r="I636" s="2">
        <v>246.58</v>
      </c>
      <c r="J636" s="2">
        <v>0</v>
      </c>
      <c r="K636" s="2">
        <v>614.75</v>
      </c>
      <c r="L636" s="4">
        <v>1672.47</v>
      </c>
      <c r="M636" s="2">
        <v>0</v>
      </c>
      <c r="N636" s="2">
        <v>79.73</v>
      </c>
      <c r="O636" s="4">
        <v>1621.78</v>
      </c>
      <c r="P636" s="4">
        <v>6823.99</v>
      </c>
      <c r="Q636" s="4">
        <v>13568.34</v>
      </c>
      <c r="R636" s="4">
        <v>7717.78</v>
      </c>
      <c r="S636" s="4">
        <v>1651.67</v>
      </c>
      <c r="T636" s="2">
        <v>0</v>
      </c>
      <c r="U636" s="2">
        <v>0</v>
      </c>
      <c r="V636" s="2">
        <v>175.06</v>
      </c>
      <c r="W636" s="2">
        <v>0</v>
      </c>
      <c r="X636" s="2">
        <v>180</v>
      </c>
      <c r="Y636" s="4">
        <v>4289.8100000000004</v>
      </c>
      <c r="Z636" s="4">
        <v>64916.74</v>
      </c>
      <c r="AA636" s="4">
        <v>93189.24</v>
      </c>
      <c r="AB636" s="4">
        <v>25033.83</v>
      </c>
      <c r="AC636" s="4">
        <v>10367.67</v>
      </c>
      <c r="AD636" s="2">
        <v>0</v>
      </c>
      <c r="AE636" s="2">
        <v>0</v>
      </c>
      <c r="AF636" s="2">
        <v>0</v>
      </c>
      <c r="AG636" s="2">
        <v>0</v>
      </c>
      <c r="AH636" s="2">
        <v>0</v>
      </c>
      <c r="AI636" s="2">
        <v>0</v>
      </c>
      <c r="AJ636" s="2">
        <v>0</v>
      </c>
      <c r="AK636" s="4">
        <v>126522.02</v>
      </c>
      <c r="AL636" s="2">
        <v>965.03</v>
      </c>
      <c r="AM636" s="2">
        <v>0</v>
      </c>
      <c r="AN636" s="3">
        <f t="shared" si="36"/>
        <v>346917.67</v>
      </c>
      <c r="AO636">
        <f t="shared" si="37"/>
        <v>229615.64000000004</v>
      </c>
      <c r="AP636">
        <f t="shared" si="38"/>
        <v>127487.05</v>
      </c>
      <c r="AQ636" s="3">
        <f t="shared" si="39"/>
        <v>704020.3600000001</v>
      </c>
    </row>
    <row r="637" spans="1:43" x14ac:dyDescent="0.25">
      <c r="A637" s="2">
        <v>13</v>
      </c>
      <c r="B637" s="2">
        <v>2022</v>
      </c>
      <c r="C637" s="2">
        <v>11</v>
      </c>
      <c r="D637" s="4">
        <v>45409.43</v>
      </c>
      <c r="E637" s="4">
        <v>90832.16</v>
      </c>
      <c r="F637" s="4">
        <v>203909.75</v>
      </c>
      <c r="G637" s="4">
        <v>3347.72</v>
      </c>
      <c r="H637" s="4">
        <v>31285.71</v>
      </c>
      <c r="I637" s="2">
        <v>502.17</v>
      </c>
      <c r="J637" s="2">
        <v>0</v>
      </c>
      <c r="K637" s="2">
        <v>880.65</v>
      </c>
      <c r="L637" s="4">
        <v>2814.27</v>
      </c>
      <c r="M637" s="2">
        <v>0</v>
      </c>
      <c r="N637" s="2">
        <v>79.73</v>
      </c>
      <c r="O637" s="4">
        <v>1620</v>
      </c>
      <c r="P637" s="4">
        <v>7110.89</v>
      </c>
      <c r="Q637" s="4">
        <v>13888.16</v>
      </c>
      <c r="R637" s="4">
        <v>13892.3</v>
      </c>
      <c r="S637" s="4">
        <v>1856.11</v>
      </c>
      <c r="T637" s="4">
        <v>2299.69</v>
      </c>
      <c r="U637" s="2">
        <v>0</v>
      </c>
      <c r="V637" s="2">
        <v>186.65</v>
      </c>
      <c r="W637" s="2">
        <v>0</v>
      </c>
      <c r="X637" s="2">
        <v>180</v>
      </c>
      <c r="Y637" s="4">
        <v>4499.8</v>
      </c>
      <c r="Z637" s="4">
        <v>62444.56</v>
      </c>
      <c r="AA637" s="4">
        <v>88499.72</v>
      </c>
      <c r="AB637" s="4">
        <v>26103.95</v>
      </c>
      <c r="AC637" s="4">
        <v>10318.44</v>
      </c>
      <c r="AD637" s="2">
        <v>0</v>
      </c>
      <c r="AE637" s="2">
        <v>0</v>
      </c>
      <c r="AF637" s="2">
        <v>0</v>
      </c>
      <c r="AG637" s="2">
        <v>0</v>
      </c>
      <c r="AH637" s="2">
        <v>0</v>
      </c>
      <c r="AI637" s="2">
        <v>0</v>
      </c>
      <c r="AJ637" s="2">
        <v>0</v>
      </c>
      <c r="AK637" s="4">
        <v>121584.1</v>
      </c>
      <c r="AL637" s="4">
        <v>1107.24</v>
      </c>
      <c r="AM637" s="2">
        <v>0</v>
      </c>
      <c r="AN637" s="3">
        <f t="shared" si="36"/>
        <v>378981.86</v>
      </c>
      <c r="AO637">
        <f t="shared" si="37"/>
        <v>232980.00000000003</v>
      </c>
      <c r="AP637">
        <f t="shared" si="38"/>
        <v>122691.34000000001</v>
      </c>
      <c r="AQ637" s="3">
        <f t="shared" si="39"/>
        <v>734653.2</v>
      </c>
    </row>
    <row r="638" spans="1:43" x14ac:dyDescent="0.25">
      <c r="A638" s="2">
        <v>13</v>
      </c>
      <c r="B638" s="2">
        <v>2022</v>
      </c>
      <c r="C638" s="2">
        <v>12</v>
      </c>
      <c r="D638" s="4">
        <v>46860.94</v>
      </c>
      <c r="E638" s="4">
        <v>94787.89</v>
      </c>
      <c r="F638" s="4">
        <v>231161.2</v>
      </c>
      <c r="G638" s="4">
        <v>3452.51</v>
      </c>
      <c r="H638" s="4">
        <v>42917.87</v>
      </c>
      <c r="I638" s="2">
        <v>605.52</v>
      </c>
      <c r="J638" s="2">
        <v>0</v>
      </c>
      <c r="K638" s="4">
        <v>1380.9</v>
      </c>
      <c r="L638" s="4">
        <v>3475.58</v>
      </c>
      <c r="M638" s="2">
        <v>0</v>
      </c>
      <c r="N638" s="2">
        <v>92.39</v>
      </c>
      <c r="O638" s="4">
        <v>1620</v>
      </c>
      <c r="P638" s="4">
        <v>6984.8</v>
      </c>
      <c r="Q638" s="4">
        <v>15070.87</v>
      </c>
      <c r="R638" s="4">
        <v>16046.16</v>
      </c>
      <c r="S638" s="4">
        <v>2061.13</v>
      </c>
      <c r="T638" s="4">
        <v>5807.86</v>
      </c>
      <c r="U638" s="2">
        <v>0</v>
      </c>
      <c r="V638" s="2">
        <v>203.59</v>
      </c>
      <c r="W638" s="2">
        <v>0</v>
      </c>
      <c r="X638" s="2">
        <v>180</v>
      </c>
      <c r="Y638" s="4">
        <v>4941.21</v>
      </c>
      <c r="Z638" s="4">
        <v>71329.08</v>
      </c>
      <c r="AA638" s="4">
        <v>92371.4</v>
      </c>
      <c r="AB638" s="4">
        <v>24919.200000000001</v>
      </c>
      <c r="AC638" s="4">
        <v>11655.48</v>
      </c>
      <c r="AD638" s="2">
        <v>0</v>
      </c>
      <c r="AE638" s="2">
        <v>0</v>
      </c>
      <c r="AF638" s="2">
        <v>0</v>
      </c>
      <c r="AG638" s="2">
        <v>0</v>
      </c>
      <c r="AH638" s="2">
        <v>0</v>
      </c>
      <c r="AI638" s="2">
        <v>0</v>
      </c>
      <c r="AJ638" s="2">
        <v>0</v>
      </c>
      <c r="AK638" s="4">
        <v>69743.320000000007</v>
      </c>
      <c r="AL638" s="4">
        <v>1472.47</v>
      </c>
      <c r="AM638" s="2">
        <v>0</v>
      </c>
      <c r="AN638" s="3">
        <f t="shared" si="36"/>
        <v>424642.41000000009</v>
      </c>
      <c r="AO638">
        <f t="shared" si="37"/>
        <v>253283.17</v>
      </c>
      <c r="AP638">
        <f t="shared" si="38"/>
        <v>71215.790000000008</v>
      </c>
      <c r="AQ638" s="3">
        <f t="shared" si="39"/>
        <v>749141.37000000011</v>
      </c>
    </row>
    <row r="639" spans="1:43" x14ac:dyDescent="0.25">
      <c r="A639" s="2">
        <v>14</v>
      </c>
      <c r="B639" s="2">
        <v>2022</v>
      </c>
      <c r="C639" s="2">
        <v>1</v>
      </c>
      <c r="D639" s="4">
        <v>82397.759999999995</v>
      </c>
      <c r="E639" s="4">
        <v>146979.62</v>
      </c>
      <c r="F639" s="4">
        <v>129933.49</v>
      </c>
      <c r="G639" s="4">
        <v>1265.25</v>
      </c>
      <c r="H639" s="4">
        <v>6032.03</v>
      </c>
      <c r="I639" s="4">
        <v>2530.7800000000002</v>
      </c>
      <c r="J639" s="2">
        <v>0</v>
      </c>
      <c r="K639" s="4">
        <v>5896.47</v>
      </c>
      <c r="L639" s="4">
        <v>9843.4</v>
      </c>
      <c r="M639" s="2">
        <v>0</v>
      </c>
      <c r="N639" s="2">
        <v>0</v>
      </c>
      <c r="O639" s="4">
        <v>4925.6899999999996</v>
      </c>
      <c r="P639" s="4">
        <v>24535.86</v>
      </c>
      <c r="Q639" s="4">
        <v>22285.13</v>
      </c>
      <c r="R639" s="4">
        <v>8972.01</v>
      </c>
      <c r="S639" s="4">
        <v>6920.88</v>
      </c>
      <c r="T639" s="2">
        <v>0</v>
      </c>
      <c r="U639" s="2">
        <v>0</v>
      </c>
      <c r="V639" s="2">
        <v>117.87</v>
      </c>
      <c r="W639" s="2">
        <v>0</v>
      </c>
      <c r="X639" s="2">
        <v>467.35</v>
      </c>
      <c r="Y639" s="4">
        <v>18741.87</v>
      </c>
      <c r="Z639" s="4">
        <v>88303.08</v>
      </c>
      <c r="AA639" s="4">
        <v>91235.85</v>
      </c>
      <c r="AB639" s="4">
        <v>40423.81</v>
      </c>
      <c r="AC639" s="4">
        <v>52828.33</v>
      </c>
      <c r="AD639" s="4">
        <v>-2743.23</v>
      </c>
      <c r="AE639" s="2">
        <v>0</v>
      </c>
      <c r="AF639" s="2">
        <v>0</v>
      </c>
      <c r="AG639" s="2">
        <v>0</v>
      </c>
      <c r="AH639" s="2">
        <v>0</v>
      </c>
      <c r="AI639" s="2">
        <v>0</v>
      </c>
      <c r="AJ639" s="2">
        <v>0</v>
      </c>
      <c r="AK639" s="4">
        <v>70034.38</v>
      </c>
      <c r="AL639" s="2">
        <v>0</v>
      </c>
      <c r="AM639" s="2">
        <v>0</v>
      </c>
      <c r="AN639" s="3">
        <f t="shared" si="36"/>
        <v>384878.80000000005</v>
      </c>
      <c r="AO639">
        <f t="shared" si="37"/>
        <v>357014.5</v>
      </c>
      <c r="AP639">
        <f t="shared" si="38"/>
        <v>70034.38</v>
      </c>
      <c r="AQ639" s="3">
        <f t="shared" si="39"/>
        <v>811927.68</v>
      </c>
    </row>
    <row r="640" spans="1:43" x14ac:dyDescent="0.25">
      <c r="A640" s="2">
        <v>14</v>
      </c>
      <c r="B640" s="2">
        <v>2022</v>
      </c>
      <c r="C640" s="2">
        <v>2</v>
      </c>
      <c r="D640" s="4">
        <v>86250.4</v>
      </c>
      <c r="E640" s="4">
        <v>163222.28</v>
      </c>
      <c r="F640" s="4">
        <v>149559.48000000001</v>
      </c>
      <c r="G640" s="4">
        <v>1284.77</v>
      </c>
      <c r="H640" s="4">
        <v>6844.52</v>
      </c>
      <c r="I640" s="4">
        <v>2944.31</v>
      </c>
      <c r="J640" s="2">
        <v>0</v>
      </c>
      <c r="K640" s="4">
        <v>8186.71</v>
      </c>
      <c r="L640" s="4">
        <v>13496.95</v>
      </c>
      <c r="M640" s="2">
        <v>0</v>
      </c>
      <c r="N640" s="2">
        <v>0</v>
      </c>
      <c r="O640" s="4">
        <v>4385.78</v>
      </c>
      <c r="P640" s="4">
        <v>32902.33</v>
      </c>
      <c r="Q640" s="4">
        <v>27595.07</v>
      </c>
      <c r="R640" s="4">
        <v>10703.47</v>
      </c>
      <c r="S640" s="4">
        <v>6764.66</v>
      </c>
      <c r="T640" s="2">
        <v>0</v>
      </c>
      <c r="U640" s="2">
        <v>0</v>
      </c>
      <c r="V640" s="2">
        <v>113.96</v>
      </c>
      <c r="W640" s="2">
        <v>0</v>
      </c>
      <c r="X640" s="2">
        <v>462.99</v>
      </c>
      <c r="Y640" s="4">
        <v>22367.64</v>
      </c>
      <c r="Z640" s="4">
        <v>98983.01</v>
      </c>
      <c r="AA640" s="4">
        <v>110751.08</v>
      </c>
      <c r="AB640" s="4">
        <v>44897.02</v>
      </c>
      <c r="AC640" s="4">
        <v>56258.03</v>
      </c>
      <c r="AD640" s="4">
        <v>19482.650000000001</v>
      </c>
      <c r="AE640" s="2">
        <v>0</v>
      </c>
      <c r="AF640" s="2">
        <v>0</v>
      </c>
      <c r="AG640" s="2">
        <v>0</v>
      </c>
      <c r="AH640" s="2">
        <v>0</v>
      </c>
      <c r="AI640" s="2">
        <v>0</v>
      </c>
      <c r="AJ640" s="2">
        <v>0</v>
      </c>
      <c r="AK640" s="4">
        <v>60608</v>
      </c>
      <c r="AL640" s="2">
        <v>0</v>
      </c>
      <c r="AM640" s="2">
        <v>0</v>
      </c>
      <c r="AN640" s="3">
        <f t="shared" si="36"/>
        <v>431789.4200000001</v>
      </c>
      <c r="AO640">
        <f t="shared" si="37"/>
        <v>435667.69000000006</v>
      </c>
      <c r="AP640">
        <f t="shared" si="38"/>
        <v>60608</v>
      </c>
      <c r="AQ640" s="3">
        <f t="shared" si="39"/>
        <v>928065.1100000001</v>
      </c>
    </row>
    <row r="641" spans="1:43" x14ac:dyDescent="0.25">
      <c r="A641" s="2">
        <v>14</v>
      </c>
      <c r="B641" s="2">
        <v>2022</v>
      </c>
      <c r="C641" s="2">
        <v>3</v>
      </c>
      <c r="D641" s="4">
        <v>82750.44</v>
      </c>
      <c r="E641" s="4">
        <v>149186.1</v>
      </c>
      <c r="F641" s="4">
        <v>129404.81</v>
      </c>
      <c r="G641" s="4">
        <v>1286.17</v>
      </c>
      <c r="H641" s="4">
        <v>5769.83</v>
      </c>
      <c r="I641" s="4">
        <v>2112.41</v>
      </c>
      <c r="J641" s="2">
        <v>0</v>
      </c>
      <c r="K641" s="4">
        <v>6318.57</v>
      </c>
      <c r="L641" s="4">
        <v>10090.1</v>
      </c>
      <c r="M641" s="2">
        <v>0</v>
      </c>
      <c r="N641" s="2">
        <v>0</v>
      </c>
      <c r="O641" s="4">
        <v>4393.5200000000004</v>
      </c>
      <c r="P641" s="4">
        <v>28114.94</v>
      </c>
      <c r="Q641" s="4">
        <v>24086.45</v>
      </c>
      <c r="R641" s="4">
        <v>8740.0400000000009</v>
      </c>
      <c r="S641" s="4">
        <v>3487.59</v>
      </c>
      <c r="T641" s="2">
        <v>0</v>
      </c>
      <c r="U641" s="2">
        <v>0</v>
      </c>
      <c r="V641" s="2">
        <v>101.25</v>
      </c>
      <c r="W641" s="2">
        <v>0</v>
      </c>
      <c r="X641" s="2">
        <v>467.27</v>
      </c>
      <c r="Y641" s="4">
        <v>16607.73</v>
      </c>
      <c r="Z641" s="4">
        <v>91194.44</v>
      </c>
      <c r="AA641" s="4">
        <v>94276.53</v>
      </c>
      <c r="AB641" s="4">
        <v>43723</v>
      </c>
      <c r="AC641" s="4">
        <v>54508.47</v>
      </c>
      <c r="AD641" s="4">
        <v>18473.61</v>
      </c>
      <c r="AE641" s="2">
        <v>0</v>
      </c>
      <c r="AF641" s="2">
        <v>0</v>
      </c>
      <c r="AG641" s="2">
        <v>0</v>
      </c>
      <c r="AH641" s="2">
        <v>0</v>
      </c>
      <c r="AI641" s="2">
        <v>0</v>
      </c>
      <c r="AJ641" s="2">
        <v>0</v>
      </c>
      <c r="AK641" s="4">
        <v>60608</v>
      </c>
      <c r="AL641" s="2">
        <v>0</v>
      </c>
      <c r="AM641" s="2">
        <v>0</v>
      </c>
      <c r="AN641" s="3">
        <f t="shared" si="36"/>
        <v>386918.42999999993</v>
      </c>
      <c r="AO641">
        <f t="shared" si="37"/>
        <v>388174.83999999997</v>
      </c>
      <c r="AP641">
        <f t="shared" si="38"/>
        <v>60608</v>
      </c>
      <c r="AQ641" s="3">
        <f t="shared" si="39"/>
        <v>835701.2699999999</v>
      </c>
    </row>
    <row r="642" spans="1:43" x14ac:dyDescent="0.25">
      <c r="A642" s="2">
        <v>14</v>
      </c>
      <c r="B642" s="2">
        <v>2022</v>
      </c>
      <c r="C642" s="2">
        <v>4</v>
      </c>
      <c r="D642" s="4">
        <v>81371.64</v>
      </c>
      <c r="E642" s="4">
        <v>143703.79</v>
      </c>
      <c r="F642" s="4">
        <v>122774.54</v>
      </c>
      <c r="G642" s="4">
        <v>1352.97</v>
      </c>
      <c r="H642" s="4">
        <v>6718.21</v>
      </c>
      <c r="I642" s="4">
        <v>1833.48</v>
      </c>
      <c r="J642" s="2">
        <v>0</v>
      </c>
      <c r="K642" s="4">
        <v>5914.67</v>
      </c>
      <c r="L642" s="4">
        <v>9296.4500000000007</v>
      </c>
      <c r="M642" s="2">
        <v>0</v>
      </c>
      <c r="N642" s="2">
        <v>0</v>
      </c>
      <c r="O642" s="4">
        <v>4390.18</v>
      </c>
      <c r="P642" s="4">
        <v>25502.080000000002</v>
      </c>
      <c r="Q642" s="4">
        <v>23955.56</v>
      </c>
      <c r="R642" s="4">
        <v>8328.84</v>
      </c>
      <c r="S642" s="4">
        <v>4070.03</v>
      </c>
      <c r="T642" s="2">
        <v>0</v>
      </c>
      <c r="U642" s="2">
        <v>0</v>
      </c>
      <c r="V642" s="2">
        <v>107.91</v>
      </c>
      <c r="W642" s="2">
        <v>0</v>
      </c>
      <c r="X642" s="2">
        <v>485.85</v>
      </c>
      <c r="Y642" s="4">
        <v>15525.36</v>
      </c>
      <c r="Z642" s="4">
        <v>83631.39</v>
      </c>
      <c r="AA642" s="4">
        <v>92071.31</v>
      </c>
      <c r="AB642" s="4">
        <v>42235.93</v>
      </c>
      <c r="AC642" s="4">
        <v>48673.22</v>
      </c>
      <c r="AD642" s="4">
        <v>15427.66</v>
      </c>
      <c r="AE642" s="2">
        <v>0</v>
      </c>
      <c r="AF642" s="2">
        <v>0</v>
      </c>
      <c r="AG642" s="2">
        <v>0</v>
      </c>
      <c r="AH642" s="2">
        <v>0</v>
      </c>
      <c r="AI642" s="2">
        <v>0</v>
      </c>
      <c r="AJ642" s="2">
        <v>0</v>
      </c>
      <c r="AK642" s="4">
        <v>114926.91</v>
      </c>
      <c r="AL642" s="2">
        <v>0</v>
      </c>
      <c r="AM642" s="2">
        <v>0</v>
      </c>
      <c r="AN642" s="3">
        <f t="shared" si="36"/>
        <v>372965.74999999994</v>
      </c>
      <c r="AO642">
        <f t="shared" si="37"/>
        <v>364405.32</v>
      </c>
      <c r="AP642">
        <f t="shared" si="38"/>
        <v>114926.91</v>
      </c>
      <c r="AQ642" s="3">
        <f t="shared" si="39"/>
        <v>852297.98</v>
      </c>
    </row>
    <row r="643" spans="1:43" x14ac:dyDescent="0.25">
      <c r="A643" s="2">
        <v>14</v>
      </c>
      <c r="B643" s="2">
        <v>2022</v>
      </c>
      <c r="C643" s="2">
        <v>5</v>
      </c>
      <c r="D643" s="4">
        <v>79838.899999999994</v>
      </c>
      <c r="E643" s="4">
        <v>139196.91</v>
      </c>
      <c r="F643" s="4">
        <v>116013.57</v>
      </c>
      <c r="G643" s="4">
        <v>1306.3399999999999</v>
      </c>
      <c r="H643" s="4">
        <v>5705.64</v>
      </c>
      <c r="I643" s="4">
        <v>1241.3599999999999</v>
      </c>
      <c r="J643" s="2">
        <v>0</v>
      </c>
      <c r="K643" s="4">
        <v>4108.17</v>
      </c>
      <c r="L643" s="4">
        <v>7401.28</v>
      </c>
      <c r="M643" s="2">
        <v>0</v>
      </c>
      <c r="N643" s="2">
        <v>0</v>
      </c>
      <c r="O643" s="4">
        <v>4395.51</v>
      </c>
      <c r="P643" s="4">
        <v>22839.82</v>
      </c>
      <c r="Q643" s="4">
        <v>20890.810000000001</v>
      </c>
      <c r="R643" s="4">
        <v>6729.23</v>
      </c>
      <c r="S643" s="4">
        <v>2765.27</v>
      </c>
      <c r="T643" s="2">
        <v>0</v>
      </c>
      <c r="U643" s="2">
        <v>0</v>
      </c>
      <c r="V643" s="2">
        <v>133</v>
      </c>
      <c r="W643" s="2">
        <v>0</v>
      </c>
      <c r="X643" s="2">
        <v>491.22</v>
      </c>
      <c r="Y643" s="4">
        <v>14597.13</v>
      </c>
      <c r="Z643" s="4">
        <v>77709.05</v>
      </c>
      <c r="AA643" s="4">
        <v>81562.83</v>
      </c>
      <c r="AB643" s="4">
        <v>42514.8</v>
      </c>
      <c r="AC643" s="4">
        <v>50977.06</v>
      </c>
      <c r="AD643" s="4">
        <v>23532.16</v>
      </c>
      <c r="AE643" s="2">
        <v>0</v>
      </c>
      <c r="AF643" s="2">
        <v>0</v>
      </c>
      <c r="AG643" s="2">
        <v>0</v>
      </c>
      <c r="AH643" s="2">
        <v>0</v>
      </c>
      <c r="AI643" s="2">
        <v>0</v>
      </c>
      <c r="AJ643" s="2">
        <v>0</v>
      </c>
      <c r="AK643" s="4">
        <v>119803.19</v>
      </c>
      <c r="AL643" s="2">
        <v>0</v>
      </c>
      <c r="AM643" s="2">
        <v>0</v>
      </c>
      <c r="AN643" s="3">
        <f t="shared" si="36"/>
        <v>354812.17000000004</v>
      </c>
      <c r="AO643">
        <f t="shared" si="37"/>
        <v>349137.88999999996</v>
      </c>
      <c r="AP643">
        <f t="shared" si="38"/>
        <v>119803.19</v>
      </c>
      <c r="AQ643" s="3">
        <f t="shared" si="39"/>
        <v>823753.25</v>
      </c>
    </row>
    <row r="644" spans="1:43" x14ac:dyDescent="0.25">
      <c r="A644" s="2">
        <v>14</v>
      </c>
      <c r="B644" s="2">
        <v>2022</v>
      </c>
      <c r="C644" s="2">
        <v>6</v>
      </c>
      <c r="D644" s="4">
        <v>79177.37</v>
      </c>
      <c r="E644" s="4">
        <v>138410.98000000001</v>
      </c>
      <c r="F644" s="4">
        <v>111374.39</v>
      </c>
      <c r="G644" s="4">
        <v>1207.1099999999999</v>
      </c>
      <c r="H644" s="4">
        <v>3609.22</v>
      </c>
      <c r="I644" s="2">
        <v>684.49</v>
      </c>
      <c r="J644" s="2">
        <v>0</v>
      </c>
      <c r="K644" s="4">
        <v>2376.0500000000002</v>
      </c>
      <c r="L644" s="4">
        <v>4205.03</v>
      </c>
      <c r="M644" s="2">
        <v>0</v>
      </c>
      <c r="N644" s="2">
        <v>0</v>
      </c>
      <c r="O644" s="4">
        <v>4484.59</v>
      </c>
      <c r="P644" s="4">
        <v>25307.08</v>
      </c>
      <c r="Q644" s="4">
        <v>23521.97</v>
      </c>
      <c r="R644" s="4">
        <v>12007.07</v>
      </c>
      <c r="S644" s="4">
        <v>3590.75</v>
      </c>
      <c r="T644" s="2">
        <v>735.44</v>
      </c>
      <c r="U644" s="4">
        <v>2692.11</v>
      </c>
      <c r="V644" s="2">
        <v>117.26</v>
      </c>
      <c r="W644" s="2">
        <v>0</v>
      </c>
      <c r="X644" s="2">
        <v>499.22</v>
      </c>
      <c r="Y644" s="4">
        <v>11517.61</v>
      </c>
      <c r="Z644" s="4">
        <v>74211.75</v>
      </c>
      <c r="AA644" s="4">
        <v>71530.67</v>
      </c>
      <c r="AB644" s="4">
        <v>37244.699999999997</v>
      </c>
      <c r="AC644" s="4">
        <v>48220.89</v>
      </c>
      <c r="AD644" s="4">
        <v>18804.55</v>
      </c>
      <c r="AE644" s="2">
        <v>0</v>
      </c>
      <c r="AF644" s="2">
        <v>0</v>
      </c>
      <c r="AG644" s="2">
        <v>0</v>
      </c>
      <c r="AH644" s="2">
        <v>0</v>
      </c>
      <c r="AI644" s="2">
        <v>0</v>
      </c>
      <c r="AJ644" s="2">
        <v>0</v>
      </c>
      <c r="AK644" s="4">
        <v>61387.98</v>
      </c>
      <c r="AL644" s="2">
        <v>0</v>
      </c>
      <c r="AM644" s="2">
        <v>0</v>
      </c>
      <c r="AN644" s="3">
        <f t="shared" ref="AN644:AN671" si="40">SUM(D644:M644)</f>
        <v>341044.63999999996</v>
      </c>
      <c r="AO644">
        <f t="shared" ref="AO644:AO671" si="41">SUM(N644:AD644)</f>
        <v>334485.65999999997</v>
      </c>
      <c r="AP644">
        <f t="shared" ref="AP644:AP671" si="42">SUM(AE644:AM644)</f>
        <v>61387.98</v>
      </c>
      <c r="AQ644" s="3">
        <f t="shared" ref="AQ644:AQ707" si="43">SUM(AN644:AP644)</f>
        <v>736918.27999999991</v>
      </c>
    </row>
    <row r="645" spans="1:43" x14ac:dyDescent="0.25">
      <c r="A645" s="2">
        <v>14</v>
      </c>
      <c r="B645" s="2">
        <v>2022</v>
      </c>
      <c r="C645" s="2">
        <v>7</v>
      </c>
      <c r="D645" s="4">
        <v>81195.070000000007</v>
      </c>
      <c r="E645" s="4">
        <v>136613.69</v>
      </c>
      <c r="F645" s="4">
        <v>99187.38</v>
      </c>
      <c r="G645" s="4">
        <v>1368.03</v>
      </c>
      <c r="H645" s="4">
        <v>2917.14</v>
      </c>
      <c r="I645" s="2">
        <v>545.51</v>
      </c>
      <c r="J645" s="2">
        <v>0</v>
      </c>
      <c r="K645" s="4">
        <v>1831.42</v>
      </c>
      <c r="L645" s="4">
        <v>2514.5700000000002</v>
      </c>
      <c r="M645" s="2">
        <v>0</v>
      </c>
      <c r="N645" s="2">
        <v>0</v>
      </c>
      <c r="O645" s="4">
        <v>4805.84</v>
      </c>
      <c r="P645" s="4">
        <v>23323.759999999998</v>
      </c>
      <c r="Q645" s="4">
        <v>19779.439999999999</v>
      </c>
      <c r="R645" s="4">
        <v>11418.79</v>
      </c>
      <c r="S645" s="4">
        <v>2722.44</v>
      </c>
      <c r="T645" s="2">
        <v>0</v>
      </c>
      <c r="U645" s="2">
        <v>0</v>
      </c>
      <c r="V645" s="2">
        <v>97.34</v>
      </c>
      <c r="W645" s="2">
        <v>0</v>
      </c>
      <c r="X645" s="2">
        <v>464.43</v>
      </c>
      <c r="Y645" s="4">
        <v>10750.3</v>
      </c>
      <c r="Z645" s="4">
        <v>65196.959999999999</v>
      </c>
      <c r="AA645" s="4">
        <v>63540.22</v>
      </c>
      <c r="AB645" s="4">
        <v>31746.05</v>
      </c>
      <c r="AC645" s="4">
        <v>27608.3</v>
      </c>
      <c r="AD645" s="4">
        <v>26553.95</v>
      </c>
      <c r="AE645" s="2">
        <v>0</v>
      </c>
      <c r="AF645" s="2">
        <v>0</v>
      </c>
      <c r="AG645" s="2">
        <v>0</v>
      </c>
      <c r="AH645" s="2">
        <v>0</v>
      </c>
      <c r="AI645" s="2">
        <v>0</v>
      </c>
      <c r="AJ645" s="2">
        <v>0</v>
      </c>
      <c r="AK645" s="4">
        <v>60608</v>
      </c>
      <c r="AL645" s="2">
        <v>0</v>
      </c>
      <c r="AM645" s="2">
        <v>0</v>
      </c>
      <c r="AN645" s="3">
        <f t="shared" si="40"/>
        <v>326172.81000000006</v>
      </c>
      <c r="AO645">
        <f t="shared" si="41"/>
        <v>288007.81999999995</v>
      </c>
      <c r="AP645">
        <f t="shared" si="42"/>
        <v>60608</v>
      </c>
      <c r="AQ645" s="3">
        <f t="shared" si="43"/>
        <v>674788.63</v>
      </c>
    </row>
    <row r="646" spans="1:43" x14ac:dyDescent="0.25">
      <c r="A646" s="2">
        <v>14</v>
      </c>
      <c r="B646" s="2">
        <v>2022</v>
      </c>
      <c r="C646" s="2">
        <v>8</v>
      </c>
      <c r="D646" s="4">
        <v>81274.5</v>
      </c>
      <c r="E646" s="4">
        <v>138092.51999999999</v>
      </c>
      <c r="F646" s="4">
        <v>101775.12</v>
      </c>
      <c r="G646" s="4">
        <v>1244.24</v>
      </c>
      <c r="H646" s="4">
        <v>2957.9</v>
      </c>
      <c r="I646" s="2">
        <v>569.66999999999996</v>
      </c>
      <c r="J646" s="2">
        <v>0</v>
      </c>
      <c r="K646" s="4">
        <v>1788.2</v>
      </c>
      <c r="L646" s="4">
        <v>2488.9899999999998</v>
      </c>
      <c r="M646" s="2">
        <v>0</v>
      </c>
      <c r="N646" s="2">
        <v>0</v>
      </c>
      <c r="O646" s="4">
        <v>4312.49</v>
      </c>
      <c r="P646" s="4">
        <v>23454.87</v>
      </c>
      <c r="Q646" s="4">
        <v>20150.900000000001</v>
      </c>
      <c r="R646" s="4">
        <v>11698.79</v>
      </c>
      <c r="S646" s="4">
        <v>2214.46</v>
      </c>
      <c r="T646" s="2">
        <v>0</v>
      </c>
      <c r="U646" s="2">
        <v>0</v>
      </c>
      <c r="V646" s="2">
        <v>120.29</v>
      </c>
      <c r="W646" s="2">
        <v>0</v>
      </c>
      <c r="X646" s="2">
        <v>469.85</v>
      </c>
      <c r="Y646" s="4">
        <v>10862.33</v>
      </c>
      <c r="Z646" s="4">
        <v>69163.710000000006</v>
      </c>
      <c r="AA646" s="4">
        <v>65348.97</v>
      </c>
      <c r="AB646" s="4">
        <v>35888.17</v>
      </c>
      <c r="AC646" s="4">
        <v>30022.34</v>
      </c>
      <c r="AD646" s="4">
        <v>30078.880000000001</v>
      </c>
      <c r="AE646" s="2">
        <v>0</v>
      </c>
      <c r="AF646" s="2">
        <v>0</v>
      </c>
      <c r="AG646" s="2">
        <v>0</v>
      </c>
      <c r="AH646" s="2">
        <v>0</v>
      </c>
      <c r="AI646" s="2">
        <v>0</v>
      </c>
      <c r="AJ646" s="2">
        <v>0</v>
      </c>
      <c r="AK646" s="4">
        <v>60608</v>
      </c>
      <c r="AL646" s="2">
        <v>0</v>
      </c>
      <c r="AM646" s="2">
        <v>0</v>
      </c>
      <c r="AN646" s="3">
        <f t="shared" si="40"/>
        <v>330191.14</v>
      </c>
      <c r="AO646">
        <f t="shared" si="41"/>
        <v>303786.05000000005</v>
      </c>
      <c r="AP646">
        <f t="shared" si="42"/>
        <v>60608</v>
      </c>
      <c r="AQ646" s="3">
        <f t="shared" si="43"/>
        <v>694585.19000000006</v>
      </c>
    </row>
    <row r="647" spans="1:43" x14ac:dyDescent="0.25">
      <c r="A647" s="2">
        <v>14</v>
      </c>
      <c r="B647" s="2">
        <v>2022</v>
      </c>
      <c r="C647" s="2">
        <v>9</v>
      </c>
      <c r="D647" s="4">
        <v>80961.789999999994</v>
      </c>
      <c r="E647" s="4">
        <v>139274.62</v>
      </c>
      <c r="F647" s="4">
        <v>101817.87</v>
      </c>
      <c r="G647" s="4">
        <v>1318.48</v>
      </c>
      <c r="H647" s="4">
        <v>3102.79</v>
      </c>
      <c r="I647" s="2">
        <v>613.12</v>
      </c>
      <c r="J647" s="2">
        <v>0</v>
      </c>
      <c r="K647" s="4">
        <v>1943.32</v>
      </c>
      <c r="L647" s="4">
        <v>2358.6999999999998</v>
      </c>
      <c r="M647" s="2">
        <v>0</v>
      </c>
      <c r="N647" s="2">
        <v>0</v>
      </c>
      <c r="O647" s="4">
        <v>4351.72</v>
      </c>
      <c r="P647" s="4">
        <v>23485.19</v>
      </c>
      <c r="Q647" s="4">
        <v>20298.03</v>
      </c>
      <c r="R647" s="4">
        <v>12372.97</v>
      </c>
      <c r="S647" s="4">
        <v>3035.17</v>
      </c>
      <c r="T647" s="2">
        <v>0</v>
      </c>
      <c r="U647" s="2">
        <v>0</v>
      </c>
      <c r="V647" s="2">
        <v>113.69</v>
      </c>
      <c r="W647" s="2">
        <v>0</v>
      </c>
      <c r="X647" s="2">
        <v>466.93</v>
      </c>
      <c r="Y647" s="4">
        <v>10531.75</v>
      </c>
      <c r="Z647" s="4">
        <v>65261.93</v>
      </c>
      <c r="AA647" s="4">
        <v>63366.98</v>
      </c>
      <c r="AB647" s="4">
        <v>37453.79</v>
      </c>
      <c r="AC647" s="4">
        <v>30669.93</v>
      </c>
      <c r="AD647" s="4">
        <v>35492.080000000002</v>
      </c>
      <c r="AE647" s="2">
        <v>0</v>
      </c>
      <c r="AF647" s="2">
        <v>0</v>
      </c>
      <c r="AG647" s="2">
        <v>0</v>
      </c>
      <c r="AH647" s="2">
        <v>0</v>
      </c>
      <c r="AI647" s="2">
        <v>0</v>
      </c>
      <c r="AJ647" s="2">
        <v>0</v>
      </c>
      <c r="AK647" s="4">
        <v>60608</v>
      </c>
      <c r="AL647" s="2">
        <v>0</v>
      </c>
      <c r="AM647" s="2">
        <v>0</v>
      </c>
      <c r="AN647" s="3">
        <f t="shared" si="40"/>
        <v>331390.68999999994</v>
      </c>
      <c r="AO647">
        <f t="shared" si="41"/>
        <v>306900.16000000003</v>
      </c>
      <c r="AP647">
        <f t="shared" si="42"/>
        <v>60608</v>
      </c>
      <c r="AQ647" s="3">
        <f t="shared" si="43"/>
        <v>698898.85</v>
      </c>
    </row>
    <row r="648" spans="1:43" x14ac:dyDescent="0.25">
      <c r="A648" s="2">
        <v>14</v>
      </c>
      <c r="B648" s="2">
        <v>2022</v>
      </c>
      <c r="C648" s="2">
        <v>10</v>
      </c>
      <c r="D648" s="4">
        <v>81130.559999999998</v>
      </c>
      <c r="E648" s="4">
        <v>139794.19</v>
      </c>
      <c r="F648" s="4">
        <v>104816.01</v>
      </c>
      <c r="G648" s="4">
        <v>1203.3599999999999</v>
      </c>
      <c r="H648" s="4">
        <v>4513.07</v>
      </c>
      <c r="I648" s="4">
        <v>1127.24</v>
      </c>
      <c r="J648" s="2">
        <v>0</v>
      </c>
      <c r="K648" s="4">
        <v>2942</v>
      </c>
      <c r="L648" s="4">
        <v>3496.14</v>
      </c>
      <c r="M648" s="2">
        <v>0</v>
      </c>
      <c r="N648" s="2">
        <v>0</v>
      </c>
      <c r="O648" s="4">
        <v>4304.75</v>
      </c>
      <c r="P648" s="4">
        <v>24495.85</v>
      </c>
      <c r="Q648" s="4">
        <v>19858.41</v>
      </c>
      <c r="R648" s="4">
        <v>12294.12</v>
      </c>
      <c r="S648" s="4">
        <v>3321.38</v>
      </c>
      <c r="T648" s="2">
        <v>0</v>
      </c>
      <c r="U648" s="2">
        <v>0</v>
      </c>
      <c r="V648" s="2">
        <v>110.94</v>
      </c>
      <c r="W648" s="2">
        <v>0</v>
      </c>
      <c r="X648" s="2">
        <v>452.16</v>
      </c>
      <c r="Y648" s="4">
        <v>10758.32</v>
      </c>
      <c r="Z648" s="4">
        <v>62776.93</v>
      </c>
      <c r="AA648" s="4">
        <v>71898.25</v>
      </c>
      <c r="AB648" s="4">
        <v>66733.570000000007</v>
      </c>
      <c r="AC648" s="4">
        <v>33279.910000000003</v>
      </c>
      <c r="AD648" s="4">
        <v>29689.13</v>
      </c>
      <c r="AE648" s="2">
        <v>0</v>
      </c>
      <c r="AF648" s="2">
        <v>0</v>
      </c>
      <c r="AG648" s="2">
        <v>0</v>
      </c>
      <c r="AH648" s="2">
        <v>0</v>
      </c>
      <c r="AI648" s="2">
        <v>0</v>
      </c>
      <c r="AJ648" s="2">
        <v>0</v>
      </c>
      <c r="AK648" s="4">
        <v>60608</v>
      </c>
      <c r="AL648" s="2">
        <v>0</v>
      </c>
      <c r="AM648" s="2">
        <v>0</v>
      </c>
      <c r="AN648" s="3">
        <f t="shared" si="40"/>
        <v>339022.57</v>
      </c>
      <c r="AO648">
        <f t="shared" si="41"/>
        <v>339973.72</v>
      </c>
      <c r="AP648">
        <f t="shared" si="42"/>
        <v>60608</v>
      </c>
      <c r="AQ648" s="3">
        <f t="shared" si="43"/>
        <v>739604.29</v>
      </c>
    </row>
    <row r="649" spans="1:43" x14ac:dyDescent="0.25">
      <c r="A649" s="2">
        <v>14</v>
      </c>
      <c r="B649" s="2">
        <v>2022</v>
      </c>
      <c r="C649" s="2">
        <v>11</v>
      </c>
      <c r="D649" s="4">
        <v>82570.36</v>
      </c>
      <c r="E649" s="4">
        <v>144737.53</v>
      </c>
      <c r="F649" s="4">
        <v>112597.95</v>
      </c>
      <c r="G649" s="4">
        <v>1490.6</v>
      </c>
      <c r="H649" s="4">
        <v>6131.84</v>
      </c>
      <c r="I649" s="4">
        <v>1532.63</v>
      </c>
      <c r="J649" s="2">
        <v>0</v>
      </c>
      <c r="K649" s="4">
        <v>5368.18</v>
      </c>
      <c r="L649" s="4">
        <v>6708.26</v>
      </c>
      <c r="M649" s="2">
        <v>0</v>
      </c>
      <c r="N649" s="2">
        <v>0</v>
      </c>
      <c r="O649" s="4">
        <v>4306.3100000000004</v>
      </c>
      <c r="P649" s="4">
        <v>24203.88</v>
      </c>
      <c r="Q649" s="4">
        <v>23195.7</v>
      </c>
      <c r="R649" s="4">
        <v>14591.41</v>
      </c>
      <c r="S649" s="4">
        <v>7662.03</v>
      </c>
      <c r="T649" s="2">
        <v>0</v>
      </c>
      <c r="U649" s="2">
        <v>0</v>
      </c>
      <c r="V649" s="2">
        <v>117.59</v>
      </c>
      <c r="W649" s="2">
        <v>0</v>
      </c>
      <c r="X649" s="2">
        <v>428.08</v>
      </c>
      <c r="Y649" s="4">
        <v>12072.65</v>
      </c>
      <c r="Z649" s="4">
        <v>70046.47</v>
      </c>
      <c r="AA649" s="4">
        <v>80809.820000000007</v>
      </c>
      <c r="AB649" s="4">
        <v>44143.43</v>
      </c>
      <c r="AC649" s="4">
        <v>37416.21</v>
      </c>
      <c r="AD649" s="4">
        <v>32043.09</v>
      </c>
      <c r="AE649" s="2">
        <v>0</v>
      </c>
      <c r="AF649" s="2">
        <v>0</v>
      </c>
      <c r="AG649" s="2">
        <v>0</v>
      </c>
      <c r="AH649" s="2">
        <v>0</v>
      </c>
      <c r="AI649" s="2">
        <v>0</v>
      </c>
      <c r="AJ649" s="2">
        <v>0</v>
      </c>
      <c r="AK649" s="4">
        <v>66112.91</v>
      </c>
      <c r="AL649" s="2">
        <v>0</v>
      </c>
      <c r="AM649" s="2">
        <v>0</v>
      </c>
      <c r="AN649" s="3">
        <f t="shared" si="40"/>
        <v>361137.35000000003</v>
      </c>
      <c r="AO649">
        <f t="shared" si="41"/>
        <v>351036.67000000004</v>
      </c>
      <c r="AP649">
        <f t="shared" si="42"/>
        <v>66112.91</v>
      </c>
      <c r="AQ649" s="3">
        <f t="shared" si="43"/>
        <v>778286.93</v>
      </c>
    </row>
    <row r="650" spans="1:43" x14ac:dyDescent="0.25">
      <c r="A650" s="2">
        <v>14</v>
      </c>
      <c r="B650" s="2">
        <v>2022</v>
      </c>
      <c r="C650" s="2">
        <v>12</v>
      </c>
      <c r="D650" s="4">
        <v>85077.57</v>
      </c>
      <c r="E650" s="4">
        <v>153419.68</v>
      </c>
      <c r="F650" s="4">
        <v>121251.62</v>
      </c>
      <c r="G650" s="4">
        <v>1489.77</v>
      </c>
      <c r="H650" s="4">
        <v>6405.7</v>
      </c>
      <c r="I650" s="4">
        <v>2010.52</v>
      </c>
      <c r="J650" s="2">
        <v>0</v>
      </c>
      <c r="K650" s="4">
        <v>7613.45</v>
      </c>
      <c r="L650" s="4">
        <v>9226.27</v>
      </c>
      <c r="M650" s="2">
        <v>0</v>
      </c>
      <c r="N650" s="2">
        <v>0</v>
      </c>
      <c r="O650" s="4">
        <v>4300.7299999999996</v>
      </c>
      <c r="P650" s="4">
        <v>25526.74</v>
      </c>
      <c r="Q650" s="4">
        <v>23154.35</v>
      </c>
      <c r="R650" s="4">
        <v>10771.7</v>
      </c>
      <c r="S650" s="2">
        <v>989.85</v>
      </c>
      <c r="T650" s="2">
        <v>0</v>
      </c>
      <c r="U650" s="2">
        <v>0</v>
      </c>
      <c r="V650" s="2">
        <v>114.57</v>
      </c>
      <c r="W650" s="2">
        <v>0</v>
      </c>
      <c r="X650" s="2">
        <v>444.84</v>
      </c>
      <c r="Y650" s="4">
        <v>15511.33</v>
      </c>
      <c r="Z650" s="4">
        <v>78801.47</v>
      </c>
      <c r="AA650" s="4">
        <v>96202.2</v>
      </c>
      <c r="AB650" s="4">
        <v>65145.56</v>
      </c>
      <c r="AC650" s="4">
        <v>32510.7</v>
      </c>
      <c r="AD650" s="4">
        <v>32213.49</v>
      </c>
      <c r="AE650" s="2">
        <v>0</v>
      </c>
      <c r="AF650" s="2">
        <v>0</v>
      </c>
      <c r="AG650" s="2">
        <v>0</v>
      </c>
      <c r="AH650" s="2">
        <v>0</v>
      </c>
      <c r="AI650" s="2">
        <v>0</v>
      </c>
      <c r="AJ650" s="2">
        <v>0</v>
      </c>
      <c r="AK650" s="4">
        <v>71651.039999999994</v>
      </c>
      <c r="AL650" s="2">
        <v>0</v>
      </c>
      <c r="AM650" s="2">
        <v>0</v>
      </c>
      <c r="AN650" s="3">
        <f t="shared" si="40"/>
        <v>386494.58000000007</v>
      </c>
      <c r="AO650">
        <f t="shared" si="41"/>
        <v>385687.53</v>
      </c>
      <c r="AP650">
        <f t="shared" si="42"/>
        <v>71651.039999999994</v>
      </c>
      <c r="AQ650" s="3">
        <f t="shared" si="43"/>
        <v>843833.15000000014</v>
      </c>
    </row>
    <row r="651" spans="1:43" x14ac:dyDescent="0.25">
      <c r="A651" s="2">
        <v>15</v>
      </c>
      <c r="B651" s="2">
        <v>2022</v>
      </c>
      <c r="C651" s="2">
        <v>1</v>
      </c>
      <c r="D651" s="4">
        <v>159298.59</v>
      </c>
      <c r="E651" s="4">
        <v>654729.12</v>
      </c>
      <c r="F651" s="4">
        <v>455539.64</v>
      </c>
      <c r="G651" s="4">
        <v>1371.57</v>
      </c>
      <c r="H651" s="4">
        <v>5182.76</v>
      </c>
      <c r="I651" s="2">
        <v>0</v>
      </c>
      <c r="J651" s="2">
        <v>0</v>
      </c>
      <c r="K651" s="4">
        <v>3217.05</v>
      </c>
      <c r="L651" s="4">
        <v>6221.51</v>
      </c>
      <c r="M651" s="2">
        <v>0</v>
      </c>
      <c r="N651" s="2">
        <v>68.180000000000007</v>
      </c>
      <c r="O651" s="4">
        <v>3174.72</v>
      </c>
      <c r="P651" s="4">
        <v>19286.150000000001</v>
      </c>
      <c r="Q651" s="4">
        <v>21608.85</v>
      </c>
      <c r="R651" s="4">
        <v>14830.06</v>
      </c>
      <c r="S651" s="4">
        <v>1059.03</v>
      </c>
      <c r="T651" s="2">
        <v>0</v>
      </c>
      <c r="U651" s="4">
        <v>1106.1199999999999</v>
      </c>
      <c r="V651" s="2">
        <v>287.62</v>
      </c>
      <c r="W651" s="2">
        <v>0</v>
      </c>
      <c r="X651" s="2">
        <v>813.03</v>
      </c>
      <c r="Y651" s="4">
        <v>14417.21</v>
      </c>
      <c r="Z651" s="4">
        <v>135097.62</v>
      </c>
      <c r="AA651" s="4">
        <v>142680.45000000001</v>
      </c>
      <c r="AB651" s="4">
        <v>58677.06</v>
      </c>
      <c r="AC651" s="4">
        <v>67492.75</v>
      </c>
      <c r="AD651" s="4">
        <v>53531.97</v>
      </c>
      <c r="AE651" s="2">
        <v>0</v>
      </c>
      <c r="AF651" s="4">
        <v>19020.330000000002</v>
      </c>
      <c r="AG651" s="2">
        <v>0</v>
      </c>
      <c r="AH651" s="4">
        <v>95729.83</v>
      </c>
      <c r="AI651" s="2">
        <v>0</v>
      </c>
      <c r="AJ651" s="2">
        <v>0</v>
      </c>
      <c r="AK651" s="2">
        <v>0</v>
      </c>
      <c r="AL651" s="4">
        <v>6741.92</v>
      </c>
      <c r="AM651" s="2">
        <v>0</v>
      </c>
      <c r="AN651" s="3">
        <f t="shared" si="40"/>
        <v>1285560.2400000002</v>
      </c>
      <c r="AO651">
        <f t="shared" si="41"/>
        <v>534130.82000000007</v>
      </c>
      <c r="AP651">
        <f t="shared" si="42"/>
        <v>121492.08</v>
      </c>
      <c r="AQ651" s="3">
        <f t="shared" si="43"/>
        <v>1941183.1400000004</v>
      </c>
    </row>
    <row r="652" spans="1:43" x14ac:dyDescent="0.25">
      <c r="A652" s="2">
        <v>15</v>
      </c>
      <c r="B652" s="2">
        <v>2022</v>
      </c>
      <c r="C652" s="2">
        <v>2</v>
      </c>
      <c r="D652" s="4">
        <v>174202.15</v>
      </c>
      <c r="E652" s="4">
        <v>761032.28</v>
      </c>
      <c r="F652" s="4">
        <v>547586.93000000005</v>
      </c>
      <c r="G652" s="4">
        <v>1419.56</v>
      </c>
      <c r="H652" s="4">
        <v>5117.76</v>
      </c>
      <c r="I652" s="2">
        <v>0</v>
      </c>
      <c r="J652" s="2">
        <v>0</v>
      </c>
      <c r="K652" s="4">
        <v>3308.04</v>
      </c>
      <c r="L652" s="4">
        <v>6289.56</v>
      </c>
      <c r="M652" s="2">
        <v>0</v>
      </c>
      <c r="N652" s="2">
        <v>56.24</v>
      </c>
      <c r="O652" s="4">
        <v>3123.92</v>
      </c>
      <c r="P652" s="4">
        <v>25513.119999999999</v>
      </c>
      <c r="Q652" s="4">
        <v>21335.74</v>
      </c>
      <c r="R652" s="4">
        <v>14108.83</v>
      </c>
      <c r="S652" s="4">
        <v>1527.27</v>
      </c>
      <c r="T652" s="2">
        <v>0</v>
      </c>
      <c r="U652" s="2">
        <v>0</v>
      </c>
      <c r="V652" s="2">
        <v>274.52</v>
      </c>
      <c r="W652" s="2">
        <v>0</v>
      </c>
      <c r="X652" s="4">
        <v>1069.28</v>
      </c>
      <c r="Y652" s="4">
        <v>20037.689999999999</v>
      </c>
      <c r="Z652" s="4">
        <v>150851.32</v>
      </c>
      <c r="AA652" s="4">
        <v>153580</v>
      </c>
      <c r="AB652" s="4">
        <v>67387.710000000006</v>
      </c>
      <c r="AC652" s="4">
        <v>61666.66</v>
      </c>
      <c r="AD652" s="4">
        <v>48478.07</v>
      </c>
      <c r="AE652" s="2">
        <v>0</v>
      </c>
      <c r="AF652" s="4">
        <v>17132.27</v>
      </c>
      <c r="AG652" s="2">
        <v>0</v>
      </c>
      <c r="AH652" s="4">
        <v>110599.74</v>
      </c>
      <c r="AI652" s="2">
        <v>0</v>
      </c>
      <c r="AJ652" s="2">
        <v>0</v>
      </c>
      <c r="AK652" s="2">
        <v>0</v>
      </c>
      <c r="AL652" s="4">
        <v>11545.96</v>
      </c>
      <c r="AM652" s="2">
        <v>0</v>
      </c>
      <c r="AN652" s="3">
        <f t="shared" si="40"/>
        <v>1498956.2800000003</v>
      </c>
      <c r="AO652">
        <f t="shared" si="41"/>
        <v>569010.37</v>
      </c>
      <c r="AP652">
        <f t="shared" si="42"/>
        <v>139277.97</v>
      </c>
      <c r="AQ652" s="3">
        <f t="shared" si="43"/>
        <v>2207244.6200000006</v>
      </c>
    </row>
    <row r="653" spans="1:43" x14ac:dyDescent="0.25">
      <c r="A653" s="2">
        <v>15</v>
      </c>
      <c r="B653" s="2">
        <v>2022</v>
      </c>
      <c r="C653" s="2">
        <v>3</v>
      </c>
      <c r="D653" s="4">
        <v>156431.04000000001</v>
      </c>
      <c r="E653" s="4">
        <v>604543.69999999995</v>
      </c>
      <c r="F653" s="4">
        <v>433774.45</v>
      </c>
      <c r="G653" s="4">
        <v>1423.95</v>
      </c>
      <c r="H653" s="4">
        <v>4385.78</v>
      </c>
      <c r="I653" s="2">
        <v>0</v>
      </c>
      <c r="J653" s="2">
        <v>0</v>
      </c>
      <c r="K653" s="4">
        <v>1943.28</v>
      </c>
      <c r="L653" s="4">
        <v>4102.8100000000004</v>
      </c>
      <c r="M653" s="2">
        <v>0</v>
      </c>
      <c r="N653" s="2">
        <v>60.47</v>
      </c>
      <c r="O653" s="4">
        <v>3134.08</v>
      </c>
      <c r="P653" s="4">
        <v>19700.45</v>
      </c>
      <c r="Q653" s="4">
        <v>17776.21</v>
      </c>
      <c r="R653" s="4">
        <v>13096.19</v>
      </c>
      <c r="S653" s="4">
        <v>1602.84</v>
      </c>
      <c r="T653" s="2">
        <v>0</v>
      </c>
      <c r="U653" s="2">
        <v>0</v>
      </c>
      <c r="V653" s="2">
        <v>262.94</v>
      </c>
      <c r="W653" s="2">
        <v>0</v>
      </c>
      <c r="X653" s="2">
        <v>803.85</v>
      </c>
      <c r="Y653" s="4">
        <v>13593.01</v>
      </c>
      <c r="Z653" s="4">
        <v>118353.59</v>
      </c>
      <c r="AA653" s="4">
        <v>124004.17</v>
      </c>
      <c r="AB653" s="4">
        <v>61116.82</v>
      </c>
      <c r="AC653" s="4">
        <v>70311.7</v>
      </c>
      <c r="AD653" s="4">
        <v>55178.11</v>
      </c>
      <c r="AE653" s="2">
        <v>0</v>
      </c>
      <c r="AF653" s="4">
        <v>18450.12</v>
      </c>
      <c r="AG653" s="2">
        <v>0</v>
      </c>
      <c r="AH653" s="4">
        <v>116794.04</v>
      </c>
      <c r="AI653" s="2">
        <v>0</v>
      </c>
      <c r="AJ653" s="2">
        <v>0</v>
      </c>
      <c r="AK653" s="2">
        <v>0</v>
      </c>
      <c r="AL653" s="4">
        <v>3430.71</v>
      </c>
      <c r="AM653" s="2">
        <v>0</v>
      </c>
      <c r="AN653" s="3">
        <f t="shared" si="40"/>
        <v>1206605.01</v>
      </c>
      <c r="AO653">
        <f t="shared" si="41"/>
        <v>498994.43</v>
      </c>
      <c r="AP653">
        <f t="shared" si="42"/>
        <v>138674.87</v>
      </c>
      <c r="AQ653" s="3">
        <f t="shared" si="43"/>
        <v>1844274.31</v>
      </c>
    </row>
    <row r="654" spans="1:43" x14ac:dyDescent="0.25">
      <c r="A654" s="2">
        <v>15</v>
      </c>
      <c r="B654" s="2">
        <v>2022</v>
      </c>
      <c r="C654" s="2">
        <v>4</v>
      </c>
      <c r="D654" s="4">
        <v>151894.45000000001</v>
      </c>
      <c r="E654" s="4">
        <v>573277.37</v>
      </c>
      <c r="F654" s="4">
        <v>413958.98</v>
      </c>
      <c r="G654" s="4">
        <v>1420.89</v>
      </c>
      <c r="H654" s="4">
        <v>4073.28</v>
      </c>
      <c r="I654" s="2">
        <v>0</v>
      </c>
      <c r="J654" s="2">
        <v>0</v>
      </c>
      <c r="K654" s="4">
        <v>1827.41</v>
      </c>
      <c r="L654" s="4">
        <v>3698.91</v>
      </c>
      <c r="M654" s="2">
        <v>0</v>
      </c>
      <c r="N654" s="2">
        <v>60.09</v>
      </c>
      <c r="O654" s="4">
        <v>3179.76</v>
      </c>
      <c r="P654" s="4">
        <v>18049.57</v>
      </c>
      <c r="Q654" s="4">
        <v>17424.79</v>
      </c>
      <c r="R654" s="4">
        <v>12583.03</v>
      </c>
      <c r="S654" s="4">
        <v>2761.42</v>
      </c>
      <c r="T654" s="2">
        <v>0</v>
      </c>
      <c r="U654" s="2">
        <v>0</v>
      </c>
      <c r="V654" s="2">
        <v>290.54000000000002</v>
      </c>
      <c r="W654" s="2">
        <v>0</v>
      </c>
      <c r="X654" s="2">
        <v>807.65</v>
      </c>
      <c r="Y654" s="4">
        <v>12233.53</v>
      </c>
      <c r="Z654" s="4">
        <v>113284.95</v>
      </c>
      <c r="AA654" s="4">
        <v>120871.73</v>
      </c>
      <c r="AB654" s="4">
        <v>57839.93</v>
      </c>
      <c r="AC654" s="4">
        <v>54928.06</v>
      </c>
      <c r="AD654" s="4">
        <v>41028.53</v>
      </c>
      <c r="AE654" s="2">
        <v>0</v>
      </c>
      <c r="AF654" s="4">
        <v>18579.669999999998</v>
      </c>
      <c r="AG654" s="2">
        <v>0</v>
      </c>
      <c r="AH654" s="4">
        <v>71556.11</v>
      </c>
      <c r="AI654" s="2">
        <v>0</v>
      </c>
      <c r="AJ654" s="2">
        <v>0</v>
      </c>
      <c r="AK654" s="2">
        <v>0</v>
      </c>
      <c r="AL654" s="4">
        <v>2611.08</v>
      </c>
      <c r="AM654" s="2">
        <v>0</v>
      </c>
      <c r="AN654" s="3">
        <f t="shared" si="40"/>
        <v>1150151.2899999998</v>
      </c>
      <c r="AO654">
        <f t="shared" si="41"/>
        <v>455343.57999999996</v>
      </c>
      <c r="AP654">
        <f t="shared" si="42"/>
        <v>92746.86</v>
      </c>
      <c r="AQ654" s="3">
        <f t="shared" si="43"/>
        <v>1698241.7299999997</v>
      </c>
    </row>
    <row r="655" spans="1:43" x14ac:dyDescent="0.25">
      <c r="A655" s="2">
        <v>15</v>
      </c>
      <c r="B655" s="2">
        <v>2022</v>
      </c>
      <c r="C655" s="2">
        <v>5</v>
      </c>
      <c r="D655" s="4">
        <v>148160.98000000001</v>
      </c>
      <c r="E655" s="4">
        <v>554839.06000000006</v>
      </c>
      <c r="F655" s="4">
        <v>402787.07</v>
      </c>
      <c r="G655" s="4">
        <v>1460.45</v>
      </c>
      <c r="H655" s="4">
        <v>3884.52</v>
      </c>
      <c r="I655" s="2">
        <v>0</v>
      </c>
      <c r="J655" s="2">
        <v>0</v>
      </c>
      <c r="K655" s="4">
        <v>1199.99</v>
      </c>
      <c r="L655" s="4">
        <v>2296.7600000000002</v>
      </c>
      <c r="M655" s="2">
        <v>0</v>
      </c>
      <c r="N655" s="2">
        <v>60.09</v>
      </c>
      <c r="O655" s="4">
        <v>3162.65</v>
      </c>
      <c r="P655" s="4">
        <v>17320.79</v>
      </c>
      <c r="Q655" s="4">
        <v>16441.849999999999</v>
      </c>
      <c r="R655" s="4">
        <v>10797.66</v>
      </c>
      <c r="S655" s="4">
        <v>20469.41</v>
      </c>
      <c r="T655" s="2">
        <v>0</v>
      </c>
      <c r="U655" s="4">
        <v>-1106.1199999999999</v>
      </c>
      <c r="V655" s="2">
        <v>275.02</v>
      </c>
      <c r="W655" s="2">
        <v>0</v>
      </c>
      <c r="X655" s="2">
        <v>799.15</v>
      </c>
      <c r="Y655" s="4">
        <v>11411.68</v>
      </c>
      <c r="Z655" s="4">
        <v>96736.38</v>
      </c>
      <c r="AA655" s="4">
        <v>106784.01</v>
      </c>
      <c r="AB655" s="4">
        <v>56426.17</v>
      </c>
      <c r="AC655" s="4">
        <v>46998.22</v>
      </c>
      <c r="AD655" s="4">
        <v>59580.84</v>
      </c>
      <c r="AE655" s="2">
        <v>0</v>
      </c>
      <c r="AF655" s="4">
        <v>17162.61</v>
      </c>
      <c r="AG655" s="2">
        <v>0</v>
      </c>
      <c r="AH655" s="4">
        <v>84951.09</v>
      </c>
      <c r="AI655" s="2">
        <v>0</v>
      </c>
      <c r="AJ655" s="2">
        <v>0</v>
      </c>
      <c r="AK655" s="2">
        <v>0</v>
      </c>
      <c r="AL655" s="4">
        <v>1649.71</v>
      </c>
      <c r="AM655" s="2">
        <v>0</v>
      </c>
      <c r="AN655" s="3">
        <f t="shared" si="40"/>
        <v>1114628.83</v>
      </c>
      <c r="AO655">
        <f t="shared" si="41"/>
        <v>446157.79999999993</v>
      </c>
      <c r="AP655">
        <f t="shared" si="42"/>
        <v>103763.41</v>
      </c>
      <c r="AQ655" s="3">
        <f t="shared" si="43"/>
        <v>1664550.0399999998</v>
      </c>
    </row>
    <row r="656" spans="1:43" x14ac:dyDescent="0.25">
      <c r="A656" s="2">
        <v>15</v>
      </c>
      <c r="B656" s="2">
        <v>2022</v>
      </c>
      <c r="C656" s="2">
        <v>6</v>
      </c>
      <c r="D656" s="4">
        <v>145065.76999999999</v>
      </c>
      <c r="E656" s="4">
        <v>544119.84</v>
      </c>
      <c r="F656" s="4">
        <v>397824.03</v>
      </c>
      <c r="G656" s="4">
        <v>1388.35</v>
      </c>
      <c r="H656" s="4">
        <v>2948.63</v>
      </c>
      <c r="I656" s="2">
        <v>0</v>
      </c>
      <c r="J656" s="2">
        <v>0</v>
      </c>
      <c r="K656" s="4">
        <v>1064.79</v>
      </c>
      <c r="L656" s="4">
        <v>1375.72</v>
      </c>
      <c r="M656" s="2">
        <v>0</v>
      </c>
      <c r="N656" s="2">
        <v>55.85</v>
      </c>
      <c r="O656" s="4">
        <v>3870.1</v>
      </c>
      <c r="P656" s="4">
        <v>16767.63</v>
      </c>
      <c r="Q656" s="4">
        <v>16278.27</v>
      </c>
      <c r="R656" s="4">
        <v>10359.549999999999</v>
      </c>
      <c r="S656" s="4">
        <v>1641.48</v>
      </c>
      <c r="T656" s="2">
        <v>0</v>
      </c>
      <c r="U656" s="2">
        <v>0</v>
      </c>
      <c r="V656" s="2">
        <v>285.75</v>
      </c>
      <c r="W656" s="2">
        <v>0</v>
      </c>
      <c r="X656" s="2">
        <v>800.54</v>
      </c>
      <c r="Y656" s="4">
        <v>10941.67</v>
      </c>
      <c r="Z656" s="4">
        <v>87253.97</v>
      </c>
      <c r="AA656" s="4">
        <v>95889.63</v>
      </c>
      <c r="AB656" s="4">
        <v>55274.13</v>
      </c>
      <c r="AC656" s="4">
        <v>42984.72</v>
      </c>
      <c r="AD656" s="4">
        <v>59887.81</v>
      </c>
      <c r="AE656" s="2">
        <v>0</v>
      </c>
      <c r="AF656" s="4">
        <v>16915.009999999998</v>
      </c>
      <c r="AG656" s="2">
        <v>0</v>
      </c>
      <c r="AH656" s="4">
        <v>101757.59</v>
      </c>
      <c r="AI656" s="2">
        <v>0</v>
      </c>
      <c r="AJ656" s="2">
        <v>0</v>
      </c>
      <c r="AK656" s="2">
        <v>0</v>
      </c>
      <c r="AL656" s="4">
        <v>1221.9000000000001</v>
      </c>
      <c r="AM656" s="2">
        <v>0</v>
      </c>
      <c r="AN656" s="3">
        <f t="shared" si="40"/>
        <v>1093787.1300000001</v>
      </c>
      <c r="AO656">
        <f t="shared" si="41"/>
        <v>402291.10000000003</v>
      </c>
      <c r="AP656">
        <f t="shared" si="42"/>
        <v>119894.49999999999</v>
      </c>
      <c r="AQ656" s="3">
        <f t="shared" si="43"/>
        <v>1615972.7300000002</v>
      </c>
    </row>
    <row r="657" spans="1:43" x14ac:dyDescent="0.25">
      <c r="A657" s="2">
        <v>15</v>
      </c>
      <c r="B657" s="2">
        <v>2022</v>
      </c>
      <c r="C657" s="2">
        <v>7</v>
      </c>
      <c r="D657" s="4">
        <v>173484.86</v>
      </c>
      <c r="E657" s="4">
        <v>541984.85</v>
      </c>
      <c r="F657" s="4">
        <v>353305.35</v>
      </c>
      <c r="G657" s="4">
        <v>1493.58</v>
      </c>
      <c r="H657" s="4">
        <v>2655.4</v>
      </c>
      <c r="I657" s="2">
        <v>166.46</v>
      </c>
      <c r="J657" s="2">
        <v>0</v>
      </c>
      <c r="K657" s="2">
        <v>833.44</v>
      </c>
      <c r="L657" s="4">
        <v>1356.43</v>
      </c>
      <c r="M657" s="2">
        <v>0</v>
      </c>
      <c r="N657" s="2">
        <v>63.94</v>
      </c>
      <c r="O657" s="4">
        <v>3325.34</v>
      </c>
      <c r="P657" s="4">
        <v>16994.64</v>
      </c>
      <c r="Q657" s="4">
        <v>14246.4</v>
      </c>
      <c r="R657" s="4">
        <v>8084.78</v>
      </c>
      <c r="S657" s="2">
        <v>699.97</v>
      </c>
      <c r="T657" s="2">
        <v>0</v>
      </c>
      <c r="U657" s="2">
        <v>0</v>
      </c>
      <c r="V657" s="2">
        <v>292.70999999999998</v>
      </c>
      <c r="W657" s="2">
        <v>0</v>
      </c>
      <c r="X657" s="2">
        <v>803.59</v>
      </c>
      <c r="Y657" s="4">
        <v>11735.35</v>
      </c>
      <c r="Z657" s="4">
        <v>85088.7</v>
      </c>
      <c r="AA657" s="4">
        <v>99250.4</v>
      </c>
      <c r="AB657" s="4">
        <v>57705.2</v>
      </c>
      <c r="AC657" s="4">
        <v>44614.97</v>
      </c>
      <c r="AD657" s="4">
        <v>54135.02</v>
      </c>
      <c r="AE657" s="2">
        <v>0</v>
      </c>
      <c r="AF657" s="4">
        <v>18136.900000000001</v>
      </c>
      <c r="AG657" s="2">
        <v>0</v>
      </c>
      <c r="AH657" s="4">
        <v>115873.69</v>
      </c>
      <c r="AI657" s="2">
        <v>0</v>
      </c>
      <c r="AJ657" s="2">
        <v>0</v>
      </c>
      <c r="AK657" s="2">
        <v>0</v>
      </c>
      <c r="AL657" s="4">
        <v>1244.73</v>
      </c>
      <c r="AM657" s="2">
        <v>0</v>
      </c>
      <c r="AN657" s="3">
        <f t="shared" si="40"/>
        <v>1075280.3699999999</v>
      </c>
      <c r="AO657">
        <f t="shared" si="41"/>
        <v>397041.01</v>
      </c>
      <c r="AP657">
        <f t="shared" si="42"/>
        <v>135255.32</v>
      </c>
      <c r="AQ657" s="3">
        <f t="shared" si="43"/>
        <v>1607576.7</v>
      </c>
    </row>
    <row r="658" spans="1:43" x14ac:dyDescent="0.25">
      <c r="A658" s="2">
        <v>15</v>
      </c>
      <c r="B658" s="2">
        <v>2022</v>
      </c>
      <c r="C658" s="2">
        <v>8</v>
      </c>
      <c r="D658" s="4">
        <v>173344.91</v>
      </c>
      <c r="E658" s="4">
        <v>539726.31000000006</v>
      </c>
      <c r="F658" s="4">
        <v>362080.74</v>
      </c>
      <c r="G658" s="4">
        <v>1426.57</v>
      </c>
      <c r="H658" s="4">
        <v>2514.89</v>
      </c>
      <c r="I658" s="2">
        <v>166.8</v>
      </c>
      <c r="J658" s="2">
        <v>0</v>
      </c>
      <c r="K658" s="2">
        <v>715.85</v>
      </c>
      <c r="L658" s="4">
        <v>1248.82</v>
      </c>
      <c r="M658" s="2">
        <v>0</v>
      </c>
      <c r="N658" s="2">
        <v>56.24</v>
      </c>
      <c r="O658" s="4">
        <v>3203.3</v>
      </c>
      <c r="P658" s="4">
        <v>16749.82</v>
      </c>
      <c r="Q658" s="4">
        <v>13803.41</v>
      </c>
      <c r="R658" s="4">
        <v>8268.35</v>
      </c>
      <c r="S658" s="2">
        <v>0</v>
      </c>
      <c r="T658" s="2">
        <v>0</v>
      </c>
      <c r="U658" s="2">
        <v>0</v>
      </c>
      <c r="V658" s="2">
        <v>271.33</v>
      </c>
      <c r="W658" s="2">
        <v>0</v>
      </c>
      <c r="X658" s="4">
        <v>1208.5899999999999</v>
      </c>
      <c r="Y658" s="4">
        <v>11261.59</v>
      </c>
      <c r="Z658" s="4">
        <v>81757.58</v>
      </c>
      <c r="AA658" s="4">
        <v>92351.039999999994</v>
      </c>
      <c r="AB658" s="4">
        <v>54378.35</v>
      </c>
      <c r="AC658" s="4">
        <v>43153.48</v>
      </c>
      <c r="AD658" s="4">
        <v>54843.56</v>
      </c>
      <c r="AE658" s="2">
        <v>0</v>
      </c>
      <c r="AF658" s="4">
        <v>17124.419999999998</v>
      </c>
      <c r="AG658" s="2">
        <v>0</v>
      </c>
      <c r="AH658" s="4">
        <v>117720.4</v>
      </c>
      <c r="AI658" s="2">
        <v>0</v>
      </c>
      <c r="AJ658" s="2">
        <v>0</v>
      </c>
      <c r="AK658" s="2">
        <v>0</v>
      </c>
      <c r="AL658" s="2">
        <v>943.22</v>
      </c>
      <c r="AM658" s="2">
        <v>0</v>
      </c>
      <c r="AN658" s="3">
        <f t="shared" si="40"/>
        <v>1081224.8900000001</v>
      </c>
      <c r="AO658">
        <f t="shared" si="41"/>
        <v>381306.63999999996</v>
      </c>
      <c r="AP658">
        <f t="shared" si="42"/>
        <v>135788.04</v>
      </c>
      <c r="AQ658" s="3">
        <f t="shared" si="43"/>
        <v>1598319.57</v>
      </c>
    </row>
    <row r="659" spans="1:43" x14ac:dyDescent="0.25">
      <c r="A659" s="2">
        <v>15</v>
      </c>
      <c r="B659" s="2">
        <v>2022</v>
      </c>
      <c r="C659" s="2">
        <v>9</v>
      </c>
      <c r="D659" s="4">
        <v>173273.45</v>
      </c>
      <c r="E659" s="4">
        <v>542783.88</v>
      </c>
      <c r="F659" s="4">
        <v>375454.4</v>
      </c>
      <c r="G659" s="4">
        <v>1918.22</v>
      </c>
      <c r="H659" s="4">
        <v>2861.9</v>
      </c>
      <c r="I659" s="2">
        <v>167.41</v>
      </c>
      <c r="J659" s="2">
        <v>0</v>
      </c>
      <c r="K659" s="2">
        <v>766.62</v>
      </c>
      <c r="L659" s="4">
        <v>1508.18</v>
      </c>
      <c r="M659" s="2">
        <v>0</v>
      </c>
      <c r="N659" s="2">
        <v>60.09</v>
      </c>
      <c r="O659" s="4">
        <v>3236.73</v>
      </c>
      <c r="P659" s="4">
        <v>17287.16</v>
      </c>
      <c r="Q659" s="4">
        <v>15304.13</v>
      </c>
      <c r="R659" s="4">
        <v>9212.43</v>
      </c>
      <c r="S659" s="2">
        <v>0</v>
      </c>
      <c r="T659" s="2">
        <v>0</v>
      </c>
      <c r="U659" s="2">
        <v>0</v>
      </c>
      <c r="V659" s="2">
        <v>275.38</v>
      </c>
      <c r="W659" s="2">
        <v>0</v>
      </c>
      <c r="X659" s="2">
        <v>760.16</v>
      </c>
      <c r="Y659" s="4">
        <v>11693.14</v>
      </c>
      <c r="Z659" s="4">
        <v>88531.17</v>
      </c>
      <c r="AA659" s="4">
        <v>102408.09</v>
      </c>
      <c r="AB659" s="4">
        <v>55855.76</v>
      </c>
      <c r="AC659" s="4">
        <v>40873.31</v>
      </c>
      <c r="AD659" s="4">
        <v>47540.47</v>
      </c>
      <c r="AE659" s="2">
        <v>0</v>
      </c>
      <c r="AF659" s="4">
        <v>17331.39</v>
      </c>
      <c r="AG659" s="2">
        <v>0</v>
      </c>
      <c r="AH659" s="4">
        <v>44135.82</v>
      </c>
      <c r="AI659" s="2">
        <v>0</v>
      </c>
      <c r="AJ659" s="2">
        <v>0</v>
      </c>
      <c r="AK659" s="2">
        <v>0</v>
      </c>
      <c r="AL659" s="4">
        <v>1112.3800000000001</v>
      </c>
      <c r="AM659" s="2">
        <v>0</v>
      </c>
      <c r="AN659" s="3">
        <f t="shared" si="40"/>
        <v>1098734.0599999998</v>
      </c>
      <c r="AO659">
        <f t="shared" si="41"/>
        <v>393038.02</v>
      </c>
      <c r="AP659">
        <f t="shared" si="42"/>
        <v>62579.59</v>
      </c>
      <c r="AQ659" s="3">
        <f t="shared" si="43"/>
        <v>1554351.67</v>
      </c>
    </row>
    <row r="660" spans="1:43" x14ac:dyDescent="0.25">
      <c r="A660" s="2">
        <v>15</v>
      </c>
      <c r="B660" s="2">
        <v>2022</v>
      </c>
      <c r="C660" s="2">
        <v>10</v>
      </c>
      <c r="D660" s="4">
        <v>174159.74</v>
      </c>
      <c r="E660" s="4">
        <v>547533.27</v>
      </c>
      <c r="F660" s="4">
        <v>390968.37</v>
      </c>
      <c r="G660" s="4">
        <v>1449.62</v>
      </c>
      <c r="H660" s="4">
        <v>3440.11</v>
      </c>
      <c r="I660" s="2">
        <v>166.47</v>
      </c>
      <c r="J660" s="2">
        <v>0</v>
      </c>
      <c r="K660" s="4">
        <v>1061.48</v>
      </c>
      <c r="L660" s="4">
        <v>2934.45</v>
      </c>
      <c r="M660" s="2">
        <v>0</v>
      </c>
      <c r="N660" s="2">
        <v>64.33</v>
      </c>
      <c r="O660" s="4">
        <v>3204.7</v>
      </c>
      <c r="P660" s="4">
        <v>17765.599999999999</v>
      </c>
      <c r="Q660" s="4">
        <v>15237.19</v>
      </c>
      <c r="R660" s="4">
        <v>9657.4</v>
      </c>
      <c r="S660" s="2">
        <v>0</v>
      </c>
      <c r="T660" s="2">
        <v>0</v>
      </c>
      <c r="U660" s="2">
        <v>0</v>
      </c>
      <c r="V660" s="2">
        <v>292.13</v>
      </c>
      <c r="W660" s="2">
        <v>0</v>
      </c>
      <c r="X660" s="2">
        <v>763.75</v>
      </c>
      <c r="Y660" s="4">
        <v>11873.1</v>
      </c>
      <c r="Z660" s="4">
        <v>89956.31</v>
      </c>
      <c r="AA660" s="4">
        <v>101427.9</v>
      </c>
      <c r="AB660" s="4">
        <v>57253.24</v>
      </c>
      <c r="AC660" s="4">
        <v>45134.080000000002</v>
      </c>
      <c r="AD660" s="4">
        <v>44511.11</v>
      </c>
      <c r="AE660" s="2">
        <v>0</v>
      </c>
      <c r="AF660" s="4">
        <v>18838.16</v>
      </c>
      <c r="AG660" s="2">
        <v>0</v>
      </c>
      <c r="AH660" s="4">
        <v>105137.87</v>
      </c>
      <c r="AI660" s="2">
        <v>0</v>
      </c>
      <c r="AJ660" s="2">
        <v>0</v>
      </c>
      <c r="AK660" s="2">
        <v>0</v>
      </c>
      <c r="AL660" s="4">
        <v>1579.06</v>
      </c>
      <c r="AM660" s="2">
        <v>0</v>
      </c>
      <c r="AN660" s="3">
        <f t="shared" si="40"/>
        <v>1121713.51</v>
      </c>
      <c r="AO660">
        <f t="shared" si="41"/>
        <v>397140.84</v>
      </c>
      <c r="AP660">
        <f t="shared" si="42"/>
        <v>125555.09</v>
      </c>
      <c r="AQ660" s="3">
        <f t="shared" si="43"/>
        <v>1644409.4400000002</v>
      </c>
    </row>
    <row r="661" spans="1:43" x14ac:dyDescent="0.25">
      <c r="A661" s="2">
        <v>15</v>
      </c>
      <c r="B661" s="2">
        <v>2022</v>
      </c>
      <c r="C661" s="2">
        <v>11</v>
      </c>
      <c r="D661" s="4">
        <v>177262.27</v>
      </c>
      <c r="E661" s="4">
        <v>563445.03</v>
      </c>
      <c r="F661" s="4">
        <v>415909.9</v>
      </c>
      <c r="G661" s="4">
        <v>1488.62</v>
      </c>
      <c r="H661" s="4">
        <v>4019.19</v>
      </c>
      <c r="I661" s="2">
        <v>173.66</v>
      </c>
      <c r="J661" s="2">
        <v>0</v>
      </c>
      <c r="K661" s="4">
        <v>1457.42</v>
      </c>
      <c r="L661" s="4">
        <v>3959.81</v>
      </c>
      <c r="M661" s="2">
        <v>0</v>
      </c>
      <c r="N661" s="2">
        <v>56.62</v>
      </c>
      <c r="O661" s="4">
        <v>3206.26</v>
      </c>
      <c r="P661" s="4">
        <v>18431.23</v>
      </c>
      <c r="Q661" s="4">
        <v>17106.169999999998</v>
      </c>
      <c r="R661" s="4">
        <v>9850.81</v>
      </c>
      <c r="S661" s="4">
        <v>-19927.16</v>
      </c>
      <c r="T661" s="2">
        <v>0</v>
      </c>
      <c r="U661" s="2">
        <v>0</v>
      </c>
      <c r="V661" s="2">
        <v>257</v>
      </c>
      <c r="W661" s="2">
        <v>0</v>
      </c>
      <c r="X661" s="2">
        <v>760.45</v>
      </c>
      <c r="Y661" s="4">
        <v>12881.49</v>
      </c>
      <c r="Z661" s="4">
        <v>105390.03</v>
      </c>
      <c r="AA661" s="4">
        <v>116255.79</v>
      </c>
      <c r="AB661" s="4">
        <v>55707.02</v>
      </c>
      <c r="AC661" s="4">
        <v>45192.41</v>
      </c>
      <c r="AD661" s="4">
        <v>53456.34</v>
      </c>
      <c r="AE661" s="2">
        <v>0</v>
      </c>
      <c r="AF661" s="4">
        <v>16760.89</v>
      </c>
      <c r="AG661" s="2">
        <v>0</v>
      </c>
      <c r="AH661" s="4">
        <v>46374.2</v>
      </c>
      <c r="AI661" s="2">
        <v>0</v>
      </c>
      <c r="AJ661" s="2">
        <v>0</v>
      </c>
      <c r="AK661" s="2">
        <v>0</v>
      </c>
      <c r="AL661" s="4">
        <v>2193.0500000000002</v>
      </c>
      <c r="AM661" s="2">
        <v>0</v>
      </c>
      <c r="AN661" s="3">
        <f t="shared" si="40"/>
        <v>1167715.9000000001</v>
      </c>
      <c r="AO661">
        <f t="shared" si="41"/>
        <v>418624.45999999996</v>
      </c>
      <c r="AP661">
        <f t="shared" si="42"/>
        <v>65328.14</v>
      </c>
      <c r="AQ661" s="3">
        <f t="shared" si="43"/>
        <v>1651668.5</v>
      </c>
    </row>
    <row r="662" spans="1:43" x14ac:dyDescent="0.25">
      <c r="A662" s="2">
        <v>15</v>
      </c>
      <c r="B662" s="2">
        <v>2022</v>
      </c>
      <c r="C662" s="2">
        <v>12</v>
      </c>
      <c r="D662" s="4">
        <v>181972.98</v>
      </c>
      <c r="E662" s="4">
        <v>595165.41</v>
      </c>
      <c r="F662" s="4">
        <v>451416.36</v>
      </c>
      <c r="G662" s="4">
        <v>1465.62</v>
      </c>
      <c r="H662" s="4">
        <v>5100.54</v>
      </c>
      <c r="I662" s="2">
        <v>176.41</v>
      </c>
      <c r="J662" s="2">
        <v>0</v>
      </c>
      <c r="K662" s="4">
        <v>1748.5</v>
      </c>
      <c r="L662" s="4">
        <v>5310.3</v>
      </c>
      <c r="M662" s="2">
        <v>0</v>
      </c>
      <c r="N662" s="2">
        <v>68.180000000000007</v>
      </c>
      <c r="O662" s="4">
        <v>3475.83</v>
      </c>
      <c r="P662" s="4">
        <v>18659.330000000002</v>
      </c>
      <c r="Q662" s="4">
        <v>19158.990000000002</v>
      </c>
      <c r="R662" s="4">
        <v>11704.55</v>
      </c>
      <c r="S662" s="2">
        <v>0</v>
      </c>
      <c r="T662" s="2">
        <v>0</v>
      </c>
      <c r="U662" s="2">
        <v>0</v>
      </c>
      <c r="V662" s="2">
        <v>295.93</v>
      </c>
      <c r="W662" s="2">
        <v>0</v>
      </c>
      <c r="X662" s="2">
        <v>762.7</v>
      </c>
      <c r="Y662" s="4">
        <v>14754.61</v>
      </c>
      <c r="Z662" s="4">
        <v>121156.56</v>
      </c>
      <c r="AA662" s="4">
        <v>135583.85</v>
      </c>
      <c r="AB662" s="4">
        <v>60582.63</v>
      </c>
      <c r="AC662" s="4">
        <v>45550.59</v>
      </c>
      <c r="AD662" s="4">
        <v>40763.339999999997</v>
      </c>
      <c r="AE662" s="2">
        <v>0</v>
      </c>
      <c r="AF662" s="4">
        <v>19401.3</v>
      </c>
      <c r="AG662" s="2">
        <v>0</v>
      </c>
      <c r="AH662" s="4">
        <v>89385.600000000006</v>
      </c>
      <c r="AI662" s="2">
        <v>0</v>
      </c>
      <c r="AJ662" s="2">
        <v>0</v>
      </c>
      <c r="AK662" s="2">
        <v>0</v>
      </c>
      <c r="AL662" s="4">
        <v>4914.8500000000004</v>
      </c>
      <c r="AM662" s="2">
        <v>0</v>
      </c>
      <c r="AN662" s="3">
        <f t="shared" si="40"/>
        <v>1242356.1200000001</v>
      </c>
      <c r="AO662">
        <f t="shared" si="41"/>
        <v>472517.08999999997</v>
      </c>
      <c r="AP662">
        <f t="shared" si="42"/>
        <v>113701.75000000001</v>
      </c>
      <c r="AQ662" s="3">
        <f t="shared" si="43"/>
        <v>1828574.96</v>
      </c>
    </row>
    <row r="663" spans="1:43" x14ac:dyDescent="0.25">
      <c r="A663" s="2">
        <v>16</v>
      </c>
      <c r="B663" s="2">
        <v>2022</v>
      </c>
      <c r="C663" s="2">
        <v>1</v>
      </c>
      <c r="D663" s="4">
        <v>103949.61</v>
      </c>
      <c r="E663" s="4">
        <v>141460.69</v>
      </c>
      <c r="F663" s="4">
        <v>445316.88</v>
      </c>
      <c r="G663" s="2">
        <v>725.07</v>
      </c>
      <c r="H663" s="4">
        <v>47995.86</v>
      </c>
      <c r="I663" s="4">
        <v>1698.24</v>
      </c>
      <c r="J663" s="2">
        <v>0</v>
      </c>
      <c r="K663" s="4">
        <v>11927.74</v>
      </c>
      <c r="L663" s="4">
        <v>7387.88</v>
      </c>
      <c r="M663" s="4">
        <v>1785.93</v>
      </c>
      <c r="N663" s="2">
        <v>371.43</v>
      </c>
      <c r="O663" s="4">
        <v>3121.68</v>
      </c>
      <c r="P663" s="4">
        <v>13943.52</v>
      </c>
      <c r="Q663" s="4">
        <v>52244.77</v>
      </c>
      <c r="R663" s="4">
        <v>33774.47</v>
      </c>
      <c r="S663" s="4">
        <v>4595.53</v>
      </c>
      <c r="T663" s="2">
        <v>0</v>
      </c>
      <c r="U663" s="2">
        <v>0</v>
      </c>
      <c r="V663" s="2">
        <v>516.88</v>
      </c>
      <c r="W663" s="2">
        <v>0</v>
      </c>
      <c r="X663" s="2">
        <v>419.6</v>
      </c>
      <c r="Y663" s="4">
        <v>29825.74</v>
      </c>
      <c r="Z663" s="4">
        <v>290220.99</v>
      </c>
      <c r="AA663" s="4">
        <v>282197.28000000003</v>
      </c>
      <c r="AB663" s="4">
        <v>126707.63</v>
      </c>
      <c r="AC663" s="4">
        <v>113040.47</v>
      </c>
      <c r="AD663" s="4">
        <v>110985.65</v>
      </c>
      <c r="AE663" s="2">
        <v>0</v>
      </c>
      <c r="AF663" s="2">
        <v>0</v>
      </c>
      <c r="AG663" s="2">
        <v>0</v>
      </c>
      <c r="AH663" s="2">
        <v>0</v>
      </c>
      <c r="AI663" s="2">
        <v>0</v>
      </c>
      <c r="AJ663" s="2">
        <v>0</v>
      </c>
      <c r="AK663" s="2">
        <v>0</v>
      </c>
      <c r="AL663" s="2">
        <v>0</v>
      </c>
      <c r="AM663" s="2">
        <v>0</v>
      </c>
      <c r="AN663" s="3">
        <f t="shared" si="40"/>
        <v>762247.89999999991</v>
      </c>
      <c r="AO663">
        <f t="shared" si="41"/>
        <v>1061965.6399999999</v>
      </c>
      <c r="AP663">
        <f t="shared" si="42"/>
        <v>0</v>
      </c>
      <c r="AQ663" s="3">
        <f t="shared" si="43"/>
        <v>1824213.5399999998</v>
      </c>
    </row>
    <row r="664" spans="1:43" x14ac:dyDescent="0.25">
      <c r="A664" s="2">
        <v>16</v>
      </c>
      <c r="B664" s="2">
        <v>2022</v>
      </c>
      <c r="C664" s="2">
        <v>2</v>
      </c>
      <c r="D664" s="4">
        <v>104026.75</v>
      </c>
      <c r="E664" s="4">
        <v>140226.22</v>
      </c>
      <c r="F664" s="4">
        <v>447546.44</v>
      </c>
      <c r="G664" s="2">
        <v>795.17</v>
      </c>
      <c r="H664" s="4">
        <v>50942.98</v>
      </c>
      <c r="I664" s="4">
        <v>1984.55</v>
      </c>
      <c r="J664" s="2">
        <v>0</v>
      </c>
      <c r="K664" s="4">
        <v>15971.28</v>
      </c>
      <c r="L664" s="4">
        <v>9508.19</v>
      </c>
      <c r="M664" s="4">
        <v>1931.17</v>
      </c>
      <c r="N664" s="2">
        <v>318.68</v>
      </c>
      <c r="O664" s="4">
        <v>3206.71</v>
      </c>
      <c r="P664" s="4">
        <v>16253.73</v>
      </c>
      <c r="Q664" s="4">
        <v>57250.63</v>
      </c>
      <c r="R664" s="4">
        <v>26548.21</v>
      </c>
      <c r="S664" s="4">
        <v>5781.02</v>
      </c>
      <c r="T664" s="2">
        <v>0</v>
      </c>
      <c r="U664" s="2">
        <v>0</v>
      </c>
      <c r="V664" s="2">
        <v>438.14</v>
      </c>
      <c r="W664" s="2">
        <v>0</v>
      </c>
      <c r="X664" s="2">
        <v>516.21</v>
      </c>
      <c r="Y664" s="4">
        <v>33038.699999999997</v>
      </c>
      <c r="Z664" s="4">
        <v>298523.65000000002</v>
      </c>
      <c r="AA664" s="4">
        <v>299687.73</v>
      </c>
      <c r="AB664" s="4">
        <v>110225.01</v>
      </c>
      <c r="AC664" s="4">
        <v>111413.29</v>
      </c>
      <c r="AD664" s="4">
        <v>108371.2</v>
      </c>
      <c r="AE664" s="2">
        <v>0</v>
      </c>
      <c r="AF664" s="2">
        <v>0</v>
      </c>
      <c r="AG664" s="2">
        <v>0</v>
      </c>
      <c r="AH664" s="2">
        <v>0</v>
      </c>
      <c r="AI664" s="2">
        <v>0</v>
      </c>
      <c r="AJ664" s="2">
        <v>0</v>
      </c>
      <c r="AK664" s="2">
        <v>0</v>
      </c>
      <c r="AL664" s="2">
        <v>0</v>
      </c>
      <c r="AM664" s="2">
        <v>0</v>
      </c>
      <c r="AN664" s="3">
        <f t="shared" si="40"/>
        <v>772932.75000000012</v>
      </c>
      <c r="AO664">
        <f t="shared" si="41"/>
        <v>1071572.9100000001</v>
      </c>
      <c r="AP664">
        <f t="shared" si="42"/>
        <v>0</v>
      </c>
      <c r="AQ664" s="3">
        <f t="shared" si="43"/>
        <v>1844505.6600000001</v>
      </c>
    </row>
    <row r="665" spans="1:43" x14ac:dyDescent="0.25">
      <c r="A665" s="2">
        <v>16</v>
      </c>
      <c r="B665" s="2">
        <v>2022</v>
      </c>
      <c r="C665" s="2">
        <v>3</v>
      </c>
      <c r="D665" s="4">
        <v>105278.57</v>
      </c>
      <c r="E665" s="4">
        <v>141333.23000000001</v>
      </c>
      <c r="F665" s="4">
        <v>456668.3</v>
      </c>
      <c r="G665" s="2">
        <v>786.69</v>
      </c>
      <c r="H665" s="4">
        <v>44281.56</v>
      </c>
      <c r="I665" s="4">
        <v>1174.1400000000001</v>
      </c>
      <c r="J665" s="2">
        <v>0</v>
      </c>
      <c r="K665" s="4">
        <v>10189.450000000001</v>
      </c>
      <c r="L665" s="4">
        <v>6718.42</v>
      </c>
      <c r="M665" s="4">
        <v>1477.97</v>
      </c>
      <c r="N665" s="2">
        <v>313.73</v>
      </c>
      <c r="O665" s="4">
        <v>3104.65</v>
      </c>
      <c r="P665" s="4">
        <v>14563.01</v>
      </c>
      <c r="Q665" s="4">
        <v>53097.120000000003</v>
      </c>
      <c r="R665" s="4">
        <v>33709.78</v>
      </c>
      <c r="S665" s="4">
        <v>4646.1400000000003</v>
      </c>
      <c r="T665" s="2">
        <v>0</v>
      </c>
      <c r="U665" s="2">
        <v>0</v>
      </c>
      <c r="V665" s="2">
        <v>452.94</v>
      </c>
      <c r="W665" s="2">
        <v>0</v>
      </c>
      <c r="X665" s="2">
        <v>969.87</v>
      </c>
      <c r="Y665" s="4">
        <v>30781.45</v>
      </c>
      <c r="Z665" s="4">
        <v>286534.82</v>
      </c>
      <c r="AA665" s="4">
        <v>283928.5</v>
      </c>
      <c r="AB665" s="4">
        <v>110648.93</v>
      </c>
      <c r="AC665" s="4">
        <v>119048.7</v>
      </c>
      <c r="AD665" s="4">
        <v>107766.17</v>
      </c>
      <c r="AE665" s="2">
        <v>0</v>
      </c>
      <c r="AF665" s="2">
        <v>0</v>
      </c>
      <c r="AG665" s="2">
        <v>0</v>
      </c>
      <c r="AH665" s="2">
        <v>0</v>
      </c>
      <c r="AI665" s="2">
        <v>0</v>
      </c>
      <c r="AJ665" s="2">
        <v>0</v>
      </c>
      <c r="AK665" s="2">
        <v>0</v>
      </c>
      <c r="AL665" s="2">
        <v>0</v>
      </c>
      <c r="AM665" s="2">
        <v>0</v>
      </c>
      <c r="AN665" s="3">
        <f t="shared" si="40"/>
        <v>767908.32999999984</v>
      </c>
      <c r="AO665">
        <f t="shared" si="41"/>
        <v>1049565.8099999998</v>
      </c>
      <c r="AP665">
        <f t="shared" si="42"/>
        <v>0</v>
      </c>
      <c r="AQ665" s="3">
        <f t="shared" si="43"/>
        <v>1817474.1399999997</v>
      </c>
    </row>
    <row r="666" spans="1:43" x14ac:dyDescent="0.25">
      <c r="A666" s="2">
        <v>16</v>
      </c>
      <c r="B666" s="2">
        <v>2022</v>
      </c>
      <c r="C666" s="2">
        <v>4</v>
      </c>
      <c r="D666" s="4">
        <v>102350.22</v>
      </c>
      <c r="E666" s="4">
        <v>136119.59</v>
      </c>
      <c r="F666" s="4">
        <v>422998.14</v>
      </c>
      <c r="G666" s="2">
        <v>751.68</v>
      </c>
      <c r="H666" s="4">
        <v>38746.699999999997</v>
      </c>
      <c r="I666" s="4">
        <v>1020.26</v>
      </c>
      <c r="J666" s="2">
        <v>0</v>
      </c>
      <c r="K666" s="4">
        <v>8536.31</v>
      </c>
      <c r="L666" s="4">
        <v>5978.07</v>
      </c>
      <c r="M666" s="4">
        <v>1491.36</v>
      </c>
      <c r="N666" s="2">
        <v>257.27999999999997</v>
      </c>
      <c r="O666" s="4">
        <v>3031.78</v>
      </c>
      <c r="P666" s="4">
        <v>13965.69</v>
      </c>
      <c r="Q666" s="4">
        <v>50399.44</v>
      </c>
      <c r="R666" s="4">
        <v>21901.32</v>
      </c>
      <c r="S666" s="4">
        <v>3039.84</v>
      </c>
      <c r="T666" s="2">
        <v>0</v>
      </c>
      <c r="U666" s="2">
        <v>0</v>
      </c>
      <c r="V666" s="2">
        <v>441.23</v>
      </c>
      <c r="W666" s="2">
        <v>0</v>
      </c>
      <c r="X666" s="2">
        <v>468.65</v>
      </c>
      <c r="Y666" s="4">
        <v>29018.39</v>
      </c>
      <c r="Z666" s="4">
        <v>272818.42</v>
      </c>
      <c r="AA666" s="4">
        <v>270080.36</v>
      </c>
      <c r="AB666" s="4">
        <v>100431.69</v>
      </c>
      <c r="AC666" s="4">
        <v>106430.16</v>
      </c>
      <c r="AD666" s="4">
        <v>94956.35</v>
      </c>
      <c r="AE666" s="2">
        <v>0</v>
      </c>
      <c r="AF666" s="2">
        <v>0</v>
      </c>
      <c r="AG666" s="2">
        <v>0</v>
      </c>
      <c r="AH666" s="2">
        <v>0</v>
      </c>
      <c r="AI666" s="2">
        <v>0</v>
      </c>
      <c r="AJ666" s="2">
        <v>0</v>
      </c>
      <c r="AK666" s="2">
        <v>0</v>
      </c>
      <c r="AL666" s="2">
        <v>0</v>
      </c>
      <c r="AM666" s="2">
        <v>0</v>
      </c>
      <c r="AN666" s="3">
        <f t="shared" si="40"/>
        <v>717992.33</v>
      </c>
      <c r="AO666">
        <f t="shared" si="41"/>
        <v>967240.59999999986</v>
      </c>
      <c r="AP666">
        <f t="shared" si="42"/>
        <v>0</v>
      </c>
      <c r="AQ666" s="3">
        <f t="shared" si="43"/>
        <v>1685232.9299999997</v>
      </c>
    </row>
    <row r="667" spans="1:43" x14ac:dyDescent="0.25">
      <c r="A667" s="2">
        <v>16</v>
      </c>
      <c r="B667" s="2">
        <v>2022</v>
      </c>
      <c r="C667" s="2">
        <v>5</v>
      </c>
      <c r="D667" s="4">
        <v>97332.3</v>
      </c>
      <c r="E667" s="4">
        <v>130313.92</v>
      </c>
      <c r="F667" s="4">
        <v>379581.74</v>
      </c>
      <c r="G667" s="2">
        <v>717.13</v>
      </c>
      <c r="H667" s="4">
        <v>31613.26</v>
      </c>
      <c r="I667" s="2">
        <v>846.68</v>
      </c>
      <c r="J667" s="2">
        <v>0</v>
      </c>
      <c r="K667" s="4">
        <v>6345.93</v>
      </c>
      <c r="L667" s="4">
        <v>4245.5200000000004</v>
      </c>
      <c r="M667" s="4">
        <v>1247.2</v>
      </c>
      <c r="N667" s="2">
        <v>257.75</v>
      </c>
      <c r="O667" s="4">
        <v>3173.92</v>
      </c>
      <c r="P667" s="4">
        <v>14371.53</v>
      </c>
      <c r="Q667" s="4">
        <v>48992.23</v>
      </c>
      <c r="R667" s="4">
        <v>25427.48</v>
      </c>
      <c r="S667" s="4">
        <v>3190.13</v>
      </c>
      <c r="T667" s="2">
        <v>0</v>
      </c>
      <c r="U667" s="2">
        <v>0</v>
      </c>
      <c r="V667" s="2">
        <v>476.38</v>
      </c>
      <c r="W667" s="2">
        <v>0</v>
      </c>
      <c r="X667" s="2">
        <v>420.57</v>
      </c>
      <c r="Y667" s="4">
        <v>26997.87</v>
      </c>
      <c r="Z667" s="4">
        <v>266452.2</v>
      </c>
      <c r="AA667" s="4">
        <v>255622.44</v>
      </c>
      <c r="AB667" s="4">
        <v>90452.55</v>
      </c>
      <c r="AC667" s="4">
        <v>103391.63</v>
      </c>
      <c r="AD667" s="4">
        <v>87386.29</v>
      </c>
      <c r="AE667" s="2">
        <v>0</v>
      </c>
      <c r="AF667" s="2">
        <v>0</v>
      </c>
      <c r="AG667" s="2">
        <v>0</v>
      </c>
      <c r="AH667" s="2">
        <v>0</v>
      </c>
      <c r="AI667" s="2">
        <v>0</v>
      </c>
      <c r="AJ667" s="2">
        <v>0</v>
      </c>
      <c r="AK667" s="2">
        <v>0</v>
      </c>
      <c r="AL667" s="2">
        <v>0</v>
      </c>
      <c r="AM667" s="2">
        <v>0</v>
      </c>
      <c r="AN667" s="3">
        <f t="shared" si="40"/>
        <v>652243.68000000005</v>
      </c>
      <c r="AO667">
        <f t="shared" si="41"/>
        <v>926612.97000000009</v>
      </c>
      <c r="AP667">
        <f t="shared" si="42"/>
        <v>0</v>
      </c>
      <c r="AQ667" s="3">
        <f t="shared" si="43"/>
        <v>1578856.6500000001</v>
      </c>
    </row>
    <row r="668" spans="1:43" x14ac:dyDescent="0.25">
      <c r="A668" s="2">
        <v>16</v>
      </c>
      <c r="B668" s="2">
        <v>2022</v>
      </c>
      <c r="C668" s="2">
        <v>6</v>
      </c>
      <c r="D668" s="4">
        <v>90902.71</v>
      </c>
      <c r="E668" s="4">
        <v>121806.15</v>
      </c>
      <c r="F668" s="4">
        <v>322362.03000000003</v>
      </c>
      <c r="G668" s="2">
        <v>735.23</v>
      </c>
      <c r="H668" s="4">
        <v>21182.18</v>
      </c>
      <c r="I668" s="2">
        <v>471.35</v>
      </c>
      <c r="J668" s="2">
        <v>0</v>
      </c>
      <c r="K668" s="4">
        <v>4423.66</v>
      </c>
      <c r="L668" s="4">
        <v>2958.4</v>
      </c>
      <c r="M668" s="4">
        <v>1127.32</v>
      </c>
      <c r="N668" s="2">
        <v>248.78</v>
      </c>
      <c r="O668" s="4">
        <v>2996.4</v>
      </c>
      <c r="P668" s="4">
        <v>12845.4</v>
      </c>
      <c r="Q668" s="4">
        <v>41882.879999999997</v>
      </c>
      <c r="R668" s="4">
        <v>24040.46</v>
      </c>
      <c r="S668" s="4">
        <v>2945.09</v>
      </c>
      <c r="T668" s="2">
        <v>0</v>
      </c>
      <c r="U668" s="2">
        <v>0</v>
      </c>
      <c r="V668" s="2">
        <v>381.36</v>
      </c>
      <c r="W668" s="2">
        <v>0</v>
      </c>
      <c r="X668" s="2">
        <v>412.54</v>
      </c>
      <c r="Y668" s="4">
        <v>24885.78</v>
      </c>
      <c r="Z668" s="4">
        <v>240121.86</v>
      </c>
      <c r="AA668" s="4">
        <v>227488.15</v>
      </c>
      <c r="AB668" s="4">
        <v>79724.3</v>
      </c>
      <c r="AC668" s="4">
        <v>99189.69</v>
      </c>
      <c r="AD668" s="4">
        <v>87500.92</v>
      </c>
      <c r="AE668" s="2">
        <v>0</v>
      </c>
      <c r="AF668" s="2">
        <v>0</v>
      </c>
      <c r="AG668" s="2">
        <v>0</v>
      </c>
      <c r="AH668" s="2">
        <v>0</v>
      </c>
      <c r="AI668" s="2">
        <v>0</v>
      </c>
      <c r="AJ668" s="2">
        <v>0</v>
      </c>
      <c r="AK668" s="2">
        <v>0</v>
      </c>
      <c r="AL668" s="2">
        <v>0</v>
      </c>
      <c r="AM668" s="2">
        <v>0</v>
      </c>
      <c r="AN668" s="3">
        <f t="shared" si="40"/>
        <v>565969.03</v>
      </c>
      <c r="AO668">
        <f t="shared" si="41"/>
        <v>844663.61</v>
      </c>
      <c r="AP668">
        <f t="shared" si="42"/>
        <v>0</v>
      </c>
      <c r="AQ668" s="3">
        <f t="shared" si="43"/>
        <v>1410632.6400000001</v>
      </c>
    </row>
    <row r="669" spans="1:43" x14ac:dyDescent="0.25">
      <c r="A669" s="2">
        <v>16</v>
      </c>
      <c r="B669" s="2">
        <v>2022</v>
      </c>
      <c r="C669" s="2">
        <v>7</v>
      </c>
      <c r="D669" s="4">
        <v>93309.1</v>
      </c>
      <c r="E669" s="4">
        <v>127826.04</v>
      </c>
      <c r="F669" s="4">
        <v>291687.11</v>
      </c>
      <c r="G669" s="2">
        <v>897.77</v>
      </c>
      <c r="H669" s="4">
        <v>21310.18</v>
      </c>
      <c r="I669" s="2">
        <v>465.86</v>
      </c>
      <c r="J669" s="2">
        <v>0</v>
      </c>
      <c r="K669" s="4">
        <v>4158.55</v>
      </c>
      <c r="L669" s="4">
        <v>2301.14</v>
      </c>
      <c r="M669" s="2">
        <v>987.9</v>
      </c>
      <c r="N669" s="2">
        <v>219.17</v>
      </c>
      <c r="O669" s="4">
        <v>2970</v>
      </c>
      <c r="P669" s="4">
        <v>13237.48</v>
      </c>
      <c r="Q669" s="4">
        <v>40674.769999999997</v>
      </c>
      <c r="R669" s="4">
        <v>17827.97</v>
      </c>
      <c r="S669" s="4">
        <v>4969.46</v>
      </c>
      <c r="T669" s="2">
        <v>0</v>
      </c>
      <c r="U669" s="2">
        <v>0</v>
      </c>
      <c r="V669" s="2">
        <v>345.04</v>
      </c>
      <c r="W669" s="2">
        <v>0</v>
      </c>
      <c r="X669" s="2">
        <v>409.82</v>
      </c>
      <c r="Y669" s="4">
        <v>24100.55</v>
      </c>
      <c r="Z669" s="4">
        <v>235461.47</v>
      </c>
      <c r="AA669" s="4">
        <v>243538.92</v>
      </c>
      <c r="AB669" s="4">
        <v>87781.55</v>
      </c>
      <c r="AC669" s="4">
        <v>93650.81</v>
      </c>
      <c r="AD669" s="4">
        <v>84643.04</v>
      </c>
      <c r="AE669" s="2">
        <v>0</v>
      </c>
      <c r="AF669" s="2">
        <v>0</v>
      </c>
      <c r="AG669" s="2">
        <v>0</v>
      </c>
      <c r="AH669" s="2">
        <v>0</v>
      </c>
      <c r="AI669" s="2">
        <v>0</v>
      </c>
      <c r="AJ669" s="2">
        <v>0</v>
      </c>
      <c r="AK669" s="2">
        <v>0</v>
      </c>
      <c r="AL669" s="2">
        <v>0</v>
      </c>
      <c r="AM669" s="2">
        <v>0</v>
      </c>
      <c r="AN669" s="3">
        <f t="shared" si="40"/>
        <v>542943.65000000014</v>
      </c>
      <c r="AO669">
        <f t="shared" si="41"/>
        <v>849830.05</v>
      </c>
      <c r="AP669">
        <f t="shared" si="42"/>
        <v>0</v>
      </c>
      <c r="AQ669" s="3">
        <f t="shared" si="43"/>
        <v>1392773.7000000002</v>
      </c>
    </row>
    <row r="670" spans="1:43" x14ac:dyDescent="0.25">
      <c r="A670" s="2">
        <v>16</v>
      </c>
      <c r="B670" s="2">
        <v>2022</v>
      </c>
      <c r="C670" s="2">
        <v>8</v>
      </c>
      <c r="D670" s="4">
        <v>92694.68</v>
      </c>
      <c r="E670" s="4">
        <v>126059.43</v>
      </c>
      <c r="F670" s="4">
        <v>293606.51</v>
      </c>
      <c r="G670" s="2">
        <v>693.39</v>
      </c>
      <c r="H670" s="4">
        <v>20440.48</v>
      </c>
      <c r="I670" s="2">
        <v>513.45000000000005</v>
      </c>
      <c r="J670" s="2">
        <v>0</v>
      </c>
      <c r="K670" s="4">
        <v>4215.04</v>
      </c>
      <c r="L670" s="4">
        <v>1976.08</v>
      </c>
      <c r="M670" s="2">
        <v>939.37</v>
      </c>
      <c r="N670" s="2">
        <v>208</v>
      </c>
      <c r="O670" s="4">
        <v>2973.34</v>
      </c>
      <c r="P670" s="4">
        <v>13097.28</v>
      </c>
      <c r="Q670" s="4">
        <v>37157.93</v>
      </c>
      <c r="R670" s="4">
        <v>21115.61</v>
      </c>
      <c r="S670" s="4">
        <v>4741.67</v>
      </c>
      <c r="T670" s="2">
        <v>0</v>
      </c>
      <c r="U670" s="2">
        <v>0</v>
      </c>
      <c r="V670" s="2">
        <v>434.2</v>
      </c>
      <c r="W670" s="2">
        <v>0</v>
      </c>
      <c r="X670" s="2">
        <v>502.37</v>
      </c>
      <c r="Y670" s="4">
        <v>22007.18</v>
      </c>
      <c r="Z670" s="4">
        <v>213140.74</v>
      </c>
      <c r="AA670" s="4">
        <v>220891.6</v>
      </c>
      <c r="AB670" s="4">
        <v>81123.350000000006</v>
      </c>
      <c r="AC670" s="4">
        <v>81302.98</v>
      </c>
      <c r="AD670" s="4">
        <v>99406.56</v>
      </c>
      <c r="AE670" s="2">
        <v>0</v>
      </c>
      <c r="AF670" s="2">
        <v>0</v>
      </c>
      <c r="AG670" s="2">
        <v>0</v>
      </c>
      <c r="AH670" s="2">
        <v>0</v>
      </c>
      <c r="AI670" s="2">
        <v>0</v>
      </c>
      <c r="AJ670" s="2">
        <v>0</v>
      </c>
      <c r="AK670" s="2">
        <v>0</v>
      </c>
      <c r="AL670" s="2">
        <v>0</v>
      </c>
      <c r="AM670" s="2">
        <v>0</v>
      </c>
      <c r="AN670" s="3">
        <f t="shared" si="40"/>
        <v>541138.42999999993</v>
      </c>
      <c r="AO670">
        <f t="shared" si="41"/>
        <v>798102.80999999982</v>
      </c>
      <c r="AP670">
        <f t="shared" si="42"/>
        <v>0</v>
      </c>
      <c r="AQ670" s="3">
        <f t="shared" si="43"/>
        <v>1339241.2399999998</v>
      </c>
    </row>
    <row r="671" spans="1:43" x14ac:dyDescent="0.25">
      <c r="A671" s="2">
        <v>16</v>
      </c>
      <c r="B671" s="2">
        <v>2022</v>
      </c>
      <c r="C671" s="2">
        <v>9</v>
      </c>
      <c r="D671" s="4">
        <v>93092.21</v>
      </c>
      <c r="E671" s="4">
        <v>127463.13</v>
      </c>
      <c r="F671" s="4">
        <v>300418.7</v>
      </c>
      <c r="G671" s="2">
        <v>717.3</v>
      </c>
      <c r="H671" s="4">
        <v>20466.53</v>
      </c>
      <c r="I671" s="2">
        <v>613.45000000000005</v>
      </c>
      <c r="J671" s="2">
        <v>0</v>
      </c>
      <c r="K671" s="4">
        <v>3975.66</v>
      </c>
      <c r="L671" s="4">
        <v>2114.4299999999998</v>
      </c>
      <c r="M671" s="4">
        <v>1003.12</v>
      </c>
      <c r="N671" s="2">
        <v>207.28</v>
      </c>
      <c r="O671" s="4">
        <v>3011.68</v>
      </c>
      <c r="P671" s="4">
        <v>14182.21</v>
      </c>
      <c r="Q671" s="4">
        <v>40295.21</v>
      </c>
      <c r="R671" s="4">
        <v>22883.07</v>
      </c>
      <c r="S671" s="4">
        <v>4164.21</v>
      </c>
      <c r="T671" s="2">
        <v>335</v>
      </c>
      <c r="U671" s="2">
        <v>0</v>
      </c>
      <c r="V671" s="2">
        <v>535.49</v>
      </c>
      <c r="W671" s="2">
        <v>0</v>
      </c>
      <c r="X671" s="2">
        <v>540.45000000000005</v>
      </c>
      <c r="Y671" s="4">
        <v>22364.27</v>
      </c>
      <c r="Z671" s="4">
        <v>223136.11</v>
      </c>
      <c r="AA671" s="4">
        <v>233163.25</v>
      </c>
      <c r="AB671" s="4">
        <v>83186.539999999994</v>
      </c>
      <c r="AC671" s="4">
        <v>83918.15</v>
      </c>
      <c r="AD671" s="4">
        <v>86522.49</v>
      </c>
      <c r="AE671" s="2">
        <v>0</v>
      </c>
      <c r="AF671" s="2">
        <v>0</v>
      </c>
      <c r="AG671" s="2">
        <v>0</v>
      </c>
      <c r="AH671" s="2">
        <v>0</v>
      </c>
      <c r="AI671" s="2">
        <v>0</v>
      </c>
      <c r="AJ671" s="2">
        <v>0</v>
      </c>
      <c r="AK671" s="2">
        <v>0</v>
      </c>
      <c r="AL671" s="2">
        <v>0</v>
      </c>
      <c r="AM671" s="2">
        <v>0</v>
      </c>
      <c r="AN671" s="3">
        <f t="shared" si="40"/>
        <v>549864.53</v>
      </c>
      <c r="AO671">
        <f t="shared" si="41"/>
        <v>818445.41</v>
      </c>
      <c r="AP671">
        <f t="shared" si="42"/>
        <v>0</v>
      </c>
      <c r="AQ671" s="3">
        <f t="shared" si="43"/>
        <v>1368309.94</v>
      </c>
    </row>
    <row r="672" spans="1:43" x14ac:dyDescent="0.25">
      <c r="A672" s="2">
        <v>16</v>
      </c>
      <c r="B672" s="2">
        <v>2022</v>
      </c>
      <c r="C672" s="2">
        <v>10</v>
      </c>
      <c r="D672" s="4">
        <v>101192.74</v>
      </c>
      <c r="E672" s="4">
        <v>147057.29</v>
      </c>
      <c r="F672" s="4">
        <v>365461.72</v>
      </c>
      <c r="G672" s="4">
        <v>1227.31</v>
      </c>
      <c r="H672" s="4">
        <v>26224.39</v>
      </c>
      <c r="I672" s="2">
        <v>621</v>
      </c>
      <c r="J672" s="2">
        <v>0</v>
      </c>
      <c r="K672" s="4">
        <v>3708.93</v>
      </c>
      <c r="L672" s="4">
        <v>1968.73</v>
      </c>
      <c r="M672" s="2">
        <v>621.69000000000005</v>
      </c>
      <c r="N672" s="2">
        <v>184.53</v>
      </c>
      <c r="O672" s="4">
        <v>6954.24</v>
      </c>
      <c r="P672" s="4">
        <v>16825.919999999998</v>
      </c>
      <c r="Q672" s="4">
        <v>41140.54</v>
      </c>
      <c r="R672" s="4">
        <v>22058.19</v>
      </c>
      <c r="S672" s="4">
        <v>5669.41</v>
      </c>
      <c r="T672" s="2">
        <v>688.55</v>
      </c>
      <c r="U672" s="2">
        <v>0</v>
      </c>
      <c r="V672" s="2">
        <v>480.89</v>
      </c>
      <c r="W672" s="2">
        <v>0</v>
      </c>
      <c r="X672" s="2">
        <v>815.59</v>
      </c>
      <c r="Y672" s="4">
        <v>26993.45</v>
      </c>
      <c r="Z672" s="4">
        <v>223190.41</v>
      </c>
      <c r="AA672" s="4">
        <v>217193.56</v>
      </c>
      <c r="AB672" s="4">
        <v>81110.73</v>
      </c>
      <c r="AC672" s="4">
        <v>87608.16</v>
      </c>
      <c r="AD672" s="4">
        <v>96385.21</v>
      </c>
      <c r="AE672" s="2">
        <v>0</v>
      </c>
      <c r="AF672" s="2">
        <v>0</v>
      </c>
      <c r="AG672" s="2">
        <v>0</v>
      </c>
      <c r="AH672" s="2">
        <v>0</v>
      </c>
      <c r="AI672" s="2">
        <v>0</v>
      </c>
      <c r="AJ672" s="2">
        <v>0</v>
      </c>
      <c r="AK672" s="2">
        <v>0</v>
      </c>
      <c r="AL672" s="2">
        <v>0</v>
      </c>
      <c r="AM672" s="2">
        <v>0</v>
      </c>
      <c r="AN672" s="3">
        <f t="shared" ref="AN672:AN735" si="44">SUM(D672:M672)</f>
        <v>648083.80000000005</v>
      </c>
      <c r="AO672">
        <f t="shared" ref="AO672:AO735" si="45">SUM(N672:AD672)</f>
        <v>827299.38</v>
      </c>
      <c r="AP672">
        <f t="shared" ref="AP672:AP735" si="46">SUM(AE672:AM672)</f>
        <v>0</v>
      </c>
      <c r="AQ672" s="3">
        <f t="shared" si="43"/>
        <v>1475383.1800000002</v>
      </c>
    </row>
    <row r="673" spans="1:43" x14ac:dyDescent="0.25">
      <c r="A673" s="2">
        <v>16</v>
      </c>
      <c r="B673" s="2">
        <v>2022</v>
      </c>
      <c r="C673" s="2">
        <v>11</v>
      </c>
      <c r="D673" s="4">
        <v>94928.59</v>
      </c>
      <c r="E673" s="4">
        <v>130259</v>
      </c>
      <c r="F673" s="4">
        <v>363134.85</v>
      </c>
      <c r="G673" s="2">
        <v>839.96</v>
      </c>
      <c r="H673" s="4">
        <v>27867.16</v>
      </c>
      <c r="I673" s="4">
        <v>1251.05</v>
      </c>
      <c r="J673" s="2">
        <v>0</v>
      </c>
      <c r="K673" s="4">
        <v>4939.62</v>
      </c>
      <c r="L673" s="4">
        <v>2688.38</v>
      </c>
      <c r="M673" s="2">
        <v>781.37</v>
      </c>
      <c r="N673" s="2">
        <v>147.55000000000001</v>
      </c>
      <c r="O673" s="4">
        <v>4379.88</v>
      </c>
      <c r="P673" s="4">
        <v>14390.22</v>
      </c>
      <c r="Q673" s="4">
        <v>38572.800000000003</v>
      </c>
      <c r="R673" s="4">
        <v>21642.87</v>
      </c>
      <c r="S673" s="4">
        <v>5027.62</v>
      </c>
      <c r="T673" s="4">
        <v>1579.81</v>
      </c>
      <c r="U673" s="2">
        <v>0</v>
      </c>
      <c r="V673" s="2">
        <v>393.99</v>
      </c>
      <c r="W673" s="2">
        <v>0</v>
      </c>
      <c r="X673" s="4">
        <v>5891.23</v>
      </c>
      <c r="Y673" s="4">
        <v>22009.47</v>
      </c>
      <c r="Z673" s="4">
        <v>205195.55</v>
      </c>
      <c r="AA673" s="4">
        <v>208014.8</v>
      </c>
      <c r="AB673" s="4">
        <v>77398.179999999993</v>
      </c>
      <c r="AC673" s="4">
        <v>81934.5</v>
      </c>
      <c r="AD673" s="4">
        <v>86036.26</v>
      </c>
      <c r="AE673" s="2">
        <v>0</v>
      </c>
      <c r="AF673" s="2">
        <v>0</v>
      </c>
      <c r="AG673" s="2">
        <v>0</v>
      </c>
      <c r="AH673" s="2">
        <v>0</v>
      </c>
      <c r="AI673" s="2">
        <v>0</v>
      </c>
      <c r="AJ673" s="2">
        <v>0</v>
      </c>
      <c r="AK673" s="2">
        <v>0</v>
      </c>
      <c r="AL673" s="2">
        <v>0</v>
      </c>
      <c r="AM673" s="2">
        <v>0</v>
      </c>
      <c r="AN673" s="3">
        <f t="shared" si="44"/>
        <v>626689.98</v>
      </c>
      <c r="AO673">
        <f t="shared" si="45"/>
        <v>772614.73</v>
      </c>
      <c r="AP673">
        <f t="shared" si="46"/>
        <v>0</v>
      </c>
      <c r="AQ673" s="3">
        <f t="shared" si="43"/>
        <v>1399304.71</v>
      </c>
    </row>
    <row r="674" spans="1:43" x14ac:dyDescent="0.25">
      <c r="A674" s="2">
        <v>16</v>
      </c>
      <c r="B674" s="2">
        <v>2022</v>
      </c>
      <c r="C674" s="2">
        <v>12</v>
      </c>
      <c r="D674" s="4">
        <v>99186.37</v>
      </c>
      <c r="E674" s="4">
        <v>139724.51999999999</v>
      </c>
      <c r="F674" s="4">
        <v>436511.65</v>
      </c>
      <c r="G674" s="4">
        <v>1525.38</v>
      </c>
      <c r="H674" s="4">
        <v>40883.26</v>
      </c>
      <c r="I674" s="4">
        <v>1681.81</v>
      </c>
      <c r="J674" s="2">
        <v>0</v>
      </c>
      <c r="K674" s="4">
        <v>6843.67</v>
      </c>
      <c r="L674" s="4">
        <v>4384.68</v>
      </c>
      <c r="M674" s="2">
        <v>542.42999999999995</v>
      </c>
      <c r="N674" s="2">
        <v>186.27</v>
      </c>
      <c r="O674" s="4">
        <v>3259.2</v>
      </c>
      <c r="P674" s="4">
        <v>14981.13</v>
      </c>
      <c r="Q674" s="4">
        <v>48101.82</v>
      </c>
      <c r="R674" s="4">
        <v>27658.63</v>
      </c>
      <c r="S674" s="4">
        <v>7677.1</v>
      </c>
      <c r="T674" s="4">
        <v>2534.31</v>
      </c>
      <c r="U674" s="2">
        <v>0</v>
      </c>
      <c r="V674" s="2">
        <v>460.68</v>
      </c>
      <c r="W674" s="2">
        <v>0</v>
      </c>
      <c r="X674" s="2">
        <v>449.39</v>
      </c>
      <c r="Y674" s="4">
        <v>22602.69</v>
      </c>
      <c r="Z674" s="4">
        <v>252253.48</v>
      </c>
      <c r="AA674" s="4">
        <v>258411.96</v>
      </c>
      <c r="AB674" s="4">
        <v>94554.36</v>
      </c>
      <c r="AC674" s="4">
        <v>91675.199999999997</v>
      </c>
      <c r="AD674" s="4">
        <v>80343.64</v>
      </c>
      <c r="AE674" s="2">
        <v>0</v>
      </c>
      <c r="AF674" s="2">
        <v>0</v>
      </c>
      <c r="AG674" s="2">
        <v>0</v>
      </c>
      <c r="AH674" s="2">
        <v>0</v>
      </c>
      <c r="AI674" s="2">
        <v>0</v>
      </c>
      <c r="AJ674" s="2">
        <v>0</v>
      </c>
      <c r="AK674" s="2">
        <v>0</v>
      </c>
      <c r="AL674" s="2">
        <v>0</v>
      </c>
      <c r="AM674" s="2">
        <v>0</v>
      </c>
      <c r="AN674" s="3">
        <f t="shared" si="44"/>
        <v>731283.77000000025</v>
      </c>
      <c r="AO674">
        <f t="shared" si="45"/>
        <v>905149.86</v>
      </c>
      <c r="AP674">
        <f t="shared" si="46"/>
        <v>0</v>
      </c>
      <c r="AQ674" s="3">
        <f t="shared" si="43"/>
        <v>1636433.6300000004</v>
      </c>
    </row>
    <row r="675" spans="1:43" x14ac:dyDescent="0.25">
      <c r="A675" s="2">
        <v>1</v>
      </c>
      <c r="B675" s="2">
        <v>2019</v>
      </c>
      <c r="C675" s="2">
        <v>1</v>
      </c>
      <c r="D675" s="4">
        <v>323290.40000000002</v>
      </c>
      <c r="E675" s="4">
        <v>331499.71000000002</v>
      </c>
      <c r="F675" s="4">
        <v>203567.47</v>
      </c>
      <c r="G675" s="4">
        <v>9849.2800000000007</v>
      </c>
      <c r="H675" s="4">
        <v>47671.42</v>
      </c>
      <c r="I675" s="4">
        <v>9191.6299999999992</v>
      </c>
      <c r="J675" s="2">
        <v>0</v>
      </c>
      <c r="K675" s="4">
        <v>32268.799999999999</v>
      </c>
      <c r="L675" s="4">
        <v>123395.53</v>
      </c>
      <c r="M675" s="4">
        <v>72594.05</v>
      </c>
      <c r="N675" s="2">
        <v>133.72999999999999</v>
      </c>
      <c r="O675" s="4">
        <v>12582.83</v>
      </c>
      <c r="P675" s="4">
        <v>106395.19</v>
      </c>
      <c r="Q675" s="4">
        <v>137201.42000000001</v>
      </c>
      <c r="R675" s="4">
        <v>49385.15</v>
      </c>
      <c r="S675" s="4">
        <v>3968.94</v>
      </c>
      <c r="T675" s="2">
        <v>762.07</v>
      </c>
      <c r="U675" s="2">
        <v>0</v>
      </c>
      <c r="V675" s="2">
        <v>402.64</v>
      </c>
      <c r="W675" s="2">
        <v>172.18</v>
      </c>
      <c r="X675" s="4">
        <v>2330.4299999999998</v>
      </c>
      <c r="Y675" s="4">
        <v>56854.43</v>
      </c>
      <c r="Z675" s="4">
        <v>434633.95</v>
      </c>
      <c r="AA675" s="4">
        <v>758391.29</v>
      </c>
      <c r="AB675" s="4">
        <v>359041.53</v>
      </c>
      <c r="AC675" s="4">
        <v>118909.67</v>
      </c>
      <c r="AD675" s="4">
        <v>160245.73000000001</v>
      </c>
      <c r="AE675" s="2">
        <v>0</v>
      </c>
      <c r="AF675" s="4">
        <v>5586.26</v>
      </c>
      <c r="AG675" s="2">
        <v>0</v>
      </c>
      <c r="AH675" s="2">
        <v>0</v>
      </c>
      <c r="AI675" s="2">
        <v>0</v>
      </c>
      <c r="AJ675" s="2">
        <v>0</v>
      </c>
      <c r="AK675" s="2">
        <v>0</v>
      </c>
      <c r="AL675" s="2">
        <v>0</v>
      </c>
      <c r="AM675" s="4">
        <v>6635.15</v>
      </c>
      <c r="AN675" s="3">
        <f t="shared" si="44"/>
        <v>1153328.2900000003</v>
      </c>
      <c r="AO675">
        <f t="shared" si="45"/>
        <v>2201411.1800000002</v>
      </c>
      <c r="AP675">
        <f t="shared" si="46"/>
        <v>12221.41</v>
      </c>
      <c r="AQ675" s="3">
        <f t="shared" si="43"/>
        <v>3366960.8800000008</v>
      </c>
    </row>
    <row r="676" spans="1:43" x14ac:dyDescent="0.25">
      <c r="A676" s="2">
        <v>1</v>
      </c>
      <c r="B676" s="2">
        <v>2019</v>
      </c>
      <c r="C676" s="2">
        <v>2</v>
      </c>
      <c r="D676" s="4">
        <v>316813.71000000002</v>
      </c>
      <c r="E676" s="4">
        <v>326703.90999999997</v>
      </c>
      <c r="F676" s="4">
        <v>195009.2</v>
      </c>
      <c r="G676" s="4">
        <v>10213.879999999999</v>
      </c>
      <c r="H676" s="4">
        <v>45954.52</v>
      </c>
      <c r="I676" s="4">
        <v>8136.91</v>
      </c>
      <c r="J676" s="2">
        <v>0</v>
      </c>
      <c r="K676" s="4">
        <v>30601.61</v>
      </c>
      <c r="L676" s="4">
        <v>121809.96</v>
      </c>
      <c r="M676" s="4">
        <v>71262</v>
      </c>
      <c r="N676" s="2">
        <v>113.37</v>
      </c>
      <c r="O676" s="4">
        <v>11900.17</v>
      </c>
      <c r="P676" s="4">
        <v>107735.1</v>
      </c>
      <c r="Q676" s="4">
        <v>134448.51</v>
      </c>
      <c r="R676" s="4">
        <v>51606.58</v>
      </c>
      <c r="S676" s="4">
        <v>5995.01</v>
      </c>
      <c r="T676" s="2">
        <v>0</v>
      </c>
      <c r="U676" s="4">
        <v>1981.19</v>
      </c>
      <c r="V676" s="2">
        <v>366.55</v>
      </c>
      <c r="W676" s="2">
        <v>213.62</v>
      </c>
      <c r="X676" s="4">
        <v>2015.63</v>
      </c>
      <c r="Y676" s="4">
        <v>53128.639999999999</v>
      </c>
      <c r="Z676" s="4">
        <v>419417.07</v>
      </c>
      <c r="AA676" s="4">
        <v>753829.14</v>
      </c>
      <c r="AB676" s="4">
        <v>347272.59</v>
      </c>
      <c r="AC676" s="4">
        <v>133374.46</v>
      </c>
      <c r="AD676" s="4">
        <v>143438.51999999999</v>
      </c>
      <c r="AE676" s="2">
        <v>0</v>
      </c>
      <c r="AF676" s="4">
        <v>2043.86</v>
      </c>
      <c r="AG676" s="2">
        <v>0</v>
      </c>
      <c r="AH676" s="2">
        <v>0</v>
      </c>
      <c r="AI676" s="2">
        <v>0</v>
      </c>
      <c r="AJ676" s="2">
        <v>0</v>
      </c>
      <c r="AK676" s="2">
        <v>0</v>
      </c>
      <c r="AL676" s="2">
        <v>0</v>
      </c>
      <c r="AM676" s="4">
        <v>6893.94</v>
      </c>
      <c r="AN676" s="3">
        <f t="shared" si="44"/>
        <v>1126505.7000000002</v>
      </c>
      <c r="AO676">
        <f t="shared" si="45"/>
        <v>2166836.15</v>
      </c>
      <c r="AP676">
        <f t="shared" si="46"/>
        <v>8937.7999999999993</v>
      </c>
      <c r="AQ676" s="3">
        <f t="shared" si="43"/>
        <v>3302279.65</v>
      </c>
    </row>
    <row r="677" spans="1:43" x14ac:dyDescent="0.25">
      <c r="A677" s="2">
        <v>1</v>
      </c>
      <c r="B677" s="2">
        <v>2019</v>
      </c>
      <c r="C677" s="2">
        <v>3</v>
      </c>
      <c r="D677" s="4">
        <v>314236.96000000002</v>
      </c>
      <c r="E677" s="4">
        <v>321428.21999999997</v>
      </c>
      <c r="F677" s="4">
        <v>186206.5</v>
      </c>
      <c r="G677" s="4">
        <v>9825.31</v>
      </c>
      <c r="H677" s="4">
        <v>39230.81</v>
      </c>
      <c r="I677" s="4">
        <v>7453.56</v>
      </c>
      <c r="J677" s="2">
        <v>0</v>
      </c>
      <c r="K677" s="4">
        <v>25512.880000000001</v>
      </c>
      <c r="L677" s="4">
        <v>98128.960000000006</v>
      </c>
      <c r="M677" s="4">
        <v>59303.89</v>
      </c>
      <c r="N677" s="2">
        <v>122.3</v>
      </c>
      <c r="O677" s="4">
        <v>12161.45</v>
      </c>
      <c r="P677" s="4">
        <v>105129.60000000001</v>
      </c>
      <c r="Q677" s="4">
        <v>131246.79</v>
      </c>
      <c r="R677" s="4">
        <v>48618.79</v>
      </c>
      <c r="S677" s="4">
        <v>8354.7900000000009</v>
      </c>
      <c r="T677" s="2">
        <v>0</v>
      </c>
      <c r="U677" s="2">
        <v>824.22</v>
      </c>
      <c r="V677" s="2">
        <v>419.11</v>
      </c>
      <c r="W677" s="2">
        <v>246.54</v>
      </c>
      <c r="X677" s="4">
        <v>2070.73</v>
      </c>
      <c r="Y677" s="4">
        <v>51564.74</v>
      </c>
      <c r="Z677" s="4">
        <v>418630.73</v>
      </c>
      <c r="AA677" s="4">
        <v>686389.17</v>
      </c>
      <c r="AB677" s="4">
        <v>327710.46999999997</v>
      </c>
      <c r="AC677" s="4">
        <v>135620.85</v>
      </c>
      <c r="AD677" s="4">
        <v>153343.18</v>
      </c>
      <c r="AE677" s="2">
        <v>0</v>
      </c>
      <c r="AF677" s="4">
        <v>3694.95</v>
      </c>
      <c r="AG677" s="2">
        <v>0</v>
      </c>
      <c r="AH677" s="2">
        <v>0</v>
      </c>
      <c r="AI677" s="2">
        <v>0</v>
      </c>
      <c r="AJ677" s="2">
        <v>0</v>
      </c>
      <c r="AK677" s="2">
        <v>0</v>
      </c>
      <c r="AL677" s="2">
        <v>0</v>
      </c>
      <c r="AM677" s="4">
        <v>6481.35</v>
      </c>
      <c r="AN677" s="3">
        <f t="shared" si="44"/>
        <v>1061327.0900000001</v>
      </c>
      <c r="AO677">
        <f t="shared" si="45"/>
        <v>2082453.46</v>
      </c>
      <c r="AP677">
        <f t="shared" si="46"/>
        <v>10176.299999999999</v>
      </c>
      <c r="AQ677" s="3">
        <f t="shared" si="43"/>
        <v>3153956.8499999996</v>
      </c>
    </row>
    <row r="678" spans="1:43" x14ac:dyDescent="0.25">
      <c r="A678" s="2">
        <v>1</v>
      </c>
      <c r="B678" s="2">
        <v>2019</v>
      </c>
      <c r="C678" s="2">
        <v>4</v>
      </c>
      <c r="D678" s="4">
        <v>314527.74</v>
      </c>
      <c r="E678" s="4">
        <v>319393.94</v>
      </c>
      <c r="F678" s="4">
        <v>184752.36</v>
      </c>
      <c r="G678" s="4">
        <v>9564.68</v>
      </c>
      <c r="H678" s="4">
        <v>38632.06</v>
      </c>
      <c r="I678" s="4">
        <v>7496.31</v>
      </c>
      <c r="J678" s="2">
        <v>0</v>
      </c>
      <c r="K678" s="4">
        <v>24259.439999999999</v>
      </c>
      <c r="L678" s="4">
        <v>97269.22</v>
      </c>
      <c r="M678" s="4">
        <v>58696.67</v>
      </c>
      <c r="N678" s="2">
        <v>102.89</v>
      </c>
      <c r="O678" s="4">
        <v>12785.77</v>
      </c>
      <c r="P678" s="4">
        <v>103050.5</v>
      </c>
      <c r="Q678" s="4">
        <v>128716.52</v>
      </c>
      <c r="R678" s="4">
        <v>45360.53</v>
      </c>
      <c r="S678" s="4">
        <v>4960.7299999999996</v>
      </c>
      <c r="T678" s="2">
        <v>0</v>
      </c>
      <c r="U678" s="2">
        <v>118.26</v>
      </c>
      <c r="V678" s="2">
        <v>392.63</v>
      </c>
      <c r="W678" s="2">
        <v>224.53</v>
      </c>
      <c r="X678" s="4">
        <v>1837.27</v>
      </c>
      <c r="Y678" s="4">
        <v>50453.85</v>
      </c>
      <c r="Z678" s="4">
        <v>408796.71</v>
      </c>
      <c r="AA678" s="4">
        <v>675047.31</v>
      </c>
      <c r="AB678" s="4">
        <v>315417.3</v>
      </c>
      <c r="AC678" s="4">
        <v>125299.27</v>
      </c>
      <c r="AD678" s="4">
        <v>140336.49</v>
      </c>
      <c r="AE678" s="2">
        <v>0</v>
      </c>
      <c r="AF678" s="4">
        <v>6474.71</v>
      </c>
      <c r="AG678" s="2">
        <v>0</v>
      </c>
      <c r="AH678" s="2">
        <v>0</v>
      </c>
      <c r="AI678" s="2">
        <v>0</v>
      </c>
      <c r="AJ678" s="2">
        <v>0</v>
      </c>
      <c r="AK678" s="2">
        <v>0</v>
      </c>
      <c r="AL678" s="2">
        <v>0</v>
      </c>
      <c r="AM678" s="4">
        <v>6190.56</v>
      </c>
      <c r="AN678" s="3">
        <f t="shared" si="44"/>
        <v>1054592.42</v>
      </c>
      <c r="AO678">
        <f t="shared" si="45"/>
        <v>2012900.56</v>
      </c>
      <c r="AP678">
        <f t="shared" si="46"/>
        <v>12665.27</v>
      </c>
      <c r="AQ678" s="3">
        <f t="shared" si="43"/>
        <v>3080158.25</v>
      </c>
    </row>
    <row r="679" spans="1:43" x14ac:dyDescent="0.25">
      <c r="A679" s="2">
        <v>1</v>
      </c>
      <c r="B679" s="2">
        <v>2019</v>
      </c>
      <c r="C679" s="2">
        <v>5</v>
      </c>
      <c r="D679" s="4">
        <v>311423.96000000002</v>
      </c>
      <c r="E679" s="4">
        <v>314194.52</v>
      </c>
      <c r="F679" s="4">
        <v>171731.36</v>
      </c>
      <c r="G679" s="4">
        <v>9729.57</v>
      </c>
      <c r="H679" s="4">
        <v>30713.38</v>
      </c>
      <c r="I679" s="4">
        <v>6307.8</v>
      </c>
      <c r="J679" s="2">
        <v>86.25</v>
      </c>
      <c r="K679" s="4">
        <v>19231.28</v>
      </c>
      <c r="L679" s="4">
        <v>77674.95</v>
      </c>
      <c r="M679" s="4">
        <v>54370.32</v>
      </c>
      <c r="N679" s="2">
        <v>83.87</v>
      </c>
      <c r="O679" s="4">
        <v>11611.3</v>
      </c>
      <c r="P679" s="4">
        <v>100940.14</v>
      </c>
      <c r="Q679" s="4">
        <v>122059.08</v>
      </c>
      <c r="R679" s="4">
        <v>44363.57</v>
      </c>
      <c r="S679" s="4">
        <v>5992.47</v>
      </c>
      <c r="T679" s="2">
        <v>174.21</v>
      </c>
      <c r="U679" s="2">
        <v>-140.31</v>
      </c>
      <c r="V679" s="2">
        <v>429.53</v>
      </c>
      <c r="W679" s="2">
        <v>191.81</v>
      </c>
      <c r="X679" s="4">
        <v>1967.19</v>
      </c>
      <c r="Y679" s="4">
        <v>48285.88</v>
      </c>
      <c r="Z679" s="4">
        <v>398224.64000000001</v>
      </c>
      <c r="AA679" s="4">
        <v>685114.92</v>
      </c>
      <c r="AB679" s="4">
        <v>300094.74</v>
      </c>
      <c r="AC679" s="4">
        <v>133281.35999999999</v>
      </c>
      <c r="AD679" s="4">
        <v>150665.10999999999</v>
      </c>
      <c r="AE679" s="2">
        <v>0</v>
      </c>
      <c r="AF679" s="4">
        <v>5720.15</v>
      </c>
      <c r="AG679" s="2">
        <v>0</v>
      </c>
      <c r="AH679" s="2">
        <v>0</v>
      </c>
      <c r="AI679" s="2">
        <v>0</v>
      </c>
      <c r="AJ679" s="2">
        <v>0</v>
      </c>
      <c r="AK679" s="2">
        <v>0</v>
      </c>
      <c r="AL679" s="2">
        <v>0</v>
      </c>
      <c r="AM679" s="4">
        <v>5310.95</v>
      </c>
      <c r="AN679" s="3">
        <f t="shared" si="44"/>
        <v>995463.3899999999</v>
      </c>
      <c r="AO679">
        <f t="shared" si="45"/>
        <v>2003339.5100000002</v>
      </c>
      <c r="AP679">
        <f t="shared" si="46"/>
        <v>11031.099999999999</v>
      </c>
      <c r="AQ679" s="3">
        <f t="shared" si="43"/>
        <v>3009834.0000000005</v>
      </c>
    </row>
    <row r="680" spans="1:43" x14ac:dyDescent="0.25">
      <c r="A680" s="2">
        <v>1</v>
      </c>
      <c r="B680" s="2">
        <v>2019</v>
      </c>
      <c r="C680" s="2">
        <v>6</v>
      </c>
      <c r="D680" s="4">
        <v>308062.18</v>
      </c>
      <c r="E680" s="4">
        <v>309623.36</v>
      </c>
      <c r="F680" s="4">
        <v>159643.19</v>
      </c>
      <c r="G680" s="4">
        <v>9204.66</v>
      </c>
      <c r="H680" s="4">
        <v>22118.09</v>
      </c>
      <c r="I680" s="4">
        <v>5138.58</v>
      </c>
      <c r="J680" s="2">
        <v>233.52</v>
      </c>
      <c r="K680" s="4">
        <v>14757.74</v>
      </c>
      <c r="L680" s="4">
        <v>64246.879999999997</v>
      </c>
      <c r="M680" s="4">
        <v>45733.919999999998</v>
      </c>
      <c r="N680" s="2">
        <v>83.87</v>
      </c>
      <c r="O680" s="4">
        <v>12007.77</v>
      </c>
      <c r="P680" s="4">
        <v>96150.76</v>
      </c>
      <c r="Q680" s="4">
        <v>118899.52</v>
      </c>
      <c r="R680" s="4">
        <v>38944</v>
      </c>
      <c r="S680" s="4">
        <v>4770.3999999999996</v>
      </c>
      <c r="T680" s="2">
        <v>0</v>
      </c>
      <c r="U680" s="2">
        <v>94.54</v>
      </c>
      <c r="V680" s="2">
        <v>435.85</v>
      </c>
      <c r="W680" s="2">
        <v>224.53</v>
      </c>
      <c r="X680" s="4">
        <v>1676.43</v>
      </c>
      <c r="Y680" s="4">
        <v>48875.98</v>
      </c>
      <c r="Z680" s="4">
        <v>397306.35</v>
      </c>
      <c r="AA680" s="4">
        <v>589420.46</v>
      </c>
      <c r="AB680" s="4">
        <v>283932.79999999999</v>
      </c>
      <c r="AC680" s="4">
        <v>119269.42</v>
      </c>
      <c r="AD680" s="4">
        <v>143831.72</v>
      </c>
      <c r="AE680" s="2">
        <v>0</v>
      </c>
      <c r="AF680" s="4">
        <v>6385.68</v>
      </c>
      <c r="AG680" s="2">
        <v>0</v>
      </c>
      <c r="AH680" s="2">
        <v>0</v>
      </c>
      <c r="AI680" s="2">
        <v>0</v>
      </c>
      <c r="AJ680" s="2">
        <v>0</v>
      </c>
      <c r="AK680" s="2">
        <v>0</v>
      </c>
      <c r="AL680" s="2">
        <v>0</v>
      </c>
      <c r="AM680" s="4">
        <v>5553.8</v>
      </c>
      <c r="AN680" s="3">
        <f t="shared" si="44"/>
        <v>938762.12</v>
      </c>
      <c r="AO680">
        <f t="shared" si="45"/>
        <v>1855924.4</v>
      </c>
      <c r="AP680">
        <f t="shared" si="46"/>
        <v>11939.48</v>
      </c>
      <c r="AQ680" s="3">
        <f t="shared" si="43"/>
        <v>2806626</v>
      </c>
    </row>
    <row r="681" spans="1:43" x14ac:dyDescent="0.25">
      <c r="A681" s="2">
        <v>1</v>
      </c>
      <c r="B681" s="2">
        <v>2019</v>
      </c>
      <c r="C681" s="2">
        <v>7</v>
      </c>
      <c r="D681" s="4">
        <v>314301.78999999998</v>
      </c>
      <c r="E681" s="4">
        <v>298588.77</v>
      </c>
      <c r="F681" s="4">
        <v>138311.12</v>
      </c>
      <c r="G681" s="4">
        <v>9085.7999999999993</v>
      </c>
      <c r="H681" s="4">
        <v>43115.47</v>
      </c>
      <c r="I681" s="4">
        <v>3674.99</v>
      </c>
      <c r="J681" s="2">
        <v>142.55000000000001</v>
      </c>
      <c r="K681" s="4">
        <v>8106.18</v>
      </c>
      <c r="L681" s="4">
        <v>52720.42</v>
      </c>
      <c r="M681" s="4">
        <v>39124.85</v>
      </c>
      <c r="N681" s="2">
        <v>86.56</v>
      </c>
      <c r="O681" s="4">
        <v>12351.06</v>
      </c>
      <c r="P681" s="4">
        <v>87641.75</v>
      </c>
      <c r="Q681" s="4">
        <v>106523.71</v>
      </c>
      <c r="R681" s="4">
        <v>61960.74</v>
      </c>
      <c r="S681" s="4">
        <v>5187.4399999999996</v>
      </c>
      <c r="T681" s="2">
        <v>983.43</v>
      </c>
      <c r="U681" s="2">
        <v>0</v>
      </c>
      <c r="V681" s="2">
        <v>393.67</v>
      </c>
      <c r="W681" s="2">
        <v>177.39</v>
      </c>
      <c r="X681" s="4">
        <v>1907.92</v>
      </c>
      <c r="Y681" s="4">
        <v>41005.56</v>
      </c>
      <c r="Z681" s="4">
        <v>351047.54</v>
      </c>
      <c r="AA681" s="4">
        <v>584686.98</v>
      </c>
      <c r="AB681" s="4">
        <v>247738.23999999999</v>
      </c>
      <c r="AC681" s="4">
        <v>159458.01999999999</v>
      </c>
      <c r="AD681" s="4">
        <v>128451.02</v>
      </c>
      <c r="AE681" s="2">
        <v>0</v>
      </c>
      <c r="AF681" s="4">
        <v>6713.09</v>
      </c>
      <c r="AG681" s="2">
        <v>0</v>
      </c>
      <c r="AH681" s="2">
        <v>0</v>
      </c>
      <c r="AI681" s="2">
        <v>0</v>
      </c>
      <c r="AJ681" s="2">
        <v>0</v>
      </c>
      <c r="AK681" s="2">
        <v>0</v>
      </c>
      <c r="AL681" s="2">
        <v>0</v>
      </c>
      <c r="AM681" s="4">
        <v>4834.01</v>
      </c>
      <c r="AN681" s="3">
        <f t="shared" si="44"/>
        <v>907171.94000000018</v>
      </c>
      <c r="AO681">
        <f t="shared" si="45"/>
        <v>1789601.03</v>
      </c>
      <c r="AP681">
        <f t="shared" si="46"/>
        <v>11547.1</v>
      </c>
      <c r="AQ681" s="3">
        <f t="shared" si="43"/>
        <v>2708320.0700000003</v>
      </c>
    </row>
    <row r="682" spans="1:43" x14ac:dyDescent="0.25">
      <c r="A682" s="2">
        <v>1</v>
      </c>
      <c r="B682" s="2">
        <v>2019</v>
      </c>
      <c r="C682" s="2">
        <v>8</v>
      </c>
      <c r="D682" s="4">
        <v>317882.65000000002</v>
      </c>
      <c r="E682" s="4">
        <v>299328.8</v>
      </c>
      <c r="F682" s="4">
        <v>138405.04</v>
      </c>
      <c r="G682" s="4">
        <v>9502</v>
      </c>
      <c r="H682" s="4">
        <v>16043.57</v>
      </c>
      <c r="I682" s="4">
        <v>3439.92</v>
      </c>
      <c r="J682" s="2">
        <v>142.55000000000001</v>
      </c>
      <c r="K682" s="4">
        <v>7832.5</v>
      </c>
      <c r="L682" s="4">
        <v>52015.79</v>
      </c>
      <c r="M682" s="4">
        <v>38026.58</v>
      </c>
      <c r="N682" s="2">
        <v>81.489999999999995</v>
      </c>
      <c r="O682" s="4">
        <v>12231.06</v>
      </c>
      <c r="P682" s="4">
        <v>87211.74</v>
      </c>
      <c r="Q682" s="4">
        <v>106557.32</v>
      </c>
      <c r="R682" s="4">
        <v>17489.43</v>
      </c>
      <c r="S682" s="4">
        <v>4082.91</v>
      </c>
      <c r="T682" s="2">
        <v>-508.27</v>
      </c>
      <c r="U682" s="2">
        <v>0</v>
      </c>
      <c r="V682" s="2">
        <v>391.24</v>
      </c>
      <c r="W682" s="2">
        <v>205.01</v>
      </c>
      <c r="X682" s="4">
        <v>2307.29</v>
      </c>
      <c r="Y682" s="4">
        <v>39732.160000000003</v>
      </c>
      <c r="Z682" s="4">
        <v>355884.85</v>
      </c>
      <c r="AA682" s="4">
        <v>591075.43999999994</v>
      </c>
      <c r="AB682" s="4">
        <v>248389.09</v>
      </c>
      <c r="AC682" s="4">
        <v>183886.65</v>
      </c>
      <c r="AD682" s="4">
        <v>123441.17</v>
      </c>
      <c r="AE682" s="2">
        <v>0</v>
      </c>
      <c r="AF682" s="4">
        <v>6379.86</v>
      </c>
      <c r="AG682" s="2">
        <v>0</v>
      </c>
      <c r="AH682" s="2">
        <v>0</v>
      </c>
      <c r="AI682" s="2">
        <v>0</v>
      </c>
      <c r="AJ682" s="2">
        <v>0</v>
      </c>
      <c r="AK682" s="2">
        <v>0</v>
      </c>
      <c r="AL682" s="2">
        <v>0</v>
      </c>
      <c r="AM682" s="4">
        <v>4733.6499999999996</v>
      </c>
      <c r="AN682" s="3">
        <f t="shared" si="44"/>
        <v>882619.4</v>
      </c>
      <c r="AO682">
        <f t="shared" si="45"/>
        <v>1772458.5799999998</v>
      </c>
      <c r="AP682">
        <f t="shared" si="46"/>
        <v>11113.509999999998</v>
      </c>
      <c r="AQ682" s="3">
        <f t="shared" si="43"/>
        <v>2666191.4899999998</v>
      </c>
    </row>
    <row r="683" spans="1:43" x14ac:dyDescent="0.25">
      <c r="A683" s="2">
        <v>1</v>
      </c>
      <c r="B683" s="2">
        <v>2019</v>
      </c>
      <c r="C683" s="2">
        <v>9</v>
      </c>
      <c r="D683" s="4">
        <v>319777.15999999997</v>
      </c>
      <c r="E683" s="4">
        <v>304800.71999999997</v>
      </c>
      <c r="F683" s="4">
        <v>143890.28</v>
      </c>
      <c r="G683" s="4">
        <v>9079.49</v>
      </c>
      <c r="H683" s="4">
        <v>16707.23</v>
      </c>
      <c r="I683" s="4">
        <v>3948.29</v>
      </c>
      <c r="J683" s="2">
        <v>142.55000000000001</v>
      </c>
      <c r="K683" s="4">
        <v>8446.44</v>
      </c>
      <c r="L683" s="4">
        <v>54618.6</v>
      </c>
      <c r="M683" s="4">
        <v>40356.94</v>
      </c>
      <c r="N683" s="2">
        <v>96.64</v>
      </c>
      <c r="O683" s="4">
        <v>12975.41</v>
      </c>
      <c r="P683" s="4">
        <v>94343.78</v>
      </c>
      <c r="Q683" s="4">
        <v>113088.74</v>
      </c>
      <c r="R683" s="4">
        <v>50579.44</v>
      </c>
      <c r="S683" s="4">
        <v>7195.09</v>
      </c>
      <c r="T683" s="2">
        <v>237.58</v>
      </c>
      <c r="U683" s="4">
        <v>16344.12</v>
      </c>
      <c r="V683" s="2">
        <v>372.27</v>
      </c>
      <c r="W683" s="2">
        <v>176.1</v>
      </c>
      <c r="X683" s="4">
        <v>2089.2600000000002</v>
      </c>
      <c r="Y683" s="4">
        <v>41118.239999999998</v>
      </c>
      <c r="Z683" s="4">
        <v>369906.06</v>
      </c>
      <c r="AA683" s="4">
        <v>611060.65</v>
      </c>
      <c r="AB683" s="4">
        <v>250298.29</v>
      </c>
      <c r="AC683" s="4">
        <v>120230.47</v>
      </c>
      <c r="AD683" s="4">
        <v>99522.35</v>
      </c>
      <c r="AE683" s="2">
        <v>0</v>
      </c>
      <c r="AF683" s="4">
        <v>5433.62</v>
      </c>
      <c r="AG683" s="2">
        <v>0</v>
      </c>
      <c r="AH683" s="2">
        <v>0</v>
      </c>
      <c r="AI683" s="2">
        <v>0</v>
      </c>
      <c r="AJ683" s="2">
        <v>0</v>
      </c>
      <c r="AK683" s="2">
        <v>0</v>
      </c>
      <c r="AL683" s="2">
        <v>0</v>
      </c>
      <c r="AM683" s="4">
        <v>5065.55</v>
      </c>
      <c r="AN683" s="3">
        <f t="shared" si="44"/>
        <v>901767.7</v>
      </c>
      <c r="AO683">
        <f t="shared" si="45"/>
        <v>1789634.49</v>
      </c>
      <c r="AP683">
        <f t="shared" si="46"/>
        <v>10499.17</v>
      </c>
      <c r="AQ683" s="3">
        <f t="shared" si="43"/>
        <v>2701901.36</v>
      </c>
    </row>
    <row r="684" spans="1:43" x14ac:dyDescent="0.25">
      <c r="A684" s="2">
        <v>1</v>
      </c>
      <c r="B684" s="2">
        <v>2019</v>
      </c>
      <c r="C684" s="2">
        <v>10</v>
      </c>
      <c r="D684" s="4">
        <v>318460.86</v>
      </c>
      <c r="E684" s="4">
        <v>300892.95</v>
      </c>
      <c r="F684" s="4">
        <v>146199.63</v>
      </c>
      <c r="G684" s="4">
        <v>9339.24</v>
      </c>
      <c r="H684" s="4">
        <v>-7392.27</v>
      </c>
      <c r="I684" s="4">
        <v>5920.17</v>
      </c>
      <c r="J684" s="2">
        <v>142.55000000000001</v>
      </c>
      <c r="K684" s="4">
        <v>10295.540000000001</v>
      </c>
      <c r="L684" s="4">
        <v>58726.96</v>
      </c>
      <c r="M684" s="4">
        <v>48112.09</v>
      </c>
      <c r="N684" s="2">
        <v>77.08</v>
      </c>
      <c r="O684" s="4">
        <v>13763.56</v>
      </c>
      <c r="P684" s="4">
        <v>88995.94</v>
      </c>
      <c r="Q684" s="4">
        <v>107778.97</v>
      </c>
      <c r="R684" s="4">
        <v>38371.300000000003</v>
      </c>
      <c r="S684" s="4">
        <v>12186.97</v>
      </c>
      <c r="T684" s="4">
        <v>1029.33</v>
      </c>
      <c r="U684" s="4">
        <v>4114.9799999999996</v>
      </c>
      <c r="V684" s="2">
        <v>339.85</v>
      </c>
      <c r="W684" s="2">
        <v>46.41</v>
      </c>
      <c r="X684" s="4">
        <v>1743.24</v>
      </c>
      <c r="Y684" s="4">
        <v>43264.53</v>
      </c>
      <c r="Z684" s="4">
        <v>358588.64</v>
      </c>
      <c r="AA684" s="4">
        <v>597958.68000000005</v>
      </c>
      <c r="AB684" s="4">
        <v>243040.87</v>
      </c>
      <c r="AC684" s="4">
        <v>143129.18</v>
      </c>
      <c r="AD684" s="4">
        <v>202732.26</v>
      </c>
      <c r="AE684" s="2">
        <v>0</v>
      </c>
      <c r="AF684" s="4">
        <v>4900.05</v>
      </c>
      <c r="AG684" s="2">
        <v>0</v>
      </c>
      <c r="AH684" s="2">
        <v>0</v>
      </c>
      <c r="AI684" s="2">
        <v>0</v>
      </c>
      <c r="AJ684" s="2">
        <v>0</v>
      </c>
      <c r="AK684" s="2">
        <v>0</v>
      </c>
      <c r="AL684" s="2">
        <v>0</v>
      </c>
      <c r="AM684" s="4">
        <v>5070.54</v>
      </c>
      <c r="AN684" s="3">
        <f t="shared" si="44"/>
        <v>890697.72000000009</v>
      </c>
      <c r="AO684">
        <f t="shared" si="45"/>
        <v>1857161.79</v>
      </c>
      <c r="AP684">
        <f t="shared" si="46"/>
        <v>9970.59</v>
      </c>
      <c r="AQ684" s="3">
        <f t="shared" si="43"/>
        <v>2757830.1</v>
      </c>
    </row>
    <row r="685" spans="1:43" x14ac:dyDescent="0.25">
      <c r="A685" s="2">
        <v>1</v>
      </c>
      <c r="B685" s="2">
        <v>2019</v>
      </c>
      <c r="C685" s="2">
        <v>11</v>
      </c>
      <c r="D685" s="4">
        <v>317967.71000000002</v>
      </c>
      <c r="E685" s="4">
        <v>303470.45</v>
      </c>
      <c r="F685" s="4">
        <v>152930.29</v>
      </c>
      <c r="G685" s="4">
        <v>9600.8799999999992</v>
      </c>
      <c r="H685" s="4">
        <v>22963.35</v>
      </c>
      <c r="I685" s="4">
        <v>6502.66</v>
      </c>
      <c r="J685" s="2">
        <v>142.55000000000001</v>
      </c>
      <c r="K685" s="4">
        <v>11422.55</v>
      </c>
      <c r="L685" s="4">
        <v>64371.63</v>
      </c>
      <c r="M685" s="4">
        <v>46474.96</v>
      </c>
      <c r="N685" s="2">
        <v>50.2</v>
      </c>
      <c r="O685" s="4">
        <v>13558.94</v>
      </c>
      <c r="P685" s="4">
        <v>91109.759999999995</v>
      </c>
      <c r="Q685" s="4">
        <v>114362.51</v>
      </c>
      <c r="R685" s="4">
        <v>45829.25</v>
      </c>
      <c r="S685" s="4">
        <v>8961.14</v>
      </c>
      <c r="T685" s="4">
        <v>8959.64</v>
      </c>
      <c r="U685" s="4">
        <v>4571.71</v>
      </c>
      <c r="V685" s="2">
        <v>341.29</v>
      </c>
      <c r="W685" s="2">
        <v>99.39</v>
      </c>
      <c r="X685" s="4">
        <v>2035.46</v>
      </c>
      <c r="Y685" s="4">
        <v>49616.45</v>
      </c>
      <c r="Z685" s="4">
        <v>370090.97</v>
      </c>
      <c r="AA685" s="4">
        <v>615627.31000000006</v>
      </c>
      <c r="AB685" s="4">
        <v>273561.3</v>
      </c>
      <c r="AC685" s="4">
        <v>143124.79</v>
      </c>
      <c r="AD685" s="4">
        <v>147903.51999999999</v>
      </c>
      <c r="AE685" s="2">
        <v>0</v>
      </c>
      <c r="AF685" s="4">
        <v>5601.78</v>
      </c>
      <c r="AG685" s="2">
        <v>0</v>
      </c>
      <c r="AH685" s="2">
        <v>0</v>
      </c>
      <c r="AI685" s="2">
        <v>0</v>
      </c>
      <c r="AJ685" s="2">
        <v>0</v>
      </c>
      <c r="AK685" s="2">
        <v>0</v>
      </c>
      <c r="AL685" s="2">
        <v>0</v>
      </c>
      <c r="AM685" s="4">
        <v>3561.28</v>
      </c>
      <c r="AN685" s="3">
        <f t="shared" si="44"/>
        <v>935847.03000000014</v>
      </c>
      <c r="AO685">
        <f t="shared" si="45"/>
        <v>1889803.6300000001</v>
      </c>
      <c r="AP685">
        <f t="shared" si="46"/>
        <v>9163.06</v>
      </c>
      <c r="AQ685" s="3">
        <f t="shared" si="43"/>
        <v>2834813.72</v>
      </c>
    </row>
    <row r="686" spans="1:43" x14ac:dyDescent="0.25">
      <c r="A686" s="2">
        <v>1</v>
      </c>
      <c r="B686" s="2">
        <v>2019</v>
      </c>
      <c r="C686" s="2">
        <v>12</v>
      </c>
      <c r="D686" s="4">
        <v>326192.37</v>
      </c>
      <c r="E686" s="4">
        <v>318503.46000000002</v>
      </c>
      <c r="F686" s="4">
        <v>181141.34</v>
      </c>
      <c r="G686" s="4">
        <v>10064.129999999999</v>
      </c>
      <c r="H686" s="4">
        <v>38834.089999999997</v>
      </c>
      <c r="I686" s="4">
        <v>10254.52</v>
      </c>
      <c r="J686" s="2">
        <v>285.10000000000002</v>
      </c>
      <c r="K686" s="4">
        <v>20867.32</v>
      </c>
      <c r="L686" s="4">
        <v>94144.87</v>
      </c>
      <c r="M686" s="4">
        <v>64925.32</v>
      </c>
      <c r="N686" s="2">
        <v>56.99</v>
      </c>
      <c r="O686" s="4">
        <v>12421.64</v>
      </c>
      <c r="P686" s="4">
        <v>99149.11</v>
      </c>
      <c r="Q686" s="4">
        <v>136563.96</v>
      </c>
      <c r="R686" s="4">
        <v>53624.49</v>
      </c>
      <c r="S686" s="4">
        <v>12660.38</v>
      </c>
      <c r="T686" s="4">
        <v>14183.26</v>
      </c>
      <c r="U686" s="4">
        <v>5988.05</v>
      </c>
      <c r="V686" s="2">
        <v>365.86</v>
      </c>
      <c r="W686" s="2">
        <v>110.4</v>
      </c>
      <c r="X686" s="4">
        <v>2831</v>
      </c>
      <c r="Y686" s="4">
        <v>52613.53</v>
      </c>
      <c r="Z686" s="4">
        <v>390929.87</v>
      </c>
      <c r="AA686" s="4">
        <v>719527.6</v>
      </c>
      <c r="AB686" s="4">
        <v>289800.01</v>
      </c>
      <c r="AC686" s="4">
        <v>296451.93</v>
      </c>
      <c r="AD686" s="4">
        <v>156745.9</v>
      </c>
      <c r="AE686" s="2">
        <v>0</v>
      </c>
      <c r="AF686" s="4">
        <v>6235.7</v>
      </c>
      <c r="AG686" s="2">
        <v>0</v>
      </c>
      <c r="AH686" s="2">
        <v>0</v>
      </c>
      <c r="AI686" s="2">
        <v>0</v>
      </c>
      <c r="AJ686" s="2">
        <v>0</v>
      </c>
      <c r="AK686" s="2">
        <v>0</v>
      </c>
      <c r="AL686" s="2">
        <v>0</v>
      </c>
      <c r="AM686" s="4">
        <v>6676.3</v>
      </c>
      <c r="AN686" s="3">
        <f t="shared" si="44"/>
        <v>1065212.52</v>
      </c>
      <c r="AO686">
        <f t="shared" si="45"/>
        <v>2244023.98</v>
      </c>
      <c r="AP686">
        <f t="shared" si="46"/>
        <v>12912</v>
      </c>
      <c r="AQ686" s="3">
        <f t="shared" si="43"/>
        <v>3322148.5</v>
      </c>
    </row>
    <row r="687" spans="1:43" x14ac:dyDescent="0.25">
      <c r="A687" s="2">
        <v>2</v>
      </c>
      <c r="B687" s="2">
        <v>2019</v>
      </c>
      <c r="C687" s="2">
        <v>1</v>
      </c>
      <c r="D687" s="4">
        <v>163452.56</v>
      </c>
      <c r="E687" s="4">
        <v>736799.64</v>
      </c>
      <c r="F687" s="4">
        <v>686764.64</v>
      </c>
      <c r="G687" s="4">
        <v>1155.97</v>
      </c>
      <c r="H687" s="4">
        <v>8888.4599999999991</v>
      </c>
      <c r="I687" s="2">
        <v>0</v>
      </c>
      <c r="J687" s="2">
        <v>0</v>
      </c>
      <c r="K687" s="4">
        <v>2377.2800000000002</v>
      </c>
      <c r="L687" s="4">
        <v>9447.52</v>
      </c>
      <c r="M687" s="2">
        <v>0</v>
      </c>
      <c r="N687" s="2">
        <v>0</v>
      </c>
      <c r="O687" s="4">
        <v>3753.18</v>
      </c>
      <c r="P687" s="4">
        <v>28927.45</v>
      </c>
      <c r="Q687" s="4">
        <v>58354.53</v>
      </c>
      <c r="R687" s="4">
        <v>26167.33</v>
      </c>
      <c r="S687" s="4">
        <v>1206.71</v>
      </c>
      <c r="T687" s="4">
        <v>1837.95</v>
      </c>
      <c r="U687" s="2">
        <v>0</v>
      </c>
      <c r="V687" s="2">
        <v>166.86</v>
      </c>
      <c r="W687" s="2">
        <v>113.04</v>
      </c>
      <c r="X687" s="2">
        <v>762.01</v>
      </c>
      <c r="Y687" s="4">
        <v>27493.040000000001</v>
      </c>
      <c r="Z687" s="4">
        <v>259284.59</v>
      </c>
      <c r="AA687" s="4">
        <v>336969.64</v>
      </c>
      <c r="AB687" s="4">
        <v>201289.83</v>
      </c>
      <c r="AC687" s="4">
        <v>176249.94</v>
      </c>
      <c r="AD687" s="4">
        <v>228207.28</v>
      </c>
      <c r="AE687" s="2">
        <v>0</v>
      </c>
      <c r="AF687" s="4">
        <v>40766.03</v>
      </c>
      <c r="AG687" s="2">
        <v>0</v>
      </c>
      <c r="AH687" s="4">
        <v>35831.660000000003</v>
      </c>
      <c r="AI687" s="2">
        <v>0</v>
      </c>
      <c r="AJ687" s="2">
        <v>0</v>
      </c>
      <c r="AK687" s="4">
        <v>20777.650000000001</v>
      </c>
      <c r="AL687" s="4">
        <v>11759.21</v>
      </c>
      <c r="AM687" s="2">
        <v>292.55</v>
      </c>
      <c r="AN687" s="3">
        <f t="shared" si="44"/>
        <v>1608886.0699999998</v>
      </c>
      <c r="AO687">
        <f t="shared" si="45"/>
        <v>1350783.3800000001</v>
      </c>
      <c r="AP687">
        <f t="shared" si="46"/>
        <v>109427.09999999999</v>
      </c>
      <c r="AQ687" s="3">
        <f t="shared" si="43"/>
        <v>3069096.5500000003</v>
      </c>
    </row>
    <row r="688" spans="1:43" x14ac:dyDescent="0.25">
      <c r="A688" s="2">
        <v>2</v>
      </c>
      <c r="B688" s="2">
        <v>2019</v>
      </c>
      <c r="C688" s="2">
        <v>2</v>
      </c>
      <c r="D688" s="4">
        <v>166379.22</v>
      </c>
      <c r="E688" s="4">
        <v>774301.16</v>
      </c>
      <c r="F688" s="4">
        <v>718237.41</v>
      </c>
      <c r="G688" s="4">
        <v>1176.6099999999999</v>
      </c>
      <c r="H688" s="4">
        <v>9107.0499999999993</v>
      </c>
      <c r="I688" s="2">
        <v>0</v>
      </c>
      <c r="J688" s="2">
        <v>0</v>
      </c>
      <c r="K688" s="4">
        <v>2550.17</v>
      </c>
      <c r="L688" s="4">
        <v>9855.91</v>
      </c>
      <c r="M688" s="2">
        <v>0</v>
      </c>
      <c r="N688" s="2">
        <v>0</v>
      </c>
      <c r="O688" s="4">
        <v>3253.82</v>
      </c>
      <c r="P688" s="4">
        <v>30980.35</v>
      </c>
      <c r="Q688" s="4">
        <v>61853.46</v>
      </c>
      <c r="R688" s="4">
        <v>29124.83</v>
      </c>
      <c r="S688" s="4">
        <v>27445.13</v>
      </c>
      <c r="T688" s="4">
        <v>1798.44</v>
      </c>
      <c r="U688" s="4">
        <v>1860.46</v>
      </c>
      <c r="V688" s="2">
        <v>163.75</v>
      </c>
      <c r="W688" s="2">
        <v>92.31</v>
      </c>
      <c r="X688" s="2">
        <v>733.09</v>
      </c>
      <c r="Y688" s="4">
        <v>29735.81</v>
      </c>
      <c r="Z688" s="4">
        <v>266514.63</v>
      </c>
      <c r="AA688" s="4">
        <v>355996.77</v>
      </c>
      <c r="AB688" s="4">
        <v>202209.02</v>
      </c>
      <c r="AC688" s="4">
        <v>150400.91</v>
      </c>
      <c r="AD688" s="4">
        <v>265271.09999999998</v>
      </c>
      <c r="AE688" s="4">
        <v>1422.89</v>
      </c>
      <c r="AF688" s="4">
        <v>27634.560000000001</v>
      </c>
      <c r="AG688" s="2">
        <v>0</v>
      </c>
      <c r="AH688" s="4">
        <v>40541.879999999997</v>
      </c>
      <c r="AI688" s="2">
        <v>0</v>
      </c>
      <c r="AJ688" s="2">
        <v>0</v>
      </c>
      <c r="AK688" s="4">
        <v>21388.39</v>
      </c>
      <c r="AL688" s="4">
        <v>15522.22</v>
      </c>
      <c r="AM688" s="2">
        <v>142.55000000000001</v>
      </c>
      <c r="AN688" s="3">
        <f t="shared" si="44"/>
        <v>1681607.53</v>
      </c>
      <c r="AO688">
        <f t="shared" si="45"/>
        <v>1427433.88</v>
      </c>
      <c r="AP688">
        <f t="shared" si="46"/>
        <v>106652.49</v>
      </c>
      <c r="AQ688" s="3">
        <f t="shared" si="43"/>
        <v>3215693.9000000004</v>
      </c>
    </row>
    <row r="689" spans="1:43" x14ac:dyDescent="0.25">
      <c r="A689" s="2">
        <v>2</v>
      </c>
      <c r="B689" s="2">
        <v>2019</v>
      </c>
      <c r="C689" s="2">
        <v>3</v>
      </c>
      <c r="D689" s="4">
        <v>156544.14000000001</v>
      </c>
      <c r="E689" s="4">
        <v>666546.18000000005</v>
      </c>
      <c r="F689" s="4">
        <v>591483.03</v>
      </c>
      <c r="G689" s="4">
        <v>1172.94</v>
      </c>
      <c r="H689" s="4">
        <v>7832.27</v>
      </c>
      <c r="I689" s="2">
        <v>0</v>
      </c>
      <c r="J689" s="2">
        <v>0</v>
      </c>
      <c r="K689" s="4">
        <v>1633.07</v>
      </c>
      <c r="L689" s="4">
        <v>7822.39</v>
      </c>
      <c r="M689" s="2">
        <v>0</v>
      </c>
      <c r="N689" s="2">
        <v>0</v>
      </c>
      <c r="O689" s="4">
        <v>3305.38</v>
      </c>
      <c r="P689" s="4">
        <v>27866.71</v>
      </c>
      <c r="Q689" s="4">
        <v>57612.39</v>
      </c>
      <c r="R689" s="4">
        <v>21683.72</v>
      </c>
      <c r="S689" s="4">
        <v>1992.61</v>
      </c>
      <c r="T689" s="4">
        <v>1457.11</v>
      </c>
      <c r="U689" s="2">
        <v>0</v>
      </c>
      <c r="V689" s="2">
        <v>157.5</v>
      </c>
      <c r="W689" s="2">
        <v>91.37</v>
      </c>
      <c r="X689" s="2">
        <v>743.54</v>
      </c>
      <c r="Y689" s="4">
        <v>26991.919999999998</v>
      </c>
      <c r="Z689" s="4">
        <v>251224.41</v>
      </c>
      <c r="AA689" s="4">
        <v>323939.12</v>
      </c>
      <c r="AB689" s="4">
        <v>185999.72</v>
      </c>
      <c r="AC689" s="4">
        <v>146111.75</v>
      </c>
      <c r="AD689" s="4">
        <v>257332.32</v>
      </c>
      <c r="AE689" s="2">
        <v>0</v>
      </c>
      <c r="AF689" s="4">
        <v>32814.379999999997</v>
      </c>
      <c r="AG689" s="2">
        <v>0</v>
      </c>
      <c r="AH689" s="4">
        <v>43088.52</v>
      </c>
      <c r="AI689" s="2">
        <v>0</v>
      </c>
      <c r="AJ689" s="2">
        <v>0</v>
      </c>
      <c r="AK689" s="4">
        <v>23858.83</v>
      </c>
      <c r="AL689" s="4">
        <v>8463.68</v>
      </c>
      <c r="AM689" s="2">
        <v>142.55000000000001</v>
      </c>
      <c r="AN689" s="3">
        <f t="shared" si="44"/>
        <v>1433034.02</v>
      </c>
      <c r="AO689">
        <f t="shared" si="45"/>
        <v>1306509.57</v>
      </c>
      <c r="AP689">
        <f t="shared" si="46"/>
        <v>108367.96</v>
      </c>
      <c r="AQ689" s="3">
        <f t="shared" si="43"/>
        <v>2847911.55</v>
      </c>
    </row>
    <row r="690" spans="1:43" x14ac:dyDescent="0.25">
      <c r="A690" s="2">
        <v>2</v>
      </c>
      <c r="B690" s="2">
        <v>2019</v>
      </c>
      <c r="C690" s="2">
        <v>4</v>
      </c>
      <c r="D690" s="4">
        <v>155376.25</v>
      </c>
      <c r="E690" s="4">
        <v>648224.47</v>
      </c>
      <c r="F690" s="4">
        <v>573996.9</v>
      </c>
      <c r="G690" s="4">
        <v>1190.97</v>
      </c>
      <c r="H690" s="4">
        <v>7003.85</v>
      </c>
      <c r="I690" s="2">
        <v>0</v>
      </c>
      <c r="J690" s="2">
        <v>0</v>
      </c>
      <c r="K690" s="4">
        <v>1487.56</v>
      </c>
      <c r="L690" s="4">
        <v>6949.49</v>
      </c>
      <c r="M690" s="2">
        <v>0</v>
      </c>
      <c r="N690" s="2">
        <v>0</v>
      </c>
      <c r="O690" s="4">
        <v>3488.06</v>
      </c>
      <c r="P690" s="4">
        <v>27036.48</v>
      </c>
      <c r="Q690" s="4">
        <v>60287.23</v>
      </c>
      <c r="R690" s="4">
        <v>23891.7</v>
      </c>
      <c r="S690" s="4">
        <v>7808.42</v>
      </c>
      <c r="T690" s="4">
        <v>2217.6</v>
      </c>
      <c r="U690" s="2">
        <v>0</v>
      </c>
      <c r="V690" s="2">
        <v>150.13</v>
      </c>
      <c r="W690" s="2">
        <v>96.1</v>
      </c>
      <c r="X690" s="2">
        <v>680.72</v>
      </c>
      <c r="Y690" s="4">
        <v>26347.88</v>
      </c>
      <c r="Z690" s="4">
        <v>245797.42</v>
      </c>
      <c r="AA690" s="4">
        <v>308450.58</v>
      </c>
      <c r="AB690" s="4">
        <v>187277.54</v>
      </c>
      <c r="AC690" s="4">
        <v>122032.81</v>
      </c>
      <c r="AD690" s="4">
        <v>258467.77</v>
      </c>
      <c r="AE690" s="4">
        <v>1025.94</v>
      </c>
      <c r="AF690" s="4">
        <v>28215.03</v>
      </c>
      <c r="AG690" s="2">
        <v>0</v>
      </c>
      <c r="AH690" s="4">
        <v>41262.410000000003</v>
      </c>
      <c r="AI690" s="2">
        <v>0</v>
      </c>
      <c r="AJ690" s="2">
        <v>0</v>
      </c>
      <c r="AK690" s="4">
        <v>22019.78</v>
      </c>
      <c r="AL690" s="4">
        <v>8253.81</v>
      </c>
      <c r="AM690" s="2">
        <v>295.75</v>
      </c>
      <c r="AN690" s="3">
        <f t="shared" si="44"/>
        <v>1394229.4900000002</v>
      </c>
      <c r="AO690">
        <f t="shared" si="45"/>
        <v>1274030.4400000002</v>
      </c>
      <c r="AP690">
        <f t="shared" si="46"/>
        <v>101072.72</v>
      </c>
      <c r="AQ690" s="3">
        <f t="shared" si="43"/>
        <v>2769332.6500000008</v>
      </c>
    </row>
    <row r="691" spans="1:43" x14ac:dyDescent="0.25">
      <c r="A691" s="2">
        <v>2</v>
      </c>
      <c r="B691" s="2">
        <v>2019</v>
      </c>
      <c r="C691" s="2">
        <v>5</v>
      </c>
      <c r="D691" s="4">
        <v>153425.01999999999</v>
      </c>
      <c r="E691" s="4">
        <v>639416.29</v>
      </c>
      <c r="F691" s="4">
        <v>551497.4</v>
      </c>
      <c r="G691" s="4">
        <v>1457.57</v>
      </c>
      <c r="H691" s="4">
        <v>5938.68</v>
      </c>
      <c r="I691" s="2">
        <v>0</v>
      </c>
      <c r="J691" s="2">
        <v>0</v>
      </c>
      <c r="K691" s="4">
        <v>1056.55</v>
      </c>
      <c r="L691" s="4">
        <v>4723.33</v>
      </c>
      <c r="M691" s="2">
        <v>0</v>
      </c>
      <c r="N691" s="2">
        <v>0</v>
      </c>
      <c r="O691" s="4">
        <v>3152.95</v>
      </c>
      <c r="P691" s="4">
        <v>27172.66</v>
      </c>
      <c r="Q691" s="4">
        <v>55856.1</v>
      </c>
      <c r="R691" s="4">
        <v>23649.62</v>
      </c>
      <c r="S691" s="4">
        <v>11072.58</v>
      </c>
      <c r="T691" s="2">
        <v>0</v>
      </c>
      <c r="U691" s="2">
        <v>0</v>
      </c>
      <c r="V691" s="2">
        <v>153.09</v>
      </c>
      <c r="W691" s="2">
        <v>98.2</v>
      </c>
      <c r="X691" s="2">
        <v>740.56</v>
      </c>
      <c r="Y691" s="4">
        <v>26428.880000000001</v>
      </c>
      <c r="Z691" s="4">
        <v>238795.35</v>
      </c>
      <c r="AA691" s="4">
        <v>295401.59999999998</v>
      </c>
      <c r="AB691" s="4">
        <v>173913</v>
      </c>
      <c r="AC691" s="4">
        <v>122918.9</v>
      </c>
      <c r="AD691" s="4">
        <v>252473.19</v>
      </c>
      <c r="AE691" s="2">
        <v>0</v>
      </c>
      <c r="AF691" s="4">
        <v>26497.59</v>
      </c>
      <c r="AG691" s="2">
        <v>0</v>
      </c>
      <c r="AH691" s="4">
        <v>41431.699999999997</v>
      </c>
      <c r="AI691" s="2">
        <v>0</v>
      </c>
      <c r="AJ691" s="2">
        <v>0</v>
      </c>
      <c r="AK691" s="4">
        <v>23097.16</v>
      </c>
      <c r="AL691" s="4">
        <v>7160.4</v>
      </c>
      <c r="AM691" s="2">
        <v>-10.65</v>
      </c>
      <c r="AN691" s="3">
        <f t="shared" si="44"/>
        <v>1357514.84</v>
      </c>
      <c r="AO691">
        <f t="shared" si="45"/>
        <v>1231826.68</v>
      </c>
      <c r="AP691">
        <f t="shared" si="46"/>
        <v>98176.2</v>
      </c>
      <c r="AQ691" s="3">
        <f t="shared" si="43"/>
        <v>2687517.72</v>
      </c>
    </row>
    <row r="692" spans="1:43" x14ac:dyDescent="0.25">
      <c r="A692" s="2">
        <v>2</v>
      </c>
      <c r="B692" s="2">
        <v>2019</v>
      </c>
      <c r="C692" s="2">
        <v>6</v>
      </c>
      <c r="D692" s="4">
        <v>149849.96</v>
      </c>
      <c r="E692" s="4">
        <v>618994.11</v>
      </c>
      <c r="F692" s="4">
        <v>528611.61</v>
      </c>
      <c r="G692" s="4">
        <v>1304.3800000000001</v>
      </c>
      <c r="H692" s="4">
        <v>4759.4399999999996</v>
      </c>
      <c r="I692" s="2">
        <v>0</v>
      </c>
      <c r="J692" s="2">
        <v>0</v>
      </c>
      <c r="K692" s="2">
        <v>664.46</v>
      </c>
      <c r="L692" s="4">
        <v>3237.67</v>
      </c>
      <c r="M692" s="2">
        <v>0</v>
      </c>
      <c r="N692" s="2">
        <v>0</v>
      </c>
      <c r="O692" s="4">
        <v>3226.01</v>
      </c>
      <c r="P692" s="4">
        <v>26277.93</v>
      </c>
      <c r="Q692" s="4">
        <v>54229.57</v>
      </c>
      <c r="R692" s="4">
        <v>24639.18</v>
      </c>
      <c r="S692" s="4">
        <v>-31271.69</v>
      </c>
      <c r="T692" s="2">
        <v>0</v>
      </c>
      <c r="U692" s="2">
        <v>0</v>
      </c>
      <c r="V692" s="2">
        <v>153.4</v>
      </c>
      <c r="W692" s="2">
        <v>96.77</v>
      </c>
      <c r="X692" s="2">
        <v>758.16</v>
      </c>
      <c r="Y692" s="4">
        <v>24369.53</v>
      </c>
      <c r="Z692" s="4">
        <v>236451.97</v>
      </c>
      <c r="AA692" s="4">
        <v>276575.13</v>
      </c>
      <c r="AB692" s="4">
        <v>145676.98000000001</v>
      </c>
      <c r="AC692" s="4">
        <v>119854.61</v>
      </c>
      <c r="AD692" s="4">
        <v>242816.31</v>
      </c>
      <c r="AE692" s="2">
        <v>0</v>
      </c>
      <c r="AF692" s="4">
        <v>23878.25</v>
      </c>
      <c r="AG692" s="2">
        <v>0</v>
      </c>
      <c r="AH692" s="4">
        <v>37907.410000000003</v>
      </c>
      <c r="AI692" s="2">
        <v>0</v>
      </c>
      <c r="AJ692" s="2">
        <v>0</v>
      </c>
      <c r="AK692" s="4">
        <v>21977.26</v>
      </c>
      <c r="AL692" s="4">
        <v>6542.59</v>
      </c>
      <c r="AM692" s="2">
        <v>142.55000000000001</v>
      </c>
      <c r="AN692" s="3">
        <f t="shared" si="44"/>
        <v>1307421.6299999997</v>
      </c>
      <c r="AO692">
        <f t="shared" si="45"/>
        <v>1123853.8599999999</v>
      </c>
      <c r="AP692">
        <f t="shared" si="46"/>
        <v>90448.06</v>
      </c>
      <c r="AQ692" s="3">
        <f t="shared" si="43"/>
        <v>2521723.5499999993</v>
      </c>
    </row>
    <row r="693" spans="1:43" x14ac:dyDescent="0.25">
      <c r="A693" s="2">
        <v>2</v>
      </c>
      <c r="B693" s="2">
        <v>2019</v>
      </c>
      <c r="C693" s="2">
        <v>7</v>
      </c>
      <c r="D693" s="4">
        <v>157552.74</v>
      </c>
      <c r="E693" s="4">
        <v>632639.44999999995</v>
      </c>
      <c r="F693" s="4">
        <v>481911.57</v>
      </c>
      <c r="G693" s="4">
        <v>1152.6199999999999</v>
      </c>
      <c r="H693" s="4">
        <v>4845.8599999999997</v>
      </c>
      <c r="I693" s="2">
        <v>0</v>
      </c>
      <c r="J693" s="2">
        <v>0</v>
      </c>
      <c r="K693" s="2">
        <v>675.49</v>
      </c>
      <c r="L693" s="4">
        <v>2580.27</v>
      </c>
      <c r="M693" s="2">
        <v>0</v>
      </c>
      <c r="N693" s="2">
        <v>0</v>
      </c>
      <c r="O693" s="4">
        <v>3149.37</v>
      </c>
      <c r="P693" s="4">
        <v>24873.19</v>
      </c>
      <c r="Q693" s="4">
        <v>50431.51</v>
      </c>
      <c r="R693" s="4">
        <v>24231.57</v>
      </c>
      <c r="S693" s="4">
        <v>24485.119999999999</v>
      </c>
      <c r="T693" s="2">
        <v>0</v>
      </c>
      <c r="U693" s="4">
        <v>5671.39</v>
      </c>
      <c r="V693" s="2">
        <v>155.11000000000001</v>
      </c>
      <c r="W693" s="2">
        <v>99.44</v>
      </c>
      <c r="X693" s="2">
        <v>735.13</v>
      </c>
      <c r="Y693" s="4">
        <v>21986.53</v>
      </c>
      <c r="Z693" s="4">
        <v>228404.63</v>
      </c>
      <c r="AA693" s="4">
        <v>262644.21999999997</v>
      </c>
      <c r="AB693" s="4">
        <v>159891.97</v>
      </c>
      <c r="AC693" s="4">
        <v>165982.24</v>
      </c>
      <c r="AD693" s="4">
        <v>236593.57</v>
      </c>
      <c r="AE693" s="2">
        <v>0</v>
      </c>
      <c r="AF693" s="4">
        <v>25137.39</v>
      </c>
      <c r="AG693" s="2">
        <v>0</v>
      </c>
      <c r="AH693" s="4">
        <v>38510.660000000003</v>
      </c>
      <c r="AI693" s="2">
        <v>0</v>
      </c>
      <c r="AJ693" s="2">
        <v>0</v>
      </c>
      <c r="AK693" s="4">
        <v>22212.29</v>
      </c>
      <c r="AL693" s="4">
        <v>6222.58</v>
      </c>
      <c r="AM693" s="2">
        <v>142.55000000000001</v>
      </c>
      <c r="AN693" s="3">
        <f t="shared" si="44"/>
        <v>1281358.0000000002</v>
      </c>
      <c r="AO693">
        <f t="shared" si="45"/>
        <v>1209334.99</v>
      </c>
      <c r="AP693">
        <f t="shared" si="46"/>
        <v>92225.47</v>
      </c>
      <c r="AQ693" s="3">
        <f t="shared" si="43"/>
        <v>2582918.4600000004</v>
      </c>
    </row>
    <row r="694" spans="1:43" x14ac:dyDescent="0.25">
      <c r="A694" s="2">
        <v>2</v>
      </c>
      <c r="B694" s="2">
        <v>2019</v>
      </c>
      <c r="C694" s="2">
        <v>8</v>
      </c>
      <c r="D694" s="4">
        <v>157569.59</v>
      </c>
      <c r="E694" s="4">
        <v>631004.75</v>
      </c>
      <c r="F694" s="4">
        <v>485206.91</v>
      </c>
      <c r="G694" s="4">
        <v>1248.96</v>
      </c>
      <c r="H694" s="4">
        <v>4621.12</v>
      </c>
      <c r="I694" s="2">
        <v>0</v>
      </c>
      <c r="J694" s="2">
        <v>0</v>
      </c>
      <c r="K694" s="2">
        <v>695.41</v>
      </c>
      <c r="L694" s="4">
        <v>2790.76</v>
      </c>
      <c r="M694" s="2">
        <v>0</v>
      </c>
      <c r="N694" s="2">
        <v>0</v>
      </c>
      <c r="O694" s="4">
        <v>3189.47</v>
      </c>
      <c r="P694" s="4">
        <v>23824.67</v>
      </c>
      <c r="Q694" s="4">
        <v>51190.22</v>
      </c>
      <c r="R694" s="4">
        <v>24530.69</v>
      </c>
      <c r="S694" s="4">
        <v>20182.400000000001</v>
      </c>
      <c r="T694" s="2">
        <v>0</v>
      </c>
      <c r="U694" s="2">
        <v>0</v>
      </c>
      <c r="V694" s="2">
        <v>155.41999999999999</v>
      </c>
      <c r="W694" s="2">
        <v>82.94</v>
      </c>
      <c r="X694" s="2">
        <v>748.7</v>
      </c>
      <c r="Y694" s="4">
        <v>25312.6</v>
      </c>
      <c r="Z694" s="4">
        <v>222905.5</v>
      </c>
      <c r="AA694" s="4">
        <v>263970.48</v>
      </c>
      <c r="AB694" s="4">
        <v>148014.12</v>
      </c>
      <c r="AC694" s="4">
        <v>174184.55</v>
      </c>
      <c r="AD694" s="4">
        <v>231907.65</v>
      </c>
      <c r="AE694" s="2">
        <v>0</v>
      </c>
      <c r="AF694" s="4">
        <v>24793.17</v>
      </c>
      <c r="AG694" s="2">
        <v>0</v>
      </c>
      <c r="AH694" s="4">
        <v>38470.699999999997</v>
      </c>
      <c r="AI694" s="2">
        <v>0</v>
      </c>
      <c r="AJ694" s="2">
        <v>0</v>
      </c>
      <c r="AK694" s="4">
        <v>20377.349999999999</v>
      </c>
      <c r="AL694" s="4">
        <v>5517.07</v>
      </c>
      <c r="AM694" s="2">
        <v>142.55000000000001</v>
      </c>
      <c r="AN694" s="3">
        <f t="shared" si="44"/>
        <v>1283137.5</v>
      </c>
      <c r="AO694">
        <f t="shared" si="45"/>
        <v>1190199.4099999999</v>
      </c>
      <c r="AP694">
        <f t="shared" si="46"/>
        <v>89300.840000000011</v>
      </c>
      <c r="AQ694" s="3">
        <f t="shared" si="43"/>
        <v>2562637.75</v>
      </c>
    </row>
    <row r="695" spans="1:43" x14ac:dyDescent="0.25">
      <c r="A695" s="2">
        <v>2</v>
      </c>
      <c r="B695" s="2">
        <v>2019</v>
      </c>
      <c r="C695" s="2">
        <v>9</v>
      </c>
      <c r="D695" s="4">
        <v>158885.60999999999</v>
      </c>
      <c r="E695" s="4">
        <v>639125.25</v>
      </c>
      <c r="F695" s="4">
        <v>494231.69</v>
      </c>
      <c r="G695" s="4">
        <v>1198.83</v>
      </c>
      <c r="H695" s="4">
        <v>4923.3</v>
      </c>
      <c r="I695" s="2">
        <v>0</v>
      </c>
      <c r="J695" s="2">
        <v>0</v>
      </c>
      <c r="K695" s="2">
        <v>672.44</v>
      </c>
      <c r="L695" s="4">
        <v>2669.56</v>
      </c>
      <c r="M695" s="2">
        <v>0</v>
      </c>
      <c r="N695" s="2">
        <v>0</v>
      </c>
      <c r="O695" s="4">
        <v>3881.28</v>
      </c>
      <c r="P695" s="4">
        <v>24607.65</v>
      </c>
      <c r="Q695" s="4">
        <v>54099.79</v>
      </c>
      <c r="R695" s="4">
        <v>25715.279999999999</v>
      </c>
      <c r="S695" s="4">
        <v>-1158.72</v>
      </c>
      <c r="T695" s="2">
        <v>0</v>
      </c>
      <c r="U695" s="2">
        <v>0</v>
      </c>
      <c r="V695" s="2">
        <v>166.14</v>
      </c>
      <c r="W695" s="2">
        <v>57.88</v>
      </c>
      <c r="X695" s="4">
        <v>1221.28</v>
      </c>
      <c r="Y695" s="4">
        <v>24298.69</v>
      </c>
      <c r="Z695" s="4">
        <v>231445.44</v>
      </c>
      <c r="AA695" s="4">
        <v>272733.88</v>
      </c>
      <c r="AB695" s="4">
        <v>163908.26</v>
      </c>
      <c r="AC695" s="4">
        <v>165320.48000000001</v>
      </c>
      <c r="AD695" s="4">
        <v>255047.19</v>
      </c>
      <c r="AE695" s="2">
        <v>0</v>
      </c>
      <c r="AF695" s="4">
        <v>23951.74</v>
      </c>
      <c r="AG695" s="2">
        <v>0</v>
      </c>
      <c r="AH695" s="4">
        <v>39920.9</v>
      </c>
      <c r="AI695" s="2">
        <v>0</v>
      </c>
      <c r="AJ695" s="2">
        <v>0</v>
      </c>
      <c r="AK695" s="4">
        <v>21516.5</v>
      </c>
      <c r="AL695" s="4">
        <v>10492</v>
      </c>
      <c r="AM695" s="2">
        <v>277.12</v>
      </c>
      <c r="AN695" s="3">
        <f t="shared" si="44"/>
        <v>1301706.6800000002</v>
      </c>
      <c r="AO695">
        <f t="shared" si="45"/>
        <v>1221344.52</v>
      </c>
      <c r="AP695">
        <f t="shared" si="46"/>
        <v>96158.26</v>
      </c>
      <c r="AQ695" s="3">
        <f t="shared" si="43"/>
        <v>2619209.46</v>
      </c>
    </row>
    <row r="696" spans="1:43" x14ac:dyDescent="0.25">
      <c r="A696" s="2">
        <v>2</v>
      </c>
      <c r="B696" s="2">
        <v>2019</v>
      </c>
      <c r="C696" s="2">
        <v>10</v>
      </c>
      <c r="D696" s="4">
        <v>158357.10999999999</v>
      </c>
      <c r="E696" s="4">
        <v>635215.27</v>
      </c>
      <c r="F696" s="4">
        <v>496793.3</v>
      </c>
      <c r="G696" s="4">
        <v>1173.5999999999999</v>
      </c>
      <c r="H696" s="4">
        <v>5165.9799999999996</v>
      </c>
      <c r="I696" s="2">
        <v>0</v>
      </c>
      <c r="J696" s="2">
        <v>0</v>
      </c>
      <c r="K696" s="2">
        <v>661.9</v>
      </c>
      <c r="L696" s="4">
        <v>2899.49</v>
      </c>
      <c r="M696" s="2">
        <v>0</v>
      </c>
      <c r="N696" s="2">
        <v>0</v>
      </c>
      <c r="O696" s="4">
        <v>3695.06</v>
      </c>
      <c r="P696" s="4">
        <v>22404.45</v>
      </c>
      <c r="Q696" s="4">
        <v>52007.44</v>
      </c>
      <c r="R696" s="4">
        <v>25622.27</v>
      </c>
      <c r="S696" s="4">
        <v>3786.97</v>
      </c>
      <c r="T696" s="2">
        <v>0</v>
      </c>
      <c r="U696" s="2">
        <v>0</v>
      </c>
      <c r="V696" s="2">
        <v>111.3</v>
      </c>
      <c r="W696" s="2">
        <v>148.78</v>
      </c>
      <c r="X696" s="2">
        <v>593.34</v>
      </c>
      <c r="Y696" s="4">
        <v>28611.47</v>
      </c>
      <c r="Z696" s="4">
        <v>225644.1</v>
      </c>
      <c r="AA696" s="4">
        <v>261711.53</v>
      </c>
      <c r="AB696" s="4">
        <v>158803.03</v>
      </c>
      <c r="AC696" s="4">
        <v>127925.87</v>
      </c>
      <c r="AD696" s="4">
        <v>218743.65</v>
      </c>
      <c r="AE696" s="2">
        <v>0</v>
      </c>
      <c r="AF696" s="4">
        <v>25561.43</v>
      </c>
      <c r="AG696" s="2">
        <v>0</v>
      </c>
      <c r="AH696" s="4">
        <v>42838.65</v>
      </c>
      <c r="AI696" s="2">
        <v>0</v>
      </c>
      <c r="AJ696" s="2">
        <v>0</v>
      </c>
      <c r="AK696" s="4">
        <v>21426.2</v>
      </c>
      <c r="AL696" s="4">
        <v>6351.6</v>
      </c>
      <c r="AM696" s="2">
        <v>7.98</v>
      </c>
      <c r="AN696" s="3">
        <f t="shared" si="44"/>
        <v>1300266.6499999999</v>
      </c>
      <c r="AO696">
        <f t="shared" si="45"/>
        <v>1129809.26</v>
      </c>
      <c r="AP696">
        <f t="shared" si="46"/>
        <v>96185.86</v>
      </c>
      <c r="AQ696" s="3">
        <f t="shared" si="43"/>
        <v>2526261.77</v>
      </c>
    </row>
    <row r="697" spans="1:43" x14ac:dyDescent="0.25">
      <c r="A697" s="2">
        <v>2</v>
      </c>
      <c r="B697" s="2">
        <v>2019</v>
      </c>
      <c r="C697" s="2">
        <v>11</v>
      </c>
      <c r="D697" s="4">
        <v>160201.82</v>
      </c>
      <c r="E697" s="4">
        <v>649313.46</v>
      </c>
      <c r="F697" s="4">
        <v>520354.75</v>
      </c>
      <c r="G697" s="4">
        <v>1178.07</v>
      </c>
      <c r="H697" s="4">
        <v>6698.73</v>
      </c>
      <c r="I697" s="2">
        <v>0</v>
      </c>
      <c r="J697" s="2">
        <v>0</v>
      </c>
      <c r="K697" s="4">
        <v>1044.07</v>
      </c>
      <c r="L697" s="4">
        <v>4394.04</v>
      </c>
      <c r="M697" s="2">
        <v>0</v>
      </c>
      <c r="N697" s="2">
        <v>0</v>
      </c>
      <c r="O697" s="4">
        <v>3562.42</v>
      </c>
      <c r="P697" s="4">
        <v>24870.12</v>
      </c>
      <c r="Q697" s="4">
        <v>55281.73</v>
      </c>
      <c r="R697" s="4">
        <v>29260.9</v>
      </c>
      <c r="S697" s="4">
        <v>4040.04</v>
      </c>
      <c r="T697" s="2">
        <v>0</v>
      </c>
      <c r="U697" s="2">
        <v>0</v>
      </c>
      <c r="V697" s="2">
        <v>101.86</v>
      </c>
      <c r="W697" s="2">
        <v>129.5</v>
      </c>
      <c r="X697" s="2">
        <v>753.2</v>
      </c>
      <c r="Y697" s="4">
        <v>28820.95</v>
      </c>
      <c r="Z697" s="4">
        <v>237304.16</v>
      </c>
      <c r="AA697" s="4">
        <v>284690.34000000003</v>
      </c>
      <c r="AB697" s="4">
        <v>170324.08</v>
      </c>
      <c r="AC697" s="4">
        <v>151280.41</v>
      </c>
      <c r="AD697" s="4">
        <v>281022.7</v>
      </c>
      <c r="AE697" s="2">
        <v>0</v>
      </c>
      <c r="AF697" s="4">
        <v>47508.7</v>
      </c>
      <c r="AG697" s="2">
        <v>0</v>
      </c>
      <c r="AH697" s="4">
        <v>38843.43</v>
      </c>
      <c r="AI697" s="2">
        <v>0</v>
      </c>
      <c r="AJ697" s="2">
        <v>0</v>
      </c>
      <c r="AK697" s="4">
        <v>21248.46</v>
      </c>
      <c r="AL697" s="4">
        <v>7616.95</v>
      </c>
      <c r="AM697" s="2">
        <v>142.55000000000001</v>
      </c>
      <c r="AN697" s="3">
        <f t="shared" si="44"/>
        <v>1343184.9400000002</v>
      </c>
      <c r="AO697">
        <f t="shared" si="45"/>
        <v>1271442.4099999999</v>
      </c>
      <c r="AP697">
        <f t="shared" si="46"/>
        <v>115360.09</v>
      </c>
      <c r="AQ697" s="3">
        <f t="shared" si="43"/>
        <v>2729987.44</v>
      </c>
    </row>
    <row r="698" spans="1:43" x14ac:dyDescent="0.25">
      <c r="A698" s="2">
        <v>2</v>
      </c>
      <c r="B698" s="2">
        <v>2019</v>
      </c>
      <c r="C698" s="2">
        <v>12</v>
      </c>
      <c r="D698" s="4">
        <v>168443.99</v>
      </c>
      <c r="E698" s="4">
        <v>711759.26</v>
      </c>
      <c r="F698" s="4">
        <v>611403.31000000006</v>
      </c>
      <c r="G698" s="4">
        <v>1192.28</v>
      </c>
      <c r="H698" s="4">
        <v>8805.61</v>
      </c>
      <c r="I698" s="2">
        <v>0</v>
      </c>
      <c r="J698" s="4">
        <v>1213.6600000000001</v>
      </c>
      <c r="K698" s="4">
        <v>1992.91</v>
      </c>
      <c r="L698" s="4">
        <v>7375.37</v>
      </c>
      <c r="M698" s="2">
        <v>0</v>
      </c>
      <c r="N698" s="2">
        <v>0</v>
      </c>
      <c r="O698" s="4">
        <v>4218.66</v>
      </c>
      <c r="P698" s="4">
        <v>26947.94</v>
      </c>
      <c r="Q698" s="4">
        <v>63022.45</v>
      </c>
      <c r="R698" s="4">
        <v>30185.74</v>
      </c>
      <c r="S698" s="4">
        <v>6923.54</v>
      </c>
      <c r="T698" s="2">
        <v>118.79</v>
      </c>
      <c r="U698" s="2">
        <v>0</v>
      </c>
      <c r="V698" s="2">
        <v>118.88</v>
      </c>
      <c r="W698" s="2">
        <v>106.62</v>
      </c>
      <c r="X698" s="2">
        <v>729.95</v>
      </c>
      <c r="Y698" s="4">
        <v>32838.67</v>
      </c>
      <c r="Z698" s="4">
        <v>255774.34</v>
      </c>
      <c r="AA698" s="4">
        <v>323948.71999999997</v>
      </c>
      <c r="AB698" s="4">
        <v>184123.48</v>
      </c>
      <c r="AC698" s="4">
        <v>180442.67</v>
      </c>
      <c r="AD698" s="4">
        <v>250232.01</v>
      </c>
      <c r="AE698" s="2">
        <v>0</v>
      </c>
      <c r="AF698" s="4">
        <v>32747.49</v>
      </c>
      <c r="AG698" s="2">
        <v>0</v>
      </c>
      <c r="AH698" s="4">
        <v>41524.050000000003</v>
      </c>
      <c r="AI698" s="2">
        <v>0</v>
      </c>
      <c r="AJ698" s="2">
        <v>0</v>
      </c>
      <c r="AK698" s="4">
        <v>20688.22</v>
      </c>
      <c r="AL698" s="4">
        <v>34540.94</v>
      </c>
      <c r="AM698" s="2">
        <v>390.77</v>
      </c>
      <c r="AN698" s="3">
        <f t="shared" si="44"/>
        <v>1512186.3900000001</v>
      </c>
      <c r="AO698">
        <f t="shared" si="45"/>
        <v>1359732.46</v>
      </c>
      <c r="AP698">
        <f t="shared" si="46"/>
        <v>129891.47000000002</v>
      </c>
      <c r="AQ698" s="3">
        <f t="shared" si="43"/>
        <v>3001810.3200000003</v>
      </c>
    </row>
    <row r="699" spans="1:43" x14ac:dyDescent="0.25">
      <c r="A699" s="2">
        <v>3</v>
      </c>
      <c r="B699" s="2">
        <v>2019</v>
      </c>
      <c r="C699" s="2">
        <v>1</v>
      </c>
      <c r="D699" s="4">
        <v>112684.87</v>
      </c>
      <c r="E699" s="4">
        <v>193016.32000000001</v>
      </c>
      <c r="F699" s="4">
        <v>90942.24</v>
      </c>
      <c r="G699" s="2">
        <v>618.73</v>
      </c>
      <c r="H699" s="4">
        <v>4265.95</v>
      </c>
      <c r="I699" s="2">
        <v>0</v>
      </c>
      <c r="J699" s="2">
        <v>0</v>
      </c>
      <c r="K699" s="4">
        <v>7428.96</v>
      </c>
      <c r="L699" s="4">
        <v>1697.34</v>
      </c>
      <c r="M699" s="2">
        <v>0</v>
      </c>
      <c r="N699" s="2">
        <v>0</v>
      </c>
      <c r="O699" s="4">
        <v>1723.48</v>
      </c>
      <c r="P699" s="4">
        <v>31558.12</v>
      </c>
      <c r="Q699" s="4">
        <v>25595.19</v>
      </c>
      <c r="R699" s="4">
        <v>15212.79</v>
      </c>
      <c r="S699" s="2">
        <v>749.65</v>
      </c>
      <c r="T699" s="2">
        <v>0</v>
      </c>
      <c r="U699" s="2">
        <v>0</v>
      </c>
      <c r="V699" s="2">
        <v>0</v>
      </c>
      <c r="W699" s="2">
        <v>111.52</v>
      </c>
      <c r="X699" s="2">
        <v>485.18</v>
      </c>
      <c r="Y699" s="4">
        <v>17927.59</v>
      </c>
      <c r="Z699" s="4">
        <v>128259.57</v>
      </c>
      <c r="AA699" s="4">
        <v>151211.21</v>
      </c>
      <c r="AB699" s="4">
        <v>103682.78</v>
      </c>
      <c r="AC699" s="4">
        <v>48264.24</v>
      </c>
      <c r="AD699" s="4">
        <v>53233.53</v>
      </c>
      <c r="AE699" s="2">
        <v>0</v>
      </c>
      <c r="AF699" s="4">
        <v>9074.0499999999993</v>
      </c>
      <c r="AG699" s="2">
        <v>0</v>
      </c>
      <c r="AH699" s="2">
        <v>0</v>
      </c>
      <c r="AI699" s="2">
        <v>0</v>
      </c>
      <c r="AJ699" s="2">
        <v>0</v>
      </c>
      <c r="AK699" s="2">
        <v>0</v>
      </c>
      <c r="AL699" s="2">
        <v>8.8699999999999992</v>
      </c>
      <c r="AM699" s="2">
        <v>0</v>
      </c>
      <c r="AN699" s="3">
        <f t="shared" si="44"/>
        <v>410654.41000000003</v>
      </c>
      <c r="AO699">
        <f t="shared" si="45"/>
        <v>578014.85</v>
      </c>
      <c r="AP699">
        <f t="shared" si="46"/>
        <v>9082.92</v>
      </c>
      <c r="AQ699" s="3">
        <f t="shared" si="43"/>
        <v>997752.18</v>
      </c>
    </row>
    <row r="700" spans="1:43" x14ac:dyDescent="0.25">
      <c r="A700" s="2">
        <v>3</v>
      </c>
      <c r="B700" s="2">
        <v>2019</v>
      </c>
      <c r="C700" s="2">
        <v>2</v>
      </c>
      <c r="D700" s="4">
        <v>111644.93</v>
      </c>
      <c r="E700" s="4">
        <v>194301.11</v>
      </c>
      <c r="F700" s="4">
        <v>89915.59</v>
      </c>
      <c r="G700" s="2">
        <v>672.05</v>
      </c>
      <c r="H700" s="4">
        <v>3873.84</v>
      </c>
      <c r="I700" s="2">
        <v>0</v>
      </c>
      <c r="J700" s="2">
        <v>0</v>
      </c>
      <c r="K700" s="4">
        <v>8277.89</v>
      </c>
      <c r="L700" s="4">
        <v>1939.11</v>
      </c>
      <c r="M700" s="2">
        <v>0</v>
      </c>
      <c r="N700" s="2">
        <v>0</v>
      </c>
      <c r="O700" s="4">
        <v>1696.26</v>
      </c>
      <c r="P700" s="4">
        <v>35067.480000000003</v>
      </c>
      <c r="Q700" s="4">
        <v>26022.89</v>
      </c>
      <c r="R700" s="4">
        <v>13581.05</v>
      </c>
      <c r="S700" s="4">
        <v>1229.3599999999999</v>
      </c>
      <c r="T700" s="2">
        <v>0</v>
      </c>
      <c r="U700" s="2">
        <v>0</v>
      </c>
      <c r="V700" s="2">
        <v>0</v>
      </c>
      <c r="W700" s="2">
        <v>161.51</v>
      </c>
      <c r="X700" s="2">
        <v>522.6</v>
      </c>
      <c r="Y700" s="4">
        <v>18836.89</v>
      </c>
      <c r="Z700" s="4">
        <v>130979.34</v>
      </c>
      <c r="AA700" s="4">
        <v>157034.20000000001</v>
      </c>
      <c r="AB700" s="4">
        <v>102515.65</v>
      </c>
      <c r="AC700" s="4">
        <v>51447.71</v>
      </c>
      <c r="AD700" s="4">
        <v>45145.64</v>
      </c>
      <c r="AE700" s="2">
        <v>0</v>
      </c>
      <c r="AF700" s="4">
        <v>7481.18</v>
      </c>
      <c r="AG700" s="2">
        <v>0</v>
      </c>
      <c r="AH700" s="2">
        <v>0</v>
      </c>
      <c r="AI700" s="2">
        <v>0</v>
      </c>
      <c r="AJ700" s="2">
        <v>0</v>
      </c>
      <c r="AK700" s="2">
        <v>0</v>
      </c>
      <c r="AL700" s="2">
        <v>78.23</v>
      </c>
      <c r="AM700" s="2">
        <v>0</v>
      </c>
      <c r="AN700" s="3">
        <f t="shared" si="44"/>
        <v>410624.52</v>
      </c>
      <c r="AO700">
        <f t="shared" si="45"/>
        <v>584240.57999999996</v>
      </c>
      <c r="AP700">
        <f t="shared" si="46"/>
        <v>7559.41</v>
      </c>
      <c r="AQ700" s="3">
        <f t="shared" si="43"/>
        <v>1002424.51</v>
      </c>
    </row>
    <row r="701" spans="1:43" x14ac:dyDescent="0.25">
      <c r="A701" s="2">
        <v>3</v>
      </c>
      <c r="B701" s="2">
        <v>2019</v>
      </c>
      <c r="C701" s="2">
        <v>3</v>
      </c>
      <c r="D701" s="4">
        <v>107606.65</v>
      </c>
      <c r="E701" s="4">
        <v>175184.32</v>
      </c>
      <c r="F701" s="4">
        <v>78696.09</v>
      </c>
      <c r="G701" s="2">
        <v>799.15</v>
      </c>
      <c r="H701" s="4">
        <v>3272.94</v>
      </c>
      <c r="I701" s="2">
        <v>0</v>
      </c>
      <c r="J701" s="2">
        <v>0</v>
      </c>
      <c r="K701" s="4">
        <v>5351.7</v>
      </c>
      <c r="L701" s="4">
        <v>1283.3599999999999</v>
      </c>
      <c r="M701" s="2">
        <v>0</v>
      </c>
      <c r="N701" s="2">
        <v>0</v>
      </c>
      <c r="O701" s="4">
        <v>1743.56</v>
      </c>
      <c r="P701" s="4">
        <v>31386.69</v>
      </c>
      <c r="Q701" s="4">
        <v>23754.27</v>
      </c>
      <c r="R701" s="4">
        <v>13241.47</v>
      </c>
      <c r="S701" s="4">
        <v>1114.74</v>
      </c>
      <c r="T701" s="4">
        <v>1216.74</v>
      </c>
      <c r="U701" s="2">
        <v>575.96</v>
      </c>
      <c r="V701" s="2">
        <v>0</v>
      </c>
      <c r="W701" s="2">
        <v>160.32</v>
      </c>
      <c r="X701" s="2">
        <v>516.66</v>
      </c>
      <c r="Y701" s="4">
        <v>15777.6</v>
      </c>
      <c r="Z701" s="4">
        <v>119167.71</v>
      </c>
      <c r="AA701" s="4">
        <v>145116.82</v>
      </c>
      <c r="AB701" s="4">
        <v>98857.16</v>
      </c>
      <c r="AC701" s="4">
        <v>51920.68</v>
      </c>
      <c r="AD701" s="4">
        <v>49355.05</v>
      </c>
      <c r="AE701" s="2">
        <v>0</v>
      </c>
      <c r="AF701" s="4">
        <v>8650.17</v>
      </c>
      <c r="AG701" s="2">
        <v>0</v>
      </c>
      <c r="AH701" s="2">
        <v>0</v>
      </c>
      <c r="AI701" s="2">
        <v>0</v>
      </c>
      <c r="AJ701" s="2">
        <v>0</v>
      </c>
      <c r="AK701" s="2">
        <v>0</v>
      </c>
      <c r="AL701" s="2">
        <v>88.56</v>
      </c>
      <c r="AM701" s="2">
        <v>0</v>
      </c>
      <c r="AN701" s="3">
        <f t="shared" si="44"/>
        <v>372194.20999999996</v>
      </c>
      <c r="AO701">
        <f t="shared" si="45"/>
        <v>553905.43000000005</v>
      </c>
      <c r="AP701">
        <f t="shared" si="46"/>
        <v>8738.73</v>
      </c>
      <c r="AQ701" s="3">
        <f t="shared" si="43"/>
        <v>934838.37</v>
      </c>
    </row>
    <row r="702" spans="1:43" x14ac:dyDescent="0.25">
      <c r="A702" s="2">
        <v>3</v>
      </c>
      <c r="B702" s="2">
        <v>2019</v>
      </c>
      <c r="C702" s="2">
        <v>4</v>
      </c>
      <c r="D702" s="4">
        <v>106675.97</v>
      </c>
      <c r="E702" s="4">
        <v>171543.41</v>
      </c>
      <c r="F702" s="4">
        <v>77474.33</v>
      </c>
      <c r="G702" s="2">
        <v>628.07000000000005</v>
      </c>
      <c r="H702" s="4">
        <v>3071.57</v>
      </c>
      <c r="I702" s="2">
        <v>0</v>
      </c>
      <c r="J702" s="2">
        <v>0</v>
      </c>
      <c r="K702" s="4">
        <v>5527.15</v>
      </c>
      <c r="L702" s="4">
        <v>1258.4000000000001</v>
      </c>
      <c r="M702" s="2">
        <v>0</v>
      </c>
      <c r="N702" s="2">
        <v>0</v>
      </c>
      <c r="O702" s="4">
        <v>1729.52</v>
      </c>
      <c r="P702" s="4">
        <v>29078.43</v>
      </c>
      <c r="Q702" s="4">
        <v>22157.02</v>
      </c>
      <c r="R702" s="4">
        <v>12373.05</v>
      </c>
      <c r="S702" s="2">
        <v>992.12</v>
      </c>
      <c r="T702" s="2">
        <v>934.59</v>
      </c>
      <c r="U702" s="2">
        <v>669.97</v>
      </c>
      <c r="V702" s="2">
        <v>0</v>
      </c>
      <c r="W702" s="2">
        <v>146.32</v>
      </c>
      <c r="X702" s="2">
        <v>477.92</v>
      </c>
      <c r="Y702" s="4">
        <v>16053.86</v>
      </c>
      <c r="Z702" s="4">
        <v>141385.32</v>
      </c>
      <c r="AA702" s="4">
        <v>140724.68</v>
      </c>
      <c r="AB702" s="4">
        <v>96129.36</v>
      </c>
      <c r="AC702" s="4">
        <v>55210.93</v>
      </c>
      <c r="AD702" s="4">
        <v>47922.21</v>
      </c>
      <c r="AE702" s="2">
        <v>0</v>
      </c>
      <c r="AF702" s="4">
        <v>7379.4</v>
      </c>
      <c r="AG702" s="2">
        <v>0</v>
      </c>
      <c r="AH702" s="2">
        <v>0</v>
      </c>
      <c r="AI702" s="2">
        <v>0</v>
      </c>
      <c r="AJ702" s="2">
        <v>0</v>
      </c>
      <c r="AK702" s="2">
        <v>0</v>
      </c>
      <c r="AL702" s="2">
        <v>47.19</v>
      </c>
      <c r="AM702" s="2">
        <v>0</v>
      </c>
      <c r="AN702" s="3">
        <f t="shared" si="44"/>
        <v>366178.90000000008</v>
      </c>
      <c r="AO702">
        <f t="shared" si="45"/>
        <v>565985.29999999993</v>
      </c>
      <c r="AP702">
        <f t="shared" si="46"/>
        <v>7426.5899999999992</v>
      </c>
      <c r="AQ702" s="3">
        <f t="shared" si="43"/>
        <v>939590.78999999992</v>
      </c>
    </row>
    <row r="703" spans="1:43" x14ac:dyDescent="0.25">
      <c r="A703" s="2">
        <v>3</v>
      </c>
      <c r="B703" s="2">
        <v>2019</v>
      </c>
      <c r="C703" s="2">
        <v>5</v>
      </c>
      <c r="D703" s="4">
        <v>104017.21</v>
      </c>
      <c r="E703" s="4">
        <v>167584.29999999999</v>
      </c>
      <c r="F703" s="4">
        <v>72186.429999999993</v>
      </c>
      <c r="G703" s="2">
        <v>628.32000000000005</v>
      </c>
      <c r="H703" s="4">
        <v>2304.9899999999998</v>
      </c>
      <c r="I703" s="2">
        <v>0</v>
      </c>
      <c r="J703" s="2">
        <v>0</v>
      </c>
      <c r="K703" s="4">
        <v>4063.49</v>
      </c>
      <c r="L703" s="4">
        <v>1009.06</v>
      </c>
      <c r="M703" s="2">
        <v>0</v>
      </c>
      <c r="N703" s="2">
        <v>0</v>
      </c>
      <c r="O703" s="4">
        <v>1959.03</v>
      </c>
      <c r="P703" s="4">
        <v>31231.59</v>
      </c>
      <c r="Q703" s="4">
        <v>20491.53</v>
      </c>
      <c r="R703" s="4">
        <v>10938.81</v>
      </c>
      <c r="S703" s="4">
        <v>1060.8699999999999</v>
      </c>
      <c r="T703" s="2">
        <v>0</v>
      </c>
      <c r="U703" s="2">
        <v>0</v>
      </c>
      <c r="V703" s="2">
        <v>0</v>
      </c>
      <c r="W703" s="2">
        <v>164.62</v>
      </c>
      <c r="X703" s="2">
        <v>495.86</v>
      </c>
      <c r="Y703" s="4">
        <v>15236.47</v>
      </c>
      <c r="Z703" s="4">
        <v>113018.49</v>
      </c>
      <c r="AA703" s="4">
        <v>135994.97</v>
      </c>
      <c r="AB703" s="4">
        <v>94069.39</v>
      </c>
      <c r="AC703" s="4">
        <v>49006.47</v>
      </c>
      <c r="AD703" s="4">
        <v>49470.55</v>
      </c>
      <c r="AE703" s="2">
        <v>0</v>
      </c>
      <c r="AF703" s="4">
        <v>7305.98</v>
      </c>
      <c r="AG703" s="2">
        <v>0</v>
      </c>
      <c r="AH703" s="2">
        <v>0</v>
      </c>
      <c r="AI703" s="2">
        <v>0</v>
      </c>
      <c r="AJ703" s="2">
        <v>0</v>
      </c>
      <c r="AK703" s="2">
        <v>0</v>
      </c>
      <c r="AL703" s="2">
        <v>32.409999999999997</v>
      </c>
      <c r="AM703" s="2">
        <v>0</v>
      </c>
      <c r="AN703" s="3">
        <f t="shared" si="44"/>
        <v>351793.8</v>
      </c>
      <c r="AO703">
        <f t="shared" si="45"/>
        <v>523138.64999999997</v>
      </c>
      <c r="AP703">
        <f t="shared" si="46"/>
        <v>7338.3899999999994</v>
      </c>
      <c r="AQ703" s="3">
        <f t="shared" si="43"/>
        <v>882270.84</v>
      </c>
    </row>
    <row r="704" spans="1:43" x14ac:dyDescent="0.25">
      <c r="A704" s="2">
        <v>3</v>
      </c>
      <c r="B704" s="2">
        <v>2019</v>
      </c>
      <c r="C704" s="2">
        <v>6</v>
      </c>
      <c r="D704" s="4">
        <v>103101.31</v>
      </c>
      <c r="E704" s="4">
        <v>165688.12</v>
      </c>
      <c r="F704" s="4">
        <v>68331.12</v>
      </c>
      <c r="G704" s="2">
        <v>631.13</v>
      </c>
      <c r="H704" s="4">
        <v>1579.45</v>
      </c>
      <c r="I704" s="2">
        <v>0</v>
      </c>
      <c r="J704" s="2">
        <v>0</v>
      </c>
      <c r="K704" s="4">
        <v>2370.66</v>
      </c>
      <c r="L704" s="2">
        <v>587.85</v>
      </c>
      <c r="M704" s="2">
        <v>0</v>
      </c>
      <c r="N704" s="2">
        <v>0</v>
      </c>
      <c r="O704" s="4">
        <v>1910.06</v>
      </c>
      <c r="P704" s="4">
        <v>32533.91</v>
      </c>
      <c r="Q704" s="4">
        <v>20109.47</v>
      </c>
      <c r="R704" s="4">
        <v>8222.23</v>
      </c>
      <c r="S704" s="4">
        <v>1304.67</v>
      </c>
      <c r="T704" s="2">
        <v>0</v>
      </c>
      <c r="U704" s="2">
        <v>0</v>
      </c>
      <c r="V704" s="2">
        <v>0</v>
      </c>
      <c r="W704" s="2">
        <v>141.77000000000001</v>
      </c>
      <c r="X704" s="2">
        <v>496.58</v>
      </c>
      <c r="Y704" s="4">
        <v>13304.31</v>
      </c>
      <c r="Z704" s="4">
        <v>83478.66</v>
      </c>
      <c r="AA704" s="4">
        <v>133909.94</v>
      </c>
      <c r="AB704" s="4">
        <v>92720.98</v>
      </c>
      <c r="AC704" s="4">
        <v>59758.16</v>
      </c>
      <c r="AD704" s="4">
        <v>45109.72</v>
      </c>
      <c r="AE704" s="2">
        <v>0</v>
      </c>
      <c r="AF704" s="4">
        <v>6594.12</v>
      </c>
      <c r="AG704" s="2">
        <v>0</v>
      </c>
      <c r="AH704" s="2">
        <v>0</v>
      </c>
      <c r="AI704" s="2">
        <v>0</v>
      </c>
      <c r="AJ704" s="2">
        <v>0</v>
      </c>
      <c r="AK704" s="2">
        <v>0</v>
      </c>
      <c r="AL704" s="2">
        <v>0</v>
      </c>
      <c r="AM704" s="2">
        <v>0</v>
      </c>
      <c r="AN704" s="3">
        <f t="shared" si="44"/>
        <v>342289.63999999996</v>
      </c>
      <c r="AO704">
        <f t="shared" si="45"/>
        <v>493000.45999999996</v>
      </c>
      <c r="AP704">
        <f t="shared" si="46"/>
        <v>6594.12</v>
      </c>
      <c r="AQ704" s="3">
        <f t="shared" si="43"/>
        <v>841884.21999999986</v>
      </c>
    </row>
    <row r="705" spans="1:43" x14ac:dyDescent="0.25">
      <c r="A705" s="2">
        <v>3</v>
      </c>
      <c r="B705" s="2">
        <v>2019</v>
      </c>
      <c r="C705" s="2">
        <v>7</v>
      </c>
      <c r="D705" s="4">
        <v>103514.96</v>
      </c>
      <c r="E705" s="4">
        <v>159310.09</v>
      </c>
      <c r="F705" s="4">
        <v>60471.14</v>
      </c>
      <c r="G705" s="2">
        <v>622.89</v>
      </c>
      <c r="H705" s="4">
        <v>1805.3</v>
      </c>
      <c r="I705" s="2">
        <v>0</v>
      </c>
      <c r="J705" s="2">
        <v>0</v>
      </c>
      <c r="K705" s="4">
        <v>2015.15</v>
      </c>
      <c r="L705" s="2">
        <v>477.88</v>
      </c>
      <c r="M705" s="2">
        <v>0</v>
      </c>
      <c r="N705" s="2">
        <v>0</v>
      </c>
      <c r="O705" s="4">
        <v>1916.37</v>
      </c>
      <c r="P705" s="4">
        <v>25144.639999999999</v>
      </c>
      <c r="Q705" s="4">
        <v>20447.64</v>
      </c>
      <c r="R705" s="4">
        <v>7361.39</v>
      </c>
      <c r="S705" s="4">
        <v>1803.51</v>
      </c>
      <c r="T705" s="2">
        <v>0</v>
      </c>
      <c r="U705" s="2">
        <v>0</v>
      </c>
      <c r="V705" s="2">
        <v>0</v>
      </c>
      <c r="W705" s="2">
        <v>137.72</v>
      </c>
      <c r="X705" s="2">
        <v>529.15</v>
      </c>
      <c r="Y705" s="4">
        <v>11925.3</v>
      </c>
      <c r="Z705" s="4">
        <v>99983.32</v>
      </c>
      <c r="AA705" s="4">
        <v>119803.53</v>
      </c>
      <c r="AB705" s="4">
        <v>84922.11</v>
      </c>
      <c r="AC705" s="4">
        <v>52832.22</v>
      </c>
      <c r="AD705" s="4">
        <v>44734.94</v>
      </c>
      <c r="AE705" s="2">
        <v>0</v>
      </c>
      <c r="AF705" s="4">
        <v>7068.87</v>
      </c>
      <c r="AG705" s="2">
        <v>0</v>
      </c>
      <c r="AH705" s="2">
        <v>0</v>
      </c>
      <c r="AI705" s="2">
        <v>0</v>
      </c>
      <c r="AJ705" s="2">
        <v>0</v>
      </c>
      <c r="AK705" s="2">
        <v>0</v>
      </c>
      <c r="AL705" s="2">
        <v>0</v>
      </c>
      <c r="AM705" s="2">
        <v>0</v>
      </c>
      <c r="AN705" s="3">
        <f t="shared" si="44"/>
        <v>328217.41000000003</v>
      </c>
      <c r="AO705">
        <f t="shared" si="45"/>
        <v>471541.84</v>
      </c>
      <c r="AP705">
        <f t="shared" si="46"/>
        <v>7068.87</v>
      </c>
      <c r="AQ705" s="3">
        <f t="shared" si="43"/>
        <v>806828.12</v>
      </c>
    </row>
    <row r="706" spans="1:43" x14ac:dyDescent="0.25">
      <c r="A706" s="2">
        <v>3</v>
      </c>
      <c r="B706" s="2">
        <v>2019</v>
      </c>
      <c r="C706" s="2">
        <v>8</v>
      </c>
      <c r="D706" s="4">
        <v>104782.18</v>
      </c>
      <c r="E706" s="4">
        <v>161266.1</v>
      </c>
      <c r="F706" s="4">
        <v>61228.66</v>
      </c>
      <c r="G706" s="2">
        <v>629.39</v>
      </c>
      <c r="H706" s="4">
        <v>1838.22</v>
      </c>
      <c r="I706" s="2">
        <v>0</v>
      </c>
      <c r="J706" s="2">
        <v>0</v>
      </c>
      <c r="K706" s="4">
        <v>2024.75</v>
      </c>
      <c r="L706" s="2">
        <v>490.54</v>
      </c>
      <c r="M706" s="2">
        <v>0</v>
      </c>
      <c r="N706" s="2">
        <v>0</v>
      </c>
      <c r="O706" s="4">
        <v>1957.99</v>
      </c>
      <c r="P706" s="4">
        <v>28081.25</v>
      </c>
      <c r="Q706" s="4">
        <v>21832.720000000001</v>
      </c>
      <c r="R706" s="4">
        <v>7977.86</v>
      </c>
      <c r="S706" s="4">
        <v>1850.87</v>
      </c>
      <c r="T706" s="2">
        <v>0</v>
      </c>
      <c r="U706" s="2">
        <v>0</v>
      </c>
      <c r="V706" s="2">
        <v>0</v>
      </c>
      <c r="W706" s="2">
        <v>146.66999999999999</v>
      </c>
      <c r="X706" s="2">
        <v>544.77</v>
      </c>
      <c r="Y706" s="4">
        <v>12096.82</v>
      </c>
      <c r="Z706" s="4">
        <v>102133.87</v>
      </c>
      <c r="AA706" s="4">
        <v>122120.76</v>
      </c>
      <c r="AB706" s="4">
        <v>91169.1</v>
      </c>
      <c r="AC706" s="4">
        <v>60234.52</v>
      </c>
      <c r="AD706" s="4">
        <v>47032.27</v>
      </c>
      <c r="AE706" s="2">
        <v>0</v>
      </c>
      <c r="AF706" s="4">
        <v>5994.59</v>
      </c>
      <c r="AG706" s="2">
        <v>0</v>
      </c>
      <c r="AH706" s="2">
        <v>0</v>
      </c>
      <c r="AI706" s="2">
        <v>0</v>
      </c>
      <c r="AJ706" s="2">
        <v>0</v>
      </c>
      <c r="AK706" s="2">
        <v>0</v>
      </c>
      <c r="AL706" s="2">
        <v>0</v>
      </c>
      <c r="AM706" s="2">
        <v>0</v>
      </c>
      <c r="AN706" s="3">
        <f t="shared" si="44"/>
        <v>332259.84000000003</v>
      </c>
      <c r="AO706">
        <f t="shared" si="45"/>
        <v>497179.47000000009</v>
      </c>
      <c r="AP706">
        <f t="shared" si="46"/>
        <v>5994.59</v>
      </c>
      <c r="AQ706" s="3">
        <f t="shared" si="43"/>
        <v>835433.9</v>
      </c>
    </row>
    <row r="707" spans="1:43" x14ac:dyDescent="0.25">
      <c r="A707" s="2">
        <v>3</v>
      </c>
      <c r="B707" s="2">
        <v>2019</v>
      </c>
      <c r="C707" s="2">
        <v>9</v>
      </c>
      <c r="D707" s="4">
        <v>104451.34</v>
      </c>
      <c r="E707" s="4">
        <v>163100.43</v>
      </c>
      <c r="F707" s="4">
        <v>62038.76</v>
      </c>
      <c r="G707" s="2">
        <v>660.6</v>
      </c>
      <c r="H707" s="4">
        <v>1655.06</v>
      </c>
      <c r="I707" s="2">
        <v>0</v>
      </c>
      <c r="J707" s="2">
        <v>0</v>
      </c>
      <c r="K707" s="4">
        <v>1974.31</v>
      </c>
      <c r="L707" s="2">
        <v>433.75</v>
      </c>
      <c r="M707" s="2">
        <v>0</v>
      </c>
      <c r="N707" s="2">
        <v>0</v>
      </c>
      <c r="O707" s="4">
        <v>2060.98</v>
      </c>
      <c r="P707" s="4">
        <v>24294.26</v>
      </c>
      <c r="Q707" s="4">
        <v>17040.310000000001</v>
      </c>
      <c r="R707" s="4">
        <v>7390.64</v>
      </c>
      <c r="S707" s="4">
        <v>3980.51</v>
      </c>
      <c r="T707" s="2">
        <v>0</v>
      </c>
      <c r="U707" s="2">
        <v>0</v>
      </c>
      <c r="V707" s="2">
        <v>0</v>
      </c>
      <c r="W707" s="2">
        <v>138.85</v>
      </c>
      <c r="X707" s="2">
        <v>556.4</v>
      </c>
      <c r="Y707" s="4">
        <v>13092.73</v>
      </c>
      <c r="Z707" s="4">
        <v>103989.99</v>
      </c>
      <c r="AA707" s="4">
        <v>124469.95</v>
      </c>
      <c r="AB707" s="4">
        <v>89743.19</v>
      </c>
      <c r="AC707" s="4">
        <v>49123.35</v>
      </c>
      <c r="AD707" s="4">
        <v>49738.06</v>
      </c>
      <c r="AE707" s="2">
        <v>0</v>
      </c>
      <c r="AF707" s="4">
        <v>5085.9399999999996</v>
      </c>
      <c r="AG707" s="2">
        <v>0</v>
      </c>
      <c r="AH707" s="2">
        <v>0</v>
      </c>
      <c r="AI707" s="2">
        <v>0</v>
      </c>
      <c r="AJ707" s="2">
        <v>0</v>
      </c>
      <c r="AK707" s="2">
        <v>0</v>
      </c>
      <c r="AL707" s="2">
        <v>0</v>
      </c>
      <c r="AM707" s="2">
        <v>0</v>
      </c>
      <c r="AN707" s="3">
        <f t="shared" si="44"/>
        <v>334314.25</v>
      </c>
      <c r="AO707">
        <f t="shared" si="45"/>
        <v>485619.22</v>
      </c>
      <c r="AP707">
        <f t="shared" si="46"/>
        <v>5085.9399999999996</v>
      </c>
      <c r="AQ707" s="3">
        <f t="shared" si="43"/>
        <v>825019.40999999992</v>
      </c>
    </row>
    <row r="708" spans="1:43" x14ac:dyDescent="0.25">
      <c r="A708" s="2">
        <v>3</v>
      </c>
      <c r="B708" s="2">
        <v>2019</v>
      </c>
      <c r="C708" s="2">
        <v>10</v>
      </c>
      <c r="D708" s="4">
        <v>104396.31</v>
      </c>
      <c r="E708" s="4">
        <v>162223.75</v>
      </c>
      <c r="F708" s="4">
        <v>62549.18</v>
      </c>
      <c r="G708" s="2">
        <v>655.29999999999995</v>
      </c>
      <c r="H708" s="4">
        <v>1843.84</v>
      </c>
      <c r="I708" s="2">
        <v>0</v>
      </c>
      <c r="J708" s="2">
        <v>0</v>
      </c>
      <c r="K708" s="4">
        <v>2245.41</v>
      </c>
      <c r="L708" s="2">
        <v>473.53</v>
      </c>
      <c r="M708" s="2">
        <v>0</v>
      </c>
      <c r="N708" s="2">
        <v>0</v>
      </c>
      <c r="O708" s="4">
        <v>2082.86</v>
      </c>
      <c r="P708" s="4">
        <v>23436.71</v>
      </c>
      <c r="Q708" s="4">
        <v>17942.400000000001</v>
      </c>
      <c r="R708" s="4">
        <v>7584.04</v>
      </c>
      <c r="S708" s="4">
        <v>4254.1499999999996</v>
      </c>
      <c r="T708" s="2">
        <v>0</v>
      </c>
      <c r="U708" s="2">
        <v>0</v>
      </c>
      <c r="V708" s="2">
        <v>0</v>
      </c>
      <c r="W708" s="2">
        <v>132.63</v>
      </c>
      <c r="X708" s="2">
        <v>537.88</v>
      </c>
      <c r="Y708" s="4">
        <v>12805.89</v>
      </c>
      <c r="Z708" s="4">
        <v>99555.56</v>
      </c>
      <c r="AA708" s="4">
        <v>117001.05</v>
      </c>
      <c r="AB708" s="4">
        <v>93972.72</v>
      </c>
      <c r="AC708" s="4">
        <v>56728.72</v>
      </c>
      <c r="AD708" s="4">
        <v>59676.14</v>
      </c>
      <c r="AE708" s="2">
        <v>0</v>
      </c>
      <c r="AF708" s="4">
        <v>6212.62</v>
      </c>
      <c r="AG708" s="2">
        <v>0</v>
      </c>
      <c r="AH708" s="2">
        <v>0</v>
      </c>
      <c r="AI708" s="2">
        <v>0</v>
      </c>
      <c r="AJ708" s="2">
        <v>0</v>
      </c>
      <c r="AK708" s="2">
        <v>0</v>
      </c>
      <c r="AL708" s="2">
        <v>0</v>
      </c>
      <c r="AM708" s="2">
        <v>0</v>
      </c>
      <c r="AN708" s="3">
        <f t="shared" si="44"/>
        <v>334387.32</v>
      </c>
      <c r="AO708">
        <f t="shared" si="45"/>
        <v>495710.75</v>
      </c>
      <c r="AP708">
        <f t="shared" si="46"/>
        <v>6212.62</v>
      </c>
      <c r="AQ708" s="3">
        <f t="shared" ref="AQ708:AQ771" si="47">SUM(AN708:AP708)</f>
        <v>836310.69000000006</v>
      </c>
    </row>
    <row r="709" spans="1:43" x14ac:dyDescent="0.25">
      <c r="A709" s="2">
        <v>3</v>
      </c>
      <c r="B709" s="2">
        <v>2019</v>
      </c>
      <c r="C709" s="2">
        <v>11</v>
      </c>
      <c r="D709" s="4">
        <v>105844.36</v>
      </c>
      <c r="E709" s="4">
        <v>166178.18</v>
      </c>
      <c r="F709" s="4">
        <v>66122.77</v>
      </c>
      <c r="G709" s="2">
        <v>650.01</v>
      </c>
      <c r="H709" s="4">
        <v>2451.75</v>
      </c>
      <c r="I709" s="2">
        <v>0</v>
      </c>
      <c r="J709" s="2">
        <v>0</v>
      </c>
      <c r="K709" s="4">
        <v>2824.92</v>
      </c>
      <c r="L709" s="2">
        <v>692.17</v>
      </c>
      <c r="M709" s="2">
        <v>0</v>
      </c>
      <c r="N709" s="2">
        <v>0</v>
      </c>
      <c r="O709" s="4">
        <v>2205.94</v>
      </c>
      <c r="P709" s="4">
        <v>24079.42</v>
      </c>
      <c r="Q709" s="4">
        <v>20692.650000000001</v>
      </c>
      <c r="R709" s="4">
        <v>8647.01</v>
      </c>
      <c r="S709" s="4">
        <v>3759.76</v>
      </c>
      <c r="T709" s="2">
        <v>0</v>
      </c>
      <c r="U709" s="2">
        <v>0</v>
      </c>
      <c r="V709" s="2">
        <v>0</v>
      </c>
      <c r="W709" s="2">
        <v>151.18</v>
      </c>
      <c r="X709" s="2">
        <v>550.57000000000005</v>
      </c>
      <c r="Y709" s="4">
        <v>13544.23</v>
      </c>
      <c r="Z709" s="4">
        <v>104259.66</v>
      </c>
      <c r="AA709" s="4">
        <v>125324.66</v>
      </c>
      <c r="AB709" s="4">
        <v>94772.41</v>
      </c>
      <c r="AC709" s="4">
        <v>54528.14</v>
      </c>
      <c r="AD709" s="4">
        <v>39278.07</v>
      </c>
      <c r="AE709" s="2">
        <v>0</v>
      </c>
      <c r="AF709" s="4">
        <v>7538</v>
      </c>
      <c r="AG709" s="2">
        <v>0</v>
      </c>
      <c r="AH709" s="2">
        <v>0</v>
      </c>
      <c r="AI709" s="2">
        <v>0</v>
      </c>
      <c r="AJ709" s="2">
        <v>0</v>
      </c>
      <c r="AK709" s="2">
        <v>0</v>
      </c>
      <c r="AL709" s="2">
        <v>0</v>
      </c>
      <c r="AM709" s="2">
        <v>0</v>
      </c>
      <c r="AN709" s="3">
        <f t="shared" si="44"/>
        <v>344764.15999999997</v>
      </c>
      <c r="AO709">
        <f t="shared" si="45"/>
        <v>491793.7</v>
      </c>
      <c r="AP709">
        <f t="shared" si="46"/>
        <v>7538</v>
      </c>
      <c r="AQ709" s="3">
        <f t="shared" si="47"/>
        <v>844095.86</v>
      </c>
    </row>
    <row r="710" spans="1:43" x14ac:dyDescent="0.25">
      <c r="A710" s="2">
        <v>3</v>
      </c>
      <c r="B710" s="2">
        <v>2019</v>
      </c>
      <c r="C710" s="2">
        <v>12</v>
      </c>
      <c r="D710" s="4">
        <v>109772.36</v>
      </c>
      <c r="E710" s="4">
        <v>177051.94</v>
      </c>
      <c r="F710" s="4">
        <v>76352.429999999993</v>
      </c>
      <c r="G710" s="2">
        <v>678.84</v>
      </c>
      <c r="H710" s="4">
        <v>4325.54</v>
      </c>
      <c r="I710" s="2">
        <v>0</v>
      </c>
      <c r="J710" s="2">
        <v>0</v>
      </c>
      <c r="K710" s="4">
        <v>6196.48</v>
      </c>
      <c r="L710" s="4">
        <v>1409.27</v>
      </c>
      <c r="M710" s="2">
        <v>0</v>
      </c>
      <c r="N710" s="2">
        <v>0</v>
      </c>
      <c r="O710" s="4">
        <v>2358.41</v>
      </c>
      <c r="P710" s="4">
        <v>25977.52</v>
      </c>
      <c r="Q710" s="4">
        <v>25523.96</v>
      </c>
      <c r="R710" s="4">
        <v>11716.62</v>
      </c>
      <c r="S710" s="4">
        <v>8827.16</v>
      </c>
      <c r="T710" s="2">
        <v>0</v>
      </c>
      <c r="U710" s="2">
        <v>0</v>
      </c>
      <c r="V710" s="2">
        <v>0</v>
      </c>
      <c r="W710" s="2">
        <v>151.28</v>
      </c>
      <c r="X710" s="2">
        <v>661.46</v>
      </c>
      <c r="Y710" s="4">
        <v>14305.63</v>
      </c>
      <c r="Z710" s="4">
        <v>118376.77</v>
      </c>
      <c r="AA710" s="4">
        <v>141052.34</v>
      </c>
      <c r="AB710" s="4">
        <v>99996.3</v>
      </c>
      <c r="AC710" s="4">
        <v>62796.99</v>
      </c>
      <c r="AD710" s="4">
        <v>168578.54</v>
      </c>
      <c r="AE710" s="2">
        <v>0</v>
      </c>
      <c r="AF710" s="4">
        <v>6391.76</v>
      </c>
      <c r="AG710" s="2">
        <v>0</v>
      </c>
      <c r="AH710" s="2">
        <v>0</v>
      </c>
      <c r="AI710" s="2">
        <v>0</v>
      </c>
      <c r="AJ710" s="2">
        <v>0</v>
      </c>
      <c r="AK710" s="2">
        <v>0</v>
      </c>
      <c r="AL710" s="2">
        <v>0</v>
      </c>
      <c r="AM710" s="2">
        <v>0</v>
      </c>
      <c r="AN710" s="3">
        <f t="shared" si="44"/>
        <v>375786.86</v>
      </c>
      <c r="AO710">
        <f t="shared" si="45"/>
        <v>680322.98</v>
      </c>
      <c r="AP710">
        <f t="shared" si="46"/>
        <v>6391.76</v>
      </c>
      <c r="AQ710" s="3">
        <f t="shared" si="47"/>
        <v>1062501.5999999999</v>
      </c>
    </row>
    <row r="711" spans="1:43" x14ac:dyDescent="0.25">
      <c r="A711" s="2">
        <v>4</v>
      </c>
      <c r="B711" s="2">
        <v>2019</v>
      </c>
      <c r="C711" s="2">
        <v>1</v>
      </c>
      <c r="D711" s="4">
        <v>121277.94</v>
      </c>
      <c r="E711" s="4">
        <v>545967.43000000005</v>
      </c>
      <c r="F711" s="4">
        <v>415030</v>
      </c>
      <c r="G711" s="2">
        <v>323.17</v>
      </c>
      <c r="H711" s="4">
        <v>40095.54</v>
      </c>
      <c r="I711" s="4">
        <v>1102.45</v>
      </c>
      <c r="J711" s="2">
        <v>167.9</v>
      </c>
      <c r="K711" s="4">
        <v>2340.25</v>
      </c>
      <c r="L711" s="4">
        <v>1453.62</v>
      </c>
      <c r="M711" s="2">
        <v>0</v>
      </c>
      <c r="N711" s="2">
        <v>0</v>
      </c>
      <c r="O711" s="4">
        <v>1073.79</v>
      </c>
      <c r="P711" s="4">
        <v>32957.160000000003</v>
      </c>
      <c r="Q711" s="4">
        <v>60743.03</v>
      </c>
      <c r="R711" s="4">
        <v>40982.870000000003</v>
      </c>
      <c r="S711" s="4">
        <v>12862.32</v>
      </c>
      <c r="T711" s="2">
        <v>0</v>
      </c>
      <c r="U711" s="2">
        <v>322.32</v>
      </c>
      <c r="V711" s="2">
        <v>0</v>
      </c>
      <c r="W711" s="2">
        <v>0</v>
      </c>
      <c r="X711" s="2">
        <v>301.08</v>
      </c>
      <c r="Y711" s="4">
        <v>44614.78</v>
      </c>
      <c r="Z711" s="4">
        <v>309867.65999999997</v>
      </c>
      <c r="AA711" s="4">
        <v>583310.71</v>
      </c>
      <c r="AB711" s="4">
        <v>347677.99</v>
      </c>
      <c r="AC711" s="4">
        <v>165920.95000000001</v>
      </c>
      <c r="AD711" s="4">
        <v>372337.58</v>
      </c>
      <c r="AE711" s="2">
        <v>0</v>
      </c>
      <c r="AF711" s="4">
        <v>77418.73</v>
      </c>
      <c r="AG711" s="2">
        <v>0</v>
      </c>
      <c r="AH711" s="4">
        <v>28138.99</v>
      </c>
      <c r="AI711" s="2">
        <v>0</v>
      </c>
      <c r="AJ711" s="2">
        <v>0</v>
      </c>
      <c r="AK711" s="4">
        <v>73352.179999999993</v>
      </c>
      <c r="AL711" s="2">
        <v>0</v>
      </c>
      <c r="AM711" s="4">
        <v>6104.16</v>
      </c>
      <c r="AN711" s="3">
        <f t="shared" si="44"/>
        <v>1127758.3</v>
      </c>
      <c r="AO711">
        <f t="shared" si="45"/>
        <v>1972972.24</v>
      </c>
      <c r="AP711">
        <f t="shared" si="46"/>
        <v>185014.06</v>
      </c>
      <c r="AQ711" s="3">
        <f t="shared" si="47"/>
        <v>3285744.6</v>
      </c>
    </row>
    <row r="712" spans="1:43" x14ac:dyDescent="0.25">
      <c r="A712" s="2">
        <v>4</v>
      </c>
      <c r="B712" s="2">
        <v>2019</v>
      </c>
      <c r="C712" s="2">
        <v>2</v>
      </c>
      <c r="D712" s="4">
        <v>120480.29</v>
      </c>
      <c r="E712" s="4">
        <v>548500.41</v>
      </c>
      <c r="F712" s="4">
        <v>402789.51</v>
      </c>
      <c r="G712" s="2">
        <v>324.95</v>
      </c>
      <c r="H712" s="4">
        <v>38615.360000000001</v>
      </c>
      <c r="I712" s="4">
        <v>1251.0899999999999</v>
      </c>
      <c r="J712" s="2">
        <v>369.39</v>
      </c>
      <c r="K712" s="4">
        <v>2621.63</v>
      </c>
      <c r="L712" s="4">
        <v>1601.29</v>
      </c>
      <c r="M712" s="2">
        <v>0</v>
      </c>
      <c r="N712" s="2">
        <v>0</v>
      </c>
      <c r="O712" s="2">
        <v>606.89</v>
      </c>
      <c r="P712" s="4">
        <v>32949.300000000003</v>
      </c>
      <c r="Q712" s="4">
        <v>57719.91</v>
      </c>
      <c r="R712" s="4">
        <v>40969.39</v>
      </c>
      <c r="S712" s="4">
        <v>13240.28</v>
      </c>
      <c r="T712" s="2">
        <v>0</v>
      </c>
      <c r="U712" s="2">
        <v>318.49</v>
      </c>
      <c r="V712" s="2">
        <v>0</v>
      </c>
      <c r="W712" s="2">
        <v>0</v>
      </c>
      <c r="X712" s="2">
        <v>549.54</v>
      </c>
      <c r="Y712" s="4">
        <v>37047.730000000003</v>
      </c>
      <c r="Z712" s="4">
        <v>302160.12</v>
      </c>
      <c r="AA712" s="4">
        <v>562529.43999999994</v>
      </c>
      <c r="AB712" s="4">
        <v>325886.37</v>
      </c>
      <c r="AC712" s="4">
        <v>155785.92000000001</v>
      </c>
      <c r="AD712" s="4">
        <v>330471.69</v>
      </c>
      <c r="AE712" s="2">
        <v>0</v>
      </c>
      <c r="AF712" s="4">
        <v>32914.86</v>
      </c>
      <c r="AG712" s="2">
        <v>0</v>
      </c>
      <c r="AH712" s="4">
        <v>24258.29</v>
      </c>
      <c r="AI712" s="2">
        <v>0</v>
      </c>
      <c r="AJ712" s="2">
        <v>0</v>
      </c>
      <c r="AK712" s="4">
        <v>116413.73</v>
      </c>
      <c r="AL712" s="2">
        <v>0</v>
      </c>
      <c r="AM712" s="4">
        <v>4886.3100000000004</v>
      </c>
      <c r="AN712" s="3">
        <f t="shared" si="44"/>
        <v>1116553.92</v>
      </c>
      <c r="AO712">
        <f t="shared" si="45"/>
        <v>1860235.0699999998</v>
      </c>
      <c r="AP712">
        <f t="shared" si="46"/>
        <v>178473.19</v>
      </c>
      <c r="AQ712" s="3">
        <f t="shared" si="47"/>
        <v>3155262.1799999997</v>
      </c>
    </row>
    <row r="713" spans="1:43" x14ac:dyDescent="0.25">
      <c r="A713" s="2">
        <v>4</v>
      </c>
      <c r="B713" s="2">
        <v>2019</v>
      </c>
      <c r="C713" s="2">
        <v>3</v>
      </c>
      <c r="D713" s="4">
        <v>114940.56</v>
      </c>
      <c r="E713" s="4">
        <v>500179.9</v>
      </c>
      <c r="F713" s="4">
        <v>365831.32</v>
      </c>
      <c r="G713" s="2">
        <v>364.38</v>
      </c>
      <c r="H713" s="4">
        <v>31827.09</v>
      </c>
      <c r="I713" s="2">
        <v>765.49</v>
      </c>
      <c r="J713" s="2">
        <v>155.58000000000001</v>
      </c>
      <c r="K713" s="4">
        <v>1762.88</v>
      </c>
      <c r="L713" s="4">
        <v>1136.52</v>
      </c>
      <c r="M713" s="2">
        <v>0</v>
      </c>
      <c r="N713" s="2">
        <v>0</v>
      </c>
      <c r="O713" s="2">
        <v>605.22</v>
      </c>
      <c r="P713" s="4">
        <v>30836.16</v>
      </c>
      <c r="Q713" s="4">
        <v>53974.46</v>
      </c>
      <c r="R713" s="4">
        <v>38151.06</v>
      </c>
      <c r="S713" s="4">
        <v>13194.32</v>
      </c>
      <c r="T713" s="2">
        <v>0</v>
      </c>
      <c r="U713" s="2">
        <v>307.99</v>
      </c>
      <c r="V713" s="2">
        <v>0</v>
      </c>
      <c r="W713" s="2">
        <v>0</v>
      </c>
      <c r="X713" s="2">
        <v>562.44000000000005</v>
      </c>
      <c r="Y713" s="4">
        <v>32701.759999999998</v>
      </c>
      <c r="Z713" s="4">
        <v>287862.2</v>
      </c>
      <c r="AA713" s="4">
        <v>505982.25</v>
      </c>
      <c r="AB713" s="4">
        <v>279341.28000000003</v>
      </c>
      <c r="AC713" s="4">
        <v>151982.12</v>
      </c>
      <c r="AD713" s="4">
        <v>342689.13</v>
      </c>
      <c r="AE713" s="2">
        <v>0</v>
      </c>
      <c r="AF713" s="4">
        <v>33963.629999999997</v>
      </c>
      <c r="AG713" s="2">
        <v>0</v>
      </c>
      <c r="AH713" s="4">
        <v>26677.93</v>
      </c>
      <c r="AI713" s="2">
        <v>0</v>
      </c>
      <c r="AJ713" s="2">
        <v>0</v>
      </c>
      <c r="AK713" s="4">
        <v>119094.92</v>
      </c>
      <c r="AL713" s="2">
        <v>0</v>
      </c>
      <c r="AM713" s="4">
        <v>5582.97</v>
      </c>
      <c r="AN713" s="3">
        <f t="shared" si="44"/>
        <v>1016963.72</v>
      </c>
      <c r="AO713">
        <f t="shared" si="45"/>
        <v>1738190.3900000001</v>
      </c>
      <c r="AP713">
        <f t="shared" si="46"/>
        <v>185319.44999999998</v>
      </c>
      <c r="AQ713" s="3">
        <f t="shared" si="47"/>
        <v>2940473.5600000005</v>
      </c>
    </row>
    <row r="714" spans="1:43" x14ac:dyDescent="0.25">
      <c r="A714" s="2">
        <v>4</v>
      </c>
      <c r="B714" s="2">
        <v>2019</v>
      </c>
      <c r="C714" s="2">
        <v>4</v>
      </c>
      <c r="D714" s="4">
        <v>114996.8</v>
      </c>
      <c r="E714" s="4">
        <v>497463.03</v>
      </c>
      <c r="F714" s="4">
        <v>381693.64</v>
      </c>
      <c r="G714" s="2">
        <v>391.91</v>
      </c>
      <c r="H714" s="4">
        <v>35037.89</v>
      </c>
      <c r="I714" s="2">
        <v>500.9</v>
      </c>
      <c r="J714" s="2">
        <v>144.31</v>
      </c>
      <c r="K714" s="4">
        <v>1756.55</v>
      </c>
      <c r="L714" s="4">
        <v>1159.1500000000001</v>
      </c>
      <c r="M714" s="2">
        <v>0</v>
      </c>
      <c r="N714" s="2">
        <v>0</v>
      </c>
      <c r="O714" s="2">
        <v>604.9</v>
      </c>
      <c r="P714" s="4">
        <v>30445.95</v>
      </c>
      <c r="Q714" s="4">
        <v>54415.87</v>
      </c>
      <c r="R714" s="4">
        <v>41291.11</v>
      </c>
      <c r="S714" s="4">
        <v>10612.81</v>
      </c>
      <c r="T714" s="2">
        <v>0</v>
      </c>
      <c r="U714" s="2">
        <v>319.63</v>
      </c>
      <c r="V714" s="2">
        <v>0</v>
      </c>
      <c r="W714" s="2">
        <v>0</v>
      </c>
      <c r="X714" s="2">
        <v>495.41</v>
      </c>
      <c r="Y714" s="4">
        <v>32624.06</v>
      </c>
      <c r="Z714" s="4">
        <v>290913.74</v>
      </c>
      <c r="AA714" s="4">
        <v>515305.85</v>
      </c>
      <c r="AB714" s="4">
        <v>299529.90000000002</v>
      </c>
      <c r="AC714" s="4">
        <v>113272.94</v>
      </c>
      <c r="AD714" s="4">
        <v>373055.5</v>
      </c>
      <c r="AE714" s="2">
        <v>0</v>
      </c>
      <c r="AF714" s="4">
        <v>33388.93</v>
      </c>
      <c r="AG714" s="2">
        <v>0</v>
      </c>
      <c r="AH714" s="4">
        <v>21750.95</v>
      </c>
      <c r="AI714" s="2">
        <v>0</v>
      </c>
      <c r="AJ714" s="2">
        <v>0</v>
      </c>
      <c r="AK714" s="4">
        <v>121609.1</v>
      </c>
      <c r="AL714" s="2">
        <v>0</v>
      </c>
      <c r="AM714" s="4">
        <v>5043.97</v>
      </c>
      <c r="AN714" s="3">
        <f t="shared" si="44"/>
        <v>1033144.1800000003</v>
      </c>
      <c r="AO714">
        <f t="shared" si="45"/>
        <v>1762887.67</v>
      </c>
      <c r="AP714">
        <f t="shared" si="46"/>
        <v>181792.95</v>
      </c>
      <c r="AQ714" s="3">
        <f t="shared" si="47"/>
        <v>2977824.8000000003</v>
      </c>
    </row>
    <row r="715" spans="1:43" x14ac:dyDescent="0.25">
      <c r="A715" s="2">
        <v>4</v>
      </c>
      <c r="B715" s="2">
        <v>2019</v>
      </c>
      <c r="C715" s="2">
        <v>5</v>
      </c>
      <c r="D715" s="4">
        <v>112894.63</v>
      </c>
      <c r="E715" s="4">
        <v>487933.47</v>
      </c>
      <c r="F715" s="4">
        <v>342173.62</v>
      </c>
      <c r="G715" s="2">
        <v>290.89</v>
      </c>
      <c r="H715" s="4">
        <v>25241.24</v>
      </c>
      <c r="I715" s="2">
        <v>400.3</v>
      </c>
      <c r="J715" s="2">
        <v>155.94999999999999</v>
      </c>
      <c r="K715" s="4">
        <v>1375.93</v>
      </c>
      <c r="L715" s="2">
        <v>780.1</v>
      </c>
      <c r="M715" s="2">
        <v>0</v>
      </c>
      <c r="N715" s="2">
        <v>0</v>
      </c>
      <c r="O715" s="2">
        <v>608.82000000000005</v>
      </c>
      <c r="P715" s="4">
        <v>30784.62</v>
      </c>
      <c r="Q715" s="4">
        <v>54561.24</v>
      </c>
      <c r="R715" s="4">
        <v>34613.07</v>
      </c>
      <c r="S715" s="4">
        <v>10687.44</v>
      </c>
      <c r="T715" s="2">
        <v>0</v>
      </c>
      <c r="U715" s="2">
        <v>331.4</v>
      </c>
      <c r="V715" s="2">
        <v>0</v>
      </c>
      <c r="W715" s="2">
        <v>0</v>
      </c>
      <c r="X715" s="2">
        <v>458.37</v>
      </c>
      <c r="Y715" s="4">
        <v>28630.78</v>
      </c>
      <c r="Z715" s="4">
        <v>290654.65000000002</v>
      </c>
      <c r="AA715" s="4">
        <v>496845.4</v>
      </c>
      <c r="AB715" s="4">
        <v>263783.44</v>
      </c>
      <c r="AC715" s="4">
        <v>125982.58</v>
      </c>
      <c r="AD715" s="4">
        <v>331934.40000000002</v>
      </c>
      <c r="AE715" s="2">
        <v>0</v>
      </c>
      <c r="AF715" s="4">
        <v>34353.86</v>
      </c>
      <c r="AG715" s="2">
        <v>0</v>
      </c>
      <c r="AH715" s="4">
        <v>25201.94</v>
      </c>
      <c r="AI715" s="2">
        <v>0</v>
      </c>
      <c r="AJ715" s="2">
        <v>0</v>
      </c>
      <c r="AK715" s="4">
        <v>123098.86</v>
      </c>
      <c r="AL715" s="2">
        <v>0</v>
      </c>
      <c r="AM715" s="4">
        <v>5029.76</v>
      </c>
      <c r="AN715" s="3">
        <f t="shared" si="44"/>
        <v>971246.13</v>
      </c>
      <c r="AO715">
        <f t="shared" si="45"/>
        <v>1669876.21</v>
      </c>
      <c r="AP715">
        <f t="shared" si="46"/>
        <v>187684.42</v>
      </c>
      <c r="AQ715" s="3">
        <f t="shared" si="47"/>
        <v>2828806.76</v>
      </c>
    </row>
    <row r="716" spans="1:43" x14ac:dyDescent="0.25">
      <c r="A716" s="2">
        <v>4</v>
      </c>
      <c r="B716" s="2">
        <v>2019</v>
      </c>
      <c r="C716" s="2">
        <v>6</v>
      </c>
      <c r="D716" s="4">
        <v>109965.13</v>
      </c>
      <c r="E716" s="4">
        <v>475178.56</v>
      </c>
      <c r="F716" s="4">
        <v>299454.43</v>
      </c>
      <c r="G716" s="2">
        <v>323.17</v>
      </c>
      <c r="H716" s="4">
        <v>16392.3</v>
      </c>
      <c r="I716" s="2">
        <v>333.66</v>
      </c>
      <c r="J716" s="2">
        <v>162.59</v>
      </c>
      <c r="K716" s="4">
        <v>1040.83</v>
      </c>
      <c r="L716" s="2">
        <v>426.97</v>
      </c>
      <c r="M716" s="2">
        <v>0</v>
      </c>
      <c r="N716" s="2">
        <v>0</v>
      </c>
      <c r="O716" s="2">
        <v>635.52</v>
      </c>
      <c r="P716" s="4">
        <v>29076.61</v>
      </c>
      <c r="Q716" s="4">
        <v>48703.53</v>
      </c>
      <c r="R716" s="4">
        <v>31705.61</v>
      </c>
      <c r="S716" s="4">
        <v>7468.32</v>
      </c>
      <c r="T716" s="2">
        <v>0</v>
      </c>
      <c r="U716" s="2">
        <v>323.55</v>
      </c>
      <c r="V716" s="2">
        <v>0</v>
      </c>
      <c r="W716" s="2">
        <v>0</v>
      </c>
      <c r="X716" s="2">
        <v>432.87</v>
      </c>
      <c r="Y716" s="4">
        <v>25832.94</v>
      </c>
      <c r="Z716" s="4">
        <v>268858.23</v>
      </c>
      <c r="AA716" s="4">
        <v>442796.38</v>
      </c>
      <c r="AB716" s="4">
        <v>231802.57</v>
      </c>
      <c r="AC716" s="4">
        <v>124241.64</v>
      </c>
      <c r="AD716" s="4">
        <v>309995.59999999998</v>
      </c>
      <c r="AE716" s="2">
        <v>0</v>
      </c>
      <c r="AF716" s="4">
        <v>30834.14</v>
      </c>
      <c r="AG716" s="2">
        <v>0</v>
      </c>
      <c r="AH716" s="4">
        <v>21861.54</v>
      </c>
      <c r="AI716" s="2">
        <v>0</v>
      </c>
      <c r="AJ716" s="2">
        <v>0</v>
      </c>
      <c r="AK716" s="4">
        <v>119755.53</v>
      </c>
      <c r="AL716" s="2">
        <v>0</v>
      </c>
      <c r="AM716" s="4">
        <v>4664.83</v>
      </c>
      <c r="AN716" s="3">
        <f t="shared" si="44"/>
        <v>903277.6399999999</v>
      </c>
      <c r="AO716">
        <f t="shared" si="45"/>
        <v>1521873.3699999996</v>
      </c>
      <c r="AP716">
        <f t="shared" si="46"/>
        <v>177116.03999999998</v>
      </c>
      <c r="AQ716" s="3">
        <f t="shared" si="47"/>
        <v>2602267.0499999998</v>
      </c>
    </row>
    <row r="717" spans="1:43" x14ac:dyDescent="0.25">
      <c r="A717" s="2">
        <v>4</v>
      </c>
      <c r="B717" s="2">
        <v>2019</v>
      </c>
      <c r="C717" s="2">
        <v>7</v>
      </c>
      <c r="D717" s="4">
        <v>117273</v>
      </c>
      <c r="E717" s="4">
        <v>470330.13</v>
      </c>
      <c r="F717" s="4">
        <v>290257.34000000003</v>
      </c>
      <c r="G717" s="2">
        <v>323.17</v>
      </c>
      <c r="H717" s="4">
        <v>17922.689999999999</v>
      </c>
      <c r="I717" s="2">
        <v>508.27</v>
      </c>
      <c r="J717" s="2">
        <v>229.62</v>
      </c>
      <c r="K717" s="2">
        <v>894.28</v>
      </c>
      <c r="L717" s="2">
        <v>590.54999999999995</v>
      </c>
      <c r="M717" s="2">
        <v>0</v>
      </c>
      <c r="N717" s="2">
        <v>0</v>
      </c>
      <c r="O717" s="2">
        <v>706.7</v>
      </c>
      <c r="P717" s="4">
        <v>25089.19</v>
      </c>
      <c r="Q717" s="4">
        <v>46777.94</v>
      </c>
      <c r="R717" s="4">
        <v>32179.87</v>
      </c>
      <c r="S717" s="4">
        <v>5082.0600000000004</v>
      </c>
      <c r="T717" s="2">
        <v>0</v>
      </c>
      <c r="U717" s="4">
        <v>1384.19</v>
      </c>
      <c r="V717" s="2">
        <v>0</v>
      </c>
      <c r="W717" s="2">
        <v>0</v>
      </c>
      <c r="X717" s="2">
        <v>422.01</v>
      </c>
      <c r="Y717" s="4">
        <v>22544.799999999999</v>
      </c>
      <c r="Z717" s="4">
        <v>270115.84999999998</v>
      </c>
      <c r="AA717" s="4">
        <v>463483.02</v>
      </c>
      <c r="AB717" s="4">
        <v>219638.31</v>
      </c>
      <c r="AC717" s="4">
        <v>140670.59</v>
      </c>
      <c r="AD717" s="4">
        <v>310203.58</v>
      </c>
      <c r="AE717" s="2">
        <v>437.35</v>
      </c>
      <c r="AF717" s="4">
        <v>31852.61</v>
      </c>
      <c r="AG717" s="2">
        <v>0</v>
      </c>
      <c r="AH717" s="4">
        <v>24953.43</v>
      </c>
      <c r="AI717" s="2">
        <v>0</v>
      </c>
      <c r="AJ717" s="2">
        <v>0</v>
      </c>
      <c r="AK717" s="4">
        <v>122070.97</v>
      </c>
      <c r="AL717" s="2">
        <v>0</v>
      </c>
      <c r="AM717" s="4">
        <v>4824.5</v>
      </c>
      <c r="AN717" s="3">
        <f t="shared" si="44"/>
        <v>898329.05</v>
      </c>
      <c r="AO717">
        <f t="shared" si="45"/>
        <v>1538298.11</v>
      </c>
      <c r="AP717">
        <f t="shared" si="46"/>
        <v>184138.86</v>
      </c>
      <c r="AQ717" s="3">
        <f t="shared" si="47"/>
        <v>2620766.02</v>
      </c>
    </row>
    <row r="718" spans="1:43" x14ac:dyDescent="0.25">
      <c r="A718" s="2">
        <v>4</v>
      </c>
      <c r="B718" s="2">
        <v>2019</v>
      </c>
      <c r="C718" s="2">
        <v>8</v>
      </c>
      <c r="D718" s="4">
        <v>116718.66</v>
      </c>
      <c r="E718" s="4">
        <v>463178.12</v>
      </c>
      <c r="F718" s="4">
        <v>278775.28999999998</v>
      </c>
      <c r="G718" s="2">
        <v>323.17</v>
      </c>
      <c r="H718" s="4">
        <v>14954.85</v>
      </c>
      <c r="I718" s="2">
        <v>430.52</v>
      </c>
      <c r="J718" s="2">
        <v>143.72999999999999</v>
      </c>
      <c r="K718" s="2">
        <v>874.73</v>
      </c>
      <c r="L718" s="2">
        <v>510.27</v>
      </c>
      <c r="M718" s="2">
        <v>0</v>
      </c>
      <c r="N718" s="2">
        <v>0</v>
      </c>
      <c r="O718" s="2">
        <v>614.88</v>
      </c>
      <c r="P718" s="4">
        <v>25628.37</v>
      </c>
      <c r="Q718" s="4">
        <v>43927.3</v>
      </c>
      <c r="R718" s="4">
        <v>34524.46</v>
      </c>
      <c r="S718" s="4">
        <v>7454.39</v>
      </c>
      <c r="T718" s="2">
        <v>0</v>
      </c>
      <c r="U718" s="2">
        <v>328.99</v>
      </c>
      <c r="V718" s="2">
        <v>0</v>
      </c>
      <c r="W718" s="2">
        <v>0</v>
      </c>
      <c r="X718" s="2">
        <v>410.26</v>
      </c>
      <c r="Y718" s="4">
        <v>21161.14</v>
      </c>
      <c r="Z718" s="4">
        <v>257575.64</v>
      </c>
      <c r="AA718" s="4">
        <v>429070.54</v>
      </c>
      <c r="AB718" s="4">
        <v>208131.87</v>
      </c>
      <c r="AC718" s="4">
        <v>129576.51</v>
      </c>
      <c r="AD718" s="4">
        <v>325066.34000000003</v>
      </c>
      <c r="AE718" s="2">
        <v>0</v>
      </c>
      <c r="AF718" s="4">
        <v>29744.87</v>
      </c>
      <c r="AG718" s="2">
        <v>0</v>
      </c>
      <c r="AH718" s="4">
        <v>20082.96</v>
      </c>
      <c r="AI718" s="2">
        <v>0</v>
      </c>
      <c r="AJ718" s="2">
        <v>0</v>
      </c>
      <c r="AK718" s="4">
        <v>122838.12</v>
      </c>
      <c r="AL718" s="2">
        <v>0</v>
      </c>
      <c r="AM718" s="4">
        <v>4973</v>
      </c>
      <c r="AN718" s="3">
        <f t="shared" si="44"/>
        <v>875909.34000000008</v>
      </c>
      <c r="AO718">
        <f t="shared" si="45"/>
        <v>1483470.69</v>
      </c>
      <c r="AP718">
        <f t="shared" si="46"/>
        <v>177638.95</v>
      </c>
      <c r="AQ718" s="3">
        <f t="shared" si="47"/>
        <v>2537018.9800000004</v>
      </c>
    </row>
    <row r="719" spans="1:43" x14ac:dyDescent="0.25">
      <c r="A719" s="2">
        <v>4</v>
      </c>
      <c r="B719" s="2">
        <v>2019</v>
      </c>
      <c r="C719" s="2">
        <v>9</v>
      </c>
      <c r="D719" s="4">
        <v>117465.64</v>
      </c>
      <c r="E719" s="4">
        <v>471398.5</v>
      </c>
      <c r="F719" s="4">
        <v>283728.58</v>
      </c>
      <c r="G719" s="2">
        <v>326</v>
      </c>
      <c r="H719" s="4">
        <v>14941.93</v>
      </c>
      <c r="I719" s="2">
        <v>476.03</v>
      </c>
      <c r="J719" s="2">
        <v>143.52000000000001</v>
      </c>
      <c r="K719" s="2">
        <v>872.79</v>
      </c>
      <c r="L719" s="2">
        <v>517.75</v>
      </c>
      <c r="M719" s="2">
        <v>0</v>
      </c>
      <c r="N719" s="2">
        <v>0</v>
      </c>
      <c r="O719" s="2">
        <v>638.58000000000004</v>
      </c>
      <c r="P719" s="4">
        <v>28626.46</v>
      </c>
      <c r="Q719" s="4">
        <v>49576.05</v>
      </c>
      <c r="R719" s="4">
        <v>35240.769999999997</v>
      </c>
      <c r="S719" s="4">
        <v>8000.9</v>
      </c>
      <c r="T719" s="2">
        <v>0</v>
      </c>
      <c r="U719" s="2">
        <v>334.83</v>
      </c>
      <c r="V719" s="2">
        <v>0</v>
      </c>
      <c r="W719" s="2">
        <v>0</v>
      </c>
      <c r="X719" s="2">
        <v>437.98</v>
      </c>
      <c r="Y719" s="4">
        <v>24910.32</v>
      </c>
      <c r="Z719" s="4">
        <v>259878.45</v>
      </c>
      <c r="AA719" s="4">
        <v>440202</v>
      </c>
      <c r="AB719" s="4">
        <v>208109.25</v>
      </c>
      <c r="AC719" s="4">
        <v>133017.01999999999</v>
      </c>
      <c r="AD719" s="4">
        <v>309346.39</v>
      </c>
      <c r="AE719" s="2">
        <v>0</v>
      </c>
      <c r="AF719" s="4">
        <v>27942.62</v>
      </c>
      <c r="AG719" s="2">
        <v>0</v>
      </c>
      <c r="AH719" s="4">
        <v>19733.04</v>
      </c>
      <c r="AI719" s="2">
        <v>0</v>
      </c>
      <c r="AJ719" s="2">
        <v>0</v>
      </c>
      <c r="AK719" s="4">
        <v>102300</v>
      </c>
      <c r="AL719" s="2">
        <v>0</v>
      </c>
      <c r="AM719" s="4">
        <v>4771.21</v>
      </c>
      <c r="AN719" s="3">
        <f t="shared" si="44"/>
        <v>889870.74000000011</v>
      </c>
      <c r="AO719">
        <f t="shared" si="45"/>
        <v>1498319</v>
      </c>
      <c r="AP719">
        <f t="shared" si="46"/>
        <v>154746.87</v>
      </c>
      <c r="AQ719" s="3">
        <f t="shared" si="47"/>
        <v>2542936.6100000003</v>
      </c>
    </row>
    <row r="720" spans="1:43" x14ac:dyDescent="0.25">
      <c r="A720" s="2">
        <v>4</v>
      </c>
      <c r="B720" s="2">
        <v>2019</v>
      </c>
      <c r="C720" s="2">
        <v>10</v>
      </c>
      <c r="D720" s="4">
        <v>117432.02</v>
      </c>
      <c r="E720" s="4">
        <v>470879.76</v>
      </c>
      <c r="F720" s="4">
        <v>289900.99</v>
      </c>
      <c r="G720" s="2">
        <v>323.17</v>
      </c>
      <c r="H720" s="4">
        <v>17128.13</v>
      </c>
      <c r="I720" s="2">
        <v>590.25</v>
      </c>
      <c r="J720" s="2">
        <v>222.02</v>
      </c>
      <c r="K720" s="2">
        <v>749.13</v>
      </c>
      <c r="L720" s="2">
        <v>611.95000000000005</v>
      </c>
      <c r="M720" s="2">
        <v>0</v>
      </c>
      <c r="N720" s="2">
        <v>0</v>
      </c>
      <c r="O720" s="2">
        <v>675.55</v>
      </c>
      <c r="P720" s="4">
        <v>26607.43</v>
      </c>
      <c r="Q720" s="4">
        <v>47363.97</v>
      </c>
      <c r="R720" s="4">
        <v>34006.230000000003</v>
      </c>
      <c r="S720" s="4">
        <v>8899.73</v>
      </c>
      <c r="T720" s="2">
        <v>0</v>
      </c>
      <c r="U720" s="2">
        <v>347.02</v>
      </c>
      <c r="V720" s="2">
        <v>0</v>
      </c>
      <c r="W720" s="2">
        <v>0</v>
      </c>
      <c r="X720" s="2">
        <v>401.37</v>
      </c>
      <c r="Y720" s="4">
        <v>23003.86</v>
      </c>
      <c r="Z720" s="4">
        <v>255649.57</v>
      </c>
      <c r="AA720" s="4">
        <v>421983.52</v>
      </c>
      <c r="AB720" s="4">
        <v>210778.52</v>
      </c>
      <c r="AC720" s="4">
        <v>116383.66</v>
      </c>
      <c r="AD720" s="4">
        <v>331585.8</v>
      </c>
      <c r="AE720" s="2">
        <v>0</v>
      </c>
      <c r="AF720" s="4">
        <v>28321.32</v>
      </c>
      <c r="AG720" s="2">
        <v>0</v>
      </c>
      <c r="AH720" s="4">
        <v>18978.41</v>
      </c>
      <c r="AI720" s="2">
        <v>0</v>
      </c>
      <c r="AJ720" s="2">
        <v>0</v>
      </c>
      <c r="AK720" s="4">
        <v>108931.32</v>
      </c>
      <c r="AL720" s="2">
        <v>0</v>
      </c>
      <c r="AM720" s="4">
        <v>5011.67</v>
      </c>
      <c r="AN720" s="3">
        <f t="shared" si="44"/>
        <v>897837.42</v>
      </c>
      <c r="AO720">
        <f t="shared" si="45"/>
        <v>1477686.23</v>
      </c>
      <c r="AP720">
        <f t="shared" si="46"/>
        <v>161242.72</v>
      </c>
      <c r="AQ720" s="3">
        <f t="shared" si="47"/>
        <v>2536766.37</v>
      </c>
    </row>
    <row r="721" spans="1:43" x14ac:dyDescent="0.25">
      <c r="A721" s="2">
        <v>4</v>
      </c>
      <c r="B721" s="2">
        <v>2019</v>
      </c>
      <c r="C721" s="2">
        <v>11</v>
      </c>
      <c r="D721" s="4">
        <v>118946.7</v>
      </c>
      <c r="E721" s="4">
        <v>475255.81</v>
      </c>
      <c r="F721" s="4">
        <v>310210.03000000003</v>
      </c>
      <c r="G721" s="2">
        <v>323.17</v>
      </c>
      <c r="H721" s="4">
        <v>22705.23</v>
      </c>
      <c r="I721" s="2">
        <v>740.8</v>
      </c>
      <c r="J721" s="2">
        <v>288.62</v>
      </c>
      <c r="K721" s="2">
        <v>892.09</v>
      </c>
      <c r="L721" s="2">
        <v>863.36</v>
      </c>
      <c r="M721" s="2">
        <v>0</v>
      </c>
      <c r="N721" s="2">
        <v>0</v>
      </c>
      <c r="O721" s="2">
        <v>683.82</v>
      </c>
      <c r="P721" s="4">
        <v>26632.16</v>
      </c>
      <c r="Q721" s="4">
        <v>50227.64</v>
      </c>
      <c r="R721" s="4">
        <v>38170.53</v>
      </c>
      <c r="S721" s="4">
        <v>5823.72</v>
      </c>
      <c r="T721" s="2">
        <v>0</v>
      </c>
      <c r="U721" s="2">
        <v>356.99</v>
      </c>
      <c r="V721" s="2">
        <v>0</v>
      </c>
      <c r="W721" s="2">
        <v>0</v>
      </c>
      <c r="X721" s="2">
        <v>452.89</v>
      </c>
      <c r="Y721" s="4">
        <v>24058.27</v>
      </c>
      <c r="Z721" s="4">
        <v>264663.65999999997</v>
      </c>
      <c r="AA721" s="4">
        <v>460057.52</v>
      </c>
      <c r="AB721" s="4">
        <v>244702.93</v>
      </c>
      <c r="AC721" s="4">
        <v>127458.19</v>
      </c>
      <c r="AD721" s="4">
        <v>349526.1</v>
      </c>
      <c r="AE721" s="2">
        <v>0</v>
      </c>
      <c r="AF721" s="4">
        <v>30649.96</v>
      </c>
      <c r="AG721" s="2">
        <v>0</v>
      </c>
      <c r="AH721" s="4">
        <v>24718.92</v>
      </c>
      <c r="AI721" s="2">
        <v>0</v>
      </c>
      <c r="AJ721" s="2">
        <v>0</v>
      </c>
      <c r="AK721" s="4">
        <v>109742.21</v>
      </c>
      <c r="AL721" s="2">
        <v>0</v>
      </c>
      <c r="AM721" s="4">
        <v>5275.91</v>
      </c>
      <c r="AN721" s="3">
        <f t="shared" si="44"/>
        <v>930225.81</v>
      </c>
      <c r="AO721">
        <f t="shared" si="45"/>
        <v>1592814.42</v>
      </c>
      <c r="AP721">
        <f t="shared" si="46"/>
        <v>170387</v>
      </c>
      <c r="AQ721" s="3">
        <f t="shared" si="47"/>
        <v>2693427.23</v>
      </c>
    </row>
    <row r="722" spans="1:43" x14ac:dyDescent="0.25">
      <c r="A722" s="2">
        <v>4</v>
      </c>
      <c r="B722" s="2">
        <v>2019</v>
      </c>
      <c r="C722" s="2">
        <v>12</v>
      </c>
      <c r="D722" s="4">
        <v>124978.26</v>
      </c>
      <c r="E722" s="4">
        <v>508984.44</v>
      </c>
      <c r="F722" s="4">
        <v>372809.42</v>
      </c>
      <c r="G722" s="2">
        <v>323.17</v>
      </c>
      <c r="H722" s="4">
        <v>34465.29</v>
      </c>
      <c r="I722" s="4">
        <v>1268.7</v>
      </c>
      <c r="J722" s="2">
        <v>307.38</v>
      </c>
      <c r="K722" s="4">
        <v>1818.51</v>
      </c>
      <c r="L722" s="4">
        <v>1601.1</v>
      </c>
      <c r="M722" s="2">
        <v>0</v>
      </c>
      <c r="N722" s="2">
        <v>0</v>
      </c>
      <c r="O722" s="2">
        <v>704.54</v>
      </c>
      <c r="P722" s="4">
        <v>28304.59</v>
      </c>
      <c r="Q722" s="4">
        <v>55873.64</v>
      </c>
      <c r="R722" s="4">
        <v>48025.64</v>
      </c>
      <c r="S722" s="4">
        <v>23757.93</v>
      </c>
      <c r="T722" s="2">
        <v>0</v>
      </c>
      <c r="U722" s="4">
        <v>3695.35</v>
      </c>
      <c r="V722" s="2">
        <v>0</v>
      </c>
      <c r="W722" s="2">
        <v>0</v>
      </c>
      <c r="X722" s="2">
        <v>430.7</v>
      </c>
      <c r="Y722" s="4">
        <v>26492.2</v>
      </c>
      <c r="Z722" s="4">
        <v>285084.84999999998</v>
      </c>
      <c r="AA722" s="4">
        <v>538803.4</v>
      </c>
      <c r="AB722" s="4">
        <v>324731.71999999997</v>
      </c>
      <c r="AC722" s="4">
        <v>131536.97</v>
      </c>
      <c r="AD722" s="4">
        <v>362281.28</v>
      </c>
      <c r="AE722" s="2">
        <v>0</v>
      </c>
      <c r="AF722" s="4">
        <v>32707.1</v>
      </c>
      <c r="AG722" s="2">
        <v>0</v>
      </c>
      <c r="AH722" s="4">
        <v>24136.47</v>
      </c>
      <c r="AI722" s="2">
        <v>0</v>
      </c>
      <c r="AJ722" s="2">
        <v>0</v>
      </c>
      <c r="AK722" s="4">
        <v>110987.41</v>
      </c>
      <c r="AL722" s="2">
        <v>0</v>
      </c>
      <c r="AM722" s="4">
        <v>5626.15</v>
      </c>
      <c r="AN722" s="3">
        <f t="shared" si="44"/>
        <v>1046556.2699999999</v>
      </c>
      <c r="AO722">
        <f t="shared" si="45"/>
        <v>1829722.81</v>
      </c>
      <c r="AP722">
        <f t="shared" si="46"/>
        <v>173457.13</v>
      </c>
      <c r="AQ722" s="3">
        <f t="shared" si="47"/>
        <v>3049736.21</v>
      </c>
    </row>
    <row r="723" spans="1:43" x14ac:dyDescent="0.25">
      <c r="A723" s="2">
        <v>5</v>
      </c>
      <c r="B723" s="2">
        <v>2019</v>
      </c>
      <c r="C723" s="2">
        <v>1</v>
      </c>
      <c r="D723" s="4">
        <v>22119.82</v>
      </c>
      <c r="E723" s="4">
        <v>56822.32</v>
      </c>
      <c r="F723" s="4">
        <v>37044.379999999997</v>
      </c>
      <c r="G723" s="2">
        <v>57.03</v>
      </c>
      <c r="H723" s="2">
        <v>0</v>
      </c>
      <c r="I723" s="2">
        <v>62.39</v>
      </c>
      <c r="J723" s="2">
        <v>0</v>
      </c>
      <c r="K723" s="2">
        <v>0</v>
      </c>
      <c r="L723" s="2">
        <v>0</v>
      </c>
      <c r="M723" s="2">
        <v>0</v>
      </c>
      <c r="N723" s="2">
        <v>0</v>
      </c>
      <c r="O723" s="2">
        <v>400.86</v>
      </c>
      <c r="P723" s="4">
        <v>6829.31</v>
      </c>
      <c r="Q723" s="4">
        <v>7081.06</v>
      </c>
      <c r="R723" s="2">
        <v>399.14</v>
      </c>
      <c r="S723" s="2">
        <v>0</v>
      </c>
      <c r="T723" s="2">
        <v>0</v>
      </c>
      <c r="U723" s="2">
        <v>0</v>
      </c>
      <c r="V723" s="2">
        <v>0</v>
      </c>
      <c r="W723" s="2">
        <v>0</v>
      </c>
      <c r="X723" s="2">
        <v>0</v>
      </c>
      <c r="Y723" s="4">
        <v>3932</v>
      </c>
      <c r="Z723" s="4">
        <v>24718.14</v>
      </c>
      <c r="AA723" s="4">
        <v>21457.09</v>
      </c>
      <c r="AB723" s="4">
        <v>17412.150000000001</v>
      </c>
      <c r="AC723" s="4">
        <v>12666.43</v>
      </c>
      <c r="AD723" s="4">
        <v>26868.32</v>
      </c>
      <c r="AE723" s="2">
        <v>0</v>
      </c>
      <c r="AF723" s="4">
        <v>5850.96</v>
      </c>
      <c r="AG723" s="2">
        <v>0</v>
      </c>
      <c r="AH723" s="4">
        <v>2383.79</v>
      </c>
      <c r="AI723" s="2">
        <v>0</v>
      </c>
      <c r="AJ723" s="2">
        <v>0</v>
      </c>
      <c r="AK723" s="2">
        <v>0</v>
      </c>
      <c r="AL723" s="2">
        <v>0</v>
      </c>
      <c r="AM723" s="2">
        <v>0</v>
      </c>
      <c r="AN723" s="3">
        <f t="shared" si="44"/>
        <v>116105.93999999999</v>
      </c>
      <c r="AO723">
        <f t="shared" si="45"/>
        <v>121764.5</v>
      </c>
      <c r="AP723">
        <f t="shared" si="46"/>
        <v>8234.75</v>
      </c>
      <c r="AQ723" s="3">
        <f t="shared" si="47"/>
        <v>246105.19</v>
      </c>
    </row>
    <row r="724" spans="1:43" x14ac:dyDescent="0.25">
      <c r="A724" s="2">
        <v>5</v>
      </c>
      <c r="B724" s="2">
        <v>2019</v>
      </c>
      <c r="C724" s="2">
        <v>2</v>
      </c>
      <c r="D724" s="4">
        <v>22562.84</v>
      </c>
      <c r="E724" s="4">
        <v>58785.15</v>
      </c>
      <c r="F724" s="4">
        <v>38246.239999999998</v>
      </c>
      <c r="G724" s="2">
        <v>57.03</v>
      </c>
      <c r="H724" s="2">
        <v>0</v>
      </c>
      <c r="I724" s="2">
        <v>67.75</v>
      </c>
      <c r="J724" s="2">
        <v>0</v>
      </c>
      <c r="K724" s="2">
        <v>0</v>
      </c>
      <c r="L724" s="2">
        <v>0</v>
      </c>
      <c r="M724" s="2">
        <v>0</v>
      </c>
      <c r="N724" s="2">
        <v>0</v>
      </c>
      <c r="O724" s="2">
        <v>399.12</v>
      </c>
      <c r="P724" s="4">
        <v>7207.71</v>
      </c>
      <c r="Q724" s="4">
        <v>7622.87</v>
      </c>
      <c r="R724" s="2">
        <v>801.06</v>
      </c>
      <c r="S724" s="2">
        <v>0</v>
      </c>
      <c r="T724" s="2">
        <v>0</v>
      </c>
      <c r="U724" s="2">
        <v>0</v>
      </c>
      <c r="V724" s="2">
        <v>0</v>
      </c>
      <c r="W724" s="2">
        <v>0</v>
      </c>
      <c r="X724" s="2">
        <v>0</v>
      </c>
      <c r="Y724" s="4">
        <v>4544.4799999999996</v>
      </c>
      <c r="Z724" s="4">
        <v>25865.78</v>
      </c>
      <c r="AA724" s="4">
        <v>22648.69</v>
      </c>
      <c r="AB724" s="4">
        <v>18096.169999999998</v>
      </c>
      <c r="AC724" s="4">
        <v>9452.4500000000007</v>
      </c>
      <c r="AD724" s="4">
        <v>23345.119999999999</v>
      </c>
      <c r="AE724" s="2">
        <v>0</v>
      </c>
      <c r="AF724" s="4">
        <v>4926.96</v>
      </c>
      <c r="AG724" s="2">
        <v>0</v>
      </c>
      <c r="AH724" s="4">
        <v>2002.49</v>
      </c>
      <c r="AI724" s="2">
        <v>0</v>
      </c>
      <c r="AJ724" s="2">
        <v>0</v>
      </c>
      <c r="AK724" s="2">
        <v>0</v>
      </c>
      <c r="AL724" s="2">
        <v>0</v>
      </c>
      <c r="AM724" s="2">
        <v>0</v>
      </c>
      <c r="AN724" s="3">
        <f t="shared" si="44"/>
        <v>119719.01000000001</v>
      </c>
      <c r="AO724">
        <f t="shared" si="45"/>
        <v>119983.44999999998</v>
      </c>
      <c r="AP724">
        <f t="shared" si="46"/>
        <v>6929.45</v>
      </c>
      <c r="AQ724" s="3">
        <f t="shared" si="47"/>
        <v>246631.91</v>
      </c>
    </row>
    <row r="725" spans="1:43" x14ac:dyDescent="0.25">
      <c r="A725" s="2">
        <v>5</v>
      </c>
      <c r="B725" s="2">
        <v>2019</v>
      </c>
      <c r="C725" s="2">
        <v>3</v>
      </c>
      <c r="D725" s="4">
        <v>21089.66</v>
      </c>
      <c r="E725" s="4">
        <v>49688.65</v>
      </c>
      <c r="F725" s="4">
        <v>30617.81</v>
      </c>
      <c r="G725" s="2">
        <v>57.03</v>
      </c>
      <c r="H725" s="2">
        <v>0</v>
      </c>
      <c r="I725" s="2">
        <v>48.86</v>
      </c>
      <c r="J725" s="2">
        <v>0</v>
      </c>
      <c r="K725" s="2">
        <v>0</v>
      </c>
      <c r="L725" s="2">
        <v>0</v>
      </c>
      <c r="M725" s="2">
        <v>0</v>
      </c>
      <c r="N725" s="2">
        <v>0</v>
      </c>
      <c r="O725" s="2">
        <v>399.12</v>
      </c>
      <c r="P725" s="4">
        <v>6532.66</v>
      </c>
      <c r="Q725" s="4">
        <v>7190.31</v>
      </c>
      <c r="R725" s="2">
        <v>580.58000000000004</v>
      </c>
      <c r="S725" s="2">
        <v>0</v>
      </c>
      <c r="T725" s="2">
        <v>0</v>
      </c>
      <c r="U725" s="2">
        <v>0</v>
      </c>
      <c r="V725" s="2">
        <v>0</v>
      </c>
      <c r="W725" s="2">
        <v>0</v>
      </c>
      <c r="X725" s="2">
        <v>0</v>
      </c>
      <c r="Y725" s="4">
        <v>3242.94</v>
      </c>
      <c r="Z725" s="4">
        <v>19561.96</v>
      </c>
      <c r="AA725" s="4">
        <v>15634.94</v>
      </c>
      <c r="AB725" s="4">
        <v>9553.5499999999993</v>
      </c>
      <c r="AC725" s="4">
        <v>9844.92</v>
      </c>
      <c r="AD725" s="4">
        <v>18187.310000000001</v>
      </c>
      <c r="AE725" s="2">
        <v>0</v>
      </c>
      <c r="AF725" s="4">
        <v>4735.95</v>
      </c>
      <c r="AG725" s="2">
        <v>0</v>
      </c>
      <c r="AH725" s="4">
        <v>2217.12</v>
      </c>
      <c r="AI725" s="2">
        <v>0</v>
      </c>
      <c r="AJ725" s="2">
        <v>0</v>
      </c>
      <c r="AK725" s="2">
        <v>0</v>
      </c>
      <c r="AL725" s="2">
        <v>0</v>
      </c>
      <c r="AM725" s="2">
        <v>0</v>
      </c>
      <c r="AN725" s="3">
        <f t="shared" si="44"/>
        <v>101502.01</v>
      </c>
      <c r="AO725">
        <f t="shared" si="45"/>
        <v>90728.29</v>
      </c>
      <c r="AP725">
        <f t="shared" si="46"/>
        <v>6953.07</v>
      </c>
      <c r="AQ725" s="3">
        <f t="shared" si="47"/>
        <v>199183.37</v>
      </c>
    </row>
    <row r="726" spans="1:43" x14ac:dyDescent="0.25">
      <c r="A726" s="2">
        <v>5</v>
      </c>
      <c r="B726" s="2">
        <v>2019</v>
      </c>
      <c r="C726" s="2">
        <v>4</v>
      </c>
      <c r="D726" s="4">
        <v>20704.72</v>
      </c>
      <c r="E726" s="4">
        <v>47954.85</v>
      </c>
      <c r="F726" s="4">
        <v>29544.2</v>
      </c>
      <c r="G726" s="2">
        <v>57.03</v>
      </c>
      <c r="H726" s="2">
        <v>0</v>
      </c>
      <c r="I726" s="2">
        <v>79.900000000000006</v>
      </c>
      <c r="J726" s="2">
        <v>0</v>
      </c>
      <c r="K726" s="2">
        <v>0</v>
      </c>
      <c r="L726" s="2">
        <v>0</v>
      </c>
      <c r="M726" s="2">
        <v>0</v>
      </c>
      <c r="N726" s="2">
        <v>0</v>
      </c>
      <c r="O726" s="2">
        <v>432.38</v>
      </c>
      <c r="P726" s="4">
        <v>6176.41</v>
      </c>
      <c r="Q726" s="4">
        <v>7288.61</v>
      </c>
      <c r="R726" s="2">
        <v>537.94000000000005</v>
      </c>
      <c r="S726" s="2">
        <v>0</v>
      </c>
      <c r="T726" s="2">
        <v>0</v>
      </c>
      <c r="U726" s="2">
        <v>0</v>
      </c>
      <c r="V726" s="2">
        <v>0</v>
      </c>
      <c r="W726" s="2">
        <v>0</v>
      </c>
      <c r="X726" s="2">
        <v>0</v>
      </c>
      <c r="Y726" s="4">
        <v>3154.17</v>
      </c>
      <c r="Z726" s="4">
        <v>18612.93</v>
      </c>
      <c r="AA726" s="4">
        <v>14999.24</v>
      </c>
      <c r="AB726" s="4">
        <v>8560.84</v>
      </c>
      <c r="AC726" s="4">
        <v>8696.08</v>
      </c>
      <c r="AD726" s="4">
        <v>15833.29</v>
      </c>
      <c r="AE726" s="2">
        <v>0</v>
      </c>
      <c r="AF726" s="4">
        <v>6683.34</v>
      </c>
      <c r="AG726" s="2">
        <v>0</v>
      </c>
      <c r="AH726" s="4">
        <v>2243</v>
      </c>
      <c r="AI726" s="2">
        <v>0</v>
      </c>
      <c r="AJ726" s="2">
        <v>0</v>
      </c>
      <c r="AK726" s="2">
        <v>0</v>
      </c>
      <c r="AL726" s="2">
        <v>0</v>
      </c>
      <c r="AM726" s="2">
        <v>0</v>
      </c>
      <c r="AN726" s="3">
        <f t="shared" si="44"/>
        <v>98340.7</v>
      </c>
      <c r="AO726">
        <f t="shared" si="45"/>
        <v>84291.890000000014</v>
      </c>
      <c r="AP726">
        <f t="shared" si="46"/>
        <v>8926.34</v>
      </c>
      <c r="AQ726" s="3">
        <f t="shared" si="47"/>
        <v>191558.93000000002</v>
      </c>
    </row>
    <row r="727" spans="1:43" x14ac:dyDescent="0.25">
      <c r="A727" s="2">
        <v>5</v>
      </c>
      <c r="B727" s="2">
        <v>2019</v>
      </c>
      <c r="C727" s="2">
        <v>5</v>
      </c>
      <c r="D727" s="4">
        <v>20099.14</v>
      </c>
      <c r="E727" s="4">
        <v>46256.07</v>
      </c>
      <c r="F727" s="4">
        <v>27818.51</v>
      </c>
      <c r="G727" s="2">
        <v>57.03</v>
      </c>
      <c r="H727" s="2">
        <v>0</v>
      </c>
      <c r="I727" s="2">
        <v>74.040000000000006</v>
      </c>
      <c r="J727" s="2">
        <v>0</v>
      </c>
      <c r="K727" s="2">
        <v>0</v>
      </c>
      <c r="L727" s="2">
        <v>0</v>
      </c>
      <c r="M727" s="2">
        <v>0</v>
      </c>
      <c r="N727" s="2">
        <v>0</v>
      </c>
      <c r="O727" s="2">
        <v>432.38</v>
      </c>
      <c r="P727" s="4">
        <v>5905.77</v>
      </c>
      <c r="Q727" s="4">
        <v>6161.65</v>
      </c>
      <c r="R727" s="2">
        <v>642.33000000000004</v>
      </c>
      <c r="S727" s="2">
        <v>156.51</v>
      </c>
      <c r="T727" s="2">
        <v>0</v>
      </c>
      <c r="U727" s="2">
        <v>0</v>
      </c>
      <c r="V727" s="2">
        <v>0</v>
      </c>
      <c r="W727" s="2">
        <v>0</v>
      </c>
      <c r="X727" s="2">
        <v>0</v>
      </c>
      <c r="Y727" s="4">
        <v>3126.84</v>
      </c>
      <c r="Z727" s="4">
        <v>17743.98</v>
      </c>
      <c r="AA727" s="4">
        <v>12227.71</v>
      </c>
      <c r="AB727" s="4">
        <v>6573.99</v>
      </c>
      <c r="AC727" s="4">
        <v>8289.36</v>
      </c>
      <c r="AD727" s="4">
        <v>17440.47</v>
      </c>
      <c r="AE727" s="2">
        <v>0</v>
      </c>
      <c r="AF727" s="4">
        <v>5198.82</v>
      </c>
      <c r="AG727" s="2">
        <v>0</v>
      </c>
      <c r="AH727" s="4">
        <v>1974.28</v>
      </c>
      <c r="AI727" s="2">
        <v>0</v>
      </c>
      <c r="AJ727" s="2">
        <v>0</v>
      </c>
      <c r="AK727" s="2">
        <v>0</v>
      </c>
      <c r="AL727" s="2">
        <v>0</v>
      </c>
      <c r="AM727" s="2">
        <v>0</v>
      </c>
      <c r="AN727" s="3">
        <f t="shared" si="44"/>
        <v>94304.789999999979</v>
      </c>
      <c r="AO727">
        <f t="shared" si="45"/>
        <v>78700.989999999991</v>
      </c>
      <c r="AP727">
        <f t="shared" si="46"/>
        <v>7173.0999999999995</v>
      </c>
      <c r="AQ727" s="3">
        <f t="shared" si="47"/>
        <v>180178.87999999998</v>
      </c>
    </row>
    <row r="728" spans="1:43" x14ac:dyDescent="0.25">
      <c r="A728" s="2">
        <v>5</v>
      </c>
      <c r="B728" s="2">
        <v>2019</v>
      </c>
      <c r="C728" s="2">
        <v>6</v>
      </c>
      <c r="D728" s="4">
        <v>19779.09</v>
      </c>
      <c r="E728" s="4">
        <v>45146.38</v>
      </c>
      <c r="F728" s="4">
        <v>26740.26</v>
      </c>
      <c r="G728" s="2">
        <v>57.03</v>
      </c>
      <c r="H728" s="2">
        <v>0</v>
      </c>
      <c r="I728" s="2">
        <v>49.1</v>
      </c>
      <c r="J728" s="2">
        <v>0</v>
      </c>
      <c r="K728" s="2">
        <v>0</v>
      </c>
      <c r="L728" s="2">
        <v>0</v>
      </c>
      <c r="M728" s="2">
        <v>0</v>
      </c>
      <c r="N728" s="2">
        <v>0</v>
      </c>
      <c r="O728" s="2">
        <v>465.64</v>
      </c>
      <c r="P728" s="4">
        <v>5691.91</v>
      </c>
      <c r="Q728" s="4">
        <v>4855.3599999999997</v>
      </c>
      <c r="R728" s="2">
        <v>535.11</v>
      </c>
      <c r="S728" s="2">
        <v>0</v>
      </c>
      <c r="T728" s="2">
        <v>0</v>
      </c>
      <c r="U728" s="2">
        <v>0</v>
      </c>
      <c r="V728" s="2">
        <v>0</v>
      </c>
      <c r="W728" s="2">
        <v>0</v>
      </c>
      <c r="X728" s="2">
        <v>0</v>
      </c>
      <c r="Y728" s="4">
        <v>2616.35</v>
      </c>
      <c r="Z728" s="4">
        <v>16179.08</v>
      </c>
      <c r="AA728" s="4">
        <v>10754.5</v>
      </c>
      <c r="AB728" s="4">
        <v>4843.63</v>
      </c>
      <c r="AC728" s="4">
        <v>7762.7</v>
      </c>
      <c r="AD728" s="4">
        <v>13875.08</v>
      </c>
      <c r="AE728" s="2">
        <v>0</v>
      </c>
      <c r="AF728" s="4">
        <v>5123.72</v>
      </c>
      <c r="AG728" s="2">
        <v>0</v>
      </c>
      <c r="AH728" s="4">
        <v>1521.44</v>
      </c>
      <c r="AI728" s="2">
        <v>0</v>
      </c>
      <c r="AJ728" s="2">
        <v>0</v>
      </c>
      <c r="AK728" s="2">
        <v>0</v>
      </c>
      <c r="AL728" s="2">
        <v>0</v>
      </c>
      <c r="AM728" s="2">
        <v>0</v>
      </c>
      <c r="AN728" s="3">
        <f t="shared" si="44"/>
        <v>91771.86</v>
      </c>
      <c r="AO728">
        <f t="shared" si="45"/>
        <v>67579.359999999986</v>
      </c>
      <c r="AP728">
        <f t="shared" si="46"/>
        <v>6645.16</v>
      </c>
      <c r="AQ728" s="3">
        <f t="shared" si="47"/>
        <v>165996.37999999998</v>
      </c>
    </row>
    <row r="729" spans="1:43" x14ac:dyDescent="0.25">
      <c r="A729" s="2">
        <v>5</v>
      </c>
      <c r="B729" s="2">
        <v>2019</v>
      </c>
      <c r="C729" s="2">
        <v>7</v>
      </c>
      <c r="D729" s="4">
        <v>21310.45</v>
      </c>
      <c r="E729" s="4">
        <v>44856.33</v>
      </c>
      <c r="F729" s="4">
        <v>22739.42</v>
      </c>
      <c r="G729" s="2">
        <v>95.05</v>
      </c>
      <c r="H729" s="2">
        <v>90.13</v>
      </c>
      <c r="I729" s="2">
        <v>0</v>
      </c>
      <c r="J729" s="2">
        <v>0</v>
      </c>
      <c r="K729" s="2">
        <v>0</v>
      </c>
      <c r="L729" s="2">
        <v>0</v>
      </c>
      <c r="M729" s="2">
        <v>0</v>
      </c>
      <c r="N729" s="2">
        <v>0</v>
      </c>
      <c r="O729" s="2">
        <v>473.21</v>
      </c>
      <c r="P729" s="4">
        <v>4461.5200000000004</v>
      </c>
      <c r="Q729" s="4">
        <v>4247.07</v>
      </c>
      <c r="R729" s="2">
        <v>487.16</v>
      </c>
      <c r="S729" s="2">
        <v>0</v>
      </c>
      <c r="T729" s="2">
        <v>0</v>
      </c>
      <c r="U729" s="2">
        <v>0</v>
      </c>
      <c r="V729" s="2">
        <v>0</v>
      </c>
      <c r="W729" s="2">
        <v>0</v>
      </c>
      <c r="X729" s="2">
        <v>0</v>
      </c>
      <c r="Y729" s="4">
        <v>2139.9699999999998</v>
      </c>
      <c r="Z729" s="4">
        <v>16850.03</v>
      </c>
      <c r="AA729" s="4">
        <v>10773.26</v>
      </c>
      <c r="AB729" s="4">
        <v>7339.86</v>
      </c>
      <c r="AC729" s="4">
        <v>5419.91</v>
      </c>
      <c r="AD729" s="4">
        <v>13755.55</v>
      </c>
      <c r="AE729" s="2">
        <v>0</v>
      </c>
      <c r="AF729" s="4">
        <v>4960.1400000000003</v>
      </c>
      <c r="AG729" s="2">
        <v>0</v>
      </c>
      <c r="AH729" s="4">
        <v>1460.53</v>
      </c>
      <c r="AI729" s="2">
        <v>0</v>
      </c>
      <c r="AJ729" s="2">
        <v>0</v>
      </c>
      <c r="AK729" s="2">
        <v>0</v>
      </c>
      <c r="AL729" s="2">
        <v>0</v>
      </c>
      <c r="AM729" s="2">
        <v>0</v>
      </c>
      <c r="AN729" s="3">
        <f t="shared" si="44"/>
        <v>89091.38</v>
      </c>
      <c r="AO729">
        <f t="shared" si="45"/>
        <v>65947.540000000008</v>
      </c>
      <c r="AP729">
        <f t="shared" si="46"/>
        <v>6420.67</v>
      </c>
      <c r="AQ729" s="3">
        <f t="shared" si="47"/>
        <v>161459.59000000003</v>
      </c>
    </row>
    <row r="730" spans="1:43" x14ac:dyDescent="0.25">
      <c r="A730" s="2">
        <v>5</v>
      </c>
      <c r="B730" s="2">
        <v>2019</v>
      </c>
      <c r="C730" s="2">
        <v>8</v>
      </c>
      <c r="D730" s="4">
        <v>21234.66</v>
      </c>
      <c r="E730" s="4">
        <v>44855.13</v>
      </c>
      <c r="F730" s="4">
        <v>22818.79</v>
      </c>
      <c r="G730" s="2">
        <v>95.05</v>
      </c>
      <c r="H730" s="2">
        <v>107.17</v>
      </c>
      <c r="I730" s="2">
        <v>0</v>
      </c>
      <c r="J730" s="2">
        <v>0</v>
      </c>
      <c r="K730" s="2">
        <v>0</v>
      </c>
      <c r="L730" s="2">
        <v>0</v>
      </c>
      <c r="M730" s="2">
        <v>0</v>
      </c>
      <c r="N730" s="2">
        <v>0</v>
      </c>
      <c r="O730" s="2">
        <v>465.64</v>
      </c>
      <c r="P730" s="4">
        <v>4666.8900000000003</v>
      </c>
      <c r="Q730" s="4">
        <v>4617.59</v>
      </c>
      <c r="R730" s="2">
        <v>481.5</v>
      </c>
      <c r="S730" s="2">
        <v>0</v>
      </c>
      <c r="T730" s="2">
        <v>0</v>
      </c>
      <c r="U730" s="2">
        <v>0</v>
      </c>
      <c r="V730" s="2">
        <v>0</v>
      </c>
      <c r="W730" s="2">
        <v>0</v>
      </c>
      <c r="X730" s="2">
        <v>0</v>
      </c>
      <c r="Y730" s="4">
        <v>2092.3000000000002</v>
      </c>
      <c r="Z730" s="4">
        <v>16065.24</v>
      </c>
      <c r="AA730" s="4">
        <v>10238.31</v>
      </c>
      <c r="AB730" s="4">
        <v>7740.61</v>
      </c>
      <c r="AC730" s="4">
        <v>5162.95</v>
      </c>
      <c r="AD730" s="4">
        <v>14530.83</v>
      </c>
      <c r="AE730" s="2">
        <v>0</v>
      </c>
      <c r="AF730" s="4">
        <v>5115.05</v>
      </c>
      <c r="AG730" s="2">
        <v>0</v>
      </c>
      <c r="AH730" s="4">
        <v>1403.88</v>
      </c>
      <c r="AI730" s="2">
        <v>0</v>
      </c>
      <c r="AJ730" s="2">
        <v>0</v>
      </c>
      <c r="AK730" s="2">
        <v>0</v>
      </c>
      <c r="AL730" s="2">
        <v>0</v>
      </c>
      <c r="AM730" s="2">
        <v>0</v>
      </c>
      <c r="AN730" s="3">
        <f t="shared" si="44"/>
        <v>89110.799999999988</v>
      </c>
      <c r="AO730">
        <f t="shared" si="45"/>
        <v>66061.86</v>
      </c>
      <c r="AP730">
        <f t="shared" si="46"/>
        <v>6518.93</v>
      </c>
      <c r="AQ730" s="3">
        <f t="shared" si="47"/>
        <v>161691.58999999997</v>
      </c>
    </row>
    <row r="731" spans="1:43" x14ac:dyDescent="0.25">
      <c r="A731" s="2">
        <v>5</v>
      </c>
      <c r="B731" s="2">
        <v>2019</v>
      </c>
      <c r="C731" s="2">
        <v>9</v>
      </c>
      <c r="D731" s="4">
        <v>21489.94</v>
      </c>
      <c r="E731" s="4">
        <v>45505.09</v>
      </c>
      <c r="F731" s="4">
        <v>23427.01</v>
      </c>
      <c r="G731" s="2">
        <v>95.05</v>
      </c>
      <c r="H731" s="2">
        <v>125.35</v>
      </c>
      <c r="I731" s="2">
        <v>0</v>
      </c>
      <c r="J731" s="2">
        <v>0</v>
      </c>
      <c r="K731" s="2">
        <v>0</v>
      </c>
      <c r="L731" s="2">
        <v>0</v>
      </c>
      <c r="M731" s="2">
        <v>0</v>
      </c>
      <c r="N731" s="2">
        <v>0</v>
      </c>
      <c r="O731" s="2">
        <v>487.41</v>
      </c>
      <c r="P731" s="4">
        <v>4833.24</v>
      </c>
      <c r="Q731" s="4">
        <v>5115.74</v>
      </c>
      <c r="R731" s="2">
        <v>531.63</v>
      </c>
      <c r="S731" s="2">
        <v>0</v>
      </c>
      <c r="T731" s="2">
        <v>0</v>
      </c>
      <c r="U731" s="2">
        <v>0</v>
      </c>
      <c r="V731" s="2">
        <v>0</v>
      </c>
      <c r="W731" s="2">
        <v>0</v>
      </c>
      <c r="X731" s="2">
        <v>0</v>
      </c>
      <c r="Y731" s="4">
        <v>2443.08</v>
      </c>
      <c r="Z731" s="4">
        <v>17672.259999999998</v>
      </c>
      <c r="AA731" s="4">
        <v>10603.81</v>
      </c>
      <c r="AB731" s="4">
        <v>7361.05</v>
      </c>
      <c r="AC731" s="4">
        <v>4980.51</v>
      </c>
      <c r="AD731" s="4">
        <v>17387.41</v>
      </c>
      <c r="AE731" s="2">
        <v>0</v>
      </c>
      <c r="AF731" s="4">
        <v>4043.58</v>
      </c>
      <c r="AG731" s="2">
        <v>0</v>
      </c>
      <c r="AH731" s="4">
        <v>1372.32</v>
      </c>
      <c r="AI731" s="2">
        <v>0</v>
      </c>
      <c r="AJ731" s="2">
        <v>0</v>
      </c>
      <c r="AK731" s="2">
        <v>0</v>
      </c>
      <c r="AL731" s="2">
        <v>0</v>
      </c>
      <c r="AM731" s="2">
        <v>0</v>
      </c>
      <c r="AN731" s="3">
        <f t="shared" si="44"/>
        <v>90642.44</v>
      </c>
      <c r="AO731">
        <f t="shared" si="45"/>
        <v>71416.14</v>
      </c>
      <c r="AP731">
        <f t="shared" si="46"/>
        <v>5415.9</v>
      </c>
      <c r="AQ731" s="3">
        <f t="shared" si="47"/>
        <v>167474.48000000001</v>
      </c>
    </row>
    <row r="732" spans="1:43" x14ac:dyDescent="0.25">
      <c r="A732" s="2">
        <v>5</v>
      </c>
      <c r="B732" s="2">
        <v>2019</v>
      </c>
      <c r="C732" s="2">
        <v>10</v>
      </c>
      <c r="D732" s="4">
        <v>21431.73</v>
      </c>
      <c r="E732" s="4">
        <v>45634.46</v>
      </c>
      <c r="F732" s="4">
        <v>23467.46</v>
      </c>
      <c r="G732" s="2">
        <v>95.05</v>
      </c>
      <c r="H732" s="2">
        <v>115.75</v>
      </c>
      <c r="I732" s="2">
        <v>0</v>
      </c>
      <c r="J732" s="2">
        <v>0</v>
      </c>
      <c r="K732" s="2">
        <v>0</v>
      </c>
      <c r="L732" s="2">
        <v>0</v>
      </c>
      <c r="M732" s="2">
        <v>0</v>
      </c>
      <c r="N732" s="2">
        <v>0</v>
      </c>
      <c r="O732" s="2">
        <v>656.74</v>
      </c>
      <c r="P732" s="4">
        <v>4849.12</v>
      </c>
      <c r="Q732" s="4">
        <v>4858.33</v>
      </c>
      <c r="R732" s="2">
        <v>945.95</v>
      </c>
      <c r="S732" s="2">
        <v>0</v>
      </c>
      <c r="T732" s="2">
        <v>0</v>
      </c>
      <c r="U732" s="2">
        <v>0</v>
      </c>
      <c r="V732" s="2">
        <v>0</v>
      </c>
      <c r="W732" s="2">
        <v>0</v>
      </c>
      <c r="X732" s="2">
        <v>0</v>
      </c>
      <c r="Y732" s="4">
        <v>2449.69</v>
      </c>
      <c r="Z732" s="4">
        <v>17391.509999999998</v>
      </c>
      <c r="AA732" s="4">
        <v>11080.08</v>
      </c>
      <c r="AB732" s="4">
        <v>7897.36</v>
      </c>
      <c r="AC732" s="4">
        <v>4972.95</v>
      </c>
      <c r="AD732" s="4">
        <v>19872.23</v>
      </c>
      <c r="AE732" s="2">
        <v>0</v>
      </c>
      <c r="AF732" s="4">
        <v>4335.6000000000004</v>
      </c>
      <c r="AG732" s="2">
        <v>0</v>
      </c>
      <c r="AH732" s="4">
        <v>1355.49</v>
      </c>
      <c r="AI732" s="2">
        <v>0</v>
      </c>
      <c r="AJ732" s="2">
        <v>0</v>
      </c>
      <c r="AK732" s="2">
        <v>0</v>
      </c>
      <c r="AL732" s="2">
        <v>0</v>
      </c>
      <c r="AM732" s="2">
        <v>0</v>
      </c>
      <c r="AN732" s="3">
        <f t="shared" si="44"/>
        <v>90744.45</v>
      </c>
      <c r="AO732">
        <f t="shared" si="45"/>
        <v>74973.959999999992</v>
      </c>
      <c r="AP732">
        <f t="shared" si="46"/>
        <v>5691.09</v>
      </c>
      <c r="AQ732" s="3">
        <f t="shared" si="47"/>
        <v>171409.49999999997</v>
      </c>
    </row>
    <row r="733" spans="1:43" x14ac:dyDescent="0.25">
      <c r="A733" s="2">
        <v>5</v>
      </c>
      <c r="B733" s="2">
        <v>2019</v>
      </c>
      <c r="C733" s="2">
        <v>11</v>
      </c>
      <c r="D733" s="4">
        <v>21727.53</v>
      </c>
      <c r="E733" s="4">
        <v>47140.44</v>
      </c>
      <c r="F733" s="4">
        <v>24816.92</v>
      </c>
      <c r="G733" s="2">
        <v>95.05</v>
      </c>
      <c r="H733" s="2">
        <v>150.69</v>
      </c>
      <c r="I733" s="2">
        <v>0</v>
      </c>
      <c r="J733" s="2">
        <v>0</v>
      </c>
      <c r="K733" s="2">
        <v>0</v>
      </c>
      <c r="L733" s="2">
        <v>0</v>
      </c>
      <c r="M733" s="2">
        <v>0</v>
      </c>
      <c r="N733" s="2">
        <v>0</v>
      </c>
      <c r="O733" s="2">
        <v>492.85</v>
      </c>
      <c r="P733" s="4">
        <v>5041.6000000000004</v>
      </c>
      <c r="Q733" s="4">
        <v>5274.95</v>
      </c>
      <c r="R733" s="4">
        <v>1335.13</v>
      </c>
      <c r="S733" s="2">
        <v>0</v>
      </c>
      <c r="T733" s="2">
        <v>0</v>
      </c>
      <c r="U733" s="2">
        <v>0</v>
      </c>
      <c r="V733" s="2">
        <v>0</v>
      </c>
      <c r="W733" s="2">
        <v>0</v>
      </c>
      <c r="X733" s="2">
        <v>0</v>
      </c>
      <c r="Y733" s="4">
        <v>2436.29</v>
      </c>
      <c r="Z733" s="4">
        <v>18237.060000000001</v>
      </c>
      <c r="AA733" s="4">
        <v>12087.41</v>
      </c>
      <c r="AB733" s="4">
        <v>10143.89</v>
      </c>
      <c r="AC733" s="4">
        <v>4913.95</v>
      </c>
      <c r="AD733" s="4">
        <v>18043.45</v>
      </c>
      <c r="AE733" s="2">
        <v>0</v>
      </c>
      <c r="AF733" s="4">
        <v>3859.8</v>
      </c>
      <c r="AG733" s="2">
        <v>0</v>
      </c>
      <c r="AH733" s="4">
        <v>1285.1400000000001</v>
      </c>
      <c r="AI733" s="2">
        <v>0</v>
      </c>
      <c r="AJ733" s="2">
        <v>0</v>
      </c>
      <c r="AK733" s="2">
        <v>0</v>
      </c>
      <c r="AL733" s="2">
        <v>0</v>
      </c>
      <c r="AM733" s="2">
        <v>0</v>
      </c>
      <c r="AN733" s="3">
        <f t="shared" si="44"/>
        <v>93930.63</v>
      </c>
      <c r="AO733">
        <f t="shared" si="45"/>
        <v>78006.58</v>
      </c>
      <c r="AP733">
        <f t="shared" si="46"/>
        <v>5144.9400000000005</v>
      </c>
      <c r="AQ733" s="3">
        <f t="shared" si="47"/>
        <v>177082.15000000002</v>
      </c>
    </row>
    <row r="734" spans="1:43" x14ac:dyDescent="0.25">
      <c r="A734" s="2">
        <v>5</v>
      </c>
      <c r="B734" s="2">
        <v>2019</v>
      </c>
      <c r="C734" s="2">
        <v>12</v>
      </c>
      <c r="D734" s="4">
        <v>22904.880000000001</v>
      </c>
      <c r="E734" s="4">
        <v>52677.23</v>
      </c>
      <c r="F734" s="4">
        <v>29844.75</v>
      </c>
      <c r="G734" s="2">
        <v>95.05</v>
      </c>
      <c r="H734" s="2">
        <v>187.06</v>
      </c>
      <c r="I734" s="2">
        <v>0</v>
      </c>
      <c r="J734" s="2">
        <v>0</v>
      </c>
      <c r="K734" s="2">
        <v>0</v>
      </c>
      <c r="L734" s="2">
        <v>0</v>
      </c>
      <c r="M734" s="2">
        <v>0</v>
      </c>
      <c r="N734" s="2">
        <v>0</v>
      </c>
      <c r="O734" s="2">
        <v>491.21</v>
      </c>
      <c r="P734" s="4">
        <v>8032.68</v>
      </c>
      <c r="Q734" s="4">
        <v>6604.77</v>
      </c>
      <c r="R734" s="2">
        <v>732.91</v>
      </c>
      <c r="S734" s="2">
        <v>0</v>
      </c>
      <c r="T734" s="2">
        <v>0</v>
      </c>
      <c r="U734" s="2">
        <v>0</v>
      </c>
      <c r="V734" s="2">
        <v>0</v>
      </c>
      <c r="W734" s="2">
        <v>0</v>
      </c>
      <c r="X734" s="2">
        <v>0</v>
      </c>
      <c r="Y734" s="4">
        <v>2824.9</v>
      </c>
      <c r="Z734" s="4">
        <v>25211.19</v>
      </c>
      <c r="AA734" s="4">
        <v>19789.810000000001</v>
      </c>
      <c r="AB734" s="4">
        <v>19491.259999999998</v>
      </c>
      <c r="AC734" s="4">
        <v>5004.71</v>
      </c>
      <c r="AD734" s="4">
        <v>15039.48</v>
      </c>
      <c r="AE734" s="2">
        <v>0</v>
      </c>
      <c r="AF734" s="4">
        <v>4281.1400000000003</v>
      </c>
      <c r="AG734" s="2">
        <v>0</v>
      </c>
      <c r="AH734" s="4">
        <v>1876.83</v>
      </c>
      <c r="AI734" s="2">
        <v>0</v>
      </c>
      <c r="AJ734" s="2">
        <v>0</v>
      </c>
      <c r="AK734" s="2">
        <v>0</v>
      </c>
      <c r="AL734" s="2">
        <v>0</v>
      </c>
      <c r="AM734" s="2">
        <v>0</v>
      </c>
      <c r="AN734" s="3">
        <f t="shared" si="44"/>
        <v>105708.97</v>
      </c>
      <c r="AO734">
        <f t="shared" si="45"/>
        <v>103222.92</v>
      </c>
      <c r="AP734">
        <f t="shared" si="46"/>
        <v>6157.97</v>
      </c>
      <c r="AQ734" s="3">
        <f t="shared" si="47"/>
        <v>215089.86000000002</v>
      </c>
    </row>
    <row r="735" spans="1:43" x14ac:dyDescent="0.25">
      <c r="A735" s="2">
        <v>6</v>
      </c>
      <c r="B735" s="2">
        <v>2019</v>
      </c>
      <c r="C735" s="2">
        <v>1</v>
      </c>
      <c r="D735" s="4">
        <v>90377.3</v>
      </c>
      <c r="E735" s="4">
        <v>219723.48</v>
      </c>
      <c r="F735" s="4">
        <v>309738.82</v>
      </c>
      <c r="G735" s="2">
        <v>287.13</v>
      </c>
      <c r="H735" s="4">
        <v>1281.6600000000001</v>
      </c>
      <c r="I735" s="2">
        <v>0</v>
      </c>
      <c r="J735" s="2">
        <v>433.32</v>
      </c>
      <c r="K735" s="4">
        <v>1112.6300000000001</v>
      </c>
      <c r="L735" s="2">
        <v>558.84</v>
      </c>
      <c r="M735" s="4">
        <v>1006.91</v>
      </c>
      <c r="N735" s="2">
        <v>0</v>
      </c>
      <c r="O735" s="2">
        <v>983.58</v>
      </c>
      <c r="P735" s="4">
        <v>31272.7</v>
      </c>
      <c r="Q735" s="4">
        <v>37151.339999999997</v>
      </c>
      <c r="R735" s="4">
        <v>30383.05</v>
      </c>
      <c r="S735" s="4">
        <v>19785.810000000001</v>
      </c>
      <c r="T735" s="2">
        <v>237.58</v>
      </c>
      <c r="U735" s="2">
        <v>224.84</v>
      </c>
      <c r="V735" s="2">
        <v>0</v>
      </c>
      <c r="W735" s="2">
        <v>0</v>
      </c>
      <c r="X735" s="4">
        <v>1658.77</v>
      </c>
      <c r="Y735" s="4">
        <v>42413.82</v>
      </c>
      <c r="Z735" s="4">
        <v>225017.60000000001</v>
      </c>
      <c r="AA735" s="4">
        <v>283557.42</v>
      </c>
      <c r="AB735" s="4">
        <v>157613.84</v>
      </c>
      <c r="AC735" s="4">
        <v>98766.24</v>
      </c>
      <c r="AD735" s="4">
        <v>231989.07</v>
      </c>
      <c r="AE735" s="2">
        <v>950.23</v>
      </c>
      <c r="AF735" s="4">
        <v>204475.13</v>
      </c>
      <c r="AG735" s="4">
        <v>2700.66</v>
      </c>
      <c r="AH735" s="4">
        <v>249187.62</v>
      </c>
      <c r="AI735" s="2">
        <v>0</v>
      </c>
      <c r="AJ735" s="4">
        <v>10719.45</v>
      </c>
      <c r="AK735" s="4">
        <v>593435.99</v>
      </c>
      <c r="AL735" s="2">
        <v>0</v>
      </c>
      <c r="AM735" s="4">
        <v>17358.02</v>
      </c>
      <c r="AN735" s="3">
        <f t="shared" si="44"/>
        <v>624520.09000000008</v>
      </c>
      <c r="AO735">
        <f t="shared" si="45"/>
        <v>1161055.6599999999</v>
      </c>
      <c r="AP735">
        <f t="shared" si="46"/>
        <v>1078827.1000000001</v>
      </c>
      <c r="AQ735" s="3">
        <f t="shared" si="47"/>
        <v>2864402.85</v>
      </c>
    </row>
    <row r="736" spans="1:43" x14ac:dyDescent="0.25">
      <c r="A736" s="2">
        <v>6</v>
      </c>
      <c r="B736" s="2">
        <v>2019</v>
      </c>
      <c r="C736" s="2">
        <v>2</v>
      </c>
      <c r="D736" s="4">
        <v>89458.31</v>
      </c>
      <c r="E736" s="4">
        <v>218912.44</v>
      </c>
      <c r="F736" s="4">
        <v>325029.82</v>
      </c>
      <c r="G736" s="2">
        <v>285.14999999999998</v>
      </c>
      <c r="H736" s="4">
        <v>1382.9</v>
      </c>
      <c r="I736" s="2">
        <v>0</v>
      </c>
      <c r="J736" s="2">
        <v>432.33</v>
      </c>
      <c r="K736" s="2">
        <v>839.72</v>
      </c>
      <c r="L736" s="2">
        <v>666.62</v>
      </c>
      <c r="M736" s="4">
        <v>1348.18</v>
      </c>
      <c r="N736" s="2">
        <v>0</v>
      </c>
      <c r="O736" s="2">
        <v>977.45</v>
      </c>
      <c r="P736" s="4">
        <v>32793.14</v>
      </c>
      <c r="Q736" s="4">
        <v>39690.79</v>
      </c>
      <c r="R736" s="4">
        <v>35847.11</v>
      </c>
      <c r="S736" s="4">
        <v>21552.75</v>
      </c>
      <c r="T736" s="4">
        <v>1615.05</v>
      </c>
      <c r="U736" s="2">
        <v>0</v>
      </c>
      <c r="V736" s="2">
        <v>0</v>
      </c>
      <c r="W736" s="2">
        <v>0</v>
      </c>
      <c r="X736" s="4">
        <v>1436.18</v>
      </c>
      <c r="Y736" s="4">
        <v>44559.54</v>
      </c>
      <c r="Z736" s="4">
        <v>221513.5</v>
      </c>
      <c r="AA736" s="4">
        <v>287951.32</v>
      </c>
      <c r="AB736" s="4">
        <v>157533.95000000001</v>
      </c>
      <c r="AC736" s="4">
        <v>84825.53</v>
      </c>
      <c r="AD736" s="4">
        <v>211442.76</v>
      </c>
      <c r="AE736" s="2">
        <v>0</v>
      </c>
      <c r="AF736" s="4">
        <v>107427.98</v>
      </c>
      <c r="AG736" s="2">
        <v>0</v>
      </c>
      <c r="AH736" s="4">
        <v>210859.94</v>
      </c>
      <c r="AI736" s="2">
        <v>0</v>
      </c>
      <c r="AJ736" s="4">
        <v>-10719.45</v>
      </c>
      <c r="AK736" s="4">
        <v>706613.15</v>
      </c>
      <c r="AL736" s="2">
        <v>0</v>
      </c>
      <c r="AM736" s="4">
        <v>14592.34</v>
      </c>
      <c r="AN736" s="3">
        <f t="shared" ref="AN736:AN799" si="48">SUM(D736:M736)</f>
        <v>638355.47000000009</v>
      </c>
      <c r="AO736">
        <f t="shared" ref="AO736:AO799" si="49">SUM(N736:AD736)</f>
        <v>1141739.07</v>
      </c>
      <c r="AP736">
        <f t="shared" ref="AP736:AP799" si="50">SUM(AE736:AM736)</f>
        <v>1028773.96</v>
      </c>
      <c r="AQ736" s="3">
        <f t="shared" si="47"/>
        <v>2808868.5</v>
      </c>
    </row>
    <row r="737" spans="1:43" x14ac:dyDescent="0.25">
      <c r="A737" s="2">
        <v>6</v>
      </c>
      <c r="B737" s="2">
        <v>2019</v>
      </c>
      <c r="C737" s="2">
        <v>3</v>
      </c>
      <c r="D737" s="4">
        <v>87051.32</v>
      </c>
      <c r="E737" s="4">
        <v>205388.59</v>
      </c>
      <c r="F737" s="4">
        <v>276691.11</v>
      </c>
      <c r="G737" s="2">
        <v>285.14999999999998</v>
      </c>
      <c r="H737" s="4">
        <v>1200.4100000000001</v>
      </c>
      <c r="I737" s="2">
        <v>0</v>
      </c>
      <c r="J737" s="2">
        <v>433.86</v>
      </c>
      <c r="K737" s="2">
        <v>631.76</v>
      </c>
      <c r="L737" s="2">
        <v>538.59</v>
      </c>
      <c r="M737" s="4">
        <v>1336.59</v>
      </c>
      <c r="N737" s="2">
        <v>0</v>
      </c>
      <c r="O737" s="2">
        <v>975.62</v>
      </c>
      <c r="P737" s="4">
        <v>26708.240000000002</v>
      </c>
      <c r="Q737" s="4">
        <v>31928.400000000001</v>
      </c>
      <c r="R737" s="4">
        <v>27451.360000000001</v>
      </c>
      <c r="S737" s="4">
        <v>21382.5</v>
      </c>
      <c r="T737" s="2">
        <v>250.67</v>
      </c>
      <c r="U737" s="2">
        <v>0</v>
      </c>
      <c r="V737" s="2">
        <v>0</v>
      </c>
      <c r="W737" s="2">
        <v>0</v>
      </c>
      <c r="X737" s="4">
        <v>1820.82</v>
      </c>
      <c r="Y737" s="4">
        <v>38683.99</v>
      </c>
      <c r="Z737" s="4">
        <v>212649.09</v>
      </c>
      <c r="AA737" s="4">
        <v>264527.53999999998</v>
      </c>
      <c r="AB737" s="4">
        <v>136331.89000000001</v>
      </c>
      <c r="AC737" s="4">
        <v>91045.17</v>
      </c>
      <c r="AD737" s="4">
        <v>225776.25</v>
      </c>
      <c r="AE737" s="2">
        <v>0</v>
      </c>
      <c r="AF737" s="4">
        <v>118656.01</v>
      </c>
      <c r="AG737" s="2">
        <v>246.66</v>
      </c>
      <c r="AH737" s="4">
        <v>178453.23</v>
      </c>
      <c r="AI737" s="2">
        <v>0</v>
      </c>
      <c r="AJ737" s="2">
        <v>0</v>
      </c>
      <c r="AK737" s="4">
        <v>953988.45</v>
      </c>
      <c r="AL737" s="2">
        <v>0</v>
      </c>
      <c r="AM737" s="4">
        <v>16129.98</v>
      </c>
      <c r="AN737" s="3">
        <f t="shared" si="48"/>
        <v>573557.38</v>
      </c>
      <c r="AO737">
        <f t="shared" si="49"/>
        <v>1079531.54</v>
      </c>
      <c r="AP737">
        <f t="shared" si="50"/>
        <v>1267474.33</v>
      </c>
      <c r="AQ737" s="3">
        <f t="shared" si="47"/>
        <v>2920563.25</v>
      </c>
    </row>
    <row r="738" spans="1:43" x14ac:dyDescent="0.25">
      <c r="A738" s="2">
        <v>6</v>
      </c>
      <c r="B738" s="2">
        <v>2019</v>
      </c>
      <c r="C738" s="2">
        <v>4</v>
      </c>
      <c r="D738" s="4">
        <v>87651.9</v>
      </c>
      <c r="E738" s="4">
        <v>204293.53</v>
      </c>
      <c r="F738" s="4">
        <v>283859.46000000002</v>
      </c>
      <c r="G738" s="2">
        <v>285.14999999999998</v>
      </c>
      <c r="H738" s="4">
        <v>1239.17</v>
      </c>
      <c r="I738" s="2">
        <v>0</v>
      </c>
      <c r="J738" s="2">
        <v>437.55</v>
      </c>
      <c r="K738" s="2">
        <v>688.02</v>
      </c>
      <c r="L738" s="2">
        <v>349.52</v>
      </c>
      <c r="M738" s="4">
        <v>1361.29</v>
      </c>
      <c r="N738" s="2">
        <v>0</v>
      </c>
      <c r="O738" s="2">
        <v>982.68</v>
      </c>
      <c r="P738" s="4">
        <v>22669.67</v>
      </c>
      <c r="Q738" s="4">
        <v>34278.61</v>
      </c>
      <c r="R738" s="4">
        <v>37991.75</v>
      </c>
      <c r="S738" s="4">
        <v>18527.21</v>
      </c>
      <c r="T738" s="2">
        <v>270.26</v>
      </c>
      <c r="U738" s="2">
        <v>11.3</v>
      </c>
      <c r="V738" s="2">
        <v>0</v>
      </c>
      <c r="W738" s="2">
        <v>0</v>
      </c>
      <c r="X738" s="4">
        <v>1644.95</v>
      </c>
      <c r="Y738" s="4">
        <v>39354.51</v>
      </c>
      <c r="Z738" s="4">
        <v>210000.97</v>
      </c>
      <c r="AA738" s="4">
        <v>242260.38</v>
      </c>
      <c r="AB738" s="4">
        <v>138813.96</v>
      </c>
      <c r="AC738" s="4">
        <v>86485.03</v>
      </c>
      <c r="AD738" s="4">
        <v>224255.14</v>
      </c>
      <c r="AE738" s="2">
        <v>0</v>
      </c>
      <c r="AF738" s="4">
        <v>104705.14</v>
      </c>
      <c r="AG738" s="2">
        <v>-449.67</v>
      </c>
      <c r="AH738" s="4">
        <v>200238.66</v>
      </c>
      <c r="AI738" s="2">
        <v>0</v>
      </c>
      <c r="AJ738" s="2">
        <v>0</v>
      </c>
      <c r="AK738" s="4">
        <v>999097.99</v>
      </c>
      <c r="AL738" s="2">
        <v>0</v>
      </c>
      <c r="AM738" s="4">
        <v>14102.68</v>
      </c>
      <c r="AN738" s="3">
        <f t="shared" si="48"/>
        <v>580165.5900000002</v>
      </c>
      <c r="AO738">
        <f t="shared" si="49"/>
        <v>1057546.42</v>
      </c>
      <c r="AP738">
        <f t="shared" si="50"/>
        <v>1317694.8</v>
      </c>
      <c r="AQ738" s="3">
        <f t="shared" si="47"/>
        <v>2955406.8100000005</v>
      </c>
    </row>
    <row r="739" spans="1:43" x14ac:dyDescent="0.25">
      <c r="A739" s="2">
        <v>6</v>
      </c>
      <c r="B739" s="2">
        <v>2019</v>
      </c>
      <c r="C739" s="2">
        <v>5</v>
      </c>
      <c r="D739" s="4">
        <v>85963.92</v>
      </c>
      <c r="E739" s="4">
        <v>197619.85</v>
      </c>
      <c r="F739" s="4">
        <v>268715.32</v>
      </c>
      <c r="G739" s="2">
        <v>285.14999999999998</v>
      </c>
      <c r="H739" s="4">
        <v>1026.1400000000001</v>
      </c>
      <c r="I739" s="2">
        <v>0</v>
      </c>
      <c r="J739" s="2">
        <v>436.19</v>
      </c>
      <c r="K739" s="2">
        <v>527.28</v>
      </c>
      <c r="L739" s="2">
        <v>412.19</v>
      </c>
      <c r="M739" s="2">
        <v>973.5</v>
      </c>
      <c r="N739" s="2">
        <v>0</v>
      </c>
      <c r="O739" s="2">
        <v>994.11</v>
      </c>
      <c r="P739" s="4">
        <v>20021.62</v>
      </c>
      <c r="Q739" s="4">
        <v>22000.52</v>
      </c>
      <c r="R739" s="4">
        <v>9521.51</v>
      </c>
      <c r="S739" s="4">
        <v>14601.23</v>
      </c>
      <c r="T739" s="2">
        <v>247.07</v>
      </c>
      <c r="U739" s="2">
        <v>0</v>
      </c>
      <c r="V739" s="2">
        <v>0</v>
      </c>
      <c r="W739" s="2">
        <v>0</v>
      </c>
      <c r="X739" s="4">
        <v>1564.64</v>
      </c>
      <c r="Y739" s="4">
        <v>33665.699999999997</v>
      </c>
      <c r="Z739" s="4">
        <v>188684.24</v>
      </c>
      <c r="AA739" s="4">
        <v>227400.34</v>
      </c>
      <c r="AB739" s="4">
        <v>120907.32</v>
      </c>
      <c r="AC739" s="4">
        <v>85286.75</v>
      </c>
      <c r="AD739" s="4">
        <v>222097.1</v>
      </c>
      <c r="AE739" s="2">
        <v>0</v>
      </c>
      <c r="AF739" s="4">
        <v>99485.6</v>
      </c>
      <c r="AG739" s="2">
        <v>846.91</v>
      </c>
      <c r="AH739" s="4">
        <v>189878.13</v>
      </c>
      <c r="AI739" s="2">
        <v>0</v>
      </c>
      <c r="AJ739" s="2">
        <v>0</v>
      </c>
      <c r="AK739" s="4">
        <v>1042014.74</v>
      </c>
      <c r="AL739" s="2">
        <v>0</v>
      </c>
      <c r="AM739" s="4">
        <v>12847.74</v>
      </c>
      <c r="AN739" s="3">
        <f t="shared" si="48"/>
        <v>555959.54</v>
      </c>
      <c r="AO739">
        <f t="shared" si="49"/>
        <v>946992.15</v>
      </c>
      <c r="AP739">
        <f t="shared" si="50"/>
        <v>1345073.1199999999</v>
      </c>
      <c r="AQ739" s="3">
        <f t="shared" si="47"/>
        <v>2848024.8099999996</v>
      </c>
    </row>
    <row r="740" spans="1:43" x14ac:dyDescent="0.25">
      <c r="A740" s="2">
        <v>6</v>
      </c>
      <c r="B740" s="2">
        <v>2019</v>
      </c>
      <c r="C740" s="2">
        <v>6</v>
      </c>
      <c r="D740" s="4">
        <v>84052.34</v>
      </c>
      <c r="E740" s="4">
        <v>191855.78</v>
      </c>
      <c r="F740" s="4">
        <v>260776.12</v>
      </c>
      <c r="G740" s="2">
        <v>285.14999999999998</v>
      </c>
      <c r="H740" s="2">
        <v>867.18</v>
      </c>
      <c r="I740" s="2">
        <v>0</v>
      </c>
      <c r="J740" s="2">
        <v>434.06</v>
      </c>
      <c r="K740" s="2">
        <v>497.24</v>
      </c>
      <c r="L740" s="2">
        <v>426.5</v>
      </c>
      <c r="M740" s="2">
        <v>809.22</v>
      </c>
      <c r="N740" s="2">
        <v>0</v>
      </c>
      <c r="O740" s="2">
        <v>978.97</v>
      </c>
      <c r="P740" s="4">
        <v>19116.099999999999</v>
      </c>
      <c r="Q740" s="4">
        <v>28336.52</v>
      </c>
      <c r="R740" s="4">
        <v>19752.16</v>
      </c>
      <c r="S740" s="4">
        <v>16726.330000000002</v>
      </c>
      <c r="T740" s="2">
        <v>283.33</v>
      </c>
      <c r="U740" s="2">
        <v>0</v>
      </c>
      <c r="V740" s="2">
        <v>0</v>
      </c>
      <c r="W740" s="2">
        <v>0</v>
      </c>
      <c r="X740" s="4">
        <v>1717.96</v>
      </c>
      <c r="Y740" s="4">
        <v>34086.79</v>
      </c>
      <c r="Z740" s="4">
        <v>187368.77</v>
      </c>
      <c r="AA740" s="4">
        <v>214827.27</v>
      </c>
      <c r="AB740" s="4">
        <v>118031.11</v>
      </c>
      <c r="AC740" s="4">
        <v>76098.679999999993</v>
      </c>
      <c r="AD740" s="4">
        <v>198681.52</v>
      </c>
      <c r="AE740" s="2">
        <v>0</v>
      </c>
      <c r="AF740" s="4">
        <v>88325.04</v>
      </c>
      <c r="AG740" s="2">
        <v>0</v>
      </c>
      <c r="AH740" s="4">
        <v>143922.18</v>
      </c>
      <c r="AI740" s="2">
        <v>0</v>
      </c>
      <c r="AJ740" s="2">
        <v>0</v>
      </c>
      <c r="AK740" s="4">
        <v>972492.6</v>
      </c>
      <c r="AL740" s="2">
        <v>0</v>
      </c>
      <c r="AM740" s="4">
        <v>11916.74</v>
      </c>
      <c r="AN740" s="3">
        <f t="shared" si="48"/>
        <v>540003.59000000008</v>
      </c>
      <c r="AO740">
        <f t="shared" si="49"/>
        <v>916005.51</v>
      </c>
      <c r="AP740">
        <f t="shared" si="50"/>
        <v>1216656.5599999998</v>
      </c>
      <c r="AQ740" s="3">
        <f t="shared" si="47"/>
        <v>2672665.66</v>
      </c>
    </row>
    <row r="741" spans="1:43" x14ac:dyDescent="0.25">
      <c r="A741" s="2">
        <v>6</v>
      </c>
      <c r="B741" s="2">
        <v>2019</v>
      </c>
      <c r="C741" s="2">
        <v>7</v>
      </c>
      <c r="D741" s="4">
        <v>84039.22</v>
      </c>
      <c r="E741" s="4">
        <v>204279.03</v>
      </c>
      <c r="F741" s="4">
        <v>240016.2</v>
      </c>
      <c r="G741" s="2">
        <v>285.14999999999998</v>
      </c>
      <c r="H741" s="2">
        <v>629.75</v>
      </c>
      <c r="I741" s="2">
        <v>50.68</v>
      </c>
      <c r="J741" s="2">
        <v>287.44</v>
      </c>
      <c r="K741" s="2">
        <v>447.92</v>
      </c>
      <c r="L741" s="2">
        <v>374.38</v>
      </c>
      <c r="M741" s="2">
        <v>713.14</v>
      </c>
      <c r="N741" s="2">
        <v>0</v>
      </c>
      <c r="O741" s="2">
        <v>978.23</v>
      </c>
      <c r="P741" s="4">
        <v>18147.66</v>
      </c>
      <c r="Q741" s="4">
        <v>24990.560000000001</v>
      </c>
      <c r="R741" s="4">
        <v>19360.52</v>
      </c>
      <c r="S741" s="4">
        <v>8536.35</v>
      </c>
      <c r="T741" s="2">
        <v>336.02</v>
      </c>
      <c r="U741" s="2">
        <v>0</v>
      </c>
      <c r="V741" s="2">
        <v>0</v>
      </c>
      <c r="W741" s="2">
        <v>0</v>
      </c>
      <c r="X741" s="4">
        <v>1598.33</v>
      </c>
      <c r="Y741" s="4">
        <v>25184.07</v>
      </c>
      <c r="Z741" s="4">
        <v>184849.89</v>
      </c>
      <c r="AA741" s="4">
        <v>195081.14</v>
      </c>
      <c r="AB741" s="4">
        <v>127805.63</v>
      </c>
      <c r="AC741" s="4">
        <v>71527.179999999993</v>
      </c>
      <c r="AD741" s="4">
        <v>199031.65</v>
      </c>
      <c r="AE741" s="2">
        <v>0</v>
      </c>
      <c r="AF741" s="4">
        <v>88963.36</v>
      </c>
      <c r="AG741" s="2">
        <v>0</v>
      </c>
      <c r="AH741" s="4">
        <v>196520.59</v>
      </c>
      <c r="AI741" s="2">
        <v>0</v>
      </c>
      <c r="AJ741" s="2">
        <v>0</v>
      </c>
      <c r="AK741" s="4">
        <v>824519.87</v>
      </c>
      <c r="AL741" s="2">
        <v>0</v>
      </c>
      <c r="AM741" s="4">
        <v>12205.54</v>
      </c>
      <c r="AN741" s="3">
        <f t="shared" si="48"/>
        <v>531122.91</v>
      </c>
      <c r="AO741">
        <f t="shared" si="49"/>
        <v>877427.2300000001</v>
      </c>
      <c r="AP741">
        <f t="shared" si="50"/>
        <v>1122209.3600000001</v>
      </c>
      <c r="AQ741" s="3">
        <f t="shared" si="47"/>
        <v>2530759.5</v>
      </c>
    </row>
    <row r="742" spans="1:43" x14ac:dyDescent="0.25">
      <c r="A742" s="2">
        <v>6</v>
      </c>
      <c r="B742" s="2">
        <v>2019</v>
      </c>
      <c r="C742" s="2">
        <v>8</v>
      </c>
      <c r="D742" s="4">
        <v>84767.15</v>
      </c>
      <c r="E742" s="4">
        <v>205909.91</v>
      </c>
      <c r="F742" s="4">
        <v>244502.43</v>
      </c>
      <c r="G742" s="2">
        <v>285.14999999999998</v>
      </c>
      <c r="H742" s="2">
        <v>689.33</v>
      </c>
      <c r="I742" s="2">
        <v>50.68</v>
      </c>
      <c r="J742" s="2">
        <v>287.04000000000002</v>
      </c>
      <c r="K742" s="2">
        <v>447.88</v>
      </c>
      <c r="L742" s="2">
        <v>314.83</v>
      </c>
      <c r="M742" s="2">
        <v>719.87</v>
      </c>
      <c r="N742" s="2">
        <v>0</v>
      </c>
      <c r="O742" s="2">
        <v>981.61</v>
      </c>
      <c r="P742" s="4">
        <v>18122.810000000001</v>
      </c>
      <c r="Q742" s="4">
        <v>23872.54</v>
      </c>
      <c r="R742" s="4">
        <v>18698.099999999999</v>
      </c>
      <c r="S742" s="4">
        <v>8709.19</v>
      </c>
      <c r="T742" s="2">
        <v>299.83</v>
      </c>
      <c r="U742" s="2">
        <v>0</v>
      </c>
      <c r="V742" s="2">
        <v>0</v>
      </c>
      <c r="W742" s="2">
        <v>0</v>
      </c>
      <c r="X742" s="4">
        <v>1644.71</v>
      </c>
      <c r="Y742" s="4">
        <v>25406.23</v>
      </c>
      <c r="Z742" s="4">
        <v>189774.71</v>
      </c>
      <c r="AA742" s="4">
        <v>201686.6</v>
      </c>
      <c r="AB742" s="4">
        <v>129570.43</v>
      </c>
      <c r="AC742" s="4">
        <v>71826.28</v>
      </c>
      <c r="AD742" s="4">
        <v>203216.37</v>
      </c>
      <c r="AE742" s="2">
        <v>0</v>
      </c>
      <c r="AF742" s="4">
        <v>91114.7</v>
      </c>
      <c r="AG742" s="2">
        <v>158.41</v>
      </c>
      <c r="AH742" s="4">
        <v>181626.52</v>
      </c>
      <c r="AI742" s="2">
        <v>0</v>
      </c>
      <c r="AJ742" s="2">
        <v>0</v>
      </c>
      <c r="AK742" s="4">
        <v>782662.58</v>
      </c>
      <c r="AL742" s="2">
        <v>0</v>
      </c>
      <c r="AM742" s="4">
        <v>11900.5</v>
      </c>
      <c r="AN742" s="3">
        <f t="shared" si="48"/>
        <v>537974.27</v>
      </c>
      <c r="AO742">
        <f t="shared" si="49"/>
        <v>893809.41</v>
      </c>
      <c r="AP742">
        <f t="shared" si="50"/>
        <v>1067462.71</v>
      </c>
      <c r="AQ742" s="3">
        <f t="shared" si="47"/>
        <v>2499246.39</v>
      </c>
    </row>
    <row r="743" spans="1:43" x14ac:dyDescent="0.25">
      <c r="A743" s="2">
        <v>6</v>
      </c>
      <c r="B743" s="2">
        <v>2019</v>
      </c>
      <c r="C743" s="2">
        <v>9</v>
      </c>
      <c r="D743" s="4">
        <v>84543.13</v>
      </c>
      <c r="E743" s="4">
        <v>206619.01</v>
      </c>
      <c r="F743" s="4">
        <v>249737.01</v>
      </c>
      <c r="G743" s="2">
        <v>285.14999999999998</v>
      </c>
      <c r="H743" s="2">
        <v>600.64</v>
      </c>
      <c r="I743" s="2">
        <v>50.91</v>
      </c>
      <c r="J743" s="2">
        <v>286.68</v>
      </c>
      <c r="K743" s="2">
        <v>455.8</v>
      </c>
      <c r="L743" s="2">
        <v>409.29</v>
      </c>
      <c r="M743" s="2">
        <v>945</v>
      </c>
      <c r="N743" s="2">
        <v>0</v>
      </c>
      <c r="O743" s="2">
        <v>986.18</v>
      </c>
      <c r="P743" s="4">
        <v>18091.71</v>
      </c>
      <c r="Q743" s="4">
        <v>25308.28</v>
      </c>
      <c r="R743" s="4">
        <v>21426.83</v>
      </c>
      <c r="S743" s="4">
        <v>8645.9500000000007</v>
      </c>
      <c r="T743" s="4">
        <v>1222.47</v>
      </c>
      <c r="U743" s="4">
        <v>1249.43</v>
      </c>
      <c r="V743" s="2">
        <v>0</v>
      </c>
      <c r="W743" s="2">
        <v>0</v>
      </c>
      <c r="X743" s="4">
        <v>1713.09</v>
      </c>
      <c r="Y743" s="4">
        <v>27429.65</v>
      </c>
      <c r="Z743" s="4">
        <v>195128.75</v>
      </c>
      <c r="AA743" s="4">
        <v>206059.15</v>
      </c>
      <c r="AB743" s="4">
        <v>124808.96000000001</v>
      </c>
      <c r="AC743" s="4">
        <v>97125.71</v>
      </c>
      <c r="AD743" s="4">
        <v>194965.01</v>
      </c>
      <c r="AE743" s="2">
        <v>0</v>
      </c>
      <c r="AF743" s="4">
        <v>94956.27</v>
      </c>
      <c r="AG743" s="2">
        <v>0</v>
      </c>
      <c r="AH743" s="4">
        <v>176857.4</v>
      </c>
      <c r="AI743" s="2">
        <v>0</v>
      </c>
      <c r="AJ743" s="2">
        <v>0</v>
      </c>
      <c r="AK743" s="4">
        <v>777241.81</v>
      </c>
      <c r="AL743" s="2">
        <v>0</v>
      </c>
      <c r="AM743" s="4">
        <v>10741.61</v>
      </c>
      <c r="AN743" s="3">
        <f t="shared" si="48"/>
        <v>543932.62000000023</v>
      </c>
      <c r="AO743">
        <f t="shared" si="49"/>
        <v>924161.16999999993</v>
      </c>
      <c r="AP743">
        <f t="shared" si="50"/>
        <v>1059797.0900000001</v>
      </c>
      <c r="AQ743" s="3">
        <f t="shared" si="47"/>
        <v>2527890.88</v>
      </c>
    </row>
    <row r="744" spans="1:43" x14ac:dyDescent="0.25">
      <c r="A744" s="2">
        <v>6</v>
      </c>
      <c r="B744" s="2">
        <v>2019</v>
      </c>
      <c r="C744" s="2">
        <v>10</v>
      </c>
      <c r="D744" s="4">
        <v>84637.11</v>
      </c>
      <c r="E744" s="4">
        <v>206657.73</v>
      </c>
      <c r="F744" s="4">
        <v>258457.07</v>
      </c>
      <c r="G744" s="2">
        <v>285.14999999999998</v>
      </c>
      <c r="H744" s="2">
        <v>649.39</v>
      </c>
      <c r="I744" s="2">
        <v>50.91</v>
      </c>
      <c r="J744" s="2">
        <v>287.04000000000002</v>
      </c>
      <c r="K744" s="2">
        <v>446.29</v>
      </c>
      <c r="L744" s="2">
        <v>385.56</v>
      </c>
      <c r="M744" s="2">
        <v>860.6</v>
      </c>
      <c r="N744" s="2">
        <v>0</v>
      </c>
      <c r="O744" s="2">
        <v>964.54</v>
      </c>
      <c r="P744" s="4">
        <v>17752.78</v>
      </c>
      <c r="Q744" s="4">
        <v>25188.68</v>
      </c>
      <c r="R744" s="4">
        <v>19632.37</v>
      </c>
      <c r="S744" s="4">
        <v>9587.7199999999993</v>
      </c>
      <c r="T744" s="4">
        <v>1675.52</v>
      </c>
      <c r="U744" s="2">
        <v>0</v>
      </c>
      <c r="V744" s="2">
        <v>0</v>
      </c>
      <c r="W744" s="2">
        <v>0</v>
      </c>
      <c r="X744" s="4">
        <v>1579.07</v>
      </c>
      <c r="Y744" s="4">
        <v>26591.42</v>
      </c>
      <c r="Z744" s="4">
        <v>186262.86</v>
      </c>
      <c r="AA744" s="4">
        <v>198357.18</v>
      </c>
      <c r="AB744" s="4">
        <v>120315.01</v>
      </c>
      <c r="AC744" s="4">
        <v>74635.509999999995</v>
      </c>
      <c r="AD744" s="4">
        <v>209351.2</v>
      </c>
      <c r="AE744" s="2">
        <v>0</v>
      </c>
      <c r="AF744" s="4">
        <v>104647.16</v>
      </c>
      <c r="AG744" s="2">
        <v>0</v>
      </c>
      <c r="AH744" s="4">
        <v>200895.04</v>
      </c>
      <c r="AI744" s="2">
        <v>0</v>
      </c>
      <c r="AJ744" s="2">
        <v>0</v>
      </c>
      <c r="AK744" s="4">
        <v>857836.17</v>
      </c>
      <c r="AL744" s="2">
        <v>0</v>
      </c>
      <c r="AM744" s="4">
        <v>12893.17</v>
      </c>
      <c r="AN744" s="3">
        <f t="shared" si="48"/>
        <v>552716.85000000021</v>
      </c>
      <c r="AO744">
        <f t="shared" si="49"/>
        <v>891893.85999999987</v>
      </c>
      <c r="AP744">
        <f t="shared" si="50"/>
        <v>1176271.54</v>
      </c>
      <c r="AQ744" s="3">
        <f t="shared" si="47"/>
        <v>2620882.25</v>
      </c>
    </row>
    <row r="745" spans="1:43" x14ac:dyDescent="0.25">
      <c r="A745" s="2">
        <v>6</v>
      </c>
      <c r="B745" s="2">
        <v>2019</v>
      </c>
      <c r="C745" s="2">
        <v>11</v>
      </c>
      <c r="D745" s="4">
        <v>84988.87</v>
      </c>
      <c r="E745" s="4">
        <v>209069.33</v>
      </c>
      <c r="F745" s="4">
        <v>270339.46000000002</v>
      </c>
      <c r="G745" s="2">
        <v>285.14999999999998</v>
      </c>
      <c r="H745" s="2">
        <v>760.08</v>
      </c>
      <c r="I745" s="2">
        <v>51.13</v>
      </c>
      <c r="J745" s="2">
        <v>286.86</v>
      </c>
      <c r="K745" s="2">
        <v>462.14</v>
      </c>
      <c r="L745" s="2">
        <v>572.51</v>
      </c>
      <c r="M745" s="4">
        <v>1324.58</v>
      </c>
      <c r="N745" s="2">
        <v>0</v>
      </c>
      <c r="O745" s="2">
        <v>964.54</v>
      </c>
      <c r="P745" s="4">
        <v>18902.36</v>
      </c>
      <c r="Q745" s="4">
        <v>27651.07</v>
      </c>
      <c r="R745" s="4">
        <v>23076.13</v>
      </c>
      <c r="S745" s="4">
        <v>8241.59</v>
      </c>
      <c r="T745" s="4">
        <v>4787.83</v>
      </c>
      <c r="U745" s="2">
        <v>0</v>
      </c>
      <c r="V745" s="2">
        <v>0</v>
      </c>
      <c r="W745" s="2">
        <v>0</v>
      </c>
      <c r="X745" s="4">
        <v>1620.75</v>
      </c>
      <c r="Y745" s="4">
        <v>27718.6</v>
      </c>
      <c r="Z745" s="4">
        <v>197028.93</v>
      </c>
      <c r="AA745" s="4">
        <v>216698.47</v>
      </c>
      <c r="AB745" s="4">
        <v>131916.59</v>
      </c>
      <c r="AC745" s="4">
        <v>79372.11</v>
      </c>
      <c r="AD745" s="4">
        <v>210904.04</v>
      </c>
      <c r="AE745" s="2">
        <v>0</v>
      </c>
      <c r="AF745" s="4">
        <v>106447.03</v>
      </c>
      <c r="AG745" s="2">
        <v>0</v>
      </c>
      <c r="AH745" s="4">
        <v>190278.87</v>
      </c>
      <c r="AI745" s="2">
        <v>0</v>
      </c>
      <c r="AJ745" s="2">
        <v>0</v>
      </c>
      <c r="AK745" s="4">
        <v>803020.14</v>
      </c>
      <c r="AL745" s="2">
        <v>0</v>
      </c>
      <c r="AM745" s="4">
        <v>15275.21</v>
      </c>
      <c r="AN745" s="3">
        <f t="shared" si="48"/>
        <v>568140.10999999987</v>
      </c>
      <c r="AO745">
        <f t="shared" si="49"/>
        <v>948883.01</v>
      </c>
      <c r="AP745">
        <f t="shared" si="50"/>
        <v>1115021.25</v>
      </c>
      <c r="AQ745" s="3">
        <f t="shared" si="47"/>
        <v>2632044.37</v>
      </c>
    </row>
    <row r="746" spans="1:43" x14ac:dyDescent="0.25">
      <c r="A746" s="2">
        <v>6</v>
      </c>
      <c r="B746" s="2">
        <v>2019</v>
      </c>
      <c r="C746" s="2">
        <v>12</v>
      </c>
      <c r="D746" s="4">
        <v>89712.27</v>
      </c>
      <c r="E746" s="4">
        <v>228982.3</v>
      </c>
      <c r="F746" s="4">
        <v>325450.33</v>
      </c>
      <c r="G746" s="2">
        <v>285.14999999999998</v>
      </c>
      <c r="H746" s="4">
        <v>1220.3499999999999</v>
      </c>
      <c r="I746" s="2">
        <v>52.69</v>
      </c>
      <c r="J746" s="2">
        <v>287.82</v>
      </c>
      <c r="K746" s="2">
        <v>661.76</v>
      </c>
      <c r="L746" s="2">
        <v>633.52</v>
      </c>
      <c r="M746" s="4">
        <v>1320.05</v>
      </c>
      <c r="N746" s="2">
        <v>0</v>
      </c>
      <c r="O746" s="2">
        <v>977.84</v>
      </c>
      <c r="P746" s="4">
        <v>22473.759999999998</v>
      </c>
      <c r="Q746" s="4">
        <v>36324.46</v>
      </c>
      <c r="R746" s="4">
        <v>34441.47</v>
      </c>
      <c r="S746" s="4">
        <v>9945.2199999999993</v>
      </c>
      <c r="T746" s="4">
        <v>-5008.28</v>
      </c>
      <c r="U746" s="2">
        <v>702.66</v>
      </c>
      <c r="V746" s="2">
        <v>0</v>
      </c>
      <c r="W746" s="2">
        <v>0</v>
      </c>
      <c r="X746" s="4">
        <v>1711.79</v>
      </c>
      <c r="Y746" s="4">
        <v>34217.230000000003</v>
      </c>
      <c r="Z746" s="4">
        <v>229585.39</v>
      </c>
      <c r="AA746" s="4">
        <v>264409.11</v>
      </c>
      <c r="AB746" s="4">
        <v>171312.87</v>
      </c>
      <c r="AC746" s="4">
        <v>87023.96</v>
      </c>
      <c r="AD746" s="4">
        <v>212250.13</v>
      </c>
      <c r="AE746" s="4">
        <v>2302.5500000000002</v>
      </c>
      <c r="AF746" s="4">
        <v>99360.38</v>
      </c>
      <c r="AG746" s="2">
        <v>62.72</v>
      </c>
      <c r="AH746" s="4">
        <v>198899.06</v>
      </c>
      <c r="AI746" s="2">
        <v>0</v>
      </c>
      <c r="AJ746" s="2">
        <v>0</v>
      </c>
      <c r="AK746" s="4">
        <v>653430.01</v>
      </c>
      <c r="AL746" s="2">
        <v>0</v>
      </c>
      <c r="AM746" s="4">
        <v>16708.18</v>
      </c>
      <c r="AN746" s="3">
        <f t="shared" si="48"/>
        <v>648606.24</v>
      </c>
      <c r="AO746">
        <f t="shared" si="49"/>
        <v>1100367.6099999999</v>
      </c>
      <c r="AP746">
        <f t="shared" si="50"/>
        <v>970762.9</v>
      </c>
      <c r="AQ746" s="3">
        <f t="shared" si="47"/>
        <v>2719736.75</v>
      </c>
    </row>
    <row r="747" spans="1:43" x14ac:dyDescent="0.25">
      <c r="A747" s="2">
        <v>8</v>
      </c>
      <c r="B747" s="2">
        <v>2019</v>
      </c>
      <c r="C747" s="2">
        <v>1</v>
      </c>
      <c r="D747" s="4">
        <v>19438.87</v>
      </c>
      <c r="E747" s="4">
        <v>49305.93</v>
      </c>
      <c r="F747" s="4">
        <v>20268.78</v>
      </c>
      <c r="G747" s="2">
        <v>193.26</v>
      </c>
      <c r="H747" s="2">
        <v>147.76</v>
      </c>
      <c r="I747" s="2">
        <v>335.02</v>
      </c>
      <c r="J747" s="2">
        <v>0</v>
      </c>
      <c r="K747" s="2">
        <v>0</v>
      </c>
      <c r="L747" s="4">
        <v>1447.01</v>
      </c>
      <c r="M747" s="2">
        <v>0</v>
      </c>
      <c r="N747" s="2">
        <v>0</v>
      </c>
      <c r="O747" s="2">
        <v>467.19</v>
      </c>
      <c r="P747" s="4">
        <v>5803.31</v>
      </c>
      <c r="Q747" s="4">
        <v>5407.96</v>
      </c>
      <c r="R747" s="4">
        <v>3192.71</v>
      </c>
      <c r="S747" s="2">
        <v>0</v>
      </c>
      <c r="T747" s="2">
        <v>0</v>
      </c>
      <c r="U747" s="4">
        <v>3767.89</v>
      </c>
      <c r="V747" s="2">
        <v>0</v>
      </c>
      <c r="W747" s="2">
        <v>0</v>
      </c>
      <c r="X747" s="2">
        <v>33.26</v>
      </c>
      <c r="Y747" s="4">
        <v>5603.13</v>
      </c>
      <c r="Z747" s="4">
        <v>38809.4</v>
      </c>
      <c r="AA747" s="4">
        <v>51571.13</v>
      </c>
      <c r="AB747" s="4">
        <v>30274.31</v>
      </c>
      <c r="AC747" s="4">
        <v>36636.370000000003</v>
      </c>
      <c r="AD747" s="4">
        <v>95380.71</v>
      </c>
      <c r="AE747" s="2">
        <v>-317.01</v>
      </c>
      <c r="AF747" s="4">
        <v>77949.48</v>
      </c>
      <c r="AG747" s="2">
        <v>0</v>
      </c>
      <c r="AH747" s="2">
        <v>0</v>
      </c>
      <c r="AI747" s="2">
        <v>0</v>
      </c>
      <c r="AJ747" s="4">
        <v>36000</v>
      </c>
      <c r="AK747" s="2">
        <v>0</v>
      </c>
      <c r="AL747" s="2">
        <v>0</v>
      </c>
      <c r="AM747" s="2">
        <v>0</v>
      </c>
      <c r="AN747" s="3">
        <f t="shared" si="48"/>
        <v>91136.62999999999</v>
      </c>
      <c r="AO747">
        <f t="shared" si="49"/>
        <v>276947.37</v>
      </c>
      <c r="AP747">
        <f t="shared" si="50"/>
        <v>113632.47</v>
      </c>
      <c r="AQ747" s="3">
        <f t="shared" si="47"/>
        <v>481716.47</v>
      </c>
    </row>
    <row r="748" spans="1:43" x14ac:dyDescent="0.25">
      <c r="A748" s="2">
        <v>8</v>
      </c>
      <c r="B748" s="2">
        <v>2019</v>
      </c>
      <c r="C748" s="2">
        <v>2</v>
      </c>
      <c r="D748" s="4">
        <v>19456.12</v>
      </c>
      <c r="E748" s="4">
        <v>49590.93</v>
      </c>
      <c r="F748" s="4">
        <v>20107.189999999999</v>
      </c>
      <c r="G748" s="2">
        <v>160.31</v>
      </c>
      <c r="H748" s="2">
        <v>130.57</v>
      </c>
      <c r="I748" s="2">
        <v>322.64</v>
      </c>
      <c r="J748" s="2">
        <v>0</v>
      </c>
      <c r="K748" s="2">
        <v>0</v>
      </c>
      <c r="L748" s="4">
        <v>1248.8900000000001</v>
      </c>
      <c r="M748" s="2">
        <v>0</v>
      </c>
      <c r="N748" s="2">
        <v>0</v>
      </c>
      <c r="O748" s="2">
        <v>465.64</v>
      </c>
      <c r="P748" s="4">
        <v>4883.83</v>
      </c>
      <c r="Q748" s="4">
        <v>5725.87</v>
      </c>
      <c r="R748" s="4">
        <v>1942.15</v>
      </c>
      <c r="S748" s="2">
        <v>0</v>
      </c>
      <c r="T748" s="2">
        <v>0</v>
      </c>
      <c r="U748" s="4">
        <v>2538.23</v>
      </c>
      <c r="V748" s="2">
        <v>0</v>
      </c>
      <c r="W748" s="2">
        <v>0</v>
      </c>
      <c r="X748" s="2">
        <v>33.26</v>
      </c>
      <c r="Y748" s="4">
        <v>6446.83</v>
      </c>
      <c r="Z748" s="4">
        <v>39333.300000000003</v>
      </c>
      <c r="AA748" s="4">
        <v>50838.559999999998</v>
      </c>
      <c r="AB748" s="4">
        <v>35896.31</v>
      </c>
      <c r="AC748" s="4">
        <v>40039.620000000003</v>
      </c>
      <c r="AD748" s="4">
        <v>88665.25</v>
      </c>
      <c r="AE748" s="2">
        <v>0</v>
      </c>
      <c r="AF748" s="4">
        <v>33005.129999999997</v>
      </c>
      <c r="AG748" s="2">
        <v>0</v>
      </c>
      <c r="AH748" s="2">
        <v>0</v>
      </c>
      <c r="AI748" s="2">
        <v>0</v>
      </c>
      <c r="AJ748" s="2">
        <v>0</v>
      </c>
      <c r="AK748" s="4">
        <v>77750</v>
      </c>
      <c r="AL748" s="2">
        <v>0</v>
      </c>
      <c r="AM748" s="2">
        <v>0</v>
      </c>
      <c r="AN748" s="3">
        <f t="shared" si="48"/>
        <v>91016.650000000009</v>
      </c>
      <c r="AO748">
        <f t="shared" si="49"/>
        <v>276808.84999999998</v>
      </c>
      <c r="AP748">
        <f t="shared" si="50"/>
        <v>110755.13</v>
      </c>
      <c r="AQ748" s="3">
        <f t="shared" si="47"/>
        <v>478580.63</v>
      </c>
    </row>
    <row r="749" spans="1:43" x14ac:dyDescent="0.25">
      <c r="A749" s="2">
        <v>8</v>
      </c>
      <c r="B749" s="2">
        <v>2019</v>
      </c>
      <c r="C749" s="2">
        <v>3</v>
      </c>
      <c r="D749" s="4">
        <v>18634.98</v>
      </c>
      <c r="E749" s="4">
        <v>45805.4</v>
      </c>
      <c r="F749" s="4">
        <v>17670.91</v>
      </c>
      <c r="G749" s="2">
        <v>154.68</v>
      </c>
      <c r="H749" s="2">
        <v>64.89</v>
      </c>
      <c r="I749" s="2">
        <v>168.09</v>
      </c>
      <c r="J749" s="2">
        <v>0</v>
      </c>
      <c r="K749" s="2">
        <v>0</v>
      </c>
      <c r="L749" s="2">
        <v>899.27</v>
      </c>
      <c r="M749" s="2">
        <v>0</v>
      </c>
      <c r="N749" s="2">
        <v>0</v>
      </c>
      <c r="O749" s="2">
        <v>465.64</v>
      </c>
      <c r="P749" s="4">
        <v>4963.05</v>
      </c>
      <c r="Q749" s="4">
        <v>5407.48</v>
      </c>
      <c r="R749" s="4">
        <v>2656.48</v>
      </c>
      <c r="S749" s="2">
        <v>0</v>
      </c>
      <c r="T749" s="2">
        <v>0</v>
      </c>
      <c r="U749" s="4">
        <v>4813.3900000000003</v>
      </c>
      <c r="V749" s="2">
        <v>0</v>
      </c>
      <c r="W749" s="2">
        <v>0</v>
      </c>
      <c r="X749" s="2">
        <v>33.26</v>
      </c>
      <c r="Y749" s="4">
        <v>5084.6400000000003</v>
      </c>
      <c r="Z749" s="4">
        <v>36893.31</v>
      </c>
      <c r="AA749" s="4">
        <v>45783.44</v>
      </c>
      <c r="AB749" s="4">
        <v>283197.37</v>
      </c>
      <c r="AC749" s="4">
        <v>32068.95</v>
      </c>
      <c r="AD749" s="4">
        <v>95110.26</v>
      </c>
      <c r="AE749" s="2">
        <v>0</v>
      </c>
      <c r="AF749" s="4">
        <v>33430.400000000001</v>
      </c>
      <c r="AG749" s="2">
        <v>0</v>
      </c>
      <c r="AH749" s="2">
        <v>0</v>
      </c>
      <c r="AI749" s="2">
        <v>0</v>
      </c>
      <c r="AJ749" s="2">
        <v>0</v>
      </c>
      <c r="AK749" s="4">
        <v>77750</v>
      </c>
      <c r="AL749" s="2">
        <v>0</v>
      </c>
      <c r="AM749" s="2">
        <v>0</v>
      </c>
      <c r="AN749" s="3">
        <f t="shared" si="48"/>
        <v>83398.22</v>
      </c>
      <c r="AO749">
        <f t="shared" si="49"/>
        <v>516477.27</v>
      </c>
      <c r="AP749">
        <f t="shared" si="50"/>
        <v>111180.4</v>
      </c>
      <c r="AQ749" s="3">
        <f t="shared" si="47"/>
        <v>711055.89</v>
      </c>
    </row>
    <row r="750" spans="1:43" x14ac:dyDescent="0.25">
      <c r="A750" s="2">
        <v>8</v>
      </c>
      <c r="B750" s="2">
        <v>2019</v>
      </c>
      <c r="C750" s="2">
        <v>4</v>
      </c>
      <c r="D750" s="4">
        <v>18606.88</v>
      </c>
      <c r="E750" s="4">
        <v>44952.93</v>
      </c>
      <c r="F750" s="4">
        <v>17506.23</v>
      </c>
      <c r="G750" s="2">
        <v>156.15</v>
      </c>
      <c r="H750" s="2">
        <v>89.11</v>
      </c>
      <c r="I750" s="2">
        <v>150.66999999999999</v>
      </c>
      <c r="J750" s="2">
        <v>0</v>
      </c>
      <c r="K750" s="2">
        <v>0</v>
      </c>
      <c r="L750" s="2">
        <v>738.82</v>
      </c>
      <c r="M750" s="2">
        <v>0</v>
      </c>
      <c r="N750" s="2">
        <v>0</v>
      </c>
      <c r="O750" s="2">
        <v>465.99</v>
      </c>
      <c r="P750" s="4">
        <v>4994.07</v>
      </c>
      <c r="Q750" s="4">
        <v>7976.69</v>
      </c>
      <c r="R750" s="4">
        <v>2405.85</v>
      </c>
      <c r="S750" s="2">
        <v>0</v>
      </c>
      <c r="T750" s="2">
        <v>0</v>
      </c>
      <c r="U750" s="4">
        <v>3210.41</v>
      </c>
      <c r="V750" s="2">
        <v>0</v>
      </c>
      <c r="W750" s="2">
        <v>0</v>
      </c>
      <c r="X750" s="2">
        <v>33.26</v>
      </c>
      <c r="Y750" s="4">
        <v>4822.5</v>
      </c>
      <c r="Z750" s="4">
        <v>36299.75</v>
      </c>
      <c r="AA750" s="4">
        <v>47294.27</v>
      </c>
      <c r="AB750" s="4">
        <v>-216825.32</v>
      </c>
      <c r="AC750" s="4">
        <v>34514.019999999997</v>
      </c>
      <c r="AD750" s="4">
        <v>91081.98</v>
      </c>
      <c r="AE750" s="2">
        <v>0</v>
      </c>
      <c r="AF750" s="4">
        <v>30742.37</v>
      </c>
      <c r="AG750" s="2">
        <v>0</v>
      </c>
      <c r="AH750" s="2">
        <v>0</v>
      </c>
      <c r="AI750" s="2">
        <v>0</v>
      </c>
      <c r="AJ750" s="2">
        <v>0</v>
      </c>
      <c r="AK750" s="4">
        <v>77750</v>
      </c>
      <c r="AL750" s="2">
        <v>0</v>
      </c>
      <c r="AM750" s="2">
        <v>0</v>
      </c>
      <c r="AN750" s="3">
        <f t="shared" si="48"/>
        <v>82200.789999999994</v>
      </c>
      <c r="AO750">
        <f t="shared" si="49"/>
        <v>16273.469999999987</v>
      </c>
      <c r="AP750">
        <f t="shared" si="50"/>
        <v>108492.37</v>
      </c>
      <c r="AQ750" s="3">
        <f t="shared" si="47"/>
        <v>206966.62999999998</v>
      </c>
    </row>
    <row r="751" spans="1:43" x14ac:dyDescent="0.25">
      <c r="A751" s="2">
        <v>8</v>
      </c>
      <c r="B751" s="2">
        <v>2019</v>
      </c>
      <c r="C751" s="2">
        <v>5</v>
      </c>
      <c r="D751" s="4">
        <v>18160.32</v>
      </c>
      <c r="E751" s="4">
        <v>44293.7</v>
      </c>
      <c r="F751" s="4">
        <v>16702.689999999999</v>
      </c>
      <c r="G751" s="2">
        <v>152.08000000000001</v>
      </c>
      <c r="H751" s="2">
        <v>49.79</v>
      </c>
      <c r="I751" s="2">
        <v>107.42</v>
      </c>
      <c r="J751" s="2">
        <v>0</v>
      </c>
      <c r="K751" s="2">
        <v>0</v>
      </c>
      <c r="L751" s="2">
        <v>417.54</v>
      </c>
      <c r="M751" s="2">
        <v>0</v>
      </c>
      <c r="N751" s="2">
        <v>0</v>
      </c>
      <c r="O751" s="2">
        <v>465.64</v>
      </c>
      <c r="P751" s="4">
        <v>5176.51</v>
      </c>
      <c r="Q751" s="4">
        <v>3850.2</v>
      </c>
      <c r="R751" s="4">
        <v>3031.15</v>
      </c>
      <c r="S751" s="2">
        <v>0</v>
      </c>
      <c r="T751" s="2">
        <v>0</v>
      </c>
      <c r="U751" s="2">
        <v>105.27</v>
      </c>
      <c r="V751" s="2">
        <v>0</v>
      </c>
      <c r="W751" s="2">
        <v>0</v>
      </c>
      <c r="X751" s="2">
        <v>33.26</v>
      </c>
      <c r="Y751" s="4">
        <v>4634.72</v>
      </c>
      <c r="Z751" s="4">
        <v>39286.769999999997</v>
      </c>
      <c r="AA751" s="4">
        <v>46090.13</v>
      </c>
      <c r="AB751" s="4">
        <v>33498.370000000003</v>
      </c>
      <c r="AC751" s="4">
        <v>35857.9</v>
      </c>
      <c r="AD751" s="4">
        <v>95771.48</v>
      </c>
      <c r="AE751" s="2">
        <v>0</v>
      </c>
      <c r="AF751" s="4">
        <v>25788.5</v>
      </c>
      <c r="AG751" s="2">
        <v>0</v>
      </c>
      <c r="AH751" s="2">
        <v>0</v>
      </c>
      <c r="AI751" s="2">
        <v>0</v>
      </c>
      <c r="AJ751" s="2">
        <v>0</v>
      </c>
      <c r="AK751" s="4">
        <v>77750</v>
      </c>
      <c r="AL751" s="2">
        <v>0</v>
      </c>
      <c r="AM751" s="2">
        <v>0</v>
      </c>
      <c r="AN751" s="3">
        <f t="shared" si="48"/>
        <v>79883.539999999979</v>
      </c>
      <c r="AO751">
        <f t="shared" si="49"/>
        <v>267801.39999999997</v>
      </c>
      <c r="AP751">
        <f t="shared" si="50"/>
        <v>103538.5</v>
      </c>
      <c r="AQ751" s="3">
        <f t="shared" si="47"/>
        <v>451223.43999999994</v>
      </c>
    </row>
    <row r="752" spans="1:43" x14ac:dyDescent="0.25">
      <c r="A752" s="2">
        <v>8</v>
      </c>
      <c r="B752" s="2">
        <v>2019</v>
      </c>
      <c r="C752" s="2">
        <v>6</v>
      </c>
      <c r="D752" s="4">
        <v>17409.68</v>
      </c>
      <c r="E752" s="4">
        <v>42601.3</v>
      </c>
      <c r="F752" s="4">
        <v>15930.8</v>
      </c>
      <c r="G752" s="2">
        <v>152.08000000000001</v>
      </c>
      <c r="H752" s="2">
        <v>35.32</v>
      </c>
      <c r="I752" s="2">
        <v>76.25</v>
      </c>
      <c r="J752" s="2">
        <v>0</v>
      </c>
      <c r="K752" s="2">
        <v>0</v>
      </c>
      <c r="L752" s="2">
        <v>228.4</v>
      </c>
      <c r="M752" s="2">
        <v>0</v>
      </c>
      <c r="N752" s="2">
        <v>0</v>
      </c>
      <c r="O752" s="2">
        <v>598.67999999999995</v>
      </c>
      <c r="P752" s="4">
        <v>5059.4399999999996</v>
      </c>
      <c r="Q752" s="4">
        <v>5097.6400000000003</v>
      </c>
      <c r="R752" s="4">
        <v>2754.3</v>
      </c>
      <c r="S752" s="2">
        <v>0</v>
      </c>
      <c r="T752" s="2">
        <v>0</v>
      </c>
      <c r="U752" s="2">
        <v>0</v>
      </c>
      <c r="V752" s="2">
        <v>0</v>
      </c>
      <c r="W752" s="2">
        <v>0</v>
      </c>
      <c r="X752" s="2">
        <v>33.26</v>
      </c>
      <c r="Y752" s="4">
        <v>4257.6499999999996</v>
      </c>
      <c r="Z752" s="4">
        <v>34491.379999999997</v>
      </c>
      <c r="AA752" s="4">
        <v>41723.08</v>
      </c>
      <c r="AB752" s="4">
        <v>34631.01</v>
      </c>
      <c r="AC752" s="4">
        <v>42118.15</v>
      </c>
      <c r="AD752" s="4">
        <v>92319.21</v>
      </c>
      <c r="AE752" s="2">
        <v>0</v>
      </c>
      <c r="AF752" s="4">
        <v>28816.22</v>
      </c>
      <c r="AG752" s="2">
        <v>0</v>
      </c>
      <c r="AH752" s="2">
        <v>0</v>
      </c>
      <c r="AI752" s="2">
        <v>0</v>
      </c>
      <c r="AJ752" s="2">
        <v>0</v>
      </c>
      <c r="AK752" s="4">
        <v>77363.05</v>
      </c>
      <c r="AL752" s="2">
        <v>0</v>
      </c>
      <c r="AM752" s="2">
        <v>0</v>
      </c>
      <c r="AN752" s="3">
        <f t="shared" si="48"/>
        <v>76433.83</v>
      </c>
      <c r="AO752">
        <f t="shared" si="49"/>
        <v>263083.8</v>
      </c>
      <c r="AP752">
        <f t="shared" si="50"/>
        <v>106179.27</v>
      </c>
      <c r="AQ752" s="3">
        <f t="shared" si="47"/>
        <v>445696.9</v>
      </c>
    </row>
    <row r="753" spans="1:43" x14ac:dyDescent="0.25">
      <c r="A753" s="2">
        <v>8</v>
      </c>
      <c r="B753" s="2">
        <v>2019</v>
      </c>
      <c r="C753" s="2">
        <v>7</v>
      </c>
      <c r="D753" s="4">
        <v>17849.7</v>
      </c>
      <c r="E753" s="4">
        <v>42229.36</v>
      </c>
      <c r="F753" s="4">
        <v>15199.68</v>
      </c>
      <c r="G753" s="2">
        <v>152.08000000000001</v>
      </c>
      <c r="H753" s="2">
        <v>63.92</v>
      </c>
      <c r="I753" s="2">
        <v>0</v>
      </c>
      <c r="J753" s="2">
        <v>0</v>
      </c>
      <c r="K753" s="2">
        <v>0</v>
      </c>
      <c r="L753" s="2">
        <v>186.56</v>
      </c>
      <c r="M753" s="2">
        <v>0</v>
      </c>
      <c r="N753" s="2">
        <v>0</v>
      </c>
      <c r="O753" s="2">
        <v>481.84</v>
      </c>
      <c r="P753" s="4">
        <v>4751.1499999999996</v>
      </c>
      <c r="Q753" s="4">
        <v>5461.57</v>
      </c>
      <c r="R753" s="4">
        <v>2602.7600000000002</v>
      </c>
      <c r="S753" s="2">
        <v>0</v>
      </c>
      <c r="T753" s="2">
        <v>0</v>
      </c>
      <c r="U753" s="2">
        <v>0</v>
      </c>
      <c r="V753" s="2">
        <v>0</v>
      </c>
      <c r="W753" s="2">
        <v>0</v>
      </c>
      <c r="X753" s="2">
        <v>33.26</v>
      </c>
      <c r="Y753" s="4">
        <v>2937.27</v>
      </c>
      <c r="Z753" s="4">
        <v>34354.050000000003</v>
      </c>
      <c r="AA753" s="4">
        <v>40627.89</v>
      </c>
      <c r="AB753" s="4">
        <v>26045.74</v>
      </c>
      <c r="AC753" s="4">
        <v>26729.86</v>
      </c>
      <c r="AD753" s="4">
        <v>90897.9</v>
      </c>
      <c r="AE753" s="2">
        <v>0</v>
      </c>
      <c r="AF753" s="4">
        <v>31814.69</v>
      </c>
      <c r="AG753" s="2">
        <v>0</v>
      </c>
      <c r="AH753" s="2">
        <v>0</v>
      </c>
      <c r="AI753" s="2">
        <v>0</v>
      </c>
      <c r="AJ753" s="2">
        <v>0</v>
      </c>
      <c r="AK753" s="4">
        <v>77750</v>
      </c>
      <c r="AL753" s="2">
        <v>0</v>
      </c>
      <c r="AM753" s="2">
        <v>0</v>
      </c>
      <c r="AN753" s="3">
        <f t="shared" si="48"/>
        <v>75681.299999999988</v>
      </c>
      <c r="AO753">
        <f t="shared" si="49"/>
        <v>234923.29</v>
      </c>
      <c r="AP753">
        <f t="shared" si="50"/>
        <v>109564.69</v>
      </c>
      <c r="AQ753" s="3">
        <f t="shared" si="47"/>
        <v>420169.27999999997</v>
      </c>
    </row>
    <row r="754" spans="1:43" x14ac:dyDescent="0.25">
      <c r="A754" s="2">
        <v>8</v>
      </c>
      <c r="B754" s="2">
        <v>2019</v>
      </c>
      <c r="C754" s="2">
        <v>8</v>
      </c>
      <c r="D754" s="4">
        <v>17912.29</v>
      </c>
      <c r="E754" s="4">
        <v>42110.6</v>
      </c>
      <c r="F754" s="4">
        <v>15477.62</v>
      </c>
      <c r="G754" s="2">
        <v>342.18</v>
      </c>
      <c r="H754" s="2">
        <v>61.07</v>
      </c>
      <c r="I754" s="2">
        <v>0</v>
      </c>
      <c r="J754" s="2">
        <v>0</v>
      </c>
      <c r="K754" s="2">
        <v>0</v>
      </c>
      <c r="L754" s="2">
        <v>187.73</v>
      </c>
      <c r="M754" s="2">
        <v>0</v>
      </c>
      <c r="N754" s="2">
        <v>0</v>
      </c>
      <c r="O754" s="2">
        <v>449.44</v>
      </c>
      <c r="P754" s="4">
        <v>4827.99</v>
      </c>
      <c r="Q754" s="4">
        <v>6022.55</v>
      </c>
      <c r="R754" s="4">
        <v>2608.7399999999998</v>
      </c>
      <c r="S754" s="2">
        <v>0</v>
      </c>
      <c r="T754" s="2">
        <v>0</v>
      </c>
      <c r="U754" s="2">
        <v>0</v>
      </c>
      <c r="V754" s="2">
        <v>0</v>
      </c>
      <c r="W754" s="2">
        <v>0</v>
      </c>
      <c r="X754" s="2">
        <v>33.26</v>
      </c>
      <c r="Y754" s="4">
        <v>3147.09</v>
      </c>
      <c r="Z754" s="4">
        <v>34994.199999999997</v>
      </c>
      <c r="AA754" s="4">
        <v>41718</v>
      </c>
      <c r="AB754" s="4">
        <v>29911.37</v>
      </c>
      <c r="AC754" s="4">
        <v>33281.43</v>
      </c>
      <c r="AD754" s="4">
        <v>90306.06</v>
      </c>
      <c r="AE754" s="2">
        <v>0</v>
      </c>
      <c r="AF754" s="4">
        <v>34737.94</v>
      </c>
      <c r="AG754" s="2">
        <v>0</v>
      </c>
      <c r="AH754" s="2">
        <v>0</v>
      </c>
      <c r="AI754" s="2">
        <v>0</v>
      </c>
      <c r="AJ754" s="2">
        <v>0</v>
      </c>
      <c r="AK754" s="4">
        <v>77750</v>
      </c>
      <c r="AL754" s="2">
        <v>0</v>
      </c>
      <c r="AM754" s="2">
        <v>0</v>
      </c>
      <c r="AN754" s="3">
        <f t="shared" si="48"/>
        <v>76091.489999999991</v>
      </c>
      <c r="AO754">
        <f t="shared" si="49"/>
        <v>247300.12999999998</v>
      </c>
      <c r="AP754">
        <f t="shared" si="50"/>
        <v>112487.94</v>
      </c>
      <c r="AQ754" s="3">
        <f t="shared" si="47"/>
        <v>435879.56</v>
      </c>
    </row>
    <row r="755" spans="1:43" x14ac:dyDescent="0.25">
      <c r="A755" s="2">
        <v>8</v>
      </c>
      <c r="B755" s="2">
        <v>2019</v>
      </c>
      <c r="C755" s="2">
        <v>9</v>
      </c>
      <c r="D755" s="4">
        <v>17827.009999999998</v>
      </c>
      <c r="E755" s="4">
        <v>42331.47</v>
      </c>
      <c r="F755" s="4">
        <v>15374.69</v>
      </c>
      <c r="G755" s="2">
        <v>133.07</v>
      </c>
      <c r="H755" s="2">
        <v>65.63</v>
      </c>
      <c r="I755" s="2">
        <v>0</v>
      </c>
      <c r="J755" s="2">
        <v>0</v>
      </c>
      <c r="K755" s="2">
        <v>0</v>
      </c>
      <c r="L755" s="2">
        <v>195.25</v>
      </c>
      <c r="M755" s="2">
        <v>0</v>
      </c>
      <c r="N755" s="2">
        <v>0</v>
      </c>
      <c r="O755" s="2">
        <v>465.64</v>
      </c>
      <c r="P755" s="4">
        <v>4903.6099999999997</v>
      </c>
      <c r="Q755" s="4">
        <v>5794.95</v>
      </c>
      <c r="R755" s="4">
        <v>2370.58</v>
      </c>
      <c r="S755" s="2">
        <v>0</v>
      </c>
      <c r="T755" s="2">
        <v>0</v>
      </c>
      <c r="U755" s="2">
        <v>0</v>
      </c>
      <c r="V755" s="2">
        <v>0</v>
      </c>
      <c r="W755" s="2">
        <v>0</v>
      </c>
      <c r="X755" s="2">
        <v>33.26</v>
      </c>
      <c r="Y755" s="4">
        <v>3853.13</v>
      </c>
      <c r="Z755" s="4">
        <v>36683.949999999997</v>
      </c>
      <c r="AA755" s="4">
        <v>41590.29</v>
      </c>
      <c r="AB755" s="4">
        <v>28437.71</v>
      </c>
      <c r="AC755" s="4">
        <v>31023.77</v>
      </c>
      <c r="AD755" s="4">
        <v>79098.600000000006</v>
      </c>
      <c r="AE755" s="2">
        <v>0</v>
      </c>
      <c r="AF755" s="4">
        <v>31284.35</v>
      </c>
      <c r="AG755" s="2">
        <v>0</v>
      </c>
      <c r="AH755" s="2">
        <v>0</v>
      </c>
      <c r="AI755" s="2">
        <v>0</v>
      </c>
      <c r="AJ755" s="2">
        <v>0</v>
      </c>
      <c r="AK755" s="4">
        <v>77750</v>
      </c>
      <c r="AL755" s="2">
        <v>0</v>
      </c>
      <c r="AM755" s="2">
        <v>0</v>
      </c>
      <c r="AN755" s="3">
        <f t="shared" si="48"/>
        <v>75927.12000000001</v>
      </c>
      <c r="AO755">
        <f t="shared" si="49"/>
        <v>234255.49</v>
      </c>
      <c r="AP755">
        <f t="shared" si="50"/>
        <v>109034.35</v>
      </c>
      <c r="AQ755" s="3">
        <f t="shared" si="47"/>
        <v>419216.95999999996</v>
      </c>
    </row>
    <row r="756" spans="1:43" x14ac:dyDescent="0.25">
      <c r="A756" s="2">
        <v>8</v>
      </c>
      <c r="B756" s="2">
        <v>2019</v>
      </c>
      <c r="C756" s="2">
        <v>10</v>
      </c>
      <c r="D756" s="4">
        <v>17835.900000000001</v>
      </c>
      <c r="E756" s="4">
        <v>42332.160000000003</v>
      </c>
      <c r="F756" s="4">
        <v>15576.76</v>
      </c>
      <c r="G756" s="2">
        <v>133.07</v>
      </c>
      <c r="H756" s="2">
        <v>64.31</v>
      </c>
      <c r="I756" s="2">
        <v>0</v>
      </c>
      <c r="J756" s="2">
        <v>0</v>
      </c>
      <c r="K756" s="2">
        <v>0</v>
      </c>
      <c r="L756" s="2">
        <v>319.02</v>
      </c>
      <c r="M756" s="2">
        <v>0</v>
      </c>
      <c r="N756" s="2">
        <v>0</v>
      </c>
      <c r="O756" s="2">
        <v>532.16</v>
      </c>
      <c r="P756" s="4">
        <v>4873.21</v>
      </c>
      <c r="Q756" s="4">
        <v>5529.1</v>
      </c>
      <c r="R756" s="4">
        <v>1757.21</v>
      </c>
      <c r="S756" s="2">
        <v>0</v>
      </c>
      <c r="T756" s="2">
        <v>0</v>
      </c>
      <c r="U756" s="2">
        <v>0</v>
      </c>
      <c r="V756" s="2">
        <v>0</v>
      </c>
      <c r="W756" s="2">
        <v>0</v>
      </c>
      <c r="X756" s="2">
        <v>33.26</v>
      </c>
      <c r="Y756" s="4">
        <v>4094.51</v>
      </c>
      <c r="Z756" s="4">
        <v>35580.47</v>
      </c>
      <c r="AA756" s="4">
        <v>43742.36</v>
      </c>
      <c r="AB756" s="4">
        <v>34807.65</v>
      </c>
      <c r="AC756" s="4">
        <v>31087.19</v>
      </c>
      <c r="AD756" s="4">
        <v>81885.77</v>
      </c>
      <c r="AE756" s="2">
        <v>0</v>
      </c>
      <c r="AF756" s="4">
        <v>34364.85</v>
      </c>
      <c r="AG756" s="2">
        <v>0</v>
      </c>
      <c r="AH756" s="2">
        <v>0</v>
      </c>
      <c r="AI756" s="2">
        <v>0</v>
      </c>
      <c r="AJ756" s="2">
        <v>0</v>
      </c>
      <c r="AK756" s="4">
        <v>77750</v>
      </c>
      <c r="AL756" s="2">
        <v>0</v>
      </c>
      <c r="AM756" s="2">
        <v>0</v>
      </c>
      <c r="AN756" s="3">
        <f t="shared" si="48"/>
        <v>76261.220000000016</v>
      </c>
      <c r="AO756">
        <f t="shared" si="49"/>
        <v>243922.89</v>
      </c>
      <c r="AP756">
        <f t="shared" si="50"/>
        <v>112114.85</v>
      </c>
      <c r="AQ756" s="3">
        <f t="shared" si="47"/>
        <v>432298.96000000008</v>
      </c>
    </row>
    <row r="757" spans="1:43" x14ac:dyDescent="0.25">
      <c r="A757" s="2">
        <v>8</v>
      </c>
      <c r="B757" s="2">
        <v>2019</v>
      </c>
      <c r="C757" s="2">
        <v>11</v>
      </c>
      <c r="D757" s="4">
        <v>18219.36</v>
      </c>
      <c r="E757" s="4">
        <v>42912.72</v>
      </c>
      <c r="F757" s="4">
        <v>16064.61</v>
      </c>
      <c r="G757" s="2">
        <v>137.47999999999999</v>
      </c>
      <c r="H757" s="2">
        <v>90.79</v>
      </c>
      <c r="I757" s="2">
        <v>0</v>
      </c>
      <c r="J757" s="2">
        <v>0</v>
      </c>
      <c r="K757" s="2">
        <v>0</v>
      </c>
      <c r="L757" s="2">
        <v>627.54</v>
      </c>
      <c r="M757" s="2">
        <v>0</v>
      </c>
      <c r="N757" s="2">
        <v>0</v>
      </c>
      <c r="O757" s="2">
        <v>604.29</v>
      </c>
      <c r="P757" s="4">
        <v>5003.67</v>
      </c>
      <c r="Q757" s="4">
        <v>5999.71</v>
      </c>
      <c r="R757" s="4">
        <v>2650.37</v>
      </c>
      <c r="S757" s="2">
        <v>0</v>
      </c>
      <c r="T757" s="2">
        <v>0</v>
      </c>
      <c r="U757" s="2">
        <v>0</v>
      </c>
      <c r="V757" s="2">
        <v>0</v>
      </c>
      <c r="W757" s="2">
        <v>0</v>
      </c>
      <c r="X757" s="2">
        <v>33.26</v>
      </c>
      <c r="Y757" s="4">
        <v>4080.84</v>
      </c>
      <c r="Z757" s="4">
        <v>37611.17</v>
      </c>
      <c r="AA757" s="4">
        <v>45833.32</v>
      </c>
      <c r="AB757" s="4">
        <v>28111.65</v>
      </c>
      <c r="AC757" s="4">
        <v>32376.49</v>
      </c>
      <c r="AD757" s="4">
        <v>78003.86</v>
      </c>
      <c r="AE757" s="2">
        <v>0</v>
      </c>
      <c r="AF757" s="4">
        <v>34465.24</v>
      </c>
      <c r="AG757" s="2">
        <v>0</v>
      </c>
      <c r="AH757" s="2">
        <v>0</v>
      </c>
      <c r="AI757" s="2">
        <v>0</v>
      </c>
      <c r="AJ757" s="2">
        <v>0</v>
      </c>
      <c r="AK757" s="4">
        <v>75403.19</v>
      </c>
      <c r="AL757" s="2">
        <v>0</v>
      </c>
      <c r="AM757" s="2">
        <v>0</v>
      </c>
      <c r="AN757" s="3">
        <f t="shared" si="48"/>
        <v>78052.499999999985</v>
      </c>
      <c r="AO757">
        <f t="shared" si="49"/>
        <v>240308.63</v>
      </c>
      <c r="AP757">
        <f t="shared" si="50"/>
        <v>109868.43</v>
      </c>
      <c r="AQ757" s="3">
        <f t="shared" si="47"/>
        <v>428229.56</v>
      </c>
    </row>
    <row r="758" spans="1:43" x14ac:dyDescent="0.25">
      <c r="A758" s="2">
        <v>8</v>
      </c>
      <c r="B758" s="2">
        <v>2019</v>
      </c>
      <c r="C758" s="2">
        <v>12</v>
      </c>
      <c r="D758" s="4">
        <v>19238.23</v>
      </c>
      <c r="E758" s="4">
        <v>46772.62</v>
      </c>
      <c r="F758" s="4">
        <v>18206.16</v>
      </c>
      <c r="G758" s="2">
        <v>151.71</v>
      </c>
      <c r="H758" s="2">
        <v>304.85000000000002</v>
      </c>
      <c r="I758" s="2">
        <v>0</v>
      </c>
      <c r="J758" s="2">
        <v>0</v>
      </c>
      <c r="K758" s="2">
        <v>0</v>
      </c>
      <c r="L758" s="4">
        <v>1329.06</v>
      </c>
      <c r="M758" s="2">
        <v>0</v>
      </c>
      <c r="N758" s="2">
        <v>0</v>
      </c>
      <c r="O758" s="2">
        <v>931.28</v>
      </c>
      <c r="P758" s="4">
        <v>5267.82</v>
      </c>
      <c r="Q758" s="4">
        <v>6316.15</v>
      </c>
      <c r="R758" s="4">
        <v>2537.58</v>
      </c>
      <c r="S758" s="2">
        <v>0</v>
      </c>
      <c r="T758" s="2">
        <v>0</v>
      </c>
      <c r="U758" s="2">
        <v>69.459999999999994</v>
      </c>
      <c r="V758" s="2">
        <v>0</v>
      </c>
      <c r="W758" s="2">
        <v>0</v>
      </c>
      <c r="X758" s="2">
        <v>33.26</v>
      </c>
      <c r="Y758" s="4">
        <v>4379</v>
      </c>
      <c r="Z758" s="4">
        <v>40173.980000000003</v>
      </c>
      <c r="AA758" s="4">
        <v>43085.02</v>
      </c>
      <c r="AB758" s="4">
        <v>30447.42</v>
      </c>
      <c r="AC758" s="4">
        <v>32903.089999999997</v>
      </c>
      <c r="AD758" s="4">
        <v>77318.570000000007</v>
      </c>
      <c r="AE758" s="2">
        <v>0</v>
      </c>
      <c r="AF758" s="4">
        <v>35166.800000000003</v>
      </c>
      <c r="AG758" s="2">
        <v>0</v>
      </c>
      <c r="AH758" s="2">
        <v>0</v>
      </c>
      <c r="AI758" s="2">
        <v>0</v>
      </c>
      <c r="AJ758" s="2">
        <v>0</v>
      </c>
      <c r="AK758" s="4">
        <v>76700.31</v>
      </c>
      <c r="AL758" s="2">
        <v>0</v>
      </c>
      <c r="AM758" s="2">
        <v>0</v>
      </c>
      <c r="AN758" s="3">
        <f t="shared" si="48"/>
        <v>86002.630000000019</v>
      </c>
      <c r="AO758">
        <f t="shared" si="49"/>
        <v>243462.62999999998</v>
      </c>
      <c r="AP758">
        <f t="shared" si="50"/>
        <v>111867.11</v>
      </c>
      <c r="AQ758" s="3">
        <f t="shared" si="47"/>
        <v>441332.37</v>
      </c>
    </row>
    <row r="759" spans="1:43" x14ac:dyDescent="0.25">
      <c r="A759" s="2">
        <v>9</v>
      </c>
      <c r="B759" s="2">
        <v>2019</v>
      </c>
      <c r="C759" s="2">
        <v>1</v>
      </c>
      <c r="D759" s="4">
        <v>20348.310000000001</v>
      </c>
      <c r="E759" s="4">
        <v>68498.11</v>
      </c>
      <c r="F759" s="4">
        <v>42898.02</v>
      </c>
      <c r="G759" s="2">
        <v>194.06</v>
      </c>
      <c r="H759" s="2">
        <v>841.13</v>
      </c>
      <c r="I759" s="2">
        <v>0</v>
      </c>
      <c r="J759" s="2">
        <v>0</v>
      </c>
      <c r="K759" s="4">
        <v>3869.51</v>
      </c>
      <c r="L759" s="4">
        <v>2128.73</v>
      </c>
      <c r="M759" s="4">
        <v>2432.7800000000002</v>
      </c>
      <c r="N759" s="2">
        <v>0</v>
      </c>
      <c r="O759" s="4">
        <v>1209.6600000000001</v>
      </c>
      <c r="P759" s="4">
        <v>15418.37</v>
      </c>
      <c r="Q759" s="4">
        <v>16432.05</v>
      </c>
      <c r="R759" s="4">
        <v>9011.9599999999991</v>
      </c>
      <c r="S759" s="2">
        <v>0</v>
      </c>
      <c r="T759" s="2">
        <v>0</v>
      </c>
      <c r="U759" s="2">
        <v>0</v>
      </c>
      <c r="V759" s="2">
        <v>0</v>
      </c>
      <c r="W759" s="2">
        <v>0</v>
      </c>
      <c r="X759" s="2">
        <v>188.33</v>
      </c>
      <c r="Y759" s="4">
        <v>8616.27</v>
      </c>
      <c r="Z759" s="4">
        <v>74065.23</v>
      </c>
      <c r="AA759" s="4">
        <v>118265.98</v>
      </c>
      <c r="AB759" s="4">
        <v>43602.9</v>
      </c>
      <c r="AC759" s="4">
        <v>43979.7</v>
      </c>
      <c r="AD759" s="4">
        <v>35715.620000000003</v>
      </c>
      <c r="AE759" s="2">
        <v>0</v>
      </c>
      <c r="AF759" s="2">
        <v>0</v>
      </c>
      <c r="AG759" s="2">
        <v>0</v>
      </c>
      <c r="AH759" s="2">
        <v>0</v>
      </c>
      <c r="AI759" s="2">
        <v>0</v>
      </c>
      <c r="AJ759" s="2">
        <v>0</v>
      </c>
      <c r="AK759" s="2">
        <v>0</v>
      </c>
      <c r="AL759" s="2">
        <v>0</v>
      </c>
      <c r="AM759" s="2">
        <v>0</v>
      </c>
      <c r="AN759" s="3">
        <f t="shared" si="48"/>
        <v>141210.65000000002</v>
      </c>
      <c r="AO759">
        <f t="shared" si="49"/>
        <v>366506.07</v>
      </c>
      <c r="AP759">
        <f t="shared" si="50"/>
        <v>0</v>
      </c>
      <c r="AQ759" s="3">
        <f t="shared" si="47"/>
        <v>507716.72000000003</v>
      </c>
    </row>
    <row r="760" spans="1:43" x14ac:dyDescent="0.25">
      <c r="A760" s="2">
        <v>9</v>
      </c>
      <c r="B760" s="2">
        <v>2019</v>
      </c>
      <c r="C760" s="2">
        <v>2</v>
      </c>
      <c r="D760" s="4">
        <v>20271.39</v>
      </c>
      <c r="E760" s="4">
        <v>69862.929999999993</v>
      </c>
      <c r="F760" s="4">
        <v>43314.96</v>
      </c>
      <c r="G760" s="2">
        <v>190.1</v>
      </c>
      <c r="H760" s="2">
        <v>812.25</v>
      </c>
      <c r="I760" s="2">
        <v>0</v>
      </c>
      <c r="J760" s="2">
        <v>0</v>
      </c>
      <c r="K760" s="4">
        <v>3349.97</v>
      </c>
      <c r="L760" s="4">
        <v>2550.09</v>
      </c>
      <c r="M760" s="4">
        <v>2561.91</v>
      </c>
      <c r="N760" s="2">
        <v>0</v>
      </c>
      <c r="O760" s="4">
        <v>1541.77</v>
      </c>
      <c r="P760" s="4">
        <v>15485.6</v>
      </c>
      <c r="Q760" s="4">
        <v>15480.05</v>
      </c>
      <c r="R760" s="4">
        <v>10003.379999999999</v>
      </c>
      <c r="S760" s="2">
        <v>0</v>
      </c>
      <c r="T760" s="4">
        <v>1389.86</v>
      </c>
      <c r="U760" s="2">
        <v>813.86</v>
      </c>
      <c r="V760" s="2">
        <v>0</v>
      </c>
      <c r="W760" s="2">
        <v>0</v>
      </c>
      <c r="X760" s="2">
        <v>205.04</v>
      </c>
      <c r="Y760" s="4">
        <v>8533.67</v>
      </c>
      <c r="Z760" s="4">
        <v>74177.820000000007</v>
      </c>
      <c r="AA760" s="4">
        <v>118814.13</v>
      </c>
      <c r="AB760" s="4">
        <v>46046.720000000001</v>
      </c>
      <c r="AC760" s="4">
        <v>35850.11</v>
      </c>
      <c r="AD760" s="4">
        <v>28599.38</v>
      </c>
      <c r="AE760" s="2">
        <v>0</v>
      </c>
      <c r="AF760" s="2">
        <v>0</v>
      </c>
      <c r="AG760" s="2">
        <v>0</v>
      </c>
      <c r="AH760" s="2">
        <v>0</v>
      </c>
      <c r="AI760" s="2">
        <v>0</v>
      </c>
      <c r="AJ760" s="2">
        <v>0</v>
      </c>
      <c r="AK760" s="2">
        <v>0</v>
      </c>
      <c r="AL760" s="2">
        <v>0</v>
      </c>
      <c r="AM760" s="2">
        <v>0</v>
      </c>
      <c r="AN760" s="3">
        <f t="shared" si="48"/>
        <v>142913.60000000001</v>
      </c>
      <c r="AO760">
        <f t="shared" si="49"/>
        <v>356941.39</v>
      </c>
      <c r="AP760">
        <f t="shared" si="50"/>
        <v>0</v>
      </c>
      <c r="AQ760" s="3">
        <f t="shared" si="47"/>
        <v>499854.99</v>
      </c>
    </row>
    <row r="761" spans="1:43" x14ac:dyDescent="0.25">
      <c r="A761" s="2">
        <v>9</v>
      </c>
      <c r="B761" s="2">
        <v>2019</v>
      </c>
      <c r="C761" s="2">
        <v>3</v>
      </c>
      <c r="D761" s="4">
        <v>19280.45</v>
      </c>
      <c r="E761" s="4">
        <v>63305.38</v>
      </c>
      <c r="F761" s="4">
        <v>37537.08</v>
      </c>
      <c r="G761" s="2">
        <v>190.1</v>
      </c>
      <c r="H761" s="2">
        <v>748.71</v>
      </c>
      <c r="I761" s="2">
        <v>0</v>
      </c>
      <c r="J761" s="2">
        <v>0</v>
      </c>
      <c r="K761" s="4">
        <v>2876.81</v>
      </c>
      <c r="L761" s="4">
        <v>1917.36</v>
      </c>
      <c r="M761" s="4">
        <v>1905.65</v>
      </c>
      <c r="N761" s="2">
        <v>0</v>
      </c>
      <c r="O761" s="4">
        <v>1585.75</v>
      </c>
      <c r="P761" s="4">
        <v>14338.86</v>
      </c>
      <c r="Q761" s="4">
        <v>15813.38</v>
      </c>
      <c r="R761" s="4">
        <v>9616.26</v>
      </c>
      <c r="S761" s="2">
        <v>0</v>
      </c>
      <c r="T761" s="2">
        <v>0</v>
      </c>
      <c r="U761" s="2">
        <v>0</v>
      </c>
      <c r="V761" s="2">
        <v>0</v>
      </c>
      <c r="W761" s="2">
        <v>0</v>
      </c>
      <c r="X761" s="2">
        <v>166.3</v>
      </c>
      <c r="Y761" s="4">
        <v>7668.31</v>
      </c>
      <c r="Z761" s="4">
        <v>73390.81</v>
      </c>
      <c r="AA761" s="4">
        <v>107094.78</v>
      </c>
      <c r="AB761" s="4">
        <v>44263.44</v>
      </c>
      <c r="AC761" s="4">
        <v>36999.370000000003</v>
      </c>
      <c r="AD761" s="4">
        <v>33403</v>
      </c>
      <c r="AE761" s="2">
        <v>0</v>
      </c>
      <c r="AF761" s="2">
        <v>0</v>
      </c>
      <c r="AG761" s="2">
        <v>0</v>
      </c>
      <c r="AH761" s="2">
        <v>0</v>
      </c>
      <c r="AI761" s="2">
        <v>0</v>
      </c>
      <c r="AJ761" s="2">
        <v>0</v>
      </c>
      <c r="AK761" s="2">
        <v>0</v>
      </c>
      <c r="AL761" s="2">
        <v>0</v>
      </c>
      <c r="AM761" s="2">
        <v>0</v>
      </c>
      <c r="AN761" s="3">
        <f t="shared" si="48"/>
        <v>127761.54000000001</v>
      </c>
      <c r="AO761">
        <f t="shared" si="49"/>
        <v>344340.26</v>
      </c>
      <c r="AP761">
        <f t="shared" si="50"/>
        <v>0</v>
      </c>
      <c r="AQ761" s="3">
        <f t="shared" si="47"/>
        <v>472101.80000000005</v>
      </c>
    </row>
    <row r="762" spans="1:43" x14ac:dyDescent="0.25">
      <c r="A762" s="2">
        <v>9</v>
      </c>
      <c r="B762" s="2">
        <v>2019</v>
      </c>
      <c r="C762" s="2">
        <v>4</v>
      </c>
      <c r="D762" s="4">
        <v>19041.16</v>
      </c>
      <c r="E762" s="4">
        <v>61964.54</v>
      </c>
      <c r="F762" s="4">
        <v>35898.53</v>
      </c>
      <c r="G762" s="2">
        <v>190.1</v>
      </c>
      <c r="H762" s="2">
        <v>670.84</v>
      </c>
      <c r="I762" s="2">
        <v>0</v>
      </c>
      <c r="J762" s="2">
        <v>0</v>
      </c>
      <c r="K762" s="4">
        <v>2563.23</v>
      </c>
      <c r="L762" s="4">
        <v>1678.89</v>
      </c>
      <c r="M762" s="4">
        <v>2312.67</v>
      </c>
      <c r="N762" s="2">
        <v>0</v>
      </c>
      <c r="O762" s="4">
        <v>1467.15</v>
      </c>
      <c r="P762" s="4">
        <v>13834.69</v>
      </c>
      <c r="Q762" s="4">
        <v>14118.61</v>
      </c>
      <c r="R762" s="4">
        <v>8764.25</v>
      </c>
      <c r="S762" s="2">
        <v>0</v>
      </c>
      <c r="T762" s="2">
        <v>0</v>
      </c>
      <c r="U762" s="2">
        <v>0</v>
      </c>
      <c r="V762" s="2">
        <v>0</v>
      </c>
      <c r="W762" s="2">
        <v>0</v>
      </c>
      <c r="X762" s="2">
        <v>166.3</v>
      </c>
      <c r="Y762" s="4">
        <v>7288.72</v>
      </c>
      <c r="Z762" s="4">
        <v>68360.52</v>
      </c>
      <c r="AA762" s="4">
        <v>101236.4</v>
      </c>
      <c r="AB762" s="4">
        <v>41054.980000000003</v>
      </c>
      <c r="AC762" s="4">
        <v>36979.82</v>
      </c>
      <c r="AD762" s="4">
        <v>30865.5</v>
      </c>
      <c r="AE762" s="2">
        <v>0</v>
      </c>
      <c r="AF762" s="2">
        <v>0</v>
      </c>
      <c r="AG762" s="2">
        <v>0</v>
      </c>
      <c r="AH762" s="2">
        <v>0</v>
      </c>
      <c r="AI762" s="2">
        <v>0</v>
      </c>
      <c r="AJ762" s="2">
        <v>0</v>
      </c>
      <c r="AK762" s="2">
        <v>0</v>
      </c>
      <c r="AL762" s="2">
        <v>0</v>
      </c>
      <c r="AM762" s="2">
        <v>0</v>
      </c>
      <c r="AN762" s="3">
        <f t="shared" si="48"/>
        <v>124319.95999999999</v>
      </c>
      <c r="AO762">
        <f t="shared" si="49"/>
        <v>324136.94</v>
      </c>
      <c r="AP762">
        <f t="shared" si="50"/>
        <v>0</v>
      </c>
      <c r="AQ762" s="3">
        <f t="shared" si="47"/>
        <v>448456.9</v>
      </c>
    </row>
    <row r="763" spans="1:43" x14ac:dyDescent="0.25">
      <c r="A763" s="2">
        <v>9</v>
      </c>
      <c r="B763" s="2">
        <v>2019</v>
      </c>
      <c r="C763" s="2">
        <v>5</v>
      </c>
      <c r="D763" s="4">
        <v>18726.580000000002</v>
      </c>
      <c r="E763" s="4">
        <v>61489.81</v>
      </c>
      <c r="F763" s="4">
        <v>34502.949999999997</v>
      </c>
      <c r="G763" s="2">
        <v>190.1</v>
      </c>
      <c r="H763" s="2">
        <v>463.93</v>
      </c>
      <c r="I763" s="2">
        <v>0</v>
      </c>
      <c r="J763" s="2">
        <v>0</v>
      </c>
      <c r="K763" s="4">
        <v>1581.94</v>
      </c>
      <c r="L763" s="4">
        <v>1230.99</v>
      </c>
      <c r="M763" s="4">
        <v>1547.25</v>
      </c>
      <c r="N763" s="2">
        <v>0</v>
      </c>
      <c r="O763" s="4">
        <v>1662.89</v>
      </c>
      <c r="P763" s="4">
        <v>13479.29</v>
      </c>
      <c r="Q763" s="4">
        <v>13486.47</v>
      </c>
      <c r="R763" s="4">
        <v>6621.44</v>
      </c>
      <c r="S763" s="2">
        <v>0</v>
      </c>
      <c r="T763" s="2">
        <v>0</v>
      </c>
      <c r="U763" s="2">
        <v>0</v>
      </c>
      <c r="V763" s="2">
        <v>0</v>
      </c>
      <c r="W763" s="2">
        <v>0</v>
      </c>
      <c r="X763" s="2">
        <v>166.3</v>
      </c>
      <c r="Y763" s="4">
        <v>6562.41</v>
      </c>
      <c r="Z763" s="4">
        <v>68747.28</v>
      </c>
      <c r="AA763" s="4">
        <v>97076.32</v>
      </c>
      <c r="AB763" s="4">
        <v>41460.83</v>
      </c>
      <c r="AC763" s="4">
        <v>39149.699999999997</v>
      </c>
      <c r="AD763" s="4">
        <v>31369.01</v>
      </c>
      <c r="AE763" s="2">
        <v>0</v>
      </c>
      <c r="AF763" s="2">
        <v>0</v>
      </c>
      <c r="AG763" s="2">
        <v>0</v>
      </c>
      <c r="AH763" s="2">
        <v>0</v>
      </c>
      <c r="AI763" s="2">
        <v>0</v>
      </c>
      <c r="AJ763" s="2">
        <v>0</v>
      </c>
      <c r="AK763" s="2">
        <v>0</v>
      </c>
      <c r="AL763" s="2">
        <v>0</v>
      </c>
      <c r="AM763" s="2">
        <v>0</v>
      </c>
      <c r="AN763" s="3">
        <f t="shared" si="48"/>
        <v>119733.55</v>
      </c>
      <c r="AO763">
        <f t="shared" si="49"/>
        <v>319781.94000000006</v>
      </c>
      <c r="AP763">
        <f t="shared" si="50"/>
        <v>0</v>
      </c>
      <c r="AQ763" s="3">
        <f t="shared" si="47"/>
        <v>439515.49000000005</v>
      </c>
    </row>
    <row r="764" spans="1:43" x14ac:dyDescent="0.25">
      <c r="A764" s="2">
        <v>9</v>
      </c>
      <c r="B764" s="2">
        <v>2019</v>
      </c>
      <c r="C764" s="2">
        <v>6</v>
      </c>
      <c r="D764" s="4">
        <v>18306.47</v>
      </c>
      <c r="E764" s="4">
        <v>60759.27</v>
      </c>
      <c r="F764" s="4">
        <v>33669.72</v>
      </c>
      <c r="G764" s="2">
        <v>190.1</v>
      </c>
      <c r="H764" s="2">
        <v>377.68</v>
      </c>
      <c r="I764" s="2">
        <v>0</v>
      </c>
      <c r="J764" s="2">
        <v>0</v>
      </c>
      <c r="K764" s="4">
        <v>1228.95</v>
      </c>
      <c r="L764" s="2">
        <v>896.35</v>
      </c>
      <c r="M764" s="4">
        <v>1301.8800000000001</v>
      </c>
      <c r="N764" s="2">
        <v>0</v>
      </c>
      <c r="O764" s="4">
        <v>1161.18</v>
      </c>
      <c r="P764" s="4">
        <v>12832.35</v>
      </c>
      <c r="Q764" s="4">
        <v>12552.11</v>
      </c>
      <c r="R764" s="4">
        <v>6086.46</v>
      </c>
      <c r="S764" s="2">
        <v>0</v>
      </c>
      <c r="T764" s="2">
        <v>0</v>
      </c>
      <c r="U764" s="2">
        <v>0</v>
      </c>
      <c r="V764" s="2">
        <v>0</v>
      </c>
      <c r="W764" s="2">
        <v>0</v>
      </c>
      <c r="X764" s="2">
        <v>166.3</v>
      </c>
      <c r="Y764" s="4">
        <v>6618.7</v>
      </c>
      <c r="Z764" s="4">
        <v>66031.14</v>
      </c>
      <c r="AA764" s="4">
        <v>87377.35</v>
      </c>
      <c r="AB764" s="4">
        <v>39966.47</v>
      </c>
      <c r="AC764" s="4">
        <v>35633.370000000003</v>
      </c>
      <c r="AD764" s="4">
        <v>28108.959999999999</v>
      </c>
      <c r="AE764" s="2">
        <v>0</v>
      </c>
      <c r="AF764" s="2">
        <v>0</v>
      </c>
      <c r="AG764" s="2">
        <v>0</v>
      </c>
      <c r="AH764" s="2">
        <v>0</v>
      </c>
      <c r="AI764" s="2">
        <v>0</v>
      </c>
      <c r="AJ764" s="2">
        <v>0</v>
      </c>
      <c r="AK764" s="2">
        <v>0</v>
      </c>
      <c r="AL764" s="2">
        <v>0</v>
      </c>
      <c r="AM764" s="2">
        <v>0</v>
      </c>
      <c r="AN764" s="3">
        <f t="shared" si="48"/>
        <v>116730.42</v>
      </c>
      <c r="AO764">
        <f t="shared" si="49"/>
        <v>296534.39</v>
      </c>
      <c r="AP764">
        <f t="shared" si="50"/>
        <v>0</v>
      </c>
      <c r="AQ764" s="3">
        <f t="shared" si="47"/>
        <v>413264.81</v>
      </c>
    </row>
    <row r="765" spans="1:43" x14ac:dyDescent="0.25">
      <c r="A765" s="2">
        <v>9</v>
      </c>
      <c r="B765" s="2">
        <v>2019</v>
      </c>
      <c r="C765" s="2">
        <v>7</v>
      </c>
      <c r="D765" s="4">
        <v>19952.830000000002</v>
      </c>
      <c r="E765" s="4">
        <v>59592.81</v>
      </c>
      <c r="F765" s="4">
        <v>31072.77</v>
      </c>
      <c r="G765" s="2">
        <v>209.11</v>
      </c>
      <c r="H765" s="2">
        <v>166.41</v>
      </c>
      <c r="I765" s="2">
        <v>0</v>
      </c>
      <c r="J765" s="2">
        <v>0</v>
      </c>
      <c r="K765" s="2">
        <v>805.02</v>
      </c>
      <c r="L765" s="4">
        <v>1277.52</v>
      </c>
      <c r="M765" s="2">
        <v>895.58</v>
      </c>
      <c r="N765" s="2">
        <v>0</v>
      </c>
      <c r="O765" s="4">
        <v>1156.1199999999999</v>
      </c>
      <c r="P765" s="4">
        <v>12138.23</v>
      </c>
      <c r="Q765" s="4">
        <v>11931.23</v>
      </c>
      <c r="R765" s="4">
        <v>5618.25</v>
      </c>
      <c r="S765" s="4">
        <v>1310.6300000000001</v>
      </c>
      <c r="T765" s="2">
        <v>0</v>
      </c>
      <c r="U765" s="2">
        <v>0</v>
      </c>
      <c r="V765" s="2">
        <v>0</v>
      </c>
      <c r="W765" s="2">
        <v>0</v>
      </c>
      <c r="X765" s="2">
        <v>166.3</v>
      </c>
      <c r="Y765" s="4">
        <v>5788.39</v>
      </c>
      <c r="Z765" s="4">
        <v>58824.97</v>
      </c>
      <c r="AA765" s="4">
        <v>79805.84</v>
      </c>
      <c r="AB765" s="4">
        <v>25113.65</v>
      </c>
      <c r="AC765" s="4">
        <v>44607.040000000001</v>
      </c>
      <c r="AD765" s="4">
        <v>28318.98</v>
      </c>
      <c r="AE765" s="2">
        <v>0</v>
      </c>
      <c r="AF765" s="2">
        <v>0</v>
      </c>
      <c r="AG765" s="2">
        <v>0</v>
      </c>
      <c r="AH765" s="2">
        <v>0</v>
      </c>
      <c r="AI765" s="2">
        <v>0</v>
      </c>
      <c r="AJ765" s="2">
        <v>0</v>
      </c>
      <c r="AK765" s="2">
        <v>0</v>
      </c>
      <c r="AL765" s="2">
        <v>0</v>
      </c>
      <c r="AM765" s="2">
        <v>0</v>
      </c>
      <c r="AN765" s="3">
        <f t="shared" si="48"/>
        <v>113972.05000000002</v>
      </c>
      <c r="AO765">
        <f t="shared" si="49"/>
        <v>274779.63</v>
      </c>
      <c r="AP765">
        <f t="shared" si="50"/>
        <v>0</v>
      </c>
      <c r="AQ765" s="3">
        <f t="shared" si="47"/>
        <v>388751.68000000005</v>
      </c>
    </row>
    <row r="766" spans="1:43" x14ac:dyDescent="0.25">
      <c r="A766" s="2">
        <v>9</v>
      </c>
      <c r="B766" s="2">
        <v>2019</v>
      </c>
      <c r="C766" s="2">
        <v>8</v>
      </c>
      <c r="D766" s="4">
        <v>19849.7</v>
      </c>
      <c r="E766" s="4">
        <v>60093.49</v>
      </c>
      <c r="F766" s="4">
        <v>31116.17</v>
      </c>
      <c r="G766" s="2">
        <v>209.11</v>
      </c>
      <c r="H766" s="2">
        <v>201.12</v>
      </c>
      <c r="I766" s="2">
        <v>0</v>
      </c>
      <c r="J766" s="2">
        <v>0</v>
      </c>
      <c r="K766" s="2">
        <v>725.72</v>
      </c>
      <c r="L766" s="4">
        <v>1265.3</v>
      </c>
      <c r="M766" s="2">
        <v>878.92</v>
      </c>
      <c r="N766" s="2">
        <v>0</v>
      </c>
      <c r="O766" s="4">
        <v>1288.55</v>
      </c>
      <c r="P766" s="4">
        <v>12083.14</v>
      </c>
      <c r="Q766" s="4">
        <v>11503.28</v>
      </c>
      <c r="R766" s="4">
        <v>6477.9</v>
      </c>
      <c r="S766" s="2">
        <v>0</v>
      </c>
      <c r="T766" s="2">
        <v>0</v>
      </c>
      <c r="U766" s="2">
        <v>0</v>
      </c>
      <c r="V766" s="2">
        <v>0</v>
      </c>
      <c r="W766" s="2">
        <v>0</v>
      </c>
      <c r="X766" s="2">
        <v>228.17</v>
      </c>
      <c r="Y766" s="4">
        <v>5832.8</v>
      </c>
      <c r="Z766" s="4">
        <v>61443.11</v>
      </c>
      <c r="AA766" s="4">
        <v>79308.009999999995</v>
      </c>
      <c r="AB766" s="4">
        <v>27572.86</v>
      </c>
      <c r="AC766" s="4">
        <v>47771.91</v>
      </c>
      <c r="AD766" s="4">
        <v>28544.41</v>
      </c>
      <c r="AE766" s="2">
        <v>0</v>
      </c>
      <c r="AF766" s="2">
        <v>0</v>
      </c>
      <c r="AG766" s="2">
        <v>0</v>
      </c>
      <c r="AH766" s="2">
        <v>0</v>
      </c>
      <c r="AI766" s="2">
        <v>0</v>
      </c>
      <c r="AJ766" s="2">
        <v>0</v>
      </c>
      <c r="AK766" s="2">
        <v>0</v>
      </c>
      <c r="AL766" s="2">
        <v>0</v>
      </c>
      <c r="AM766" s="2">
        <v>0</v>
      </c>
      <c r="AN766" s="3">
        <f t="shared" si="48"/>
        <v>114339.53</v>
      </c>
      <c r="AO766">
        <f t="shared" si="49"/>
        <v>282054.14</v>
      </c>
      <c r="AP766">
        <f t="shared" si="50"/>
        <v>0</v>
      </c>
      <c r="AQ766" s="3">
        <f t="shared" si="47"/>
        <v>396393.67000000004</v>
      </c>
    </row>
    <row r="767" spans="1:43" x14ac:dyDescent="0.25">
      <c r="A767" s="2">
        <v>9</v>
      </c>
      <c r="B767" s="2">
        <v>2019</v>
      </c>
      <c r="C767" s="2">
        <v>9</v>
      </c>
      <c r="D767" s="4">
        <v>20081.439999999999</v>
      </c>
      <c r="E767" s="4">
        <v>60404.38</v>
      </c>
      <c r="F767" s="4">
        <v>31402.5</v>
      </c>
      <c r="G767" s="2">
        <v>228.12</v>
      </c>
      <c r="H767" s="2">
        <v>254.32</v>
      </c>
      <c r="I767" s="2">
        <v>0</v>
      </c>
      <c r="J767" s="2">
        <v>0</v>
      </c>
      <c r="K767" s="2">
        <v>869.48</v>
      </c>
      <c r="L767" s="4">
        <v>1288.7</v>
      </c>
      <c r="M767" s="2">
        <v>801.46</v>
      </c>
      <c r="N767" s="2">
        <v>0</v>
      </c>
      <c r="O767" s="4">
        <v>1763.6</v>
      </c>
      <c r="P767" s="4">
        <v>13434.28</v>
      </c>
      <c r="Q767" s="4">
        <v>12603.1</v>
      </c>
      <c r="R767" s="4">
        <v>5681.79</v>
      </c>
      <c r="S767" s="2">
        <v>0</v>
      </c>
      <c r="T767" s="2">
        <v>0</v>
      </c>
      <c r="U767" s="2">
        <v>0</v>
      </c>
      <c r="V767" s="2">
        <v>0</v>
      </c>
      <c r="W767" s="2">
        <v>0</v>
      </c>
      <c r="X767" s="2">
        <v>166.3</v>
      </c>
      <c r="Y767" s="4">
        <v>5368.42</v>
      </c>
      <c r="Z767" s="4">
        <v>59818</v>
      </c>
      <c r="AA767" s="4">
        <v>75899.77</v>
      </c>
      <c r="AB767" s="4">
        <v>36022.019999999997</v>
      </c>
      <c r="AC767" s="4">
        <v>40433.46</v>
      </c>
      <c r="AD767" s="4">
        <v>26960.46</v>
      </c>
      <c r="AE767" s="2">
        <v>0</v>
      </c>
      <c r="AF767" s="2">
        <v>0</v>
      </c>
      <c r="AG767" s="2">
        <v>0</v>
      </c>
      <c r="AH767" s="2">
        <v>0</v>
      </c>
      <c r="AI767" s="2">
        <v>0</v>
      </c>
      <c r="AJ767" s="2">
        <v>0</v>
      </c>
      <c r="AK767" s="2">
        <v>0</v>
      </c>
      <c r="AL767" s="2">
        <v>0</v>
      </c>
      <c r="AM767" s="2">
        <v>0</v>
      </c>
      <c r="AN767" s="3">
        <f t="shared" si="48"/>
        <v>115330.4</v>
      </c>
      <c r="AO767">
        <f t="shared" si="49"/>
        <v>278151.2</v>
      </c>
      <c r="AP767">
        <f t="shared" si="50"/>
        <v>0</v>
      </c>
      <c r="AQ767" s="3">
        <f t="shared" si="47"/>
        <v>393481.6</v>
      </c>
    </row>
    <row r="768" spans="1:43" x14ac:dyDescent="0.25">
      <c r="A768" s="2">
        <v>9</v>
      </c>
      <c r="B768" s="2">
        <v>2019</v>
      </c>
      <c r="C768" s="2">
        <v>10</v>
      </c>
      <c r="D768" s="4">
        <v>19583.62</v>
      </c>
      <c r="E768" s="4">
        <v>60173.21</v>
      </c>
      <c r="F768" s="4">
        <v>31268.77</v>
      </c>
      <c r="G768" s="2">
        <v>228.12</v>
      </c>
      <c r="H768" s="2">
        <v>318.04000000000002</v>
      </c>
      <c r="I768" s="2">
        <v>0</v>
      </c>
      <c r="J768" s="2">
        <v>0</v>
      </c>
      <c r="K768" s="4">
        <v>1149.06</v>
      </c>
      <c r="L768" s="4">
        <v>1435.26</v>
      </c>
      <c r="M768" s="2">
        <v>698.45</v>
      </c>
      <c r="N768" s="2">
        <v>0</v>
      </c>
      <c r="O768" s="4">
        <v>1586.35</v>
      </c>
      <c r="P768" s="4">
        <v>12327.19</v>
      </c>
      <c r="Q768" s="4">
        <v>12607.88</v>
      </c>
      <c r="R768" s="4">
        <v>6832.21</v>
      </c>
      <c r="S768" s="2">
        <v>0</v>
      </c>
      <c r="T768" s="2">
        <v>0</v>
      </c>
      <c r="U768" s="2">
        <v>0</v>
      </c>
      <c r="V768" s="2">
        <v>0</v>
      </c>
      <c r="W768" s="2">
        <v>0</v>
      </c>
      <c r="X768" s="2">
        <v>166.3</v>
      </c>
      <c r="Y768" s="4">
        <v>5856.91</v>
      </c>
      <c r="Z768" s="4">
        <v>58304.1</v>
      </c>
      <c r="AA768" s="4">
        <v>77251.759999999995</v>
      </c>
      <c r="AB768" s="4">
        <v>30030.01</v>
      </c>
      <c r="AC768" s="4">
        <v>47568.02</v>
      </c>
      <c r="AD768" s="4">
        <v>26541.48</v>
      </c>
      <c r="AE768" s="2">
        <v>0</v>
      </c>
      <c r="AF768" s="2">
        <v>0</v>
      </c>
      <c r="AG768" s="2">
        <v>0</v>
      </c>
      <c r="AH768" s="2">
        <v>0</v>
      </c>
      <c r="AI768" s="2">
        <v>0</v>
      </c>
      <c r="AJ768" s="2">
        <v>0</v>
      </c>
      <c r="AK768" s="2">
        <v>0</v>
      </c>
      <c r="AL768" s="2">
        <v>0</v>
      </c>
      <c r="AM768" s="2">
        <v>0</v>
      </c>
      <c r="AN768" s="3">
        <f t="shared" si="48"/>
        <v>114854.52999999998</v>
      </c>
      <c r="AO768">
        <f t="shared" si="49"/>
        <v>279072.21000000002</v>
      </c>
      <c r="AP768">
        <f t="shared" si="50"/>
        <v>0</v>
      </c>
      <c r="AQ768" s="3">
        <f t="shared" si="47"/>
        <v>393926.74</v>
      </c>
    </row>
    <row r="769" spans="1:43" x14ac:dyDescent="0.25">
      <c r="A769" s="2">
        <v>9</v>
      </c>
      <c r="B769" s="2">
        <v>2019</v>
      </c>
      <c r="C769" s="2">
        <v>11</v>
      </c>
      <c r="D769" s="4">
        <v>19901.78</v>
      </c>
      <c r="E769" s="4">
        <v>61274.14</v>
      </c>
      <c r="F769" s="4">
        <v>31641.72</v>
      </c>
      <c r="G769" s="2">
        <v>228.12</v>
      </c>
      <c r="H769" s="2">
        <v>411.02</v>
      </c>
      <c r="I769" s="2">
        <v>0</v>
      </c>
      <c r="J769" s="2">
        <v>0</v>
      </c>
      <c r="K769" s="4">
        <v>1693.6</v>
      </c>
      <c r="L769" s="4">
        <v>1826.18</v>
      </c>
      <c r="M769" s="4">
        <v>1077.19</v>
      </c>
      <c r="N769" s="2">
        <v>0</v>
      </c>
      <c r="O769" s="4">
        <v>1710.7</v>
      </c>
      <c r="P769" s="4">
        <v>12956</v>
      </c>
      <c r="Q769" s="4">
        <v>13572.04</v>
      </c>
      <c r="R769" s="4">
        <v>7787.43</v>
      </c>
      <c r="S769" s="2">
        <v>0</v>
      </c>
      <c r="T769" s="2">
        <v>0</v>
      </c>
      <c r="U769" s="4">
        <v>2160.23</v>
      </c>
      <c r="V769" s="2">
        <v>0</v>
      </c>
      <c r="W769" s="2">
        <v>0</v>
      </c>
      <c r="X769" s="2">
        <v>166.3</v>
      </c>
      <c r="Y769" s="4">
        <v>6223.96</v>
      </c>
      <c r="Z769" s="4">
        <v>61807.41</v>
      </c>
      <c r="AA769" s="4">
        <v>86728.85</v>
      </c>
      <c r="AB769" s="4">
        <v>32967.910000000003</v>
      </c>
      <c r="AC769" s="4">
        <v>44209.81</v>
      </c>
      <c r="AD769" s="4">
        <v>28419.94</v>
      </c>
      <c r="AE769" s="2">
        <v>0</v>
      </c>
      <c r="AF769" s="2">
        <v>0</v>
      </c>
      <c r="AG769" s="2">
        <v>0</v>
      </c>
      <c r="AH769" s="2">
        <v>0</v>
      </c>
      <c r="AI769" s="2">
        <v>0</v>
      </c>
      <c r="AJ769" s="2">
        <v>0</v>
      </c>
      <c r="AK769" s="2">
        <v>0</v>
      </c>
      <c r="AL769" s="2">
        <v>0</v>
      </c>
      <c r="AM769" s="2">
        <v>0</v>
      </c>
      <c r="AN769" s="3">
        <f t="shared" si="48"/>
        <v>118053.75</v>
      </c>
      <c r="AO769">
        <f t="shared" si="49"/>
        <v>298710.58</v>
      </c>
      <c r="AP769">
        <f t="shared" si="50"/>
        <v>0</v>
      </c>
      <c r="AQ769" s="3">
        <f t="shared" si="47"/>
        <v>416764.33</v>
      </c>
    </row>
    <row r="770" spans="1:43" x14ac:dyDescent="0.25">
      <c r="A770" s="2">
        <v>9</v>
      </c>
      <c r="B770" s="2">
        <v>2019</v>
      </c>
      <c r="C770" s="2">
        <v>12</v>
      </c>
      <c r="D770" s="4">
        <v>21133.96</v>
      </c>
      <c r="E770" s="4">
        <v>67735.210000000006</v>
      </c>
      <c r="F770" s="4">
        <v>37507.65</v>
      </c>
      <c r="G770" s="2">
        <v>228.12</v>
      </c>
      <c r="H770" s="2">
        <v>575.70000000000005</v>
      </c>
      <c r="I770" s="2">
        <v>0</v>
      </c>
      <c r="J770" s="2">
        <v>0</v>
      </c>
      <c r="K770" s="4">
        <v>1870.54</v>
      </c>
      <c r="L770" s="4">
        <v>2530.31</v>
      </c>
      <c r="M770" s="4">
        <v>1416.45</v>
      </c>
      <c r="N770" s="2">
        <v>0</v>
      </c>
      <c r="O770" s="4">
        <v>1617.63</v>
      </c>
      <c r="P770" s="4">
        <v>13706.45</v>
      </c>
      <c r="Q770" s="4">
        <v>14339.94</v>
      </c>
      <c r="R770" s="4">
        <v>9386.51</v>
      </c>
      <c r="S770" s="2">
        <v>0</v>
      </c>
      <c r="T770" s="2">
        <v>0</v>
      </c>
      <c r="U770" s="2">
        <v>0</v>
      </c>
      <c r="V770" s="2">
        <v>0</v>
      </c>
      <c r="W770" s="2">
        <v>0</v>
      </c>
      <c r="X770" s="2">
        <v>168.1</v>
      </c>
      <c r="Y770" s="4">
        <v>6461.33</v>
      </c>
      <c r="Z770" s="4">
        <v>68310.38</v>
      </c>
      <c r="AA770" s="4">
        <v>97728.76</v>
      </c>
      <c r="AB770" s="4">
        <v>36554.57</v>
      </c>
      <c r="AC770" s="4">
        <v>46464.12</v>
      </c>
      <c r="AD770" s="4">
        <v>28472.92</v>
      </c>
      <c r="AE770" s="2">
        <v>0</v>
      </c>
      <c r="AF770" s="2">
        <v>0</v>
      </c>
      <c r="AG770" s="2">
        <v>0</v>
      </c>
      <c r="AH770" s="2">
        <v>0</v>
      </c>
      <c r="AI770" s="2">
        <v>0</v>
      </c>
      <c r="AJ770" s="2">
        <v>0</v>
      </c>
      <c r="AK770" s="2">
        <v>0</v>
      </c>
      <c r="AL770" s="2">
        <v>0</v>
      </c>
      <c r="AM770" s="2">
        <v>0</v>
      </c>
      <c r="AN770" s="3">
        <f t="shared" si="48"/>
        <v>132997.94</v>
      </c>
      <c r="AO770">
        <f t="shared" si="49"/>
        <v>323210.71000000002</v>
      </c>
      <c r="AP770">
        <f t="shared" si="50"/>
        <v>0</v>
      </c>
      <c r="AQ770" s="3">
        <f t="shared" si="47"/>
        <v>456208.65</v>
      </c>
    </row>
    <row r="771" spans="1:43" x14ac:dyDescent="0.25">
      <c r="A771" s="2">
        <v>10</v>
      </c>
      <c r="B771" s="2">
        <v>2019</v>
      </c>
      <c r="C771" s="2">
        <v>1</v>
      </c>
      <c r="D771" s="4">
        <v>1263.07</v>
      </c>
      <c r="E771" s="4">
        <v>2616.34</v>
      </c>
      <c r="F771" s="2">
        <v>791.22</v>
      </c>
      <c r="G771" s="2">
        <v>0</v>
      </c>
      <c r="H771" s="2">
        <v>0</v>
      </c>
      <c r="I771" s="2">
        <v>0</v>
      </c>
      <c r="J771" s="2">
        <v>0</v>
      </c>
      <c r="K771" s="2">
        <v>0</v>
      </c>
      <c r="L771" s="2">
        <v>0</v>
      </c>
      <c r="M771" s="2">
        <v>0</v>
      </c>
      <c r="N771" s="2">
        <v>0</v>
      </c>
      <c r="O771" s="2">
        <v>35.770000000000003</v>
      </c>
      <c r="P771" s="4">
        <v>1512.68</v>
      </c>
      <c r="Q771" s="4">
        <v>1151.8800000000001</v>
      </c>
      <c r="R771" s="2">
        <v>178.85</v>
      </c>
      <c r="S771" s="2">
        <v>0</v>
      </c>
      <c r="T771" s="2">
        <v>0</v>
      </c>
      <c r="U771" s="2">
        <v>0</v>
      </c>
      <c r="V771" s="2">
        <v>0</v>
      </c>
      <c r="W771" s="2">
        <v>0</v>
      </c>
      <c r="X771" s="2">
        <v>0</v>
      </c>
      <c r="Y771" s="2">
        <v>925.94</v>
      </c>
      <c r="Z771" s="4">
        <v>5056.63</v>
      </c>
      <c r="AA771" s="4">
        <v>7067.74</v>
      </c>
      <c r="AB771" s="4">
        <v>6241.3</v>
      </c>
      <c r="AC771" s="2">
        <v>0</v>
      </c>
      <c r="AD771" s="4">
        <v>17567.080000000002</v>
      </c>
      <c r="AE771" s="2">
        <v>0</v>
      </c>
      <c r="AF771" s="2">
        <v>0</v>
      </c>
      <c r="AG771" s="2">
        <v>0</v>
      </c>
      <c r="AH771" s="2">
        <v>0</v>
      </c>
      <c r="AI771" s="2">
        <v>0</v>
      </c>
      <c r="AJ771" s="2">
        <v>0</v>
      </c>
      <c r="AK771" s="2">
        <v>0</v>
      </c>
      <c r="AL771" s="2">
        <v>0</v>
      </c>
      <c r="AM771" s="2">
        <v>0</v>
      </c>
      <c r="AN771" s="3">
        <f t="shared" si="48"/>
        <v>4670.63</v>
      </c>
      <c r="AO771">
        <f t="shared" si="49"/>
        <v>39737.870000000003</v>
      </c>
      <c r="AP771">
        <f t="shared" si="50"/>
        <v>0</v>
      </c>
      <c r="AQ771" s="3">
        <f t="shared" si="47"/>
        <v>44408.5</v>
      </c>
    </row>
    <row r="772" spans="1:43" x14ac:dyDescent="0.25">
      <c r="A772" s="2">
        <v>10</v>
      </c>
      <c r="B772" s="2">
        <v>2019</v>
      </c>
      <c r="C772" s="2">
        <v>2</v>
      </c>
      <c r="D772" s="4">
        <v>1296.24</v>
      </c>
      <c r="E772" s="4">
        <v>2728.17</v>
      </c>
      <c r="F772" s="2">
        <v>809.86</v>
      </c>
      <c r="G772" s="2">
        <v>0</v>
      </c>
      <c r="H772" s="2">
        <v>0</v>
      </c>
      <c r="I772" s="2">
        <v>0</v>
      </c>
      <c r="J772" s="2">
        <v>0</v>
      </c>
      <c r="K772" s="2">
        <v>0</v>
      </c>
      <c r="L772" s="2">
        <v>0</v>
      </c>
      <c r="M772" s="2">
        <v>0</v>
      </c>
      <c r="N772" s="2">
        <v>0</v>
      </c>
      <c r="O772" s="2">
        <v>34.61</v>
      </c>
      <c r="P772" s="4">
        <v>1775.57</v>
      </c>
      <c r="Q772" s="4">
        <v>1203.07</v>
      </c>
      <c r="R772" s="2">
        <v>493.05</v>
      </c>
      <c r="S772" s="2">
        <v>0</v>
      </c>
      <c r="T772" s="2">
        <v>0</v>
      </c>
      <c r="U772" s="2">
        <v>0</v>
      </c>
      <c r="V772" s="2">
        <v>0</v>
      </c>
      <c r="W772" s="2">
        <v>0</v>
      </c>
      <c r="X772" s="2">
        <v>0</v>
      </c>
      <c r="Y772" s="2">
        <v>994.66</v>
      </c>
      <c r="Z772" s="4">
        <v>6193.37</v>
      </c>
      <c r="AA772" s="4">
        <v>7740.58</v>
      </c>
      <c r="AB772" s="4">
        <v>5549.44</v>
      </c>
      <c r="AC772" s="2">
        <v>0</v>
      </c>
      <c r="AD772" s="4">
        <v>15047.23</v>
      </c>
      <c r="AE772" s="2">
        <v>0</v>
      </c>
      <c r="AF772" s="2">
        <v>0</v>
      </c>
      <c r="AG772" s="2">
        <v>0</v>
      </c>
      <c r="AH772" s="2">
        <v>0</v>
      </c>
      <c r="AI772" s="2">
        <v>0</v>
      </c>
      <c r="AJ772" s="2">
        <v>0</v>
      </c>
      <c r="AK772" s="2">
        <v>0</v>
      </c>
      <c r="AL772" s="2">
        <v>0</v>
      </c>
      <c r="AM772" s="2">
        <v>0</v>
      </c>
      <c r="AN772" s="3">
        <f t="shared" si="48"/>
        <v>4834.2699999999995</v>
      </c>
      <c r="AO772">
        <f t="shared" si="49"/>
        <v>39031.58</v>
      </c>
      <c r="AP772">
        <f t="shared" si="50"/>
        <v>0</v>
      </c>
      <c r="AQ772" s="3">
        <f t="shared" ref="AQ772:AQ835" si="51">SUM(AN772:AP772)</f>
        <v>43865.85</v>
      </c>
    </row>
    <row r="773" spans="1:43" x14ac:dyDescent="0.25">
      <c r="A773" s="2">
        <v>10</v>
      </c>
      <c r="B773" s="2">
        <v>2019</v>
      </c>
      <c r="C773" s="2">
        <v>3</v>
      </c>
      <c r="D773" s="4">
        <v>1260.49</v>
      </c>
      <c r="E773" s="4">
        <v>2461.64</v>
      </c>
      <c r="F773" s="2">
        <v>749.17</v>
      </c>
      <c r="G773" s="2">
        <v>0</v>
      </c>
      <c r="H773" s="2">
        <v>0</v>
      </c>
      <c r="I773" s="2">
        <v>0</v>
      </c>
      <c r="J773" s="2">
        <v>0</v>
      </c>
      <c r="K773" s="2">
        <v>0</v>
      </c>
      <c r="L773" s="2">
        <v>0</v>
      </c>
      <c r="M773" s="2">
        <v>0</v>
      </c>
      <c r="N773" s="2">
        <v>0</v>
      </c>
      <c r="O773" s="2">
        <v>35.74</v>
      </c>
      <c r="P773" s="4">
        <v>1881.84</v>
      </c>
      <c r="Q773" s="4">
        <v>1191.8800000000001</v>
      </c>
      <c r="R773" s="2">
        <v>-8.7200000000000006</v>
      </c>
      <c r="S773" s="2">
        <v>0</v>
      </c>
      <c r="T773" s="2">
        <v>0</v>
      </c>
      <c r="U773" s="2">
        <v>0</v>
      </c>
      <c r="V773" s="2">
        <v>0</v>
      </c>
      <c r="W773" s="2">
        <v>0</v>
      </c>
      <c r="X773" s="2">
        <v>0</v>
      </c>
      <c r="Y773" s="2">
        <v>932.34</v>
      </c>
      <c r="Z773" s="4">
        <v>5355.49</v>
      </c>
      <c r="AA773" s="4">
        <v>5067.24</v>
      </c>
      <c r="AB773" s="4">
        <v>6021.79</v>
      </c>
      <c r="AC773" s="2">
        <v>0</v>
      </c>
      <c r="AD773" s="4">
        <v>16303.2</v>
      </c>
      <c r="AE773" s="2">
        <v>0</v>
      </c>
      <c r="AF773" s="2">
        <v>0</v>
      </c>
      <c r="AG773" s="2">
        <v>0</v>
      </c>
      <c r="AH773" s="2">
        <v>0</v>
      </c>
      <c r="AI773" s="2">
        <v>0</v>
      </c>
      <c r="AJ773" s="2">
        <v>0</v>
      </c>
      <c r="AK773" s="2">
        <v>0</v>
      </c>
      <c r="AL773" s="2">
        <v>0</v>
      </c>
      <c r="AM773" s="2">
        <v>0</v>
      </c>
      <c r="AN773" s="3">
        <f t="shared" si="48"/>
        <v>4471.3</v>
      </c>
      <c r="AO773">
        <f t="shared" si="49"/>
        <v>36780.800000000003</v>
      </c>
      <c r="AP773">
        <f t="shared" si="50"/>
        <v>0</v>
      </c>
      <c r="AQ773" s="3">
        <f t="shared" si="51"/>
        <v>41252.100000000006</v>
      </c>
    </row>
    <row r="774" spans="1:43" x14ac:dyDescent="0.25">
      <c r="A774" s="2">
        <v>10</v>
      </c>
      <c r="B774" s="2">
        <v>2019</v>
      </c>
      <c r="C774" s="2">
        <v>4</v>
      </c>
      <c r="D774" s="4">
        <v>1194.29</v>
      </c>
      <c r="E774" s="4">
        <v>2448.2800000000002</v>
      </c>
      <c r="F774" s="2">
        <v>735.89</v>
      </c>
      <c r="G774" s="2">
        <v>0</v>
      </c>
      <c r="H774" s="2">
        <v>0</v>
      </c>
      <c r="I774" s="2">
        <v>0</v>
      </c>
      <c r="J774" s="2">
        <v>0</v>
      </c>
      <c r="K774" s="2">
        <v>0</v>
      </c>
      <c r="L774" s="2">
        <v>0</v>
      </c>
      <c r="M774" s="2">
        <v>0</v>
      </c>
      <c r="N774" s="2">
        <v>0</v>
      </c>
      <c r="O774" s="2">
        <v>34.229999999999997</v>
      </c>
      <c r="P774" s="4">
        <v>1279.6199999999999</v>
      </c>
      <c r="Q774" s="4">
        <v>1061.5999999999999</v>
      </c>
      <c r="R774" s="2">
        <v>202.63</v>
      </c>
      <c r="S774" s="2">
        <v>0</v>
      </c>
      <c r="T774" s="2">
        <v>0</v>
      </c>
      <c r="U774" s="2">
        <v>0</v>
      </c>
      <c r="V774" s="2">
        <v>0</v>
      </c>
      <c r="W774" s="2">
        <v>0</v>
      </c>
      <c r="X774" s="2">
        <v>0</v>
      </c>
      <c r="Y774" s="4">
        <v>1057.27</v>
      </c>
      <c r="Z774" s="4">
        <v>5098.28</v>
      </c>
      <c r="AA774" s="4">
        <v>4020.39</v>
      </c>
      <c r="AB774" s="4">
        <v>5932.76</v>
      </c>
      <c r="AC774" s="2">
        <v>0</v>
      </c>
      <c r="AD774" s="4">
        <v>14100.66</v>
      </c>
      <c r="AE774" s="2">
        <v>0</v>
      </c>
      <c r="AF774" s="2">
        <v>0</v>
      </c>
      <c r="AG774" s="2">
        <v>0</v>
      </c>
      <c r="AH774" s="2">
        <v>0</v>
      </c>
      <c r="AI774" s="2">
        <v>0</v>
      </c>
      <c r="AJ774" s="2">
        <v>0</v>
      </c>
      <c r="AK774" s="2">
        <v>0</v>
      </c>
      <c r="AL774" s="2">
        <v>0</v>
      </c>
      <c r="AM774" s="2">
        <v>0</v>
      </c>
      <c r="AN774" s="3">
        <f t="shared" si="48"/>
        <v>4378.46</v>
      </c>
      <c r="AO774">
        <f t="shared" si="49"/>
        <v>32787.440000000002</v>
      </c>
      <c r="AP774">
        <f t="shared" si="50"/>
        <v>0</v>
      </c>
      <c r="AQ774" s="3">
        <f t="shared" si="51"/>
        <v>37165.9</v>
      </c>
    </row>
    <row r="775" spans="1:43" x14ac:dyDescent="0.25">
      <c r="A775" s="2">
        <v>10</v>
      </c>
      <c r="B775" s="2">
        <v>2019</v>
      </c>
      <c r="C775" s="2">
        <v>5</v>
      </c>
      <c r="D775" s="4">
        <v>1192.72</v>
      </c>
      <c r="E775" s="4">
        <v>2405.6999999999998</v>
      </c>
      <c r="F775" s="2">
        <v>751.33</v>
      </c>
      <c r="G775" s="2">
        <v>0</v>
      </c>
      <c r="H775" s="2">
        <v>0</v>
      </c>
      <c r="I775" s="2">
        <v>0</v>
      </c>
      <c r="J775" s="2">
        <v>0</v>
      </c>
      <c r="K775" s="2">
        <v>0</v>
      </c>
      <c r="L775" s="2">
        <v>0</v>
      </c>
      <c r="M775" s="2">
        <v>0</v>
      </c>
      <c r="N775" s="2">
        <v>0</v>
      </c>
      <c r="O775" s="2">
        <v>34.58</v>
      </c>
      <c r="P775" s="4">
        <v>1344.45</v>
      </c>
      <c r="Q775" s="4">
        <v>1126.0899999999999</v>
      </c>
      <c r="R775" s="2">
        <v>197.55</v>
      </c>
      <c r="S775" s="2">
        <v>0</v>
      </c>
      <c r="T775" s="2">
        <v>0</v>
      </c>
      <c r="U775" s="2">
        <v>0</v>
      </c>
      <c r="V775" s="2">
        <v>0</v>
      </c>
      <c r="W775" s="2">
        <v>0</v>
      </c>
      <c r="X775" s="2">
        <v>0</v>
      </c>
      <c r="Y775" s="4">
        <v>1036.25</v>
      </c>
      <c r="Z775" s="4">
        <v>5081.22</v>
      </c>
      <c r="AA775" s="4">
        <v>3714.92</v>
      </c>
      <c r="AB775" s="4">
        <v>5993.21</v>
      </c>
      <c r="AC775" s="2">
        <v>0</v>
      </c>
      <c r="AD775" s="4">
        <v>13465.74</v>
      </c>
      <c r="AE775" s="2">
        <v>0</v>
      </c>
      <c r="AF775" s="2">
        <v>0</v>
      </c>
      <c r="AG775" s="2">
        <v>0</v>
      </c>
      <c r="AH775" s="2">
        <v>0</v>
      </c>
      <c r="AI775" s="2">
        <v>0</v>
      </c>
      <c r="AJ775" s="2">
        <v>0</v>
      </c>
      <c r="AK775" s="2">
        <v>0</v>
      </c>
      <c r="AL775" s="2">
        <v>0</v>
      </c>
      <c r="AM775" s="2">
        <v>0</v>
      </c>
      <c r="AN775" s="3">
        <f t="shared" si="48"/>
        <v>4349.75</v>
      </c>
      <c r="AO775">
        <f t="shared" si="49"/>
        <v>31994.010000000002</v>
      </c>
      <c r="AP775">
        <f t="shared" si="50"/>
        <v>0</v>
      </c>
      <c r="AQ775" s="3">
        <f t="shared" si="51"/>
        <v>36343.760000000002</v>
      </c>
    </row>
    <row r="776" spans="1:43" x14ac:dyDescent="0.25">
      <c r="A776" s="2">
        <v>10</v>
      </c>
      <c r="B776" s="2">
        <v>2019</v>
      </c>
      <c r="C776" s="2">
        <v>6</v>
      </c>
      <c r="D776" s="4">
        <v>1153.01</v>
      </c>
      <c r="E776" s="4">
        <v>2335.56</v>
      </c>
      <c r="F776" s="2">
        <v>727.66</v>
      </c>
      <c r="G776" s="2">
        <v>0</v>
      </c>
      <c r="H776" s="2">
        <v>0</v>
      </c>
      <c r="I776" s="2">
        <v>0</v>
      </c>
      <c r="J776" s="2">
        <v>0</v>
      </c>
      <c r="K776" s="2">
        <v>0</v>
      </c>
      <c r="L776" s="2">
        <v>0</v>
      </c>
      <c r="M776" s="2">
        <v>0</v>
      </c>
      <c r="N776" s="2">
        <v>0</v>
      </c>
      <c r="O776" s="2">
        <v>35.71</v>
      </c>
      <c r="P776" s="4">
        <v>1250.45</v>
      </c>
      <c r="Q776" s="4">
        <v>1061.83</v>
      </c>
      <c r="R776" s="2">
        <v>181.81</v>
      </c>
      <c r="S776" s="2">
        <v>0</v>
      </c>
      <c r="T776" s="2">
        <v>0</v>
      </c>
      <c r="U776" s="2">
        <v>0</v>
      </c>
      <c r="V776" s="2">
        <v>0</v>
      </c>
      <c r="W776" s="2">
        <v>0</v>
      </c>
      <c r="X776" s="2">
        <v>0</v>
      </c>
      <c r="Y776" s="2">
        <v>873.06</v>
      </c>
      <c r="Z776" s="4">
        <v>4894.76</v>
      </c>
      <c r="AA776" s="4">
        <v>2933.01</v>
      </c>
      <c r="AB776" s="4">
        <v>5192.8</v>
      </c>
      <c r="AC776" s="2">
        <v>0</v>
      </c>
      <c r="AD776" s="4">
        <v>12303.38</v>
      </c>
      <c r="AE776" s="2">
        <v>0</v>
      </c>
      <c r="AF776" s="2">
        <v>0</v>
      </c>
      <c r="AG776" s="2">
        <v>0</v>
      </c>
      <c r="AH776" s="2">
        <v>0</v>
      </c>
      <c r="AI776" s="2">
        <v>0</v>
      </c>
      <c r="AJ776" s="2">
        <v>0</v>
      </c>
      <c r="AK776" s="2">
        <v>0</v>
      </c>
      <c r="AL776" s="2">
        <v>0</v>
      </c>
      <c r="AM776" s="2">
        <v>0</v>
      </c>
      <c r="AN776" s="3">
        <f t="shared" si="48"/>
        <v>4216.2299999999996</v>
      </c>
      <c r="AO776">
        <f t="shared" si="49"/>
        <v>28726.809999999998</v>
      </c>
      <c r="AP776">
        <f t="shared" si="50"/>
        <v>0</v>
      </c>
      <c r="AQ776" s="3">
        <f t="shared" si="51"/>
        <v>32943.039999999994</v>
      </c>
    </row>
    <row r="777" spans="1:43" x14ac:dyDescent="0.25">
      <c r="A777" s="2">
        <v>10</v>
      </c>
      <c r="B777" s="2">
        <v>2019</v>
      </c>
      <c r="C777" s="2">
        <v>7</v>
      </c>
      <c r="D777" s="4">
        <v>1486.65</v>
      </c>
      <c r="E777" s="4">
        <v>2018.88</v>
      </c>
      <c r="F777" s="2">
        <v>587.53</v>
      </c>
      <c r="G777" s="2">
        <v>0</v>
      </c>
      <c r="H777" s="2">
        <v>0</v>
      </c>
      <c r="I777" s="2">
        <v>0</v>
      </c>
      <c r="J777" s="2">
        <v>0</v>
      </c>
      <c r="K777" s="2">
        <v>0</v>
      </c>
      <c r="L777" s="2">
        <v>0</v>
      </c>
      <c r="M777" s="2">
        <v>0</v>
      </c>
      <c r="N777" s="2">
        <v>0</v>
      </c>
      <c r="O777" s="2">
        <v>34.229999999999997</v>
      </c>
      <c r="P777" s="4">
        <v>1100.8800000000001</v>
      </c>
      <c r="Q777" s="2">
        <v>901.32</v>
      </c>
      <c r="R777" s="2">
        <v>0</v>
      </c>
      <c r="S777" s="2">
        <v>0</v>
      </c>
      <c r="T777" s="2">
        <v>0</v>
      </c>
      <c r="U777" s="2">
        <v>0</v>
      </c>
      <c r="V777" s="2">
        <v>0</v>
      </c>
      <c r="W777" s="2">
        <v>0</v>
      </c>
      <c r="X777" s="2">
        <v>0</v>
      </c>
      <c r="Y777" s="2">
        <v>388.96</v>
      </c>
      <c r="Z777" s="4">
        <v>4218.51</v>
      </c>
      <c r="AA777" s="4">
        <v>4184.1000000000004</v>
      </c>
      <c r="AB777" s="4">
        <v>4081.22</v>
      </c>
      <c r="AC777" s="2">
        <v>0</v>
      </c>
      <c r="AD777" s="4">
        <v>12778.74</v>
      </c>
      <c r="AE777" s="2">
        <v>0</v>
      </c>
      <c r="AF777" s="2">
        <v>0</v>
      </c>
      <c r="AG777" s="2">
        <v>0</v>
      </c>
      <c r="AH777" s="2">
        <v>0</v>
      </c>
      <c r="AI777" s="2">
        <v>0</v>
      </c>
      <c r="AJ777" s="2">
        <v>0</v>
      </c>
      <c r="AK777" s="2">
        <v>0</v>
      </c>
      <c r="AL777" s="2">
        <v>0</v>
      </c>
      <c r="AM777" s="2">
        <v>0</v>
      </c>
      <c r="AN777" s="3">
        <f t="shared" si="48"/>
        <v>4093.0600000000004</v>
      </c>
      <c r="AO777">
        <f t="shared" si="49"/>
        <v>27687.96</v>
      </c>
      <c r="AP777">
        <f t="shared" si="50"/>
        <v>0</v>
      </c>
      <c r="AQ777" s="3">
        <f t="shared" si="51"/>
        <v>31781.02</v>
      </c>
    </row>
    <row r="778" spans="1:43" x14ac:dyDescent="0.25">
      <c r="A778" s="2">
        <v>10</v>
      </c>
      <c r="B778" s="2">
        <v>2019</v>
      </c>
      <c r="C778" s="2">
        <v>8</v>
      </c>
      <c r="D778" s="4">
        <v>1467.2</v>
      </c>
      <c r="E778" s="4">
        <v>2038.7</v>
      </c>
      <c r="F778" s="2">
        <v>574.77</v>
      </c>
      <c r="G778" s="2">
        <v>0</v>
      </c>
      <c r="H778" s="2">
        <v>0</v>
      </c>
      <c r="I778" s="2">
        <v>0</v>
      </c>
      <c r="J778" s="2">
        <v>0</v>
      </c>
      <c r="K778" s="2">
        <v>0</v>
      </c>
      <c r="L778" s="2">
        <v>0</v>
      </c>
      <c r="M778" s="2">
        <v>0</v>
      </c>
      <c r="N778" s="2">
        <v>0</v>
      </c>
      <c r="O778" s="2">
        <v>35</v>
      </c>
      <c r="P778" s="4">
        <v>1024.08</v>
      </c>
      <c r="Q778" s="4">
        <v>1162.05</v>
      </c>
      <c r="R778" s="2">
        <v>0</v>
      </c>
      <c r="S778" s="2">
        <v>0</v>
      </c>
      <c r="T778" s="2">
        <v>0</v>
      </c>
      <c r="U778" s="2">
        <v>0</v>
      </c>
      <c r="V778" s="2">
        <v>0</v>
      </c>
      <c r="W778" s="2">
        <v>0</v>
      </c>
      <c r="X778" s="2">
        <v>0</v>
      </c>
      <c r="Y778" s="2">
        <v>414.82</v>
      </c>
      <c r="Z778" s="4">
        <v>4406.7299999999996</v>
      </c>
      <c r="AA778" s="4">
        <v>4256.1400000000003</v>
      </c>
      <c r="AB778" s="4">
        <v>4180.6499999999996</v>
      </c>
      <c r="AC778" s="2">
        <v>0</v>
      </c>
      <c r="AD778" s="4">
        <v>12729.98</v>
      </c>
      <c r="AE778" s="2">
        <v>0</v>
      </c>
      <c r="AF778" s="2">
        <v>0</v>
      </c>
      <c r="AG778" s="2">
        <v>0</v>
      </c>
      <c r="AH778" s="2">
        <v>0</v>
      </c>
      <c r="AI778" s="2">
        <v>0</v>
      </c>
      <c r="AJ778" s="2">
        <v>0</v>
      </c>
      <c r="AK778" s="2">
        <v>0</v>
      </c>
      <c r="AL778" s="2">
        <v>0</v>
      </c>
      <c r="AM778" s="2">
        <v>0</v>
      </c>
      <c r="AN778" s="3">
        <f t="shared" si="48"/>
        <v>4080.67</v>
      </c>
      <c r="AO778">
        <f t="shared" si="49"/>
        <v>28209.449999999997</v>
      </c>
      <c r="AP778">
        <f t="shared" si="50"/>
        <v>0</v>
      </c>
      <c r="AQ778" s="3">
        <f t="shared" si="51"/>
        <v>32290.119999999995</v>
      </c>
    </row>
    <row r="779" spans="1:43" x14ac:dyDescent="0.25">
      <c r="A779" s="2">
        <v>10</v>
      </c>
      <c r="B779" s="2">
        <v>2019</v>
      </c>
      <c r="C779" s="2">
        <v>9</v>
      </c>
      <c r="D779" s="4">
        <v>1460.41</v>
      </c>
      <c r="E779" s="4">
        <v>2073.8200000000002</v>
      </c>
      <c r="F779" s="2">
        <v>582.36</v>
      </c>
      <c r="G779" s="2">
        <v>0</v>
      </c>
      <c r="H779" s="2">
        <v>0</v>
      </c>
      <c r="I779" s="2">
        <v>0</v>
      </c>
      <c r="J779" s="2">
        <v>0</v>
      </c>
      <c r="K779" s="2">
        <v>0</v>
      </c>
      <c r="L779" s="2">
        <v>0</v>
      </c>
      <c r="M779" s="2">
        <v>0</v>
      </c>
      <c r="N779" s="2">
        <v>0</v>
      </c>
      <c r="O779" s="2">
        <v>34.26</v>
      </c>
      <c r="P779" s="4">
        <v>1107.78</v>
      </c>
      <c r="Q779" s="4">
        <v>1326.19</v>
      </c>
      <c r="R779" s="2">
        <v>0</v>
      </c>
      <c r="S779" s="2">
        <v>0</v>
      </c>
      <c r="T779" s="2">
        <v>0</v>
      </c>
      <c r="U779" s="2">
        <v>0</v>
      </c>
      <c r="V779" s="2">
        <v>0</v>
      </c>
      <c r="W779" s="2">
        <v>0</v>
      </c>
      <c r="X779" s="2">
        <v>0</v>
      </c>
      <c r="Y779" s="2">
        <v>517.6</v>
      </c>
      <c r="Z779" s="4">
        <v>4431.6499999999996</v>
      </c>
      <c r="AA779" s="4">
        <v>4308.3</v>
      </c>
      <c r="AB779" s="4">
        <v>4153.22</v>
      </c>
      <c r="AC779" s="2">
        <v>0</v>
      </c>
      <c r="AD779" s="4">
        <v>12294.55</v>
      </c>
      <c r="AE779" s="2">
        <v>0</v>
      </c>
      <c r="AF779" s="2">
        <v>0</v>
      </c>
      <c r="AG779" s="2">
        <v>0</v>
      </c>
      <c r="AH779" s="2">
        <v>0</v>
      </c>
      <c r="AI779" s="2">
        <v>0</v>
      </c>
      <c r="AJ779" s="2">
        <v>0</v>
      </c>
      <c r="AK779" s="2">
        <v>0</v>
      </c>
      <c r="AL779" s="2">
        <v>0</v>
      </c>
      <c r="AM779" s="2">
        <v>0</v>
      </c>
      <c r="AN779" s="3">
        <f t="shared" si="48"/>
        <v>4116.59</v>
      </c>
      <c r="AO779">
        <f t="shared" si="49"/>
        <v>28173.55</v>
      </c>
      <c r="AP779">
        <f t="shared" si="50"/>
        <v>0</v>
      </c>
      <c r="AQ779" s="3">
        <f t="shared" si="51"/>
        <v>32290.14</v>
      </c>
    </row>
    <row r="780" spans="1:43" x14ac:dyDescent="0.25">
      <c r="A780" s="2">
        <v>10</v>
      </c>
      <c r="B780" s="2">
        <v>2019</v>
      </c>
      <c r="C780" s="2">
        <v>10</v>
      </c>
      <c r="D780" s="4">
        <v>1426.86</v>
      </c>
      <c r="E780" s="4">
        <v>2020.48</v>
      </c>
      <c r="F780" s="2">
        <v>568.41</v>
      </c>
      <c r="G780" s="2">
        <v>0</v>
      </c>
      <c r="H780" s="2">
        <v>0</v>
      </c>
      <c r="I780" s="2">
        <v>0</v>
      </c>
      <c r="J780" s="2">
        <v>0</v>
      </c>
      <c r="K780" s="2">
        <v>0</v>
      </c>
      <c r="L780" s="2">
        <v>0</v>
      </c>
      <c r="M780" s="2">
        <v>0</v>
      </c>
      <c r="N780" s="2">
        <v>0</v>
      </c>
      <c r="O780" s="2">
        <v>33.49</v>
      </c>
      <c r="P780" s="4">
        <v>1011.28</v>
      </c>
      <c r="Q780" s="4">
        <v>1258.5</v>
      </c>
      <c r="R780" s="2">
        <v>0</v>
      </c>
      <c r="S780" s="4">
        <v>9915.4699999999993</v>
      </c>
      <c r="T780" s="2">
        <v>0</v>
      </c>
      <c r="U780" s="2">
        <v>0</v>
      </c>
      <c r="V780" s="2">
        <v>0</v>
      </c>
      <c r="W780" s="2">
        <v>0</v>
      </c>
      <c r="X780" s="2">
        <v>0</v>
      </c>
      <c r="Y780" s="2">
        <v>495.62</v>
      </c>
      <c r="Z780" s="4">
        <v>4326.49</v>
      </c>
      <c r="AA780" s="4">
        <v>3718.84</v>
      </c>
      <c r="AB780" s="4">
        <v>3986.9</v>
      </c>
      <c r="AC780" s="2">
        <v>0</v>
      </c>
      <c r="AD780" s="4">
        <v>13229.05</v>
      </c>
      <c r="AE780" s="2">
        <v>0</v>
      </c>
      <c r="AF780" s="2">
        <v>0</v>
      </c>
      <c r="AG780" s="2">
        <v>0</v>
      </c>
      <c r="AH780" s="2">
        <v>0</v>
      </c>
      <c r="AI780" s="2">
        <v>0</v>
      </c>
      <c r="AJ780" s="2">
        <v>0</v>
      </c>
      <c r="AK780" s="2">
        <v>0</v>
      </c>
      <c r="AL780" s="2">
        <v>0</v>
      </c>
      <c r="AM780" s="2">
        <v>0</v>
      </c>
      <c r="AN780" s="3">
        <f t="shared" si="48"/>
        <v>4015.75</v>
      </c>
      <c r="AO780">
        <f t="shared" si="49"/>
        <v>37975.64</v>
      </c>
      <c r="AP780">
        <f t="shared" si="50"/>
        <v>0</v>
      </c>
      <c r="AQ780" s="3">
        <f t="shared" si="51"/>
        <v>41991.39</v>
      </c>
    </row>
    <row r="781" spans="1:43" x14ac:dyDescent="0.25">
      <c r="A781" s="2">
        <v>10</v>
      </c>
      <c r="B781" s="2">
        <v>2019</v>
      </c>
      <c r="C781" s="2">
        <v>11</v>
      </c>
      <c r="D781" s="4">
        <v>1475.4</v>
      </c>
      <c r="E781" s="4">
        <v>2094.5300000000002</v>
      </c>
      <c r="F781" s="2">
        <v>614.53</v>
      </c>
      <c r="G781" s="2">
        <v>0</v>
      </c>
      <c r="H781" s="2">
        <v>0</v>
      </c>
      <c r="I781" s="2">
        <v>0</v>
      </c>
      <c r="J781" s="2">
        <v>0</v>
      </c>
      <c r="K781" s="2">
        <v>0</v>
      </c>
      <c r="L781" s="2">
        <v>0</v>
      </c>
      <c r="M781" s="2">
        <v>0</v>
      </c>
      <c r="N781" s="2">
        <v>0</v>
      </c>
      <c r="O781" s="2">
        <v>34.26</v>
      </c>
      <c r="P781" s="4">
        <v>1107.99</v>
      </c>
      <c r="Q781" s="4">
        <v>1314.68</v>
      </c>
      <c r="R781" s="2">
        <v>0</v>
      </c>
      <c r="S781" s="4">
        <v>3761.71</v>
      </c>
      <c r="T781" s="2">
        <v>0</v>
      </c>
      <c r="U781" s="2">
        <v>0</v>
      </c>
      <c r="V781" s="2">
        <v>0</v>
      </c>
      <c r="W781" s="2">
        <v>0</v>
      </c>
      <c r="X781" s="2">
        <v>0</v>
      </c>
      <c r="Y781" s="2">
        <v>527.95000000000005</v>
      </c>
      <c r="Z781" s="4">
        <v>4932.8900000000003</v>
      </c>
      <c r="AA781" s="4">
        <v>4868.21</v>
      </c>
      <c r="AB781" s="4">
        <v>5624.53</v>
      </c>
      <c r="AC781" s="2">
        <v>0</v>
      </c>
      <c r="AD781" s="4">
        <v>14202.8</v>
      </c>
      <c r="AE781" s="2">
        <v>0</v>
      </c>
      <c r="AF781" s="2">
        <v>0</v>
      </c>
      <c r="AG781" s="2">
        <v>0</v>
      </c>
      <c r="AH781" s="2">
        <v>0</v>
      </c>
      <c r="AI781" s="2">
        <v>0</v>
      </c>
      <c r="AJ781" s="2">
        <v>0</v>
      </c>
      <c r="AK781" s="2">
        <v>0</v>
      </c>
      <c r="AL781" s="2">
        <v>0</v>
      </c>
      <c r="AM781" s="2">
        <v>0</v>
      </c>
      <c r="AN781" s="3">
        <f t="shared" si="48"/>
        <v>4184.46</v>
      </c>
      <c r="AO781">
        <f t="shared" si="49"/>
        <v>36375.019999999997</v>
      </c>
      <c r="AP781">
        <f t="shared" si="50"/>
        <v>0</v>
      </c>
      <c r="AQ781" s="3">
        <f t="shared" si="51"/>
        <v>40559.479999999996</v>
      </c>
    </row>
    <row r="782" spans="1:43" x14ac:dyDescent="0.25">
      <c r="A782" s="2">
        <v>10</v>
      </c>
      <c r="B782" s="2">
        <v>2019</v>
      </c>
      <c r="C782" s="2">
        <v>12</v>
      </c>
      <c r="D782" s="4">
        <v>1532.76</v>
      </c>
      <c r="E782" s="4">
        <v>2183.4899999999998</v>
      </c>
      <c r="F782" s="2">
        <v>606.82000000000005</v>
      </c>
      <c r="G782" s="2">
        <v>0</v>
      </c>
      <c r="H782" s="2">
        <v>0</v>
      </c>
      <c r="I782" s="2">
        <v>0</v>
      </c>
      <c r="J782" s="2">
        <v>0</v>
      </c>
      <c r="K782" s="2">
        <v>0</v>
      </c>
      <c r="L782" s="2">
        <v>0</v>
      </c>
      <c r="M782" s="2">
        <v>0</v>
      </c>
      <c r="N782" s="2">
        <v>0</v>
      </c>
      <c r="O782" s="2">
        <v>33.9</v>
      </c>
      <c r="P782" s="4">
        <v>1206.43</v>
      </c>
      <c r="Q782" s="4">
        <v>1275.8800000000001</v>
      </c>
      <c r="R782" s="2">
        <v>0</v>
      </c>
      <c r="S782" s="2">
        <v>309.10000000000002</v>
      </c>
      <c r="T782" s="2">
        <v>0</v>
      </c>
      <c r="U782" s="2">
        <v>839.68</v>
      </c>
      <c r="V782" s="2">
        <v>0</v>
      </c>
      <c r="W782" s="2">
        <v>0</v>
      </c>
      <c r="X782" s="2">
        <v>0</v>
      </c>
      <c r="Y782" s="2">
        <v>560.83000000000004</v>
      </c>
      <c r="Z782" s="4">
        <v>5546.06</v>
      </c>
      <c r="AA782" s="4">
        <v>7048.17</v>
      </c>
      <c r="AB782" s="4">
        <v>10556.37</v>
      </c>
      <c r="AC782" s="2">
        <v>0</v>
      </c>
      <c r="AD782" s="4">
        <v>14756.17</v>
      </c>
      <c r="AE782" s="2">
        <v>0</v>
      </c>
      <c r="AF782" s="2">
        <v>0</v>
      </c>
      <c r="AG782" s="2">
        <v>0</v>
      </c>
      <c r="AH782" s="2">
        <v>0</v>
      </c>
      <c r="AI782" s="2">
        <v>0</v>
      </c>
      <c r="AJ782" s="2">
        <v>0</v>
      </c>
      <c r="AK782" s="2">
        <v>0</v>
      </c>
      <c r="AL782" s="2">
        <v>0</v>
      </c>
      <c r="AM782" s="2">
        <v>0</v>
      </c>
      <c r="AN782" s="3">
        <f t="shared" si="48"/>
        <v>4323.07</v>
      </c>
      <c r="AO782">
        <f t="shared" si="49"/>
        <v>42132.590000000004</v>
      </c>
      <c r="AP782">
        <f t="shared" si="50"/>
        <v>0</v>
      </c>
      <c r="AQ782" s="3">
        <f t="shared" si="51"/>
        <v>46455.66</v>
      </c>
    </row>
    <row r="783" spans="1:43" x14ac:dyDescent="0.25">
      <c r="A783" s="2">
        <v>11</v>
      </c>
      <c r="B783" s="2">
        <v>2019</v>
      </c>
      <c r="C783" s="2">
        <v>1</v>
      </c>
      <c r="D783" s="4">
        <v>140075.97</v>
      </c>
      <c r="E783" s="4">
        <v>326608.03999999998</v>
      </c>
      <c r="F783" s="4">
        <v>438233.84</v>
      </c>
      <c r="G783" s="4">
        <v>1035.29</v>
      </c>
      <c r="H783" s="4">
        <v>49892.45</v>
      </c>
      <c r="I783" s="4">
        <v>1952.1</v>
      </c>
      <c r="J783" s="4">
        <v>1237.28</v>
      </c>
      <c r="K783" s="4">
        <v>34591.67</v>
      </c>
      <c r="L783" s="4">
        <v>24546.87</v>
      </c>
      <c r="M783" s="2">
        <v>254.68</v>
      </c>
      <c r="N783" s="2">
        <v>203.61</v>
      </c>
      <c r="O783" s="4">
        <v>1965.26</v>
      </c>
      <c r="P783" s="4">
        <v>18156.46</v>
      </c>
      <c r="Q783" s="4">
        <v>31979.19</v>
      </c>
      <c r="R783" s="4">
        <v>6676</v>
      </c>
      <c r="S783" s="4">
        <v>2158.08</v>
      </c>
      <c r="T783" s="2">
        <v>0</v>
      </c>
      <c r="U783" s="2">
        <v>0</v>
      </c>
      <c r="V783" s="4">
        <v>6374.67</v>
      </c>
      <c r="W783" s="2">
        <v>0</v>
      </c>
      <c r="X783" s="4">
        <v>1112.24</v>
      </c>
      <c r="Y783" s="4">
        <v>24471.67</v>
      </c>
      <c r="Z783" s="4">
        <v>203708.69</v>
      </c>
      <c r="AA783" s="4">
        <v>220360.46</v>
      </c>
      <c r="AB783" s="4">
        <v>67059.42</v>
      </c>
      <c r="AC783" s="4">
        <v>88318.57</v>
      </c>
      <c r="AD783" s="4">
        <v>46482.35</v>
      </c>
      <c r="AE783" s="2">
        <v>0</v>
      </c>
      <c r="AF783" s="2">
        <v>0</v>
      </c>
      <c r="AG783" s="2">
        <v>0</v>
      </c>
      <c r="AH783" s="4">
        <v>88345.13</v>
      </c>
      <c r="AI783" s="2">
        <v>0</v>
      </c>
      <c r="AJ783" s="2">
        <v>0</v>
      </c>
      <c r="AK783" s="2">
        <v>0</v>
      </c>
      <c r="AL783" s="2">
        <v>0</v>
      </c>
      <c r="AM783" s="2">
        <v>0</v>
      </c>
      <c r="AN783" s="3">
        <f t="shared" si="48"/>
        <v>1018428.1900000002</v>
      </c>
      <c r="AO783">
        <f t="shared" si="49"/>
        <v>719026.67</v>
      </c>
      <c r="AP783">
        <f t="shared" si="50"/>
        <v>88345.13</v>
      </c>
      <c r="AQ783" s="3">
        <f t="shared" si="51"/>
        <v>1825799.9900000002</v>
      </c>
    </row>
    <row r="784" spans="1:43" x14ac:dyDescent="0.25">
      <c r="A784" s="2">
        <v>11</v>
      </c>
      <c r="B784" s="2">
        <v>2019</v>
      </c>
      <c r="C784" s="2">
        <v>2</v>
      </c>
      <c r="D784" s="4">
        <v>138633.82</v>
      </c>
      <c r="E784" s="4">
        <v>326064.94</v>
      </c>
      <c r="F784" s="4">
        <v>417576.49</v>
      </c>
      <c r="G784" s="4">
        <v>1085.58</v>
      </c>
      <c r="H784" s="4">
        <v>44268</v>
      </c>
      <c r="I784" s="4">
        <v>1815.2</v>
      </c>
      <c r="J784" s="4">
        <v>1656.5</v>
      </c>
      <c r="K784" s="4">
        <v>30748.32</v>
      </c>
      <c r="L784" s="4">
        <v>22623.14</v>
      </c>
      <c r="M784" s="2">
        <v>231.86</v>
      </c>
      <c r="N784" s="2">
        <v>167.05</v>
      </c>
      <c r="O784" s="4">
        <v>2039.16</v>
      </c>
      <c r="P784" s="4">
        <v>18078.240000000002</v>
      </c>
      <c r="Q784" s="4">
        <v>31354.560000000001</v>
      </c>
      <c r="R784" s="4">
        <v>11078.81</v>
      </c>
      <c r="S784" s="4">
        <v>2140.87</v>
      </c>
      <c r="T784" s="2">
        <v>0</v>
      </c>
      <c r="U784" s="2">
        <v>0</v>
      </c>
      <c r="V784" s="4">
        <v>5603.7</v>
      </c>
      <c r="W784" s="2">
        <v>0</v>
      </c>
      <c r="X784" s="4">
        <v>1176.33</v>
      </c>
      <c r="Y784" s="4">
        <v>25170.71</v>
      </c>
      <c r="Z784" s="4">
        <v>194178.46</v>
      </c>
      <c r="AA784" s="4">
        <v>208293.83</v>
      </c>
      <c r="AB784" s="4">
        <v>63048.82</v>
      </c>
      <c r="AC784" s="4">
        <v>77243.37</v>
      </c>
      <c r="AD784" s="4">
        <v>45000.29</v>
      </c>
      <c r="AE784" s="2">
        <v>0</v>
      </c>
      <c r="AF784" s="2">
        <v>0</v>
      </c>
      <c r="AG784" s="2">
        <v>0</v>
      </c>
      <c r="AH784" s="4">
        <v>65872.02</v>
      </c>
      <c r="AI784" s="2">
        <v>0</v>
      </c>
      <c r="AJ784" s="2">
        <v>0</v>
      </c>
      <c r="AK784" s="2">
        <v>0</v>
      </c>
      <c r="AL784" s="2">
        <v>0</v>
      </c>
      <c r="AM784" s="2">
        <v>0</v>
      </c>
      <c r="AN784" s="3">
        <f t="shared" si="48"/>
        <v>984703.84999999986</v>
      </c>
      <c r="AO784">
        <f t="shared" si="49"/>
        <v>684574.2</v>
      </c>
      <c r="AP784">
        <f t="shared" si="50"/>
        <v>65872.02</v>
      </c>
      <c r="AQ784" s="3">
        <f t="shared" si="51"/>
        <v>1735150.0699999998</v>
      </c>
    </row>
    <row r="785" spans="1:43" x14ac:dyDescent="0.25">
      <c r="A785" s="2">
        <v>11</v>
      </c>
      <c r="B785" s="2">
        <v>2019</v>
      </c>
      <c r="C785" s="2">
        <v>3</v>
      </c>
      <c r="D785" s="4">
        <v>135851.57999999999</v>
      </c>
      <c r="E785" s="4">
        <v>301931.56</v>
      </c>
      <c r="F785" s="4">
        <v>403864.69</v>
      </c>
      <c r="G785" s="4">
        <v>1066.27</v>
      </c>
      <c r="H785" s="4">
        <v>34572.85</v>
      </c>
      <c r="I785" s="4">
        <v>1177.75</v>
      </c>
      <c r="J785" s="4">
        <v>1815.6</v>
      </c>
      <c r="K785" s="4">
        <v>20300.48</v>
      </c>
      <c r="L785" s="4">
        <v>15344.14</v>
      </c>
      <c r="M785" s="2">
        <v>200.35</v>
      </c>
      <c r="N785" s="2">
        <v>153.13</v>
      </c>
      <c r="O785" s="4">
        <v>2112.66</v>
      </c>
      <c r="P785" s="4">
        <v>17228.87</v>
      </c>
      <c r="Q785" s="4">
        <v>30131.47</v>
      </c>
      <c r="R785" s="4">
        <v>9129.76</v>
      </c>
      <c r="S785" s="4">
        <v>2152.59</v>
      </c>
      <c r="T785" s="2">
        <v>0</v>
      </c>
      <c r="U785" s="2">
        <v>0</v>
      </c>
      <c r="V785" s="4">
        <v>5647.59</v>
      </c>
      <c r="W785" s="2">
        <v>0</v>
      </c>
      <c r="X785" s="4">
        <v>1106.83</v>
      </c>
      <c r="Y785" s="4">
        <v>22433.11</v>
      </c>
      <c r="Z785" s="4">
        <v>179960.93</v>
      </c>
      <c r="AA785" s="4">
        <v>189682.26</v>
      </c>
      <c r="AB785" s="4">
        <v>55802.82</v>
      </c>
      <c r="AC785" s="4">
        <v>79955.11</v>
      </c>
      <c r="AD785" s="4">
        <v>44461.67</v>
      </c>
      <c r="AE785" s="2">
        <v>0</v>
      </c>
      <c r="AF785" s="2">
        <v>0</v>
      </c>
      <c r="AG785" s="2">
        <v>0</v>
      </c>
      <c r="AH785" s="4">
        <v>80254.929999999993</v>
      </c>
      <c r="AI785" s="2">
        <v>0</v>
      </c>
      <c r="AJ785" s="2">
        <v>0</v>
      </c>
      <c r="AK785" s="2">
        <v>0</v>
      </c>
      <c r="AL785" s="2">
        <v>0</v>
      </c>
      <c r="AM785" s="2">
        <v>0</v>
      </c>
      <c r="AN785" s="3">
        <f t="shared" si="48"/>
        <v>916125.27</v>
      </c>
      <c r="AO785">
        <f t="shared" si="49"/>
        <v>639958.80000000005</v>
      </c>
      <c r="AP785">
        <f t="shared" si="50"/>
        <v>80254.929999999993</v>
      </c>
      <c r="AQ785" s="3">
        <f t="shared" si="51"/>
        <v>1636339</v>
      </c>
    </row>
    <row r="786" spans="1:43" x14ac:dyDescent="0.25">
      <c r="A786" s="2">
        <v>11</v>
      </c>
      <c r="B786" s="2">
        <v>2019</v>
      </c>
      <c r="C786" s="2">
        <v>4</v>
      </c>
      <c r="D786" s="4">
        <v>135772.60999999999</v>
      </c>
      <c r="E786" s="4">
        <v>299569.2</v>
      </c>
      <c r="F786" s="4">
        <v>405799.67999999999</v>
      </c>
      <c r="G786" s="4">
        <v>1240.9000000000001</v>
      </c>
      <c r="H786" s="4">
        <v>30565.51</v>
      </c>
      <c r="I786" s="2">
        <v>939.11</v>
      </c>
      <c r="J786" s="4">
        <v>1954.35</v>
      </c>
      <c r="K786" s="4">
        <v>18297.82</v>
      </c>
      <c r="L786" s="4">
        <v>14459.5</v>
      </c>
      <c r="M786" s="2">
        <v>189.84</v>
      </c>
      <c r="N786" s="2">
        <v>159.51</v>
      </c>
      <c r="O786" s="4">
        <v>2350.3000000000002</v>
      </c>
      <c r="P786" s="4">
        <v>19974.669999999998</v>
      </c>
      <c r="Q786" s="4">
        <v>29575</v>
      </c>
      <c r="R786" s="4">
        <v>8554.82</v>
      </c>
      <c r="S786" s="4">
        <v>2012.5</v>
      </c>
      <c r="T786" s="2">
        <v>0</v>
      </c>
      <c r="U786" s="2">
        <v>0</v>
      </c>
      <c r="V786" s="4">
        <v>5627.41</v>
      </c>
      <c r="W786" s="2">
        <v>0</v>
      </c>
      <c r="X786" s="4">
        <v>1102.07</v>
      </c>
      <c r="Y786" s="4">
        <v>19465.560000000001</v>
      </c>
      <c r="Z786" s="4">
        <v>177743.99</v>
      </c>
      <c r="AA786" s="4">
        <v>187506.65</v>
      </c>
      <c r="AB786" s="4">
        <v>55775.040000000001</v>
      </c>
      <c r="AC786" s="4">
        <v>74505.06</v>
      </c>
      <c r="AD786" s="4">
        <v>45591.22</v>
      </c>
      <c r="AE786" s="2">
        <v>0</v>
      </c>
      <c r="AF786" s="2">
        <v>0</v>
      </c>
      <c r="AG786" s="2">
        <v>0</v>
      </c>
      <c r="AH786" s="4">
        <v>92231.58</v>
      </c>
      <c r="AI786" s="2">
        <v>0</v>
      </c>
      <c r="AJ786" s="2">
        <v>0</v>
      </c>
      <c r="AK786" s="2">
        <v>0</v>
      </c>
      <c r="AL786" s="2">
        <v>0</v>
      </c>
      <c r="AM786" s="2">
        <v>0</v>
      </c>
      <c r="AN786" s="3">
        <f t="shared" si="48"/>
        <v>908788.5199999999</v>
      </c>
      <c r="AO786">
        <f t="shared" si="49"/>
        <v>629943.79999999993</v>
      </c>
      <c r="AP786">
        <f t="shared" si="50"/>
        <v>92231.58</v>
      </c>
      <c r="AQ786" s="3">
        <f t="shared" si="51"/>
        <v>1630963.9</v>
      </c>
    </row>
    <row r="787" spans="1:43" x14ac:dyDescent="0.25">
      <c r="A787" s="2">
        <v>11</v>
      </c>
      <c r="B787" s="2">
        <v>2019</v>
      </c>
      <c r="C787" s="2">
        <v>5</v>
      </c>
      <c r="D787" s="4">
        <v>130155.93</v>
      </c>
      <c r="E787" s="4">
        <v>288472.38</v>
      </c>
      <c r="F787" s="4">
        <v>368792.5</v>
      </c>
      <c r="G787" s="4">
        <v>1052.27</v>
      </c>
      <c r="H787" s="4">
        <v>21905.18</v>
      </c>
      <c r="I787" s="2">
        <v>695.83</v>
      </c>
      <c r="J787" s="4">
        <v>1914.8</v>
      </c>
      <c r="K787" s="4">
        <v>12666.83</v>
      </c>
      <c r="L787" s="4">
        <v>9609.77</v>
      </c>
      <c r="M787" s="2">
        <v>175.95</v>
      </c>
      <c r="N787" s="2">
        <v>159.51</v>
      </c>
      <c r="O787" s="4">
        <v>2328.61</v>
      </c>
      <c r="P787" s="4">
        <v>15587.45</v>
      </c>
      <c r="Q787" s="4">
        <v>28479.89</v>
      </c>
      <c r="R787" s="4">
        <v>11969.84</v>
      </c>
      <c r="S787" s="4">
        <v>3289.18</v>
      </c>
      <c r="T787" s="2">
        <v>0</v>
      </c>
      <c r="U787" s="2">
        <v>0</v>
      </c>
      <c r="V787" s="4">
        <v>6288.34</v>
      </c>
      <c r="W787" s="2">
        <v>0</v>
      </c>
      <c r="X787" s="4">
        <v>1103.8399999999999</v>
      </c>
      <c r="Y787" s="4">
        <v>22076.54</v>
      </c>
      <c r="Z787" s="4">
        <v>166159.13</v>
      </c>
      <c r="AA787" s="4">
        <v>171066.82</v>
      </c>
      <c r="AB787" s="4">
        <v>54971.57</v>
      </c>
      <c r="AC787" s="4">
        <v>65538.11</v>
      </c>
      <c r="AD787" s="4">
        <v>41403.08</v>
      </c>
      <c r="AE787" s="2">
        <v>0</v>
      </c>
      <c r="AF787" s="2">
        <v>0</v>
      </c>
      <c r="AG787" s="2">
        <v>0</v>
      </c>
      <c r="AH787" s="4">
        <v>89970.43</v>
      </c>
      <c r="AI787" s="2">
        <v>0</v>
      </c>
      <c r="AJ787" s="2">
        <v>0</v>
      </c>
      <c r="AK787" s="2">
        <v>0</v>
      </c>
      <c r="AL787" s="2">
        <v>0</v>
      </c>
      <c r="AM787" s="2">
        <v>0</v>
      </c>
      <c r="AN787" s="3">
        <f t="shared" si="48"/>
        <v>835441.44000000006</v>
      </c>
      <c r="AO787">
        <f t="shared" si="49"/>
        <v>590421.91</v>
      </c>
      <c r="AP787">
        <f t="shared" si="50"/>
        <v>89970.43</v>
      </c>
      <c r="AQ787" s="3">
        <f t="shared" si="51"/>
        <v>1515833.78</v>
      </c>
    </row>
    <row r="788" spans="1:43" x14ac:dyDescent="0.25">
      <c r="A788" s="2">
        <v>11</v>
      </c>
      <c r="B788" s="2">
        <v>2019</v>
      </c>
      <c r="C788" s="2">
        <v>6</v>
      </c>
      <c r="D788" s="4">
        <v>124084.12</v>
      </c>
      <c r="E788" s="4">
        <v>274044.37</v>
      </c>
      <c r="F788" s="4">
        <v>325341.95</v>
      </c>
      <c r="G788" s="4">
        <v>1062.48</v>
      </c>
      <c r="H788" s="4">
        <v>14116.7</v>
      </c>
      <c r="I788" s="2">
        <v>327.60000000000002</v>
      </c>
      <c r="J788" s="4">
        <v>1891.67</v>
      </c>
      <c r="K788" s="4">
        <v>7274.92</v>
      </c>
      <c r="L788" s="4">
        <v>5030</v>
      </c>
      <c r="M788" s="2">
        <v>157.72999999999999</v>
      </c>
      <c r="N788" s="2">
        <v>159.51</v>
      </c>
      <c r="O788" s="4">
        <v>2399.16</v>
      </c>
      <c r="P788" s="4">
        <v>14699.33</v>
      </c>
      <c r="Q788" s="4">
        <v>29499.94</v>
      </c>
      <c r="R788" s="4">
        <v>3250.47</v>
      </c>
      <c r="S788" s="4">
        <v>2874.74</v>
      </c>
      <c r="T788" s="2">
        <v>0</v>
      </c>
      <c r="U788" s="4">
        <v>2266.9699999999998</v>
      </c>
      <c r="V788" s="4">
        <v>5747.29</v>
      </c>
      <c r="W788" s="2">
        <v>0</v>
      </c>
      <c r="X788" s="4">
        <v>1204.79</v>
      </c>
      <c r="Y788" s="4">
        <v>22145.84</v>
      </c>
      <c r="Z788" s="4">
        <v>147226.34</v>
      </c>
      <c r="AA788" s="4">
        <v>154669.74</v>
      </c>
      <c r="AB788" s="4">
        <v>40274.74</v>
      </c>
      <c r="AC788" s="4">
        <v>63892.67</v>
      </c>
      <c r="AD788" s="4">
        <v>41504.339999999997</v>
      </c>
      <c r="AE788" s="2">
        <v>0</v>
      </c>
      <c r="AF788" s="2">
        <v>0</v>
      </c>
      <c r="AG788" s="4">
        <v>1087.94</v>
      </c>
      <c r="AH788" s="4">
        <v>66786.789999999994</v>
      </c>
      <c r="AI788" s="2">
        <v>0</v>
      </c>
      <c r="AJ788" s="2">
        <v>0</v>
      </c>
      <c r="AK788" s="2">
        <v>0</v>
      </c>
      <c r="AL788" s="2">
        <v>0</v>
      </c>
      <c r="AM788" s="2">
        <v>0</v>
      </c>
      <c r="AN788" s="3">
        <f t="shared" si="48"/>
        <v>753331.53999999992</v>
      </c>
      <c r="AO788">
        <f t="shared" si="49"/>
        <v>531815.87</v>
      </c>
      <c r="AP788">
        <f t="shared" si="50"/>
        <v>67874.73</v>
      </c>
      <c r="AQ788" s="3">
        <f t="shared" si="51"/>
        <v>1353022.14</v>
      </c>
    </row>
    <row r="789" spans="1:43" x14ac:dyDescent="0.25">
      <c r="A789" s="2">
        <v>11</v>
      </c>
      <c r="B789" s="2">
        <v>2019</v>
      </c>
      <c r="C789" s="2">
        <v>7</v>
      </c>
      <c r="D789" s="4">
        <v>126471.16</v>
      </c>
      <c r="E789" s="4">
        <v>278874.45</v>
      </c>
      <c r="F789" s="4">
        <v>303684.93</v>
      </c>
      <c r="G789" s="4">
        <v>1051.4100000000001</v>
      </c>
      <c r="H789" s="4">
        <v>12366</v>
      </c>
      <c r="I789" s="2">
        <v>236.01</v>
      </c>
      <c r="J789" s="4">
        <v>1741.35</v>
      </c>
      <c r="K789" s="4">
        <v>7415.56</v>
      </c>
      <c r="L789" s="4">
        <v>4024.28</v>
      </c>
      <c r="M789" s="2">
        <v>159.71</v>
      </c>
      <c r="N789" s="2">
        <v>159.76</v>
      </c>
      <c r="O789" s="4">
        <v>2323.67</v>
      </c>
      <c r="P789" s="4">
        <v>14313.43</v>
      </c>
      <c r="Q789" s="4">
        <v>25028.33</v>
      </c>
      <c r="R789" s="4">
        <v>7717.54</v>
      </c>
      <c r="S789" s="4">
        <v>-19669.689999999999</v>
      </c>
      <c r="T789" s="4">
        <v>1929.28</v>
      </c>
      <c r="U789" s="2">
        <v>0</v>
      </c>
      <c r="V789" s="4">
        <v>5661.11</v>
      </c>
      <c r="W789" s="2">
        <v>0</v>
      </c>
      <c r="X789" s="4">
        <v>1579.47</v>
      </c>
      <c r="Y789" s="4">
        <v>28903.95</v>
      </c>
      <c r="Z789" s="4">
        <v>139956.9</v>
      </c>
      <c r="AA789" s="4">
        <v>155374.76999999999</v>
      </c>
      <c r="AB789" s="4">
        <v>66695.22</v>
      </c>
      <c r="AC789" s="4">
        <v>64306.080000000002</v>
      </c>
      <c r="AD789" s="4">
        <v>40178.68</v>
      </c>
      <c r="AE789" s="2">
        <v>0</v>
      </c>
      <c r="AF789" s="2">
        <v>0</v>
      </c>
      <c r="AG789" s="2">
        <v>0</v>
      </c>
      <c r="AH789" s="4">
        <v>55098.35</v>
      </c>
      <c r="AI789" s="2">
        <v>0</v>
      </c>
      <c r="AJ789" s="2">
        <v>0</v>
      </c>
      <c r="AK789" s="2">
        <v>0</v>
      </c>
      <c r="AL789" s="2">
        <v>0</v>
      </c>
      <c r="AM789" s="2">
        <v>0</v>
      </c>
      <c r="AN789" s="3">
        <f t="shared" si="48"/>
        <v>736024.8600000001</v>
      </c>
      <c r="AO789">
        <f t="shared" si="49"/>
        <v>534458.5</v>
      </c>
      <c r="AP789">
        <f t="shared" si="50"/>
        <v>55098.35</v>
      </c>
      <c r="AQ789" s="3">
        <f t="shared" si="51"/>
        <v>1325581.7100000002</v>
      </c>
    </row>
    <row r="790" spans="1:43" x14ac:dyDescent="0.25">
      <c r="A790" s="2">
        <v>11</v>
      </c>
      <c r="B790" s="2">
        <v>2019</v>
      </c>
      <c r="C790" s="2">
        <v>8</v>
      </c>
      <c r="D790" s="4">
        <v>126138.02</v>
      </c>
      <c r="E790" s="4">
        <v>278863.64</v>
      </c>
      <c r="F790" s="4">
        <v>308942.73</v>
      </c>
      <c r="G790" s="4">
        <v>1085.58</v>
      </c>
      <c r="H790" s="4">
        <v>12412.92</v>
      </c>
      <c r="I790" s="2">
        <v>97.09</v>
      </c>
      <c r="J790" s="2">
        <v>59.27</v>
      </c>
      <c r="K790" s="4">
        <v>7608.17</v>
      </c>
      <c r="L790" s="4">
        <v>3835.09</v>
      </c>
      <c r="M790" s="2">
        <v>158.21</v>
      </c>
      <c r="N790" s="2">
        <v>160.41999999999999</v>
      </c>
      <c r="O790" s="4">
        <v>2437.4699999999998</v>
      </c>
      <c r="P790" s="4">
        <v>14124.48</v>
      </c>
      <c r="Q790" s="4">
        <v>23859.06</v>
      </c>
      <c r="R790" s="4">
        <v>7502.94</v>
      </c>
      <c r="S790" s="2">
        <v>663.94</v>
      </c>
      <c r="T790" s="2">
        <v>0</v>
      </c>
      <c r="U790" s="2">
        <v>0</v>
      </c>
      <c r="V790" s="4">
        <v>5997.08</v>
      </c>
      <c r="W790" s="2">
        <v>0</v>
      </c>
      <c r="X790" s="4">
        <v>1265.52</v>
      </c>
      <c r="Y790" s="4">
        <v>20706.14</v>
      </c>
      <c r="Z790" s="4">
        <v>140057.53</v>
      </c>
      <c r="AA790" s="4">
        <v>153387.76999999999</v>
      </c>
      <c r="AB790" s="4">
        <v>45007.24</v>
      </c>
      <c r="AC790" s="4">
        <v>67514.5</v>
      </c>
      <c r="AD790" s="4">
        <v>37134.120000000003</v>
      </c>
      <c r="AE790" s="2">
        <v>0</v>
      </c>
      <c r="AF790" s="2">
        <v>0</v>
      </c>
      <c r="AG790" s="2">
        <v>69.94</v>
      </c>
      <c r="AH790" s="4">
        <v>-55168.29</v>
      </c>
      <c r="AI790" s="2">
        <v>0</v>
      </c>
      <c r="AJ790" s="2">
        <v>0</v>
      </c>
      <c r="AK790" s="2">
        <v>0</v>
      </c>
      <c r="AL790" s="2">
        <v>0</v>
      </c>
      <c r="AM790" s="2">
        <v>0</v>
      </c>
      <c r="AN790" s="3">
        <f t="shared" si="48"/>
        <v>739200.72</v>
      </c>
      <c r="AO790">
        <f t="shared" si="49"/>
        <v>519818.20999999996</v>
      </c>
      <c r="AP790">
        <f t="shared" si="50"/>
        <v>-55098.35</v>
      </c>
      <c r="AQ790" s="3">
        <f t="shared" si="51"/>
        <v>1203920.5799999998</v>
      </c>
    </row>
    <row r="791" spans="1:43" x14ac:dyDescent="0.25">
      <c r="A791" s="2">
        <v>11</v>
      </c>
      <c r="B791" s="2">
        <v>2019</v>
      </c>
      <c r="C791" s="2">
        <v>9</v>
      </c>
      <c r="D791" s="4">
        <v>126867.58</v>
      </c>
      <c r="E791" s="4">
        <v>281908.67</v>
      </c>
      <c r="F791" s="4">
        <v>317621.28000000003</v>
      </c>
      <c r="G791" s="4">
        <v>1081.06</v>
      </c>
      <c r="H791" s="4">
        <v>12321.24</v>
      </c>
      <c r="I791" s="2">
        <v>97.55</v>
      </c>
      <c r="J791" s="4">
        <v>3626.65</v>
      </c>
      <c r="K791" s="4">
        <v>7478.15</v>
      </c>
      <c r="L791" s="4">
        <v>4095.78</v>
      </c>
      <c r="M791" s="2">
        <v>159.09</v>
      </c>
      <c r="N791" s="2">
        <v>179.62</v>
      </c>
      <c r="O791" s="4">
        <v>2464.9699999999998</v>
      </c>
      <c r="P791" s="4">
        <v>14579.48</v>
      </c>
      <c r="Q791" s="4">
        <v>25931.59</v>
      </c>
      <c r="R791" s="4">
        <v>8405.0400000000009</v>
      </c>
      <c r="S791" s="2">
        <v>581.30999999999995</v>
      </c>
      <c r="T791" s="2">
        <v>0</v>
      </c>
      <c r="U791" s="2">
        <v>0</v>
      </c>
      <c r="V791" s="4">
        <v>5765.54</v>
      </c>
      <c r="W791" s="2">
        <v>0</v>
      </c>
      <c r="X791" s="4">
        <v>1237.26</v>
      </c>
      <c r="Y791" s="4">
        <v>21208.17</v>
      </c>
      <c r="Z791" s="4">
        <v>145436.20000000001</v>
      </c>
      <c r="AA791" s="4">
        <v>167208.53</v>
      </c>
      <c r="AB791" s="4">
        <v>44868.59</v>
      </c>
      <c r="AC791" s="4">
        <v>61590.22</v>
      </c>
      <c r="AD791" s="4">
        <v>40651.31</v>
      </c>
      <c r="AE791" s="2">
        <v>0</v>
      </c>
      <c r="AF791" s="2">
        <v>0</v>
      </c>
      <c r="AG791" s="2">
        <v>0</v>
      </c>
      <c r="AH791" s="4">
        <v>173533.54</v>
      </c>
      <c r="AI791" s="2">
        <v>0</v>
      </c>
      <c r="AJ791" s="2">
        <v>0</v>
      </c>
      <c r="AK791" s="2">
        <v>0</v>
      </c>
      <c r="AL791" s="2">
        <v>0</v>
      </c>
      <c r="AM791" s="2">
        <v>0</v>
      </c>
      <c r="AN791" s="3">
        <f t="shared" si="48"/>
        <v>755257.05000000016</v>
      </c>
      <c r="AO791">
        <f t="shared" si="49"/>
        <v>540107.83000000007</v>
      </c>
      <c r="AP791">
        <f t="shared" si="50"/>
        <v>173533.54</v>
      </c>
      <c r="AQ791" s="3">
        <f t="shared" si="51"/>
        <v>1468898.4200000004</v>
      </c>
    </row>
    <row r="792" spans="1:43" x14ac:dyDescent="0.25">
      <c r="A792" s="2">
        <v>11</v>
      </c>
      <c r="B792" s="2">
        <v>2019</v>
      </c>
      <c r="C792" s="2">
        <v>10</v>
      </c>
      <c r="D792" s="4">
        <v>127331.76</v>
      </c>
      <c r="E792" s="4">
        <v>280909.45</v>
      </c>
      <c r="F792" s="4">
        <v>330318.37</v>
      </c>
      <c r="G792" s="4">
        <v>1085.1099999999999</v>
      </c>
      <c r="H792" s="4">
        <v>14149.17</v>
      </c>
      <c r="I792" s="2">
        <v>92.03</v>
      </c>
      <c r="J792" s="2">
        <v>-356.38</v>
      </c>
      <c r="K792" s="4">
        <v>9240.81</v>
      </c>
      <c r="L792" s="4">
        <v>5904.37</v>
      </c>
      <c r="M792" s="2">
        <v>158.63999999999999</v>
      </c>
      <c r="N792" s="2">
        <v>160.41999999999999</v>
      </c>
      <c r="O792" s="4">
        <v>2429.3200000000002</v>
      </c>
      <c r="P792" s="4">
        <v>14419.6</v>
      </c>
      <c r="Q792" s="4">
        <v>22917.46</v>
      </c>
      <c r="R792" s="4">
        <v>8061.57</v>
      </c>
      <c r="S792" s="2">
        <v>0</v>
      </c>
      <c r="T792" s="2">
        <v>0</v>
      </c>
      <c r="U792" s="2">
        <v>0</v>
      </c>
      <c r="V792" s="4">
        <v>5672.12</v>
      </c>
      <c r="W792" s="2">
        <v>0</v>
      </c>
      <c r="X792" s="4">
        <v>1244.99</v>
      </c>
      <c r="Y792" s="4">
        <v>21637.72</v>
      </c>
      <c r="Z792" s="4">
        <v>147058.91</v>
      </c>
      <c r="AA792" s="4">
        <v>163599.84</v>
      </c>
      <c r="AB792" s="4">
        <v>47357.65</v>
      </c>
      <c r="AC792" s="4">
        <v>74392.67</v>
      </c>
      <c r="AD792" s="4">
        <v>43093.64</v>
      </c>
      <c r="AE792" s="2">
        <v>0</v>
      </c>
      <c r="AF792" s="2">
        <v>0</v>
      </c>
      <c r="AG792" s="2">
        <v>0</v>
      </c>
      <c r="AH792" s="4">
        <v>58106.14</v>
      </c>
      <c r="AI792" s="2">
        <v>0</v>
      </c>
      <c r="AJ792" s="2">
        <v>0</v>
      </c>
      <c r="AK792" s="2">
        <v>0</v>
      </c>
      <c r="AL792" s="2">
        <v>0</v>
      </c>
      <c r="AM792" s="2">
        <v>0</v>
      </c>
      <c r="AN792" s="3">
        <f t="shared" si="48"/>
        <v>768833.33000000019</v>
      </c>
      <c r="AO792">
        <f t="shared" si="49"/>
        <v>552045.91</v>
      </c>
      <c r="AP792">
        <f t="shared" si="50"/>
        <v>58106.14</v>
      </c>
      <c r="AQ792" s="3">
        <f t="shared" si="51"/>
        <v>1378985.3800000001</v>
      </c>
    </row>
    <row r="793" spans="1:43" x14ac:dyDescent="0.25">
      <c r="A793" s="2">
        <v>11</v>
      </c>
      <c r="B793" s="2">
        <v>2019</v>
      </c>
      <c r="C793" s="2">
        <v>11</v>
      </c>
      <c r="D793" s="4">
        <v>129457.79</v>
      </c>
      <c r="E793" s="4">
        <v>287464.06</v>
      </c>
      <c r="F793" s="4">
        <v>358976.7</v>
      </c>
      <c r="G793" s="4">
        <v>1078.6400000000001</v>
      </c>
      <c r="H793" s="4">
        <v>19507.740000000002</v>
      </c>
      <c r="I793" s="2">
        <v>97.83</v>
      </c>
      <c r="J793" s="4">
        <v>1612.68</v>
      </c>
      <c r="K793" s="4">
        <v>13229.88</v>
      </c>
      <c r="L793" s="4">
        <v>8219.81</v>
      </c>
      <c r="M793" s="2">
        <v>199.17</v>
      </c>
      <c r="N793" s="2">
        <v>150.62</v>
      </c>
      <c r="O793" s="4">
        <v>2540.9699999999998</v>
      </c>
      <c r="P793" s="4">
        <v>15083.36</v>
      </c>
      <c r="Q793" s="4">
        <v>24868.21</v>
      </c>
      <c r="R793" s="4">
        <v>9149.27</v>
      </c>
      <c r="S793" s="2">
        <v>0</v>
      </c>
      <c r="T793" s="2">
        <v>0</v>
      </c>
      <c r="U793" s="2">
        <v>0</v>
      </c>
      <c r="V793" s="4">
        <v>5890.97</v>
      </c>
      <c r="W793" s="2">
        <v>0</v>
      </c>
      <c r="X793" s="4">
        <v>1217.03</v>
      </c>
      <c r="Y793" s="4">
        <v>21308.71</v>
      </c>
      <c r="Z793" s="4">
        <v>153590.84</v>
      </c>
      <c r="AA793" s="4">
        <v>167369.12</v>
      </c>
      <c r="AB793" s="4">
        <v>51503.97</v>
      </c>
      <c r="AC793" s="4">
        <v>69488.38</v>
      </c>
      <c r="AD793" s="4">
        <v>44592.83</v>
      </c>
      <c r="AE793" s="2">
        <v>0</v>
      </c>
      <c r="AF793" s="2">
        <v>0</v>
      </c>
      <c r="AG793" s="2">
        <v>443.01</v>
      </c>
      <c r="AH793" s="4">
        <v>56775.58</v>
      </c>
      <c r="AI793" s="2">
        <v>0</v>
      </c>
      <c r="AJ793" s="2">
        <v>0</v>
      </c>
      <c r="AK793" s="2">
        <v>0</v>
      </c>
      <c r="AL793" s="2">
        <v>0</v>
      </c>
      <c r="AM793" s="2">
        <v>0</v>
      </c>
      <c r="AN793" s="3">
        <f t="shared" si="48"/>
        <v>819844.30000000016</v>
      </c>
      <c r="AO793">
        <f t="shared" si="49"/>
        <v>566754.27999999991</v>
      </c>
      <c r="AP793">
        <f t="shared" si="50"/>
        <v>57218.590000000004</v>
      </c>
      <c r="AQ793" s="3">
        <f t="shared" si="51"/>
        <v>1443817.1700000002</v>
      </c>
    </row>
    <row r="794" spans="1:43" x14ac:dyDescent="0.25">
      <c r="A794" s="2">
        <v>11</v>
      </c>
      <c r="B794" s="2">
        <v>2019</v>
      </c>
      <c r="C794" s="2">
        <v>12</v>
      </c>
      <c r="D794" s="4">
        <v>138716.38</v>
      </c>
      <c r="E794" s="4">
        <v>314615.83</v>
      </c>
      <c r="F794" s="4">
        <v>441959.69</v>
      </c>
      <c r="G794" s="4">
        <v>1181.5</v>
      </c>
      <c r="H794" s="4">
        <v>38411.29</v>
      </c>
      <c r="I794" s="2">
        <v>100.47</v>
      </c>
      <c r="J794" s="4">
        <v>1618.59</v>
      </c>
      <c r="K794" s="4">
        <v>29086.36</v>
      </c>
      <c r="L794" s="4">
        <v>17563.36</v>
      </c>
      <c r="M794" s="2">
        <v>272.22000000000003</v>
      </c>
      <c r="N794" s="2">
        <v>179.62</v>
      </c>
      <c r="O794" s="4">
        <v>2715.55</v>
      </c>
      <c r="P794" s="4">
        <v>16652.72</v>
      </c>
      <c r="Q794" s="4">
        <v>31361.89</v>
      </c>
      <c r="R794" s="4">
        <v>14755.51</v>
      </c>
      <c r="S794" s="2">
        <v>0</v>
      </c>
      <c r="T794" s="2">
        <v>0</v>
      </c>
      <c r="U794" s="2">
        <v>0</v>
      </c>
      <c r="V794" s="4">
        <v>5622.95</v>
      </c>
      <c r="W794" s="2">
        <v>0</v>
      </c>
      <c r="X794" s="4">
        <v>1799.98</v>
      </c>
      <c r="Y794" s="4">
        <v>24167.13</v>
      </c>
      <c r="Z794" s="4">
        <v>190828.47</v>
      </c>
      <c r="AA794" s="4">
        <v>207995.82</v>
      </c>
      <c r="AB794" s="4">
        <v>59015.02</v>
      </c>
      <c r="AC794" s="4">
        <v>79497.759999999995</v>
      </c>
      <c r="AD794" s="4">
        <v>39048.14</v>
      </c>
      <c r="AE794" s="2">
        <v>0</v>
      </c>
      <c r="AF794" s="2">
        <v>0</v>
      </c>
      <c r="AG794" s="4">
        <v>1879.85</v>
      </c>
      <c r="AH794" s="4">
        <v>73713.679999999993</v>
      </c>
      <c r="AI794" s="2">
        <v>0</v>
      </c>
      <c r="AJ794" s="2">
        <v>0</v>
      </c>
      <c r="AK794" s="2">
        <v>0</v>
      </c>
      <c r="AL794" s="2">
        <v>0</v>
      </c>
      <c r="AM794" s="2">
        <v>0</v>
      </c>
      <c r="AN794" s="3">
        <f t="shared" si="48"/>
        <v>983525.69</v>
      </c>
      <c r="AO794">
        <f t="shared" si="49"/>
        <v>673640.56</v>
      </c>
      <c r="AP794">
        <f t="shared" si="50"/>
        <v>75593.53</v>
      </c>
      <c r="AQ794" s="3">
        <f t="shared" si="51"/>
        <v>1732759.78</v>
      </c>
    </row>
    <row r="795" spans="1:43" x14ac:dyDescent="0.25">
      <c r="A795" s="2">
        <v>13</v>
      </c>
      <c r="B795" s="2">
        <v>2019</v>
      </c>
      <c r="C795" s="2">
        <v>1</v>
      </c>
      <c r="D795" s="4">
        <v>39427.4</v>
      </c>
      <c r="E795" s="4">
        <v>87107.17</v>
      </c>
      <c r="F795" s="4">
        <v>197459.15</v>
      </c>
      <c r="G795" s="4">
        <v>2293.8000000000002</v>
      </c>
      <c r="H795" s="4">
        <v>37647.800000000003</v>
      </c>
      <c r="I795" s="4">
        <v>2515.31</v>
      </c>
      <c r="J795" s="2">
        <v>0</v>
      </c>
      <c r="K795" s="4">
        <v>1058.2</v>
      </c>
      <c r="L795" s="4">
        <v>4926.1499999999996</v>
      </c>
      <c r="M795" s="2">
        <v>0</v>
      </c>
      <c r="N795" s="2">
        <v>42.87</v>
      </c>
      <c r="O795" s="4">
        <v>1020.42</v>
      </c>
      <c r="P795" s="4">
        <v>5966.19</v>
      </c>
      <c r="Q795" s="4">
        <v>10011.530000000001</v>
      </c>
      <c r="R795" s="4">
        <v>7317.29</v>
      </c>
      <c r="S795" s="4">
        <v>4844.87</v>
      </c>
      <c r="T795" s="2">
        <v>0</v>
      </c>
      <c r="U795" s="2">
        <v>0</v>
      </c>
      <c r="V795" s="2">
        <v>135.85</v>
      </c>
      <c r="W795" s="2">
        <v>0</v>
      </c>
      <c r="X795" s="2">
        <v>68.260000000000005</v>
      </c>
      <c r="Y795" s="4">
        <v>3293.53</v>
      </c>
      <c r="Z795" s="4">
        <v>61895.360000000001</v>
      </c>
      <c r="AA795" s="4">
        <v>84505.56</v>
      </c>
      <c r="AB795" s="4">
        <v>23090.82</v>
      </c>
      <c r="AC795" s="4">
        <v>14135.47</v>
      </c>
      <c r="AD795" s="2">
        <v>0</v>
      </c>
      <c r="AE795" s="2">
        <v>0</v>
      </c>
      <c r="AF795" s="2">
        <v>0</v>
      </c>
      <c r="AG795" s="2">
        <v>0</v>
      </c>
      <c r="AH795" s="2">
        <v>0</v>
      </c>
      <c r="AI795" s="2">
        <v>0</v>
      </c>
      <c r="AJ795" s="2">
        <v>0</v>
      </c>
      <c r="AK795" s="4">
        <v>84302.399999999994</v>
      </c>
      <c r="AL795" s="2">
        <v>939.69</v>
      </c>
      <c r="AM795" s="2">
        <v>0</v>
      </c>
      <c r="AN795" s="3">
        <f t="shared" si="48"/>
        <v>372434.98</v>
      </c>
      <c r="AO795">
        <f t="shared" si="49"/>
        <v>216328.02</v>
      </c>
      <c r="AP795">
        <f t="shared" si="50"/>
        <v>85242.09</v>
      </c>
      <c r="AQ795" s="3">
        <f t="shared" si="51"/>
        <v>674005.09</v>
      </c>
    </row>
    <row r="796" spans="1:43" x14ac:dyDescent="0.25">
      <c r="A796" s="2">
        <v>13</v>
      </c>
      <c r="B796" s="2">
        <v>2019</v>
      </c>
      <c r="C796" s="2">
        <v>2</v>
      </c>
      <c r="D796" s="4">
        <v>38179.160000000003</v>
      </c>
      <c r="E796" s="4">
        <v>84415.83</v>
      </c>
      <c r="F796" s="4">
        <v>176645.87</v>
      </c>
      <c r="G796" s="4">
        <v>2433.0500000000002</v>
      </c>
      <c r="H796" s="4">
        <v>34981.82</v>
      </c>
      <c r="I796" s="4">
        <v>1726.22</v>
      </c>
      <c r="J796" s="2">
        <v>0</v>
      </c>
      <c r="K796" s="4">
        <v>1128.71</v>
      </c>
      <c r="L796" s="4">
        <v>4916.6000000000004</v>
      </c>
      <c r="M796" s="2">
        <v>0</v>
      </c>
      <c r="N796" s="2">
        <v>60.18</v>
      </c>
      <c r="O796" s="2">
        <v>894.54</v>
      </c>
      <c r="P796" s="4">
        <v>5701.4</v>
      </c>
      <c r="Q796" s="4">
        <v>10797.82</v>
      </c>
      <c r="R796" s="4">
        <v>6843.23</v>
      </c>
      <c r="S796" s="4">
        <v>4997.6400000000003</v>
      </c>
      <c r="T796" s="2">
        <v>0</v>
      </c>
      <c r="U796" s="2">
        <v>0</v>
      </c>
      <c r="V796" s="2">
        <v>126.17</v>
      </c>
      <c r="W796" s="2">
        <v>0</v>
      </c>
      <c r="X796" s="2">
        <v>212.73</v>
      </c>
      <c r="Y796" s="4">
        <v>3320.41</v>
      </c>
      <c r="Z796" s="4">
        <v>59620.4</v>
      </c>
      <c r="AA796" s="4">
        <v>82606.570000000007</v>
      </c>
      <c r="AB796" s="4">
        <v>28761.98</v>
      </c>
      <c r="AC796" s="4">
        <v>14613.77</v>
      </c>
      <c r="AD796" s="2">
        <v>0</v>
      </c>
      <c r="AE796" s="2">
        <v>0</v>
      </c>
      <c r="AF796" s="2">
        <v>0</v>
      </c>
      <c r="AG796" s="2">
        <v>0</v>
      </c>
      <c r="AH796" s="2">
        <v>0</v>
      </c>
      <c r="AI796" s="2">
        <v>0</v>
      </c>
      <c r="AJ796" s="2">
        <v>0</v>
      </c>
      <c r="AK796" s="4">
        <v>76356.08</v>
      </c>
      <c r="AL796" s="2">
        <v>826.42</v>
      </c>
      <c r="AM796" s="2">
        <v>0</v>
      </c>
      <c r="AN796" s="3">
        <f t="shared" si="48"/>
        <v>344427.25999999995</v>
      </c>
      <c r="AO796">
        <f t="shared" si="49"/>
        <v>218556.84</v>
      </c>
      <c r="AP796">
        <f t="shared" si="50"/>
        <v>77182.5</v>
      </c>
      <c r="AQ796" s="3">
        <f t="shared" si="51"/>
        <v>640166.6</v>
      </c>
    </row>
    <row r="797" spans="1:43" x14ac:dyDescent="0.25">
      <c r="A797" s="2">
        <v>13</v>
      </c>
      <c r="B797" s="2">
        <v>2019</v>
      </c>
      <c r="C797" s="2">
        <v>3</v>
      </c>
      <c r="D797" s="4">
        <v>37452.67</v>
      </c>
      <c r="E797" s="4">
        <v>83386.37</v>
      </c>
      <c r="F797" s="4">
        <v>168588.75</v>
      </c>
      <c r="G797" s="4">
        <v>2378</v>
      </c>
      <c r="H797" s="4">
        <v>27069.89</v>
      </c>
      <c r="I797" s="4">
        <v>1234.69</v>
      </c>
      <c r="J797" s="2">
        <v>0</v>
      </c>
      <c r="K797" s="2">
        <v>643.5</v>
      </c>
      <c r="L797" s="4">
        <v>3635.12</v>
      </c>
      <c r="M797" s="2">
        <v>0</v>
      </c>
      <c r="N797" s="2">
        <v>42.87</v>
      </c>
      <c r="O797" s="2">
        <v>964.54</v>
      </c>
      <c r="P797" s="4">
        <v>5459.27</v>
      </c>
      <c r="Q797" s="4">
        <v>9069.35</v>
      </c>
      <c r="R797" s="4">
        <v>5676.7</v>
      </c>
      <c r="S797" s="4">
        <v>-2916.87</v>
      </c>
      <c r="T797" s="2">
        <v>0</v>
      </c>
      <c r="U797" s="2">
        <v>0</v>
      </c>
      <c r="V797" s="2">
        <v>122.31</v>
      </c>
      <c r="W797" s="2">
        <v>0</v>
      </c>
      <c r="X797" s="2">
        <v>133.04</v>
      </c>
      <c r="Y797" s="4">
        <v>3030.11</v>
      </c>
      <c r="Z797" s="4">
        <v>56936.7</v>
      </c>
      <c r="AA797" s="4">
        <v>75948.59</v>
      </c>
      <c r="AB797" s="4">
        <v>29755.87</v>
      </c>
      <c r="AC797" s="4">
        <v>12419.21</v>
      </c>
      <c r="AD797" s="2">
        <v>0</v>
      </c>
      <c r="AE797" s="2">
        <v>0</v>
      </c>
      <c r="AF797" s="2">
        <v>0</v>
      </c>
      <c r="AG797" s="2">
        <v>0</v>
      </c>
      <c r="AH797" s="2">
        <v>0</v>
      </c>
      <c r="AI797" s="2">
        <v>0</v>
      </c>
      <c r="AJ797" s="2">
        <v>0</v>
      </c>
      <c r="AK797" s="4">
        <v>76273.5</v>
      </c>
      <c r="AL797" s="2">
        <v>926.29</v>
      </c>
      <c r="AM797" s="2">
        <v>0</v>
      </c>
      <c r="AN797" s="3">
        <f t="shared" si="48"/>
        <v>324388.99</v>
      </c>
      <c r="AO797">
        <f t="shared" si="49"/>
        <v>196641.68999999997</v>
      </c>
      <c r="AP797">
        <f t="shared" si="50"/>
        <v>77199.789999999994</v>
      </c>
      <c r="AQ797" s="3">
        <f t="shared" si="51"/>
        <v>598230.47</v>
      </c>
    </row>
    <row r="798" spans="1:43" x14ac:dyDescent="0.25">
      <c r="A798" s="2">
        <v>13</v>
      </c>
      <c r="B798" s="2">
        <v>2019</v>
      </c>
      <c r="C798" s="2">
        <v>4</v>
      </c>
      <c r="D798" s="4">
        <v>36888.74</v>
      </c>
      <c r="E798" s="4">
        <v>82116.37</v>
      </c>
      <c r="F798" s="4">
        <v>165180.31</v>
      </c>
      <c r="G798" s="4">
        <v>2686.14</v>
      </c>
      <c r="H798" s="4">
        <v>26174.92</v>
      </c>
      <c r="I798" s="4">
        <v>1483.32</v>
      </c>
      <c r="J798" s="2">
        <v>0</v>
      </c>
      <c r="K798" s="2">
        <v>672.39</v>
      </c>
      <c r="L798" s="4">
        <v>3629.98</v>
      </c>
      <c r="M798" s="2">
        <v>0</v>
      </c>
      <c r="N798" s="2">
        <v>42.87</v>
      </c>
      <c r="O798" s="2">
        <v>964.54</v>
      </c>
      <c r="P798" s="4">
        <v>5491.85</v>
      </c>
      <c r="Q798" s="4">
        <v>8599.84</v>
      </c>
      <c r="R798" s="4">
        <v>5803.23</v>
      </c>
      <c r="S798" s="4">
        <v>1166.04</v>
      </c>
      <c r="T798" s="2">
        <v>0</v>
      </c>
      <c r="U798" s="2">
        <v>0</v>
      </c>
      <c r="V798" s="2">
        <v>119.9</v>
      </c>
      <c r="W798" s="2">
        <v>0</v>
      </c>
      <c r="X798" s="2">
        <v>133.04</v>
      </c>
      <c r="Y798" s="4">
        <v>3048.61</v>
      </c>
      <c r="Z798" s="4">
        <v>58000.08</v>
      </c>
      <c r="AA798" s="4">
        <v>78181.55</v>
      </c>
      <c r="AB798" s="4">
        <v>25706.04</v>
      </c>
      <c r="AC798" s="4">
        <v>13006.07</v>
      </c>
      <c r="AD798" s="2">
        <v>0</v>
      </c>
      <c r="AE798" s="2">
        <v>0</v>
      </c>
      <c r="AF798" s="2">
        <v>0</v>
      </c>
      <c r="AG798" s="2">
        <v>0</v>
      </c>
      <c r="AH798" s="2">
        <v>0</v>
      </c>
      <c r="AI798" s="2">
        <v>0</v>
      </c>
      <c r="AJ798" s="2">
        <v>0</v>
      </c>
      <c r="AK798" s="4">
        <v>72945.08</v>
      </c>
      <c r="AL798" s="2">
        <v>980.23</v>
      </c>
      <c r="AM798" s="2">
        <v>0</v>
      </c>
      <c r="AN798" s="3">
        <f t="shared" si="48"/>
        <v>318832.17</v>
      </c>
      <c r="AO798">
        <f t="shared" si="49"/>
        <v>200263.66</v>
      </c>
      <c r="AP798">
        <f t="shared" si="50"/>
        <v>73925.31</v>
      </c>
      <c r="AQ798" s="3">
        <f t="shared" si="51"/>
        <v>593021.1399999999</v>
      </c>
    </row>
    <row r="799" spans="1:43" x14ac:dyDescent="0.25">
      <c r="A799" s="2">
        <v>13</v>
      </c>
      <c r="B799" s="2">
        <v>2019</v>
      </c>
      <c r="C799" s="2">
        <v>5</v>
      </c>
      <c r="D799" s="4">
        <v>36125.480000000003</v>
      </c>
      <c r="E799" s="4">
        <v>79294.25</v>
      </c>
      <c r="F799" s="4">
        <v>149914.39000000001</v>
      </c>
      <c r="G799" s="4">
        <v>2134.59</v>
      </c>
      <c r="H799" s="4">
        <v>19576.73</v>
      </c>
      <c r="I799" s="4">
        <v>1312.27</v>
      </c>
      <c r="J799" s="2">
        <v>0</v>
      </c>
      <c r="K799" s="2">
        <v>265.89999999999998</v>
      </c>
      <c r="L799" s="4">
        <v>2972.03</v>
      </c>
      <c r="M799" s="2">
        <v>0</v>
      </c>
      <c r="N799" s="2">
        <v>51.11</v>
      </c>
      <c r="O799" s="2">
        <v>964.54</v>
      </c>
      <c r="P799" s="4">
        <v>5269.55</v>
      </c>
      <c r="Q799" s="4">
        <v>8351.3799999999992</v>
      </c>
      <c r="R799" s="4">
        <v>5293.12</v>
      </c>
      <c r="S799" s="2">
        <v>983.28</v>
      </c>
      <c r="T799" s="2">
        <v>0</v>
      </c>
      <c r="U799" s="2">
        <v>0</v>
      </c>
      <c r="V799" s="2">
        <v>126.11</v>
      </c>
      <c r="W799" s="2">
        <v>0</v>
      </c>
      <c r="X799" s="2">
        <v>133.04</v>
      </c>
      <c r="Y799" s="4">
        <v>3089.44</v>
      </c>
      <c r="Z799" s="4">
        <v>56405.67</v>
      </c>
      <c r="AA799" s="4">
        <v>75798.47</v>
      </c>
      <c r="AB799" s="4">
        <v>24218.75</v>
      </c>
      <c r="AC799" s="4">
        <v>13121.71</v>
      </c>
      <c r="AD799" s="2">
        <v>0</v>
      </c>
      <c r="AE799" s="2">
        <v>0</v>
      </c>
      <c r="AF799" s="2">
        <v>0</v>
      </c>
      <c r="AG799" s="2">
        <v>0</v>
      </c>
      <c r="AH799" s="2">
        <v>0</v>
      </c>
      <c r="AI799" s="2">
        <v>0</v>
      </c>
      <c r="AJ799" s="2">
        <v>0</v>
      </c>
      <c r="AK799" s="4">
        <v>91460.33</v>
      </c>
      <c r="AL799" s="2">
        <v>917.43</v>
      </c>
      <c r="AM799" s="2">
        <v>0</v>
      </c>
      <c r="AN799" s="3">
        <f t="shared" si="48"/>
        <v>291595.64000000007</v>
      </c>
      <c r="AO799">
        <f t="shared" si="49"/>
        <v>193806.16999999998</v>
      </c>
      <c r="AP799">
        <f t="shared" si="50"/>
        <v>92377.76</v>
      </c>
      <c r="AQ799" s="3">
        <f t="shared" si="51"/>
        <v>577779.57000000007</v>
      </c>
    </row>
    <row r="800" spans="1:43" x14ac:dyDescent="0.25">
      <c r="A800" s="2">
        <v>13</v>
      </c>
      <c r="B800" s="2">
        <v>2019</v>
      </c>
      <c r="C800" s="2">
        <v>6</v>
      </c>
      <c r="D800" s="4">
        <v>34782.17</v>
      </c>
      <c r="E800" s="4">
        <v>75897.460000000006</v>
      </c>
      <c r="F800" s="4">
        <v>128387.49</v>
      </c>
      <c r="G800" s="4">
        <v>2078.64</v>
      </c>
      <c r="H800" s="4">
        <v>13404.56</v>
      </c>
      <c r="I800" s="2">
        <v>654.15</v>
      </c>
      <c r="J800" s="2">
        <v>0</v>
      </c>
      <c r="K800" s="2">
        <v>173.33</v>
      </c>
      <c r="L800" s="4">
        <v>2175.96</v>
      </c>
      <c r="M800" s="2">
        <v>0</v>
      </c>
      <c r="N800" s="2">
        <v>51.11</v>
      </c>
      <c r="O800" s="2">
        <v>964.54</v>
      </c>
      <c r="P800" s="4">
        <v>5222.8599999999997</v>
      </c>
      <c r="Q800" s="4">
        <v>8129.95</v>
      </c>
      <c r="R800" s="4">
        <v>5250.09</v>
      </c>
      <c r="S800" s="4">
        <v>1119.05</v>
      </c>
      <c r="T800" s="2">
        <v>0</v>
      </c>
      <c r="U800" s="2">
        <v>0</v>
      </c>
      <c r="V800" s="2">
        <v>124.76</v>
      </c>
      <c r="W800" s="2">
        <v>0</v>
      </c>
      <c r="X800" s="2">
        <v>133.04</v>
      </c>
      <c r="Y800" s="4">
        <v>3020.35</v>
      </c>
      <c r="Z800" s="4">
        <v>55086.42</v>
      </c>
      <c r="AA800" s="4">
        <v>71645.11</v>
      </c>
      <c r="AB800" s="4">
        <v>22873.67</v>
      </c>
      <c r="AC800" s="4">
        <v>12658.72</v>
      </c>
      <c r="AD800" s="2">
        <v>0</v>
      </c>
      <c r="AE800" s="2">
        <v>0</v>
      </c>
      <c r="AF800" s="2">
        <v>0</v>
      </c>
      <c r="AG800" s="2">
        <v>0</v>
      </c>
      <c r="AH800" s="2">
        <v>0</v>
      </c>
      <c r="AI800" s="2">
        <v>0</v>
      </c>
      <c r="AJ800" s="2">
        <v>0</v>
      </c>
      <c r="AK800" s="4">
        <v>53854.43</v>
      </c>
      <c r="AL800" s="2">
        <v>561.72</v>
      </c>
      <c r="AM800" s="2">
        <v>0</v>
      </c>
      <c r="AN800" s="3">
        <f t="shared" ref="AN800:AN842" si="52">SUM(D800:M800)</f>
        <v>257553.75999999998</v>
      </c>
      <c r="AO800">
        <f t="shared" ref="AO800:AO842" si="53">SUM(N800:AD800)</f>
        <v>186279.67</v>
      </c>
      <c r="AP800">
        <f t="shared" ref="AP800:AP842" si="54">SUM(AE800:AM800)</f>
        <v>54416.15</v>
      </c>
      <c r="AQ800" s="3">
        <f t="shared" si="51"/>
        <v>498249.58</v>
      </c>
    </row>
    <row r="801" spans="1:43" x14ac:dyDescent="0.25">
      <c r="A801" s="2">
        <v>13</v>
      </c>
      <c r="B801" s="2">
        <v>2019</v>
      </c>
      <c r="C801" s="2">
        <v>7</v>
      </c>
      <c r="D801" s="4">
        <v>34077.279999999999</v>
      </c>
      <c r="E801" s="4">
        <v>73512.44</v>
      </c>
      <c r="F801" s="4">
        <v>124088.49</v>
      </c>
      <c r="G801" s="4">
        <v>2031.35</v>
      </c>
      <c r="H801" s="4">
        <v>11044.04</v>
      </c>
      <c r="I801" s="2">
        <v>445.67</v>
      </c>
      <c r="J801" s="2">
        <v>0</v>
      </c>
      <c r="K801" s="2">
        <v>169.16</v>
      </c>
      <c r="L801" s="4">
        <v>1483.89</v>
      </c>
      <c r="M801" s="2">
        <v>0</v>
      </c>
      <c r="N801" s="2">
        <v>51.11</v>
      </c>
      <c r="O801" s="4">
        <v>1031.06</v>
      </c>
      <c r="P801" s="4">
        <v>4729.43</v>
      </c>
      <c r="Q801" s="4">
        <v>7763.41</v>
      </c>
      <c r="R801" s="4">
        <v>5134.0200000000004</v>
      </c>
      <c r="S801" s="2">
        <v>142.97999999999999</v>
      </c>
      <c r="T801" s="2">
        <v>0</v>
      </c>
      <c r="U801" s="2">
        <v>0</v>
      </c>
      <c r="V801" s="2">
        <v>120.41</v>
      </c>
      <c r="W801" s="2">
        <v>0</v>
      </c>
      <c r="X801" s="2">
        <v>133.04</v>
      </c>
      <c r="Y801" s="4">
        <v>2689.39</v>
      </c>
      <c r="Z801" s="4">
        <v>47139.6</v>
      </c>
      <c r="AA801" s="4">
        <v>68710.23</v>
      </c>
      <c r="AB801" s="4">
        <v>21209.17</v>
      </c>
      <c r="AC801" s="4">
        <v>12325.33</v>
      </c>
      <c r="AD801" s="2">
        <v>0</v>
      </c>
      <c r="AE801" s="2">
        <v>0</v>
      </c>
      <c r="AF801" s="2">
        <v>0</v>
      </c>
      <c r="AG801" s="2">
        <v>0</v>
      </c>
      <c r="AH801" s="2">
        <v>0</v>
      </c>
      <c r="AI801" s="2">
        <v>0</v>
      </c>
      <c r="AJ801" s="2">
        <v>0</v>
      </c>
      <c r="AK801" s="4">
        <v>24447.78</v>
      </c>
      <c r="AL801" s="2">
        <v>356.57</v>
      </c>
      <c r="AM801" s="2">
        <v>0</v>
      </c>
      <c r="AN801" s="3">
        <f t="shared" si="52"/>
        <v>246852.32000000007</v>
      </c>
      <c r="AO801">
        <f t="shared" si="53"/>
        <v>171179.17999999996</v>
      </c>
      <c r="AP801">
        <f t="shared" si="54"/>
        <v>24804.35</v>
      </c>
      <c r="AQ801" s="3">
        <f t="shared" si="51"/>
        <v>442835.85</v>
      </c>
    </row>
    <row r="802" spans="1:43" x14ac:dyDescent="0.25">
      <c r="A802" s="2">
        <v>13</v>
      </c>
      <c r="B802" s="2">
        <v>2019</v>
      </c>
      <c r="C802" s="2">
        <v>8</v>
      </c>
      <c r="D802" s="4">
        <v>34076.65</v>
      </c>
      <c r="E802" s="4">
        <v>72703.91</v>
      </c>
      <c r="F802" s="4">
        <v>122646.04</v>
      </c>
      <c r="G802" s="4">
        <v>2045.14</v>
      </c>
      <c r="H802" s="4">
        <v>10751.1</v>
      </c>
      <c r="I802" s="2">
        <v>371.27</v>
      </c>
      <c r="J802" s="2">
        <v>0</v>
      </c>
      <c r="K802" s="2">
        <v>160.72</v>
      </c>
      <c r="L802" s="4">
        <v>1367.21</v>
      </c>
      <c r="M802" s="2">
        <v>0</v>
      </c>
      <c r="N802" s="2">
        <v>51.94</v>
      </c>
      <c r="O802" s="4">
        <v>1033.54</v>
      </c>
      <c r="P802" s="4">
        <v>4438.78</v>
      </c>
      <c r="Q802" s="4">
        <v>8369.56</v>
      </c>
      <c r="R802" s="4">
        <v>5161.07</v>
      </c>
      <c r="S802" s="2">
        <v>142.97999999999999</v>
      </c>
      <c r="T802" s="2">
        <v>0</v>
      </c>
      <c r="U802" s="2">
        <v>0</v>
      </c>
      <c r="V802" s="2">
        <v>121.16</v>
      </c>
      <c r="W802" s="2">
        <v>0</v>
      </c>
      <c r="X802" s="2">
        <v>133.04</v>
      </c>
      <c r="Y802" s="4">
        <v>2740.88</v>
      </c>
      <c r="Z802" s="4">
        <v>48144.37</v>
      </c>
      <c r="AA802" s="4">
        <v>69963</v>
      </c>
      <c r="AB802" s="4">
        <v>20895.939999999999</v>
      </c>
      <c r="AC802" s="4">
        <v>12167.3</v>
      </c>
      <c r="AD802" s="2">
        <v>0</v>
      </c>
      <c r="AE802" s="2">
        <v>0</v>
      </c>
      <c r="AF802" s="2">
        <v>0</v>
      </c>
      <c r="AG802" s="2">
        <v>0</v>
      </c>
      <c r="AH802" s="2">
        <v>0</v>
      </c>
      <c r="AI802" s="2">
        <v>0</v>
      </c>
      <c r="AJ802" s="2">
        <v>0</v>
      </c>
      <c r="AK802" s="4">
        <v>25401.599999999999</v>
      </c>
      <c r="AL802" s="2">
        <v>396.66</v>
      </c>
      <c r="AM802" s="2">
        <v>0</v>
      </c>
      <c r="AN802" s="3">
        <f t="shared" si="52"/>
        <v>244122.03999999998</v>
      </c>
      <c r="AO802">
        <f t="shared" si="53"/>
        <v>173363.56</v>
      </c>
      <c r="AP802">
        <f t="shared" si="54"/>
        <v>25798.26</v>
      </c>
      <c r="AQ802" s="3">
        <f t="shared" si="51"/>
        <v>443283.86</v>
      </c>
    </row>
    <row r="803" spans="1:43" x14ac:dyDescent="0.25">
      <c r="A803" s="2">
        <v>13</v>
      </c>
      <c r="B803" s="2">
        <v>2019</v>
      </c>
      <c r="C803" s="2">
        <v>9</v>
      </c>
      <c r="D803" s="4">
        <v>34431.56</v>
      </c>
      <c r="E803" s="4">
        <v>74107.850000000006</v>
      </c>
      <c r="F803" s="4">
        <v>126396.78</v>
      </c>
      <c r="G803" s="4">
        <v>2197.59</v>
      </c>
      <c r="H803" s="4">
        <v>11267.57</v>
      </c>
      <c r="I803" s="2">
        <v>550.72</v>
      </c>
      <c r="J803" s="2">
        <v>0</v>
      </c>
      <c r="K803" s="2">
        <v>165.59</v>
      </c>
      <c r="L803" s="4">
        <v>1606.84</v>
      </c>
      <c r="M803" s="2">
        <v>0</v>
      </c>
      <c r="N803" s="2">
        <v>42.87</v>
      </c>
      <c r="O803" s="4">
        <v>1113.19</v>
      </c>
      <c r="P803" s="4">
        <v>4981.83</v>
      </c>
      <c r="Q803" s="4">
        <v>8447.4500000000007</v>
      </c>
      <c r="R803" s="4">
        <v>5522.88</v>
      </c>
      <c r="S803" s="2">
        <v>143.19999999999999</v>
      </c>
      <c r="T803" s="2">
        <v>0</v>
      </c>
      <c r="U803" s="2">
        <v>0</v>
      </c>
      <c r="V803" s="2">
        <v>134.79</v>
      </c>
      <c r="W803" s="2">
        <v>0</v>
      </c>
      <c r="X803" s="2">
        <v>133.04</v>
      </c>
      <c r="Y803" s="4">
        <v>2774.23</v>
      </c>
      <c r="Z803" s="4">
        <v>48503.040000000001</v>
      </c>
      <c r="AA803" s="4">
        <v>69630.64</v>
      </c>
      <c r="AB803" s="4">
        <v>21940.49</v>
      </c>
      <c r="AC803" s="4">
        <v>13460.82</v>
      </c>
      <c r="AD803" s="2">
        <v>0</v>
      </c>
      <c r="AE803" s="2">
        <v>0</v>
      </c>
      <c r="AF803" s="2">
        <v>0</v>
      </c>
      <c r="AG803" s="2">
        <v>0</v>
      </c>
      <c r="AH803" s="2">
        <v>0</v>
      </c>
      <c r="AI803" s="2">
        <v>0</v>
      </c>
      <c r="AJ803" s="2">
        <v>0</v>
      </c>
      <c r="AK803" s="4">
        <v>75790.55</v>
      </c>
      <c r="AL803" s="2">
        <v>392.71</v>
      </c>
      <c r="AM803" s="2">
        <v>0</v>
      </c>
      <c r="AN803" s="3">
        <f t="shared" si="52"/>
        <v>250724.5</v>
      </c>
      <c r="AO803">
        <f t="shared" si="53"/>
        <v>176828.47</v>
      </c>
      <c r="AP803">
        <f t="shared" si="54"/>
        <v>76183.260000000009</v>
      </c>
      <c r="AQ803" s="3">
        <f t="shared" si="51"/>
        <v>503736.23</v>
      </c>
    </row>
    <row r="804" spans="1:43" x14ac:dyDescent="0.25">
      <c r="A804" s="2">
        <v>13</v>
      </c>
      <c r="B804" s="2">
        <v>2019</v>
      </c>
      <c r="C804" s="2">
        <v>10</v>
      </c>
      <c r="D804" s="4">
        <v>34316.25</v>
      </c>
      <c r="E804" s="4">
        <v>73687.23</v>
      </c>
      <c r="F804" s="4">
        <v>130368.49</v>
      </c>
      <c r="G804" s="4">
        <v>2174.25</v>
      </c>
      <c r="H804" s="4">
        <v>12731.97</v>
      </c>
      <c r="I804" s="2">
        <v>751.17</v>
      </c>
      <c r="J804" s="2">
        <v>0</v>
      </c>
      <c r="K804" s="2">
        <v>179.85</v>
      </c>
      <c r="L804" s="4">
        <v>1723.95</v>
      </c>
      <c r="M804" s="2">
        <v>0</v>
      </c>
      <c r="N804" s="2">
        <v>42.87</v>
      </c>
      <c r="O804" s="4">
        <v>1031.06</v>
      </c>
      <c r="P804" s="4">
        <v>5139.01</v>
      </c>
      <c r="Q804" s="4">
        <v>8642.1200000000008</v>
      </c>
      <c r="R804" s="4">
        <v>5089.3999999999996</v>
      </c>
      <c r="S804" s="2">
        <v>143.19999999999999</v>
      </c>
      <c r="T804" s="2">
        <v>0</v>
      </c>
      <c r="U804" s="2">
        <v>0</v>
      </c>
      <c r="V804" s="2">
        <v>115.5</v>
      </c>
      <c r="W804" s="2">
        <v>0</v>
      </c>
      <c r="X804" s="2">
        <v>133.04</v>
      </c>
      <c r="Y804" s="4">
        <v>2807.03</v>
      </c>
      <c r="Z804" s="4">
        <v>47311.61</v>
      </c>
      <c r="AA804" s="4">
        <v>68310.78</v>
      </c>
      <c r="AB804" s="4">
        <v>22067.89</v>
      </c>
      <c r="AC804" s="4">
        <v>12492.04</v>
      </c>
      <c r="AD804" s="2">
        <v>0</v>
      </c>
      <c r="AE804" s="2">
        <v>0</v>
      </c>
      <c r="AF804" s="2">
        <v>0</v>
      </c>
      <c r="AG804" s="2">
        <v>0</v>
      </c>
      <c r="AH804" s="2">
        <v>0</v>
      </c>
      <c r="AI804" s="2">
        <v>0</v>
      </c>
      <c r="AJ804" s="2">
        <v>0</v>
      </c>
      <c r="AK804" s="4">
        <v>93940.28</v>
      </c>
      <c r="AL804" s="2">
        <v>461.1</v>
      </c>
      <c r="AM804" s="2">
        <v>0</v>
      </c>
      <c r="AN804" s="3">
        <f t="shared" si="52"/>
        <v>255933.16000000003</v>
      </c>
      <c r="AO804">
        <f t="shared" si="53"/>
        <v>173325.55000000002</v>
      </c>
      <c r="AP804">
        <f t="shared" si="54"/>
        <v>94401.38</v>
      </c>
      <c r="AQ804" s="3">
        <f t="shared" si="51"/>
        <v>523660.09000000008</v>
      </c>
    </row>
    <row r="805" spans="1:43" x14ac:dyDescent="0.25">
      <c r="A805" s="2">
        <v>13</v>
      </c>
      <c r="B805" s="2">
        <v>2019</v>
      </c>
      <c r="C805" s="2">
        <v>11</v>
      </c>
      <c r="D805" s="4">
        <v>34849.589999999997</v>
      </c>
      <c r="E805" s="4">
        <v>75056.22</v>
      </c>
      <c r="F805" s="4">
        <v>139913.20000000001</v>
      </c>
      <c r="G805" s="4">
        <v>2148.04</v>
      </c>
      <c r="H805" s="4">
        <v>15443.23</v>
      </c>
      <c r="I805" s="2">
        <v>774.19</v>
      </c>
      <c r="J805" s="2">
        <v>0</v>
      </c>
      <c r="K805" s="2">
        <v>325.79000000000002</v>
      </c>
      <c r="L805" s="4">
        <v>2377.54</v>
      </c>
      <c r="M805" s="2">
        <v>0</v>
      </c>
      <c r="N805" s="2">
        <v>51.94</v>
      </c>
      <c r="O805" s="4">
        <v>1031.06</v>
      </c>
      <c r="P805" s="4">
        <v>5530.26</v>
      </c>
      <c r="Q805" s="4">
        <v>9257.23</v>
      </c>
      <c r="R805" s="4">
        <v>5505.17</v>
      </c>
      <c r="S805" s="2">
        <v>143.19999999999999</v>
      </c>
      <c r="T805" s="2">
        <v>0</v>
      </c>
      <c r="U805" s="2">
        <v>0</v>
      </c>
      <c r="V805" s="2">
        <v>127.17</v>
      </c>
      <c r="W805" s="2">
        <v>0</v>
      </c>
      <c r="X805" s="2">
        <v>133.04</v>
      </c>
      <c r="Y805" s="4">
        <v>2559.59</v>
      </c>
      <c r="Z805" s="4">
        <v>49221.98</v>
      </c>
      <c r="AA805" s="4">
        <v>71466.59</v>
      </c>
      <c r="AB805" s="4">
        <v>23094.06</v>
      </c>
      <c r="AC805" s="4">
        <v>13478.89</v>
      </c>
      <c r="AD805" s="2">
        <v>0</v>
      </c>
      <c r="AE805" s="2">
        <v>0</v>
      </c>
      <c r="AF805" s="2">
        <v>0</v>
      </c>
      <c r="AG805" s="2">
        <v>0</v>
      </c>
      <c r="AH805" s="2">
        <v>0</v>
      </c>
      <c r="AI805" s="2">
        <v>0</v>
      </c>
      <c r="AJ805" s="2">
        <v>0</v>
      </c>
      <c r="AK805" s="4">
        <v>80126.63</v>
      </c>
      <c r="AL805" s="2">
        <v>484.8</v>
      </c>
      <c r="AM805" s="2">
        <v>0</v>
      </c>
      <c r="AN805" s="3">
        <f t="shared" si="52"/>
        <v>270887.8</v>
      </c>
      <c r="AO805">
        <f t="shared" si="53"/>
        <v>181600.18</v>
      </c>
      <c r="AP805">
        <f t="shared" si="54"/>
        <v>80611.430000000008</v>
      </c>
      <c r="AQ805" s="3">
        <f t="shared" si="51"/>
        <v>533099.41</v>
      </c>
    </row>
    <row r="806" spans="1:43" x14ac:dyDescent="0.25">
      <c r="A806" s="2">
        <v>13</v>
      </c>
      <c r="B806" s="2">
        <v>2019</v>
      </c>
      <c r="C806" s="2">
        <v>12</v>
      </c>
      <c r="D806" s="4">
        <v>36929.730000000003</v>
      </c>
      <c r="E806" s="4">
        <v>80363.41</v>
      </c>
      <c r="F806" s="4">
        <v>177976.35</v>
      </c>
      <c r="G806" s="4">
        <v>2498.1</v>
      </c>
      <c r="H806" s="4">
        <v>28574.01</v>
      </c>
      <c r="I806" s="4">
        <v>1693.86</v>
      </c>
      <c r="J806" s="2">
        <v>0</v>
      </c>
      <c r="K806" s="4">
        <v>1006.99</v>
      </c>
      <c r="L806" s="4">
        <v>4153.6000000000004</v>
      </c>
      <c r="M806" s="2">
        <v>0</v>
      </c>
      <c r="N806" s="2">
        <v>51.94</v>
      </c>
      <c r="O806" s="4">
        <v>1064.32</v>
      </c>
      <c r="P806" s="4">
        <v>5905.96</v>
      </c>
      <c r="Q806" s="4">
        <v>10161.67</v>
      </c>
      <c r="R806" s="4">
        <v>6587.56</v>
      </c>
      <c r="S806" s="2">
        <v>142.97999999999999</v>
      </c>
      <c r="T806" s="2">
        <v>0</v>
      </c>
      <c r="U806" s="2">
        <v>0</v>
      </c>
      <c r="V806" s="2">
        <v>120.81</v>
      </c>
      <c r="W806" s="2">
        <v>0</v>
      </c>
      <c r="X806" s="2">
        <v>133.04</v>
      </c>
      <c r="Y806" s="4">
        <v>2870.63</v>
      </c>
      <c r="Z806" s="4">
        <v>52092.160000000003</v>
      </c>
      <c r="AA806" s="4">
        <v>78932.47</v>
      </c>
      <c r="AB806" s="4">
        <v>25037.81</v>
      </c>
      <c r="AC806" s="4">
        <v>12367.81</v>
      </c>
      <c r="AD806" s="2">
        <v>0</v>
      </c>
      <c r="AE806" s="2">
        <v>0</v>
      </c>
      <c r="AF806" s="2">
        <v>0</v>
      </c>
      <c r="AG806" s="2">
        <v>0</v>
      </c>
      <c r="AH806" s="2">
        <v>0</v>
      </c>
      <c r="AI806" s="2">
        <v>0</v>
      </c>
      <c r="AJ806" s="2">
        <v>0</v>
      </c>
      <c r="AK806" s="4">
        <v>40977.08</v>
      </c>
      <c r="AL806" s="2">
        <v>710.57</v>
      </c>
      <c r="AM806" s="2">
        <v>0</v>
      </c>
      <c r="AN806" s="3">
        <f t="shared" si="52"/>
        <v>333196.04999999993</v>
      </c>
      <c r="AO806">
        <f t="shared" si="53"/>
        <v>195469.16</v>
      </c>
      <c r="AP806">
        <f t="shared" si="54"/>
        <v>41687.65</v>
      </c>
      <c r="AQ806" s="3">
        <f t="shared" si="51"/>
        <v>570352.86</v>
      </c>
    </row>
    <row r="807" spans="1:43" x14ac:dyDescent="0.25">
      <c r="A807" s="2">
        <v>14</v>
      </c>
      <c r="B807" s="2">
        <v>2019</v>
      </c>
      <c r="C807" s="2">
        <v>1</v>
      </c>
      <c r="D807" s="4">
        <v>53658</v>
      </c>
      <c r="E807" s="4">
        <v>132744.99</v>
      </c>
      <c r="F807" s="4">
        <v>110031.22</v>
      </c>
      <c r="G807" s="2">
        <v>853.4</v>
      </c>
      <c r="H807" s="4">
        <v>2541.5100000000002</v>
      </c>
      <c r="I807" s="2">
        <v>0</v>
      </c>
      <c r="J807" s="2">
        <v>0</v>
      </c>
      <c r="K807" s="4">
        <v>6235.56</v>
      </c>
      <c r="L807" s="4">
        <v>8665.82</v>
      </c>
      <c r="M807" s="2">
        <v>0</v>
      </c>
      <c r="N807" s="2">
        <v>0</v>
      </c>
      <c r="O807" s="4">
        <v>3730.42</v>
      </c>
      <c r="P807" s="4">
        <v>20943.41</v>
      </c>
      <c r="Q807" s="4">
        <v>14026.2</v>
      </c>
      <c r="R807" s="4">
        <v>2706.4</v>
      </c>
      <c r="S807" s="2">
        <v>0</v>
      </c>
      <c r="T807" s="2">
        <v>0</v>
      </c>
      <c r="U807" s="2">
        <v>0</v>
      </c>
      <c r="V807" s="2">
        <v>85.63</v>
      </c>
      <c r="W807" s="2">
        <v>0</v>
      </c>
      <c r="X807" s="2">
        <v>363.56</v>
      </c>
      <c r="Y807" s="4">
        <v>14475.45</v>
      </c>
      <c r="Z807" s="4">
        <v>67492.37</v>
      </c>
      <c r="AA807" s="4">
        <v>71875.28</v>
      </c>
      <c r="AB807" s="4">
        <v>27212.38</v>
      </c>
      <c r="AC807" s="4">
        <v>61436.52</v>
      </c>
      <c r="AD807" s="4">
        <v>11319.36</v>
      </c>
      <c r="AE807" s="2">
        <v>0</v>
      </c>
      <c r="AF807" s="2">
        <v>0</v>
      </c>
      <c r="AG807" s="2">
        <v>0</v>
      </c>
      <c r="AH807" s="2">
        <v>0</v>
      </c>
      <c r="AI807" s="2">
        <v>0</v>
      </c>
      <c r="AJ807" s="2">
        <v>0</v>
      </c>
      <c r="AK807" s="4">
        <v>72240.38</v>
      </c>
      <c r="AL807" s="2">
        <v>0</v>
      </c>
      <c r="AM807" s="2">
        <v>0</v>
      </c>
      <c r="AN807" s="3">
        <f t="shared" si="52"/>
        <v>314730.5</v>
      </c>
      <c r="AO807">
        <f t="shared" si="53"/>
        <v>295666.98</v>
      </c>
      <c r="AP807">
        <f t="shared" si="54"/>
        <v>72240.38</v>
      </c>
      <c r="AQ807" s="3">
        <f t="shared" si="51"/>
        <v>682637.86</v>
      </c>
    </row>
    <row r="808" spans="1:43" x14ac:dyDescent="0.25">
      <c r="A808" s="2">
        <v>14</v>
      </c>
      <c r="B808" s="2">
        <v>2019</v>
      </c>
      <c r="C808" s="2">
        <v>2</v>
      </c>
      <c r="D808" s="4">
        <v>53395.31</v>
      </c>
      <c r="E808" s="4">
        <v>133194.75</v>
      </c>
      <c r="F808" s="4">
        <v>110596.02</v>
      </c>
      <c r="G808" s="2">
        <v>967.33</v>
      </c>
      <c r="H808" s="4">
        <v>1856.66</v>
      </c>
      <c r="I808" s="2">
        <v>0</v>
      </c>
      <c r="J808" s="2">
        <v>0</v>
      </c>
      <c r="K808" s="4">
        <v>9426.67</v>
      </c>
      <c r="L808" s="4">
        <v>7893.43</v>
      </c>
      <c r="M808" s="2">
        <v>0</v>
      </c>
      <c r="N808" s="2">
        <v>0</v>
      </c>
      <c r="O808" s="4">
        <v>3535.89</v>
      </c>
      <c r="P808" s="4">
        <v>26963.3</v>
      </c>
      <c r="Q808" s="4">
        <v>16137.54</v>
      </c>
      <c r="R808" s="4">
        <v>3726.27</v>
      </c>
      <c r="S808" s="2">
        <v>0</v>
      </c>
      <c r="T808" s="2">
        <v>0</v>
      </c>
      <c r="U808" s="2">
        <v>0</v>
      </c>
      <c r="V808" s="2">
        <v>72.260000000000005</v>
      </c>
      <c r="W808" s="2">
        <v>0</v>
      </c>
      <c r="X808" s="2">
        <v>347.13</v>
      </c>
      <c r="Y808" s="4">
        <v>13750.14</v>
      </c>
      <c r="Z808" s="4">
        <v>69115.37</v>
      </c>
      <c r="AA808" s="4">
        <v>90003.35</v>
      </c>
      <c r="AB808" s="4">
        <v>29199.22</v>
      </c>
      <c r="AC808" s="4">
        <v>49654.04</v>
      </c>
      <c r="AD808" s="4">
        <v>7553.85</v>
      </c>
      <c r="AE808" s="2">
        <v>0</v>
      </c>
      <c r="AF808" s="2">
        <v>0</v>
      </c>
      <c r="AG808" s="2">
        <v>0</v>
      </c>
      <c r="AH808" s="2">
        <v>0</v>
      </c>
      <c r="AI808" s="2">
        <v>0</v>
      </c>
      <c r="AJ808" s="2">
        <v>0</v>
      </c>
      <c r="AK808" s="4">
        <v>60608</v>
      </c>
      <c r="AL808" s="2">
        <v>0</v>
      </c>
      <c r="AM808" s="2">
        <v>0</v>
      </c>
      <c r="AN808" s="3">
        <f t="shared" si="52"/>
        <v>317330.17</v>
      </c>
      <c r="AO808">
        <f t="shared" si="53"/>
        <v>310058.36</v>
      </c>
      <c r="AP808">
        <f t="shared" si="54"/>
        <v>60608</v>
      </c>
      <c r="AQ808" s="3">
        <f t="shared" si="51"/>
        <v>687996.53</v>
      </c>
    </row>
    <row r="809" spans="1:43" x14ac:dyDescent="0.25">
      <c r="A809" s="2">
        <v>14</v>
      </c>
      <c r="B809" s="2">
        <v>2019</v>
      </c>
      <c r="C809" s="2">
        <v>3</v>
      </c>
      <c r="D809" s="4">
        <v>50132.17</v>
      </c>
      <c r="E809" s="4">
        <v>117642.12</v>
      </c>
      <c r="F809" s="4">
        <v>92770.85</v>
      </c>
      <c r="G809" s="2">
        <v>682.77</v>
      </c>
      <c r="H809" s="4">
        <v>1178.82</v>
      </c>
      <c r="I809" s="2">
        <v>47.52</v>
      </c>
      <c r="J809" s="2">
        <v>0</v>
      </c>
      <c r="K809" s="4">
        <v>6551.27</v>
      </c>
      <c r="L809" s="4">
        <v>6763.58</v>
      </c>
      <c r="M809" s="2">
        <v>0</v>
      </c>
      <c r="N809" s="2">
        <v>0</v>
      </c>
      <c r="O809" s="4">
        <v>3723.81</v>
      </c>
      <c r="P809" s="4">
        <v>19296.46</v>
      </c>
      <c r="Q809" s="4">
        <v>14739.36</v>
      </c>
      <c r="R809" s="4">
        <v>4217.03</v>
      </c>
      <c r="S809" s="2">
        <v>0</v>
      </c>
      <c r="T809" s="2">
        <v>0</v>
      </c>
      <c r="U809" s="2">
        <v>0</v>
      </c>
      <c r="V809" s="2">
        <v>70.290000000000006</v>
      </c>
      <c r="W809" s="2">
        <v>0</v>
      </c>
      <c r="X809" s="2">
        <v>333.25</v>
      </c>
      <c r="Y809" s="4">
        <v>11118.63</v>
      </c>
      <c r="Z809" s="4">
        <v>59036.35</v>
      </c>
      <c r="AA809" s="4">
        <v>74281.8</v>
      </c>
      <c r="AB809" s="4">
        <v>27932.95</v>
      </c>
      <c r="AC809" s="4">
        <v>52744.43</v>
      </c>
      <c r="AD809" s="4">
        <v>13309.58</v>
      </c>
      <c r="AE809" s="2">
        <v>0</v>
      </c>
      <c r="AF809" s="2">
        <v>0</v>
      </c>
      <c r="AG809" s="2">
        <v>0</v>
      </c>
      <c r="AH809" s="2">
        <v>0</v>
      </c>
      <c r="AI809" s="2">
        <v>0</v>
      </c>
      <c r="AJ809" s="2">
        <v>0</v>
      </c>
      <c r="AK809" s="4">
        <v>71599.59</v>
      </c>
      <c r="AL809" s="2">
        <v>0</v>
      </c>
      <c r="AM809" s="2">
        <v>0</v>
      </c>
      <c r="AN809" s="3">
        <f t="shared" si="52"/>
        <v>275769.10000000003</v>
      </c>
      <c r="AO809">
        <f t="shared" si="53"/>
        <v>280803.94</v>
      </c>
      <c r="AP809">
        <f t="shared" si="54"/>
        <v>71599.59</v>
      </c>
      <c r="AQ809" s="3">
        <f t="shared" si="51"/>
        <v>628172.63</v>
      </c>
    </row>
    <row r="810" spans="1:43" x14ac:dyDescent="0.25">
      <c r="A810" s="2">
        <v>14</v>
      </c>
      <c r="B810" s="2">
        <v>2019</v>
      </c>
      <c r="C810" s="2">
        <v>4</v>
      </c>
      <c r="D810" s="4">
        <v>50269.55</v>
      </c>
      <c r="E810" s="4">
        <v>116113.13</v>
      </c>
      <c r="F810" s="4">
        <v>93213.22</v>
      </c>
      <c r="G810" s="2">
        <v>712.38</v>
      </c>
      <c r="H810" s="4">
        <v>1730.22</v>
      </c>
      <c r="I810" s="2">
        <v>0</v>
      </c>
      <c r="J810" s="2">
        <v>0</v>
      </c>
      <c r="K810" s="4">
        <v>6596.62</v>
      </c>
      <c r="L810" s="4">
        <v>6458.66</v>
      </c>
      <c r="M810" s="2">
        <v>0</v>
      </c>
      <c r="N810" s="2">
        <v>0</v>
      </c>
      <c r="O810" s="4">
        <v>3524.36</v>
      </c>
      <c r="P810" s="4">
        <v>19059.060000000001</v>
      </c>
      <c r="Q810" s="4">
        <v>13047.32</v>
      </c>
      <c r="R810" s="4">
        <v>3393.54</v>
      </c>
      <c r="S810" s="2">
        <v>0</v>
      </c>
      <c r="T810" s="4">
        <v>18075.54</v>
      </c>
      <c r="U810" s="2">
        <v>0</v>
      </c>
      <c r="V810" s="2">
        <v>80.33</v>
      </c>
      <c r="W810" s="2">
        <v>0</v>
      </c>
      <c r="X810" s="2">
        <v>344.81</v>
      </c>
      <c r="Y810" s="4">
        <v>11193.91</v>
      </c>
      <c r="Z810" s="4">
        <v>63536.17</v>
      </c>
      <c r="AA810" s="4">
        <v>77671.67</v>
      </c>
      <c r="AB810" s="4">
        <v>30902.35</v>
      </c>
      <c r="AC810" s="4">
        <v>15015.7</v>
      </c>
      <c r="AD810" s="4">
        <v>17034.25</v>
      </c>
      <c r="AE810" s="2">
        <v>0</v>
      </c>
      <c r="AF810" s="2">
        <v>0</v>
      </c>
      <c r="AG810" s="2">
        <v>0</v>
      </c>
      <c r="AH810" s="2">
        <v>0</v>
      </c>
      <c r="AI810" s="2">
        <v>0</v>
      </c>
      <c r="AJ810" s="2">
        <v>0</v>
      </c>
      <c r="AK810" s="4">
        <v>111656.8</v>
      </c>
      <c r="AL810" s="2">
        <v>0</v>
      </c>
      <c r="AM810" s="2">
        <v>0</v>
      </c>
      <c r="AN810" s="3">
        <f t="shared" si="52"/>
        <v>275093.77999999997</v>
      </c>
      <c r="AO810">
        <f t="shared" si="53"/>
        <v>272879.01</v>
      </c>
      <c r="AP810">
        <f t="shared" si="54"/>
        <v>111656.8</v>
      </c>
      <c r="AQ810" s="3">
        <f t="shared" si="51"/>
        <v>659629.59000000008</v>
      </c>
    </row>
    <row r="811" spans="1:43" x14ac:dyDescent="0.25">
      <c r="A811" s="2">
        <v>14</v>
      </c>
      <c r="B811" s="2">
        <v>2019</v>
      </c>
      <c r="C811" s="2">
        <v>5</v>
      </c>
      <c r="D811" s="4">
        <v>48990.06</v>
      </c>
      <c r="E811" s="4">
        <v>108750.93</v>
      </c>
      <c r="F811" s="4">
        <v>83453.55</v>
      </c>
      <c r="G811" s="2">
        <v>762.88</v>
      </c>
      <c r="H811" s="4">
        <v>1310.73</v>
      </c>
      <c r="I811" s="2">
        <v>0</v>
      </c>
      <c r="J811" s="2">
        <v>0</v>
      </c>
      <c r="K811" s="4">
        <v>3967.71</v>
      </c>
      <c r="L811" s="4">
        <v>4340.54</v>
      </c>
      <c r="M811" s="2">
        <v>0</v>
      </c>
      <c r="N811" s="2">
        <v>0</v>
      </c>
      <c r="O811" s="4">
        <v>3536.25</v>
      </c>
      <c r="P811" s="4">
        <v>16488.53</v>
      </c>
      <c r="Q811" s="4">
        <v>12696.71</v>
      </c>
      <c r="R811" s="4">
        <v>2551.2800000000002</v>
      </c>
      <c r="S811" s="2">
        <v>0</v>
      </c>
      <c r="T811" s="2">
        <v>0</v>
      </c>
      <c r="U811" s="2">
        <v>0</v>
      </c>
      <c r="V811" s="2">
        <v>67.92</v>
      </c>
      <c r="W811" s="2">
        <v>0</v>
      </c>
      <c r="X811" s="2">
        <v>338.37</v>
      </c>
      <c r="Y811" s="4">
        <v>9878.08</v>
      </c>
      <c r="Z811" s="4">
        <v>51829.18</v>
      </c>
      <c r="AA811" s="4">
        <v>59799.51</v>
      </c>
      <c r="AB811" s="4">
        <v>24670.91</v>
      </c>
      <c r="AC811" s="4">
        <v>26786.12</v>
      </c>
      <c r="AD811" s="4">
        <v>17362.04</v>
      </c>
      <c r="AE811" s="2">
        <v>0</v>
      </c>
      <c r="AF811" s="2">
        <v>0</v>
      </c>
      <c r="AG811" s="2">
        <v>0</v>
      </c>
      <c r="AH811" s="2">
        <v>0</v>
      </c>
      <c r="AI811" s="2">
        <v>0</v>
      </c>
      <c r="AJ811" s="2">
        <v>0</v>
      </c>
      <c r="AK811" s="4">
        <v>98572.4</v>
      </c>
      <c r="AL811" s="2">
        <v>0</v>
      </c>
      <c r="AM811" s="2">
        <v>0</v>
      </c>
      <c r="AN811" s="3">
        <f t="shared" si="52"/>
        <v>251576.4</v>
      </c>
      <c r="AO811">
        <f t="shared" si="53"/>
        <v>226004.90000000002</v>
      </c>
      <c r="AP811">
        <f t="shared" si="54"/>
        <v>98572.4</v>
      </c>
      <c r="AQ811" s="3">
        <f t="shared" si="51"/>
        <v>576153.70000000007</v>
      </c>
    </row>
    <row r="812" spans="1:43" x14ac:dyDescent="0.25">
      <c r="A812" s="2">
        <v>14</v>
      </c>
      <c r="B812" s="2">
        <v>2019</v>
      </c>
      <c r="C812" s="2">
        <v>6</v>
      </c>
      <c r="D812" s="4">
        <v>48120.93</v>
      </c>
      <c r="E812" s="4">
        <v>106032.56</v>
      </c>
      <c r="F812" s="4">
        <v>79915.360000000001</v>
      </c>
      <c r="G812" s="2">
        <v>932.25</v>
      </c>
      <c r="H812" s="4">
        <v>1261.8699999999999</v>
      </c>
      <c r="I812" s="2">
        <v>0</v>
      </c>
      <c r="J812" s="2">
        <v>0</v>
      </c>
      <c r="K812" s="4">
        <v>2164.15</v>
      </c>
      <c r="L812" s="4">
        <v>2054.4</v>
      </c>
      <c r="M812" s="2">
        <v>0</v>
      </c>
      <c r="N812" s="2">
        <v>0</v>
      </c>
      <c r="O812" s="4">
        <v>3359.26</v>
      </c>
      <c r="P812" s="4">
        <v>15469.88</v>
      </c>
      <c r="Q812" s="4">
        <v>12744.8</v>
      </c>
      <c r="R812" s="4">
        <v>2834.02</v>
      </c>
      <c r="S812" s="2">
        <v>0</v>
      </c>
      <c r="T812" s="2">
        <v>0</v>
      </c>
      <c r="U812" s="2">
        <v>0</v>
      </c>
      <c r="V812" s="2">
        <v>80.72</v>
      </c>
      <c r="W812" s="2">
        <v>0</v>
      </c>
      <c r="X812" s="2">
        <v>351.61</v>
      </c>
      <c r="Y812" s="4">
        <v>10454.08</v>
      </c>
      <c r="Z812" s="4">
        <v>51828.36</v>
      </c>
      <c r="AA812" s="4">
        <v>56020.45</v>
      </c>
      <c r="AB812" s="4">
        <v>23677.39</v>
      </c>
      <c r="AC812" s="4">
        <v>25548.21</v>
      </c>
      <c r="AD812" s="4">
        <v>13212.18</v>
      </c>
      <c r="AE812" s="2">
        <v>0</v>
      </c>
      <c r="AF812" s="2">
        <v>0</v>
      </c>
      <c r="AG812" s="2">
        <v>0</v>
      </c>
      <c r="AH812" s="2">
        <v>0</v>
      </c>
      <c r="AI812" s="2">
        <v>0</v>
      </c>
      <c r="AJ812" s="2">
        <v>0</v>
      </c>
      <c r="AK812" s="4">
        <v>104287.65</v>
      </c>
      <c r="AL812" s="2">
        <v>0</v>
      </c>
      <c r="AM812" s="2">
        <v>0</v>
      </c>
      <c r="AN812" s="3">
        <f t="shared" si="52"/>
        <v>240481.51999999996</v>
      </c>
      <c r="AO812">
        <f t="shared" si="53"/>
        <v>215580.96</v>
      </c>
      <c r="AP812">
        <f t="shared" si="54"/>
        <v>104287.65</v>
      </c>
      <c r="AQ812" s="3">
        <f t="shared" si="51"/>
        <v>560350.13</v>
      </c>
    </row>
    <row r="813" spans="1:43" x14ac:dyDescent="0.25">
      <c r="A813" s="2">
        <v>14</v>
      </c>
      <c r="B813" s="2">
        <v>2019</v>
      </c>
      <c r="C813" s="2">
        <v>7</v>
      </c>
      <c r="D813" s="4">
        <v>58378.559999999998</v>
      </c>
      <c r="E813" s="4">
        <v>95643.49</v>
      </c>
      <c r="F813" s="4">
        <v>72452.03</v>
      </c>
      <c r="G813" s="2">
        <v>742.43</v>
      </c>
      <c r="H813" s="2">
        <v>809.62</v>
      </c>
      <c r="I813" s="2">
        <v>143.72999999999999</v>
      </c>
      <c r="J813" s="2">
        <v>0</v>
      </c>
      <c r="K813" s="4">
        <v>1814.56</v>
      </c>
      <c r="L813" s="4">
        <v>1785.46</v>
      </c>
      <c r="M813" s="2">
        <v>0</v>
      </c>
      <c r="N813" s="2">
        <v>0</v>
      </c>
      <c r="O813" s="4">
        <v>3492.3</v>
      </c>
      <c r="P813" s="4">
        <v>16297.31</v>
      </c>
      <c r="Q813" s="4">
        <v>12182.12</v>
      </c>
      <c r="R813" s="4">
        <v>1691.61</v>
      </c>
      <c r="S813" s="2">
        <v>0</v>
      </c>
      <c r="T813" s="2">
        <v>0</v>
      </c>
      <c r="U813" s="2">
        <v>0</v>
      </c>
      <c r="V813" s="2">
        <v>74.05</v>
      </c>
      <c r="W813" s="2">
        <v>0</v>
      </c>
      <c r="X813" s="2">
        <v>387.58</v>
      </c>
      <c r="Y813" s="4">
        <v>11979.24</v>
      </c>
      <c r="Z813" s="4">
        <v>48437.2</v>
      </c>
      <c r="AA813" s="4">
        <v>52339.42</v>
      </c>
      <c r="AB813" s="4">
        <v>29403.18</v>
      </c>
      <c r="AC813" s="4">
        <v>25344.98</v>
      </c>
      <c r="AD813" s="4">
        <v>21197.53</v>
      </c>
      <c r="AE813" s="2">
        <v>0</v>
      </c>
      <c r="AF813" s="2">
        <v>0</v>
      </c>
      <c r="AG813" s="2">
        <v>0</v>
      </c>
      <c r="AH813" s="2">
        <v>0</v>
      </c>
      <c r="AI813" s="2">
        <v>0</v>
      </c>
      <c r="AJ813" s="2">
        <v>0</v>
      </c>
      <c r="AK813" s="4">
        <v>110846.6</v>
      </c>
      <c r="AL813" s="2">
        <v>0</v>
      </c>
      <c r="AM813" s="2">
        <v>0</v>
      </c>
      <c r="AN813" s="3">
        <f t="shared" si="52"/>
        <v>231769.87999999998</v>
      </c>
      <c r="AO813">
        <f t="shared" si="53"/>
        <v>222826.52000000002</v>
      </c>
      <c r="AP813">
        <f t="shared" si="54"/>
        <v>110846.6</v>
      </c>
      <c r="AQ813" s="3">
        <f t="shared" si="51"/>
        <v>565443</v>
      </c>
    </row>
    <row r="814" spans="1:43" x14ac:dyDescent="0.25">
      <c r="A814" s="2">
        <v>14</v>
      </c>
      <c r="B814" s="2">
        <v>2019</v>
      </c>
      <c r="C814" s="2">
        <v>8</v>
      </c>
      <c r="D814" s="4">
        <v>58462.66</v>
      </c>
      <c r="E814" s="4">
        <v>95162.15</v>
      </c>
      <c r="F814" s="4">
        <v>72657.679999999993</v>
      </c>
      <c r="G814" s="2">
        <v>743.48</v>
      </c>
      <c r="H814" s="2">
        <v>731.04</v>
      </c>
      <c r="I814" s="2">
        <v>144.25</v>
      </c>
      <c r="J814" s="2">
        <v>0</v>
      </c>
      <c r="K814" s="4">
        <v>1744.22</v>
      </c>
      <c r="L814" s="4">
        <v>1825.7</v>
      </c>
      <c r="M814" s="2">
        <v>0</v>
      </c>
      <c r="N814" s="2">
        <v>0</v>
      </c>
      <c r="O814" s="4">
        <v>3359.26</v>
      </c>
      <c r="P814" s="4">
        <v>16051.01</v>
      </c>
      <c r="Q814" s="4">
        <v>11870.02</v>
      </c>
      <c r="R814" s="4">
        <v>1910.23</v>
      </c>
      <c r="S814" s="2">
        <v>0</v>
      </c>
      <c r="T814" s="2">
        <v>0</v>
      </c>
      <c r="U814" s="2">
        <v>0</v>
      </c>
      <c r="V814" s="2">
        <v>74.05</v>
      </c>
      <c r="W814" s="2">
        <v>0</v>
      </c>
      <c r="X814" s="2">
        <v>319.22000000000003</v>
      </c>
      <c r="Y814" s="4">
        <v>11799.73</v>
      </c>
      <c r="Z814" s="4">
        <v>50729.58</v>
      </c>
      <c r="AA814" s="4">
        <v>53232.7</v>
      </c>
      <c r="AB814" s="4">
        <v>31479.83</v>
      </c>
      <c r="AC814" s="4">
        <v>34421.65</v>
      </c>
      <c r="AD814" s="4">
        <v>14739.7</v>
      </c>
      <c r="AE814" s="2">
        <v>0</v>
      </c>
      <c r="AF814" s="2">
        <v>0</v>
      </c>
      <c r="AG814" s="2">
        <v>0</v>
      </c>
      <c r="AH814" s="2">
        <v>0</v>
      </c>
      <c r="AI814" s="2">
        <v>0</v>
      </c>
      <c r="AJ814" s="2">
        <v>0</v>
      </c>
      <c r="AK814" s="4">
        <v>111643.7</v>
      </c>
      <c r="AL814" s="2">
        <v>0</v>
      </c>
      <c r="AM814" s="2">
        <v>0</v>
      </c>
      <c r="AN814" s="3">
        <f t="shared" si="52"/>
        <v>231471.18000000002</v>
      </c>
      <c r="AO814">
        <f t="shared" si="53"/>
        <v>229986.98</v>
      </c>
      <c r="AP814">
        <f t="shared" si="54"/>
        <v>111643.7</v>
      </c>
      <c r="AQ814" s="3">
        <f t="shared" si="51"/>
        <v>573101.86</v>
      </c>
    </row>
    <row r="815" spans="1:43" x14ac:dyDescent="0.25">
      <c r="A815" s="2">
        <v>14</v>
      </c>
      <c r="B815" s="2">
        <v>2019</v>
      </c>
      <c r="C815" s="2">
        <v>9</v>
      </c>
      <c r="D815" s="4">
        <v>59066.87</v>
      </c>
      <c r="E815" s="4">
        <v>96906.22</v>
      </c>
      <c r="F815" s="4">
        <v>74265.789999999994</v>
      </c>
      <c r="G815" s="2">
        <v>800.01</v>
      </c>
      <c r="H815" s="2">
        <v>777.1</v>
      </c>
      <c r="I815" s="2">
        <v>144.49</v>
      </c>
      <c r="J815" s="2">
        <v>0</v>
      </c>
      <c r="K815" s="4">
        <v>1620.24</v>
      </c>
      <c r="L815" s="4">
        <v>1819.6</v>
      </c>
      <c r="M815" s="2">
        <v>0</v>
      </c>
      <c r="N815" s="2">
        <v>0</v>
      </c>
      <c r="O815" s="4">
        <v>3379.21</v>
      </c>
      <c r="P815" s="4">
        <v>16597.02</v>
      </c>
      <c r="Q815" s="4">
        <v>12500.06</v>
      </c>
      <c r="R815" s="4">
        <v>2448.25</v>
      </c>
      <c r="S815" s="2">
        <v>0</v>
      </c>
      <c r="T815" s="2">
        <v>0</v>
      </c>
      <c r="U815" s="2">
        <v>0</v>
      </c>
      <c r="V815" s="2">
        <v>87.03</v>
      </c>
      <c r="W815" s="2">
        <v>0</v>
      </c>
      <c r="X815" s="2">
        <v>324.63</v>
      </c>
      <c r="Y815" s="4">
        <v>11817.55</v>
      </c>
      <c r="Z815" s="4">
        <v>53119.31</v>
      </c>
      <c r="AA815" s="4">
        <v>54617.32</v>
      </c>
      <c r="AB815" s="4">
        <v>33391.56</v>
      </c>
      <c r="AC815" s="4">
        <v>46008.33</v>
      </c>
      <c r="AD815" s="4">
        <v>15461.12</v>
      </c>
      <c r="AE815" s="2">
        <v>0</v>
      </c>
      <c r="AF815" s="2">
        <v>0</v>
      </c>
      <c r="AG815" s="2">
        <v>0</v>
      </c>
      <c r="AH815" s="2">
        <v>0</v>
      </c>
      <c r="AI815" s="2">
        <v>0</v>
      </c>
      <c r="AJ815" s="2">
        <v>0</v>
      </c>
      <c r="AK815" s="4">
        <v>98847.48</v>
      </c>
      <c r="AL815" s="2">
        <v>0</v>
      </c>
      <c r="AM815" s="2">
        <v>0</v>
      </c>
      <c r="AN815" s="3">
        <f t="shared" si="52"/>
        <v>235400.32000000001</v>
      </c>
      <c r="AO815">
        <f t="shared" si="53"/>
        <v>249751.39</v>
      </c>
      <c r="AP815">
        <f t="shared" si="54"/>
        <v>98847.48</v>
      </c>
      <c r="AQ815" s="3">
        <f t="shared" si="51"/>
        <v>583999.19000000006</v>
      </c>
    </row>
    <row r="816" spans="1:43" x14ac:dyDescent="0.25">
      <c r="A816" s="2">
        <v>14</v>
      </c>
      <c r="B816" s="2">
        <v>2019</v>
      </c>
      <c r="C816" s="2">
        <v>10</v>
      </c>
      <c r="D816" s="4">
        <v>58292.68</v>
      </c>
      <c r="E816" s="4">
        <v>94410.65</v>
      </c>
      <c r="F816" s="4">
        <v>71863.61</v>
      </c>
      <c r="G816" s="4">
        <v>1008.06</v>
      </c>
      <c r="H816" s="2">
        <v>636.04999999999995</v>
      </c>
      <c r="I816" s="2">
        <v>144.49</v>
      </c>
      <c r="J816" s="2">
        <v>0</v>
      </c>
      <c r="K816" s="4">
        <v>1627.73</v>
      </c>
      <c r="L816" s="4">
        <v>1800.65</v>
      </c>
      <c r="M816" s="2">
        <v>0</v>
      </c>
      <c r="N816" s="2">
        <v>0</v>
      </c>
      <c r="O816" s="4">
        <v>3556.35</v>
      </c>
      <c r="P816" s="4">
        <v>16101.68</v>
      </c>
      <c r="Q816" s="4">
        <v>12685.81</v>
      </c>
      <c r="R816" s="4">
        <v>2781.88</v>
      </c>
      <c r="S816" s="2">
        <v>0</v>
      </c>
      <c r="T816" s="2">
        <v>0</v>
      </c>
      <c r="U816" s="2">
        <v>0</v>
      </c>
      <c r="V816" s="2">
        <v>74.23</v>
      </c>
      <c r="W816" s="2">
        <v>0</v>
      </c>
      <c r="X816" s="2">
        <v>314.07</v>
      </c>
      <c r="Y816" s="4">
        <v>11504.85</v>
      </c>
      <c r="Z816" s="4">
        <v>46974.82</v>
      </c>
      <c r="AA816" s="4">
        <v>55939.97</v>
      </c>
      <c r="AB816" s="4">
        <v>36529.629999999997</v>
      </c>
      <c r="AC816" s="4">
        <v>15676.35</v>
      </c>
      <c r="AD816" s="4">
        <v>13777.47</v>
      </c>
      <c r="AE816" s="2">
        <v>0</v>
      </c>
      <c r="AF816" s="2">
        <v>0</v>
      </c>
      <c r="AG816" s="2">
        <v>0</v>
      </c>
      <c r="AH816" s="2">
        <v>0</v>
      </c>
      <c r="AI816" s="2">
        <v>0</v>
      </c>
      <c r="AJ816" s="2">
        <v>0</v>
      </c>
      <c r="AK816" s="4">
        <v>99931.18</v>
      </c>
      <c r="AL816" s="2">
        <v>0</v>
      </c>
      <c r="AM816" s="2">
        <v>0</v>
      </c>
      <c r="AN816" s="3">
        <f t="shared" si="52"/>
        <v>229783.91999999998</v>
      </c>
      <c r="AO816">
        <f t="shared" si="53"/>
        <v>215917.11000000002</v>
      </c>
      <c r="AP816">
        <f t="shared" si="54"/>
        <v>99931.18</v>
      </c>
      <c r="AQ816" s="3">
        <f t="shared" si="51"/>
        <v>545632.21</v>
      </c>
    </row>
    <row r="817" spans="1:43" x14ac:dyDescent="0.25">
      <c r="A817" s="2">
        <v>14</v>
      </c>
      <c r="B817" s="2">
        <v>2019</v>
      </c>
      <c r="C817" s="2">
        <v>11</v>
      </c>
      <c r="D817" s="4">
        <v>59960.61</v>
      </c>
      <c r="E817" s="4">
        <v>99611.46</v>
      </c>
      <c r="F817" s="4">
        <v>79287.850000000006</v>
      </c>
      <c r="G817" s="2">
        <v>947.72</v>
      </c>
      <c r="H817" s="4">
        <v>1044.1199999999999</v>
      </c>
      <c r="I817" s="2">
        <v>145.24</v>
      </c>
      <c r="J817" s="2">
        <v>0</v>
      </c>
      <c r="K817" s="4">
        <v>4053.62</v>
      </c>
      <c r="L817" s="4">
        <v>4285.74</v>
      </c>
      <c r="M817" s="2">
        <v>0</v>
      </c>
      <c r="N817" s="2">
        <v>0</v>
      </c>
      <c r="O817" s="4">
        <v>3326</v>
      </c>
      <c r="P817" s="4">
        <v>16945.400000000001</v>
      </c>
      <c r="Q817" s="4">
        <v>14474.02</v>
      </c>
      <c r="R817" s="4">
        <v>2747.58</v>
      </c>
      <c r="S817" s="2">
        <v>0</v>
      </c>
      <c r="T817" s="2">
        <v>0</v>
      </c>
      <c r="U817" s="2">
        <v>0</v>
      </c>
      <c r="V817" s="2">
        <v>72.08</v>
      </c>
      <c r="W817" s="2">
        <v>0</v>
      </c>
      <c r="X817" s="2">
        <v>349.27</v>
      </c>
      <c r="Y817" s="4">
        <v>13948.43</v>
      </c>
      <c r="Z817" s="4">
        <v>54975.57</v>
      </c>
      <c r="AA817" s="4">
        <v>65716.83</v>
      </c>
      <c r="AB817" s="4">
        <v>31203.58</v>
      </c>
      <c r="AC817" s="4">
        <v>33952.61</v>
      </c>
      <c r="AD817" s="4">
        <v>15052.92</v>
      </c>
      <c r="AE817" s="2">
        <v>0</v>
      </c>
      <c r="AF817" s="2">
        <v>0</v>
      </c>
      <c r="AG817" s="2">
        <v>0</v>
      </c>
      <c r="AH817" s="2">
        <v>0</v>
      </c>
      <c r="AI817" s="2">
        <v>0</v>
      </c>
      <c r="AJ817" s="2">
        <v>0</v>
      </c>
      <c r="AK817" s="4">
        <v>117588.39</v>
      </c>
      <c r="AL817" s="2">
        <v>0</v>
      </c>
      <c r="AM817" s="2">
        <v>0</v>
      </c>
      <c r="AN817" s="3">
        <f t="shared" si="52"/>
        <v>249336.36</v>
      </c>
      <c r="AO817">
        <f t="shared" si="53"/>
        <v>252764.29</v>
      </c>
      <c r="AP817">
        <f t="shared" si="54"/>
        <v>117588.39</v>
      </c>
      <c r="AQ817" s="3">
        <f t="shared" si="51"/>
        <v>619689.04</v>
      </c>
    </row>
    <row r="818" spans="1:43" x14ac:dyDescent="0.25">
      <c r="A818" s="2">
        <v>14</v>
      </c>
      <c r="B818" s="2">
        <v>2019</v>
      </c>
      <c r="C818" s="2">
        <v>12</v>
      </c>
      <c r="D818" s="4">
        <v>63656.42</v>
      </c>
      <c r="E818" s="4">
        <v>109692.88</v>
      </c>
      <c r="F818" s="4">
        <v>93133.68</v>
      </c>
      <c r="G818" s="2">
        <v>834.23</v>
      </c>
      <c r="H818" s="4">
        <v>1568.12</v>
      </c>
      <c r="I818" s="2">
        <v>252.49</v>
      </c>
      <c r="J818" s="2">
        <v>0</v>
      </c>
      <c r="K818" s="4">
        <v>6386.13</v>
      </c>
      <c r="L818" s="4">
        <v>8633.9</v>
      </c>
      <c r="M818" s="2">
        <v>0</v>
      </c>
      <c r="N818" s="2">
        <v>0</v>
      </c>
      <c r="O818" s="4">
        <v>3469.58</v>
      </c>
      <c r="P818" s="4">
        <v>20191.82</v>
      </c>
      <c r="Q818" s="4">
        <v>16313.45</v>
      </c>
      <c r="R818" s="4">
        <v>3509.86</v>
      </c>
      <c r="S818" s="2">
        <v>74.38</v>
      </c>
      <c r="T818" s="2">
        <v>0</v>
      </c>
      <c r="U818" s="2">
        <v>0</v>
      </c>
      <c r="V818" s="2">
        <v>80.55</v>
      </c>
      <c r="W818" s="2">
        <v>0</v>
      </c>
      <c r="X818" s="2">
        <v>380.38</v>
      </c>
      <c r="Y818" s="4">
        <v>16880.48</v>
      </c>
      <c r="Z818" s="4">
        <v>64557.77</v>
      </c>
      <c r="AA818" s="4">
        <v>83372.12</v>
      </c>
      <c r="AB818" s="4">
        <v>36278.79</v>
      </c>
      <c r="AC818" s="4">
        <v>32161.38</v>
      </c>
      <c r="AD818" s="4">
        <v>14933.94</v>
      </c>
      <c r="AE818" s="2">
        <v>0</v>
      </c>
      <c r="AF818" s="2">
        <v>0</v>
      </c>
      <c r="AG818" s="2">
        <v>0</v>
      </c>
      <c r="AH818" s="2">
        <v>0</v>
      </c>
      <c r="AI818" s="2">
        <v>0</v>
      </c>
      <c r="AJ818" s="2">
        <v>0</v>
      </c>
      <c r="AK818" s="4">
        <v>71560.19</v>
      </c>
      <c r="AL818" s="2">
        <v>0</v>
      </c>
      <c r="AM818" s="2">
        <v>0</v>
      </c>
      <c r="AN818" s="3">
        <f t="shared" si="52"/>
        <v>284157.84999999998</v>
      </c>
      <c r="AO818">
        <f t="shared" si="53"/>
        <v>292204.5</v>
      </c>
      <c r="AP818">
        <f t="shared" si="54"/>
        <v>71560.19</v>
      </c>
      <c r="AQ818" s="3">
        <f t="shared" si="51"/>
        <v>647922.54</v>
      </c>
    </row>
    <row r="819" spans="1:43" x14ac:dyDescent="0.25">
      <c r="A819" s="2">
        <v>15</v>
      </c>
      <c r="B819" s="2">
        <v>2019</v>
      </c>
      <c r="C819" s="2">
        <v>1</v>
      </c>
      <c r="D819" s="4">
        <v>86958.85</v>
      </c>
      <c r="E819" s="4">
        <v>528732.09</v>
      </c>
      <c r="F819" s="4">
        <v>371040.19</v>
      </c>
      <c r="G819" s="2">
        <v>804.8</v>
      </c>
      <c r="H819" s="4">
        <v>2223.21</v>
      </c>
      <c r="I819" s="2">
        <v>0</v>
      </c>
      <c r="J819" s="4">
        <v>-1050.4000000000001</v>
      </c>
      <c r="K819" s="4">
        <v>1338.92</v>
      </c>
      <c r="L819" s="4">
        <v>6154.51</v>
      </c>
      <c r="M819" s="2">
        <v>0</v>
      </c>
      <c r="N819" s="2">
        <v>77.209999999999994</v>
      </c>
      <c r="O819" s="4">
        <v>2163.27</v>
      </c>
      <c r="P819" s="4">
        <v>17353.23</v>
      </c>
      <c r="Q819" s="4">
        <v>11107.99</v>
      </c>
      <c r="R819" s="4">
        <v>6060.33</v>
      </c>
      <c r="S819" s="4">
        <v>4287.6000000000004</v>
      </c>
      <c r="T819" s="2">
        <v>0</v>
      </c>
      <c r="U819" s="2">
        <v>0</v>
      </c>
      <c r="V819" s="2">
        <v>178.14</v>
      </c>
      <c r="W819" s="2">
        <v>0</v>
      </c>
      <c r="X819" s="2">
        <v>536.39</v>
      </c>
      <c r="Y819" s="4">
        <v>12455.59</v>
      </c>
      <c r="Z819" s="4">
        <v>106918.08</v>
      </c>
      <c r="AA819" s="4">
        <v>114360.45</v>
      </c>
      <c r="AB819" s="4">
        <v>47395.34</v>
      </c>
      <c r="AC819" s="4">
        <v>41655.81</v>
      </c>
      <c r="AD819" s="4">
        <v>44453.56</v>
      </c>
      <c r="AE819" s="2">
        <v>0</v>
      </c>
      <c r="AF819" s="4">
        <v>23760.83</v>
      </c>
      <c r="AG819" s="2">
        <v>0</v>
      </c>
      <c r="AH819" s="2">
        <v>0</v>
      </c>
      <c r="AI819" s="2">
        <v>0</v>
      </c>
      <c r="AJ819" s="2">
        <v>0</v>
      </c>
      <c r="AK819" s="2">
        <v>0</v>
      </c>
      <c r="AL819" s="4">
        <v>6239.6</v>
      </c>
      <c r="AM819" s="2">
        <v>0</v>
      </c>
      <c r="AN819" s="3">
        <f t="shared" si="52"/>
        <v>996202.16999999993</v>
      </c>
      <c r="AO819">
        <f t="shared" si="53"/>
        <v>409002.99</v>
      </c>
      <c r="AP819">
        <f t="shared" si="54"/>
        <v>30000.43</v>
      </c>
      <c r="AQ819" s="3">
        <f t="shared" si="51"/>
        <v>1435205.5899999999</v>
      </c>
    </row>
    <row r="820" spans="1:43" x14ac:dyDescent="0.25">
      <c r="A820" s="2">
        <v>15</v>
      </c>
      <c r="B820" s="2">
        <v>2019</v>
      </c>
      <c r="C820" s="2">
        <v>2</v>
      </c>
      <c r="D820" s="4">
        <v>89830.78</v>
      </c>
      <c r="E820" s="4">
        <v>541313.78</v>
      </c>
      <c r="F820" s="4">
        <v>383648.3</v>
      </c>
      <c r="G820" s="2">
        <v>841.01</v>
      </c>
      <c r="H820" s="4">
        <v>1950.85</v>
      </c>
      <c r="I820" s="2">
        <v>0</v>
      </c>
      <c r="J820" s="2">
        <v>0</v>
      </c>
      <c r="K820" s="4">
        <v>1132.0999999999999</v>
      </c>
      <c r="L820" s="4">
        <v>5765.86</v>
      </c>
      <c r="M820" s="2">
        <v>0</v>
      </c>
      <c r="N820" s="2">
        <v>75.2</v>
      </c>
      <c r="O820" s="4">
        <v>2152.39</v>
      </c>
      <c r="P820" s="4">
        <v>19552.23</v>
      </c>
      <c r="Q820" s="4">
        <v>11264.17</v>
      </c>
      <c r="R820" s="4">
        <v>6498.65</v>
      </c>
      <c r="S820" s="4">
        <v>4511.8500000000004</v>
      </c>
      <c r="T820" s="2">
        <v>0</v>
      </c>
      <c r="U820" s="2">
        <v>945.85</v>
      </c>
      <c r="V820" s="2">
        <v>215.6</v>
      </c>
      <c r="W820" s="2">
        <v>0</v>
      </c>
      <c r="X820" s="2">
        <v>527.17999999999995</v>
      </c>
      <c r="Y820" s="4">
        <v>12828.84</v>
      </c>
      <c r="Z820" s="4">
        <v>104958.48</v>
      </c>
      <c r="AA820" s="4">
        <v>107070.33</v>
      </c>
      <c r="AB820" s="4">
        <v>42457.3</v>
      </c>
      <c r="AC820" s="4">
        <v>31371.55</v>
      </c>
      <c r="AD820" s="4">
        <v>38038.559999999998</v>
      </c>
      <c r="AE820" s="2">
        <v>0</v>
      </c>
      <c r="AF820" s="4">
        <v>16896.71</v>
      </c>
      <c r="AG820" s="2">
        <v>0</v>
      </c>
      <c r="AH820" s="2">
        <v>0</v>
      </c>
      <c r="AI820" s="2">
        <v>0</v>
      </c>
      <c r="AJ820" s="2">
        <v>0</v>
      </c>
      <c r="AK820" s="2">
        <v>0</v>
      </c>
      <c r="AL820" s="4">
        <v>6102.51</v>
      </c>
      <c r="AM820" s="2">
        <v>0</v>
      </c>
      <c r="AN820" s="3">
        <f t="shared" si="52"/>
        <v>1024482.68</v>
      </c>
      <c r="AO820">
        <f t="shared" si="53"/>
        <v>382468.18</v>
      </c>
      <c r="AP820">
        <f t="shared" si="54"/>
        <v>22999.22</v>
      </c>
      <c r="AQ820" s="3">
        <f t="shared" si="51"/>
        <v>1429950.08</v>
      </c>
    </row>
    <row r="821" spans="1:43" x14ac:dyDescent="0.25">
      <c r="A821" s="2">
        <v>15</v>
      </c>
      <c r="B821" s="2">
        <v>2019</v>
      </c>
      <c r="C821" s="2">
        <v>3</v>
      </c>
      <c r="D821" s="4">
        <v>81125.61</v>
      </c>
      <c r="E821" s="4">
        <v>443160.52</v>
      </c>
      <c r="F821" s="4">
        <v>301166.77</v>
      </c>
      <c r="G821" s="2">
        <v>782.8</v>
      </c>
      <c r="H821" s="4">
        <v>1796.86</v>
      </c>
      <c r="I821" s="2">
        <v>0</v>
      </c>
      <c r="J821" s="2">
        <v>0</v>
      </c>
      <c r="K821" s="2">
        <v>838.09</v>
      </c>
      <c r="L821" s="4">
        <v>3941.51</v>
      </c>
      <c r="M821" s="2">
        <v>0</v>
      </c>
      <c r="N821" s="2">
        <v>68.03</v>
      </c>
      <c r="O821" s="4">
        <v>2134.4299999999998</v>
      </c>
      <c r="P821" s="4">
        <v>15322.36</v>
      </c>
      <c r="Q821" s="4">
        <v>9475.0300000000007</v>
      </c>
      <c r="R821" s="4">
        <v>6095.96</v>
      </c>
      <c r="S821" s="4">
        <v>3722.77</v>
      </c>
      <c r="T821" s="2">
        <v>0</v>
      </c>
      <c r="U821" s="2">
        <v>0</v>
      </c>
      <c r="V821" s="2">
        <v>293.83</v>
      </c>
      <c r="W821" s="2">
        <v>0</v>
      </c>
      <c r="X821" s="2">
        <v>529.79</v>
      </c>
      <c r="Y821" s="4">
        <v>9905.52</v>
      </c>
      <c r="Z821" s="4">
        <v>87828.45</v>
      </c>
      <c r="AA821" s="4">
        <v>93794.89</v>
      </c>
      <c r="AB821" s="4">
        <v>42295.17</v>
      </c>
      <c r="AC821" s="4">
        <v>42979.73</v>
      </c>
      <c r="AD821" s="4">
        <v>38429.480000000003</v>
      </c>
      <c r="AE821" s="2">
        <v>0</v>
      </c>
      <c r="AF821" s="4">
        <v>16958.03</v>
      </c>
      <c r="AG821" s="2">
        <v>0</v>
      </c>
      <c r="AH821" s="2">
        <v>0</v>
      </c>
      <c r="AI821" s="2">
        <v>0</v>
      </c>
      <c r="AJ821" s="2">
        <v>0</v>
      </c>
      <c r="AK821" s="2">
        <v>0</v>
      </c>
      <c r="AL821" s="4">
        <v>2120.35</v>
      </c>
      <c r="AM821" s="2">
        <v>0</v>
      </c>
      <c r="AN821" s="3">
        <f t="shared" si="52"/>
        <v>832812.16</v>
      </c>
      <c r="AO821">
        <f t="shared" si="53"/>
        <v>352875.43999999994</v>
      </c>
      <c r="AP821">
        <f t="shared" si="54"/>
        <v>19078.379999999997</v>
      </c>
      <c r="AQ821" s="3">
        <f t="shared" si="51"/>
        <v>1204765.98</v>
      </c>
    </row>
    <row r="822" spans="1:43" x14ac:dyDescent="0.25">
      <c r="A822" s="2">
        <v>15</v>
      </c>
      <c r="B822" s="2">
        <v>2019</v>
      </c>
      <c r="C822" s="2">
        <v>4</v>
      </c>
      <c r="D822" s="4">
        <v>79635.98</v>
      </c>
      <c r="E822" s="4">
        <v>424624.95</v>
      </c>
      <c r="F822" s="4">
        <v>290071.93</v>
      </c>
      <c r="G822" s="2">
        <v>780.15</v>
      </c>
      <c r="H822" s="4">
        <v>1765.67</v>
      </c>
      <c r="I822" s="2">
        <v>0</v>
      </c>
      <c r="J822" s="2">
        <v>0</v>
      </c>
      <c r="K822" s="2">
        <v>702.35</v>
      </c>
      <c r="L822" s="4">
        <v>3468.87</v>
      </c>
      <c r="M822" s="2">
        <v>0</v>
      </c>
      <c r="N822" s="2">
        <v>70.180000000000007</v>
      </c>
      <c r="O822" s="4">
        <v>2344.63</v>
      </c>
      <c r="P822" s="4">
        <v>14571.64</v>
      </c>
      <c r="Q822" s="4">
        <v>9601.5499999999993</v>
      </c>
      <c r="R822" s="4">
        <v>6052.63</v>
      </c>
      <c r="S822" s="4">
        <v>4721.2</v>
      </c>
      <c r="T822" s="2">
        <v>49.41</v>
      </c>
      <c r="U822" s="2">
        <v>0</v>
      </c>
      <c r="V822" s="2">
        <v>288.02</v>
      </c>
      <c r="W822" s="2">
        <v>0</v>
      </c>
      <c r="X822" s="2">
        <v>527.53</v>
      </c>
      <c r="Y822" s="4">
        <v>9275.1200000000008</v>
      </c>
      <c r="Z822" s="4">
        <v>83705.69</v>
      </c>
      <c r="AA822" s="4">
        <v>87878.67</v>
      </c>
      <c r="AB822" s="4">
        <v>41105.31</v>
      </c>
      <c r="AC822" s="4">
        <v>36549.42</v>
      </c>
      <c r="AD822" s="4">
        <v>36421.19</v>
      </c>
      <c r="AE822" s="2">
        <v>0</v>
      </c>
      <c r="AF822" s="4">
        <v>16762.09</v>
      </c>
      <c r="AG822" s="2">
        <v>0</v>
      </c>
      <c r="AH822" s="2">
        <v>0</v>
      </c>
      <c r="AI822" s="2">
        <v>0</v>
      </c>
      <c r="AJ822" s="2">
        <v>0</v>
      </c>
      <c r="AK822" s="2">
        <v>0</v>
      </c>
      <c r="AL822" s="4">
        <v>2033.27</v>
      </c>
      <c r="AM822" s="2">
        <v>0</v>
      </c>
      <c r="AN822" s="3">
        <f t="shared" si="52"/>
        <v>801049.9</v>
      </c>
      <c r="AO822">
        <f t="shared" si="53"/>
        <v>333162.19</v>
      </c>
      <c r="AP822">
        <f t="shared" si="54"/>
        <v>18795.36</v>
      </c>
      <c r="AQ822" s="3">
        <f t="shared" si="51"/>
        <v>1153007.4500000002</v>
      </c>
    </row>
    <row r="823" spans="1:43" x14ac:dyDescent="0.25">
      <c r="A823" s="2">
        <v>15</v>
      </c>
      <c r="B823" s="2">
        <v>2019</v>
      </c>
      <c r="C823" s="2">
        <v>5</v>
      </c>
      <c r="D823" s="4">
        <v>76455.55</v>
      </c>
      <c r="E823" s="4">
        <v>402634.42</v>
      </c>
      <c r="F823" s="4">
        <v>268863.78000000003</v>
      </c>
      <c r="G823" s="2">
        <v>781.19</v>
      </c>
      <c r="H823" s="4">
        <v>1415.58</v>
      </c>
      <c r="I823" s="2">
        <v>0</v>
      </c>
      <c r="J823" s="2">
        <v>0</v>
      </c>
      <c r="K823" s="2">
        <v>480.4</v>
      </c>
      <c r="L823" s="4">
        <v>2249.66</v>
      </c>
      <c r="M823" s="2">
        <v>0</v>
      </c>
      <c r="N823" s="2">
        <v>74.84</v>
      </c>
      <c r="O823" s="4">
        <v>2149.2399999999998</v>
      </c>
      <c r="P823" s="4">
        <v>14010.23</v>
      </c>
      <c r="Q823" s="4">
        <v>8749.41</v>
      </c>
      <c r="R823" s="4">
        <v>4799.91</v>
      </c>
      <c r="S823" s="4">
        <v>3827.8</v>
      </c>
      <c r="T823" s="2">
        <v>0</v>
      </c>
      <c r="U823" s="2">
        <v>0</v>
      </c>
      <c r="V823" s="2">
        <v>315.26</v>
      </c>
      <c r="W823" s="2">
        <v>0</v>
      </c>
      <c r="X823" s="2">
        <v>526.99</v>
      </c>
      <c r="Y823" s="4">
        <v>8883.66</v>
      </c>
      <c r="Z823" s="4">
        <v>72839.7</v>
      </c>
      <c r="AA823" s="4">
        <v>81292.86</v>
      </c>
      <c r="AB823" s="4">
        <v>40130.06</v>
      </c>
      <c r="AC823" s="4">
        <v>35770.18</v>
      </c>
      <c r="AD823" s="4">
        <v>34192.22</v>
      </c>
      <c r="AE823" s="2">
        <v>0</v>
      </c>
      <c r="AF823" s="4">
        <v>17477.07</v>
      </c>
      <c r="AG823" s="2">
        <v>0</v>
      </c>
      <c r="AH823" s="2">
        <v>0</v>
      </c>
      <c r="AI823" s="2">
        <v>0</v>
      </c>
      <c r="AJ823" s="2">
        <v>0</v>
      </c>
      <c r="AK823" s="2">
        <v>0</v>
      </c>
      <c r="AL823" s="4">
        <v>1398.6</v>
      </c>
      <c r="AM823" s="2">
        <v>0</v>
      </c>
      <c r="AN823" s="3">
        <f t="shared" si="52"/>
        <v>752880.58</v>
      </c>
      <c r="AO823">
        <f t="shared" si="53"/>
        <v>307562.36</v>
      </c>
      <c r="AP823">
        <f t="shared" si="54"/>
        <v>18875.669999999998</v>
      </c>
      <c r="AQ823" s="3">
        <f t="shared" si="51"/>
        <v>1079318.6099999999</v>
      </c>
    </row>
    <row r="824" spans="1:43" x14ac:dyDescent="0.25">
      <c r="A824" s="2">
        <v>15</v>
      </c>
      <c r="B824" s="2">
        <v>2019</v>
      </c>
      <c r="C824" s="2">
        <v>6</v>
      </c>
      <c r="D824" s="4">
        <v>74608.850000000006</v>
      </c>
      <c r="E824" s="4">
        <v>391308.04</v>
      </c>
      <c r="F824" s="4">
        <v>257096.47</v>
      </c>
      <c r="G824" s="2">
        <v>779.41</v>
      </c>
      <c r="H824" s="4">
        <v>1167</v>
      </c>
      <c r="I824" s="2">
        <v>0</v>
      </c>
      <c r="J824" s="2">
        <v>0</v>
      </c>
      <c r="K824" s="2">
        <v>427.25</v>
      </c>
      <c r="L824" s="4">
        <v>1285.5</v>
      </c>
      <c r="M824" s="2">
        <v>0</v>
      </c>
      <c r="N824" s="2">
        <v>75.45</v>
      </c>
      <c r="O824" s="4">
        <v>2178.6999999999998</v>
      </c>
      <c r="P824" s="4">
        <v>13442.5</v>
      </c>
      <c r="Q824" s="4">
        <v>8035.84</v>
      </c>
      <c r="R824" s="4">
        <v>4444.8</v>
      </c>
      <c r="S824" s="4">
        <v>3549.43</v>
      </c>
      <c r="T824" s="2">
        <v>0</v>
      </c>
      <c r="U824" s="2">
        <v>0</v>
      </c>
      <c r="V824" s="2">
        <v>312.08999999999997</v>
      </c>
      <c r="W824" s="2">
        <v>0</v>
      </c>
      <c r="X824" s="2">
        <v>560.82000000000005</v>
      </c>
      <c r="Y824" s="4">
        <v>8192.18</v>
      </c>
      <c r="Z824" s="4">
        <v>64721.120000000003</v>
      </c>
      <c r="AA824" s="4">
        <v>73242.55</v>
      </c>
      <c r="AB824" s="4">
        <v>37624.79</v>
      </c>
      <c r="AC824" s="4">
        <v>42709.47</v>
      </c>
      <c r="AD824" s="4">
        <v>31735.97</v>
      </c>
      <c r="AE824" s="2">
        <v>0</v>
      </c>
      <c r="AF824" s="4">
        <v>15846.11</v>
      </c>
      <c r="AG824" s="2">
        <v>0</v>
      </c>
      <c r="AH824" s="2">
        <v>0</v>
      </c>
      <c r="AI824" s="2">
        <v>0</v>
      </c>
      <c r="AJ824" s="2">
        <v>0</v>
      </c>
      <c r="AK824" s="2">
        <v>0</v>
      </c>
      <c r="AL824" s="2">
        <v>807.37</v>
      </c>
      <c r="AM824" s="2">
        <v>0</v>
      </c>
      <c r="AN824" s="3">
        <f t="shared" si="52"/>
        <v>726672.52</v>
      </c>
      <c r="AO824">
        <f t="shared" si="53"/>
        <v>290825.70999999996</v>
      </c>
      <c r="AP824">
        <f t="shared" si="54"/>
        <v>16653.48</v>
      </c>
      <c r="AQ824" s="3">
        <f t="shared" si="51"/>
        <v>1034151.71</v>
      </c>
    </row>
    <row r="825" spans="1:43" x14ac:dyDescent="0.25">
      <c r="A825" s="2">
        <v>15</v>
      </c>
      <c r="B825" s="2">
        <v>2019</v>
      </c>
      <c r="C825" s="2">
        <v>7</v>
      </c>
      <c r="D825" s="4">
        <v>91048.74</v>
      </c>
      <c r="E825" s="4">
        <v>399786.79</v>
      </c>
      <c r="F825" s="4">
        <v>211674.33</v>
      </c>
      <c r="G825" s="2">
        <v>855.93</v>
      </c>
      <c r="H825" s="2">
        <v>922.4</v>
      </c>
      <c r="I825" s="2">
        <v>0</v>
      </c>
      <c r="J825" s="2">
        <v>0</v>
      </c>
      <c r="K825" s="2">
        <v>499.17</v>
      </c>
      <c r="L825" s="4">
        <v>1061.71</v>
      </c>
      <c r="M825" s="2">
        <v>0</v>
      </c>
      <c r="N825" s="2">
        <v>72.69</v>
      </c>
      <c r="O825" s="4">
        <v>2468.96</v>
      </c>
      <c r="P825" s="4">
        <v>13178.42</v>
      </c>
      <c r="Q825" s="4">
        <v>9018.5499999999993</v>
      </c>
      <c r="R825" s="4">
        <v>3116.29</v>
      </c>
      <c r="S825" s="4">
        <v>2988.13</v>
      </c>
      <c r="T825" s="2">
        <v>0</v>
      </c>
      <c r="U825" s="2">
        <v>0</v>
      </c>
      <c r="V825" s="2">
        <v>279.49</v>
      </c>
      <c r="W825" s="2">
        <v>0</v>
      </c>
      <c r="X825" s="2">
        <v>557.89</v>
      </c>
      <c r="Y825" s="4">
        <v>8126.35</v>
      </c>
      <c r="Z825" s="4">
        <v>59732.03</v>
      </c>
      <c r="AA825" s="4">
        <v>73907.850000000006</v>
      </c>
      <c r="AB825" s="4">
        <v>35438.17</v>
      </c>
      <c r="AC825" s="4">
        <v>42573.94</v>
      </c>
      <c r="AD825" s="4">
        <v>37780.519999999997</v>
      </c>
      <c r="AE825" s="2">
        <v>0</v>
      </c>
      <c r="AF825" s="4">
        <v>22148.36</v>
      </c>
      <c r="AG825" s="2">
        <v>0</v>
      </c>
      <c r="AH825" s="2">
        <v>0</v>
      </c>
      <c r="AI825" s="2">
        <v>0</v>
      </c>
      <c r="AJ825" s="2">
        <v>0</v>
      </c>
      <c r="AK825" s="2">
        <v>0</v>
      </c>
      <c r="AL825" s="2">
        <v>648.29999999999995</v>
      </c>
      <c r="AM825" s="2">
        <v>0</v>
      </c>
      <c r="AN825" s="3">
        <f t="shared" si="52"/>
        <v>705849.07000000007</v>
      </c>
      <c r="AO825">
        <f t="shared" si="53"/>
        <v>289239.28000000003</v>
      </c>
      <c r="AP825">
        <f t="shared" si="54"/>
        <v>22796.66</v>
      </c>
      <c r="AQ825" s="3">
        <f t="shared" si="51"/>
        <v>1017885.0100000001</v>
      </c>
    </row>
    <row r="826" spans="1:43" x14ac:dyDescent="0.25">
      <c r="A826" s="2">
        <v>15</v>
      </c>
      <c r="B826" s="2">
        <v>2019</v>
      </c>
      <c r="C826" s="2">
        <v>8</v>
      </c>
      <c r="D826" s="4">
        <v>90765.1</v>
      </c>
      <c r="E826" s="4">
        <v>398121.43</v>
      </c>
      <c r="F826" s="4">
        <v>211627.63</v>
      </c>
      <c r="G826" s="2">
        <v>760.4</v>
      </c>
      <c r="H826" s="2">
        <v>846.84</v>
      </c>
      <c r="I826" s="2">
        <v>0</v>
      </c>
      <c r="J826" s="2">
        <v>0</v>
      </c>
      <c r="K826" s="2">
        <v>519.82000000000005</v>
      </c>
      <c r="L826" s="4">
        <v>1086.3699999999999</v>
      </c>
      <c r="M826" s="2">
        <v>0</v>
      </c>
      <c r="N826" s="2">
        <v>75.31</v>
      </c>
      <c r="O826" s="4">
        <v>2310.87</v>
      </c>
      <c r="P826" s="4">
        <v>13000.58</v>
      </c>
      <c r="Q826" s="4">
        <v>8000.09</v>
      </c>
      <c r="R826" s="4">
        <v>3221.42</v>
      </c>
      <c r="S826" s="4">
        <v>2787.92</v>
      </c>
      <c r="T826" s="2">
        <v>0</v>
      </c>
      <c r="U826" s="2">
        <v>0</v>
      </c>
      <c r="V826" s="2">
        <v>183.25</v>
      </c>
      <c r="W826" s="2">
        <v>0</v>
      </c>
      <c r="X826" s="2">
        <v>590.48</v>
      </c>
      <c r="Y826" s="4">
        <v>50478.400000000001</v>
      </c>
      <c r="Z826" s="4">
        <v>60645.29</v>
      </c>
      <c r="AA826" s="4">
        <v>73018.38</v>
      </c>
      <c r="AB826" s="4">
        <v>35222.78</v>
      </c>
      <c r="AC826" s="4">
        <v>41513.040000000001</v>
      </c>
      <c r="AD826" s="4">
        <v>40833.9</v>
      </c>
      <c r="AE826" s="2">
        <v>0</v>
      </c>
      <c r="AF826" s="4">
        <v>19214.25</v>
      </c>
      <c r="AG826" s="2">
        <v>0</v>
      </c>
      <c r="AH826" s="4">
        <v>23567.3</v>
      </c>
      <c r="AI826" s="2">
        <v>0</v>
      </c>
      <c r="AJ826" s="2">
        <v>0</v>
      </c>
      <c r="AK826" s="2">
        <v>0</v>
      </c>
      <c r="AL826" s="2">
        <v>632.97</v>
      </c>
      <c r="AM826" s="2">
        <v>0</v>
      </c>
      <c r="AN826" s="3">
        <f t="shared" si="52"/>
        <v>703727.59</v>
      </c>
      <c r="AO826">
        <f t="shared" si="53"/>
        <v>331881.71000000002</v>
      </c>
      <c r="AP826">
        <f t="shared" si="54"/>
        <v>43414.520000000004</v>
      </c>
      <c r="AQ826" s="3">
        <f t="shared" si="51"/>
        <v>1079023.82</v>
      </c>
    </row>
    <row r="827" spans="1:43" x14ac:dyDescent="0.25">
      <c r="A827" s="2">
        <v>15</v>
      </c>
      <c r="B827" s="2">
        <v>2019</v>
      </c>
      <c r="C827" s="2">
        <v>9</v>
      </c>
      <c r="D827" s="4">
        <v>91505.12</v>
      </c>
      <c r="E827" s="4">
        <v>402174.35</v>
      </c>
      <c r="F827" s="4">
        <v>214795.79</v>
      </c>
      <c r="G827" s="2">
        <v>817.43</v>
      </c>
      <c r="H827" s="4">
        <v>1006.98</v>
      </c>
      <c r="I827" s="2">
        <v>0</v>
      </c>
      <c r="J827" s="2">
        <v>0</v>
      </c>
      <c r="K827" s="2">
        <v>504.16</v>
      </c>
      <c r="L827" s="4">
        <v>1148.8399999999999</v>
      </c>
      <c r="M827" s="2">
        <v>0</v>
      </c>
      <c r="N827" s="2">
        <v>77.819999999999993</v>
      </c>
      <c r="O827" s="4">
        <v>2317.1799999999998</v>
      </c>
      <c r="P827" s="4">
        <v>13172.46</v>
      </c>
      <c r="Q827" s="4">
        <v>9068.69</v>
      </c>
      <c r="R827" s="4">
        <v>3885.28</v>
      </c>
      <c r="S827" s="2">
        <v>277.36</v>
      </c>
      <c r="T827" s="2">
        <v>0</v>
      </c>
      <c r="U827" s="2">
        <v>0</v>
      </c>
      <c r="V827" s="2">
        <v>195.42</v>
      </c>
      <c r="W827" s="2">
        <v>0</v>
      </c>
      <c r="X827" s="2">
        <v>595.37</v>
      </c>
      <c r="Y827" s="4">
        <v>-30594.06</v>
      </c>
      <c r="Z827" s="4">
        <v>64178.92</v>
      </c>
      <c r="AA827" s="4">
        <v>77211.61</v>
      </c>
      <c r="AB827" s="4">
        <v>40660.410000000003</v>
      </c>
      <c r="AC827" s="4">
        <v>43362.02</v>
      </c>
      <c r="AD827" s="4">
        <v>35843.839999999997</v>
      </c>
      <c r="AE827" s="2">
        <v>0</v>
      </c>
      <c r="AF827" s="4">
        <v>17247.849999999999</v>
      </c>
      <c r="AG827" s="2">
        <v>0</v>
      </c>
      <c r="AH827" s="4">
        <v>7803.77</v>
      </c>
      <c r="AI827" s="2">
        <v>0</v>
      </c>
      <c r="AJ827" s="2">
        <v>0</v>
      </c>
      <c r="AK827" s="2">
        <v>0</v>
      </c>
      <c r="AL827" s="2">
        <v>717.98</v>
      </c>
      <c r="AM827" s="2">
        <v>0</v>
      </c>
      <c r="AN827" s="3">
        <f t="shared" si="52"/>
        <v>711952.67</v>
      </c>
      <c r="AO827">
        <f t="shared" si="53"/>
        <v>260252.31999999998</v>
      </c>
      <c r="AP827">
        <f t="shared" si="54"/>
        <v>25769.599999999999</v>
      </c>
      <c r="AQ827" s="3">
        <f t="shared" si="51"/>
        <v>997974.59</v>
      </c>
    </row>
    <row r="828" spans="1:43" x14ac:dyDescent="0.25">
      <c r="A828" s="2">
        <v>15</v>
      </c>
      <c r="B828" s="2">
        <v>2019</v>
      </c>
      <c r="C828" s="2">
        <v>10</v>
      </c>
      <c r="D828" s="4">
        <v>91801.23</v>
      </c>
      <c r="E828" s="4">
        <v>401284.17</v>
      </c>
      <c r="F828" s="4">
        <v>217370.3</v>
      </c>
      <c r="G828" s="2">
        <v>817.43</v>
      </c>
      <c r="H828" s="4">
        <v>1013.34</v>
      </c>
      <c r="I828" s="2">
        <v>0</v>
      </c>
      <c r="J828" s="2">
        <v>0</v>
      </c>
      <c r="K828" s="2">
        <v>599.61</v>
      </c>
      <c r="L828" s="4">
        <v>1658.51</v>
      </c>
      <c r="M828" s="2">
        <v>0</v>
      </c>
      <c r="N828" s="2">
        <v>43.91</v>
      </c>
      <c r="O828" s="4">
        <v>2335.69</v>
      </c>
      <c r="P828" s="4">
        <v>12757.19</v>
      </c>
      <c r="Q828" s="4">
        <v>8307.0300000000007</v>
      </c>
      <c r="R828" s="4">
        <v>4078.75</v>
      </c>
      <c r="S828" s="2">
        <v>433.09</v>
      </c>
      <c r="T828" s="2">
        <v>0</v>
      </c>
      <c r="U828" s="2">
        <v>0</v>
      </c>
      <c r="V828" s="2">
        <v>162.26</v>
      </c>
      <c r="W828" s="2">
        <v>0</v>
      </c>
      <c r="X828" s="2">
        <v>596.72</v>
      </c>
      <c r="Y828" s="4">
        <v>9311.31</v>
      </c>
      <c r="Z828" s="4">
        <v>62595.17</v>
      </c>
      <c r="AA828" s="4">
        <v>74411.199999999997</v>
      </c>
      <c r="AB828" s="4">
        <v>38170.410000000003</v>
      </c>
      <c r="AC828" s="4">
        <v>39414.92</v>
      </c>
      <c r="AD828" s="4">
        <v>31454.95</v>
      </c>
      <c r="AE828" s="2">
        <v>0</v>
      </c>
      <c r="AF828" s="4">
        <v>16978.75</v>
      </c>
      <c r="AG828" s="2">
        <v>0</v>
      </c>
      <c r="AH828" s="4">
        <v>31317.79</v>
      </c>
      <c r="AI828" s="2">
        <v>0</v>
      </c>
      <c r="AJ828" s="2">
        <v>0</v>
      </c>
      <c r="AK828" s="2">
        <v>0</v>
      </c>
      <c r="AL828" s="2">
        <v>867.08</v>
      </c>
      <c r="AM828" s="2">
        <v>0</v>
      </c>
      <c r="AN828" s="3">
        <f t="shared" si="52"/>
        <v>714544.59</v>
      </c>
      <c r="AO828">
        <f t="shared" si="53"/>
        <v>284072.60000000003</v>
      </c>
      <c r="AP828">
        <f t="shared" si="54"/>
        <v>49163.62</v>
      </c>
      <c r="AQ828" s="3">
        <f t="shared" si="51"/>
        <v>1047780.8099999999</v>
      </c>
    </row>
    <row r="829" spans="1:43" x14ac:dyDescent="0.25">
      <c r="A829" s="2">
        <v>15</v>
      </c>
      <c r="B829" s="2">
        <v>2019</v>
      </c>
      <c r="C829" s="2">
        <v>11</v>
      </c>
      <c r="D829" s="4">
        <v>93353.83</v>
      </c>
      <c r="E829" s="4">
        <v>418239.34</v>
      </c>
      <c r="F829" s="4">
        <v>230653.53</v>
      </c>
      <c r="G829" s="2">
        <v>817.43</v>
      </c>
      <c r="H829" s="4">
        <v>1275.56</v>
      </c>
      <c r="I829" s="2">
        <v>0</v>
      </c>
      <c r="J829" s="2">
        <v>0</v>
      </c>
      <c r="K829" s="4">
        <v>1121.9100000000001</v>
      </c>
      <c r="L829" s="4">
        <v>2868.15</v>
      </c>
      <c r="M829" s="2">
        <v>0</v>
      </c>
      <c r="N829" s="2">
        <v>41.9</v>
      </c>
      <c r="O829" s="4">
        <v>2339.2600000000002</v>
      </c>
      <c r="P829" s="4">
        <v>13175.76</v>
      </c>
      <c r="Q829" s="4">
        <v>9124.57</v>
      </c>
      <c r="R829" s="4">
        <v>4681.1499999999996</v>
      </c>
      <c r="S829" s="2">
        <v>669.77</v>
      </c>
      <c r="T829" s="2">
        <v>0</v>
      </c>
      <c r="U829" s="2">
        <v>0</v>
      </c>
      <c r="V829" s="2">
        <v>202.44</v>
      </c>
      <c r="W829" s="2">
        <v>0</v>
      </c>
      <c r="X829" s="2">
        <v>595.02</v>
      </c>
      <c r="Y829" s="4">
        <v>10131.49</v>
      </c>
      <c r="Z829" s="4">
        <v>73590.289999999994</v>
      </c>
      <c r="AA829" s="4">
        <v>86280.74</v>
      </c>
      <c r="AB829" s="4">
        <v>41971.3</v>
      </c>
      <c r="AC829" s="4">
        <v>49100.06</v>
      </c>
      <c r="AD829" s="4">
        <v>33415.85</v>
      </c>
      <c r="AE829" s="2">
        <v>0</v>
      </c>
      <c r="AF829" s="4">
        <v>16233.34</v>
      </c>
      <c r="AG829" s="2">
        <v>0</v>
      </c>
      <c r="AH829" s="4">
        <v>41417.65</v>
      </c>
      <c r="AI829" s="2">
        <v>0</v>
      </c>
      <c r="AJ829" s="2">
        <v>0</v>
      </c>
      <c r="AK829" s="2">
        <v>0</v>
      </c>
      <c r="AL829" s="4">
        <v>1315.66</v>
      </c>
      <c r="AM829" s="2">
        <v>0</v>
      </c>
      <c r="AN829" s="3">
        <f t="shared" si="52"/>
        <v>748329.75000000023</v>
      </c>
      <c r="AO829">
        <f t="shared" si="53"/>
        <v>325319.59999999998</v>
      </c>
      <c r="AP829">
        <f t="shared" si="54"/>
        <v>58966.650000000009</v>
      </c>
      <c r="AQ829" s="3">
        <f t="shared" si="51"/>
        <v>1132616</v>
      </c>
    </row>
    <row r="830" spans="1:43" x14ac:dyDescent="0.25">
      <c r="A830" s="2">
        <v>15</v>
      </c>
      <c r="B830" s="2">
        <v>2019</v>
      </c>
      <c r="C830" s="2">
        <v>12</v>
      </c>
      <c r="D830" s="4">
        <v>99990.83</v>
      </c>
      <c r="E830" s="4">
        <v>485896.22</v>
      </c>
      <c r="F830" s="4">
        <v>288696.06</v>
      </c>
      <c r="G830" s="2">
        <v>843.06</v>
      </c>
      <c r="H830" s="4">
        <v>1616.89</v>
      </c>
      <c r="I830" s="2">
        <v>0</v>
      </c>
      <c r="J830" s="2">
        <v>0</v>
      </c>
      <c r="K830" s="4">
        <v>1899.21</v>
      </c>
      <c r="L830" s="4">
        <v>4798.8999999999996</v>
      </c>
      <c r="M830" s="2">
        <v>0</v>
      </c>
      <c r="N830" s="2">
        <v>39.39</v>
      </c>
      <c r="O830" s="4">
        <v>2336.1799999999998</v>
      </c>
      <c r="P830" s="4">
        <v>15422.54</v>
      </c>
      <c r="Q830" s="4">
        <v>11863.27</v>
      </c>
      <c r="R830" s="4">
        <v>6290.53</v>
      </c>
      <c r="S830" s="2">
        <v>812.95</v>
      </c>
      <c r="T830" s="2">
        <v>0</v>
      </c>
      <c r="U830" s="2">
        <v>0</v>
      </c>
      <c r="V830" s="2">
        <v>163.30000000000001</v>
      </c>
      <c r="W830" s="2">
        <v>0</v>
      </c>
      <c r="X830" s="2">
        <v>601.46</v>
      </c>
      <c r="Y830" s="4">
        <v>14222.53</v>
      </c>
      <c r="Z830" s="4">
        <v>97566.83</v>
      </c>
      <c r="AA830" s="4">
        <v>106242.28</v>
      </c>
      <c r="AB830" s="4">
        <v>43668.25</v>
      </c>
      <c r="AC830" s="4">
        <v>39704.68</v>
      </c>
      <c r="AD830" s="4">
        <v>29913.57</v>
      </c>
      <c r="AE830" s="2">
        <v>0</v>
      </c>
      <c r="AF830" s="4">
        <v>15002.18</v>
      </c>
      <c r="AG830" s="2">
        <v>0</v>
      </c>
      <c r="AH830" s="4">
        <v>69311.45</v>
      </c>
      <c r="AI830" s="2">
        <v>0</v>
      </c>
      <c r="AJ830" s="2">
        <v>0</v>
      </c>
      <c r="AK830" s="2">
        <v>0</v>
      </c>
      <c r="AL830" s="4">
        <v>4768.21</v>
      </c>
      <c r="AM830" s="2">
        <v>0</v>
      </c>
      <c r="AN830" s="3">
        <f t="shared" si="52"/>
        <v>883741.16999999993</v>
      </c>
      <c r="AO830">
        <f t="shared" si="53"/>
        <v>368847.76</v>
      </c>
      <c r="AP830">
        <f t="shared" si="54"/>
        <v>89081.840000000011</v>
      </c>
      <c r="AQ830" s="3">
        <f t="shared" si="51"/>
        <v>1341670.77</v>
      </c>
    </row>
    <row r="831" spans="1:43" x14ac:dyDescent="0.25">
      <c r="A831" s="2">
        <v>16</v>
      </c>
      <c r="B831" s="2">
        <v>2019</v>
      </c>
      <c r="C831" s="2">
        <v>1</v>
      </c>
      <c r="D831" s="4">
        <v>91216.66</v>
      </c>
      <c r="E831" s="4">
        <v>82555.570000000007</v>
      </c>
      <c r="F831" s="4">
        <v>201283.39</v>
      </c>
      <c r="G831" s="2">
        <v>285.14999999999998</v>
      </c>
      <c r="H831" s="4">
        <v>29188.3</v>
      </c>
      <c r="I831" s="2">
        <v>51.58</v>
      </c>
      <c r="J831" s="2">
        <v>499.58</v>
      </c>
      <c r="K831" s="4">
        <v>11739.26</v>
      </c>
      <c r="L831" s="4">
        <v>7270.43</v>
      </c>
      <c r="M831" s="4">
        <v>1387.4</v>
      </c>
      <c r="N831" s="2">
        <v>152.12</v>
      </c>
      <c r="O831" s="4">
        <v>1178.96</v>
      </c>
      <c r="P831" s="4">
        <v>8467.83</v>
      </c>
      <c r="Q831" s="4">
        <v>29548.54</v>
      </c>
      <c r="R831" s="4">
        <v>13467.08</v>
      </c>
      <c r="S831" s="4">
        <v>7221.98</v>
      </c>
      <c r="T831" s="2">
        <v>0</v>
      </c>
      <c r="U831" s="2">
        <v>0</v>
      </c>
      <c r="V831" s="2">
        <v>829.89</v>
      </c>
      <c r="W831" s="2">
        <v>130.94999999999999</v>
      </c>
      <c r="X831" s="2">
        <v>387.71</v>
      </c>
      <c r="Y831" s="4">
        <v>21385.41</v>
      </c>
      <c r="Z831" s="4">
        <v>218444.81</v>
      </c>
      <c r="AA831" s="4">
        <v>235774.34</v>
      </c>
      <c r="AB831" s="4">
        <v>93141.33</v>
      </c>
      <c r="AC831" s="4">
        <v>95303.26</v>
      </c>
      <c r="AD831" s="4">
        <v>38198.18</v>
      </c>
      <c r="AE831" s="2">
        <v>0</v>
      </c>
      <c r="AF831" s="2">
        <v>0</v>
      </c>
      <c r="AG831" s="2">
        <v>0</v>
      </c>
      <c r="AH831" s="2">
        <v>0</v>
      </c>
      <c r="AI831" s="2">
        <v>0</v>
      </c>
      <c r="AJ831" s="2">
        <v>0</v>
      </c>
      <c r="AK831" s="2">
        <v>0</v>
      </c>
      <c r="AL831" s="2">
        <v>0</v>
      </c>
      <c r="AM831" s="2">
        <v>0</v>
      </c>
      <c r="AN831" s="3">
        <f t="shared" si="52"/>
        <v>425477.32000000007</v>
      </c>
      <c r="AO831">
        <f t="shared" si="53"/>
        <v>763632.39</v>
      </c>
      <c r="AP831">
        <f t="shared" si="54"/>
        <v>0</v>
      </c>
      <c r="AQ831" s="3">
        <f t="shared" si="51"/>
        <v>1189109.71</v>
      </c>
    </row>
    <row r="832" spans="1:43" x14ac:dyDescent="0.25">
      <c r="A832" s="2">
        <v>16</v>
      </c>
      <c r="B832" s="2">
        <v>2019</v>
      </c>
      <c r="C832" s="2">
        <v>2</v>
      </c>
      <c r="D832" s="4">
        <v>93129.72</v>
      </c>
      <c r="E832" s="4">
        <v>82257.86</v>
      </c>
      <c r="F832" s="4">
        <v>195236.24</v>
      </c>
      <c r="G832" s="2">
        <v>342.18</v>
      </c>
      <c r="H832" s="4">
        <v>28945.73</v>
      </c>
      <c r="I832" s="2">
        <v>594.89</v>
      </c>
      <c r="J832" s="2">
        <v>447.65</v>
      </c>
      <c r="K832" s="4">
        <v>12537.52</v>
      </c>
      <c r="L832" s="4">
        <v>7694.3</v>
      </c>
      <c r="M832" s="4">
        <v>1600.05</v>
      </c>
      <c r="N832" s="2">
        <v>187.21</v>
      </c>
      <c r="O832" s="4">
        <v>1529.96</v>
      </c>
      <c r="P832" s="4">
        <v>10059.43</v>
      </c>
      <c r="Q832" s="4">
        <v>30305.32</v>
      </c>
      <c r="R832" s="4">
        <v>16331.6</v>
      </c>
      <c r="S832" s="4">
        <v>7792.77</v>
      </c>
      <c r="T832" s="2">
        <v>0</v>
      </c>
      <c r="U832" s="4">
        <v>-4782.18</v>
      </c>
      <c r="V832" s="2">
        <v>739.73</v>
      </c>
      <c r="W832" s="2">
        <v>348.78</v>
      </c>
      <c r="X832" s="2">
        <v>308.88</v>
      </c>
      <c r="Y832" s="4">
        <v>21727.67</v>
      </c>
      <c r="Z832" s="4">
        <v>224003.93</v>
      </c>
      <c r="AA832" s="4">
        <v>232681.76</v>
      </c>
      <c r="AB832" s="4">
        <v>96148.2</v>
      </c>
      <c r="AC832" s="4">
        <v>89100.65</v>
      </c>
      <c r="AD832" s="4">
        <v>53308.91</v>
      </c>
      <c r="AE832" s="2">
        <v>0</v>
      </c>
      <c r="AF832" s="2">
        <v>0</v>
      </c>
      <c r="AG832" s="2">
        <v>0</v>
      </c>
      <c r="AH832" s="2">
        <v>0</v>
      </c>
      <c r="AI832" s="2">
        <v>0</v>
      </c>
      <c r="AJ832" s="2">
        <v>0</v>
      </c>
      <c r="AK832" s="2">
        <v>0</v>
      </c>
      <c r="AL832" s="2">
        <v>0</v>
      </c>
      <c r="AM832" s="2">
        <v>0</v>
      </c>
      <c r="AN832" s="3">
        <f t="shared" si="52"/>
        <v>422786.14</v>
      </c>
      <c r="AO832">
        <f t="shared" si="53"/>
        <v>779792.62</v>
      </c>
      <c r="AP832">
        <f t="shared" si="54"/>
        <v>0</v>
      </c>
      <c r="AQ832" s="3">
        <f t="shared" si="51"/>
        <v>1202578.76</v>
      </c>
    </row>
    <row r="833" spans="1:43" x14ac:dyDescent="0.25">
      <c r="A833" s="2">
        <v>16</v>
      </c>
      <c r="B833" s="2">
        <v>2019</v>
      </c>
      <c r="C833" s="2">
        <v>3</v>
      </c>
      <c r="D833" s="4">
        <v>95005.94</v>
      </c>
      <c r="E833" s="4">
        <v>81914.259999999995</v>
      </c>
      <c r="F833" s="4">
        <v>194672.21</v>
      </c>
      <c r="G833" s="2">
        <v>342.18</v>
      </c>
      <c r="H833" s="4">
        <v>24590</v>
      </c>
      <c r="I833" s="2">
        <v>396.05</v>
      </c>
      <c r="J833" s="2">
        <v>491.54</v>
      </c>
      <c r="K833" s="4">
        <v>8059</v>
      </c>
      <c r="L833" s="4">
        <v>5053.07</v>
      </c>
      <c r="M833" s="4">
        <v>1414.04</v>
      </c>
      <c r="N833" s="2">
        <v>158.16999999999999</v>
      </c>
      <c r="O833" s="4">
        <v>1529.96</v>
      </c>
      <c r="P833" s="4">
        <v>9785.2000000000007</v>
      </c>
      <c r="Q833" s="4">
        <v>28298.07</v>
      </c>
      <c r="R833" s="4">
        <v>14646.77</v>
      </c>
      <c r="S833" s="4">
        <v>29055.17</v>
      </c>
      <c r="T833" s="2">
        <v>0</v>
      </c>
      <c r="U833" s="2">
        <v>0</v>
      </c>
      <c r="V833" s="2">
        <v>796.04</v>
      </c>
      <c r="W833" s="2">
        <v>409.17</v>
      </c>
      <c r="X833" s="2">
        <v>417.19</v>
      </c>
      <c r="Y833" s="4">
        <v>20125.810000000001</v>
      </c>
      <c r="Z833" s="4">
        <v>213414.49</v>
      </c>
      <c r="AA833" s="4">
        <v>222085.11</v>
      </c>
      <c r="AB833" s="4">
        <v>87658.52</v>
      </c>
      <c r="AC833" s="4">
        <v>90416.63</v>
      </c>
      <c r="AD833" s="4">
        <v>52630.32</v>
      </c>
      <c r="AE833" s="2">
        <v>0</v>
      </c>
      <c r="AF833" s="2">
        <v>0</v>
      </c>
      <c r="AG833" s="2">
        <v>0</v>
      </c>
      <c r="AH833" s="2">
        <v>0</v>
      </c>
      <c r="AI833" s="2">
        <v>0</v>
      </c>
      <c r="AJ833" s="2">
        <v>0</v>
      </c>
      <c r="AK833" s="2">
        <v>0</v>
      </c>
      <c r="AL833" s="2">
        <v>0</v>
      </c>
      <c r="AM833" s="2">
        <v>0</v>
      </c>
      <c r="AN833" s="3">
        <f t="shared" si="52"/>
        <v>411938.29</v>
      </c>
      <c r="AO833">
        <f t="shared" si="53"/>
        <v>771426.61999999988</v>
      </c>
      <c r="AP833">
        <f t="shared" si="54"/>
        <v>0</v>
      </c>
      <c r="AQ833" s="3">
        <f t="shared" si="51"/>
        <v>1183364.9099999999</v>
      </c>
    </row>
    <row r="834" spans="1:43" x14ac:dyDescent="0.25">
      <c r="A834" s="2">
        <v>16</v>
      </c>
      <c r="B834" s="2">
        <v>2019</v>
      </c>
      <c r="C834" s="2">
        <v>4</v>
      </c>
      <c r="D834" s="4">
        <v>97308.91</v>
      </c>
      <c r="E834" s="4">
        <v>82373.8</v>
      </c>
      <c r="F834" s="4">
        <v>195294.72</v>
      </c>
      <c r="G834" s="2">
        <v>361.19</v>
      </c>
      <c r="H834" s="4">
        <v>24516.32</v>
      </c>
      <c r="I834" s="2">
        <v>384.77</v>
      </c>
      <c r="J834" s="2">
        <v>474.55</v>
      </c>
      <c r="K834" s="4">
        <v>7965.1</v>
      </c>
      <c r="L834" s="4">
        <v>5550.53</v>
      </c>
      <c r="M834" s="4">
        <v>1414.24</v>
      </c>
      <c r="N834" s="2">
        <v>168.53</v>
      </c>
      <c r="O834" s="4">
        <v>1602.2</v>
      </c>
      <c r="P834" s="4">
        <v>9561.4599999999991</v>
      </c>
      <c r="Q834" s="4">
        <v>33102.879999999997</v>
      </c>
      <c r="R834" s="4">
        <v>16057.5</v>
      </c>
      <c r="S834" s="4">
        <v>-14074.07</v>
      </c>
      <c r="T834" s="2">
        <v>0</v>
      </c>
      <c r="U834" s="2">
        <v>0</v>
      </c>
      <c r="V834" s="4">
        <v>-2961.37</v>
      </c>
      <c r="W834" s="2">
        <v>394.7</v>
      </c>
      <c r="X834" s="2">
        <v>173.56</v>
      </c>
      <c r="Y834" s="4">
        <v>20620.84</v>
      </c>
      <c r="Z834" s="4">
        <v>212200.54</v>
      </c>
      <c r="AA834" s="4">
        <v>219530.09</v>
      </c>
      <c r="AB834" s="4">
        <v>86234.75</v>
      </c>
      <c r="AC834" s="4">
        <v>81472.09</v>
      </c>
      <c r="AD834" s="4">
        <v>48064.12</v>
      </c>
      <c r="AE834" s="2">
        <v>0</v>
      </c>
      <c r="AF834" s="2">
        <v>0</v>
      </c>
      <c r="AG834" s="2">
        <v>0</v>
      </c>
      <c r="AH834" s="2">
        <v>0</v>
      </c>
      <c r="AI834" s="2">
        <v>0</v>
      </c>
      <c r="AJ834" s="2">
        <v>0</v>
      </c>
      <c r="AK834" s="2">
        <v>0</v>
      </c>
      <c r="AL834" s="2">
        <v>0</v>
      </c>
      <c r="AM834" s="2">
        <v>0</v>
      </c>
      <c r="AN834" s="3">
        <f t="shared" si="52"/>
        <v>415644.13000000006</v>
      </c>
      <c r="AO834">
        <f t="shared" si="53"/>
        <v>712147.82</v>
      </c>
      <c r="AP834">
        <f t="shared" si="54"/>
        <v>0</v>
      </c>
      <c r="AQ834" s="3">
        <f t="shared" si="51"/>
        <v>1127791.95</v>
      </c>
    </row>
    <row r="835" spans="1:43" x14ac:dyDescent="0.25">
      <c r="A835" s="2">
        <v>16</v>
      </c>
      <c r="B835" s="2">
        <v>2019</v>
      </c>
      <c r="C835" s="2">
        <v>5</v>
      </c>
      <c r="D835" s="4">
        <v>89340.13</v>
      </c>
      <c r="E835" s="4">
        <v>75901.67</v>
      </c>
      <c r="F835" s="4">
        <v>154612.18</v>
      </c>
      <c r="G835" s="2">
        <v>361.19</v>
      </c>
      <c r="H835" s="4">
        <v>17069.560000000001</v>
      </c>
      <c r="I835" s="2">
        <v>314.41000000000003</v>
      </c>
      <c r="J835" s="2">
        <v>474.91</v>
      </c>
      <c r="K835" s="4">
        <v>5583.97</v>
      </c>
      <c r="L835" s="4">
        <v>3911.35</v>
      </c>
      <c r="M835" s="4">
        <v>1165.68</v>
      </c>
      <c r="N835" s="2">
        <v>148.02000000000001</v>
      </c>
      <c r="O835" s="4">
        <v>1796.04</v>
      </c>
      <c r="P835" s="4">
        <v>9242.94</v>
      </c>
      <c r="Q835" s="4">
        <v>22810.94</v>
      </c>
      <c r="R835" s="4">
        <v>14448.06</v>
      </c>
      <c r="S835" s="4">
        <v>7518.44</v>
      </c>
      <c r="T835" s="2">
        <v>0</v>
      </c>
      <c r="U835" s="2">
        <v>0</v>
      </c>
      <c r="V835" s="2">
        <v>339.7</v>
      </c>
      <c r="W835" s="2">
        <v>415.41</v>
      </c>
      <c r="X835" s="2">
        <v>180.18</v>
      </c>
      <c r="Y835" s="4">
        <v>18027.41</v>
      </c>
      <c r="Z835" s="4">
        <v>192980.77</v>
      </c>
      <c r="AA835" s="4">
        <v>193854.12</v>
      </c>
      <c r="AB835" s="4">
        <v>76151.08</v>
      </c>
      <c r="AC835" s="4">
        <v>89681.59</v>
      </c>
      <c r="AD835" s="4">
        <v>52828.04</v>
      </c>
      <c r="AE835" s="2">
        <v>0</v>
      </c>
      <c r="AF835" s="2">
        <v>0</v>
      </c>
      <c r="AG835" s="2">
        <v>0</v>
      </c>
      <c r="AH835" s="2">
        <v>0</v>
      </c>
      <c r="AI835" s="2">
        <v>0</v>
      </c>
      <c r="AJ835" s="2">
        <v>0</v>
      </c>
      <c r="AK835" s="2">
        <v>0</v>
      </c>
      <c r="AL835" s="2">
        <v>0</v>
      </c>
      <c r="AM835" s="2">
        <v>0</v>
      </c>
      <c r="AN835" s="3">
        <f t="shared" si="52"/>
        <v>348735.04999999987</v>
      </c>
      <c r="AO835">
        <f t="shared" si="53"/>
        <v>680422.74</v>
      </c>
      <c r="AP835">
        <f t="shared" si="54"/>
        <v>0</v>
      </c>
      <c r="AQ835" s="3">
        <f t="shared" si="51"/>
        <v>1029157.7899999998</v>
      </c>
    </row>
    <row r="836" spans="1:43" x14ac:dyDescent="0.25">
      <c r="A836" s="2">
        <v>16</v>
      </c>
      <c r="B836" s="2">
        <v>2019</v>
      </c>
      <c r="C836" s="2">
        <v>6</v>
      </c>
      <c r="D836" s="4">
        <v>82454.179999999993</v>
      </c>
      <c r="E836" s="4">
        <v>71088.77</v>
      </c>
      <c r="F836" s="4">
        <v>125276.66</v>
      </c>
      <c r="G836" s="2">
        <v>380.2</v>
      </c>
      <c r="H836" s="4">
        <v>11824.85</v>
      </c>
      <c r="I836" s="2">
        <v>205.19</v>
      </c>
      <c r="J836" s="2">
        <v>437.62</v>
      </c>
      <c r="K836" s="4">
        <v>3557.62</v>
      </c>
      <c r="L836" s="4">
        <v>2320.4</v>
      </c>
      <c r="M836" s="2">
        <v>858.55</v>
      </c>
      <c r="N836" s="2">
        <v>158.35</v>
      </c>
      <c r="O836" s="4">
        <v>1696.26</v>
      </c>
      <c r="P836" s="4">
        <v>8735.5300000000007</v>
      </c>
      <c r="Q836" s="4">
        <v>23027.94</v>
      </c>
      <c r="R836" s="4">
        <v>13561.72</v>
      </c>
      <c r="S836" s="4">
        <v>7778.75</v>
      </c>
      <c r="T836" s="2">
        <v>0</v>
      </c>
      <c r="U836" s="2">
        <v>0</v>
      </c>
      <c r="V836" s="2">
        <v>346.56</v>
      </c>
      <c r="W836" s="2">
        <v>591.45000000000005</v>
      </c>
      <c r="X836" s="2">
        <v>186.55</v>
      </c>
      <c r="Y836" s="4">
        <v>18086.75</v>
      </c>
      <c r="Z836" s="4">
        <v>188966.47</v>
      </c>
      <c r="AA836" s="4">
        <v>187523.04</v>
      </c>
      <c r="AB836" s="4">
        <v>72223.73</v>
      </c>
      <c r="AC836" s="4">
        <v>90983.32</v>
      </c>
      <c r="AD836" s="4">
        <v>44392.93</v>
      </c>
      <c r="AE836" s="2">
        <v>0</v>
      </c>
      <c r="AF836" s="2">
        <v>0</v>
      </c>
      <c r="AG836" s="2">
        <v>0</v>
      </c>
      <c r="AH836" s="2">
        <v>0</v>
      </c>
      <c r="AI836" s="2">
        <v>0</v>
      </c>
      <c r="AJ836" s="2">
        <v>0</v>
      </c>
      <c r="AK836" s="2">
        <v>0</v>
      </c>
      <c r="AL836" s="2">
        <v>0</v>
      </c>
      <c r="AM836" s="2">
        <v>0</v>
      </c>
      <c r="AN836" s="3">
        <f t="shared" si="52"/>
        <v>298404.03999999998</v>
      </c>
      <c r="AO836">
        <f t="shared" si="53"/>
        <v>658259.35</v>
      </c>
      <c r="AP836">
        <f t="shared" si="54"/>
        <v>0</v>
      </c>
      <c r="AQ836" s="3">
        <f t="shared" ref="AQ836:AQ839" si="55">SUM(AN836:AP836)</f>
        <v>956663.3899999999</v>
      </c>
    </row>
    <row r="837" spans="1:43" x14ac:dyDescent="0.25">
      <c r="A837" s="2">
        <v>16</v>
      </c>
      <c r="B837" s="2">
        <v>2019</v>
      </c>
      <c r="C837" s="2">
        <v>7</v>
      </c>
      <c r="D837" s="4">
        <v>76460.05</v>
      </c>
      <c r="E837" s="4">
        <v>72913.33</v>
      </c>
      <c r="F837" s="4">
        <v>117113.79</v>
      </c>
      <c r="G837" s="2">
        <v>380.2</v>
      </c>
      <c r="H837" s="4">
        <v>10093.77</v>
      </c>
      <c r="I837" s="2">
        <v>47.52</v>
      </c>
      <c r="J837" s="2">
        <v>-889.72</v>
      </c>
      <c r="K837" s="4">
        <v>3172.88</v>
      </c>
      <c r="L837" s="4">
        <v>1704.51</v>
      </c>
      <c r="M837" s="2">
        <v>781.59</v>
      </c>
      <c r="N837" s="2">
        <v>135.18</v>
      </c>
      <c r="O837" s="4">
        <v>1763.01</v>
      </c>
      <c r="P837" s="4">
        <v>9134.39</v>
      </c>
      <c r="Q837" s="4">
        <v>22358.67</v>
      </c>
      <c r="R837" s="4">
        <v>12371.36</v>
      </c>
      <c r="S837" s="4">
        <v>3340.38</v>
      </c>
      <c r="T837" s="2">
        <v>0</v>
      </c>
      <c r="U837" s="2">
        <v>0</v>
      </c>
      <c r="V837" s="2">
        <v>337.67</v>
      </c>
      <c r="W837" s="2">
        <v>448.81</v>
      </c>
      <c r="X837" s="2">
        <v>177.73</v>
      </c>
      <c r="Y837" s="4">
        <v>15132.6</v>
      </c>
      <c r="Z837" s="4">
        <v>170590.48</v>
      </c>
      <c r="AA837" s="4">
        <v>179276.49</v>
      </c>
      <c r="AB837" s="4">
        <v>70993.850000000006</v>
      </c>
      <c r="AC837" s="4">
        <v>68731.69</v>
      </c>
      <c r="AD837" s="4">
        <v>45829.96</v>
      </c>
      <c r="AE837" s="2">
        <v>0</v>
      </c>
      <c r="AF837" s="2">
        <v>0</v>
      </c>
      <c r="AG837" s="2">
        <v>0</v>
      </c>
      <c r="AH837" s="2">
        <v>0</v>
      </c>
      <c r="AI837" s="2">
        <v>0</v>
      </c>
      <c r="AJ837" s="2">
        <v>0</v>
      </c>
      <c r="AK837" s="2">
        <v>0</v>
      </c>
      <c r="AL837" s="2">
        <v>0</v>
      </c>
      <c r="AM837" s="2">
        <v>0</v>
      </c>
      <c r="AN837" s="3">
        <f t="shared" si="52"/>
        <v>281777.9200000001</v>
      </c>
      <c r="AO837">
        <f t="shared" si="53"/>
        <v>600622.27</v>
      </c>
      <c r="AP837">
        <f t="shared" si="54"/>
        <v>0</v>
      </c>
      <c r="AQ837" s="3">
        <f t="shared" si="55"/>
        <v>882400.19000000018</v>
      </c>
    </row>
    <row r="838" spans="1:43" x14ac:dyDescent="0.25">
      <c r="A838" s="2">
        <v>16</v>
      </c>
      <c r="B838" s="2">
        <v>2019</v>
      </c>
      <c r="C838" s="2">
        <v>8</v>
      </c>
      <c r="D838" s="4">
        <v>75822.740000000005</v>
      </c>
      <c r="E838" s="4">
        <v>72487.23</v>
      </c>
      <c r="F838" s="4">
        <v>119159.45</v>
      </c>
      <c r="G838" s="2">
        <v>380.2</v>
      </c>
      <c r="H838" s="4">
        <v>9990.15</v>
      </c>
      <c r="I838" s="2">
        <v>73.099999999999994</v>
      </c>
      <c r="J838" s="2">
        <v>143.43</v>
      </c>
      <c r="K838" s="4">
        <v>3117.8</v>
      </c>
      <c r="L838" s="4">
        <v>1555.49</v>
      </c>
      <c r="M838" s="2">
        <v>803.45</v>
      </c>
      <c r="N838" s="2">
        <v>125.98</v>
      </c>
      <c r="O838" s="4">
        <v>1816.21</v>
      </c>
      <c r="P838" s="4">
        <v>8664.65</v>
      </c>
      <c r="Q838" s="4">
        <v>21743.4</v>
      </c>
      <c r="R838" s="4">
        <v>12820.66</v>
      </c>
      <c r="S838" s="4">
        <v>3155.41</v>
      </c>
      <c r="T838" s="2">
        <v>0</v>
      </c>
      <c r="U838" s="2">
        <v>0</v>
      </c>
      <c r="V838" s="2">
        <v>307.22000000000003</v>
      </c>
      <c r="W838" s="2">
        <v>276.16000000000003</v>
      </c>
      <c r="X838" s="2">
        <v>203.34</v>
      </c>
      <c r="Y838" s="4">
        <v>15843.02</v>
      </c>
      <c r="Z838" s="4">
        <v>165194.89000000001</v>
      </c>
      <c r="AA838" s="4">
        <v>171424.79</v>
      </c>
      <c r="AB838" s="4">
        <v>70838.36</v>
      </c>
      <c r="AC838" s="4">
        <v>76006.789999999994</v>
      </c>
      <c r="AD838" s="4">
        <v>53302.95</v>
      </c>
      <c r="AE838" s="2">
        <v>0</v>
      </c>
      <c r="AF838" s="2">
        <v>0</v>
      </c>
      <c r="AG838" s="2">
        <v>0</v>
      </c>
      <c r="AH838" s="2">
        <v>0</v>
      </c>
      <c r="AI838" s="2">
        <v>0</v>
      </c>
      <c r="AJ838" s="2">
        <v>0</v>
      </c>
      <c r="AK838" s="2">
        <v>0</v>
      </c>
      <c r="AL838" s="2">
        <v>0</v>
      </c>
      <c r="AM838" s="2">
        <v>0</v>
      </c>
      <c r="AN838" s="3">
        <f t="shared" si="52"/>
        <v>283533.03999999998</v>
      </c>
      <c r="AO838">
        <f t="shared" si="53"/>
        <v>601723.82999999996</v>
      </c>
      <c r="AP838">
        <f t="shared" si="54"/>
        <v>0</v>
      </c>
      <c r="AQ838" s="3">
        <f t="shared" si="55"/>
        <v>885256.86999999988</v>
      </c>
    </row>
    <row r="839" spans="1:43" x14ac:dyDescent="0.25">
      <c r="A839" s="2">
        <v>16</v>
      </c>
      <c r="B839" s="2">
        <v>2019</v>
      </c>
      <c r="C839" s="2">
        <v>9</v>
      </c>
      <c r="D839" s="4">
        <v>76293.929999999993</v>
      </c>
      <c r="E839" s="4">
        <v>72693.81</v>
      </c>
      <c r="F839" s="4">
        <v>121536.06</v>
      </c>
      <c r="G839" s="2">
        <v>380.2</v>
      </c>
      <c r="H839" s="4">
        <v>9637.99</v>
      </c>
      <c r="I839" s="2">
        <v>50.68</v>
      </c>
      <c r="J839" s="2">
        <v>143.19999999999999</v>
      </c>
      <c r="K839" s="4">
        <v>3173.33</v>
      </c>
      <c r="L839" s="4">
        <v>1398.9</v>
      </c>
      <c r="M839" s="2">
        <v>858.38</v>
      </c>
      <c r="N839" s="2">
        <v>133.46</v>
      </c>
      <c r="O839" s="4">
        <v>1945.8</v>
      </c>
      <c r="P839" s="4">
        <v>8878.6</v>
      </c>
      <c r="Q839" s="4">
        <v>22142.87</v>
      </c>
      <c r="R839" s="4">
        <v>12999.37</v>
      </c>
      <c r="S839" s="4">
        <v>3231.07</v>
      </c>
      <c r="T839" s="2">
        <v>0</v>
      </c>
      <c r="U839" s="2">
        <v>0</v>
      </c>
      <c r="V839" s="2">
        <v>292.51</v>
      </c>
      <c r="W839" s="2">
        <v>442.04</v>
      </c>
      <c r="X839" s="2">
        <v>549.59</v>
      </c>
      <c r="Y839" s="4">
        <v>15746.89</v>
      </c>
      <c r="Z839" s="4">
        <v>167231.65</v>
      </c>
      <c r="AA839" s="4">
        <v>172274.52</v>
      </c>
      <c r="AB839" s="4">
        <v>66073.19</v>
      </c>
      <c r="AC839" s="4">
        <v>73773.62</v>
      </c>
      <c r="AD839" s="4">
        <v>52091.17</v>
      </c>
      <c r="AE839" s="2">
        <v>0</v>
      </c>
      <c r="AF839" s="2">
        <v>0</v>
      </c>
      <c r="AG839" s="2">
        <v>0</v>
      </c>
      <c r="AH839" s="2">
        <v>0</v>
      </c>
      <c r="AI839" s="2">
        <v>0</v>
      </c>
      <c r="AJ839" s="2">
        <v>0</v>
      </c>
      <c r="AK839" s="2">
        <v>0</v>
      </c>
      <c r="AL839" s="2">
        <v>0</v>
      </c>
      <c r="AM839" s="2">
        <v>0</v>
      </c>
      <c r="AN839" s="3">
        <f t="shared" si="52"/>
        <v>286166.48000000004</v>
      </c>
      <c r="AO839">
        <f t="shared" si="53"/>
        <v>597806.35</v>
      </c>
      <c r="AP839">
        <f t="shared" si="54"/>
        <v>0</v>
      </c>
      <c r="AQ839" s="3">
        <f t="shared" si="55"/>
        <v>883972.83000000007</v>
      </c>
    </row>
    <row r="840" spans="1:43" x14ac:dyDescent="0.25">
      <c r="A840" s="2">
        <v>16</v>
      </c>
      <c r="B840" s="2">
        <v>2019</v>
      </c>
      <c r="C840" s="2">
        <v>10</v>
      </c>
      <c r="D840" s="4">
        <v>77417.14</v>
      </c>
      <c r="E840" s="4">
        <v>73154.039999999994</v>
      </c>
      <c r="F840" s="4">
        <v>131204.67000000001</v>
      </c>
      <c r="G840" s="2">
        <v>513.27</v>
      </c>
      <c r="H840" s="4">
        <v>10725.37</v>
      </c>
      <c r="I840" s="2">
        <v>52.04</v>
      </c>
      <c r="J840" s="2">
        <v>147.13</v>
      </c>
      <c r="K840" s="4">
        <v>3564.56</v>
      </c>
      <c r="L840" s="4">
        <v>1806.45</v>
      </c>
      <c r="M840" s="2">
        <v>914.98</v>
      </c>
      <c r="N840" s="2">
        <v>141.69999999999999</v>
      </c>
      <c r="O840" s="4">
        <v>2234.54</v>
      </c>
      <c r="P840" s="4">
        <v>9006.65</v>
      </c>
      <c r="Q840" s="4">
        <v>22592.92</v>
      </c>
      <c r="R840" s="4">
        <v>12654.21</v>
      </c>
      <c r="S840" s="4">
        <v>3293.87</v>
      </c>
      <c r="T840" s="2">
        <v>0</v>
      </c>
      <c r="U840" s="2">
        <v>0</v>
      </c>
      <c r="V840" s="2">
        <v>356.07</v>
      </c>
      <c r="W840" s="2">
        <v>638.69000000000005</v>
      </c>
      <c r="X840" s="2">
        <v>170.07</v>
      </c>
      <c r="Y840" s="4">
        <v>16001.51</v>
      </c>
      <c r="Z840" s="4">
        <v>172207.38</v>
      </c>
      <c r="AA840" s="4">
        <v>176076.79</v>
      </c>
      <c r="AB840" s="4">
        <v>68519.100000000006</v>
      </c>
      <c r="AC840" s="4">
        <v>79434.350000000006</v>
      </c>
      <c r="AD840" s="4">
        <v>56835.97</v>
      </c>
      <c r="AE840" s="2">
        <v>0</v>
      </c>
      <c r="AF840" s="2">
        <v>0</v>
      </c>
      <c r="AG840" s="2">
        <v>0</v>
      </c>
      <c r="AH840" s="2">
        <v>0</v>
      </c>
      <c r="AI840" s="2">
        <v>0</v>
      </c>
      <c r="AJ840" s="2">
        <v>0</v>
      </c>
      <c r="AK840" s="2">
        <v>0</v>
      </c>
      <c r="AL840" s="2">
        <v>0</v>
      </c>
      <c r="AM840" s="2">
        <v>0</v>
      </c>
      <c r="AN840" s="3">
        <f t="shared" si="52"/>
        <v>299499.64999999997</v>
      </c>
      <c r="AO840">
        <f t="shared" si="53"/>
        <v>620163.81999999995</v>
      </c>
      <c r="AP840">
        <f t="shared" si="54"/>
        <v>0</v>
      </c>
    </row>
    <row r="841" spans="1:43" x14ac:dyDescent="0.25">
      <c r="A841" s="2">
        <v>16</v>
      </c>
      <c r="B841" s="2">
        <v>2019</v>
      </c>
      <c r="C841" s="2">
        <v>11</v>
      </c>
      <c r="D841" s="4">
        <v>80573.48</v>
      </c>
      <c r="E841" s="4">
        <v>75367.48</v>
      </c>
      <c r="F841" s="4">
        <v>148733.29999999999</v>
      </c>
      <c r="G841" s="2">
        <v>380.2</v>
      </c>
      <c r="H841" s="4">
        <v>13338.11</v>
      </c>
      <c r="I841" s="2">
        <v>50.91</v>
      </c>
      <c r="J841" s="2">
        <v>143.19999999999999</v>
      </c>
      <c r="K841" s="4">
        <v>4096.8500000000004</v>
      </c>
      <c r="L841" s="4">
        <v>2295.25</v>
      </c>
      <c r="M841" s="4">
        <v>1064.44</v>
      </c>
      <c r="N841" s="2">
        <v>185.22</v>
      </c>
      <c r="O841" s="4">
        <v>2234.8200000000002</v>
      </c>
      <c r="P841" s="4">
        <v>9485.4699999999993</v>
      </c>
      <c r="Q841" s="4">
        <v>23957.06</v>
      </c>
      <c r="R841" s="4">
        <v>17399.89</v>
      </c>
      <c r="S841" s="4">
        <v>2911.66</v>
      </c>
      <c r="T841" s="2">
        <v>0</v>
      </c>
      <c r="U841" s="2">
        <v>0</v>
      </c>
      <c r="V841" s="2">
        <v>351.42</v>
      </c>
      <c r="W841" s="2">
        <v>532.55999999999995</v>
      </c>
      <c r="X841" s="2">
        <v>255.44</v>
      </c>
      <c r="Y841" s="4">
        <v>16609.54</v>
      </c>
      <c r="Z841" s="4">
        <v>180814.85</v>
      </c>
      <c r="AA841" s="4">
        <v>186307.01</v>
      </c>
      <c r="AB841" s="4">
        <v>78800.56</v>
      </c>
      <c r="AC841" s="4">
        <v>90574.24</v>
      </c>
      <c r="AD841" s="4">
        <v>55034.6</v>
      </c>
      <c r="AE841" s="2">
        <v>0</v>
      </c>
      <c r="AF841" s="2">
        <v>0</v>
      </c>
      <c r="AG841" s="2">
        <v>0</v>
      </c>
      <c r="AH841" s="2">
        <v>0</v>
      </c>
      <c r="AI841" s="2">
        <v>0</v>
      </c>
      <c r="AJ841" s="2">
        <v>0</v>
      </c>
      <c r="AK841" s="2">
        <v>0</v>
      </c>
      <c r="AL841" s="2">
        <v>0</v>
      </c>
      <c r="AM841" s="2">
        <v>0</v>
      </c>
      <c r="AN841" s="3">
        <f t="shared" si="52"/>
        <v>326043.21999999997</v>
      </c>
      <c r="AO841">
        <f t="shared" si="53"/>
        <v>665454.34</v>
      </c>
      <c r="AP841">
        <f t="shared" si="54"/>
        <v>0</v>
      </c>
    </row>
    <row r="842" spans="1:43" x14ac:dyDescent="0.25">
      <c r="A842" s="2">
        <v>16</v>
      </c>
      <c r="B842" s="2">
        <v>2019</v>
      </c>
      <c r="C842" s="2">
        <v>12</v>
      </c>
      <c r="D842" s="4">
        <v>91913.75</v>
      </c>
      <c r="E842" s="4">
        <v>83303.820000000007</v>
      </c>
      <c r="F842" s="4">
        <v>205787.21</v>
      </c>
      <c r="G842" s="2">
        <v>652.28</v>
      </c>
      <c r="H842" s="4">
        <v>24132.52</v>
      </c>
      <c r="I842" s="2">
        <v>50.22</v>
      </c>
      <c r="J842" s="2">
        <v>187.02</v>
      </c>
      <c r="K842" s="4">
        <v>11134.88</v>
      </c>
      <c r="L842" s="4">
        <v>5778.65</v>
      </c>
      <c r="M842" s="4">
        <v>1581.17</v>
      </c>
      <c r="N842" s="2">
        <v>249.76</v>
      </c>
      <c r="O842" s="4">
        <v>2005.13</v>
      </c>
      <c r="P842" s="4">
        <v>9673.51</v>
      </c>
      <c r="Q842" s="4">
        <v>29588.01</v>
      </c>
      <c r="R842" s="4">
        <v>20131.66</v>
      </c>
      <c r="S842" s="4">
        <v>3083.48</v>
      </c>
      <c r="T842" s="2">
        <v>0</v>
      </c>
      <c r="U842" s="2">
        <v>0</v>
      </c>
      <c r="V842" s="2">
        <v>373.28</v>
      </c>
      <c r="W842" s="2">
        <v>599.85</v>
      </c>
      <c r="X842" s="2">
        <v>304.97000000000003</v>
      </c>
      <c r="Y842" s="4">
        <v>19071.41</v>
      </c>
      <c r="Z842" s="4">
        <v>230584.74</v>
      </c>
      <c r="AA842" s="4">
        <v>220103.56</v>
      </c>
      <c r="AB842" s="4">
        <v>97117.85</v>
      </c>
      <c r="AC842" s="4">
        <v>82098.7</v>
      </c>
      <c r="AD842" s="4">
        <v>55194.080000000002</v>
      </c>
      <c r="AE842" s="2">
        <v>0</v>
      </c>
      <c r="AF842" s="2">
        <v>0</v>
      </c>
      <c r="AG842" s="2">
        <v>0</v>
      </c>
      <c r="AH842" s="2">
        <v>0</v>
      </c>
      <c r="AI842" s="2">
        <v>0</v>
      </c>
      <c r="AJ842" s="2">
        <v>0</v>
      </c>
      <c r="AK842" s="2">
        <v>0</v>
      </c>
      <c r="AL842" s="2">
        <v>0</v>
      </c>
      <c r="AM842" s="2">
        <v>0</v>
      </c>
      <c r="AN842" s="3">
        <f t="shared" si="52"/>
        <v>424521.52000000008</v>
      </c>
      <c r="AO842">
        <f t="shared" si="53"/>
        <v>770179.98999999987</v>
      </c>
      <c r="AP842">
        <f t="shared" si="54"/>
        <v>0</v>
      </c>
    </row>
  </sheetData>
  <pageMargins left="0.7" right="0.7" top="0.75" bottom="0.75" header="0.3" footer="0.3"/>
  <pageSetup orientation="portrait" horizontalDpi="90" verticalDpi="90" r:id="rId1"/>
  <customProperties>
    <customPr name="EpmWorksheetKeyString_GU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68133C-78F7-44C2-9F67-D262F5426B8A}">
  <sheetPr codeName="Sheet8"/>
  <dimension ref="A1:H62"/>
  <sheetViews>
    <sheetView topLeftCell="A28" workbookViewId="0">
      <selection activeCell="F56" sqref="F56"/>
    </sheetView>
  </sheetViews>
  <sheetFormatPr defaultRowHeight="15" x14ac:dyDescent="0.25"/>
  <cols>
    <col min="1" max="1" width="15" customWidth="1"/>
    <col min="2" max="2" width="19.140625" bestFit="1" customWidth="1"/>
    <col min="3" max="4" width="11.85546875" bestFit="1" customWidth="1"/>
    <col min="5" max="5" width="11.5703125" bestFit="1" customWidth="1"/>
    <col min="6" max="6" width="10.85546875" bestFit="1" customWidth="1"/>
    <col min="7" max="7" width="11.5703125" bestFit="1" customWidth="1"/>
    <col min="8" max="8" width="11.28515625" bestFit="1" customWidth="1"/>
  </cols>
  <sheetData>
    <row r="1" spans="1:8" x14ac:dyDescent="0.25">
      <c r="A1" t="s">
        <v>141</v>
      </c>
      <c r="H1" s="37">
        <v>44991.796431481482</v>
      </c>
    </row>
    <row r="2" spans="1:8" x14ac:dyDescent="0.25">
      <c r="B2" t="s">
        <v>142</v>
      </c>
    </row>
    <row r="3" spans="1:8" x14ac:dyDescent="0.25">
      <c r="A3" t="s">
        <v>143</v>
      </c>
    </row>
    <row r="4" spans="1:8" x14ac:dyDescent="0.25">
      <c r="A4" t="s">
        <v>144</v>
      </c>
      <c r="D4" t="s">
        <v>145</v>
      </c>
    </row>
    <row r="5" spans="1:8" x14ac:dyDescent="0.25">
      <c r="E5" t="s">
        <v>146</v>
      </c>
      <c r="F5" t="s">
        <v>147</v>
      </c>
      <c r="H5" t="s">
        <v>146</v>
      </c>
    </row>
    <row r="6" spans="1:8" x14ac:dyDescent="0.25">
      <c r="A6" t="s">
        <v>148</v>
      </c>
      <c r="B6" t="s">
        <v>149</v>
      </c>
      <c r="C6" t="s">
        <v>150</v>
      </c>
      <c r="D6" t="s">
        <v>151</v>
      </c>
      <c r="E6" t="s">
        <v>152</v>
      </c>
      <c r="F6" t="s">
        <v>150</v>
      </c>
      <c r="G6" t="s">
        <v>151</v>
      </c>
      <c r="H6" t="s">
        <v>152</v>
      </c>
    </row>
    <row r="8" spans="1:8" x14ac:dyDescent="0.25">
      <c r="A8" s="38">
        <v>44534</v>
      </c>
      <c r="B8" t="s">
        <v>153</v>
      </c>
      <c r="C8" s="39">
        <v>17180538</v>
      </c>
      <c r="D8" s="39">
        <v>13785737</v>
      </c>
      <c r="E8" s="39">
        <v>3394801</v>
      </c>
      <c r="F8" s="40">
        <v>19913090.699999999</v>
      </c>
      <c r="G8" s="40">
        <v>15309726</v>
      </c>
      <c r="H8" s="40">
        <v>4603364.6999999993</v>
      </c>
    </row>
    <row r="9" spans="1:8" x14ac:dyDescent="0.25">
      <c r="A9" s="38" t="s">
        <v>145</v>
      </c>
      <c r="B9" t="s">
        <v>154</v>
      </c>
      <c r="C9" s="39">
        <v>6723702</v>
      </c>
      <c r="D9" s="39">
        <v>4615365</v>
      </c>
      <c r="E9" s="39">
        <v>2108337</v>
      </c>
      <c r="F9" s="40"/>
      <c r="G9" s="40"/>
      <c r="H9" s="40"/>
    </row>
    <row r="10" spans="1:8" x14ac:dyDescent="0.25">
      <c r="A10" s="38" t="s">
        <v>145</v>
      </c>
      <c r="B10" t="s">
        <v>155</v>
      </c>
      <c r="C10" s="39">
        <v>10456836</v>
      </c>
      <c r="D10" s="39">
        <v>9170372</v>
      </c>
      <c r="E10" s="39">
        <v>1286464</v>
      </c>
      <c r="F10" s="40"/>
      <c r="G10" s="40"/>
      <c r="H10" s="40"/>
    </row>
    <row r="11" spans="1:8" x14ac:dyDescent="0.25">
      <c r="A11" s="38"/>
      <c r="B11" t="s">
        <v>145</v>
      </c>
      <c r="C11" s="39"/>
      <c r="D11" s="39"/>
      <c r="E11" s="39"/>
      <c r="F11" s="40"/>
      <c r="G11" s="40"/>
      <c r="H11" s="40"/>
    </row>
    <row r="12" spans="1:8" x14ac:dyDescent="0.25">
      <c r="A12" s="38">
        <v>44566</v>
      </c>
      <c r="B12" t="s">
        <v>153</v>
      </c>
      <c r="C12" s="39">
        <v>22714314</v>
      </c>
      <c r="D12" s="39">
        <v>17180538</v>
      </c>
      <c r="E12" s="39">
        <v>5533776</v>
      </c>
      <c r="F12" s="40">
        <v>25634308</v>
      </c>
      <c r="G12" s="40">
        <v>19913090.699999999</v>
      </c>
      <c r="H12" s="40">
        <v>5721217.3000000007</v>
      </c>
    </row>
    <row r="13" spans="1:8" x14ac:dyDescent="0.25">
      <c r="A13" s="38"/>
      <c r="B13" t="s">
        <v>154</v>
      </c>
      <c r="C13" s="39">
        <v>10656618</v>
      </c>
      <c r="D13" s="39">
        <v>6723702</v>
      </c>
      <c r="E13" s="39">
        <v>3932916</v>
      </c>
      <c r="F13" s="40"/>
      <c r="G13" s="40"/>
      <c r="H13" s="40"/>
    </row>
    <row r="14" spans="1:8" x14ac:dyDescent="0.25">
      <c r="A14" s="38"/>
      <c r="B14" t="s">
        <v>155</v>
      </c>
      <c r="C14" s="39">
        <v>12057696</v>
      </c>
      <c r="D14" s="39">
        <v>10456836</v>
      </c>
      <c r="E14" s="39">
        <v>1600860</v>
      </c>
      <c r="F14" s="40"/>
      <c r="G14" s="40"/>
      <c r="H14" s="40"/>
    </row>
    <row r="15" spans="1:8" x14ac:dyDescent="0.25">
      <c r="A15" s="38"/>
      <c r="C15" s="39"/>
      <c r="D15" s="39"/>
      <c r="E15" s="39"/>
      <c r="F15" s="40"/>
      <c r="G15" s="40"/>
      <c r="H15" s="40"/>
    </row>
    <row r="16" spans="1:8" x14ac:dyDescent="0.25">
      <c r="A16" s="38">
        <v>44597</v>
      </c>
      <c r="B16" t="s">
        <v>153</v>
      </c>
      <c r="C16" s="39">
        <v>21544001</v>
      </c>
      <c r="D16" s="39">
        <v>22714314</v>
      </c>
      <c r="E16" s="39">
        <v>-1170313</v>
      </c>
      <c r="F16" s="40">
        <v>22697170</v>
      </c>
      <c r="G16" s="40">
        <v>25634308</v>
      </c>
      <c r="H16" s="40">
        <v>-2937138</v>
      </c>
    </row>
    <row r="17" spans="1:8" x14ac:dyDescent="0.25">
      <c r="A17" s="38"/>
      <c r="B17" t="s">
        <v>154</v>
      </c>
      <c r="C17" s="39">
        <v>10249729</v>
      </c>
      <c r="D17" s="39">
        <v>10656618</v>
      </c>
      <c r="E17" s="39">
        <v>-406889</v>
      </c>
      <c r="F17" s="40"/>
      <c r="G17" s="40"/>
      <c r="H17" s="40"/>
    </row>
    <row r="18" spans="1:8" x14ac:dyDescent="0.25">
      <c r="A18" s="38"/>
      <c r="B18" t="s">
        <v>155</v>
      </c>
      <c r="C18" s="39">
        <v>11294272</v>
      </c>
      <c r="D18" s="39">
        <v>12057696</v>
      </c>
      <c r="E18" s="39">
        <v>-763424</v>
      </c>
      <c r="F18" s="40"/>
      <c r="G18" s="40"/>
      <c r="H18" s="40"/>
    </row>
    <row r="19" spans="1:8" x14ac:dyDescent="0.25">
      <c r="A19" s="38"/>
      <c r="C19" s="39"/>
      <c r="D19" s="39"/>
      <c r="E19" s="39"/>
      <c r="F19" s="40"/>
      <c r="G19" s="40"/>
      <c r="H19" s="40"/>
    </row>
    <row r="20" spans="1:8" x14ac:dyDescent="0.25">
      <c r="A20" s="38">
        <v>44625</v>
      </c>
      <c r="B20" t="s">
        <v>153</v>
      </c>
      <c r="C20" s="39">
        <v>18374847</v>
      </c>
      <c r="D20" s="39">
        <v>21544001</v>
      </c>
      <c r="E20" s="39">
        <v>-3169154</v>
      </c>
      <c r="F20" s="40">
        <v>19807675.650000002</v>
      </c>
      <c r="G20" s="40">
        <v>22697170</v>
      </c>
      <c r="H20" s="40">
        <v>-2889494.3499999978</v>
      </c>
    </row>
    <row r="21" spans="1:8" x14ac:dyDescent="0.25">
      <c r="A21" s="38"/>
      <c r="B21" t="s">
        <v>154</v>
      </c>
      <c r="C21" s="39">
        <v>7865739</v>
      </c>
      <c r="D21" s="39">
        <v>10249729</v>
      </c>
      <c r="E21" s="39">
        <v>-2383990</v>
      </c>
      <c r="F21" s="40"/>
      <c r="G21" s="40"/>
      <c r="H21" s="40"/>
    </row>
    <row r="22" spans="1:8" x14ac:dyDescent="0.25">
      <c r="A22" s="38"/>
      <c r="B22" t="s">
        <v>155</v>
      </c>
      <c r="C22" s="39">
        <v>10509108</v>
      </c>
      <c r="D22" s="39">
        <v>11294272</v>
      </c>
      <c r="E22" s="39">
        <v>-785164</v>
      </c>
      <c r="F22" s="40"/>
      <c r="G22" s="40"/>
      <c r="H22" s="40"/>
    </row>
    <row r="23" spans="1:8" x14ac:dyDescent="0.25">
      <c r="A23" s="38"/>
      <c r="C23" s="39"/>
      <c r="D23" s="39"/>
      <c r="E23" s="39"/>
      <c r="F23" s="40"/>
      <c r="G23" s="40"/>
      <c r="H23" s="40"/>
    </row>
    <row r="24" spans="1:8" x14ac:dyDescent="0.25">
      <c r="A24" s="38">
        <v>44656</v>
      </c>
      <c r="B24" t="s">
        <v>153</v>
      </c>
      <c r="C24" s="39">
        <v>16853412</v>
      </c>
      <c r="D24" s="39">
        <v>18374847</v>
      </c>
      <c r="E24" s="39">
        <v>-1521435</v>
      </c>
      <c r="F24" s="40">
        <v>17925142</v>
      </c>
      <c r="G24" s="40">
        <v>19807675.650000002</v>
      </c>
      <c r="H24" s="40">
        <v>-1882533.6500000022</v>
      </c>
    </row>
    <row r="25" spans="1:8" x14ac:dyDescent="0.25">
      <c r="A25" s="38"/>
      <c r="B25" t="s">
        <v>154</v>
      </c>
      <c r="C25" s="39">
        <v>6831065</v>
      </c>
      <c r="D25" s="39">
        <v>7865739</v>
      </c>
      <c r="E25" s="39">
        <v>-1034674</v>
      </c>
      <c r="F25" s="40"/>
      <c r="G25" s="40"/>
      <c r="H25" s="40"/>
    </row>
    <row r="26" spans="1:8" x14ac:dyDescent="0.25">
      <c r="A26" s="38"/>
      <c r="B26" t="s">
        <v>155</v>
      </c>
      <c r="C26" s="39">
        <v>10022347</v>
      </c>
      <c r="D26" s="39">
        <v>10509108</v>
      </c>
      <c r="E26" s="39">
        <v>-486761</v>
      </c>
      <c r="F26" s="40"/>
      <c r="G26" s="40"/>
      <c r="H26" s="40"/>
    </row>
    <row r="27" spans="1:8" x14ac:dyDescent="0.25">
      <c r="A27" s="38"/>
      <c r="C27" s="39"/>
      <c r="D27" s="39"/>
      <c r="E27" s="39"/>
      <c r="F27" s="40"/>
      <c r="G27" s="40"/>
      <c r="H27" s="40"/>
    </row>
    <row r="28" spans="1:8" x14ac:dyDescent="0.25">
      <c r="A28" s="38">
        <v>44686</v>
      </c>
      <c r="B28" t="s">
        <v>153</v>
      </c>
      <c r="C28" s="39">
        <v>15553655</v>
      </c>
      <c r="D28" s="39">
        <v>16853412</v>
      </c>
      <c r="E28" s="39">
        <v>-1299757</v>
      </c>
      <c r="F28" s="40">
        <v>16549779</v>
      </c>
      <c r="G28" s="40">
        <v>17925142</v>
      </c>
      <c r="H28" s="40">
        <v>-1375363</v>
      </c>
    </row>
    <row r="29" spans="1:8" x14ac:dyDescent="0.25">
      <c r="A29" s="38"/>
      <c r="B29" t="s">
        <v>154</v>
      </c>
      <c r="C29" s="39">
        <v>5892741</v>
      </c>
      <c r="D29" s="39">
        <v>6831065</v>
      </c>
      <c r="E29" s="39">
        <v>-938324</v>
      </c>
      <c r="F29" s="40"/>
      <c r="G29" s="40"/>
      <c r="H29" s="40"/>
    </row>
    <row r="30" spans="1:8" x14ac:dyDescent="0.25">
      <c r="A30" s="38"/>
      <c r="B30" t="s">
        <v>155</v>
      </c>
      <c r="C30" s="39">
        <v>9660914</v>
      </c>
      <c r="D30" s="39">
        <v>10022347</v>
      </c>
      <c r="E30" s="39">
        <v>-361433</v>
      </c>
      <c r="F30" s="40"/>
      <c r="G30" s="40"/>
      <c r="H30" s="40"/>
    </row>
    <row r="31" spans="1:8" x14ac:dyDescent="0.25">
      <c r="A31" s="38"/>
      <c r="C31" s="39"/>
      <c r="D31" s="39"/>
      <c r="E31" s="39"/>
      <c r="F31" s="40"/>
      <c r="G31" s="40"/>
      <c r="H31" s="40"/>
    </row>
    <row r="32" spans="1:8" x14ac:dyDescent="0.25">
      <c r="A32" s="38">
        <v>44717</v>
      </c>
      <c r="B32" t="s">
        <v>153</v>
      </c>
      <c r="C32" s="39">
        <v>13680802</v>
      </c>
      <c r="D32" s="39">
        <v>15553655</v>
      </c>
      <c r="E32" s="39">
        <v>-1872853</v>
      </c>
      <c r="F32" s="40">
        <v>14321238</v>
      </c>
      <c r="G32" s="40">
        <v>16549779</v>
      </c>
      <c r="H32" s="40">
        <v>-2228541</v>
      </c>
    </row>
    <row r="33" spans="1:8" x14ac:dyDescent="0.25">
      <c r="A33" s="38"/>
      <c r="B33" t="s">
        <v>154</v>
      </c>
      <c r="C33" s="39">
        <v>4615776</v>
      </c>
      <c r="D33" s="39">
        <v>5892741</v>
      </c>
      <c r="E33" s="39">
        <v>-1276965</v>
      </c>
      <c r="F33" s="40"/>
      <c r="G33" s="40"/>
      <c r="H33" s="40"/>
    </row>
    <row r="34" spans="1:8" x14ac:dyDescent="0.25">
      <c r="A34" s="38"/>
      <c r="B34" t="s">
        <v>155</v>
      </c>
      <c r="C34" s="39">
        <v>9065026</v>
      </c>
      <c r="D34" s="39">
        <v>9660914</v>
      </c>
      <c r="E34" s="39">
        <v>-595888</v>
      </c>
      <c r="F34" s="40"/>
      <c r="G34" s="40"/>
      <c r="H34" s="40"/>
    </row>
    <row r="35" spans="1:8" x14ac:dyDescent="0.25">
      <c r="A35" s="38"/>
      <c r="C35" s="39"/>
      <c r="D35" s="39"/>
      <c r="E35" s="39"/>
      <c r="F35" s="40"/>
      <c r="G35" s="40"/>
      <c r="H35" s="40"/>
    </row>
    <row r="36" spans="1:8" x14ac:dyDescent="0.25">
      <c r="A36" s="38">
        <v>44747</v>
      </c>
      <c r="B36" t="s">
        <v>153</v>
      </c>
      <c r="C36" s="39">
        <v>12783744</v>
      </c>
      <c r="D36" s="39">
        <v>13680802</v>
      </c>
      <c r="E36" s="39">
        <v>-897058</v>
      </c>
      <c r="F36" s="40">
        <v>13398287</v>
      </c>
      <c r="G36" s="40">
        <v>14321238</v>
      </c>
      <c r="H36" s="40">
        <v>-922951</v>
      </c>
    </row>
    <row r="37" spans="1:8" x14ac:dyDescent="0.25">
      <c r="A37" s="38"/>
      <c r="B37" t="s">
        <v>154</v>
      </c>
      <c r="C37" s="39">
        <v>4025169</v>
      </c>
      <c r="D37" s="39">
        <v>4615776</v>
      </c>
      <c r="E37" s="39">
        <v>-590607</v>
      </c>
      <c r="F37" s="40"/>
      <c r="G37" s="40"/>
      <c r="H37" s="40"/>
    </row>
    <row r="38" spans="1:8" x14ac:dyDescent="0.25">
      <c r="A38" s="38"/>
      <c r="B38" t="s">
        <v>155</v>
      </c>
      <c r="C38" s="39">
        <v>8758575</v>
      </c>
      <c r="D38" s="39">
        <v>9065026</v>
      </c>
      <c r="E38" s="39">
        <v>-306451</v>
      </c>
      <c r="F38" s="40"/>
      <c r="G38" s="40"/>
      <c r="H38" s="40"/>
    </row>
    <row r="39" spans="1:8" x14ac:dyDescent="0.25">
      <c r="A39" s="38"/>
      <c r="C39" s="39"/>
      <c r="D39" s="39"/>
      <c r="E39" s="39"/>
      <c r="F39" s="40"/>
      <c r="G39" s="40"/>
      <c r="H39" s="40"/>
    </row>
    <row r="40" spans="1:8" x14ac:dyDescent="0.25">
      <c r="A40" s="38">
        <v>44778</v>
      </c>
      <c r="B40" t="s">
        <v>153</v>
      </c>
      <c r="C40" s="39">
        <v>14256348</v>
      </c>
      <c r="D40" s="39">
        <v>12783744</v>
      </c>
      <c r="E40" s="39">
        <v>1472604</v>
      </c>
      <c r="F40" s="40">
        <v>12914445.75</v>
      </c>
      <c r="G40" s="40">
        <v>13398287</v>
      </c>
      <c r="H40" s="40">
        <v>-483841.25</v>
      </c>
    </row>
    <row r="41" spans="1:8" x14ac:dyDescent="0.25">
      <c r="A41" s="38"/>
      <c r="B41" t="s">
        <v>154</v>
      </c>
      <c r="C41" s="39">
        <v>5588137</v>
      </c>
      <c r="D41" s="39">
        <v>4025169</v>
      </c>
      <c r="E41" s="39">
        <v>1562968</v>
      </c>
      <c r="F41" s="40"/>
      <c r="G41" s="40"/>
      <c r="H41" s="40"/>
    </row>
    <row r="42" spans="1:8" x14ac:dyDescent="0.25">
      <c r="A42" s="38"/>
      <c r="B42" t="s">
        <v>155</v>
      </c>
      <c r="C42" s="39">
        <v>8668211</v>
      </c>
      <c r="D42" s="39">
        <v>8758575</v>
      </c>
      <c r="E42" s="39">
        <v>-90364</v>
      </c>
      <c r="F42" s="40"/>
      <c r="G42" s="40"/>
      <c r="H42" s="40"/>
    </row>
    <row r="43" spans="1:8" x14ac:dyDescent="0.25">
      <c r="A43" s="38"/>
      <c r="C43" s="39"/>
      <c r="D43" s="39"/>
      <c r="E43" s="39"/>
      <c r="F43" s="40"/>
      <c r="G43" s="40"/>
      <c r="H43" s="40"/>
    </row>
    <row r="44" spans="1:8" x14ac:dyDescent="0.25">
      <c r="A44" s="38">
        <v>44809</v>
      </c>
      <c r="B44" t="s">
        <v>153</v>
      </c>
      <c r="C44" s="39">
        <v>13334863</v>
      </c>
      <c r="D44" s="39">
        <v>14256348</v>
      </c>
      <c r="E44" s="39">
        <v>-921485</v>
      </c>
      <c r="F44" s="40">
        <v>11508081.744999999</v>
      </c>
      <c r="G44" s="40">
        <v>12914445.75</v>
      </c>
      <c r="H44" s="40">
        <v>-1406364.0050000008</v>
      </c>
    </row>
    <row r="45" spans="1:8" x14ac:dyDescent="0.25">
      <c r="A45" s="38"/>
      <c r="B45" t="s">
        <v>154</v>
      </c>
      <c r="C45" s="39">
        <v>5027898</v>
      </c>
      <c r="D45" s="39">
        <v>5588137</v>
      </c>
      <c r="E45" s="39">
        <v>-560239</v>
      </c>
      <c r="F45" s="40"/>
      <c r="G45" s="40"/>
      <c r="H45" s="40"/>
    </row>
    <row r="46" spans="1:8" x14ac:dyDescent="0.25">
      <c r="A46" s="38"/>
      <c r="B46" t="s">
        <v>155</v>
      </c>
      <c r="C46" s="39">
        <v>8306965</v>
      </c>
      <c r="D46" s="39">
        <v>8668211</v>
      </c>
      <c r="E46" s="39">
        <v>-361246</v>
      </c>
      <c r="F46" s="40"/>
      <c r="G46" s="40"/>
      <c r="H46" s="40"/>
    </row>
    <row r="47" spans="1:8" x14ac:dyDescent="0.25">
      <c r="A47" s="38"/>
      <c r="C47" s="39"/>
      <c r="D47" s="39"/>
      <c r="E47" s="39"/>
      <c r="F47" s="40"/>
      <c r="G47" s="40"/>
      <c r="H47" s="40"/>
    </row>
    <row r="48" spans="1:8" x14ac:dyDescent="0.25">
      <c r="A48" s="38">
        <v>44839</v>
      </c>
      <c r="B48" t="s">
        <v>153</v>
      </c>
      <c r="C48" s="39">
        <v>15910901</v>
      </c>
      <c r="D48" s="39">
        <v>13334863</v>
      </c>
      <c r="E48" s="39">
        <v>2576038</v>
      </c>
      <c r="F48" s="40">
        <v>14503659.149999999</v>
      </c>
      <c r="G48" s="40">
        <v>11508081.744999999</v>
      </c>
      <c r="H48" s="40">
        <v>2995577.4049999993</v>
      </c>
    </row>
    <row r="49" spans="1:8" x14ac:dyDescent="0.25">
      <c r="A49" s="38"/>
      <c r="B49" t="s">
        <v>154</v>
      </c>
      <c r="C49" s="39">
        <v>6765003</v>
      </c>
      <c r="D49" s="39">
        <v>5027898</v>
      </c>
      <c r="E49" s="39">
        <v>1737105</v>
      </c>
      <c r="F49" s="40"/>
      <c r="G49" s="40"/>
      <c r="H49" s="40"/>
    </row>
    <row r="50" spans="1:8" x14ac:dyDescent="0.25">
      <c r="A50" s="38"/>
      <c r="B50" t="s">
        <v>155</v>
      </c>
      <c r="C50" s="39">
        <v>9145898</v>
      </c>
      <c r="D50" s="39">
        <v>8306965</v>
      </c>
      <c r="E50" s="39">
        <v>838933</v>
      </c>
      <c r="F50" s="40"/>
      <c r="G50" s="40"/>
      <c r="H50" s="40"/>
    </row>
    <row r="51" spans="1:8" x14ac:dyDescent="0.25">
      <c r="A51" s="38"/>
      <c r="C51" s="39"/>
      <c r="D51" s="39"/>
      <c r="E51" s="39"/>
      <c r="F51" s="40"/>
      <c r="G51" s="40"/>
      <c r="H51" s="40"/>
    </row>
    <row r="52" spans="1:8" x14ac:dyDescent="0.25">
      <c r="A52" s="38">
        <v>44870</v>
      </c>
      <c r="B52" t="s">
        <v>153</v>
      </c>
      <c r="C52" s="39">
        <v>14071119</v>
      </c>
      <c r="D52" s="39">
        <v>15910901</v>
      </c>
      <c r="E52" s="39">
        <v>-1839782</v>
      </c>
      <c r="F52" s="40">
        <v>15685419.300000001</v>
      </c>
      <c r="G52" s="40">
        <v>14503659.149999999</v>
      </c>
      <c r="H52" s="40">
        <v>1181760.1500000022</v>
      </c>
    </row>
    <row r="53" spans="1:8" x14ac:dyDescent="0.25">
      <c r="A53" s="38"/>
      <c r="B53" t="s">
        <v>154</v>
      </c>
      <c r="C53" s="39">
        <v>4589980</v>
      </c>
      <c r="D53" s="39">
        <v>6765003</v>
      </c>
      <c r="E53" s="39">
        <v>-2175023</v>
      </c>
      <c r="F53" s="40"/>
      <c r="G53" s="40"/>
      <c r="H53" s="40"/>
    </row>
    <row r="54" spans="1:8" x14ac:dyDescent="0.25">
      <c r="A54" s="38"/>
      <c r="B54" t="s">
        <v>155</v>
      </c>
      <c r="C54" s="39">
        <v>9481139</v>
      </c>
      <c r="D54" s="39">
        <v>9145898</v>
      </c>
      <c r="E54" s="39">
        <v>335241</v>
      </c>
      <c r="F54" s="40"/>
      <c r="G54" s="40"/>
      <c r="H54" s="40"/>
    </row>
    <row r="55" spans="1:8" x14ac:dyDescent="0.25">
      <c r="A55" s="38"/>
      <c r="C55" s="39"/>
      <c r="D55" s="39"/>
      <c r="E55" s="39"/>
      <c r="F55" s="40"/>
      <c r="G55" s="40"/>
      <c r="H55" s="40"/>
    </row>
    <row r="56" spans="1:8" x14ac:dyDescent="0.25">
      <c r="A56" s="38">
        <v>44900</v>
      </c>
      <c r="B56" t="s">
        <v>153</v>
      </c>
      <c r="C56" s="39">
        <v>16225985</v>
      </c>
      <c r="D56" s="39">
        <v>14071119</v>
      </c>
      <c r="E56" s="39">
        <v>2154866</v>
      </c>
      <c r="F56" s="40">
        <v>18531396.049999997</v>
      </c>
      <c r="G56" s="40">
        <v>15685419.300000001</v>
      </c>
      <c r="H56" s="40">
        <v>2845976.7499999963</v>
      </c>
    </row>
    <row r="57" spans="1:8" x14ac:dyDescent="0.25">
      <c r="A57" s="38"/>
      <c r="B57" t="s">
        <v>154</v>
      </c>
      <c r="C57" s="39">
        <v>5926545</v>
      </c>
      <c r="D57" s="39">
        <v>4589980</v>
      </c>
      <c r="E57" s="39">
        <v>1336565</v>
      </c>
      <c r="F57" s="40"/>
      <c r="G57" s="40"/>
      <c r="H57" s="40"/>
    </row>
    <row r="58" spans="1:8" x14ac:dyDescent="0.25">
      <c r="A58" s="38"/>
      <c r="B58" t="s">
        <v>155</v>
      </c>
      <c r="C58" s="39">
        <v>10299440</v>
      </c>
      <c r="D58" s="39">
        <v>9481139</v>
      </c>
      <c r="E58" s="39">
        <v>818301</v>
      </c>
      <c r="F58" s="40"/>
      <c r="G58" s="40"/>
      <c r="H58" s="40"/>
    </row>
    <row r="59" spans="1:8" x14ac:dyDescent="0.25">
      <c r="A59" s="38"/>
      <c r="C59" s="39"/>
      <c r="D59" s="39"/>
      <c r="E59" s="39"/>
      <c r="F59" s="40"/>
      <c r="G59" s="40"/>
      <c r="H59" s="40"/>
    </row>
    <row r="60" spans="1:8" x14ac:dyDescent="0.25">
      <c r="G60" s="40">
        <f>-F8</f>
        <v>-19913090.699999999</v>
      </c>
    </row>
    <row r="61" spans="1:8" x14ac:dyDescent="0.25">
      <c r="G61" s="40">
        <f>+F56</f>
        <v>18531396.049999997</v>
      </c>
    </row>
    <row r="62" spans="1:8" x14ac:dyDescent="0.25">
      <c r="G62" s="41">
        <f>+G60+G61</f>
        <v>-1381694.6500000022</v>
      </c>
    </row>
  </sheetData>
  <pageMargins left="0.7" right="0.7" top="0.75" bottom="0.75" header="0.3" footer="0.3"/>
  <pageSetup orientation="portrait" horizontalDpi="1200" verticalDpi="1200" r:id="rId1"/>
  <customProperties>
    <customPr name="EpmWorksheetKeyString_GU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E4E864-10FB-4CA2-B7E8-1C80A3119928}">
  <sheetPr codeName="Sheet9"/>
  <dimension ref="A1:H63"/>
  <sheetViews>
    <sheetView topLeftCell="A40" workbookViewId="0">
      <selection activeCell="F63" sqref="F63"/>
    </sheetView>
  </sheetViews>
  <sheetFormatPr defaultRowHeight="15" x14ac:dyDescent="0.25"/>
  <cols>
    <col min="1" max="2" width="10.5703125" customWidth="1"/>
    <col min="3" max="4" width="11.85546875" bestFit="1" customWidth="1"/>
    <col min="5" max="6" width="11.5703125" bestFit="1" customWidth="1"/>
    <col min="7" max="7" width="10.85546875" bestFit="1" customWidth="1"/>
    <col min="8" max="8" width="11.28515625" bestFit="1" customWidth="1"/>
  </cols>
  <sheetData>
    <row r="1" spans="1:8" x14ac:dyDescent="0.25">
      <c r="A1" t="s">
        <v>141</v>
      </c>
      <c r="H1" s="37">
        <v>44991.821121180554</v>
      </c>
    </row>
    <row r="2" spans="1:8" x14ac:dyDescent="0.25">
      <c r="B2" t="s">
        <v>142</v>
      </c>
    </row>
    <row r="3" spans="1:8" x14ac:dyDescent="0.25">
      <c r="A3" t="s">
        <v>156</v>
      </c>
    </row>
    <row r="4" spans="1:8" x14ac:dyDescent="0.25">
      <c r="A4" t="s">
        <v>144</v>
      </c>
      <c r="D4" t="s">
        <v>145</v>
      </c>
    </row>
    <row r="5" spans="1:8" x14ac:dyDescent="0.25">
      <c r="E5" t="s">
        <v>146</v>
      </c>
      <c r="F5" t="s">
        <v>147</v>
      </c>
      <c r="H5" t="s">
        <v>146</v>
      </c>
    </row>
    <row r="6" spans="1:8" x14ac:dyDescent="0.25">
      <c r="A6" t="s">
        <v>148</v>
      </c>
      <c r="B6" t="s">
        <v>149</v>
      </c>
      <c r="C6" t="s">
        <v>150</v>
      </c>
      <c r="D6" t="s">
        <v>151</v>
      </c>
      <c r="E6" t="s">
        <v>152</v>
      </c>
      <c r="F6" t="s">
        <v>150</v>
      </c>
      <c r="G6" t="s">
        <v>151</v>
      </c>
      <c r="H6" t="s">
        <v>152</v>
      </c>
    </row>
    <row r="8" spans="1:8" x14ac:dyDescent="0.25">
      <c r="A8" s="38">
        <v>44169</v>
      </c>
      <c r="B8" t="s">
        <v>153</v>
      </c>
      <c r="C8" s="39">
        <v>15058285</v>
      </c>
      <c r="D8" s="39">
        <v>10300774</v>
      </c>
      <c r="E8" s="39">
        <v>4757511</v>
      </c>
      <c r="F8" s="40">
        <v>21607326.553999998</v>
      </c>
      <c r="G8" s="40">
        <v>14248488</v>
      </c>
      <c r="H8" s="40">
        <v>7358838.5539999977</v>
      </c>
    </row>
    <row r="9" spans="1:8" x14ac:dyDescent="0.25">
      <c r="A9" s="38" t="s">
        <v>145</v>
      </c>
      <c r="B9" t="s">
        <v>154</v>
      </c>
      <c r="C9" s="39">
        <v>6437352</v>
      </c>
      <c r="D9" s="39">
        <v>3455077</v>
      </c>
      <c r="E9" s="39">
        <v>2982275</v>
      </c>
      <c r="F9" s="40"/>
      <c r="G9" s="40"/>
      <c r="H9" s="40"/>
    </row>
    <row r="10" spans="1:8" x14ac:dyDescent="0.25">
      <c r="A10" s="38" t="s">
        <v>145</v>
      </c>
      <c r="B10" t="s">
        <v>155</v>
      </c>
      <c r="C10" s="39">
        <v>8620933</v>
      </c>
      <c r="D10" s="39">
        <v>6845697</v>
      </c>
      <c r="E10" s="39">
        <v>1775236</v>
      </c>
      <c r="F10" s="40"/>
      <c r="G10" s="40"/>
      <c r="H10" s="40"/>
    </row>
    <row r="11" spans="1:8" x14ac:dyDescent="0.25">
      <c r="A11" s="38"/>
      <c r="B11" t="s">
        <v>145</v>
      </c>
      <c r="C11" s="39"/>
      <c r="D11" s="39"/>
      <c r="E11" s="39"/>
      <c r="F11" s="40"/>
      <c r="G11" s="40"/>
      <c r="H11" s="40"/>
    </row>
    <row r="12" spans="1:8" x14ac:dyDescent="0.25">
      <c r="A12" s="38">
        <v>44201</v>
      </c>
      <c r="B12" t="s">
        <v>153</v>
      </c>
      <c r="C12" s="39">
        <v>18903678</v>
      </c>
      <c r="D12" s="39">
        <v>15058285</v>
      </c>
      <c r="E12" s="39">
        <v>3845393</v>
      </c>
      <c r="F12" s="40">
        <v>22875467</v>
      </c>
      <c r="G12" s="40">
        <v>21607326.553999998</v>
      </c>
      <c r="H12" s="40">
        <v>1268140.4460000023</v>
      </c>
    </row>
    <row r="13" spans="1:8" x14ac:dyDescent="0.25">
      <c r="A13" s="38"/>
      <c r="B13" t="s">
        <v>154</v>
      </c>
      <c r="C13" s="39">
        <v>7806674</v>
      </c>
      <c r="D13" s="39">
        <v>6437352</v>
      </c>
      <c r="E13" s="39">
        <v>1369322</v>
      </c>
      <c r="F13" s="40"/>
      <c r="G13" s="40"/>
      <c r="H13" s="40"/>
    </row>
    <row r="14" spans="1:8" x14ac:dyDescent="0.25">
      <c r="A14" s="38"/>
      <c r="B14" t="s">
        <v>155</v>
      </c>
      <c r="C14" s="39">
        <v>11097004</v>
      </c>
      <c r="D14" s="39">
        <v>8620933</v>
      </c>
      <c r="E14" s="39">
        <v>2476071</v>
      </c>
      <c r="F14" s="40"/>
      <c r="G14" s="40"/>
      <c r="H14" s="40"/>
    </row>
    <row r="15" spans="1:8" x14ac:dyDescent="0.25">
      <c r="A15" s="38"/>
      <c r="C15" s="39"/>
      <c r="D15" s="39"/>
      <c r="E15" s="39"/>
      <c r="F15" s="40"/>
      <c r="G15" s="40"/>
      <c r="H15" s="40"/>
    </row>
    <row r="16" spans="1:8" x14ac:dyDescent="0.25">
      <c r="A16" s="38">
        <v>44232</v>
      </c>
      <c r="B16" t="s">
        <v>153</v>
      </c>
      <c r="C16" s="39">
        <v>15409592</v>
      </c>
      <c r="D16" s="39">
        <v>18903678</v>
      </c>
      <c r="E16" s="39">
        <v>-3494086</v>
      </c>
      <c r="F16" s="40">
        <v>17722365</v>
      </c>
      <c r="G16" s="40">
        <v>22875467</v>
      </c>
      <c r="H16" s="40">
        <v>-5153102</v>
      </c>
    </row>
    <row r="17" spans="1:8" x14ac:dyDescent="0.25">
      <c r="A17" s="38"/>
      <c r="B17" t="s">
        <v>154</v>
      </c>
      <c r="C17" s="39">
        <v>5706750</v>
      </c>
      <c r="D17" s="39">
        <v>7806674</v>
      </c>
      <c r="E17" s="39">
        <v>-2099924</v>
      </c>
      <c r="F17" s="40"/>
      <c r="G17" s="40"/>
      <c r="H17" s="40"/>
    </row>
    <row r="18" spans="1:8" x14ac:dyDescent="0.25">
      <c r="A18" s="38"/>
      <c r="B18" t="s">
        <v>155</v>
      </c>
      <c r="C18" s="39">
        <v>9702842</v>
      </c>
      <c r="D18" s="39">
        <v>11097004</v>
      </c>
      <c r="E18" s="39">
        <v>-1394162</v>
      </c>
      <c r="F18" s="40"/>
      <c r="G18" s="40"/>
      <c r="H18" s="40"/>
    </row>
    <row r="19" spans="1:8" x14ac:dyDescent="0.25">
      <c r="A19" s="38"/>
      <c r="C19" s="39"/>
      <c r="D19" s="39"/>
      <c r="E19" s="39"/>
      <c r="F19" s="40"/>
      <c r="G19" s="40"/>
      <c r="H19" s="40"/>
    </row>
    <row r="20" spans="1:8" x14ac:dyDescent="0.25">
      <c r="A20" s="38">
        <v>44260</v>
      </c>
      <c r="B20" t="s">
        <v>153</v>
      </c>
      <c r="C20" s="39">
        <v>16257338</v>
      </c>
      <c r="D20" s="39">
        <v>15409592</v>
      </c>
      <c r="E20" s="39">
        <v>847746</v>
      </c>
      <c r="F20" s="40">
        <v>18449315.350000001</v>
      </c>
      <c r="G20" s="40">
        <v>17722365</v>
      </c>
      <c r="H20" s="40">
        <v>726950.35000000149</v>
      </c>
    </row>
    <row r="21" spans="1:8" x14ac:dyDescent="0.25">
      <c r="A21" s="38"/>
      <c r="B21" t="s">
        <v>154</v>
      </c>
      <c r="C21" s="39">
        <v>6324425</v>
      </c>
      <c r="D21" s="39">
        <v>5706750</v>
      </c>
      <c r="E21" s="39">
        <v>617675</v>
      </c>
      <c r="F21" s="40"/>
      <c r="G21" s="40"/>
      <c r="H21" s="40"/>
    </row>
    <row r="22" spans="1:8" x14ac:dyDescent="0.25">
      <c r="A22" s="38"/>
      <c r="B22" t="s">
        <v>155</v>
      </c>
      <c r="C22" s="39">
        <v>9932913</v>
      </c>
      <c r="D22" s="39">
        <v>9702842</v>
      </c>
      <c r="E22" s="39">
        <v>230071</v>
      </c>
      <c r="F22" s="40"/>
      <c r="G22" s="40"/>
      <c r="H22" s="40"/>
    </row>
    <row r="23" spans="1:8" x14ac:dyDescent="0.25">
      <c r="A23" s="38"/>
      <c r="C23" s="39"/>
      <c r="D23" s="39"/>
      <c r="E23" s="39"/>
      <c r="F23" s="40"/>
      <c r="G23" s="40"/>
      <c r="H23" s="40"/>
    </row>
    <row r="24" spans="1:8" x14ac:dyDescent="0.25">
      <c r="A24" s="38">
        <v>44291</v>
      </c>
      <c r="B24" t="s">
        <v>153</v>
      </c>
      <c r="C24" s="39">
        <v>16067614</v>
      </c>
      <c r="D24" s="39">
        <v>16257338</v>
      </c>
      <c r="E24" s="39">
        <v>-189724</v>
      </c>
      <c r="F24" s="40">
        <v>18235445</v>
      </c>
      <c r="G24" s="40">
        <v>18449315.350000001</v>
      </c>
      <c r="H24" s="40">
        <v>-213870.35000000149</v>
      </c>
    </row>
    <row r="25" spans="1:8" x14ac:dyDescent="0.25">
      <c r="A25" s="38"/>
      <c r="B25" t="s">
        <v>154</v>
      </c>
      <c r="C25" s="39">
        <v>6164400</v>
      </c>
      <c r="D25" s="39">
        <v>6324425</v>
      </c>
      <c r="E25" s="39">
        <v>-160025</v>
      </c>
      <c r="F25" s="40"/>
      <c r="G25" s="40"/>
      <c r="H25" s="40"/>
    </row>
    <row r="26" spans="1:8" x14ac:dyDescent="0.25">
      <c r="A26" s="38"/>
      <c r="B26" t="s">
        <v>155</v>
      </c>
      <c r="C26" s="39">
        <v>9903214</v>
      </c>
      <c r="D26" s="39">
        <v>9932913</v>
      </c>
      <c r="E26" s="39">
        <v>-29699</v>
      </c>
      <c r="F26" s="40"/>
      <c r="G26" s="40"/>
      <c r="H26" s="40"/>
    </row>
    <row r="27" spans="1:8" x14ac:dyDescent="0.25">
      <c r="A27" s="38"/>
      <c r="C27" s="39"/>
      <c r="D27" s="39"/>
      <c r="E27" s="39"/>
      <c r="F27" s="40"/>
      <c r="G27" s="40"/>
      <c r="H27" s="40"/>
    </row>
    <row r="28" spans="1:8" x14ac:dyDescent="0.25">
      <c r="A28" s="38">
        <v>44321</v>
      </c>
      <c r="B28" t="s">
        <v>153</v>
      </c>
      <c r="C28" s="39">
        <v>13825000</v>
      </c>
      <c r="D28" s="39">
        <v>16067614</v>
      </c>
      <c r="E28" s="39">
        <v>-2242614</v>
      </c>
      <c r="F28" s="40">
        <v>15556875</v>
      </c>
      <c r="G28" s="40">
        <v>18235445</v>
      </c>
      <c r="H28" s="40">
        <v>-2678570</v>
      </c>
    </row>
    <row r="29" spans="1:8" x14ac:dyDescent="0.25">
      <c r="A29" s="38"/>
      <c r="B29" t="s">
        <v>154</v>
      </c>
      <c r="C29" s="39">
        <v>4652580</v>
      </c>
      <c r="D29" s="39">
        <v>6164400</v>
      </c>
      <c r="E29" s="39">
        <v>-1511820</v>
      </c>
      <c r="F29" s="40"/>
      <c r="G29" s="40"/>
      <c r="H29" s="40"/>
    </row>
    <row r="30" spans="1:8" x14ac:dyDescent="0.25">
      <c r="A30" s="38"/>
      <c r="B30" t="s">
        <v>155</v>
      </c>
      <c r="C30" s="39">
        <v>9172420</v>
      </c>
      <c r="D30" s="39">
        <v>9903214</v>
      </c>
      <c r="E30" s="39">
        <v>-730794</v>
      </c>
      <c r="F30" s="40"/>
      <c r="G30" s="40"/>
      <c r="H30" s="40"/>
    </row>
    <row r="31" spans="1:8" x14ac:dyDescent="0.25">
      <c r="A31" s="38"/>
      <c r="C31" s="39"/>
      <c r="D31" s="39"/>
      <c r="E31" s="39"/>
      <c r="F31" s="40"/>
      <c r="G31" s="40"/>
      <c r="H31" s="40"/>
    </row>
    <row r="32" spans="1:8" x14ac:dyDescent="0.25">
      <c r="A32" s="38">
        <v>44352</v>
      </c>
      <c r="B32" t="s">
        <v>153</v>
      </c>
      <c r="C32" s="39">
        <v>12980495</v>
      </c>
      <c r="D32" s="39">
        <v>13825000</v>
      </c>
      <c r="E32" s="39">
        <v>-844505</v>
      </c>
      <c r="F32" s="40">
        <v>14472175</v>
      </c>
      <c r="G32" s="40">
        <v>15556875</v>
      </c>
      <c r="H32" s="40">
        <v>-1084700</v>
      </c>
    </row>
    <row r="33" spans="1:8" x14ac:dyDescent="0.25">
      <c r="A33" s="38"/>
      <c r="B33" t="s">
        <v>154</v>
      </c>
      <c r="C33" s="39">
        <v>4085225</v>
      </c>
      <c r="D33" s="39">
        <v>4652580</v>
      </c>
      <c r="E33" s="39">
        <v>-567355</v>
      </c>
      <c r="F33" s="40"/>
      <c r="G33" s="40"/>
      <c r="H33" s="40"/>
    </row>
    <row r="34" spans="1:8" x14ac:dyDescent="0.25">
      <c r="A34" s="38"/>
      <c r="B34" t="s">
        <v>155</v>
      </c>
      <c r="C34" s="39">
        <v>8895270</v>
      </c>
      <c r="D34" s="39">
        <v>9172420</v>
      </c>
      <c r="E34" s="39">
        <v>-277150</v>
      </c>
      <c r="F34" s="40"/>
      <c r="G34" s="40"/>
      <c r="H34" s="40"/>
    </row>
    <row r="35" spans="1:8" x14ac:dyDescent="0.25">
      <c r="A35" s="38"/>
      <c r="C35" s="39"/>
      <c r="D35" s="39"/>
      <c r="E35" s="39"/>
      <c r="F35" s="40"/>
      <c r="G35" s="40"/>
      <c r="H35" s="40"/>
    </row>
    <row r="36" spans="1:8" x14ac:dyDescent="0.25">
      <c r="A36" s="38">
        <v>44382</v>
      </c>
      <c r="B36" t="s">
        <v>153</v>
      </c>
      <c r="C36" s="39">
        <v>12554084</v>
      </c>
      <c r="D36" s="39">
        <v>12980495</v>
      </c>
      <c r="E36" s="39">
        <v>-426411</v>
      </c>
      <c r="F36" s="40">
        <v>14149731</v>
      </c>
      <c r="G36" s="40">
        <v>14472175</v>
      </c>
      <c r="H36" s="40">
        <v>-322444</v>
      </c>
    </row>
    <row r="37" spans="1:8" x14ac:dyDescent="0.25">
      <c r="A37" s="38"/>
      <c r="B37" t="s">
        <v>154</v>
      </c>
      <c r="C37" s="39">
        <v>3800554</v>
      </c>
      <c r="D37" s="39">
        <v>4085225</v>
      </c>
      <c r="E37" s="39">
        <v>-284671</v>
      </c>
      <c r="F37" s="40"/>
      <c r="G37" s="40"/>
      <c r="H37" s="40"/>
    </row>
    <row r="38" spans="1:8" x14ac:dyDescent="0.25">
      <c r="A38" s="38"/>
      <c r="B38" t="s">
        <v>155</v>
      </c>
      <c r="C38" s="39">
        <v>8753530</v>
      </c>
      <c r="D38" s="39">
        <v>8895270</v>
      </c>
      <c r="E38" s="39">
        <v>-141740</v>
      </c>
      <c r="F38" s="40"/>
      <c r="G38" s="40"/>
      <c r="H38" s="40"/>
    </row>
    <row r="39" spans="1:8" x14ac:dyDescent="0.25">
      <c r="A39" s="38"/>
      <c r="C39" s="39"/>
      <c r="D39" s="39"/>
      <c r="E39" s="39"/>
      <c r="F39" s="40"/>
      <c r="G39" s="40"/>
      <c r="H39" s="40"/>
    </row>
    <row r="40" spans="1:8" x14ac:dyDescent="0.25">
      <c r="A40" s="38">
        <v>44413</v>
      </c>
      <c r="B40" t="s">
        <v>153</v>
      </c>
      <c r="C40" s="39">
        <v>11932838</v>
      </c>
      <c r="D40" s="39">
        <v>12554084</v>
      </c>
      <c r="E40" s="39">
        <v>-621246</v>
      </c>
      <c r="F40" s="40">
        <v>12944623</v>
      </c>
      <c r="G40" s="40">
        <v>14149731</v>
      </c>
      <c r="H40" s="40">
        <v>-1205108</v>
      </c>
    </row>
    <row r="41" spans="1:8" x14ac:dyDescent="0.25">
      <c r="A41" s="38"/>
      <c r="B41" t="s">
        <v>154</v>
      </c>
      <c r="C41" s="39">
        <v>3450472</v>
      </c>
      <c r="D41" s="39">
        <v>3800554</v>
      </c>
      <c r="E41" s="39">
        <v>-350082</v>
      </c>
      <c r="F41" s="40"/>
      <c r="G41" s="40"/>
      <c r="H41" s="40"/>
    </row>
    <row r="42" spans="1:8" x14ac:dyDescent="0.25">
      <c r="A42" s="38"/>
      <c r="B42" t="s">
        <v>155</v>
      </c>
      <c r="C42" s="39">
        <v>8482366</v>
      </c>
      <c r="D42" s="39">
        <v>8753530</v>
      </c>
      <c r="E42" s="39">
        <v>-271164</v>
      </c>
      <c r="F42" s="40"/>
      <c r="G42" s="40"/>
      <c r="H42" s="40"/>
    </row>
    <row r="43" spans="1:8" x14ac:dyDescent="0.25">
      <c r="A43" s="38"/>
      <c r="C43" s="39"/>
      <c r="D43" s="39"/>
      <c r="E43" s="39"/>
      <c r="F43" s="40"/>
      <c r="G43" s="40"/>
      <c r="H43" s="40"/>
    </row>
    <row r="44" spans="1:8" x14ac:dyDescent="0.25">
      <c r="A44" s="38">
        <v>44444</v>
      </c>
      <c r="B44" t="s">
        <v>153</v>
      </c>
      <c r="C44" s="39">
        <v>12452247</v>
      </c>
      <c r="D44" s="39">
        <v>11932838</v>
      </c>
      <c r="E44" s="39">
        <v>519409</v>
      </c>
      <c r="F44" s="40">
        <v>13692302.299999999</v>
      </c>
      <c r="G44" s="40">
        <v>12944623</v>
      </c>
      <c r="H44" s="40">
        <v>747679.29999999888</v>
      </c>
    </row>
    <row r="45" spans="1:8" x14ac:dyDescent="0.25">
      <c r="A45" s="38"/>
      <c r="B45" t="s">
        <v>154</v>
      </c>
      <c r="C45" s="39">
        <v>3742129</v>
      </c>
      <c r="D45" s="39">
        <v>3450472</v>
      </c>
      <c r="E45" s="39">
        <v>291657</v>
      </c>
      <c r="F45" s="40"/>
      <c r="G45" s="40"/>
      <c r="H45" s="40"/>
    </row>
    <row r="46" spans="1:8" x14ac:dyDescent="0.25">
      <c r="A46" s="38"/>
      <c r="B46" t="s">
        <v>155</v>
      </c>
      <c r="C46" s="39">
        <v>8710118</v>
      </c>
      <c r="D46" s="39">
        <v>8482366</v>
      </c>
      <c r="E46" s="39">
        <v>227752</v>
      </c>
      <c r="F46" s="40"/>
      <c r="G46" s="40"/>
      <c r="H46" s="40"/>
    </row>
    <row r="47" spans="1:8" x14ac:dyDescent="0.25">
      <c r="A47" s="38"/>
      <c r="C47" s="39"/>
      <c r="D47" s="39"/>
      <c r="E47" s="39"/>
      <c r="F47" s="40"/>
      <c r="G47" s="40"/>
      <c r="H47" s="40"/>
    </row>
    <row r="48" spans="1:8" x14ac:dyDescent="0.25">
      <c r="A48" s="38">
        <v>44474</v>
      </c>
      <c r="B48" t="s">
        <v>153</v>
      </c>
      <c r="C48" s="39">
        <v>12150759</v>
      </c>
      <c r="D48" s="39">
        <v>12452247</v>
      </c>
      <c r="E48" s="39">
        <v>-301488</v>
      </c>
      <c r="F48" s="40">
        <v>13289950.050000003</v>
      </c>
      <c r="G48" s="40">
        <v>13692302.299999999</v>
      </c>
      <c r="H48" s="40">
        <v>-402352.24999999627</v>
      </c>
    </row>
    <row r="49" spans="1:8" x14ac:dyDescent="0.25">
      <c r="A49" s="38"/>
      <c r="B49" t="s">
        <v>154</v>
      </c>
      <c r="C49" s="39">
        <v>3559194</v>
      </c>
      <c r="D49" s="39">
        <v>3742129</v>
      </c>
      <c r="E49" s="39">
        <v>-182935</v>
      </c>
      <c r="F49" s="40"/>
      <c r="G49" s="40"/>
      <c r="H49" s="40"/>
    </row>
    <row r="50" spans="1:8" x14ac:dyDescent="0.25">
      <c r="A50" s="38"/>
      <c r="B50" t="s">
        <v>155</v>
      </c>
      <c r="C50" s="39">
        <v>8591565</v>
      </c>
      <c r="D50" s="39">
        <v>8710118</v>
      </c>
      <c r="E50" s="39">
        <v>-118553</v>
      </c>
      <c r="F50" s="40"/>
      <c r="G50" s="40"/>
      <c r="H50" s="40"/>
    </row>
    <row r="51" spans="1:8" x14ac:dyDescent="0.25">
      <c r="A51" s="38"/>
      <c r="C51" s="39"/>
      <c r="D51" s="39"/>
      <c r="E51" s="39"/>
      <c r="F51" s="40"/>
      <c r="G51" s="40"/>
      <c r="H51" s="40"/>
    </row>
    <row r="52" spans="1:8" x14ac:dyDescent="0.25">
      <c r="A52" s="38">
        <v>44505</v>
      </c>
      <c r="B52" t="s">
        <v>153</v>
      </c>
      <c r="C52" s="39">
        <v>13785737</v>
      </c>
      <c r="D52" s="39">
        <v>12150759</v>
      </c>
      <c r="E52" s="39">
        <v>1634978</v>
      </c>
      <c r="F52" s="40">
        <v>15309726</v>
      </c>
      <c r="G52" s="40">
        <v>13289950.050000003</v>
      </c>
      <c r="H52" s="40">
        <v>2019775.9499999974</v>
      </c>
    </row>
    <row r="53" spans="1:8" x14ac:dyDescent="0.25">
      <c r="A53" s="38"/>
      <c r="B53" t="s">
        <v>154</v>
      </c>
      <c r="C53" s="39">
        <v>4615365</v>
      </c>
      <c r="D53" s="39">
        <v>3559194</v>
      </c>
      <c r="E53" s="39">
        <v>1056171</v>
      </c>
      <c r="F53" s="40"/>
      <c r="G53" s="40"/>
      <c r="H53" s="40"/>
    </row>
    <row r="54" spans="1:8" x14ac:dyDescent="0.25">
      <c r="A54" s="38"/>
      <c r="B54" t="s">
        <v>155</v>
      </c>
      <c r="C54" s="39">
        <v>9170372</v>
      </c>
      <c r="D54" s="39">
        <v>8591565</v>
      </c>
      <c r="E54" s="39">
        <v>578807</v>
      </c>
      <c r="F54" s="40"/>
      <c r="G54" s="40"/>
      <c r="H54" s="40"/>
    </row>
    <row r="55" spans="1:8" x14ac:dyDescent="0.25">
      <c r="A55" s="38"/>
      <c r="C55" s="39"/>
      <c r="D55" s="39"/>
      <c r="E55" s="39"/>
      <c r="F55" s="40"/>
      <c r="G55" s="40"/>
      <c r="H55" s="40"/>
    </row>
    <row r="56" spans="1:8" x14ac:dyDescent="0.25">
      <c r="A56" s="38">
        <v>44535</v>
      </c>
      <c r="B56" t="s">
        <v>153</v>
      </c>
      <c r="C56" s="39">
        <v>17180538</v>
      </c>
      <c r="D56" s="39">
        <v>13785737</v>
      </c>
      <c r="E56" s="39">
        <v>3394801</v>
      </c>
      <c r="F56" s="40">
        <v>19913090.699999999</v>
      </c>
      <c r="G56" s="40">
        <v>15309726</v>
      </c>
      <c r="H56" s="40">
        <v>4603364.6999999993</v>
      </c>
    </row>
    <row r="57" spans="1:8" x14ac:dyDescent="0.25">
      <c r="A57" s="38"/>
      <c r="B57" t="s">
        <v>154</v>
      </c>
      <c r="C57" s="39">
        <v>6723702</v>
      </c>
      <c r="D57" s="39">
        <v>4615365</v>
      </c>
      <c r="E57" s="39">
        <v>2108337</v>
      </c>
      <c r="F57" s="40"/>
      <c r="G57" s="40"/>
      <c r="H57" s="40"/>
    </row>
    <row r="58" spans="1:8" x14ac:dyDescent="0.25">
      <c r="A58" s="38"/>
      <c r="B58" t="s">
        <v>155</v>
      </c>
      <c r="C58" s="39">
        <v>10456836</v>
      </c>
      <c r="D58" s="39">
        <v>9170372</v>
      </c>
      <c r="E58" s="39">
        <v>1286464</v>
      </c>
      <c r="F58" s="40"/>
      <c r="G58" s="40"/>
      <c r="H58" s="40"/>
    </row>
    <row r="59" spans="1:8" x14ac:dyDescent="0.25">
      <c r="A59" s="38"/>
      <c r="C59" s="39"/>
      <c r="D59" s="39"/>
      <c r="E59" s="39"/>
      <c r="F59" s="40"/>
      <c r="G59" s="40"/>
      <c r="H59" s="40"/>
    </row>
    <row r="61" spans="1:8" x14ac:dyDescent="0.25">
      <c r="F61" s="40">
        <f>-F8</f>
        <v>-21607326.553999998</v>
      </c>
    </row>
    <row r="62" spans="1:8" x14ac:dyDescent="0.25">
      <c r="F62" s="40">
        <f>+F56</f>
        <v>19913090.699999999</v>
      </c>
    </row>
    <row r="63" spans="1:8" x14ac:dyDescent="0.25">
      <c r="F63" s="41">
        <f>+F61+F62</f>
        <v>-1694235.8539999984</v>
      </c>
    </row>
  </sheetData>
  <pageMargins left="0.7" right="0.7" top="0.75" bottom="0.75" header="0.3" footer="0.3"/>
  <pageSetup orientation="portrait" horizontalDpi="1200" verticalDpi="1200" r:id="rId1"/>
  <customProperties>
    <customPr name="EpmWorksheetKeyString_GU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B9469E761E20748A773F85B33816D32" ma:contentTypeVersion="2" ma:contentTypeDescription="Create a new document." ma:contentTypeScope="" ma:versionID="e5268eab065339c051eaf8aaeff5f44b">
  <xsd:schema xmlns:xsd="http://www.w3.org/2001/XMLSchema" xmlns:xs="http://www.w3.org/2001/XMLSchema" xmlns:p="http://schemas.microsoft.com/office/2006/metadata/properties" xmlns:ns2="9bbac886-2f20-4c15-ac8f-bd6773befed2" targetNamespace="http://schemas.microsoft.com/office/2006/metadata/properties" ma:root="true" ma:fieldsID="8de529939eb037e419d1462f88b80023" ns2:_="">
    <xsd:import namespace="9bbac886-2f20-4c15-ac8f-bd6773befe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bac886-2f20-4c15-ac8f-bd6773befed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AF39B3FB-098E-4D4D-9193-7C2EB098DF14}"/>
</file>

<file path=customXml/itemProps2.xml><?xml version="1.0" encoding="utf-8"?>
<ds:datastoreItem xmlns:ds="http://schemas.openxmlformats.org/officeDocument/2006/customXml" ds:itemID="{32B68284-D09C-4D40-AC84-CAEEDBE2AEF0}"/>
</file>

<file path=customXml/itemProps3.xml><?xml version="1.0" encoding="utf-8"?>
<ds:datastoreItem xmlns:ds="http://schemas.openxmlformats.org/officeDocument/2006/customXml" ds:itemID="{C4E6EE3A-00C1-4343-8F2A-4F5B95A8362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</vt:i4>
      </vt:variant>
    </vt:vector>
  </HeadingPairs>
  <TitlesOfParts>
    <vt:vector size="13" baseType="lpstr">
      <vt:lpstr>Exhibit</vt:lpstr>
      <vt:lpstr>CIS &amp; GHP</vt:lpstr>
      <vt:lpstr>Pivot</vt:lpstr>
      <vt:lpstr>Summaries</vt:lpstr>
      <vt:lpstr>Bills</vt:lpstr>
      <vt:lpstr>Therms</vt:lpstr>
      <vt:lpstr>Revenue</vt:lpstr>
      <vt:lpstr>2022 Unbilled</vt:lpstr>
      <vt:lpstr>2021 Unbilled</vt:lpstr>
      <vt:lpstr>2020 Unbilled</vt:lpstr>
      <vt:lpstr>2019 Unbilled</vt:lpstr>
      <vt:lpstr>2018 Unbilled</vt:lpstr>
      <vt:lpstr>Exhibit!Print_Area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Richard, Justin T.</dc:creator>
  <cp:keywords/>
  <dc:description/>
  <cp:lastModifiedBy>Elliott, Matthew E.</cp:lastModifiedBy>
  <cp:revision/>
  <cp:lastPrinted>2023-03-02T16:05:10Z</cp:lastPrinted>
  <dcterms:created xsi:type="dcterms:W3CDTF">2023-03-01T21:30:42Z</dcterms:created>
  <dcterms:modified xsi:type="dcterms:W3CDTF">2023-03-07T02:28:00Z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a83f872e-d8d7-43ac-9961-0f2ad31e50e5_Enabled">
    <vt:lpwstr>true</vt:lpwstr>
  </property>
  <property fmtid="{D5CDD505-2E9C-101B-9397-08002B2CF9AE}" pid="3" name="MSIP_Label_a83f872e-d8d7-43ac-9961-0f2ad31e50e5_SetDate">
    <vt:lpwstr>2023-03-01T21:30:43Z</vt:lpwstr>
  </property>
  <property fmtid="{D5CDD505-2E9C-101B-9397-08002B2CF9AE}" pid="4" name="MSIP_Label_a83f872e-d8d7-43ac-9961-0f2ad31e50e5_Method">
    <vt:lpwstr>Standard</vt:lpwstr>
  </property>
  <property fmtid="{D5CDD505-2E9C-101B-9397-08002B2CF9AE}" pid="5" name="MSIP_Label_a83f872e-d8d7-43ac-9961-0f2ad31e50e5_Name">
    <vt:lpwstr>a83f872e-d8d7-43ac-9961-0f2ad31e50e5</vt:lpwstr>
  </property>
  <property fmtid="{D5CDD505-2E9C-101B-9397-08002B2CF9AE}" pid="6" name="MSIP_Label_a83f872e-d8d7-43ac-9961-0f2ad31e50e5_SiteId">
    <vt:lpwstr>fa8c194a-f8e2-43c5-bc39-b637579e39e0</vt:lpwstr>
  </property>
  <property fmtid="{D5CDD505-2E9C-101B-9397-08002B2CF9AE}" pid="7" name="MSIP_Label_a83f872e-d8d7-43ac-9961-0f2ad31e50e5_ActionId">
    <vt:lpwstr>64aa25aa-6de4-44d9-a0c5-9c749cb77edf</vt:lpwstr>
  </property>
  <property fmtid="{D5CDD505-2E9C-101B-9397-08002B2CF9AE}" pid="8" name="MSIP_Label_a83f872e-d8d7-43ac-9961-0f2ad31e50e5_ContentBits">
    <vt:lpwstr>0</vt:lpwstr>
  </property>
  <property fmtid="{D5CDD505-2E9C-101B-9397-08002B2CF9AE}" pid="9" name="ContentTypeId">
    <vt:lpwstr>0x0101001B9469E761E20748A773F85B33816D32</vt:lpwstr>
  </property>
  <property fmtid="{D5CDD505-2E9C-101B-9397-08002B2CF9AE}" pid="10" name="MediaServiceImageTags">
    <vt:lpwstr/>
  </property>
</Properties>
</file>